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IT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84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214" i="68"/>
  <c r="W81" i="54"/>
  <c r="W164" i="49"/>
  <c r="W161" i="49" s="1"/>
  <c r="W23" i="26"/>
  <c r="W442" i="72"/>
  <c r="W162" i="61"/>
  <c r="W144" i="61"/>
  <c r="W144" i="62"/>
  <c r="W23" i="15"/>
  <c r="W242" i="72"/>
  <c r="W260" i="71"/>
  <c r="W224" i="71"/>
  <c r="W162" i="53"/>
  <c r="W144" i="52"/>
  <c r="W162" i="52"/>
  <c r="W144" i="53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21" i="6"/>
  <c r="W3" i="58"/>
  <c r="W26" i="26"/>
  <c r="W424" i="72"/>
  <c r="W162" i="62"/>
  <c r="W406" i="72"/>
  <c r="W162" i="63"/>
  <c r="W424" i="71"/>
  <c r="W406" i="71"/>
  <c r="W442" i="71"/>
  <c r="W144" i="63"/>
  <c r="W12" i="15"/>
  <c r="W162" i="51"/>
  <c r="W224" i="72"/>
  <c r="W260" i="72"/>
  <c r="W144" i="51"/>
  <c r="W242" i="71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17" i="16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34" i="4"/>
  <c r="B54" i="4"/>
  <c r="B66" i="4"/>
  <c r="B25" i="4"/>
  <c r="B49" i="4"/>
  <c r="B12" i="4"/>
  <c r="B16" i="4"/>
  <c r="B69" i="4"/>
  <c r="B24" i="4"/>
  <c r="B46" i="4"/>
  <c r="B8" i="4"/>
  <c r="B72" i="4"/>
  <c r="B13" i="4"/>
  <c r="B55" i="4"/>
  <c r="B4" i="4"/>
  <c r="B83" i="4"/>
  <c r="B27" i="4"/>
  <c r="B61" i="4"/>
  <c r="B28" i="4"/>
  <c r="B38" i="4"/>
  <c r="B39" i="4"/>
  <c r="B30" i="4"/>
  <c r="B78" i="4"/>
  <c r="B23" i="4"/>
  <c r="B77" i="4"/>
  <c r="B17" i="4"/>
  <c r="B76" i="4"/>
  <c r="B22" i="4"/>
  <c r="B71" i="4"/>
  <c r="B35" i="4"/>
  <c r="B14" i="4"/>
  <c r="B67" i="4"/>
  <c r="B58" i="4"/>
  <c r="B82" i="4"/>
  <c r="B47" i="4"/>
  <c r="B10" i="4"/>
  <c r="B80" i="4"/>
  <c r="B7" i="4"/>
  <c r="B59" i="4"/>
  <c r="B9" i="4"/>
  <c r="B56" i="4"/>
  <c r="B37" i="4"/>
  <c r="B57" i="4"/>
  <c r="B64" i="4"/>
  <c r="B70" i="4"/>
  <c r="B29" i="4"/>
  <c r="B84" i="4"/>
  <c r="B45" i="4"/>
  <c r="B65" i="4"/>
  <c r="B68" i="4"/>
  <c r="B41" i="4"/>
  <c r="B52" i="4"/>
  <c r="B15" i="4"/>
  <c r="B79" i="4"/>
  <c r="B40" i="4"/>
  <c r="B11" i="4"/>
  <c r="B60" i="4"/>
  <c r="B21" i="4"/>
  <c r="B33" i="4"/>
  <c r="B48" i="4"/>
  <c r="B36" i="4"/>
  <c r="B81" i="4"/>
  <c r="B53" i="4"/>
  <c r="B20" i="4"/>
  <c r="B26" i="4"/>
  <c r="B73" i="4"/>
  <c r="B44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22" i="29" s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C128" i="29"/>
  <c r="C24" i="29"/>
  <c r="C17" i="34"/>
  <c r="B18" i="30"/>
  <c r="C17" i="32"/>
  <c r="C17" i="33"/>
  <c r="B11" i="29" l="1"/>
  <c r="C23" i="29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D17" i="35"/>
  <c r="D27" i="29"/>
  <c r="D124" i="29"/>
  <c r="C17" i="36"/>
  <c r="C18" i="31"/>
  <c r="D17" i="30"/>
  <c r="B10" i="29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41" i="29" l="1"/>
  <c r="B9" i="29"/>
  <c r="B3" i="29" s="1"/>
  <c r="B135" i="29"/>
  <c r="B134" i="29" s="1"/>
  <c r="D18" i="35"/>
  <c r="D18" i="30"/>
  <c r="D131" i="29"/>
  <c r="D23" i="29"/>
  <c r="D22" i="29" s="1"/>
  <c r="B140" i="29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B139" i="29" l="1"/>
  <c r="E18" i="30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M4" i="25" s="1"/>
  <c r="M4" i="28" s="1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24" i="56" s="1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R3" i="46" s="1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C3" i="1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<sst xmlns="http://schemas.openxmlformats.org/spreadsheetml/2006/main" count="18216" uniqueCount="4947">
  <si>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</si>
  <si>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</si>
  <si>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</si>
  <si>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</si>
  <si>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</si>
  <si>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</si>
  <si>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</si>
  <si>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</si>
  <si>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</si>
  <si>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</si>
  <si>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</si>
  <si>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</si>
  <si>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</si>
  <si>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</si>
  <si>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</si>
  <si>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</si>
  <si>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</si>
  <si>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</si>
  <si>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</si>
  <si>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</si>
  <si>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</si>
  <si>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</si>
  <si>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</si>
  <si>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</si>
  <si>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</si>
  <si>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</si>
  <si>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</si>
  <si>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</si>
  <si>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</si>
  <si>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</si>
  <si>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</si>
  <si>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</si>
  <si>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</si>
  <si>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</si>
  <si>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</si>
  <si>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</si>
  <si>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</si>
  <si>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</si>
  <si>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</si>
  <si>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</si>
  <si>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</si>
  <si>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</si>
  <si>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</si>
  <si>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</si>
  <si>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</si>
  <si>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</si>
  <si>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</si>
  <si>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</si>
  <si>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</si>
  <si>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</si>
  <si>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</si>
  <si>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</si>
  <si>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</si>
  <si>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</si>
  <si>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</si>
  <si>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</si>
  <si>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</si>
  <si>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</si>
  <si>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</si>
  <si>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</si>
  <si>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</si>
  <si>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</si>
  <si>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</si>
  <si>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</si>
  <si>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</si>
  <si>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</si>
  <si>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</si>
  <si>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</si>
  <si>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</si>
  <si>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</si>
  <si>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</si>
  <si>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</si>
  <si>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</si>
  <si>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</si>
  <si>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</si>
  <si>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</si>
  <si>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</si>
  <si>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</si>
  <si>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</si>
  <si>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</si>
  <si>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</si>
  <si>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</si>
  <si>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</si>
  <si>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</si>
  <si>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</si>
  <si>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</si>
  <si>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</si>
  <si>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</si>
  <si>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</si>
  <si>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</si>
  <si>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</si>
  <si>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</si>
  <si>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</si>
  <si>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</si>
  <si>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</si>
  <si>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</si>
  <si>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</si>
  <si>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</si>
  <si>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</si>
  <si>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</si>
  <si>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</si>
  <si>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</si>
  <si>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</si>
  <si>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</si>
  <si>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</si>
  <si>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</si>
  <si>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</si>
  <si>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</si>
  <si>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</si>
  <si>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</si>
  <si>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</si>
  <si>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</si>
  <si>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</si>
  <si>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</si>
  <si>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</si>
  <si>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</si>
  <si>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</si>
  <si>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</si>
  <si>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</si>
  <si>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</si>
  <si>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</si>
  <si>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</si>
  <si>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</si>
  <si>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</si>
  <si>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</si>
  <si>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</si>
  <si>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</si>
  <si>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</si>
  <si>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</si>
  <si>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</si>
  <si>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</si>
  <si>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</si>
  <si>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</si>
  <si>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</si>
  <si>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</si>
  <si>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</si>
  <si>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</si>
  <si>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</si>
  <si>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</si>
  <si>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</si>
  <si>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</si>
  <si>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</si>
  <si>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</si>
  <si>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</si>
  <si>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</si>
  <si>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</si>
  <si>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</si>
  <si>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</si>
  <si>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</si>
  <si>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</si>
  <si>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</si>
  <si>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</si>
  <si>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</si>
  <si>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</si>
  <si>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</si>
  <si>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</si>
  <si>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</si>
  <si>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</si>
  <si>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</si>
  <si>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</si>
  <si>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</si>
  <si>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</si>
  <si>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</si>
  <si>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</si>
  <si>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</si>
  <si>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</si>
  <si>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</si>
  <si>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</si>
  <si>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</si>
  <si>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</si>
  <si>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</si>
  <si>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</si>
  <si>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</si>
  <si>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</si>
  <si>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</si>
  <si>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</si>
  <si>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</si>
  <si>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</si>
  <si>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</si>
  <si>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</si>
  <si>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</si>
  <si>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</si>
  <si>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</si>
  <si>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</si>
  <si>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</si>
  <si>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</si>
  <si>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</si>
  <si>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</si>
  <si>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</si>
  <si>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</si>
  <si>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</si>
  <si>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</si>
  <si>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</si>
  <si>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</si>
  <si>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</si>
  <si>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</si>
  <si>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</si>
  <si>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</si>
  <si>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</si>
  <si>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</si>
  <si>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</si>
  <si>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</si>
  <si>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</si>
  <si>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</si>
  <si>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</si>
  <si>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</si>
  <si>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</si>
  <si>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</si>
  <si>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</si>
  <si>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</si>
  <si>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</si>
  <si>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</si>
  <si>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</si>
  <si>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</si>
  <si>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</si>
  <si>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</si>
  <si>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</si>
  <si>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</si>
  <si>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IT</t>
  </si>
  <si>
    <t>Italy</t>
  </si>
  <si>
    <t>IT - Residential sector summary</t>
  </si>
  <si>
    <t>Macro.Meuro2015.IT.ConsumptionExpenditure</t>
  </si>
  <si>
    <t>Macro.number.IT.Population</t>
  </si>
  <si>
    <t>NUM.number.IT.Res.HH</t>
  </si>
  <si>
    <t>SurfaceArea.ksqm.IT.Res.HH</t>
  </si>
  <si>
    <t>NUM.number.IT.Res.HHnew</t>
  </si>
  <si>
    <t>SurfaceArea.ksqm.IT.Res.HHnew</t>
  </si>
  <si>
    <t>HDD.Celsius.IT.Actual</t>
  </si>
  <si>
    <t>HDD.Celsius.IT.Mean</t>
  </si>
  <si>
    <t>HDD.ratio.IT.Relative</t>
  </si>
  <si>
    <t>FEC.ktoe.IT.ES.Res</t>
  </si>
  <si>
    <t>FEC.ktoe.IT.ES.Res.Solids</t>
  </si>
  <si>
    <t>FEC.ktoe.IT.ES.Res.LPG</t>
  </si>
  <si>
    <t>FEC.ktoe.IT.ES.Res.Oil</t>
  </si>
  <si>
    <t>FEC.ktoe.IT.ES.Res.NG</t>
  </si>
  <si>
    <t>FEC.ktoe.IT.ES.Res.Biomass_Waste</t>
  </si>
  <si>
    <t>FEC.ktoe.IT.ES.Res.Biogas</t>
  </si>
  <si>
    <t>FEC.ktoe.IT.ES.Res.LiqBio</t>
  </si>
  <si>
    <t>FEC.ktoe.IT.ES.Res.Solar</t>
  </si>
  <si>
    <t>FEC.ktoe.IT.ES.Res.Geo</t>
  </si>
  <si>
    <t>FEC.ktoe.IT.ES.Res.Ambient</t>
  </si>
  <si>
    <t>FEC.ktoe.IT.ES.Res.Steam_Distr</t>
  </si>
  <si>
    <t>FEC.ktoe.IT.ES.Res.Elec</t>
  </si>
  <si>
    <t>FEC.ktoe.IT.Res.HH</t>
  </si>
  <si>
    <t>FEC.ktoe.IT.Res.HH.Thermal</t>
  </si>
  <si>
    <t>FEC.ktoe.IT.Res.HH.Thermal.SH</t>
  </si>
  <si>
    <t>FEC.ktoe.IT.Res.HH.Thermal.SC</t>
  </si>
  <si>
    <t>FEC.ktoe.IT.Res.HH.Thermal.WH</t>
  </si>
  <si>
    <t>FEC.ktoe.IT.Res.HH.Thermal.CO</t>
  </si>
  <si>
    <t>FEC.ktoe.IT.Res.HH.Appl</t>
  </si>
  <si>
    <t>EMI.ktCO2.IT.ES.Res</t>
  </si>
  <si>
    <t>EMI.ktCO2.IT.ES.Res.Solids</t>
  </si>
  <si>
    <t>EMI.ktCO2.IT.ES.Res.LPG</t>
  </si>
  <si>
    <t>EMI.ktCO2.IT.ES.Res.Oil</t>
  </si>
  <si>
    <t>EMI.ktCO2.IT.ES.Res.NG</t>
  </si>
  <si>
    <t>EMI.ktCO2.IT.ES.Res.Biomass_Waste</t>
  </si>
  <si>
    <t>EMI.ktCO2.IT.ES.Res.Biogas</t>
  </si>
  <si>
    <t>EMI.ktCO2.IT.ES.Res.LiqBio</t>
  </si>
  <si>
    <t>EMI.ktCO2.IT.ES.Res.Solar</t>
  </si>
  <si>
    <t>EMI.ktCO2.IT.ES.Res.Geo</t>
  </si>
  <si>
    <t>EMI.ktCO2.IT.ES.Res.Ambient</t>
  </si>
  <si>
    <t>EMI.ktCO2.IT.ES.Res.Steam_Distr</t>
  </si>
  <si>
    <t>EMI.ktCO2.IT.ES.Res.Elec</t>
  </si>
  <si>
    <t>EMI.ktCO2.IT.Res.HH</t>
  </si>
  <si>
    <t>EMI.ktCO2.IT.Res.HH.Thermal</t>
  </si>
  <si>
    <t>EMI.ktCO2.IT.Res.HH.Thermal.SH</t>
  </si>
  <si>
    <t>EMI.ktCO2.IT.Res.HH.Thermal.SC</t>
  </si>
  <si>
    <t>EMI.ktCO2.IT.Res.HH.Thermal.WH</t>
  </si>
  <si>
    <t>EMI.ktCO2.IT.Res.HH.Thermal.CO</t>
  </si>
  <si>
    <t>EMI.ktCO2.IT.Res.HH.Appl</t>
  </si>
  <si>
    <t>FEC_per_household.kWh.IT.Res.HH</t>
  </si>
  <si>
    <t>FEC_per_household.kWh.IT.Res.HH.Thermal</t>
  </si>
  <si>
    <t>FEC_per_household.kWh.IT.Res.HH.Thermal.SH</t>
  </si>
  <si>
    <t>FEC_per_household.kWh.IT.Res.HH.Thermal.SC</t>
  </si>
  <si>
    <t>FEC_per_household.kWh.IT.Res.HH.Thermal.WH</t>
  </si>
  <si>
    <t>FEC_per_household.kWh.IT.Res.HH.Thermal.CO</t>
  </si>
  <si>
    <t>FEC_per_household.kWh.IT.Res.HH.Appl</t>
  </si>
  <si>
    <t>TES_per_household.kWh.IT.Res.HH.Thermal</t>
  </si>
  <si>
    <t>TES_per_household.kWh.IT.Res.HH.Thermal.SH</t>
  </si>
  <si>
    <t>TES_per_household.kWh.IT.Res.HH.Thermal.SC</t>
  </si>
  <si>
    <t>TES_per_household.kWh.IT.Res.HH.Thermal.WH</t>
  </si>
  <si>
    <t>TES_per_household.kWh.IT.Res.HH.Thermal.CO</t>
  </si>
  <si>
    <t>EMI_per_household.kgCO2.IT.Res.HH</t>
  </si>
  <si>
    <t>EMI_per_household.kgCO2.IT.Res.HH.Thermal</t>
  </si>
  <si>
    <t>EMI_per_household.kgCO2.IT.Res.HH.Thermal.SH</t>
  </si>
  <si>
    <t>EMI_per_household.kgCO2.IT.Res.HH.Thermal.SC</t>
  </si>
  <si>
    <t>EMI_per_household.kgCO2.IT.Res.HH.Thermal.WH</t>
  </si>
  <si>
    <t>EMI_per_household.kgCO2.IT.Res.HH.Thermal.CO</t>
  </si>
  <si>
    <t>EMI_per_household.kgCO2.IT.Res.HH.Appl</t>
  </si>
  <si>
    <t>Eff.ratio.IT.Res.HH.Thermal</t>
  </si>
  <si>
    <t>Eff.ratio.IT.Res.HH.Thermal.SH</t>
  </si>
  <si>
    <t>Eff.ratio.IT.Res.HH.Thermal.SC</t>
  </si>
  <si>
    <t>Eff.ratio.IT.Res.HH.Thermal.WH</t>
  </si>
  <si>
    <t>Eff.ratio.IT.Res.HH.Thermal.CO</t>
  </si>
  <si>
    <t>FEC_per_sqm.kWh.IT.Res.HH</t>
  </si>
  <si>
    <t>FEC_per_sqm.kWh.IT.Res.HH.Thermal</t>
  </si>
  <si>
    <t>FEC_per_sqm.kWh.IT.Res.HH.Thermal.SH</t>
  </si>
  <si>
    <t>FEC_per_sqm.kWh.IT.Res.HH.Thermal.SC</t>
  </si>
  <si>
    <t>FEC_per_sqm.kWh.IT.Res.HH.Thermal.WH</t>
  </si>
  <si>
    <t>FEC_per_sqm.kWh.IT.Res.HH.Thermal.CO</t>
  </si>
  <si>
    <t>FEC_per_sqm.kWh.IT.Res.HH.Appl</t>
  </si>
  <si>
    <t>TES_per_sqm.kWh.IT.Res.HH.Thermal</t>
  </si>
  <si>
    <t>TES_per_sqm.kWh.IT.Res.HH.Thermal.SH</t>
  </si>
  <si>
    <t>TES_per_sqm.kWh.IT.Res.HH.Thermal.SC</t>
  </si>
  <si>
    <t>TES_per_sqm.kWh.IT.Res.HH.Thermal.WH</t>
  </si>
  <si>
    <t>TES_per_sqm.kWh.IT.Res.HH.Thermal.CO</t>
  </si>
  <si>
    <t>EMI_per_sqm.kgCO2.IT.Res.HH</t>
  </si>
  <si>
    <t>EMI_per_sqm.kgCO2.IT.Res.HH.Thermal</t>
  </si>
  <si>
    <t>EMI_per_sqm.kgCO2.IT.Res.HH.Thermal.SH</t>
  </si>
  <si>
    <t>EMI_per_sqm.kgCO2.IT.Res.HH.Thermal.SC</t>
  </si>
  <si>
    <t>EMI_per_sqm.kgCO2.IT.Res.HH.Thermal.WH</t>
  </si>
  <si>
    <t>EMI_per_sqm.kgCO2.IT.Res.HH.Thermal.CO</t>
  </si>
  <si>
    <t>EMI_per_sqm.kgCO2.IT.Res.HH.Appl</t>
  </si>
  <si>
    <t>FEC_per_capita.kWh.IT.Res.HH</t>
  </si>
  <si>
    <t>FEC_per_capita.kWh.IT.Res.HH.Thermal</t>
  </si>
  <si>
    <t>FEC_per_capita.kWh.IT.Res.HH.Thermal.SH</t>
  </si>
  <si>
    <t>FEC_per_capita.kWh.IT.Res.HH.Thermal.SC</t>
  </si>
  <si>
    <t>FEC_per_capita.kWh.IT.Res.HH.Thermal.WH</t>
  </si>
  <si>
    <t>FEC_per_capita.kWh.IT.Res.HH.Thermal.CO</t>
  </si>
  <si>
    <t>FEC_per_capita.kWh.IT.Res.HH.Appl</t>
  </si>
  <si>
    <t>TES_per_capita.kWh.IT.Res.HH.Thermal</t>
  </si>
  <si>
    <t>TES_per_capita.kWh.IT.Res.HH.Thermal.SH</t>
  </si>
  <si>
    <t>TES_per_capita.kWh.IT.Res.HH.Thermal.SC</t>
  </si>
  <si>
    <t>TES_per_capita.kWh.IT.Res.HH.Thermal.WH</t>
  </si>
  <si>
    <t>TES_per_capita.kWh.IT.Res.HH.Thermal.CO</t>
  </si>
  <si>
    <t>EMI_per_capita.kgCO2.IT.Res.HH</t>
  </si>
  <si>
    <t>EMI_per_capita.kgCO2.IT.Res.HH.Thermal</t>
  </si>
  <si>
    <t>EMI_per_capita.kgCO2.IT.Res.HH.Thermal.SH</t>
  </si>
  <si>
    <t>EMI_per_capita.kgCO2.IT.Res.HH.Thermal.SC</t>
  </si>
  <si>
    <t>EMI_per_capita.kgCO2.IT.Res.HH.Thermal.WH</t>
  </si>
  <si>
    <t>EMI_per_capita.kgCO2.IT.Res.HH.Thermal.CO</t>
  </si>
  <si>
    <t>EMI_per_capita.kgCO2.IT.Res.HH.Appl</t>
  </si>
  <si>
    <t>IT - Number of households</t>
  </si>
  <si>
    <t>NUM.number.IT.Res.HH.Thermal</t>
  </si>
  <si>
    <t>NUM.number.IT.Res.HH.Thermal.SH</t>
  </si>
  <si>
    <t>NUM.number.IT.Res.HH.Thermal.SH.Solids</t>
  </si>
  <si>
    <t>NUM.number.IT.Res.HH.Thermal.SH.LPG</t>
  </si>
  <si>
    <t>NUM.number.IT.Res.HH.Thermal.SH.Oil</t>
  </si>
  <si>
    <t>NUM.number.IT.Res.HH.Thermal.SH.Gas</t>
  </si>
  <si>
    <t>NUM.number.IT.Res.HH.Thermal.SH.Biomass</t>
  </si>
  <si>
    <t>NUM.number.IT.Res.HH.Thermal.SH.Geo</t>
  </si>
  <si>
    <t>NUM.number.IT.Res.HH.Thermal.SH.DistrHeat</t>
  </si>
  <si>
    <t>NUM.number.IT.Res.HH.Thermal.SH.AdvElc</t>
  </si>
  <si>
    <t>NUM.number.IT.Res.HH.Thermal.SH.ConvElc</t>
  </si>
  <si>
    <t>NUM.number.IT.Res.HH.Thermal.SC</t>
  </si>
  <si>
    <t>NUM.number.IT.Res.HH.Thermal.SC.AC</t>
  </si>
  <si>
    <t>NUM.number.IT.Res.HH.Thermal.WH</t>
  </si>
  <si>
    <t>NUM.number.IT.Res.HH.Thermal.WH.Solids</t>
  </si>
  <si>
    <t>NUM.number.IT.Res.HH.Thermal.WH.LPG</t>
  </si>
  <si>
    <t>NUM.number.IT.Res.HH.Thermal.WH.Oil</t>
  </si>
  <si>
    <t>NUM.number.IT.Res.HH.Thermal.WH.Gas</t>
  </si>
  <si>
    <t>NUM.number.IT.Res.HH.Thermal.WH.Biomass</t>
  </si>
  <si>
    <t>NUM.number.IT.Res.HH.Thermal.WH.Geo</t>
  </si>
  <si>
    <t>NUM.number.IT.Res.HH.Thermal.WH.DistrHeat</t>
  </si>
  <si>
    <t>NUM.number.IT.Res.HH.Thermal.WH.Elc</t>
  </si>
  <si>
    <t>NUM.number.IT.Res.HH.Thermal.WH.Solar</t>
  </si>
  <si>
    <t>NUM.number.IT.Res.HH.Thermal.CO</t>
  </si>
  <si>
    <t>NUM.number.IT.Res.HH.Thermal.CO.Solids</t>
  </si>
  <si>
    <t>NUM.number.IT.Res.HH.Thermal.CO.LPG</t>
  </si>
  <si>
    <t>NUM.number.IT.Res.HH.Thermal.CO.Gas</t>
  </si>
  <si>
    <t>NUM.number.IT.Res.HH.Thermal.CO.Biomass</t>
  </si>
  <si>
    <t>NUM.number.IT.Res.HH.Thermal.CO.Elc</t>
  </si>
  <si>
    <t>IT - Final energy consumption</t>
  </si>
  <si>
    <t>FEC.ktoe.IT.Res.HH.Thermal.SH.Solids.Solids</t>
  </si>
  <si>
    <t>FEC.ktoe.IT.Res.HH.Thermal.SH.LPG.LPG</t>
  </si>
  <si>
    <t>FEC.ktoe.IT.Res.HH.Thermal.SH.Oil.Oil_LiqBio</t>
  </si>
  <si>
    <t>FEC.ktoe.IT.Res.HH.Thermal.SH.Gas.NG_Biogas</t>
  </si>
  <si>
    <t>FEC.ktoe.IT.Res.HH.Thermal.SH.Biomass.Biomass_Waste</t>
  </si>
  <si>
    <t>FEC.ktoe.IT.Res.HH.Thermal.SH.Geo.Geo</t>
  </si>
  <si>
    <t>FEC.ktoe.IT.Res.HH.Thermal.SH.DistrHeat.Steam_Distr</t>
  </si>
  <si>
    <t>FEC.ktoe.IT.Res.HH.Thermal.SH.AdvElc.Elec</t>
  </si>
  <si>
    <t>FEC.ktoe.IT.Res.HH.Thermal.SH.ConvElc.Elec</t>
  </si>
  <si>
    <t>FEC.ktoe.IT.Res.HH.Thermal.SH.TotalCirculation.Elec</t>
  </si>
  <si>
    <t>FEC.ktoe.IT.Res.HH.Thermal.SC.AC.Elec</t>
  </si>
  <si>
    <t>FEC.ktoe.IT.Res.HH.Thermal.WH.Solids.Solids</t>
  </si>
  <si>
    <t>FEC.ktoe.IT.Res.HH.Thermal.WH.LPG.LPG</t>
  </si>
  <si>
    <t>FEC.ktoe.IT.Res.HH.Thermal.WH.Oil.Oil_LiqBio</t>
  </si>
  <si>
    <t>FEC.ktoe.IT.Res.HH.Thermal.WH.Gas.NG_Biogas</t>
  </si>
  <si>
    <t>FEC.ktoe.IT.Res.HH.Thermal.WH.Biomass.Biomass_Waste</t>
  </si>
  <si>
    <t>FEC.ktoe.IT.Res.HH.Thermal.WH.Geo.Geo</t>
  </si>
  <si>
    <t>FEC.ktoe.IT.Res.HH.Thermal.WH.DistrHeat.Steam_Distr</t>
  </si>
  <si>
    <t>FEC.ktoe.IT.Res.HH.Thermal.WH.Elc.Elec</t>
  </si>
  <si>
    <t>FEC.ktoe.IT.Res.HH.Thermal.WH.TotalSolar.Solar</t>
  </si>
  <si>
    <t>FEC.ktoe.IT.Res.HH.Thermal.CO.Solids.Solids</t>
  </si>
  <si>
    <t>FEC.ktoe.IT.Res.HH.Thermal.CO.LPG.LPG</t>
  </si>
  <si>
    <t>FEC.ktoe.IT.Res.HH.Thermal.CO.Gas.NG_Biogas</t>
  </si>
  <si>
    <t>FEC.ktoe.IT.Res.HH.Thermal.CO.Biomass.Biomass_Waste</t>
  </si>
  <si>
    <t>FEC.ktoe.IT.Res.HH.Thermal.CO.Elc.Elec</t>
  </si>
  <si>
    <t>IT - Thermal energy service</t>
  </si>
  <si>
    <t>TES.ktoe.IT.Res.HH.Thermal</t>
  </si>
  <si>
    <t>TES.ktoe.IT.Res.HH.Thermal.SH</t>
  </si>
  <si>
    <t>TES.ktoe.IT.Res.HH.Thermal.SH.Solids.Solids</t>
  </si>
  <si>
    <t>TES.ktoe.IT.Res.HH.Thermal.SH.LPG.LPG</t>
  </si>
  <si>
    <t>TES.ktoe.IT.Res.HH.Thermal.SH.Oil.Oil_LiqBio</t>
  </si>
  <si>
    <t>TES.ktoe.IT.Res.HH.Thermal.SH.Gas.NG_Biogas</t>
  </si>
  <si>
    <t>TES.ktoe.IT.Res.HH.Thermal.SH.Biomass.Biomass_Waste</t>
  </si>
  <si>
    <t>TES.ktoe.IT.Res.HH.Thermal.SH.Geo.Geo</t>
  </si>
  <si>
    <t>TES.ktoe.IT.Res.HH.Thermal.SH.DistrHeat.Steam_Distr</t>
  </si>
  <si>
    <t>TES.ktoe.IT.Res.HH.Thermal.SH.AdvElc.Elec</t>
  </si>
  <si>
    <t>TES.ktoe.IT.Res.HH.Thermal.SH.ConvElc.Elec</t>
  </si>
  <si>
    <t>TES.ktoe.IT.Res.HH.Thermal.SH.TotalCirculation.Elec</t>
  </si>
  <si>
    <t>TES.ktoe.IT.Res.HH.Thermal.SC</t>
  </si>
  <si>
    <t>TES.ktoe.IT.Res.HH.Thermal.SC.AC.Elec</t>
  </si>
  <si>
    <t>TES.ktoe.IT.Res.HH.Thermal.WH</t>
  </si>
  <si>
    <t>TES.ktoe.IT.Res.HH.Thermal.WH.Solids.Solids</t>
  </si>
  <si>
    <t>TES.ktoe.IT.Res.HH.Thermal.WH.LPG.LPG</t>
  </si>
  <si>
    <t>TES.ktoe.IT.Res.HH.Thermal.WH.Oil.Oil_LiqBio</t>
  </si>
  <si>
    <t>TES.ktoe.IT.Res.HH.Thermal.WH.Gas.NG_Biogas</t>
  </si>
  <si>
    <t>TES.ktoe.IT.Res.HH.Thermal.WH.Biomass.Biomass_Waste</t>
  </si>
  <si>
    <t>TES.ktoe.IT.Res.HH.Thermal.WH.Geo.Geo</t>
  </si>
  <si>
    <t>TES.ktoe.IT.Res.HH.Thermal.WH.DistrHeat.Steam_Distr</t>
  </si>
  <si>
    <t>TES.ktoe.IT.Res.HH.Thermal.WH.Elc.Elec</t>
  </si>
  <si>
    <t>TES.ktoe.IT.Res.HH.Thermal.WH.TotalSolar.Solar</t>
  </si>
  <si>
    <t>TES.ktoe.IT.Res.HH.Thermal.CO</t>
  </si>
  <si>
    <t>TES.ktoe.IT.Res.HH.Thermal.CO.Solids.Solids</t>
  </si>
  <si>
    <t>TES.ktoe.IT.Res.HH.Thermal.CO.LPG.LPG</t>
  </si>
  <si>
    <t>TES.ktoe.IT.Res.HH.Thermal.CO.Gas.NG_Biogas</t>
  </si>
  <si>
    <t>TES.ktoe.IT.Res.HH.Thermal.CO.Biomass.Biomass_Waste</t>
  </si>
  <si>
    <t>TES.ktoe.IT.Res.HH.Thermal.CO.Elc.Elec</t>
  </si>
  <si>
    <t>IT - System efficiency indicator of total stock</t>
  </si>
  <si>
    <t>Eff.ratio.IT.Res.HH.Thermal.SH.Solids.Solids</t>
  </si>
  <si>
    <t>Eff.ratio.IT.Res.HH.Thermal.SH.LPG.LPG</t>
  </si>
  <si>
    <t>Eff.ratio.IT.Res.HH.Thermal.SH.Oil.Oil_LiqBio</t>
  </si>
  <si>
    <t>Eff.ratio.IT.Res.HH.Thermal.SH.Gas.NG_Biogas</t>
  </si>
  <si>
    <t>Eff.ratio.IT.Res.HH.Thermal.SH.Biomass.Biomass_Waste</t>
  </si>
  <si>
    <t>Eff.ratio.IT.Res.HH.Thermal.SH.Geo.Geo</t>
  </si>
  <si>
    <t>Eff.ratio.IT.Res.HH.Thermal.SH.DistrHeat.Steam_Distr</t>
  </si>
  <si>
    <t>Eff.ratio.IT.Res.HH.Thermal.SH.AdvElc.Elec</t>
  </si>
  <si>
    <t>Eff.ratio.IT.Res.HH.Thermal.SH.ConvElc.Elec</t>
  </si>
  <si>
    <t>Eff.ratio.IT.Res.HH.Thermal.SH.TotalCirculation.Elec</t>
  </si>
  <si>
    <t>Eff.ratio.IT.Res.HH.Thermal.SC.AC.Elec</t>
  </si>
  <si>
    <t>Eff.ratio.IT.Res.HH.Thermal.WH.Solids.Solids</t>
  </si>
  <si>
    <t>Eff.ratio.IT.Res.HH.Thermal.WH.LPG.LPG</t>
  </si>
  <si>
    <t>Eff.ratio.IT.Res.HH.Thermal.WH.Oil.Oil_LiqBio</t>
  </si>
  <si>
    <t>Eff.ratio.IT.Res.HH.Thermal.WH.Gas.NG_Biogas</t>
  </si>
  <si>
    <t>Eff.ratio.IT.Res.HH.Thermal.WH.Biomass.Biomass_Waste</t>
  </si>
  <si>
    <t>Eff.ratio.IT.Res.HH.Thermal.WH.Geo.Geo</t>
  </si>
  <si>
    <t>Eff.ratio.IT.Res.HH.Thermal.WH.DistrHeat.Steam_Distr</t>
  </si>
  <si>
    <t>Eff.ratio.IT.Res.HH.Thermal.WH.Elc.Elec</t>
  </si>
  <si>
    <t>Eff.ratio.IT.Res.HH.Thermal.WH.TotalSolar.Solar</t>
  </si>
  <si>
    <t>Eff.ratio.IT.Res.HH.Thermal.CO.Solids.Solids</t>
  </si>
  <si>
    <t>Eff.ratio.IT.Res.HH.Thermal.CO.LPG.LPG</t>
  </si>
  <si>
    <t>Eff.ratio.IT.Res.HH.Thermal.CO.Gas.NG_Biogas</t>
  </si>
  <si>
    <t>Eff.ratio.IT.Res.HH.Thermal.CO.Biomass.Biomass_Waste</t>
  </si>
  <si>
    <t>Eff.ratio.IT.Res.HH.Thermal.CO.Elc.Elec</t>
  </si>
  <si>
    <t>IT - CO2 emissions</t>
  </si>
  <si>
    <t>EMI.ktCO2.IT.Res.HH.Thermal.SH.Solids.Solids</t>
  </si>
  <si>
    <t>EMI.ktCO2.IT.Res.HH.Thermal.SH.LPG.LPG</t>
  </si>
  <si>
    <t>EMI.ktCO2.IT.Res.HH.Thermal.SH.Oil.Oil_LiqBio</t>
  </si>
  <si>
    <t>EMI.ktCO2.IT.Res.HH.Thermal.SH.Gas.NG_Biogas</t>
  </si>
  <si>
    <t>EMI.ktCO2.IT.Res.HH.Thermal.SH.Biomass.Biomass_Waste</t>
  </si>
  <si>
    <t>EMI.ktCO2.IT.Res.HH.Thermal.SH.Geo.Geo</t>
  </si>
  <si>
    <t>EMI.ktCO2.IT.Res.HH.Thermal.SH.DistrHeat.Steam_Distr</t>
  </si>
  <si>
    <t>EMI.ktCO2.IT.Res.HH.Thermal.SH.AdvElc.Elec</t>
  </si>
  <si>
    <t>EMI.ktCO2.IT.Res.HH.Thermal.SH.ConvElc.Elec</t>
  </si>
  <si>
    <t>EMI.ktCO2.IT.Res.HH.Thermal.SH.TotalCirculation.Elec</t>
  </si>
  <si>
    <t>EMI.ktCO2.IT.Res.HH.Thermal.SC.AC.Elec</t>
  </si>
  <si>
    <t>EMI.ktCO2.IT.Res.HH.Thermal.WH.Solids.Solids</t>
  </si>
  <si>
    <t>EMI.ktCO2.IT.Res.HH.Thermal.WH.LPG.LPG</t>
  </si>
  <si>
    <t>EMI.ktCO2.IT.Res.HH.Thermal.WH.Oil.Oil_LiqBio</t>
  </si>
  <si>
    <t>EMI.ktCO2.IT.Res.HH.Thermal.WH.Gas.NG_Biogas</t>
  </si>
  <si>
    <t>EMI.ktCO2.IT.Res.HH.Thermal.WH.Biomass.Biomass_Waste</t>
  </si>
  <si>
    <t>EMI.ktCO2.IT.Res.HH.Thermal.WH.Geo.Geo</t>
  </si>
  <si>
    <t>EMI.ktCO2.IT.Res.HH.Thermal.WH.DistrHeat.Steam_Distr</t>
  </si>
  <si>
    <t>EMI.ktCO2.IT.Res.HH.Thermal.WH.Elc.Elec</t>
  </si>
  <si>
    <t>EMI.ktCO2.IT.Res.HH.Thermal.WH.TotalSolar.Solar</t>
  </si>
  <si>
    <t>EMI.ktCO2.IT.Res.HH.Thermal.CO.Solids.Solids</t>
  </si>
  <si>
    <t>EMI.ktCO2.IT.Res.HH.Thermal.CO.LPG.LPG</t>
  </si>
  <si>
    <t>EMI.ktCO2.IT.Res.HH.Thermal.CO.Gas.NG_Biogas</t>
  </si>
  <si>
    <t>EMI.ktCO2.IT.Res.HH.Thermal.CO.Biomass.Biomass_Waste</t>
  </si>
  <si>
    <t>EMI.ktCO2.IT.Res.HH.Thermal.CO.Elc.Elec</t>
  </si>
  <si>
    <t>IT - Final energy consumption per household</t>
  </si>
  <si>
    <t>FEC_per_household.kWh.IT.Res.HH.Thermal.SH.Solids.Solids</t>
  </si>
  <si>
    <t>FEC_per_household.kWh.IT.Res.HH.Thermal.SH.LPG.LPG</t>
  </si>
  <si>
    <t>FEC_per_household.kWh.IT.Res.HH.Thermal.SH.Oil.Oil_LiqBio</t>
  </si>
  <si>
    <t>FEC_per_household.kWh.IT.Res.HH.Thermal.SH.Gas.NG_Biogas</t>
  </si>
  <si>
    <t>FEC_per_household.kWh.IT.Res.HH.Thermal.SH.Biomass.Biomass_Waste</t>
  </si>
  <si>
    <t>FEC_per_household.kWh.IT.Res.HH.Thermal.SH.Geo.Geo</t>
  </si>
  <si>
    <t>FEC_per_household.kWh.IT.Res.HH.Thermal.SH.DistrHeat.Steam_Distr</t>
  </si>
  <si>
    <t>FEC_per_household.kWh.IT.Res.HH.Thermal.SH.AdvElc.Elec</t>
  </si>
  <si>
    <t>FEC_per_household.kWh.IT.Res.HH.Thermal.SH.ConvElc.Elec</t>
  </si>
  <si>
    <t>FEC_per_household.kWh.IT.Res.HH.Thermal.SH.TotalCirculation.Elec</t>
  </si>
  <si>
    <t>FEC_per_household.kWh.IT.Res.HH.Thermal.SC.AC.Elec</t>
  </si>
  <si>
    <t>FEC_per_household.kWh.IT.Res.HH.Thermal.WH.Solids.Solids</t>
  </si>
  <si>
    <t>FEC_per_household.kWh.IT.Res.HH.Thermal.WH.LPG.LPG</t>
  </si>
  <si>
    <t>FEC_per_household.kWh.IT.Res.HH.Thermal.WH.Oil.Oil_LiqBio</t>
  </si>
  <si>
    <t>FEC_per_household.kWh.IT.Res.HH.Thermal.WH.Gas.NG_Biogas</t>
  </si>
  <si>
    <t>FEC_per_household.kWh.IT.Res.HH.Thermal.WH.Biomass.Biomass_Waste</t>
  </si>
  <si>
    <t>FEC_per_household.kWh.IT.Res.HH.Thermal.WH.Geo.Geo</t>
  </si>
  <si>
    <t>FEC_per_household.kWh.IT.Res.HH.Thermal.WH.DistrHeat.Steam_Distr</t>
  </si>
  <si>
    <t>FEC_per_household.kWh.IT.Res.HH.Thermal.WH.Elc.Elec</t>
  </si>
  <si>
    <t>FEC_per_household.kWh.IT.Res.HH.Thermal.WH.TotalSolar.Solar</t>
  </si>
  <si>
    <t>FEC_per_household.kWh.IT.Res.HH.Thermal.CO.Solids.Solids</t>
  </si>
  <si>
    <t>FEC_per_household.kWh.IT.Res.HH.Thermal.CO.LPG.LPG</t>
  </si>
  <si>
    <t>FEC_per_household.kWh.IT.Res.HH.Thermal.CO.Gas.NG_Biogas</t>
  </si>
  <si>
    <t>FEC_per_household.kWh.IT.Res.HH.Thermal.CO.Biomass.Biomass_Waste</t>
  </si>
  <si>
    <t>FEC_per_household.kWh.IT.Res.HH.Thermal.CO.Elc.Elec</t>
  </si>
  <si>
    <t>IT - Thermal energy service per household</t>
  </si>
  <si>
    <t>TES_per_household.kWh.IT.Res.HH.Thermal.SH.Solids.Solids</t>
  </si>
  <si>
    <t>TES_per_household.kWh.IT.Res.HH.Thermal.SH.LPG.LPG</t>
  </si>
  <si>
    <t>TES_per_household.kWh.IT.Res.HH.Thermal.SH.Oil.Oil_LiqBio</t>
  </si>
  <si>
    <t>TES_per_household.kWh.IT.Res.HH.Thermal.SH.Gas.NG_Biogas</t>
  </si>
  <si>
    <t>TES_per_household.kWh.IT.Res.HH.Thermal.SH.Biomass.Biomass_Waste</t>
  </si>
  <si>
    <t>TES_per_household.kWh.IT.Res.HH.Thermal.SH.Geo.Geo</t>
  </si>
  <si>
    <t>TES_per_household.kWh.IT.Res.HH.Thermal.SH.DistrHeat.Steam_Distr</t>
  </si>
  <si>
    <t>TES_per_household.kWh.IT.Res.HH.Thermal.SH.AdvElc.Elec</t>
  </si>
  <si>
    <t>TES_per_household.kWh.IT.Res.HH.Thermal.SH.ConvElc.Elec</t>
  </si>
  <si>
    <t>TES_per_household.kWh.IT.Res.HH.Thermal.SH.TotalCirculation.Elec</t>
  </si>
  <si>
    <t>TES_per_household.kWh.IT.Res.HH.Thermal.SC.AC.Elec</t>
  </si>
  <si>
    <t>TES_per_household.kWh.IT.Res.HH.Thermal.WH.Solids.Solids</t>
  </si>
  <si>
    <t>TES_per_household.kWh.IT.Res.HH.Thermal.WH.LPG.LPG</t>
  </si>
  <si>
    <t>TES_per_household.kWh.IT.Res.HH.Thermal.WH.Oil.Oil_LiqBio</t>
  </si>
  <si>
    <t>TES_per_household.kWh.IT.Res.HH.Thermal.WH.Gas.NG_Biogas</t>
  </si>
  <si>
    <t>TES_per_household.kWh.IT.Res.HH.Thermal.WH.Biomass.Biomass_Waste</t>
  </si>
  <si>
    <t>TES_per_household.kWh.IT.Res.HH.Thermal.WH.Geo.Geo</t>
  </si>
  <si>
    <t>TES_per_household.kWh.IT.Res.HH.Thermal.WH.DistrHeat.Steam_Distr</t>
  </si>
  <si>
    <t>TES_per_household.kWh.IT.Res.HH.Thermal.WH.Elc.Elec</t>
  </si>
  <si>
    <t>TES_per_household.kWh.IT.Res.HH.Thermal.WH.TotalSolar.Solar</t>
  </si>
  <si>
    <t>TES_per_household.kWh.IT.Res.HH.Thermal.CO.Solids.Solids</t>
  </si>
  <si>
    <t>TES_per_household.kWh.IT.Res.HH.Thermal.CO.LPG.LPG</t>
  </si>
  <si>
    <t>TES_per_household.kWh.IT.Res.HH.Thermal.CO.Gas.NG_Biogas</t>
  </si>
  <si>
    <t>TES_per_household.kWh.IT.Res.HH.Thermal.CO.Biomass.Biomass_Waste</t>
  </si>
  <si>
    <t>TES_per_household.kWh.IT.Res.HH.Thermal.CO.Elc.Elec</t>
  </si>
  <si>
    <t>IT - CO2 emissions per household</t>
  </si>
  <si>
    <t>EMI_per_household.kgCO2.IT.Res.HH.Thermal.SH.Solids.Solids</t>
  </si>
  <si>
    <t>EMI_per_household.kgCO2.IT.Res.HH.Thermal.SH.LPG.LPG</t>
  </si>
  <si>
    <t>EMI_per_household.kgCO2.IT.Res.HH.Thermal.SH.Oil.Oil_LiqBio</t>
  </si>
  <si>
    <t>EMI_per_household.kgCO2.IT.Res.HH.Thermal.SH.Gas.NG_Biogas</t>
  </si>
  <si>
    <t>EMI_per_household.kgCO2.IT.Res.HH.Thermal.SH.Biomass.Biomass_Waste</t>
  </si>
  <si>
    <t>EMI_per_household.kgCO2.IT.Res.HH.Thermal.SH.Geo.Geo</t>
  </si>
  <si>
    <t>EMI_per_household.kgCO2.IT.Res.HH.Thermal.SH.DistrHeat.Steam_Distr</t>
  </si>
  <si>
    <t>EMI_per_household.kgCO2.IT.Res.HH.Thermal.SH.AdvElc.Elec</t>
  </si>
  <si>
    <t>EMI_per_household.kgCO2.IT.Res.HH.Thermal.SH.ConvElc.Elec</t>
  </si>
  <si>
    <t>EMI_per_household.kgCO2.IT.Res.HH.Thermal.SH.TotalCirculation.Elec</t>
  </si>
  <si>
    <t>EMI_per_household.kgCO2.IT.Res.HH.Thermal.SC.AC.Elec</t>
  </si>
  <si>
    <t>EMI_per_household.kgCO2.IT.Res.HH.Thermal.WH.Solids.Solids</t>
  </si>
  <si>
    <t>EMI_per_household.kgCO2.IT.Res.HH.Thermal.WH.LPG.LPG</t>
  </si>
  <si>
    <t>EMI_per_household.kgCO2.IT.Res.HH.Thermal.WH.Oil.Oil_LiqBio</t>
  </si>
  <si>
    <t>EMI_per_household.kgCO2.IT.Res.HH.Thermal.WH.Gas.NG_Biogas</t>
  </si>
  <si>
    <t>EMI_per_household.kgCO2.IT.Res.HH.Thermal.WH.Biomass.Biomass_Waste</t>
  </si>
  <si>
    <t>EMI_per_household.kgCO2.IT.Res.HH.Thermal.WH.Geo.Geo</t>
  </si>
  <si>
    <t>EMI_per_household.kgCO2.IT.Res.HH.Thermal.WH.DistrHeat.Steam_Distr</t>
  </si>
  <si>
    <t>EMI_per_household.kgCO2.IT.Res.HH.Thermal.WH.Elc.Elec</t>
  </si>
  <si>
    <t>EMI_per_household.kgCO2.IT.Res.HH.Thermal.WH.TotalSolar.Solar</t>
  </si>
  <si>
    <t>EMI_per_household.kgCO2.IT.Res.HH.Thermal.CO.Solids.Solids</t>
  </si>
  <si>
    <t>EMI_per_household.kgCO2.IT.Res.HH.Thermal.CO.LPG.LPG</t>
  </si>
  <si>
    <t>EMI_per_household.kgCO2.IT.Res.HH.Thermal.CO.Gas.NG_Biogas</t>
  </si>
  <si>
    <t>EMI_per_household.kgCO2.IT.Res.HH.Thermal.CO.Biomass.Biomass_Waste</t>
  </si>
  <si>
    <t>EMI_per_household.kgCO2.IT.Res.HH.Thermal.CO.Elc.Elec</t>
  </si>
  <si>
    <t>IT - Final energy consumption per surface area</t>
  </si>
  <si>
    <t>FEC_per_sqm.kWh.IT.Res.HH.Thermal.SH.Solids.Solids</t>
  </si>
  <si>
    <t>FEC_per_sqm.kWh.IT.Res.HH.Thermal.SH.LPG.LPG</t>
  </si>
  <si>
    <t>FEC_per_sqm.kWh.IT.Res.HH.Thermal.SH.Oil.Oil_LiqBio</t>
  </si>
  <si>
    <t>FEC_per_sqm.kWh.IT.Res.HH.Thermal.SH.Gas.NG_Biogas</t>
  </si>
  <si>
    <t>FEC_per_sqm.kWh.IT.Res.HH.Thermal.SH.Biomass.Biomass_Waste</t>
  </si>
  <si>
    <t>FEC_per_sqm.kWh.IT.Res.HH.Thermal.SH.Geo.Geo</t>
  </si>
  <si>
    <t>FEC_per_sqm.kWh.IT.Res.HH.Thermal.SH.DistrHeat.Steam_Distr</t>
  </si>
  <si>
    <t>FEC_per_sqm.kWh.IT.Res.HH.Thermal.SH.AdvElc.Elec</t>
  </si>
  <si>
    <t>FEC_per_sqm.kWh.IT.Res.HH.Thermal.SH.ConvElc.Elec</t>
  </si>
  <si>
    <t>FEC_per_sqm.kWh.IT.Res.HH.Thermal.SH.TotalCirculation.Elec</t>
  </si>
  <si>
    <t>FEC_per_sqm.kWh.IT.Res.HH.Thermal.SC.AC.Elec</t>
  </si>
  <si>
    <t>FEC_per_sqm.kWh.IT.Res.HH.Thermal.WH.Solids.Solids</t>
  </si>
  <si>
    <t>FEC_per_sqm.kWh.IT.Res.HH.Thermal.WH.LPG.LPG</t>
  </si>
  <si>
    <t>FEC_per_sqm.kWh.IT.Res.HH.Thermal.WH.Oil.Oil_LiqBio</t>
  </si>
  <si>
    <t>FEC_per_sqm.kWh.IT.Res.HH.Thermal.WH.Gas.NG_Biogas</t>
  </si>
  <si>
    <t>FEC_per_sqm.kWh.IT.Res.HH.Thermal.WH.Biomass.Biomass_Waste</t>
  </si>
  <si>
    <t>FEC_per_sqm.kWh.IT.Res.HH.Thermal.WH.Geo.Geo</t>
  </si>
  <si>
    <t>FEC_per_sqm.kWh.IT.Res.HH.Thermal.WH.DistrHeat.Steam_Distr</t>
  </si>
  <si>
    <t>FEC_per_sqm.kWh.IT.Res.HH.Thermal.WH.Elc.Elec</t>
  </si>
  <si>
    <t>FEC_per_sqm.kWh.IT.Res.HH.Thermal.WH.TotalSolar.Solar</t>
  </si>
  <si>
    <t>FEC_per_sqm.kWh.IT.Res.HH.Thermal.CO.Solids.Solids</t>
  </si>
  <si>
    <t>FEC_per_sqm.kWh.IT.Res.HH.Thermal.CO.LPG.LPG</t>
  </si>
  <si>
    <t>FEC_per_sqm.kWh.IT.Res.HH.Thermal.CO.Gas.NG_Biogas</t>
  </si>
  <si>
    <t>FEC_per_sqm.kWh.IT.Res.HH.Thermal.CO.Biomass.Biomass_Waste</t>
  </si>
  <si>
    <t>FEC_per_sqm.kWh.IT.Res.HH.Thermal.CO.Elc.Elec</t>
  </si>
  <si>
    <t>IT - Thermal energy service per surface area</t>
  </si>
  <si>
    <t>TES_per_sqm.kWh.IT.Res.HH.Thermal.SH.Solids.Solids</t>
  </si>
  <si>
    <t>TES_per_sqm.kWh.IT.Res.HH.Thermal.SH.LPG.LPG</t>
  </si>
  <si>
    <t>TES_per_sqm.kWh.IT.Res.HH.Thermal.SH.Oil.Oil_LiqBio</t>
  </si>
  <si>
    <t>TES_per_sqm.kWh.IT.Res.HH.Thermal.SH.Gas.NG_Biogas</t>
  </si>
  <si>
    <t>TES_per_sqm.kWh.IT.Res.HH.Thermal.SH.Biomass.Biomass_Waste</t>
  </si>
  <si>
    <t>TES_per_sqm.kWh.IT.Res.HH.Thermal.SH.Geo.Geo</t>
  </si>
  <si>
    <t>TES_per_sqm.kWh.IT.Res.HH.Thermal.SH.DistrHeat.Steam_Distr</t>
  </si>
  <si>
    <t>TES_per_sqm.kWh.IT.Res.HH.Thermal.SH.AdvElc.Elec</t>
  </si>
  <si>
    <t>TES_per_sqm.kWh.IT.Res.HH.Thermal.SH.ConvElc.Elec</t>
  </si>
  <si>
    <t>TES_per_sqm.kWh.IT.Res.HH.Thermal.SH.TotalCirculation.Elec</t>
  </si>
  <si>
    <t>TES_per_sqm.kWh.IT.Res.HH.Thermal.SC.AC.Elec</t>
  </si>
  <si>
    <t>TES_per_sqm.kWh.IT.Res.HH.Thermal.WH.Solids.Solids</t>
  </si>
  <si>
    <t>TES_per_sqm.kWh.IT.Res.HH.Thermal.WH.LPG.LPG</t>
  </si>
  <si>
    <t>TES_per_sqm.kWh.IT.Res.HH.Thermal.WH.Oil.Oil_LiqBio</t>
  </si>
  <si>
    <t>TES_per_sqm.kWh.IT.Res.HH.Thermal.WH.Gas.NG_Biogas</t>
  </si>
  <si>
    <t>TES_per_sqm.kWh.IT.Res.HH.Thermal.WH.Biomass.Biomass_Waste</t>
  </si>
  <si>
    <t>TES_per_sqm.kWh.IT.Res.HH.Thermal.WH.Geo.Geo</t>
  </si>
  <si>
    <t>TES_per_sqm.kWh.IT.Res.HH.Thermal.WH.DistrHeat.Steam_Distr</t>
  </si>
  <si>
    <t>TES_per_sqm.kWh.IT.Res.HH.Thermal.WH.Elc.Elec</t>
  </si>
  <si>
    <t>TES_per_sqm.kWh.IT.Res.HH.Thermal.WH.TotalSolar.Solar</t>
  </si>
  <si>
    <t>TES_per_sqm.kWh.IT.Res.HH.Thermal.CO.Solids.Solids</t>
  </si>
  <si>
    <t>TES_per_sqm.kWh.IT.Res.HH.Thermal.CO.LPG.LPG</t>
  </si>
  <si>
    <t>TES_per_sqm.kWh.IT.Res.HH.Thermal.CO.Gas.NG_Biogas</t>
  </si>
  <si>
    <t>TES_per_sqm.kWh.IT.Res.HH.Thermal.CO.Biomass.Biomass_Waste</t>
  </si>
  <si>
    <t>TES_per_sqm.kWh.IT.Res.HH.Thermal.CO.Elc.Elec</t>
  </si>
  <si>
    <t>IT - CO2 emissions per surface area</t>
  </si>
  <si>
    <t>EMI_per_sqm.kgCO2.IT.Res.HH.Thermal.SH.Solids.Solids</t>
  </si>
  <si>
    <t>EMI_per_sqm.kgCO2.IT.Res.HH.Thermal.SH.LPG.LPG</t>
  </si>
  <si>
    <t>EMI_per_sqm.kgCO2.IT.Res.HH.Thermal.SH.Oil.Oil_LiqBio</t>
  </si>
  <si>
    <t>EMI_per_sqm.kgCO2.IT.Res.HH.Thermal.SH.Gas.NG_Biogas</t>
  </si>
  <si>
    <t>EMI_per_sqm.kgCO2.IT.Res.HH.Thermal.SH.Biomass.Biomass_Waste</t>
  </si>
  <si>
    <t>EMI_per_sqm.kgCO2.IT.Res.HH.Thermal.SH.Geo.Geo</t>
  </si>
  <si>
    <t>EMI_per_sqm.kgCO2.IT.Res.HH.Thermal.SH.DistrHeat.Steam_Distr</t>
  </si>
  <si>
    <t>EMI_per_sqm.kgCO2.IT.Res.HH.Thermal.SH.AdvElc.Elec</t>
  </si>
  <si>
    <t>EMI_per_sqm.kgCO2.IT.Res.HH.Thermal.SH.ConvElc.Elec</t>
  </si>
  <si>
    <t>EMI_per_sqm.kgCO2.IT.Res.HH.Thermal.SH.TotalCirculation.Elec</t>
  </si>
  <si>
    <t>EMI_per_sqm.kgCO2.IT.Res.HH.Thermal.SC.AC.Elec</t>
  </si>
  <si>
    <t>EMI_per_sqm.kgCO2.IT.Res.HH.Thermal.WH.Solids.Solids</t>
  </si>
  <si>
    <t>EMI_per_sqm.kgCO2.IT.Res.HH.Thermal.WH.LPG.LPG</t>
  </si>
  <si>
    <t>EMI_per_sqm.kgCO2.IT.Res.HH.Thermal.WH.Oil.Oil_LiqBio</t>
  </si>
  <si>
    <t>EMI_per_sqm.kgCO2.IT.Res.HH.Thermal.WH.Gas.NG_Biogas</t>
  </si>
  <si>
    <t>EMI_per_sqm.kgCO2.IT.Res.HH.Thermal.WH.Biomass.Biomass_Waste</t>
  </si>
  <si>
    <t>EMI_per_sqm.kgCO2.IT.Res.HH.Thermal.WH.Geo.Geo</t>
  </si>
  <si>
    <t>EMI_per_sqm.kgCO2.IT.Res.HH.Thermal.WH.DistrHeat.Steam_Distr</t>
  </si>
  <si>
    <t>EMI_per_sqm.kgCO2.IT.Res.HH.Thermal.WH.Elc.Elec</t>
  </si>
  <si>
    <t>EMI_per_sqm.kgCO2.IT.Res.HH.Thermal.WH.TotalSolar.Solar</t>
  </si>
  <si>
    <t>EMI_per_sqm.kgCO2.IT.Res.HH.Thermal.CO.Solids.Solids</t>
  </si>
  <si>
    <t>EMI_per_sqm.kgCO2.IT.Res.HH.Thermal.CO.LPG.LPG</t>
  </si>
  <si>
    <t>EMI_per_sqm.kgCO2.IT.Res.HH.Thermal.CO.Gas.NG_Biogas</t>
  </si>
  <si>
    <t>EMI_per_sqm.kgCO2.IT.Res.HH.Thermal.CO.Biomass.Biomass_Waste</t>
  </si>
  <si>
    <t>EMI_per_sqm.kgCO2.IT.Res.HH.Thermal.CO.Elc.Elec</t>
  </si>
  <si>
    <t>IT - Number of new and renovated households</t>
  </si>
  <si>
    <t>NUM.number.IT.Res.HHnew.Thermal</t>
  </si>
  <si>
    <t>NUM.number.IT.Res.HHnew.Thermal.SH</t>
  </si>
  <si>
    <t>NUM.number.IT.Res.HHnew.Thermal.SH.Solids</t>
  </si>
  <si>
    <t>NUM.number.IT.Res.HHnew.Thermal.SH.LPG</t>
  </si>
  <si>
    <t>NUM.number.IT.Res.HHnew.Thermal.SH.Oil</t>
  </si>
  <si>
    <t>NUM.number.IT.Res.HHnew.Thermal.SH.Gas</t>
  </si>
  <si>
    <t>NUM.number.IT.Res.HHnew.Thermal.SH.Biomass</t>
  </si>
  <si>
    <t>NUM.number.IT.Res.HHnew.Thermal.SH.Geo</t>
  </si>
  <si>
    <t>NUM.number.IT.Res.HHnew.Thermal.SH.DistrHeat</t>
  </si>
  <si>
    <t>NUM.number.IT.Res.HHnew.Thermal.SH.AdvElc</t>
  </si>
  <si>
    <t>NUM.number.IT.Res.HHnew.Thermal.SH.ConvElc</t>
  </si>
  <si>
    <t>NUM.number.IT.Res.HHnew.Thermal.SC</t>
  </si>
  <si>
    <t>NUM.number.IT.Res.HHnew.Thermal.SC.AC</t>
  </si>
  <si>
    <t>NUM.number.IT.Res.HHnew.Thermal.WH</t>
  </si>
  <si>
    <t>NUM.number.IT.Res.HHnew.Thermal.WH.Solids</t>
  </si>
  <si>
    <t>NUM.number.IT.Res.HHnew.Thermal.WH.LPG</t>
  </si>
  <si>
    <t>NUM.number.IT.Res.HHnew.Thermal.WH.Oil</t>
  </si>
  <si>
    <t>NUM.number.IT.Res.HHnew.Thermal.WH.Gas</t>
  </si>
  <si>
    <t>NUM.number.IT.Res.HHnew.Thermal.WH.Biomass</t>
  </si>
  <si>
    <t>NUM.number.IT.Res.HHnew.Thermal.WH.Geo</t>
  </si>
  <si>
    <t>NUM.number.IT.Res.HHnew.Thermal.WH.DistrHeat</t>
  </si>
  <si>
    <t>NUM.number.IT.Res.HHnew.Thermal.WH.Elc</t>
  </si>
  <si>
    <t>NUM.number.IT.Res.HHnew.Thermal.WH.Solar</t>
  </si>
  <si>
    <t>NUM.number.IT.Res.HHnew.Thermal.CO</t>
  </si>
  <si>
    <t>NUM.number.IT.Res.HHnew.Thermal.CO.Solids</t>
  </si>
  <si>
    <t>NUM.number.IT.Res.HHnew.Thermal.CO.LPG</t>
  </si>
  <si>
    <t>NUM.number.IT.Res.HHnew.Thermal.CO.Gas</t>
  </si>
  <si>
    <t>NUM.number.IT.Res.HHnew.Thermal.CO.Biomass</t>
  </si>
  <si>
    <t>NUM.number.IT.Res.HHnew.Thermal.CO.Elc</t>
  </si>
  <si>
    <t>IT - Final energy consumption in new and renovated households</t>
  </si>
  <si>
    <t>FEC.ktoe.IT.Res.HHnew.Thermal</t>
  </si>
  <si>
    <t>FEC.ktoe.IT.Res.HHnew.Thermal.SH</t>
  </si>
  <si>
    <t>FEC.ktoe.IT.Res.HHnew.Thermal.SH.Solids.Solids</t>
  </si>
  <si>
    <t>FEC.ktoe.IT.Res.HHnew.Thermal.SH.LPG.LPG</t>
  </si>
  <si>
    <t>FEC.ktoe.IT.Res.HHnew.Thermal.SH.Oil.Oil_LiqBio</t>
  </si>
  <si>
    <t>FEC.ktoe.IT.Res.HHnew.Thermal.SH.Gas.NG_Biogas</t>
  </si>
  <si>
    <t>FEC.ktoe.IT.Res.HHnew.Thermal.SH.Biomass.Biomass_Waste</t>
  </si>
  <si>
    <t>FEC.ktoe.IT.Res.HHnew.Thermal.SH.Geo.Geo</t>
  </si>
  <si>
    <t>FEC.ktoe.IT.Res.HHnew.Thermal.SH.DistrHeat.Steam_Distr</t>
  </si>
  <si>
    <t>FEC.ktoe.IT.Res.HHnew.Thermal.SH.AdvElc.Elec</t>
  </si>
  <si>
    <t>FEC.ktoe.IT.Res.HHnew.Thermal.SH.ConvElc.Elec</t>
  </si>
  <si>
    <t>FEC.ktoe.IT.Res.HHnew.Thermal.SH.TotalCirculation.Elec</t>
  </si>
  <si>
    <t>FEC.ktoe.IT.Res.HHnew.Thermal.SC</t>
  </si>
  <si>
    <t>FEC.ktoe.IT.Res.HHnew.Thermal.SC.AC.Elec</t>
  </si>
  <si>
    <t>FEC.ktoe.IT.Res.HHnew.Thermal.WH</t>
  </si>
  <si>
    <t>FEC.ktoe.IT.Res.HHnew.Thermal.WH.Solids.Solids</t>
  </si>
  <si>
    <t>FEC.ktoe.IT.Res.HHnew.Thermal.WH.LPG.LPG</t>
  </si>
  <si>
    <t>FEC.ktoe.IT.Res.HHnew.Thermal.WH.Oil.Oil_LiqBio</t>
  </si>
  <si>
    <t>FEC.ktoe.IT.Res.HHnew.Thermal.WH.Gas.NG_Biogas</t>
  </si>
  <si>
    <t>FEC.ktoe.IT.Res.HHnew.Thermal.WH.Biomass.Biomass_Waste</t>
  </si>
  <si>
    <t>FEC.ktoe.IT.Res.HHnew.Thermal.WH.Geo.Geo</t>
  </si>
  <si>
    <t>FEC.ktoe.IT.Res.HHnew.Thermal.WH.DistrHeat.Steam_Distr</t>
  </si>
  <si>
    <t>FEC.ktoe.IT.Res.HHnew.Thermal.WH.Elc.Elec</t>
  </si>
  <si>
    <t>FEC.ktoe.IT.Res.HHnew.Thermal.WH.TotalSolar.Solar</t>
  </si>
  <si>
    <t>FEC.ktoe.IT.Res.HHnew.Thermal.CO</t>
  </si>
  <si>
    <t>FEC.ktoe.IT.Res.HHnew.Thermal.CO.Solids.Solids</t>
  </si>
  <si>
    <t>FEC.ktoe.IT.Res.HHnew.Thermal.CO.LPG.LPG</t>
  </si>
  <si>
    <t>FEC.ktoe.IT.Res.HHnew.Thermal.CO.Gas.NG_Biogas</t>
  </si>
  <si>
    <t>FEC.ktoe.IT.Res.HHnew.Thermal.CO.Biomass.Biomass_Waste</t>
  </si>
  <si>
    <t>FEC.ktoe.IT.Res.HHnew.Thermal.CO.Elc.Elec</t>
  </si>
  <si>
    <t>IT - Thermal energy service in new and renovated households</t>
  </si>
  <si>
    <t>TES.ktoe.IT.Res.HHnew.Thermal</t>
  </si>
  <si>
    <t>TES.ktoe.IT.Res.HHnew.Thermal.SH</t>
  </si>
  <si>
    <t>TES.ktoe.IT.Res.HHnew.Thermal.SH.Solids.Solids</t>
  </si>
  <si>
    <t>TES.ktoe.IT.Res.HHnew.Thermal.SH.LPG.LPG</t>
  </si>
  <si>
    <t>TES.ktoe.IT.Res.HHnew.Thermal.SH.Oil.Oil_LiqBio</t>
  </si>
  <si>
    <t>TES.ktoe.IT.Res.HHnew.Thermal.SH.Gas.NG_Biogas</t>
  </si>
  <si>
    <t>TES.ktoe.IT.Res.HHnew.Thermal.SH.Biomass.Biomass_Waste</t>
  </si>
  <si>
    <t>TES.ktoe.IT.Res.HHnew.Thermal.SH.Geo.Geo</t>
  </si>
  <si>
    <t>TES.ktoe.IT.Res.HHnew.Thermal.SH.DistrHeat.Steam_Distr</t>
  </si>
  <si>
    <t>TES.ktoe.IT.Res.HHnew.Thermal.SH.AdvElc.Elec</t>
  </si>
  <si>
    <t>TES.ktoe.IT.Res.HHnew.Thermal.SH.ConvElc.Elec</t>
  </si>
  <si>
    <t>TES.ktoe.IT.Res.HHnew.Thermal.SH.TotalCirculation.Elec</t>
  </si>
  <si>
    <t>TES.ktoe.IT.Res.HHnew.Thermal.SC</t>
  </si>
  <si>
    <t>TES.ktoe.IT.Res.HHnew.Thermal.SC.AC.Elec</t>
  </si>
  <si>
    <t>TES.ktoe.IT.Res.HHnew.Thermal.WH</t>
  </si>
  <si>
    <t>TES.ktoe.IT.Res.HHnew.Thermal.WH.Solids.Solids</t>
  </si>
  <si>
    <t>TES.ktoe.IT.Res.HHnew.Thermal.WH.LPG.LPG</t>
  </si>
  <si>
    <t>TES.ktoe.IT.Res.HHnew.Thermal.WH.Oil.Oil_LiqBio</t>
  </si>
  <si>
    <t>TES.ktoe.IT.Res.HHnew.Thermal.WH.Gas.NG_Biogas</t>
  </si>
  <si>
    <t>TES.ktoe.IT.Res.HHnew.Thermal.WH.Biomass.Biomass_Waste</t>
  </si>
  <si>
    <t>TES.ktoe.IT.Res.HHnew.Thermal.WH.Geo.Geo</t>
  </si>
  <si>
    <t>TES.ktoe.IT.Res.HHnew.Thermal.WH.DistrHeat.Steam_Distr</t>
  </si>
  <si>
    <t>TES.ktoe.IT.Res.HHnew.Thermal.WH.Elc.Elec</t>
  </si>
  <si>
    <t>TES.ktoe.IT.Res.HHnew.Thermal.WH.TotalSolar.Solar</t>
  </si>
  <si>
    <t>TES.ktoe.IT.Res.HHnew.Thermal.CO</t>
  </si>
  <si>
    <t>TES.ktoe.IT.Res.HHnew.Thermal.CO.Solids.Solids</t>
  </si>
  <si>
    <t>TES.ktoe.IT.Res.HHnew.Thermal.CO.LPG.LPG</t>
  </si>
  <si>
    <t>TES.ktoe.IT.Res.HHnew.Thermal.CO.Gas.NG_Biogas</t>
  </si>
  <si>
    <t>TES.ktoe.IT.Res.HHnew.Thermal.CO.Biomass.Biomass_Waste</t>
  </si>
  <si>
    <t>TES.ktoe.IT.Res.HHnew.Thermal.CO.Elc.Elec</t>
  </si>
  <si>
    <t>IT - System efficiency indicator of new and renovated households</t>
  </si>
  <si>
    <t>Eff.ratio.IT.Res.HHnew.Thermal</t>
  </si>
  <si>
    <t>Eff.ratio.IT.Res.HHnew.Thermal.SH</t>
  </si>
  <si>
    <t>Eff.ratio.IT.Res.HHnew.Thermal.SH.Solids.Solids</t>
  </si>
  <si>
    <t>Eff.ratio.IT.Res.HHnew.Thermal.SH.LPG.LPG</t>
  </si>
  <si>
    <t>Eff.ratio.IT.Res.HHnew.Thermal.SH.Oil.Oil_LiqBio</t>
  </si>
  <si>
    <t>Eff.ratio.IT.Res.HHnew.Thermal.SH.Gas.NG_Biogas</t>
  </si>
  <si>
    <t>Eff.ratio.IT.Res.HHnew.Thermal.SH.Biomass.Biomass_Waste</t>
  </si>
  <si>
    <t>Eff.ratio.IT.Res.HHnew.Thermal.SH.Geo.Geo</t>
  </si>
  <si>
    <t>Eff.ratio.IT.Res.HHnew.Thermal.SH.DistrHeat.Steam_Distr</t>
  </si>
  <si>
    <t>Eff.ratio.IT.Res.HHnew.Thermal.SH.AdvElc.Elec</t>
  </si>
  <si>
    <t>Eff.ratio.IT.Res.HHnew.Thermal.SH.ConvElc.Elec</t>
  </si>
  <si>
    <t>Eff.ratio.IT.Res.HHnew.Thermal.SH.TotalCirculation.Elec</t>
  </si>
  <si>
    <t>Eff.ratio.IT.Res.HHnew.Thermal.SC</t>
  </si>
  <si>
    <t>Eff.ratio.IT.Res.HHnew.Thermal.SC.AC.Elec</t>
  </si>
  <si>
    <t>Eff.ratio.IT.Res.HHnew.Thermal.WH</t>
  </si>
  <si>
    <t>Eff.ratio.IT.Res.HHnew.Thermal.WH.Solids.Solids</t>
  </si>
  <si>
    <t>Eff.ratio.IT.Res.HHnew.Thermal.WH.LPG.LPG</t>
  </si>
  <si>
    <t>Eff.ratio.IT.Res.HHnew.Thermal.WH.Oil.Oil_LiqBio</t>
  </si>
  <si>
    <t>Eff.ratio.IT.Res.HHnew.Thermal.WH.Gas.NG_Biogas</t>
  </si>
  <si>
    <t>Eff.ratio.IT.Res.HHnew.Thermal.WH.Biomass.Biomass_Waste</t>
  </si>
  <si>
    <t>Eff.ratio.IT.Res.HHnew.Thermal.WH.Geo.Geo</t>
  </si>
  <si>
    <t>Eff.ratio.IT.Res.HHnew.Thermal.WH.DistrHeat.Steam_Distr</t>
  </si>
  <si>
    <t>Eff.ratio.IT.Res.HHnew.Thermal.WH.Elc.Elec</t>
  </si>
  <si>
    <t>Eff.ratio.IT.Res.HHnew.Thermal.WH.TotalSolar.Solar</t>
  </si>
  <si>
    <t>Eff.ratio.IT.Res.HHnew.Thermal.CO</t>
  </si>
  <si>
    <t>Eff.ratio.IT.Res.HHnew.Thermal.CO.Solids.Solids</t>
  </si>
  <si>
    <t>Eff.ratio.IT.Res.HHnew.Thermal.CO.LPG.LPG</t>
  </si>
  <si>
    <t>Eff.ratio.IT.Res.HHnew.Thermal.CO.Gas.NG_Biogas</t>
  </si>
  <si>
    <t>Eff.ratio.IT.Res.HHnew.Thermal.CO.Biomass.Biomass_Waste</t>
  </si>
  <si>
    <t>Eff.ratio.IT.Res.HHnew.Thermal.CO.Elc.Elec</t>
  </si>
  <si>
    <t>IT - CO2 emissions in new and renovated households</t>
  </si>
  <si>
    <t>EMI.ktCO2.IT.Res.HHnew.Thermal</t>
  </si>
  <si>
    <t>EMI.ktCO2.IT.Res.HHnew.Thermal.SH</t>
  </si>
  <si>
    <t>EMI.ktCO2.IT.Res.HHnew.Thermal.SH.Solids.Solids</t>
  </si>
  <si>
    <t>EMI.ktCO2.IT.Res.HHnew.Thermal.SH.LPG.LPG</t>
  </si>
  <si>
    <t>EMI.ktCO2.IT.Res.HHnew.Thermal.SH.Oil.Oil_LiqBio</t>
  </si>
  <si>
    <t>EMI.ktCO2.IT.Res.HHnew.Thermal.SH.Gas.NG_Biogas</t>
  </si>
  <si>
    <t>EMI.ktCO2.IT.Res.HHnew.Thermal.SH.Biomass.Biomass_Waste</t>
  </si>
  <si>
    <t>EMI.ktCO2.IT.Res.HHnew.Thermal.SH.Geo.Geo</t>
  </si>
  <si>
    <t>EMI.ktCO2.IT.Res.HHnew.Thermal.SH.DistrHeat.Steam_Distr</t>
  </si>
  <si>
    <t>EMI.ktCO2.IT.Res.HHnew.Thermal.SH.AdvElc.Elec</t>
  </si>
  <si>
    <t>EMI.ktCO2.IT.Res.HHnew.Thermal.SH.ConvElc.Elec</t>
  </si>
  <si>
    <t>EMI.ktCO2.IT.Res.HHnew.Thermal.SH.TotalCirculation.Elec</t>
  </si>
  <si>
    <t>EMI.ktCO2.IT.Res.HHnew.Thermal.SC</t>
  </si>
  <si>
    <t>EMI.ktCO2.IT.Res.HHnew.Thermal.SC.AC.Elec</t>
  </si>
  <si>
    <t>EMI.ktCO2.IT.Res.HHnew.Thermal.WH</t>
  </si>
  <si>
    <t>EMI.ktCO2.IT.Res.HHnew.Thermal.WH.Solids.Solids</t>
  </si>
  <si>
    <t>EMI.ktCO2.IT.Res.HHnew.Thermal.WH.LPG.LPG</t>
  </si>
  <si>
    <t>EMI.ktCO2.IT.Res.HHnew.Thermal.WH.Oil.Oil_LiqBio</t>
  </si>
  <si>
    <t>EMI.ktCO2.IT.Res.HHnew.Thermal.WH.Gas.NG_Biogas</t>
  </si>
  <si>
    <t>EMI.ktCO2.IT.Res.HHnew.Thermal.WH.Biomass.Biomass_Waste</t>
  </si>
  <si>
    <t>EMI.ktCO2.IT.Res.HHnew.Thermal.WH.Geo.Geo</t>
  </si>
  <si>
    <t>EMI.ktCO2.IT.Res.HHnew.Thermal.WH.DistrHeat.Steam_Distr</t>
  </si>
  <si>
    <t>EMI.ktCO2.IT.Res.HHnew.Thermal.WH.Elc.Elec</t>
  </si>
  <si>
    <t>EMI.ktCO2.IT.Res.HHnew.Thermal.WH.TotalSolar.Solar</t>
  </si>
  <si>
    <t>EMI.ktCO2.IT.Res.HHnew.Thermal.CO</t>
  </si>
  <si>
    <t>EMI.ktCO2.IT.Res.HHnew.Thermal.CO.Solids.Solids</t>
  </si>
  <si>
    <t>EMI.ktCO2.IT.Res.HHnew.Thermal.CO.LPG.LPG</t>
  </si>
  <si>
    <t>EMI.ktCO2.IT.Res.HHnew.Thermal.CO.Gas.NG_Biogas</t>
  </si>
  <si>
    <t>EMI.ktCO2.IT.Res.HHnew.Thermal.CO.Biomass.Biomass_Waste</t>
  </si>
  <si>
    <t>EMI.ktCO2.IT.Res.HHnew.Thermal.CO.Elc.Elec</t>
  </si>
  <si>
    <t>IT - Final energy consumption of new and renovated households (per household)</t>
  </si>
  <si>
    <t>FEC_per_household.kWh.IT.Res.HHnew.Thermal</t>
  </si>
  <si>
    <t>FEC_per_household.kWh.IT.Res.HHnew.Thermal.SH</t>
  </si>
  <si>
    <t>FEC_per_household.kWh.IT.Res.HHnew.Thermal.SH.Solids.Solids</t>
  </si>
  <si>
    <t>FEC_per_household.kWh.IT.Res.HHnew.Thermal.SH.LPG.LPG</t>
  </si>
  <si>
    <t>FEC_per_household.kWh.IT.Res.HHnew.Thermal.SH.Oil.Oil_LiqBio</t>
  </si>
  <si>
    <t>FEC_per_household.kWh.IT.Res.HHnew.Thermal.SH.Gas.NG_Biogas</t>
  </si>
  <si>
    <t>FEC_per_household.kWh.IT.Res.HHnew.Thermal.SH.Biomass.Biomass_Waste</t>
  </si>
  <si>
    <t>FEC_per_household.kWh.IT.Res.HHnew.Thermal.SH.Geo.Geo</t>
  </si>
  <si>
    <t>FEC_per_household.kWh.IT.Res.HHnew.Thermal.SH.DistrHeat.Steam_Distr</t>
  </si>
  <si>
    <t>FEC_per_household.kWh.IT.Res.HHnew.Thermal.SH.AdvElc.Elec</t>
  </si>
  <si>
    <t>FEC_per_household.kWh.IT.Res.HHnew.Thermal.SH.ConvElc.Elec</t>
  </si>
  <si>
    <t>FEC_per_household.kWh.IT.Res.HHnew.Thermal.SH.TotalCirculation.Elec</t>
  </si>
  <si>
    <t>FEC_per_household.kWh.IT.Res.HHnew.Thermal.SC</t>
  </si>
  <si>
    <t>FEC_per_household.kWh.IT.Res.HHnew.Thermal.SC.AC.Elec</t>
  </si>
  <si>
    <t>FEC_per_household.kWh.IT.Res.HHnew.Thermal.WH</t>
  </si>
  <si>
    <t>FEC_per_household.kWh.IT.Res.HHnew.Thermal.WH.Solids.Solids</t>
  </si>
  <si>
    <t>FEC_per_household.kWh.IT.Res.HHnew.Thermal.WH.LPG.LPG</t>
  </si>
  <si>
    <t>FEC_per_household.kWh.IT.Res.HHnew.Thermal.WH.Oil.Oil_LiqBio</t>
  </si>
  <si>
    <t>FEC_per_household.kWh.IT.Res.HHnew.Thermal.WH.Gas.NG_Biogas</t>
  </si>
  <si>
    <t>FEC_per_household.kWh.IT.Res.HHnew.Thermal.WH.Biomass.Biomass_Waste</t>
  </si>
  <si>
    <t>FEC_per_household.kWh.IT.Res.HHnew.Thermal.WH.Geo.Geo</t>
  </si>
  <si>
    <t>FEC_per_household.kWh.IT.Res.HHnew.Thermal.WH.DistrHeat.Steam_Distr</t>
  </si>
  <si>
    <t>FEC_per_household.kWh.IT.Res.HHnew.Thermal.WH.Elc.Elec</t>
  </si>
  <si>
    <t>FEC_per_household.kWh.IT.Res.HHnew.Thermal.WH.TotalSolar.Solar</t>
  </si>
  <si>
    <t>FEC_per_household.kWh.IT.Res.HHnew.Thermal.CO</t>
  </si>
  <si>
    <t>FEC_per_household.kWh.IT.Res.HHnew.Thermal.CO.Solids.Solids</t>
  </si>
  <si>
    <t>FEC_per_household.kWh.IT.Res.HHnew.Thermal.CO.LPG.LPG</t>
  </si>
  <si>
    <t>FEC_per_household.kWh.IT.Res.HHnew.Thermal.CO.Gas.NG_Biogas</t>
  </si>
  <si>
    <t>FEC_per_household.kWh.IT.Res.HHnew.Thermal.CO.Biomass.Biomass_Waste</t>
  </si>
  <si>
    <t>FEC_per_household.kWh.IT.Res.HHnew.Thermal.CO.Elc.Elec</t>
  </si>
  <si>
    <t>IT - Thermal energy service of new and renovated households (per household)</t>
  </si>
  <si>
    <t>TES_per_household.kWh.IT.Res.HHnew.Thermal</t>
  </si>
  <si>
    <t>TES_per_household.kWh.IT.Res.HHnew.Thermal.SH</t>
  </si>
  <si>
    <t>TES_per_household.kWh.IT.Res.HHnew.Thermal.SH.Solids.Solids</t>
  </si>
  <si>
    <t>TES_per_household.kWh.IT.Res.HHnew.Thermal.SH.LPG.LPG</t>
  </si>
  <si>
    <t>TES_per_household.kWh.IT.Res.HHnew.Thermal.SH.Oil.Oil_LiqBio</t>
  </si>
  <si>
    <t>TES_per_household.kWh.IT.Res.HHnew.Thermal.SH.Gas.NG_Biogas</t>
  </si>
  <si>
    <t>TES_per_household.kWh.IT.Res.HHnew.Thermal.SH.Biomass.Biomass_Waste</t>
  </si>
  <si>
    <t>TES_per_household.kWh.IT.Res.HHnew.Thermal.SH.Geo.Geo</t>
  </si>
  <si>
    <t>TES_per_household.kWh.IT.Res.HHnew.Thermal.SH.DistrHeat.Steam_Distr</t>
  </si>
  <si>
    <t>TES_per_household.kWh.IT.Res.HHnew.Thermal.SH.AdvElc.Elec</t>
  </si>
  <si>
    <t>TES_per_household.kWh.IT.Res.HHnew.Thermal.SH.ConvElc.Elec</t>
  </si>
  <si>
    <t>TES_per_household.kWh.IT.Res.HHnew.Thermal.SH.TotalCirculation.Elec</t>
  </si>
  <si>
    <t>TES_per_household.kWh.IT.Res.HHnew.Thermal.SC</t>
  </si>
  <si>
    <t>TES_per_household.kWh.IT.Res.HHnew.Thermal.SC.AC.Elec</t>
  </si>
  <si>
    <t>TES_per_household.kWh.IT.Res.HHnew.Thermal.WH</t>
  </si>
  <si>
    <t>TES_per_household.kWh.IT.Res.HHnew.Thermal.WH.Solids.Solids</t>
  </si>
  <si>
    <t>TES_per_household.kWh.IT.Res.HHnew.Thermal.WH.LPG.LPG</t>
  </si>
  <si>
    <t>TES_per_household.kWh.IT.Res.HHnew.Thermal.WH.Oil.Oil_LiqBio</t>
  </si>
  <si>
    <t>TES_per_household.kWh.IT.Res.HHnew.Thermal.WH.Gas.NG_Biogas</t>
  </si>
  <si>
    <t>TES_per_household.kWh.IT.Res.HHnew.Thermal.WH.Biomass.Biomass_Waste</t>
  </si>
  <si>
    <t>TES_per_household.kWh.IT.Res.HHnew.Thermal.WH.Geo.Geo</t>
  </si>
  <si>
    <t>TES_per_household.kWh.IT.Res.HHnew.Thermal.WH.DistrHeat.Steam_Distr</t>
  </si>
  <si>
    <t>TES_per_household.kWh.IT.Res.HHnew.Thermal.WH.Elc.Elec</t>
  </si>
  <si>
    <t>TES_per_household.kWh.IT.Res.HHnew.Thermal.WH.TotalSolar.Solar</t>
  </si>
  <si>
    <t>TES_per_household.kWh.IT.Res.HHnew.Thermal.CO</t>
  </si>
  <si>
    <t>TES_per_household.kWh.IT.Res.HHnew.Thermal.CO.Solids.Solids</t>
  </si>
  <si>
    <t>TES_per_household.kWh.IT.Res.HHnew.Thermal.CO.LPG.LPG</t>
  </si>
  <si>
    <t>TES_per_household.kWh.IT.Res.HHnew.Thermal.CO.Gas.NG_Biogas</t>
  </si>
  <si>
    <t>TES_per_household.kWh.IT.Res.HHnew.Thermal.CO.Biomass.Biomass_Waste</t>
  </si>
  <si>
    <t>TES_per_household.kWh.IT.Res.HHnew.Thermal.CO.Elc.Elec</t>
  </si>
  <si>
    <t>IT - CO2 emissions in new and renovated households (per household)</t>
  </si>
  <si>
    <t>EMI_per_household.kgCO2.IT.Res.HHnew.Thermal</t>
  </si>
  <si>
    <t>EMI_per_household.kgCO2.IT.Res.HHnew.Thermal.SH</t>
  </si>
  <si>
    <t>EMI_per_household.kgCO2.IT.Res.HHnew.Thermal.SH.Solids.Solids</t>
  </si>
  <si>
    <t>EMI_per_household.kgCO2.IT.Res.HHnew.Thermal.SH.LPG.LPG</t>
  </si>
  <si>
    <t>EMI_per_household.kgCO2.IT.Res.HHnew.Thermal.SH.Oil.Oil_LiqBio</t>
  </si>
  <si>
    <t>EMI_per_household.kgCO2.IT.Res.HHnew.Thermal.SH.Gas.NG_Biogas</t>
  </si>
  <si>
    <t>EMI_per_household.kgCO2.IT.Res.HHnew.Thermal.SH.Biomass.Biomass_Waste</t>
  </si>
  <si>
    <t>EMI_per_household.kgCO2.IT.Res.HHnew.Thermal.SH.Geo.Geo</t>
  </si>
  <si>
    <t>EMI_per_household.kgCO2.IT.Res.HHnew.Thermal.SH.DistrHeat.Steam_Distr</t>
  </si>
  <si>
    <t>EMI_per_household.kgCO2.IT.Res.HHnew.Thermal.SH.AdvElc.Elec</t>
  </si>
  <si>
    <t>EMI_per_household.kgCO2.IT.Res.HHnew.Thermal.SH.ConvElc.Elec</t>
  </si>
  <si>
    <t>EMI_per_household.kgCO2.IT.Res.HHnew.Thermal.SH.TotalCirculation.Elec</t>
  </si>
  <si>
    <t>EMI_per_household.kgCO2.IT.Res.HHnew.Thermal.SC</t>
  </si>
  <si>
    <t>EMI_per_household.kgCO2.IT.Res.HHnew.Thermal.SC.AC.Elec</t>
  </si>
  <si>
    <t>EMI_per_household.kgCO2.IT.Res.HHnew.Thermal.WH</t>
  </si>
  <si>
    <t>EMI_per_household.kgCO2.IT.Res.HHnew.Thermal.WH.Solids.Solids</t>
  </si>
  <si>
    <t>EMI_per_household.kgCO2.IT.Res.HHnew.Thermal.WH.LPG.LPG</t>
  </si>
  <si>
    <t>EMI_per_household.kgCO2.IT.Res.HHnew.Thermal.WH.Oil.Oil_LiqBio</t>
  </si>
  <si>
    <t>EMI_per_household.kgCO2.IT.Res.HHnew.Thermal.WH.Gas.NG_Biogas</t>
  </si>
  <si>
    <t>EMI_per_household.kgCO2.IT.Res.HHnew.Thermal.WH.Biomass.Biomass_Waste</t>
  </si>
  <si>
    <t>EMI_per_household.kgCO2.IT.Res.HHnew.Thermal.WH.Geo.Geo</t>
  </si>
  <si>
    <t>EMI_per_household.kgCO2.IT.Res.HHnew.Thermal.WH.DistrHeat.Steam_Distr</t>
  </si>
  <si>
    <t>EMI_per_household.kgCO2.IT.Res.HHnew.Thermal.WH.Elc.Elec</t>
  </si>
  <si>
    <t>EMI_per_household.kgCO2.IT.Res.HHnew.Thermal.WH.TotalSolar.Solar</t>
  </si>
  <si>
    <t>EMI_per_household.kgCO2.IT.Res.HHnew.Thermal.CO</t>
  </si>
  <si>
    <t>EMI_per_household.kgCO2.IT.Res.HHnew.Thermal.CO.Solids.Solids</t>
  </si>
  <si>
    <t>EMI_per_household.kgCO2.IT.Res.HHnew.Thermal.CO.LPG.LPG</t>
  </si>
  <si>
    <t>EMI_per_household.kgCO2.IT.Res.HHnew.Thermal.CO.Gas.NG_Biogas</t>
  </si>
  <si>
    <t>EMI_per_household.kgCO2.IT.Res.HHnew.Thermal.CO.Biomass.Biomass_Waste</t>
  </si>
  <si>
    <t>EMI_per_household.kgCO2.IT.Res.HHnew.Thermal.CO.Elc.Elec</t>
  </si>
  <si>
    <t>IT - Final energy consumption in new and renovated households per surface area</t>
  </si>
  <si>
    <t>FEC_per_sqm.kWh.IT.Res.HHnew.Thermal</t>
  </si>
  <si>
    <t>FEC_per_sqm.kWh.IT.Res.HHnew.Thermal.SH</t>
  </si>
  <si>
    <t>FEC_per_sqm.kWh.IT.Res.HHnew.Thermal.SH.Solids.Solids</t>
  </si>
  <si>
    <t>FEC_per_sqm.kWh.IT.Res.HHnew.Thermal.SH.LPG.LPG</t>
  </si>
  <si>
    <t>FEC_per_sqm.kWh.IT.Res.HHnew.Thermal.SH.Oil.Oil_LiqBio</t>
  </si>
  <si>
    <t>FEC_per_sqm.kWh.IT.Res.HHnew.Thermal.SH.Gas.NG_Biogas</t>
  </si>
  <si>
    <t>FEC_per_sqm.kWh.IT.Res.HHnew.Thermal.SH.Biomass.Biomass_Waste</t>
  </si>
  <si>
    <t>FEC_per_sqm.kWh.IT.Res.HHnew.Thermal.SH.Geo.Geo</t>
  </si>
  <si>
    <t>FEC_per_sqm.kWh.IT.Res.HHnew.Thermal.SH.DistrHeat.Steam_Distr</t>
  </si>
  <si>
    <t>FEC_per_sqm.kWh.IT.Res.HHnew.Thermal.SH.AdvElc.Elec</t>
  </si>
  <si>
    <t>FEC_per_sqm.kWh.IT.Res.HHnew.Thermal.SH.ConvElc.Elec</t>
  </si>
  <si>
    <t>FEC_per_sqm.kWh.IT.Res.HHnew.Thermal.SH.TotalCirculation.Elec</t>
  </si>
  <si>
    <t>FEC_per_sqm.kWh.IT.Res.HHnew.Thermal.SC</t>
  </si>
  <si>
    <t>FEC_per_sqm.kWh.IT.Res.HHnew.Thermal.SC.AC.Elec</t>
  </si>
  <si>
    <t>FEC_per_sqm.kWh.IT.Res.HHnew.Thermal.WH</t>
  </si>
  <si>
    <t>FEC_per_sqm.kWh.IT.Res.HHnew.Thermal.WH.Solids.Solids</t>
  </si>
  <si>
    <t>FEC_per_sqm.kWh.IT.Res.HHnew.Thermal.WH.LPG.LPG</t>
  </si>
  <si>
    <t>FEC_per_sqm.kWh.IT.Res.HHnew.Thermal.WH.Oil.Oil_LiqBio</t>
  </si>
  <si>
    <t>FEC_per_sqm.kWh.IT.Res.HHnew.Thermal.WH.Gas.NG_Biogas</t>
  </si>
  <si>
    <t>FEC_per_sqm.kWh.IT.Res.HHnew.Thermal.WH.Biomass.Biomass_Waste</t>
  </si>
  <si>
    <t>FEC_per_sqm.kWh.IT.Res.HHnew.Thermal.WH.Geo.Geo</t>
  </si>
  <si>
    <t>FEC_per_sqm.kWh.IT.Res.HHnew.Thermal.WH.DistrHeat.Steam_Distr</t>
  </si>
  <si>
    <t>FEC_per_sqm.kWh.IT.Res.HHnew.Thermal.WH.Elc.Elec</t>
  </si>
  <si>
    <t>FEC_per_sqm.kWh.IT.Res.HHnew.Thermal.WH.TotalSolar.Solar</t>
  </si>
  <si>
    <t>FEC_per_sqm.kWh.IT.Res.HHnew.Thermal.CO</t>
  </si>
  <si>
    <t>FEC_per_sqm.kWh.IT.Res.HHnew.Thermal.CO.Solids.Solids</t>
  </si>
  <si>
    <t>FEC_per_sqm.kWh.IT.Res.HHnew.Thermal.CO.LPG.LPG</t>
  </si>
  <si>
    <t>FEC_per_sqm.kWh.IT.Res.HHnew.Thermal.CO.Gas.NG_Biogas</t>
  </si>
  <si>
    <t>FEC_per_sqm.kWh.IT.Res.HHnew.Thermal.CO.Biomass.Biomass_Waste</t>
  </si>
  <si>
    <t>FEC_per_sqm.kWh.IT.Res.HHnew.Thermal.CO.Elc.Elec</t>
  </si>
  <si>
    <t>IT - Thermal energy service in new and renovated households per surface area</t>
  </si>
  <si>
    <t>TES_per_sqm.kWh.IT.Res.HHnew.Thermal</t>
  </si>
  <si>
    <t>TES_per_sqm.kWh.IT.Res.HHnew.Thermal.SH</t>
  </si>
  <si>
    <t>TES_per_sqm.kWh.IT.Res.HHnew.Thermal.SH.Solids.Solids</t>
  </si>
  <si>
    <t>TES_per_sqm.kWh.IT.Res.HHnew.Thermal.SH.LPG.LPG</t>
  </si>
  <si>
    <t>TES_per_sqm.kWh.IT.Res.HHnew.Thermal.SH.Oil.Oil_LiqBio</t>
  </si>
  <si>
    <t>TES_per_sqm.kWh.IT.Res.HHnew.Thermal.SH.Gas.NG_Biogas</t>
  </si>
  <si>
    <t>TES_per_sqm.kWh.IT.Res.HHnew.Thermal.SH.Biomass.Biomass_Waste</t>
  </si>
  <si>
    <t>TES_per_sqm.kWh.IT.Res.HHnew.Thermal.SH.Geo.Geo</t>
  </si>
  <si>
    <t>TES_per_sqm.kWh.IT.Res.HHnew.Thermal.SH.DistrHeat.Steam_Distr</t>
  </si>
  <si>
    <t>TES_per_sqm.kWh.IT.Res.HHnew.Thermal.SH.AdvElc.Elec</t>
  </si>
  <si>
    <t>TES_per_sqm.kWh.IT.Res.HHnew.Thermal.SH.ConvElc.Elec</t>
  </si>
  <si>
    <t>TES_per_sqm.kWh.IT.Res.HHnew.Thermal.SH.TotalCirculation.Elec</t>
  </si>
  <si>
    <t>TES_per_sqm.kWh.IT.Res.HHnew.Thermal.SC</t>
  </si>
  <si>
    <t>TES_per_sqm.kWh.IT.Res.HHnew.Thermal.SC.AC.Elec</t>
  </si>
  <si>
    <t>TES_per_sqm.kWh.IT.Res.HHnew.Thermal.WH</t>
  </si>
  <si>
    <t>TES_per_sqm.kWh.IT.Res.HHnew.Thermal.WH.Solids.Solids</t>
  </si>
  <si>
    <t>TES_per_sqm.kWh.IT.Res.HHnew.Thermal.WH.LPG.LPG</t>
  </si>
  <si>
    <t>TES_per_sqm.kWh.IT.Res.HHnew.Thermal.WH.Oil.Oil_LiqBio</t>
  </si>
  <si>
    <t>TES_per_sqm.kWh.IT.Res.HHnew.Thermal.WH.Gas.NG_Biogas</t>
  </si>
  <si>
    <t>TES_per_sqm.kWh.IT.Res.HHnew.Thermal.WH.Biomass.Biomass_Waste</t>
  </si>
  <si>
    <t>TES_per_sqm.kWh.IT.Res.HHnew.Thermal.WH.Geo.Geo</t>
  </si>
  <si>
    <t>TES_per_sqm.kWh.IT.Res.HHnew.Thermal.WH.DistrHeat.Steam_Distr</t>
  </si>
  <si>
    <t>TES_per_sqm.kWh.IT.Res.HHnew.Thermal.WH.Elc.Elec</t>
  </si>
  <si>
    <t>TES_per_sqm.kWh.IT.Res.HHnew.Thermal.WH.TotalSolar.Solar</t>
  </si>
  <si>
    <t>TES_per_sqm.kWh.IT.Res.HHnew.Thermal.CO</t>
  </si>
  <si>
    <t>TES_per_sqm.kWh.IT.Res.HHnew.Thermal.CO.Solids.Solids</t>
  </si>
  <si>
    <t>TES_per_sqm.kWh.IT.Res.HHnew.Thermal.CO.LPG.LPG</t>
  </si>
  <si>
    <t>TES_per_sqm.kWh.IT.Res.HHnew.Thermal.CO.Gas.NG_Biogas</t>
  </si>
  <si>
    <t>TES_per_sqm.kWh.IT.Res.HHnew.Thermal.CO.Biomass.Biomass_Waste</t>
  </si>
  <si>
    <t>TES_per_sqm.kWh.IT.Res.HHnew.Thermal.CO.Elc.Elec</t>
  </si>
  <si>
    <t>IT - CO2 emissions in new and renovated households per surface area</t>
  </si>
  <si>
    <t>EMI_per_sqm.kgCO2.IT.Res.HHnew.Thermal</t>
  </si>
  <si>
    <t>EMI_per_sqm.kgCO2.IT.Res.HHnew.Thermal.SH</t>
  </si>
  <si>
    <t>EMI_per_sqm.kgCO2.IT.Res.HHnew.Thermal.SH.Solids.Solids</t>
  </si>
  <si>
    <t>EMI_per_sqm.kgCO2.IT.Res.HHnew.Thermal.SH.LPG.LPG</t>
  </si>
  <si>
    <t>EMI_per_sqm.kgCO2.IT.Res.HHnew.Thermal.SH.Oil.Oil_LiqBio</t>
  </si>
  <si>
    <t>EMI_per_sqm.kgCO2.IT.Res.HHnew.Thermal.SH.Gas.NG_Biogas</t>
  </si>
  <si>
    <t>EMI_per_sqm.kgCO2.IT.Res.HHnew.Thermal.SH.Biomass.Biomass_Waste</t>
  </si>
  <si>
    <t>EMI_per_sqm.kgCO2.IT.Res.HHnew.Thermal.SH.Geo.Geo</t>
  </si>
  <si>
    <t>EMI_per_sqm.kgCO2.IT.Res.HHnew.Thermal.SH.DistrHeat.Steam_Distr</t>
  </si>
  <si>
    <t>EMI_per_sqm.kgCO2.IT.Res.HHnew.Thermal.SH.AdvElc.Elec</t>
  </si>
  <si>
    <t>EMI_per_sqm.kgCO2.IT.Res.HHnew.Thermal.SH.ConvElc.Elec</t>
  </si>
  <si>
    <t>EMI_per_sqm.kgCO2.IT.Res.HHnew.Thermal.SH.TotalCirculation.Elec</t>
  </si>
  <si>
    <t>EMI_per_sqm.kgCO2.IT.Res.HHnew.Thermal.SC</t>
  </si>
  <si>
    <t>EMI_per_sqm.kgCO2.IT.Res.HHnew.Thermal.SC.AC.Elec</t>
  </si>
  <si>
    <t>EMI_per_sqm.kgCO2.IT.Res.HHnew.Thermal.WH</t>
  </si>
  <si>
    <t>EMI_per_sqm.kgCO2.IT.Res.HHnew.Thermal.WH.Solids.Solids</t>
  </si>
  <si>
    <t>EMI_per_sqm.kgCO2.IT.Res.HHnew.Thermal.WH.LPG.LPG</t>
  </si>
  <si>
    <t>EMI_per_sqm.kgCO2.IT.Res.HHnew.Thermal.WH.Oil.Oil_LiqBio</t>
  </si>
  <si>
    <t>EMI_per_sqm.kgCO2.IT.Res.HHnew.Thermal.WH.Gas.NG_Biogas</t>
  </si>
  <si>
    <t>EMI_per_sqm.kgCO2.IT.Res.HHnew.Thermal.WH.Biomass.Biomass_Waste</t>
  </si>
  <si>
    <t>EMI_per_sqm.kgCO2.IT.Res.HHnew.Thermal.WH.Geo.Geo</t>
  </si>
  <si>
    <t>EMI_per_sqm.kgCO2.IT.Res.HHnew.Thermal.WH.DistrHeat.Steam_Distr</t>
  </si>
  <si>
    <t>EMI_per_sqm.kgCO2.IT.Res.HHnew.Thermal.WH.Elc.Elec</t>
  </si>
  <si>
    <t>EMI_per_sqm.kgCO2.IT.Res.HHnew.Thermal.WH.TotalSolar.Solar</t>
  </si>
  <si>
    <t>EMI_per_sqm.kgCO2.IT.Res.HHnew.Thermal.CO</t>
  </si>
  <si>
    <t>EMI_per_sqm.kgCO2.IT.Res.HHnew.Thermal.CO.Solids.Solids</t>
  </si>
  <si>
    <t>EMI_per_sqm.kgCO2.IT.Res.HHnew.Thermal.CO.LPG.LPG</t>
  </si>
  <si>
    <t>EMI_per_sqm.kgCO2.IT.Res.HHnew.Thermal.CO.Gas.NG_Biogas</t>
  </si>
  <si>
    <t>EMI_per_sqm.kgCO2.IT.Res.HHnew.Thermal.CO.Biomass.Biomass_Waste</t>
  </si>
  <si>
    <t>EMI_per_sqm.kgCO2.IT.Res.HHnew.Thermal.CO.Elc.Elec</t>
  </si>
  <si>
    <t>FEC.ktoe.IT.Res.HH.Appl.RF</t>
  </si>
  <si>
    <t>FEC.ktoe.IT.Res.HH.Appl.WM</t>
  </si>
  <si>
    <t>FEC.ktoe.IT.Res.HH.Appl.DR</t>
  </si>
  <si>
    <t>FEC.ktoe.IT.Res.HH.Appl.DW</t>
  </si>
  <si>
    <t>FEC.ktoe.IT.Res.HH.Appl.TV</t>
  </si>
  <si>
    <t>FEC.ktoe.IT.Res.HH.Appl.IT</t>
  </si>
  <si>
    <t>FEC.ktoe.IT.Res.HH.Appl.LI</t>
  </si>
  <si>
    <t>FEC.ktoe.IT.Res.HH.Appl.OA</t>
  </si>
  <si>
    <t>Size.MW.IT.Res.HH.Appl</t>
  </si>
  <si>
    <t>Size.MW.IT.Res.HH.Appl.RF</t>
  </si>
  <si>
    <t>Size.MW.IT.Res.HH.Appl.WM</t>
  </si>
  <si>
    <t>Size.MW.IT.Res.HH.Appl.DR</t>
  </si>
  <si>
    <t>Size.MW.IT.Res.HH.Appl.DW</t>
  </si>
  <si>
    <t>Size.MW.IT.Res.HH.Appl.TV</t>
  </si>
  <si>
    <t>Size.MW.IT.Res.HH.Appl.IT</t>
  </si>
  <si>
    <t>Size.MW.IT.Res.HH.Appl.LI</t>
  </si>
  <si>
    <t>Size.MW.IT.Res.HH.Appl.OA</t>
  </si>
  <si>
    <t>NUM.number.IT.Res.HH.Appl.RF</t>
  </si>
  <si>
    <t>NUM.number.IT.Res.HH.Appl.WM</t>
  </si>
  <si>
    <t>NUM.number.IT.Res.HH.Appl.DR</t>
  </si>
  <si>
    <t>NUM.number.IT.Res.HH.Appl.DW</t>
  </si>
  <si>
    <t>NUM.number.IT.Res.HH.Appl.TV</t>
  </si>
  <si>
    <t>NUM.number.IT.Res.HH.Appl.IT</t>
  </si>
  <si>
    <t>NUM.number.IT.Res.HH.Appl.LI</t>
  </si>
  <si>
    <t>NUM.number.IT.Res.HH.Appl.OA</t>
  </si>
  <si>
    <t>NUM.number.IT.Res.HH.Applnew.RF</t>
  </si>
  <si>
    <t>NUM.number.IT.Res.HH.Applnew.WM</t>
  </si>
  <si>
    <t>NUM.number.IT.Res.HH.Applnew.DR</t>
  </si>
  <si>
    <t>NUM.number.IT.Res.HH.Applnew.DW</t>
  </si>
  <si>
    <t>NUM.number.IT.Res.HH.Applnew.TV</t>
  </si>
  <si>
    <t>NUM.number.IT.Res.HH.Applnew.IT</t>
  </si>
  <si>
    <t>NUM.number.IT.Res.HH.Applnew.LI</t>
  </si>
  <si>
    <t>NUM.number.IT.Res.HH.Applnew.OA</t>
  </si>
  <si>
    <t>NUM.number.IT.Res.HH.Applrepl.RF</t>
  </si>
  <si>
    <t>NUM.number.IT.Res.HH.Applrepl.WM</t>
  </si>
  <si>
    <t>NUM.number.IT.Res.HH.Applrepl.DR</t>
  </si>
  <si>
    <t>NUM.number.IT.Res.HH.Applrepl.DW</t>
  </si>
  <si>
    <t>NUM.number.IT.Res.HH.Applrepl.TV</t>
  </si>
  <si>
    <t>NUM.number.IT.Res.HH.Applrepl.IT</t>
  </si>
  <si>
    <t>NUM.number.IT.Res.HH.Applrepl.LI</t>
  </si>
  <si>
    <t>NUM.number.IT.Res.HH.Applrepl.OA</t>
  </si>
  <si>
    <t>Op.hours.IT.Res.HH.Appl.RF</t>
  </si>
  <si>
    <t>Op.hours.IT.Res.HH.Appl.WM</t>
  </si>
  <si>
    <t>Op.hours.IT.Res.HH.Appl.DR</t>
  </si>
  <si>
    <t>Op.hours.IT.Res.HH.Appl.DW</t>
  </si>
  <si>
    <t>Op.hours.IT.Res.HH.Appl.TV</t>
  </si>
  <si>
    <t>Op.hours.IT.Res.HH.Appl.IT</t>
  </si>
  <si>
    <t>Op.hours.IT.Res.HH.Appl.LI</t>
  </si>
  <si>
    <t>Op.hours.IT.Res.HH.Appl.OA</t>
  </si>
  <si>
    <t>Size_per_appl.W.IT.Res.HH.Appl.RF</t>
  </si>
  <si>
    <t>Size_per_appl.W.IT.Res.HH.Appl.WM</t>
  </si>
  <si>
    <t>Size_per_appl.W.IT.Res.HH.Appl.DR</t>
  </si>
  <si>
    <t>Size_per_appl.W.IT.Res.HH.Appl.DW</t>
  </si>
  <si>
    <t>Size_per_appl.W.IT.Res.HH.Appl.TV</t>
  </si>
  <si>
    <t>Size_per_appl.W.IT.Res.HH.Appl.IT</t>
  </si>
  <si>
    <t>Size_per_appl.W.IT.Res.HH.Appl.LI</t>
  </si>
  <si>
    <t>Size_per_appl.W.IT.Res.HH.Appl.OA</t>
  </si>
  <si>
    <t>Size_per_appl.W.IT.Res.HH.Applnew.RF</t>
  </si>
  <si>
    <t>Size_per_appl.W.IT.Res.HH.Applnew.WM</t>
  </si>
  <si>
    <t>Size_per_appl.W.IT.Res.HH.Applnew.DR</t>
  </si>
  <si>
    <t>Size_per_appl.W.IT.Res.HH.Applnew.DW</t>
  </si>
  <si>
    <t>Size_per_appl.W.IT.Res.HH.Applnew.TV</t>
  </si>
  <si>
    <t>Size_per_appl.W.IT.Res.HH.Applnew.IT</t>
  </si>
  <si>
    <t>Size_per_appl.W.IT.Res.HH.Applnew.LI</t>
  </si>
  <si>
    <t>Size_per_appl.W.IT.Res.HH.Applnew.OA</t>
  </si>
  <si>
    <t>NUM.number_per_household.IT.Res.HH.Appl.RF</t>
  </si>
  <si>
    <t>NUM.number_per_household.IT.Res.HH.Appl.WM</t>
  </si>
  <si>
    <t>NUM.number_per_household.IT.Res.HH.Appl.DR</t>
  </si>
  <si>
    <t>NUM.number_per_household.IT.Res.HH.Appl.DW</t>
  </si>
  <si>
    <t>NUM.number_per_household.IT.Res.HH.Appl.TV</t>
  </si>
  <si>
    <t>NUM.number_per_household.IT.Res.HH.Appl.IT</t>
  </si>
  <si>
    <t>NUM.number_per_household.IT.Res.HH.Appl.LI</t>
  </si>
  <si>
    <t>NUM.number_per_household.IT.Res.HH.Appl.OA</t>
  </si>
  <si>
    <t>Size_per_household.W.IT.Res.HH.Appl.RF</t>
  </si>
  <si>
    <t>Size_per_household.W.IT.Res.HH.Appl.WM</t>
  </si>
  <si>
    <t>Size_per_household.W.IT.Res.HH.Appl.DR</t>
  </si>
  <si>
    <t>Size_per_household.W.IT.Res.HH.Appl.DW</t>
  </si>
  <si>
    <t>Size_per_household.W.IT.Res.HH.Appl.TV</t>
  </si>
  <si>
    <t>Size_per_household.W.IT.Res.HH.Appl.IT</t>
  </si>
  <si>
    <t>Size_per_household.W.IT.Res.HH.Appl.LI</t>
  </si>
  <si>
    <t>Size_per_household.W.IT.Res.HH.Appl.OA</t>
  </si>
  <si>
    <t>FEC_per_household.kWh.IT.Res.HH.Appl.RF</t>
  </si>
  <si>
    <t>FEC_per_household.kWh.IT.Res.HH.Appl.WM</t>
  </si>
  <si>
    <t>FEC_per_household.kWh.IT.Res.HH.Appl.DR</t>
  </si>
  <si>
    <t>FEC_per_household.kWh.IT.Res.HH.Appl.DW</t>
  </si>
  <si>
    <t>FEC_per_household.kWh.IT.Res.HH.Appl.TV</t>
  </si>
  <si>
    <t>FEC_per_household.kWh.IT.Res.HH.Appl.IT</t>
  </si>
  <si>
    <t>FEC_per_household.kWh.IT.Res.HH.Appl.LI</t>
  </si>
  <si>
    <t>FEC_per_household.kWh.IT.Res.HH.Appl.OA</t>
  </si>
  <si>
    <t>Lumens_per_household.lumen.IT.Res.HH.Appl.LI</t>
  </si>
  <si>
    <t>IT - Number of households (detailed structure)</t>
  </si>
  <si>
    <t>NUM.number.IT.Res.HH.Thermal.SH.Solids.SH</t>
  </si>
  <si>
    <t>NUM.number.IT.Res.HH.Thermal.SH.Solids.SC.AC</t>
  </si>
  <si>
    <t>NUM.number.IT.Res.HH.Thermal.SH.Solids.WH.Solids.NoSolar</t>
  </si>
  <si>
    <t>NUM.number.IT.Res.HH.Thermal.SH.Solids.WH.LPG.NoSolar</t>
  </si>
  <si>
    <t>NUM.number.IT.Res.HH.Thermal.SH.Solids.WH.LPG.Solar</t>
  </si>
  <si>
    <t>NUM.number.IT.Res.HH.Thermal.SH.Solids.WH.Elc.NoSolar</t>
  </si>
  <si>
    <t>NUM.number.IT.Res.HH.Thermal.SH.Solids.WH.Elc.Solar</t>
  </si>
  <si>
    <t>NUM.number.IT.Res.HH.Thermal.SH.Solids.CO.Solids</t>
  </si>
  <si>
    <t>NUM.number.IT.Res.HH.Thermal.SH.Solids.CO.LPG</t>
  </si>
  <si>
    <t>NUM.number.IT.Res.HH.Thermal.SH.Solids.CO.Elc</t>
  </si>
  <si>
    <t>NUM.number.IT.Res.HH.Thermal.SH.LPG.SH</t>
  </si>
  <si>
    <t>NUM.number.IT.Res.HH.Thermal.SH.LPG.SC.AC</t>
  </si>
  <si>
    <t>NUM.number.IT.Res.HH.Thermal.SH.LPG.WH.LPG.NoSolar</t>
  </si>
  <si>
    <t>NUM.number.IT.Res.HH.Thermal.SH.LPG.WH.LPG.Solar</t>
  </si>
  <si>
    <t>NUM.number.IT.Res.HH.Thermal.SH.LPG.WH.Elc.NoSolar</t>
  </si>
  <si>
    <t>NUM.number.IT.Res.HH.Thermal.SH.LPG.WH.Elc.Solar</t>
  </si>
  <si>
    <t>NUM.number.IT.Res.HH.Thermal.SH.LPG.CO.LPG</t>
  </si>
  <si>
    <t>NUM.number.IT.Res.HH.Thermal.SH.LPG.CO.Elc</t>
  </si>
  <si>
    <t>NUM.number.IT.Res.HH.Thermal.SH.Oil.SH</t>
  </si>
  <si>
    <t>NUM.number.IT.Res.HH.Thermal.SH.Oil.SC.AC</t>
  </si>
  <si>
    <t>NUM.number.IT.Res.HH.Thermal.SH.Oil.WH.Oil.NoSolar</t>
  </si>
  <si>
    <t>NUM.number.IT.Res.HH.Thermal.SH.Oil.WH.Oil.Solar</t>
  </si>
  <si>
    <t>NUM.number.IT.Res.HH.Thermal.SH.Oil.WH.Elc.NoSolar</t>
  </si>
  <si>
    <t>NUM.number.IT.Res.HH.Thermal.SH.Oil.WH.Elc.Solar</t>
  </si>
  <si>
    <t>NUM.number.IT.Res.HH.Thermal.SH.Oil.CO.LPG</t>
  </si>
  <si>
    <t>NUM.number.IT.Res.HH.Thermal.SH.Oil.CO.Elc</t>
  </si>
  <si>
    <t>NUM.number.IT.Res.HH.Thermal.SH.Gas.SH</t>
  </si>
  <si>
    <t>NUM.number.IT.Res.HH.Thermal.SH.Gas.SC.AC</t>
  </si>
  <si>
    <t>NUM.number.IT.Res.HH.Thermal.SH.Gas.WH.Gas.NoSolar</t>
  </si>
  <si>
    <t>NUM.number.IT.Res.HH.Thermal.SH.Gas.WH.Gas.Solar</t>
  </si>
  <si>
    <t>NUM.number.IT.Res.HH.Thermal.SH.Gas.WH.Elc.NoSolar</t>
  </si>
  <si>
    <t>NUM.number.IT.Res.HH.Thermal.SH.Gas.WH.Elc.Solar</t>
  </si>
  <si>
    <t>NUM.number.IT.Res.HH.Thermal.SH.Gas.CO.Gas</t>
  </si>
  <si>
    <t>NUM.number.IT.Res.HH.Thermal.SH.Gas.CO.Elc</t>
  </si>
  <si>
    <t>NUM.number.IT.Res.HH.Thermal.SH.Biomass.SH</t>
  </si>
  <si>
    <t>NUM.number.IT.Res.HH.Thermal.SH.Biomass.SC.AC</t>
  </si>
  <si>
    <t>NUM.number.IT.Res.HH.Thermal.SH.Biomass.WH.Biomass.NoSolar</t>
  </si>
  <si>
    <t>NUM.number.IT.Res.HH.Thermal.SH.Biomass.WH.Biomass.Solar</t>
  </si>
  <si>
    <t>NUM.number.IT.Res.HH.Thermal.SH.Biomass.WH.LPG.NoSolar</t>
  </si>
  <si>
    <t>NUM.number.IT.Res.HH.Thermal.SH.Biomass.WH.LPG.Solar</t>
  </si>
  <si>
    <t>NUM.number.IT.Res.HH.Thermal.SH.Biomass.WH.Elc.NoSolar</t>
  </si>
  <si>
    <t>NUM.number.IT.Res.HH.Thermal.SH.Biomass.WH.Elc.Solar</t>
  </si>
  <si>
    <t>NUM.number.IT.Res.HH.Thermal.SH.Biomass.CO.Biomass</t>
  </si>
  <si>
    <t>NUM.number.IT.Res.HH.Thermal.SH.Biomass.CO.LPG</t>
  </si>
  <si>
    <t>NUM.number.IT.Res.HH.Thermal.SH.Biomass.CO.Elc</t>
  </si>
  <si>
    <t>NUM.number.IT.Res.HH.Thermal.SH.Geo.SH</t>
  </si>
  <si>
    <t>NUM.number.IT.Res.HH.Thermal.SH.Geo.SC.AC</t>
  </si>
  <si>
    <t>NUM.number.IT.Res.HH.Thermal.SH.Geo.WH.Geo.NoSolar</t>
  </si>
  <si>
    <t>NUM.number.IT.Res.HH.Thermal.SH.Geo.WH.Geo.Solar</t>
  </si>
  <si>
    <t>NUM.number.IT.Res.HH.Thermal.SH.Geo.WH.Elc.NoSolar</t>
  </si>
  <si>
    <t>NUM.number.IT.Res.HH.Thermal.SH.Geo.WH.Elc.Solar</t>
  </si>
  <si>
    <t>NUM.number.IT.Res.HH.Thermal.SH.Geo.CO.LPG</t>
  </si>
  <si>
    <t>NUM.number.IT.Res.HH.Thermal.SH.Geo.CO.Elc</t>
  </si>
  <si>
    <t>NUM.number.IT.Res.HH.Thermal.SH.DistrHeat.SH</t>
  </si>
  <si>
    <t>NUM.number.IT.Res.HH.Thermal.SH.DistrHeat.SC.AC</t>
  </si>
  <si>
    <t>NUM.number.IT.Res.HH.Thermal.SH.DistrHeat.WH.DistrHeat.NoSolar</t>
  </si>
  <si>
    <t>NUM.number.IT.Res.HH.Thermal.SH.DistrHeat.WH.DistrHeat.Solar</t>
  </si>
  <si>
    <t>NUM.number.IT.Res.HH.Thermal.SH.DistrHeat.WH.Elc.NoSolar</t>
  </si>
  <si>
    <t>NUM.number.IT.Res.HH.Thermal.SH.DistrHeat.WH.Elc.Solar</t>
  </si>
  <si>
    <t>NUM.number.IT.Res.HH.Thermal.SH.DistrHeat.CO.LPG</t>
  </si>
  <si>
    <t>NUM.number.IT.Res.HH.Thermal.SH.DistrHeat.CO.Elc</t>
  </si>
  <si>
    <t>NUM.number.IT.Res.HH.Thermal.SH.AdvElc.SH</t>
  </si>
  <si>
    <t>NUM.number.IT.Res.HH.Thermal.SH.AdvElc.SC.AC</t>
  </si>
  <si>
    <t>NUM.number.IT.Res.HH.Thermal.SH.AdvElc.WH.LPG.NoSolar</t>
  </si>
  <si>
    <t>NUM.number.IT.Res.HH.Thermal.SH.AdvElc.WH.LPG.Solar</t>
  </si>
  <si>
    <t>NUM.number.IT.Res.HH.Thermal.SH.AdvElc.WH.Elc.NoSolar</t>
  </si>
  <si>
    <t>NUM.number.IT.Res.HH.Thermal.SH.AdvElc.WH.Elc.Solar</t>
  </si>
  <si>
    <t>NUM.number.IT.Res.HH.Thermal.SH.AdvElc.CO.LPG</t>
  </si>
  <si>
    <t>NUM.number.IT.Res.HH.Thermal.SH.AdvElc.CO.Elc</t>
  </si>
  <si>
    <t>NUM.number.IT.Res.HH.Thermal.SH.ConvElc.SH</t>
  </si>
  <si>
    <t>NUM.number.IT.Res.HH.Thermal.SH.ConvElc.SC.AC</t>
  </si>
  <si>
    <t>NUM.number.IT.Res.HH.Thermal.SH.ConvElc.WH.LPG.NoSolar</t>
  </si>
  <si>
    <t>NUM.number.IT.Res.HH.Thermal.SH.ConvElc.WH.LPG.Solar</t>
  </si>
  <si>
    <t>NUM.number.IT.Res.HH.Thermal.SH.ConvElc.WH.Elc.NoSolar</t>
  </si>
  <si>
    <t>NUM.number.IT.Res.HH.Thermal.SH.ConvElc.WH.Elc.Solar</t>
  </si>
  <si>
    <t>NUM.number.IT.Res.HH.Thermal.SH.ConvElc.CO.LPG</t>
  </si>
  <si>
    <t>NUM.number.IT.Res.HH.Thermal.SH.ConvElc.CO.Elc</t>
  </si>
  <si>
    <t>IT - Retired equipment (detailed structure)</t>
  </si>
  <si>
    <t>NUM.number.IT.Res.HH.ThermalOut.SH.Solids</t>
  </si>
  <si>
    <t>NUM.number.IT.Res.HH.ThermalOut.SH.Solids.SH</t>
  </si>
  <si>
    <t>NUM.number.IT.Res.HH.ThermalOut.SH.Solids.SC.AC</t>
  </si>
  <si>
    <t>NUM.number.IT.Res.HH.ThermalOut.SH.Solids.WH.Solids.NoSolar</t>
  </si>
  <si>
    <t>NUM.number.IT.Res.HH.ThermalOut.SH.Solids.WH.LPG.NoSolar</t>
  </si>
  <si>
    <t>NUM.number.IT.Res.HH.ThermalOut.SH.Solids.WH.LPG.Solar</t>
  </si>
  <si>
    <t>NUM.number.IT.Res.HH.ThermalOut.SH.Solids.WH.Elc.NoSolar</t>
  </si>
  <si>
    <t>NUM.number.IT.Res.HH.ThermalOut.SH.Solids.WH.Elc.Solar</t>
  </si>
  <si>
    <t>NUM.number.IT.Res.HH.ThermalOut.SH.Solids.CO.Solids</t>
  </si>
  <si>
    <t>NUM.number.IT.Res.HH.ThermalOut.SH.Solids.CO.LPG</t>
  </si>
  <si>
    <t>NUM.number.IT.Res.HH.ThermalOut.SH.Solids.CO.Elc</t>
  </si>
  <si>
    <t>NUM.number.IT.Res.HH.ThermalOut.SH.LPG</t>
  </si>
  <si>
    <t>NUM.number.IT.Res.HH.ThermalOut.SH.LPG.SH</t>
  </si>
  <si>
    <t>NUM.number.IT.Res.HH.ThermalOut.SH.LPG.SC.AC</t>
  </si>
  <si>
    <t>NUM.number.IT.Res.HH.ThermalOut.SH.LPG.WH.LPG.NoSolar</t>
  </si>
  <si>
    <t>NUM.number.IT.Res.HH.ThermalOut.SH.LPG.WH.LPG.Solar</t>
  </si>
  <si>
    <t>NUM.number.IT.Res.HH.ThermalOut.SH.LPG.WH.Elc.NoSolar</t>
  </si>
  <si>
    <t>NUM.number.IT.Res.HH.ThermalOut.SH.LPG.WH.Elc.Solar</t>
  </si>
  <si>
    <t>NUM.number.IT.Res.HH.ThermalOut.SH.LPG.CO.LPG</t>
  </si>
  <si>
    <t>NUM.number.IT.Res.HH.ThermalOut.SH.LPG.CO.Elc</t>
  </si>
  <si>
    <t>NUM.number.IT.Res.HH.ThermalOut.SH.Oil</t>
  </si>
  <si>
    <t>NUM.number.IT.Res.HH.ThermalOut.SH.Oil.SH</t>
  </si>
  <si>
    <t>NUM.number.IT.Res.HH.ThermalOut.SH.Oil.SC.AC</t>
  </si>
  <si>
    <t>NUM.number.IT.Res.HH.ThermalOut.SH.Oil.WH.Oil.NoSolar</t>
  </si>
  <si>
    <t>NUM.number.IT.Res.HH.ThermalOut.SH.Oil.WH.Oil.Solar</t>
  </si>
  <si>
    <t>NUM.number.IT.Res.HH.ThermalOut.SH.Oil.WH.Elc.NoSolar</t>
  </si>
  <si>
    <t>NUM.number.IT.Res.HH.ThermalOut.SH.Oil.WH.Elc.Solar</t>
  </si>
  <si>
    <t>NUM.number.IT.Res.HH.ThermalOut.SH.Oil.CO.LPG</t>
  </si>
  <si>
    <t>NUM.number.IT.Res.HH.ThermalOut.SH.Oil.CO.Elc</t>
  </si>
  <si>
    <t>NUM.number.IT.Res.HH.ThermalOut.SH.Gas</t>
  </si>
  <si>
    <t>NUM.number.IT.Res.HH.ThermalOut.SH.Gas.SH</t>
  </si>
  <si>
    <t>NUM.number.IT.Res.HH.ThermalOut.SH.Gas.SC.AC</t>
  </si>
  <si>
    <t>NUM.number.IT.Res.HH.ThermalOut.SH.Gas.WH.Gas.NoSolar</t>
  </si>
  <si>
    <t>NUM.number.IT.Res.HH.ThermalOut.SH.Gas.WH.Gas.Solar</t>
  </si>
  <si>
    <t>NUM.number.IT.Res.HH.ThermalOut.SH.Gas.WH.Elc.NoSolar</t>
  </si>
  <si>
    <t>NUM.number.IT.Res.HH.ThermalOut.SH.Gas.WH.Elc.Solar</t>
  </si>
  <si>
    <t>NUM.number.IT.Res.HH.ThermalOut.SH.Gas.CO.Gas</t>
  </si>
  <si>
    <t>NUM.number.IT.Res.HH.ThermalOut.SH.Gas.CO.Elc</t>
  </si>
  <si>
    <t>NUM.number.IT.Res.HH.ThermalOut.SH.Biomass</t>
  </si>
  <si>
    <t>NUM.number.IT.Res.HH.ThermalOut.SH.Biomass.SH</t>
  </si>
  <si>
    <t>NUM.number.IT.Res.HH.ThermalOut.SH.Biomass.SC.AC</t>
  </si>
  <si>
    <t>NUM.number.IT.Res.HH.ThermalOut.SH.Biomass.WH.Biomass.NoSolar</t>
  </si>
  <si>
    <t>NUM.number.IT.Res.HH.ThermalOut.SH.Biomass.WH.Biomass.Solar</t>
  </si>
  <si>
    <t>NUM.number.IT.Res.HH.ThermalOut.SH.Biomass.WH.LPG.NoSolar</t>
  </si>
  <si>
    <t>NUM.number.IT.Res.HH.ThermalOut.SH.Biomass.WH.LPG.Solar</t>
  </si>
  <si>
    <t>NUM.number.IT.Res.HH.ThermalOut.SH.Biomass.WH.Elc.NoSolar</t>
  </si>
  <si>
    <t>NUM.number.IT.Res.HH.ThermalOut.SH.Biomass.WH.Elc.Solar</t>
  </si>
  <si>
    <t>NUM.number.IT.Res.HH.ThermalOut.SH.Biomass.CO.Biomass</t>
  </si>
  <si>
    <t>NUM.number.IT.Res.HH.ThermalOut.SH.Biomass.CO.LPG</t>
  </si>
  <si>
    <t>NUM.number.IT.Res.HH.ThermalOut.SH.Biomass.CO.Elc</t>
  </si>
  <si>
    <t>NUM.number.IT.Res.HH.ThermalOut.SH.Geo</t>
  </si>
  <si>
    <t>NUM.number.IT.Res.HH.ThermalOut.SH.Geo.SH</t>
  </si>
  <si>
    <t>NUM.number.IT.Res.HH.ThermalOut.SH.Geo.SC.AC</t>
  </si>
  <si>
    <t>NUM.number.IT.Res.HH.ThermalOut.SH.Geo.WH.Geo.NoSolar</t>
  </si>
  <si>
    <t>NUM.number.IT.Res.HH.ThermalOut.SH.Geo.WH.Geo.Solar</t>
  </si>
  <si>
    <t>NUM.number.IT.Res.HH.ThermalOut.SH.Geo.WH.Elc.NoSolar</t>
  </si>
  <si>
    <t>NUM.number.IT.Res.HH.ThermalOut.SH.Geo.WH.Elc.Solar</t>
  </si>
  <si>
    <t>NUM.number.IT.Res.HH.ThermalOut.SH.Geo.CO.LPG</t>
  </si>
  <si>
    <t>NUM.number.IT.Res.HH.ThermalOut.SH.Geo.CO.Elc</t>
  </si>
  <si>
    <t>NUM.number.IT.Res.HH.ThermalOut.SH.DistrHeat</t>
  </si>
  <si>
    <t>NUM.number.IT.Res.HH.ThermalOut.SH.DistrHeat.SH</t>
  </si>
  <si>
    <t>NUM.number.IT.Res.HH.ThermalOut.SH.DistrHeat.SC.AC</t>
  </si>
  <si>
    <t>NUM.number.IT.Res.HH.ThermalOut.SH.DistrHeat.WH.DistrHeat.NoSolar</t>
  </si>
  <si>
    <t>NUM.number.IT.Res.HH.ThermalOut.SH.DistrHeat.WH.DistrHeat.Solar</t>
  </si>
  <si>
    <t>NUM.number.IT.Res.HH.ThermalOut.SH.DistrHeat.WH.Elc.NoSolar</t>
  </si>
  <si>
    <t>NUM.number.IT.Res.HH.ThermalOut.SH.DistrHeat.WH.Elc.Solar</t>
  </si>
  <si>
    <t>NUM.number.IT.Res.HH.ThermalOut.SH.DistrHeat.CO.LPG</t>
  </si>
  <si>
    <t>NUM.number.IT.Res.HH.ThermalOut.SH.DistrHeat.CO.Elc</t>
  </si>
  <si>
    <t>NUM.number.IT.Res.HH.ThermalOut.SH.AdvElc</t>
  </si>
  <si>
    <t>NUM.number.IT.Res.HH.ThermalOut.SH.AdvElc.SH</t>
  </si>
  <si>
    <t>NUM.number.IT.Res.HH.ThermalOut.SH.AdvElc.SC.AC</t>
  </si>
  <si>
    <t>NUM.number.IT.Res.HH.ThermalOut.SH.AdvElc.WH.LPG.NoSolar</t>
  </si>
  <si>
    <t>NUM.number.IT.Res.HH.ThermalOut.SH.AdvElc.WH.LPG.Solar</t>
  </si>
  <si>
    <t>NUM.number.IT.Res.HH.ThermalOut.SH.AdvElc.WH.Elc.NoSolar</t>
  </si>
  <si>
    <t>NUM.number.IT.Res.HH.ThermalOut.SH.AdvElc.WH.Elc.Solar</t>
  </si>
  <si>
    <t>NUM.number.IT.Res.HH.ThermalOut.SH.AdvElc.CO.LPG</t>
  </si>
  <si>
    <t>NUM.number.IT.Res.HH.ThermalOut.SH.AdvElc.CO.Elc</t>
  </si>
  <si>
    <t>NUM.number.IT.Res.HH.ThermalOut.SH.ConvElc</t>
  </si>
  <si>
    <t>NUM.number.IT.Res.HH.ThermalOut.SH.ConvElc.SH</t>
  </si>
  <si>
    <t>NUM.number.IT.Res.HH.ThermalOut.SH.ConvElc.SC.AC</t>
  </si>
  <si>
    <t>NUM.number.IT.Res.HH.ThermalOut.SH.ConvElc.WH.LPG.NoSolar</t>
  </si>
  <si>
    <t>NUM.number.IT.Res.HH.ThermalOut.SH.ConvElc.WH.LPG.Solar</t>
  </si>
  <si>
    <t>NUM.number.IT.Res.HH.ThermalOut.SH.ConvElc.WH.Elc.NoSolar</t>
  </si>
  <si>
    <t>NUM.number.IT.Res.HH.ThermalOut.SH.ConvElc.WH.Elc.Solar</t>
  </si>
  <si>
    <t>NUM.number.IT.Res.HH.ThermalOut.SH.ConvElc.CO.LPG</t>
  </si>
  <si>
    <t>NUM.number.IT.Res.HH.ThermalOut.SH.ConvElc.CO.Elc</t>
  </si>
  <si>
    <t>IT - New equipment installations (detailed structure)</t>
  </si>
  <si>
    <t>NUM.number.IT.Res.HH.ThermalNew.SH.Solids</t>
  </si>
  <si>
    <t>NUM.number.IT.Res.HH.ThermalNew.SH.Solids.SH</t>
  </si>
  <si>
    <t>NUM.number.IT.Res.HH.ThermalNew.SH.Solids.SC.AC</t>
  </si>
  <si>
    <t>NUM.number.IT.Res.HH.ThermalNew.SH.Solids.WH.Solids.NoSolar</t>
  </si>
  <si>
    <t>NUM.number.IT.Res.HH.ThermalNew.SH.Solids.WH.LPG.NoSolar</t>
  </si>
  <si>
    <t>NUM.number.IT.Res.HH.ThermalNew.SH.Solids.WH.LPG.Solar</t>
  </si>
  <si>
    <t>NUM.number.IT.Res.HH.ThermalNew.SH.Solids.WH.Elc.NoSolar</t>
  </si>
  <si>
    <t>NUM.number.IT.Res.HH.ThermalNew.SH.Solids.WH.Elc.Solar</t>
  </si>
  <si>
    <t>NUM.number.IT.Res.HH.ThermalNew.SH.Solids.CO.Solids</t>
  </si>
  <si>
    <t>NUM.number.IT.Res.HH.ThermalNew.SH.Solids.CO.LPG</t>
  </si>
  <si>
    <t>NUM.number.IT.Res.HH.ThermalNew.SH.Solids.CO.Elc</t>
  </si>
  <si>
    <t>NUM.number.IT.Res.HH.ThermalNew.SH.LPG</t>
  </si>
  <si>
    <t>NUM.number.IT.Res.HH.ThermalNew.SH.LPG.SH</t>
  </si>
  <si>
    <t>NUM.number.IT.Res.HH.ThermalNew.SH.LPG.SC.AC</t>
  </si>
  <si>
    <t>NUM.number.IT.Res.HH.ThermalNew.SH.LPG.WH.LPG.NoSolar</t>
  </si>
  <si>
    <t>NUM.number.IT.Res.HH.ThermalNew.SH.LPG.WH.LPG.Solar</t>
  </si>
  <si>
    <t>NUM.number.IT.Res.HH.ThermalNew.SH.LPG.WH.Elc.NoSolar</t>
  </si>
  <si>
    <t>NUM.number.IT.Res.HH.ThermalNew.SH.LPG.WH.Elc.Solar</t>
  </si>
  <si>
    <t>NUM.number.IT.Res.HH.ThermalNew.SH.LPG.CO.LPG</t>
  </si>
  <si>
    <t>NUM.number.IT.Res.HH.ThermalNew.SH.LPG.CO.Elc</t>
  </si>
  <si>
    <t>NUM.number.IT.Res.HH.ThermalNew.SH.Oil</t>
  </si>
  <si>
    <t>NUM.number.IT.Res.HH.ThermalNew.SH.Oil.SH</t>
  </si>
  <si>
    <t>NUM.number.IT.Res.HH.ThermalNew.SH.Oil.SC.AC</t>
  </si>
  <si>
    <t>NUM.number.IT.Res.HH.ThermalNew.SH.Oil.WH.Oil.NoSolar</t>
  </si>
  <si>
    <t>NUM.number.IT.Res.HH.ThermalNew.SH.Oil.WH.Oil.Solar</t>
  </si>
  <si>
    <t>NUM.number.IT.Res.HH.ThermalNew.SH.Oil.WH.Elc.NoSolar</t>
  </si>
  <si>
    <t>NUM.number.IT.Res.HH.ThermalNew.SH.Oil.WH.Elc.Solar</t>
  </si>
  <si>
    <t>NUM.number.IT.Res.HH.ThermalNew.SH.Oil.CO.LPG</t>
  </si>
  <si>
    <t>NUM.number.IT.Res.HH.ThermalNew.SH.Oil.CO.Elc</t>
  </si>
  <si>
    <t>NUM.number.IT.Res.HH.ThermalNew.SH.Gas</t>
  </si>
  <si>
    <t>NUM.number.IT.Res.HH.ThermalNew.SH.Gas.SH</t>
  </si>
  <si>
    <t>NUM.number.IT.Res.HH.ThermalNew.SH.Gas.SC.AC</t>
  </si>
  <si>
    <t>NUM.number.IT.Res.HH.ThermalNew.SH.Gas.WH.Gas.NoSolar</t>
  </si>
  <si>
    <t>NUM.number.IT.Res.HH.ThermalNew.SH.Gas.WH.Gas.Solar</t>
  </si>
  <si>
    <t>NUM.number.IT.Res.HH.ThermalNew.SH.Gas.WH.Elc.NoSolar</t>
  </si>
  <si>
    <t>NUM.number.IT.Res.HH.ThermalNew.SH.Gas.WH.Elc.Solar</t>
  </si>
  <si>
    <t>NUM.number.IT.Res.HH.ThermalNew.SH.Gas.CO.Gas</t>
  </si>
  <si>
    <t>NUM.number.IT.Res.HH.ThermalNew.SH.Gas.CO.Elc</t>
  </si>
  <si>
    <t>NUM.number.IT.Res.HH.ThermalNew.SH.Biomass</t>
  </si>
  <si>
    <t>NUM.number.IT.Res.HH.ThermalNew.SH.Biomass.SH</t>
  </si>
  <si>
    <t>NUM.number.IT.Res.HH.ThermalNew.SH.Biomass.SC.AC</t>
  </si>
  <si>
    <t>NUM.number.IT.Res.HH.ThermalNew.SH.Biomass.WH.Biomass.NoSolar</t>
  </si>
  <si>
    <t>NUM.number.IT.Res.HH.ThermalNew.SH.Biomass.WH.Biomass.Solar</t>
  </si>
  <si>
    <t>NUM.number.IT.Res.HH.ThermalNew.SH.Biomass.WH.LPG.NoSolar</t>
  </si>
  <si>
    <t>NUM.number.IT.Res.HH.ThermalNew.SH.Biomass.WH.LPG.Solar</t>
  </si>
  <si>
    <t>NUM.number.IT.Res.HH.ThermalNew.SH.Biomass.WH.Elc.NoSolar</t>
  </si>
  <si>
    <t>NUM.number.IT.Res.HH.ThermalNew.SH.Biomass.WH.Elc.Solar</t>
  </si>
  <si>
    <t>NUM.number.IT.Res.HH.ThermalNew.SH.Biomass.CO.Biomass</t>
  </si>
  <si>
    <t>NUM.number.IT.Res.HH.ThermalNew.SH.Biomass.CO.LPG</t>
  </si>
  <si>
    <t>NUM.number.IT.Res.HH.ThermalNew.SH.Biomass.CO.Elc</t>
  </si>
  <si>
    <t>NUM.number.IT.Res.HH.ThermalNew.SH.Geo</t>
  </si>
  <si>
    <t>NUM.number.IT.Res.HH.ThermalNew.SH.Geo.SH</t>
  </si>
  <si>
    <t>NUM.number.IT.Res.HH.ThermalNew.SH.Geo.SC.AC</t>
  </si>
  <si>
    <t>NUM.number.IT.Res.HH.ThermalNew.SH.Geo.WH.Geo.NoSolar</t>
  </si>
  <si>
    <t>NUM.number.IT.Res.HH.ThermalNew.SH.Geo.WH.Geo.Solar</t>
  </si>
  <si>
    <t>NUM.number.IT.Res.HH.ThermalNew.SH.Geo.WH.Elc.NoSolar</t>
  </si>
  <si>
    <t>NUM.number.IT.Res.HH.ThermalNew.SH.Geo.WH.Elc.Solar</t>
  </si>
  <si>
    <t>NUM.number.IT.Res.HH.ThermalNew.SH.Geo.CO.LPG</t>
  </si>
  <si>
    <t>NUM.number.IT.Res.HH.ThermalNew.SH.Geo.CO.Elc</t>
  </si>
  <si>
    <t>NUM.number.IT.Res.HH.ThermalNew.SH.DistrHeat</t>
  </si>
  <si>
    <t>NUM.number.IT.Res.HH.ThermalNew.SH.DistrHeat.SH</t>
  </si>
  <si>
    <t>NUM.number.IT.Res.HH.ThermalNew.SH.DistrHeat.SC.AC</t>
  </si>
  <si>
    <t>NUM.number.IT.Res.HH.ThermalNew.SH.DistrHeat.WH.DistrHeat.NoSolar</t>
  </si>
  <si>
    <t>NUM.number.IT.Res.HH.ThermalNew.SH.DistrHeat.WH.DistrHeat.Solar</t>
  </si>
  <si>
    <t>NUM.number.IT.Res.HH.ThermalNew.SH.DistrHeat.WH.Elc.NoSolar</t>
  </si>
  <si>
    <t>NUM.number.IT.Res.HH.ThermalNew.SH.DistrHeat.WH.Elc.Solar</t>
  </si>
  <si>
    <t>NUM.number.IT.Res.HH.ThermalNew.SH.DistrHeat.CO.LPG</t>
  </si>
  <si>
    <t>NUM.number.IT.Res.HH.ThermalNew.SH.DistrHeat.CO.Elc</t>
  </si>
  <si>
    <t>NUM.number.IT.Res.HH.ThermalNew.SH.AdvElc</t>
  </si>
  <si>
    <t>NUM.number.IT.Res.HH.ThermalNew.SH.AdvElc.SH</t>
  </si>
  <si>
    <t>NUM.number.IT.Res.HH.ThermalNew.SH.AdvElc.SC.AC</t>
  </si>
  <si>
    <t>NUM.number.IT.Res.HH.ThermalNew.SH.AdvElc.WH.LPG.NoSolar</t>
  </si>
  <si>
    <t>NUM.number.IT.Res.HH.ThermalNew.SH.AdvElc.WH.LPG.Solar</t>
  </si>
  <si>
    <t>NUM.number.IT.Res.HH.ThermalNew.SH.AdvElc.WH.Elc.NoSolar</t>
  </si>
  <si>
    <t>NUM.number.IT.Res.HH.ThermalNew.SH.AdvElc.WH.Elc.Solar</t>
  </si>
  <si>
    <t>NUM.number.IT.Res.HH.ThermalNew.SH.AdvElc.CO.LPG</t>
  </si>
  <si>
    <t>NUM.number.IT.Res.HH.ThermalNew.SH.AdvElc.CO.Elc</t>
  </si>
  <si>
    <t>NUM.number.IT.Res.HH.ThermalNew.SH.ConvElc</t>
  </si>
  <si>
    <t>NUM.number.IT.Res.HH.ThermalNew.SH.ConvElc.SH</t>
  </si>
  <si>
    <t>NUM.number.IT.Res.HH.ThermalNew.SH.ConvElc.SC.AC</t>
  </si>
  <si>
    <t>NUM.number.IT.Res.HH.ThermalNew.SH.ConvElc.WH.LPG.NoSolar</t>
  </si>
  <si>
    <t>NUM.number.IT.Res.HH.ThermalNew.SH.ConvElc.WH.LPG.Solar</t>
  </si>
  <si>
    <t>NUM.number.IT.Res.HH.ThermalNew.SH.ConvElc.WH.Elc.NoSolar</t>
  </si>
  <si>
    <t>NUM.number.IT.Res.HH.ThermalNew.SH.ConvElc.WH.Elc.Solar</t>
  </si>
  <si>
    <t>NUM.number.IT.Res.HH.ThermalNew.SH.ConvElc.CO.LPG</t>
  </si>
  <si>
    <t>NUM.number.IT.Res.HH.ThermalNew.SH.ConvElc.CO.Elc</t>
  </si>
  <si>
    <t>IT - New equipment installations in new and renovated households (detailed structure)</t>
  </si>
  <si>
    <t>NUM.number.IT.Res.HHnew.ThermalNew.SH.Solids</t>
  </si>
  <si>
    <t>NUM.number.IT.Res.HHnew.ThermalNew.SH.Solids.SH</t>
  </si>
  <si>
    <t>NUM.number.IT.Res.HHnew.ThermalNew.SH.Solids.SC.AC</t>
  </si>
  <si>
    <t>NUM.number.IT.Res.HHnew.ThermalNew.SH.Solids.WH.Solids.NoSolar</t>
  </si>
  <si>
    <t>NUM.number.IT.Res.HHnew.ThermalNew.SH.Solids.WH.LPG.NoSolar</t>
  </si>
  <si>
    <t>NUM.number.IT.Res.HHnew.ThermalNew.SH.Solids.WH.LPG.Solar</t>
  </si>
  <si>
    <t>NUM.number.IT.Res.HHnew.ThermalNew.SH.Solids.WH.Elc.NoSolar</t>
  </si>
  <si>
    <t>NUM.number.IT.Res.HHnew.ThermalNew.SH.Solids.WH.Elc.Solar</t>
  </si>
  <si>
    <t>NUM.number.IT.Res.HHnew.ThermalNew.SH.Solids.CO.Solids</t>
  </si>
  <si>
    <t>NUM.number.IT.Res.HHnew.ThermalNew.SH.Solids.CO.LPG</t>
  </si>
  <si>
    <t>NUM.number.IT.Res.HHnew.ThermalNew.SH.Solids.CO.Elc</t>
  </si>
  <si>
    <t>NUM.number.IT.Res.HHnew.ThermalNew.SH.LPG</t>
  </si>
  <si>
    <t>NUM.number.IT.Res.HHnew.ThermalNew.SH.LPG.SH</t>
  </si>
  <si>
    <t>NUM.number.IT.Res.HHnew.ThermalNew.SH.LPG.SC.AC</t>
  </si>
  <si>
    <t>NUM.number.IT.Res.HHnew.ThermalNew.SH.LPG.WH.LPG.NoSolar</t>
  </si>
  <si>
    <t>NUM.number.IT.Res.HHnew.ThermalNew.SH.LPG.WH.LPG.Solar</t>
  </si>
  <si>
    <t>NUM.number.IT.Res.HHnew.ThermalNew.SH.LPG.WH.Elc.NoSolar</t>
  </si>
  <si>
    <t>NUM.number.IT.Res.HHnew.ThermalNew.SH.LPG.WH.Elc.Solar</t>
  </si>
  <si>
    <t>NUM.number.IT.Res.HHnew.ThermalNew.SH.LPG.CO.LPG</t>
  </si>
  <si>
    <t>NUM.number.IT.Res.HHnew.ThermalNew.SH.LPG.CO.Elc</t>
  </si>
  <si>
    <t>NUM.number.IT.Res.HHnew.ThermalNew.SH.Oil</t>
  </si>
  <si>
    <t>NUM.number.IT.Res.HHnew.ThermalNew.SH.Oil.SH</t>
  </si>
  <si>
    <t>NUM.number.IT.Res.HHnew.ThermalNew.SH.Oil.SC.AC</t>
  </si>
  <si>
    <t>NUM.number.IT.Res.HHnew.ThermalNew.SH.Oil.WH.Oil.NoSolar</t>
  </si>
  <si>
    <t>NUM.number.IT.Res.HHnew.ThermalNew.SH.Oil.WH.Oil.Solar</t>
  </si>
  <si>
    <t>NUM.number.IT.Res.HHnew.ThermalNew.SH.Oil.WH.Elc.NoSolar</t>
  </si>
  <si>
    <t>NUM.number.IT.Res.HHnew.ThermalNew.SH.Oil.WH.Elc.Solar</t>
  </si>
  <si>
    <t>NUM.number.IT.Res.HHnew.ThermalNew.SH.Oil.CO.LPG</t>
  </si>
  <si>
    <t>NUM.number.IT.Res.HHnew.ThermalNew.SH.Oil.CO.Elc</t>
  </si>
  <si>
    <t>NUM.number.IT.Res.HHnew.ThermalNew.SH.Gas</t>
  </si>
  <si>
    <t>NUM.number.IT.Res.HHnew.ThermalNew.SH.Gas.SH</t>
  </si>
  <si>
    <t>NUM.number.IT.Res.HHnew.ThermalNew.SH.Gas.SC.AC</t>
  </si>
  <si>
    <t>NUM.number.IT.Res.HHnew.ThermalNew.SH.Gas.WH.Gas.NoSolar</t>
  </si>
  <si>
    <t>NUM.number.IT.Res.HHnew.ThermalNew.SH.Gas.WH.Gas.Solar</t>
  </si>
  <si>
    <t>NUM.number.IT.Res.HHnew.ThermalNew.SH.Gas.WH.Elc.NoSolar</t>
  </si>
  <si>
    <t>NUM.number.IT.Res.HHnew.ThermalNew.SH.Gas.WH.Elc.Solar</t>
  </si>
  <si>
    <t>NUM.number.IT.Res.HHnew.ThermalNew.SH.Gas.CO.Gas</t>
  </si>
  <si>
    <t>NUM.number.IT.Res.HHnew.ThermalNew.SH.Gas.CO.Elc</t>
  </si>
  <si>
    <t>NUM.number.IT.Res.HHnew.ThermalNew.SH.Biomass</t>
  </si>
  <si>
    <t>NUM.number.IT.Res.HHnew.ThermalNew.SH.Biomass.SH</t>
  </si>
  <si>
    <t>NUM.number.IT.Res.HHnew.ThermalNew.SH.Biomass.SC.AC</t>
  </si>
  <si>
    <t>NUM.number.IT.Res.HHnew.ThermalNew.SH.Biomass.WH.Biomass.NoSolar</t>
  </si>
  <si>
    <t>NUM.number.IT.Res.HHnew.ThermalNew.SH.Biomass.WH.Biomass.Solar</t>
  </si>
  <si>
    <t>NUM.number.IT.Res.HHnew.ThermalNew.SH.Biomass.WH.LPG.NoSolar</t>
  </si>
  <si>
    <t>NUM.number.IT.Res.HHnew.ThermalNew.SH.Biomass.WH.LPG.Solar</t>
  </si>
  <si>
    <t>NUM.number.IT.Res.HHnew.ThermalNew.SH.Biomass.WH.Elc.NoSolar</t>
  </si>
  <si>
    <t>NUM.number.IT.Res.HHnew.ThermalNew.SH.Biomass.WH.Elc.Solar</t>
  </si>
  <si>
    <t>NUM.number.IT.Res.HHnew.ThermalNew.SH.Biomass.CO.Biomass</t>
  </si>
  <si>
    <t>NUM.number.IT.Res.HHnew.ThermalNew.SH.Biomass.CO.LPG</t>
  </si>
  <si>
    <t>NUM.number.IT.Res.HHnew.ThermalNew.SH.Biomass.CO.Elc</t>
  </si>
  <si>
    <t>NUM.number.IT.Res.HHnew.ThermalNew.SH.Geo</t>
  </si>
  <si>
    <t>NUM.number.IT.Res.HHnew.ThermalNew.SH.Geo.SH</t>
  </si>
  <si>
    <t>NUM.number.IT.Res.HHnew.ThermalNew.SH.Geo.SC.AC</t>
  </si>
  <si>
    <t>NUM.number.IT.Res.HHnew.ThermalNew.SH.Geo.WH.Geo.NoSolar</t>
  </si>
  <si>
    <t>NUM.number.IT.Res.HHnew.ThermalNew.SH.Geo.WH.Geo.Solar</t>
  </si>
  <si>
    <t>NUM.number.IT.Res.HHnew.ThermalNew.SH.Geo.WH.Elc.NoSolar</t>
  </si>
  <si>
    <t>NUM.number.IT.Res.HHnew.ThermalNew.SH.Geo.WH.Elc.Solar</t>
  </si>
  <si>
    <t>NUM.number.IT.Res.HHnew.ThermalNew.SH.Geo.CO.LPG</t>
  </si>
  <si>
    <t>NUM.number.IT.Res.HHnew.ThermalNew.SH.Geo.CO.Elc</t>
  </si>
  <si>
    <t>NUM.number.IT.Res.HHnew.ThermalNew.SH.DistrHeat</t>
  </si>
  <si>
    <t>NUM.number.IT.Res.HHnew.ThermalNew.SH.DistrHeat.SH</t>
  </si>
  <si>
    <t>NUM.number.IT.Res.HHnew.ThermalNew.SH.DistrHeat.SC.AC</t>
  </si>
  <si>
    <t>NUM.number.IT.Res.HHnew.ThermalNew.SH.DistrHeat.WH.DistrHeat.NoSolar</t>
  </si>
  <si>
    <t>NUM.number.IT.Res.HHnew.ThermalNew.SH.DistrHeat.WH.DistrHeat.Solar</t>
  </si>
  <si>
    <t>NUM.number.IT.Res.HHnew.ThermalNew.SH.DistrHeat.WH.Elc.NoSolar</t>
  </si>
  <si>
    <t>NUM.number.IT.Res.HHnew.ThermalNew.SH.DistrHeat.WH.Elc.Solar</t>
  </si>
  <si>
    <t>NUM.number.IT.Res.HHnew.ThermalNew.SH.DistrHeat.CO.LPG</t>
  </si>
  <si>
    <t>NUM.number.IT.Res.HHnew.ThermalNew.SH.DistrHeat.CO.Elc</t>
  </si>
  <si>
    <t>NUM.number.IT.Res.HHnew.ThermalNew.SH.AdvElc</t>
  </si>
  <si>
    <t>NUM.number.IT.Res.HHnew.ThermalNew.SH.AdvElc.SH</t>
  </si>
  <si>
    <t>NUM.number.IT.Res.HHnew.ThermalNew.SH.AdvElc.SC.AC</t>
  </si>
  <si>
    <t>NUM.number.IT.Res.HHnew.ThermalNew.SH.AdvElc.WH.LPG.NoSolar</t>
  </si>
  <si>
    <t>NUM.number.IT.Res.HHnew.ThermalNew.SH.AdvElc.WH.LPG.Solar</t>
  </si>
  <si>
    <t>NUM.number.IT.Res.HHnew.ThermalNew.SH.AdvElc.WH.Elc.NoSolar</t>
  </si>
  <si>
    <t>NUM.number.IT.Res.HHnew.ThermalNew.SH.AdvElc.WH.Elc.Solar</t>
  </si>
  <si>
    <t>NUM.number.IT.Res.HHnew.ThermalNew.SH.AdvElc.CO.LPG</t>
  </si>
  <si>
    <t>NUM.number.IT.Res.HHnew.ThermalNew.SH.AdvElc.CO.Elc</t>
  </si>
  <si>
    <t>NUM.number.IT.Res.HHnew.ThermalNew.SH.ConvElc</t>
  </si>
  <si>
    <t>NUM.number.IT.Res.HHnew.ThermalNew.SH.ConvElc.SH</t>
  </si>
  <si>
    <t>NUM.number.IT.Res.HHnew.ThermalNew.SH.ConvElc.SC.AC</t>
  </si>
  <si>
    <t>NUM.number.IT.Res.HHnew.ThermalNew.SH.ConvElc.WH.LPG.NoSolar</t>
  </si>
  <si>
    <t>NUM.number.IT.Res.HHnew.ThermalNew.SH.ConvElc.WH.LPG.Solar</t>
  </si>
  <si>
    <t>NUM.number.IT.Res.HHnew.ThermalNew.SH.ConvElc.WH.Elc.NoSolar</t>
  </si>
  <si>
    <t>NUM.number.IT.Res.HHnew.ThermalNew.SH.ConvElc.WH.Elc.Solar</t>
  </si>
  <si>
    <t>NUM.number.IT.Res.HHnew.ThermalNew.SH.ConvElc.CO.LPG</t>
  </si>
  <si>
    <t>NUM.number.IT.Res.HHnew.ThermalNew.SH.ConvElc.CO.Elc</t>
  </si>
  <si>
    <t>IT - New equipment installations via replacement (detailed structure)</t>
  </si>
  <si>
    <t>NUM.number.IT.Res.HH.ThermalRepl.SH.Solids</t>
  </si>
  <si>
    <t>NUM.number.IT.Res.HH.ThermalRepl.SH.Solids.SH</t>
  </si>
  <si>
    <t>NUM.number.IT.Res.HH.ThermalRepl.SH.Solids.SC.AC</t>
  </si>
  <si>
    <t>NUM.number.IT.Res.HH.ThermalRepl.SH.Solids.WH.Solids.NoSolar</t>
  </si>
  <si>
    <t>NUM.number.IT.Res.HH.ThermalRepl.SH.Solids.WH.LPG.NoSolar</t>
  </si>
  <si>
    <t>NUM.number.IT.Res.HH.ThermalRepl.SH.Solids.WH.LPG.Solar</t>
  </si>
  <si>
    <t>NUM.number.IT.Res.HH.ThermalRepl.SH.Solids.WH.Elc.NoSolar</t>
  </si>
  <si>
    <t>NUM.number.IT.Res.HH.ThermalRepl.SH.Solids.WH.Elc.Solar</t>
  </si>
  <si>
    <t>NUM.number.IT.Res.HH.ThermalRepl.SH.Solids.CO.Solids</t>
  </si>
  <si>
    <t>NUM.number.IT.Res.HH.ThermalRepl.SH.Solids.CO.LPG</t>
  </si>
  <si>
    <t>NUM.number.IT.Res.HH.ThermalRepl.SH.Solids.CO.Elc</t>
  </si>
  <si>
    <t>NUM.number.IT.Res.HH.ThermalRepl.SH.LPG</t>
  </si>
  <si>
    <t>NUM.number.IT.Res.HH.ThermalRepl.SH.LPG.SH</t>
  </si>
  <si>
    <t>NUM.number.IT.Res.HH.ThermalRepl.SH.LPG.SC.AC</t>
  </si>
  <si>
    <t>NUM.number.IT.Res.HH.ThermalRepl.SH.LPG.WH.LPG.NoSolar</t>
  </si>
  <si>
    <t>NUM.number.IT.Res.HH.ThermalRepl.SH.LPG.WH.LPG.Solar</t>
  </si>
  <si>
    <t>NUM.number.IT.Res.HH.ThermalRepl.SH.LPG.WH.Elc.NoSolar</t>
  </si>
  <si>
    <t>NUM.number.IT.Res.HH.ThermalRepl.SH.LPG.WH.Elc.Solar</t>
  </si>
  <si>
    <t>NUM.number.IT.Res.HH.ThermalRepl.SH.LPG.CO.LPG</t>
  </si>
  <si>
    <t>NUM.number.IT.Res.HH.ThermalRepl.SH.LPG.CO.Elc</t>
  </si>
  <si>
    <t>NUM.number.IT.Res.HH.ThermalRepl.SH.Oil</t>
  </si>
  <si>
    <t>NUM.number.IT.Res.HH.ThermalRepl.SH.Oil.SH</t>
  </si>
  <si>
    <t>NUM.number.IT.Res.HH.ThermalRepl.SH.Oil.SC.AC</t>
  </si>
  <si>
    <t>NUM.number.IT.Res.HH.ThermalRepl.SH.Oil.WH.Oil.NoSolar</t>
  </si>
  <si>
    <t>NUM.number.IT.Res.HH.ThermalRepl.SH.Oil.WH.Oil.Solar</t>
  </si>
  <si>
    <t>NUM.number.IT.Res.HH.ThermalRepl.SH.Oil.WH.Elc.NoSolar</t>
  </si>
  <si>
    <t>NUM.number.IT.Res.HH.ThermalRepl.SH.Oil.WH.Elc.Solar</t>
  </si>
  <si>
    <t>NUM.number.IT.Res.HH.ThermalRepl.SH.Oil.CO.LPG</t>
  </si>
  <si>
    <t>NUM.number.IT.Res.HH.ThermalRepl.SH.Oil.CO.Elc</t>
  </si>
  <si>
    <t>NUM.number.IT.Res.HH.ThermalRepl.SH.Gas</t>
  </si>
  <si>
    <t>NUM.number.IT.Res.HH.ThermalRepl.SH.Gas.SH</t>
  </si>
  <si>
    <t>NUM.number.IT.Res.HH.ThermalRepl.SH.Gas.SC.AC</t>
  </si>
  <si>
    <t>NUM.number.IT.Res.HH.ThermalRepl.SH.Gas.WH.Gas.NoSolar</t>
  </si>
  <si>
    <t>NUM.number.IT.Res.HH.ThermalRepl.SH.Gas.WH.Gas.Solar</t>
  </si>
  <si>
    <t>NUM.number.IT.Res.HH.ThermalRepl.SH.Gas.WH.Elc.NoSolar</t>
  </si>
  <si>
    <t>NUM.number.IT.Res.HH.ThermalRepl.SH.Gas.WH.Elc.Solar</t>
  </si>
  <si>
    <t>NUM.number.IT.Res.HH.ThermalRepl.SH.Gas.CO.Gas</t>
  </si>
  <si>
    <t>NUM.number.IT.Res.HH.ThermalRepl.SH.Gas.CO.Elc</t>
  </si>
  <si>
    <t>NUM.number.IT.Res.HH.ThermalRepl.SH.Biomass</t>
  </si>
  <si>
    <t>NUM.number.IT.Res.HH.ThermalRepl.SH.Biomass.SH</t>
  </si>
  <si>
    <t>NUM.number.IT.Res.HH.ThermalRepl.SH.Biomass.SC.AC</t>
  </si>
  <si>
    <t>NUM.number.IT.Res.HH.ThermalRepl.SH.Biomass.WH.Biomass.NoSolar</t>
  </si>
  <si>
    <t>NUM.number.IT.Res.HH.ThermalRepl.SH.Biomass.WH.Biomass.Solar</t>
  </si>
  <si>
    <t>NUM.number.IT.Res.HH.ThermalRepl.SH.Biomass.WH.LPG.NoSolar</t>
  </si>
  <si>
    <t>NUM.number.IT.Res.HH.ThermalRepl.SH.Biomass.WH.LPG.Solar</t>
  </si>
  <si>
    <t>NUM.number.IT.Res.HH.ThermalRepl.SH.Biomass.WH.Elc.NoSolar</t>
  </si>
  <si>
    <t>NUM.number.IT.Res.HH.ThermalRepl.SH.Biomass.WH.Elc.Solar</t>
  </si>
  <si>
    <t>NUM.number.IT.Res.HH.ThermalRepl.SH.Biomass.CO.Biomass</t>
  </si>
  <si>
    <t>NUM.number.IT.Res.HH.ThermalRepl.SH.Biomass.CO.LPG</t>
  </si>
  <si>
    <t>NUM.number.IT.Res.HH.ThermalRepl.SH.Biomass.CO.Elc</t>
  </si>
  <si>
    <t>NUM.number.IT.Res.HH.ThermalRepl.SH.Geo</t>
  </si>
  <si>
    <t>NUM.number.IT.Res.HH.ThermalRepl.SH.Geo.SH</t>
  </si>
  <si>
    <t>NUM.number.IT.Res.HH.ThermalRepl.SH.Geo.SC.AC</t>
  </si>
  <si>
    <t>NUM.number.IT.Res.HH.ThermalRepl.SH.Geo.WH.Geo.NoSolar</t>
  </si>
  <si>
    <t>NUM.number.IT.Res.HH.ThermalRepl.SH.Geo.WH.Geo.Solar</t>
  </si>
  <si>
    <t>NUM.number.IT.Res.HH.ThermalRepl.SH.Geo.WH.Elc.NoSolar</t>
  </si>
  <si>
    <t>NUM.number.IT.Res.HH.ThermalRepl.SH.Geo.WH.Elc.Solar</t>
  </si>
  <si>
    <t>NUM.number.IT.Res.HH.ThermalRepl.SH.Geo.CO.LPG</t>
  </si>
  <si>
    <t>NUM.number.IT.Res.HH.ThermalRepl.SH.Geo.CO.Elc</t>
  </si>
  <si>
    <t>NUM.number.IT.Res.HH.ThermalRepl.SH.DistrHeat</t>
  </si>
  <si>
    <t>NUM.number.IT.Res.HH.ThermalRepl.SH.DistrHeat.SH</t>
  </si>
  <si>
    <t>NUM.number.IT.Res.HH.ThermalRepl.SH.DistrHeat.SC.AC</t>
  </si>
  <si>
    <t>NUM.number.IT.Res.HH.ThermalRepl.SH.DistrHeat.WH.DistrHeat.NoSolar</t>
  </si>
  <si>
    <t>NUM.number.IT.Res.HH.ThermalRepl.SH.DistrHeat.WH.DistrHeat.Solar</t>
  </si>
  <si>
    <t>NUM.number.IT.Res.HH.ThermalRepl.SH.DistrHeat.WH.Elc.NoSolar</t>
  </si>
  <si>
    <t>NUM.number.IT.Res.HH.ThermalRepl.SH.DistrHeat.WH.Elc.Solar</t>
  </si>
  <si>
    <t>NUM.number.IT.Res.HH.ThermalRepl.SH.DistrHeat.CO.LPG</t>
  </si>
  <si>
    <t>NUM.number.IT.Res.HH.ThermalRepl.SH.DistrHeat.CO.Elc</t>
  </si>
  <si>
    <t>NUM.number.IT.Res.HH.ThermalRepl.SH.AdvElc</t>
  </si>
  <si>
    <t>NUM.number.IT.Res.HH.ThermalRepl.SH.AdvElc.SH</t>
  </si>
  <si>
    <t>NUM.number.IT.Res.HH.ThermalRepl.SH.AdvElc.SC.AC</t>
  </si>
  <si>
    <t>NUM.number.IT.Res.HH.ThermalRepl.SH.AdvElc.WH.LPG.NoSolar</t>
  </si>
  <si>
    <t>NUM.number.IT.Res.HH.ThermalRepl.SH.AdvElc.WH.LPG.Solar</t>
  </si>
  <si>
    <t>NUM.number.IT.Res.HH.ThermalRepl.SH.AdvElc.WH.Elc.NoSolar</t>
  </si>
  <si>
    <t>NUM.number.IT.Res.HH.ThermalRepl.SH.AdvElc.WH.Elc.Solar</t>
  </si>
  <si>
    <t>NUM.number.IT.Res.HH.ThermalRepl.SH.AdvElc.CO.LPG</t>
  </si>
  <si>
    <t>NUM.number.IT.Res.HH.ThermalRepl.SH.AdvElc.CO.Elc</t>
  </si>
  <si>
    <t>NUM.number.IT.Res.HH.ThermalRepl.SH.ConvElc</t>
  </si>
  <si>
    <t>NUM.number.IT.Res.HH.ThermalRepl.SH.ConvElc.SH</t>
  </si>
  <si>
    <t>NUM.number.IT.Res.HH.ThermalRepl.SH.ConvElc.SC.AC</t>
  </si>
  <si>
    <t>NUM.number.IT.Res.HH.ThermalRepl.SH.ConvElc.WH.LPG.NoSolar</t>
  </si>
  <si>
    <t>NUM.number.IT.Res.HH.ThermalRepl.SH.ConvElc.WH.LPG.Solar</t>
  </si>
  <si>
    <t>NUM.number.IT.Res.HH.ThermalRepl.SH.ConvElc.WH.Elc.NoSolar</t>
  </si>
  <si>
    <t>NUM.number.IT.Res.HH.ThermalRepl.SH.ConvElc.WH.Elc.Solar</t>
  </si>
  <si>
    <t>NUM.number.IT.Res.HH.ThermalRepl.SH.ConvElc.CO.LPG</t>
  </si>
  <si>
    <t>NUM.number.IT.Res.HH.ThermalRepl.SH.ConvElc.CO.Elc</t>
  </si>
  <si>
    <t>IT - Equipment installations in 2021 - vintage structure</t>
  </si>
  <si>
    <t>VIN.number.IT.Res.HH.Thermal.SH.Solids</t>
  </si>
  <si>
    <t>VIN.number.IT.Res.HH.Thermal.SH.Solids.SH</t>
  </si>
  <si>
    <t>VIN.number.IT.Res.HH.Thermal.SH.Solids.SC.AC</t>
  </si>
  <si>
    <t>VIN.number.IT.Res.HH.Thermal.SH.Solids.WH.Solids.NoSolar</t>
  </si>
  <si>
    <t>VIN.number.IT.Res.HH.Thermal.SH.Solids.WH.LPG.NoSolar</t>
  </si>
  <si>
    <t>VIN.number.IT.Res.HH.Thermal.SH.Solids.WH.LPG.Solar</t>
  </si>
  <si>
    <t>VIN.number.IT.Res.HH.Thermal.SH.Solids.WH.Elc.NoSolar</t>
  </si>
  <si>
    <t>VIN.number.IT.Res.HH.Thermal.SH.Solids.WH.Elc.Solar</t>
  </si>
  <si>
    <t>VIN.number.IT.Res.HH.Thermal.SH.Solids.CO.Solids</t>
  </si>
  <si>
    <t>VIN.number.IT.Res.HH.Thermal.SH.Solids.CO.LPG</t>
  </si>
  <si>
    <t>VIN.number.IT.Res.HH.Thermal.SH.Solids.CO.Elc</t>
  </si>
  <si>
    <t>VIN.number.IT.Res.HH.Thermal.SH.LPG</t>
  </si>
  <si>
    <t>VIN.number.IT.Res.HH.Thermal.SH.LPG.SH</t>
  </si>
  <si>
    <t>VIN.number.IT.Res.HH.Thermal.SH.LPG.SC.AC</t>
  </si>
  <si>
    <t>VIN.number.IT.Res.HH.Thermal.SH.LPG.WH.LPG.NoSolar</t>
  </si>
  <si>
    <t>VIN.number.IT.Res.HH.Thermal.SH.LPG.WH.LPG.Solar</t>
  </si>
  <si>
    <t>VIN.number.IT.Res.HH.Thermal.SH.LPG.WH.Elc.NoSolar</t>
  </si>
  <si>
    <t>VIN.number.IT.Res.HH.Thermal.SH.LPG.WH.Elc.Solar</t>
  </si>
  <si>
    <t>VIN.number.IT.Res.HH.Thermal.SH.LPG.CO.LPG</t>
  </si>
  <si>
    <t>VIN.number.IT.Res.HH.Thermal.SH.LPG.CO.Elc</t>
  </si>
  <si>
    <t>VIN.number.IT.Res.HH.Thermal.SH.Oil</t>
  </si>
  <si>
    <t>VIN.number.IT.Res.HH.Thermal.SH.Oil.SH</t>
  </si>
  <si>
    <t>VIN.number.IT.Res.HH.Thermal.SH.Oil.SC.AC</t>
  </si>
  <si>
    <t>VIN.number.IT.Res.HH.Thermal.SH.Oil.WH.Oil.NoSolar</t>
  </si>
  <si>
    <t>VIN.number.IT.Res.HH.Thermal.SH.Oil.WH.Oil.Solar</t>
  </si>
  <si>
    <t>VIN.number.IT.Res.HH.Thermal.SH.Oil.WH.Elc.NoSolar</t>
  </si>
  <si>
    <t>VIN.number.IT.Res.HH.Thermal.SH.Oil.WH.Elc.Solar</t>
  </si>
  <si>
    <t>VIN.number.IT.Res.HH.Thermal.SH.Oil.CO.LPG</t>
  </si>
  <si>
    <t>VIN.number.IT.Res.HH.Thermal.SH.Oil.CO.Elc</t>
  </si>
  <si>
    <t>VIN.number.IT.Res.HH.Thermal.SH.Gas</t>
  </si>
  <si>
    <t>VIN.number.IT.Res.HH.Thermal.SH.Gas.SH</t>
  </si>
  <si>
    <t>VIN.number.IT.Res.HH.Thermal.SH.Gas.SC.AC</t>
  </si>
  <si>
    <t>VIN.number.IT.Res.HH.Thermal.SH.Gas.WH.Gas.NoSolar</t>
  </si>
  <si>
    <t>VIN.number.IT.Res.HH.Thermal.SH.Gas.WH.Gas.Solar</t>
  </si>
  <si>
    <t>VIN.number.IT.Res.HH.Thermal.SH.Gas.WH.Elc.NoSolar</t>
  </si>
  <si>
    <t>VIN.number.IT.Res.HH.Thermal.SH.Gas.WH.Elc.Solar</t>
  </si>
  <si>
    <t>VIN.number.IT.Res.HH.Thermal.SH.Gas.CO.Gas</t>
  </si>
  <si>
    <t>VIN.number.IT.Res.HH.Thermal.SH.Gas.CO.Elc</t>
  </si>
  <si>
    <t>VIN.number.IT.Res.HH.Thermal.SH.Biomass</t>
  </si>
  <si>
    <t>VIN.number.IT.Res.HH.Thermal.SH.Biomass.SH</t>
  </si>
  <si>
    <t>VIN.number.IT.Res.HH.Thermal.SH.Biomass.SC.AC</t>
  </si>
  <si>
    <t>VIN.number.IT.Res.HH.Thermal.SH.Biomass.WH.Biomass.NoSolar</t>
  </si>
  <si>
    <t>VIN.number.IT.Res.HH.Thermal.SH.Biomass.WH.Biomass.Solar</t>
  </si>
  <si>
    <t>VIN.number.IT.Res.HH.Thermal.SH.Biomass.WH.LPG.NoSolar</t>
  </si>
  <si>
    <t>VIN.number.IT.Res.HH.Thermal.SH.Biomass.WH.LPG.Solar</t>
  </si>
  <si>
    <t>VIN.number.IT.Res.HH.Thermal.SH.Biomass.WH.Elc.NoSolar</t>
  </si>
  <si>
    <t>VIN.number.IT.Res.HH.Thermal.SH.Biomass.WH.Elc.Solar</t>
  </si>
  <si>
    <t>VIN.number.IT.Res.HH.Thermal.SH.Biomass.CO.Biomass</t>
  </si>
  <si>
    <t>VIN.number.IT.Res.HH.Thermal.SH.Biomass.CO.LPG</t>
  </si>
  <si>
    <t>VIN.number.IT.Res.HH.Thermal.SH.Biomass.CO.Elc</t>
  </si>
  <si>
    <t>VIN.number.IT.Res.HH.Thermal.SH.Geo</t>
  </si>
  <si>
    <t>VIN.number.IT.Res.HH.Thermal.SH.Geo.SH</t>
  </si>
  <si>
    <t>VIN.number.IT.Res.HH.Thermal.SH.Geo.SC.AC</t>
  </si>
  <si>
    <t>VIN.number.IT.Res.HH.Thermal.SH.Geo.WH.Geo.NoSolar</t>
  </si>
  <si>
    <t>VIN.number.IT.Res.HH.Thermal.SH.Geo.WH.Geo.Solar</t>
  </si>
  <si>
    <t>VIN.number.IT.Res.HH.Thermal.SH.Geo.WH.Elc.NoSolar</t>
  </si>
  <si>
    <t>VIN.number.IT.Res.HH.Thermal.SH.Geo.WH.Elc.Solar</t>
  </si>
  <si>
    <t>VIN.number.IT.Res.HH.Thermal.SH.Geo.CO.LPG</t>
  </si>
  <si>
    <t>VIN.number.IT.Res.HH.Thermal.SH.Geo.CO.Elc</t>
  </si>
  <si>
    <t>VIN.number.IT.Res.HH.Thermal.SH.DistrHeat</t>
  </si>
  <si>
    <t>VIN.number.IT.Res.HH.Thermal.SH.DistrHeat.SH</t>
  </si>
  <si>
    <t>VIN.number.IT.Res.HH.Thermal.SH.DistrHeat.SC.AC</t>
  </si>
  <si>
    <t>VIN.number.IT.Res.HH.Thermal.SH.DistrHeat.WH.DistrHeat.NoSolar</t>
  </si>
  <si>
    <t>VIN.number.IT.Res.HH.Thermal.SH.DistrHeat.WH.DistrHeat.Solar</t>
  </si>
  <si>
    <t>VIN.number.IT.Res.HH.Thermal.SH.DistrHeat.WH.Elc.NoSolar</t>
  </si>
  <si>
    <t>VIN.number.IT.Res.HH.Thermal.SH.DistrHeat.WH.Elc.Solar</t>
  </si>
  <si>
    <t>VIN.number.IT.Res.HH.Thermal.SH.DistrHeat.CO.LPG</t>
  </si>
  <si>
    <t>VIN.number.IT.Res.HH.Thermal.SH.DistrHeat.CO.Elc</t>
  </si>
  <si>
    <t>VIN.number.IT.Res.HH.Thermal.SH.AdvElc</t>
  </si>
  <si>
    <t>VIN.number.IT.Res.HH.Thermal.SH.AdvElc.SH</t>
  </si>
  <si>
    <t>VIN.number.IT.Res.HH.Thermal.SH.AdvElc.SC.AC</t>
  </si>
  <si>
    <t>VIN.number.IT.Res.HH.Thermal.SH.AdvElc.WH.LPG.NoSolar</t>
  </si>
  <si>
    <t>VIN.number.IT.Res.HH.Thermal.SH.AdvElc.WH.LPG.Solar</t>
  </si>
  <si>
    <t>VIN.number.IT.Res.HH.Thermal.SH.AdvElc.WH.Elc.NoSolar</t>
  </si>
  <si>
    <t>VIN.number.IT.Res.HH.Thermal.SH.AdvElc.WH.Elc.Solar</t>
  </si>
  <si>
    <t>VIN.number.IT.Res.HH.Thermal.SH.AdvElc.CO.LPG</t>
  </si>
  <si>
    <t>VIN.number.IT.Res.HH.Thermal.SH.AdvElc.CO.Elc</t>
  </si>
  <si>
    <t>VIN.number.IT.Res.HH.Thermal.SH.ConvElc</t>
  </si>
  <si>
    <t>VIN.number.IT.Res.HH.Thermal.SH.ConvElc.SH</t>
  </si>
  <si>
    <t>VIN.number.IT.Res.HH.Thermal.SH.ConvElc.SC.AC</t>
  </si>
  <si>
    <t>VIN.number.IT.Res.HH.Thermal.SH.ConvElc.WH.LPG.NoSolar</t>
  </si>
  <si>
    <t>VIN.number.IT.Res.HH.Thermal.SH.ConvElc.WH.LPG.Solar</t>
  </si>
  <si>
    <t>VIN.number.IT.Res.HH.Thermal.SH.ConvElc.WH.Elc.NoSolar</t>
  </si>
  <si>
    <t>VIN.number.IT.Res.HH.Thermal.SH.ConvElc.WH.Elc.Solar</t>
  </si>
  <si>
    <t>VIN.number.IT.Res.HH.Thermal.SH.ConvElc.CO.LPG</t>
  </si>
  <si>
    <t>VIN.number.IT.Res.HH.Thermal.SH.ConvElc.CO.Elc</t>
  </si>
  <si>
    <t>IT - Final energy consumption (detailed structure)</t>
  </si>
  <si>
    <t>FEC.ktoe.IT.Res.HH.Thermal.SH.Solids</t>
  </si>
  <si>
    <t>FEC.ktoe.IT.Res.HH.Thermal.SH.Solids.SH</t>
  </si>
  <si>
    <t>FEC.ktoe.IT.Res.HH.Thermal.SH.Solids.SH.Solids</t>
  </si>
  <si>
    <t>FEC.ktoe.IT.Res.HH.Thermal.SH.Solids.SH.Elec</t>
  </si>
  <si>
    <t>FEC.ktoe.IT.Res.HH.Thermal.SH.Solids.SC</t>
  </si>
  <si>
    <t>FEC.ktoe.IT.Res.HH.Thermal.SH.Solids.SC.AC.Elec</t>
  </si>
  <si>
    <t>FEC.ktoe.IT.Res.HH.Thermal.SH.Solids.WH</t>
  </si>
  <si>
    <t>FEC.ktoe.IT.Res.HH.Thermal.SH.Solids.WH.Solids.NoSolar.Solids</t>
  </si>
  <si>
    <t>FEC.ktoe.IT.Res.HH.Thermal.SH.Solids.WH.LPG.NoSolar.LPG</t>
  </si>
  <si>
    <t>FEC.ktoe.IT.Res.HH.Thermal.SH.Solids.WH.LPG.Solar</t>
  </si>
  <si>
    <t>FEC.ktoe.IT.Res.HH.Thermal.SH.Solids.WH.LPG.Solar.LPG</t>
  </si>
  <si>
    <t>FEC.ktoe.IT.Res.HH.Thermal.SH.Solids.WH.LPG.Solar.Solar</t>
  </si>
  <si>
    <t>FEC.ktoe.IT.Res.HH.Thermal.SH.Solids.WH.Elc.NoSolar.Elec</t>
  </si>
  <si>
    <t>FEC.ktoe.IT.Res.HH.Thermal.SH.Solids.WH.Elc.Solar</t>
  </si>
  <si>
    <t>FEC.ktoe.IT.Res.HH.Thermal.SH.Solids.WH.Elc.Solar.Elec</t>
  </si>
  <si>
    <t>FEC.ktoe.IT.Res.HH.Thermal.SH.Solids.WH.Elc.Solar.Solar</t>
  </si>
  <si>
    <t>FEC.ktoe.IT.Res.HH.Thermal.SH.Solids.CO</t>
  </si>
  <si>
    <t>FEC.ktoe.IT.Res.HH.Thermal.SH.Solids.CO.Solids.Solids</t>
  </si>
  <si>
    <t>FEC.ktoe.IT.Res.HH.Thermal.SH.Solids.CO.LPG.LPG</t>
  </si>
  <si>
    <t>FEC.ktoe.IT.Res.HH.Thermal.SH.Solids.CO.Elc.Elec</t>
  </si>
  <si>
    <t>FEC.ktoe.IT.Res.HH.Thermal.SH.LPG</t>
  </si>
  <si>
    <t>FEC.ktoe.IT.Res.HH.Thermal.SH.LPG.SH</t>
  </si>
  <si>
    <t>FEC.ktoe.IT.Res.HH.Thermal.SH.LPG.SH.LPG</t>
  </si>
  <si>
    <t>FEC.ktoe.IT.Res.HH.Thermal.SH.LPG.SH.Elec</t>
  </si>
  <si>
    <t>FEC.ktoe.IT.Res.HH.Thermal.SH.LPG.SC</t>
  </si>
  <si>
    <t>FEC.ktoe.IT.Res.HH.Thermal.SH.LPG.SC.AC.Elec</t>
  </si>
  <si>
    <t>FEC.ktoe.IT.Res.HH.Thermal.SH.LPG.WH</t>
  </si>
  <si>
    <t>FEC.ktoe.IT.Res.HH.Thermal.SH.LPG.WH.LPG.NoSolar.LPG</t>
  </si>
  <si>
    <t>FEC.ktoe.IT.Res.HH.Thermal.SH.LPG.WH.LPG.Solar</t>
  </si>
  <si>
    <t>FEC.ktoe.IT.Res.HH.Thermal.SH.LPG.WH.LPG.Solar.LPG</t>
  </si>
  <si>
    <t>FEC.ktoe.IT.Res.HH.Thermal.SH.LPG.WH.LPG.Solar.Solar</t>
  </si>
  <si>
    <t>FEC.ktoe.IT.Res.HH.Thermal.SH.LPG.WH.Elc.NoSolar.Elec</t>
  </si>
  <si>
    <t>FEC.ktoe.IT.Res.HH.Thermal.SH.LPG.WH.Elc.Solar</t>
  </si>
  <si>
    <t>FEC.ktoe.IT.Res.HH.Thermal.SH.LPG.WH.Elc.Solar.Elec</t>
  </si>
  <si>
    <t>FEC.ktoe.IT.Res.HH.Thermal.SH.LPG.WH.Elc.Solar.Solar</t>
  </si>
  <si>
    <t>FEC.ktoe.IT.Res.HH.Thermal.SH.LPG.CO</t>
  </si>
  <si>
    <t>FEC.ktoe.IT.Res.HH.Thermal.SH.LPG.CO.LPG.LPG</t>
  </si>
  <si>
    <t>FEC.ktoe.IT.Res.HH.Thermal.SH.LPG.CO.Elc.Elec</t>
  </si>
  <si>
    <t>FEC.ktoe.IT.Res.HH.Thermal.SH.Oil</t>
  </si>
  <si>
    <t>FEC.ktoe.IT.Res.HH.Thermal.SH.Oil.SH</t>
  </si>
  <si>
    <t>FEC.ktoe.IT.Res.HH.Thermal.SH.Oil.SH.Oil</t>
  </si>
  <si>
    <t>FEC.ktoe.IT.Res.HH.Thermal.SH.Oil.SH.Elec</t>
  </si>
  <si>
    <t>FEC.ktoe.IT.Res.HH.Thermal.SH.Oil.SC</t>
  </si>
  <si>
    <t>FEC.ktoe.IT.Res.HH.Thermal.SH.Oil.SC.AC.Elec</t>
  </si>
  <si>
    <t>FEC.ktoe.IT.Res.HH.Thermal.SH.Oil.WH</t>
  </si>
  <si>
    <t>FEC.ktoe.IT.Res.HH.Thermal.SH.Oil.WH.Oil.NoSolar.Oil</t>
  </si>
  <si>
    <t>FEC.ktoe.IT.Res.HH.Thermal.SH.Oil.WH.Oil.Solar</t>
  </si>
  <si>
    <t>FEC.ktoe.IT.Res.HH.Thermal.SH.Oil.WH.Oil.Solar.Oil</t>
  </si>
  <si>
    <t>FEC.ktoe.IT.Res.HH.Thermal.SH.Oil.WH.Oil.Solar.Solar</t>
  </si>
  <si>
    <t>FEC.ktoe.IT.Res.HH.Thermal.SH.Oil.WH.Elc.NoSolar.Elec</t>
  </si>
  <si>
    <t>FEC.ktoe.IT.Res.HH.Thermal.SH.Oil.WH.Elc.Solar</t>
  </si>
  <si>
    <t>FEC.ktoe.IT.Res.HH.Thermal.SH.Oil.WH.Elc.Solar.Elec</t>
  </si>
  <si>
    <t>FEC.ktoe.IT.Res.HH.Thermal.SH.Oil.WH.Elc.Solar.Solar</t>
  </si>
  <si>
    <t>FEC.ktoe.IT.Res.HH.Thermal.SH.Oil.CO</t>
  </si>
  <si>
    <t>FEC.ktoe.IT.Res.HH.Thermal.SH.Oil.CO.LPG.LPG</t>
  </si>
  <si>
    <t>FEC.ktoe.IT.Res.HH.Thermal.SH.Oil.CO.Elc.Elec</t>
  </si>
  <si>
    <t>FEC.ktoe.IT.Res.HH.Thermal.SH.Gas</t>
  </si>
  <si>
    <t>FEC.ktoe.IT.Res.HH.Thermal.SH.Gas.SH</t>
  </si>
  <si>
    <t>FEC.ktoe.IT.Res.HH.Thermal.SH.Gas.SH.Gas</t>
  </si>
  <si>
    <t>FEC.ktoe.IT.Res.HH.Thermal.SH.Gas.SH.Elec</t>
  </si>
  <si>
    <t>FEC.ktoe.IT.Res.HH.Thermal.SH.Gas.SC</t>
  </si>
  <si>
    <t>FEC.ktoe.IT.Res.HH.Thermal.SH.Gas.SC.AC.Elec</t>
  </si>
  <si>
    <t>FEC.ktoe.IT.Res.HH.Thermal.SH.Gas.WH</t>
  </si>
  <si>
    <t>FEC.ktoe.IT.Res.HH.Thermal.SH.Gas.WH.Gas.NoSolar.Gas</t>
  </si>
  <si>
    <t>FEC.ktoe.IT.Res.HH.Thermal.SH.Gas.WH.Gas.Solar</t>
  </si>
  <si>
    <t>FEC.ktoe.IT.Res.HH.Thermal.SH.Gas.WH.Gas.Solar.Gas</t>
  </si>
  <si>
    <t>FEC.ktoe.IT.Res.HH.Thermal.SH.Gas.WH.Gas.Solar.Solar</t>
  </si>
  <si>
    <t>FEC.ktoe.IT.Res.HH.Thermal.SH.Gas.WH.Elc.NoSolar.Elec</t>
  </si>
  <si>
    <t>FEC.ktoe.IT.Res.HH.Thermal.SH.Gas.WH.Elc.Solar</t>
  </si>
  <si>
    <t>FEC.ktoe.IT.Res.HH.Thermal.SH.Gas.WH.Elc.Solar.Elec</t>
  </si>
  <si>
    <t>FEC.ktoe.IT.Res.HH.Thermal.SH.Gas.WH.Elc.Solar.Solar</t>
  </si>
  <si>
    <t>FEC.ktoe.IT.Res.HH.Thermal.SH.Gas.CO</t>
  </si>
  <si>
    <t>FEC.ktoe.IT.Res.HH.Thermal.SH.Gas.CO.Gas.Gas</t>
  </si>
  <si>
    <t>FEC.ktoe.IT.Res.HH.Thermal.SH.Gas.CO.Elc.Elec</t>
  </si>
  <si>
    <t>FEC.ktoe.IT.Res.HH.Thermal.SH.Biomass</t>
  </si>
  <si>
    <t>FEC.ktoe.IT.Res.HH.Thermal.SH.Biomass.SH</t>
  </si>
  <si>
    <t>FEC.ktoe.IT.Res.HH.Thermal.SH.Biomass.SH.Biomass</t>
  </si>
  <si>
    <t>FEC.ktoe.IT.Res.HH.Thermal.SH.Biomass.SH.Elec</t>
  </si>
  <si>
    <t>FEC.ktoe.IT.Res.HH.Thermal.SH.Biomass.SC</t>
  </si>
  <si>
    <t>FEC.ktoe.IT.Res.HH.Thermal.SH.Biomass.SC.AC.Elec</t>
  </si>
  <si>
    <t>FEC.ktoe.IT.Res.HH.Thermal.SH.Biomass.WH</t>
  </si>
  <si>
    <t>FEC.ktoe.IT.Res.HH.Thermal.SH.Biomass.WH.Biomass.NoSolar.Biomass</t>
  </si>
  <si>
    <t>FEC.ktoe.IT.Res.HH.Thermal.SH.Biomass.WH.Biomass.Solar</t>
  </si>
  <si>
    <t>FEC.ktoe.IT.Res.HH.Thermal.SH.Biomass.WH.Biomass.Solar.Biomass</t>
  </si>
  <si>
    <t>FEC.ktoe.IT.Res.HH.Thermal.SH.Biomass.WH.Biomass.Solar.Solar</t>
  </si>
  <si>
    <t>FEC.ktoe.IT.Res.HH.Thermal.SH.Biomass.WH.LPG.NoSolar.LPG</t>
  </si>
  <si>
    <t>FEC.ktoe.IT.Res.HH.Thermal.SH.Biomass.WH.LPG.Solar</t>
  </si>
  <si>
    <t>FEC.ktoe.IT.Res.HH.Thermal.SH.Biomass.WH.LPG.Solar.LPG</t>
  </si>
  <si>
    <t>FEC.ktoe.IT.Res.HH.Thermal.SH.Biomass.WH.LPG.Solar.Solar</t>
  </si>
  <si>
    <t>FEC.ktoe.IT.Res.HH.Thermal.SH.Biomass.WH.Elc.NoSolar.Elec</t>
  </si>
  <si>
    <t>FEC.ktoe.IT.Res.HH.Thermal.SH.Biomass.WH.Elc.Solar</t>
  </si>
  <si>
    <t>FEC.ktoe.IT.Res.HH.Thermal.SH.Biomass.WH.Elc.Solar.Elec</t>
  </si>
  <si>
    <t>FEC.ktoe.IT.Res.HH.Thermal.SH.Biomass.WH.Elc.Solar.Solar</t>
  </si>
  <si>
    <t>FEC.ktoe.IT.Res.HH.Thermal.SH.Biomass.CO</t>
  </si>
  <si>
    <t>FEC.ktoe.IT.Res.HH.Thermal.SH.Biomass.CO.Biomass.Biomass</t>
  </si>
  <si>
    <t>FEC.ktoe.IT.Res.HH.Thermal.SH.Biomass.CO.LPG.LPG</t>
  </si>
  <si>
    <t>FEC.ktoe.IT.Res.HH.Thermal.SH.Biomass.CO.Elc.Elec</t>
  </si>
  <si>
    <t>FEC.ktoe.IT.Res.HH.Thermal.SH.Geo</t>
  </si>
  <si>
    <t>FEC.ktoe.IT.Res.HH.Thermal.SH.Geo.SH</t>
  </si>
  <si>
    <t>FEC.ktoe.IT.Res.HH.Thermal.SH.Geo.SH.Geo</t>
  </si>
  <si>
    <t>FEC.ktoe.IT.Res.HH.Thermal.SH.Geo.SH.Elec</t>
  </si>
  <si>
    <t>FEC.ktoe.IT.Res.HH.Thermal.SH.Geo.SC</t>
  </si>
  <si>
    <t>FEC.ktoe.IT.Res.HH.Thermal.SH.Geo.SC.AC.Elec</t>
  </si>
  <si>
    <t>FEC.ktoe.IT.Res.HH.Thermal.SH.Geo.WH</t>
  </si>
  <si>
    <t>FEC.ktoe.IT.Res.HH.Thermal.SH.Geo.WH.Geo.NoSolar.Geo</t>
  </si>
  <si>
    <t>FEC.ktoe.IT.Res.HH.Thermal.SH.Geo.WH.Geo.Solar</t>
  </si>
  <si>
    <t>FEC.ktoe.IT.Res.HH.Thermal.SH.Geo.WH.Geo.Solar.Geo</t>
  </si>
  <si>
    <t>FEC.ktoe.IT.Res.HH.Thermal.SH.Geo.WH.Geo.Solar.Solar</t>
  </si>
  <si>
    <t>FEC.ktoe.IT.Res.HH.Thermal.SH.Geo.WH.Elc.NoSolar.Elec</t>
  </si>
  <si>
    <t>FEC.ktoe.IT.Res.HH.Thermal.SH.Geo.WH.Elc.Solar</t>
  </si>
  <si>
    <t>FEC.ktoe.IT.Res.HH.Thermal.SH.Geo.WH.Elc.Solar.Elec</t>
  </si>
  <si>
    <t>FEC.ktoe.IT.Res.HH.Thermal.SH.Geo.WH.Elc.Solar.Solar</t>
  </si>
  <si>
    <t>FEC.ktoe.IT.Res.HH.Thermal.SH.Geo.CO</t>
  </si>
  <si>
    <t>FEC.ktoe.IT.Res.HH.Thermal.SH.Geo.CO.LPG.LPG</t>
  </si>
  <si>
    <t>FEC.ktoe.IT.Res.HH.Thermal.SH.Geo.CO.Elc.Elec</t>
  </si>
  <si>
    <t>FEC.ktoe.IT.Res.HH.Thermal.SH.DistrHeat</t>
  </si>
  <si>
    <t>FEC.ktoe.IT.Res.HH.Thermal.SH.DistrHeat.SH</t>
  </si>
  <si>
    <t>FEC.ktoe.IT.Res.HH.Thermal.SH.DistrHeat.SH.Steam_Distr</t>
  </si>
  <si>
    <t>FEC.ktoe.IT.Res.HH.Thermal.SH.DistrHeat.SH.Elec</t>
  </si>
  <si>
    <t>FEC.ktoe.IT.Res.HH.Thermal.SH.DistrHeat.SC</t>
  </si>
  <si>
    <t>FEC.ktoe.IT.Res.HH.Thermal.SH.DistrHeat.SC.AC.Elec</t>
  </si>
  <si>
    <t>FEC.ktoe.IT.Res.HH.Thermal.SH.DistrHeat.WH</t>
  </si>
  <si>
    <t>FEC.ktoe.IT.Res.HH.Thermal.SH.DistrHeat.WH.DistrHeat.NoSolar.Steam_Distr</t>
  </si>
  <si>
    <t>FEC.ktoe.IT.Res.HH.Thermal.SH.DistrHeat.WH.DistrHeat.Solar</t>
  </si>
  <si>
    <t>FEC.ktoe.IT.Res.HH.Thermal.SH.DistrHeat.WH.DistrHeat.Solar.Steam_Distr</t>
  </si>
  <si>
    <t>FEC.ktoe.IT.Res.HH.Thermal.SH.DistrHeat.WH.DistrHeat.Solar.Solar</t>
  </si>
  <si>
    <t>FEC.ktoe.IT.Res.HH.Thermal.SH.DistrHeat.WH.Elc.NoSolar.Elec</t>
  </si>
  <si>
    <t>FEC.ktoe.IT.Res.HH.Thermal.SH.DistrHeat.WH.Elc.Solar</t>
  </si>
  <si>
    <t>FEC.ktoe.IT.Res.HH.Thermal.SH.DistrHeat.WH.Elc.Solar.Elec</t>
  </si>
  <si>
    <t>FEC.ktoe.IT.Res.HH.Thermal.SH.DistrHeat.WH.Elc.Solar.Solar</t>
  </si>
  <si>
    <t>FEC.ktoe.IT.Res.HH.Thermal.SH.DistrHeat.CO</t>
  </si>
  <si>
    <t>FEC.ktoe.IT.Res.HH.Thermal.SH.DistrHeat.CO.LPG.LPG</t>
  </si>
  <si>
    <t>FEC.ktoe.IT.Res.HH.Thermal.SH.DistrHeat.CO.Elc.Elec</t>
  </si>
  <si>
    <t>FEC.ktoe.IT.Res.HH.Thermal.SH.AdvElc</t>
  </si>
  <si>
    <t>FEC.ktoe.IT.Res.HH.Thermal.SH.AdvElc.SH</t>
  </si>
  <si>
    <t>FEC.ktoe.IT.Res.HH.Thermal.SH.AdvElc.SH.Elec</t>
  </si>
  <si>
    <t>FEC.ktoe.IT.Res.HH.Thermal.SH.AdvElc.SC</t>
  </si>
  <si>
    <t>FEC.ktoe.IT.Res.HH.Thermal.SH.AdvElc.SC.AC.Elec</t>
  </si>
  <si>
    <t>FEC.ktoe.IT.Res.HH.Thermal.SH.AdvElc.WH</t>
  </si>
  <si>
    <t>FEC.ktoe.IT.Res.HH.Thermal.SH.AdvElc.WH.LPG.NoSolar.LPG</t>
  </si>
  <si>
    <t>FEC.ktoe.IT.Res.HH.Thermal.SH.AdvElc.WH.LPG.Solar</t>
  </si>
  <si>
    <t>FEC.ktoe.IT.Res.HH.Thermal.SH.AdvElc.WH.LPG.Solar.LPG</t>
  </si>
  <si>
    <t>FEC.ktoe.IT.Res.HH.Thermal.SH.AdvElc.WH.LPG.Solar.Solar</t>
  </si>
  <si>
    <t>FEC.ktoe.IT.Res.HH.Thermal.SH.AdvElc.WH.Elc.NoSolar.Elec</t>
  </si>
  <si>
    <t>FEC.ktoe.IT.Res.HH.Thermal.SH.AdvElc.WH.Elc.Solar</t>
  </si>
  <si>
    <t>FEC.ktoe.IT.Res.HH.Thermal.SH.AdvElc.WH.Elc.Solar.Elec</t>
  </si>
  <si>
    <t>FEC.ktoe.IT.Res.HH.Thermal.SH.AdvElc.WH.Elc.Solar.Solar</t>
  </si>
  <si>
    <t>FEC.ktoe.IT.Res.HH.Thermal.SH.AdvElc.CO</t>
  </si>
  <si>
    <t>FEC.ktoe.IT.Res.HH.Thermal.SH.AdvElc.CO.LPG.LPG</t>
  </si>
  <si>
    <t>FEC.ktoe.IT.Res.HH.Thermal.SH.AdvElc.CO.Elc.Elec</t>
  </si>
  <si>
    <t>FEC.ktoe.IT.Res.HH.Thermal.SH.ConvElc</t>
  </si>
  <si>
    <t>FEC.ktoe.IT.Res.HH.Thermal.SH.ConvElc.SH</t>
  </si>
  <si>
    <t>FEC.ktoe.IT.Res.HH.Thermal.SH.ConvElc.SH.Elec</t>
  </si>
  <si>
    <t>FEC.ktoe.IT.Res.HH.Thermal.SH.ConvElc.SC</t>
  </si>
  <si>
    <t>FEC.ktoe.IT.Res.HH.Thermal.SH.ConvElc.SC.AC.Elec</t>
  </si>
  <si>
    <t>FEC.ktoe.IT.Res.HH.Thermal.SH.ConvElc.WH</t>
  </si>
  <si>
    <t>FEC.ktoe.IT.Res.HH.Thermal.SH.ConvElc.WH.LPG.NoSolar.LPG</t>
  </si>
  <si>
    <t>FEC.ktoe.IT.Res.HH.Thermal.SH.ConvElc.WH.LPG.Solar</t>
  </si>
  <si>
    <t>FEC.ktoe.IT.Res.HH.Thermal.SH.ConvElc.WH.LPG.Solar.LPG</t>
  </si>
  <si>
    <t>FEC.ktoe.IT.Res.HH.Thermal.SH.ConvElc.WH.LPG.Solar.Solar</t>
  </si>
  <si>
    <t>FEC.ktoe.IT.Res.HH.Thermal.SH.ConvElc.WH.Elc.NoSolar.Elec</t>
  </si>
  <si>
    <t>FEC.ktoe.IT.Res.HH.Thermal.SH.ConvElc.WH.Elc.Solar</t>
  </si>
  <si>
    <t>FEC.ktoe.IT.Res.HH.Thermal.SH.ConvElc.WH.Elc.Solar.Elec</t>
  </si>
  <si>
    <t>FEC.ktoe.IT.Res.HH.Thermal.SH.ConvElc.WH.Elc.Solar.Solar</t>
  </si>
  <si>
    <t>FEC.ktoe.IT.Res.HH.Thermal.SH.ConvElc.CO</t>
  </si>
  <si>
    <t>FEC.ktoe.IT.Res.HH.Thermal.SH.ConvElc.CO.LPG.LPG</t>
  </si>
  <si>
    <t>FEC.ktoe.IT.Res.HH.Thermal.SH.ConvElc.CO.Elc.Elec</t>
  </si>
  <si>
    <t>IT - Thermal energy service (detailed structure)</t>
  </si>
  <si>
    <t>TES.ktoe.IT.Res.HH.Thermal.SH.Solids</t>
  </si>
  <si>
    <t>TES.ktoe.IT.Res.HH.Thermal.SH.Solids.SH</t>
  </si>
  <si>
    <t>TES.ktoe.IT.Res.HH.Thermal.SH.Solids.SH.Solids</t>
  </si>
  <si>
    <t>TES.ktoe.IT.Res.HH.Thermal.SH.Solids.SH.Elec</t>
  </si>
  <si>
    <t>TES.ktoe.IT.Res.HH.Thermal.SH.Solids.SC</t>
  </si>
  <si>
    <t>TES.ktoe.IT.Res.HH.Thermal.SH.Solids.SC.AC.Elec</t>
  </si>
  <si>
    <t>TES.ktoe.IT.Res.HH.Thermal.SH.Solids.WH</t>
  </si>
  <si>
    <t>TES.ktoe.IT.Res.HH.Thermal.SH.Solids.WH.Solids.NoSolar.Solids</t>
  </si>
  <si>
    <t>TES.ktoe.IT.Res.HH.Thermal.SH.Solids.WH.LPG.NoSolar.LPG</t>
  </si>
  <si>
    <t>TES.ktoe.IT.Res.HH.Thermal.SH.Solids.WH.LPG.Solar</t>
  </si>
  <si>
    <t>TES.ktoe.IT.Res.HH.Thermal.SH.Solids.WH.LPG.Solar.LPG</t>
  </si>
  <si>
    <t>TES.ktoe.IT.Res.HH.Thermal.SH.Solids.WH.LPG.Solar.Solar</t>
  </si>
  <si>
    <t>TES.ktoe.IT.Res.HH.Thermal.SH.Solids.WH.Elc.NoSolar.Elec</t>
  </si>
  <si>
    <t>TES.ktoe.IT.Res.HH.Thermal.SH.Solids.WH.Elc.Solar</t>
  </si>
  <si>
    <t>TES.ktoe.IT.Res.HH.Thermal.SH.Solids.WH.Elc.Solar.Elec</t>
  </si>
  <si>
    <t>TES.ktoe.IT.Res.HH.Thermal.SH.Solids.WH.Elc.Solar.Solar</t>
  </si>
  <si>
    <t>TES.ktoe.IT.Res.HH.Thermal.SH.Solids.CO</t>
  </si>
  <si>
    <t>TES.ktoe.IT.Res.HH.Thermal.SH.Solids.CO.Solids.Solids</t>
  </si>
  <si>
    <t>TES.ktoe.IT.Res.HH.Thermal.SH.Solids.CO.LPG.LPG</t>
  </si>
  <si>
    <t>TES.ktoe.IT.Res.HH.Thermal.SH.Solids.CO.Elc.Elec</t>
  </si>
  <si>
    <t>TES.ktoe.IT.Res.HH.Thermal.SH.LPG</t>
  </si>
  <si>
    <t>TES.ktoe.IT.Res.HH.Thermal.SH.LPG.SH</t>
  </si>
  <si>
    <t>TES.ktoe.IT.Res.HH.Thermal.SH.LPG.SH.LPG</t>
  </si>
  <si>
    <t>TES.ktoe.IT.Res.HH.Thermal.SH.LPG.SH.Elec</t>
  </si>
  <si>
    <t>TES.ktoe.IT.Res.HH.Thermal.SH.LPG.SC</t>
  </si>
  <si>
    <t>TES.ktoe.IT.Res.HH.Thermal.SH.LPG.SC.AC.Elec</t>
  </si>
  <si>
    <t>TES.ktoe.IT.Res.HH.Thermal.SH.LPG.WH</t>
  </si>
  <si>
    <t>TES.ktoe.IT.Res.HH.Thermal.SH.LPG.WH.LPG.NoSolar.LPG</t>
  </si>
  <si>
    <t>TES.ktoe.IT.Res.HH.Thermal.SH.LPG.WH.LPG.Solar</t>
  </si>
  <si>
    <t>TES.ktoe.IT.Res.HH.Thermal.SH.LPG.WH.LPG.Solar.LPG</t>
  </si>
  <si>
    <t>TES.ktoe.IT.Res.HH.Thermal.SH.LPG.WH.LPG.Solar.Solar</t>
  </si>
  <si>
    <t>TES.ktoe.IT.Res.HH.Thermal.SH.LPG.WH.Elc.NoSolar.Elec</t>
  </si>
  <si>
    <t>TES.ktoe.IT.Res.HH.Thermal.SH.LPG.WH.Elc.Solar</t>
  </si>
  <si>
    <t>TES.ktoe.IT.Res.HH.Thermal.SH.LPG.WH.Elc.Solar.Elec</t>
  </si>
  <si>
    <t>TES.ktoe.IT.Res.HH.Thermal.SH.LPG.WH.Elc.Solar.Solar</t>
  </si>
  <si>
    <t>TES.ktoe.IT.Res.HH.Thermal.SH.LPG.CO</t>
  </si>
  <si>
    <t>TES.ktoe.IT.Res.HH.Thermal.SH.LPG.CO.LPG.LPG</t>
  </si>
  <si>
    <t>TES.ktoe.IT.Res.HH.Thermal.SH.LPG.CO.Elc.Elec</t>
  </si>
  <si>
    <t>TES.ktoe.IT.Res.HH.Thermal.SH.Oil</t>
  </si>
  <si>
    <t>TES.ktoe.IT.Res.HH.Thermal.SH.Oil.SH</t>
  </si>
  <si>
    <t>TES.ktoe.IT.Res.HH.Thermal.SH.Oil.SH.Oil</t>
  </si>
  <si>
    <t>TES.ktoe.IT.Res.HH.Thermal.SH.Oil.SH.Elec</t>
  </si>
  <si>
    <t>TES.ktoe.IT.Res.HH.Thermal.SH.Oil.SC</t>
  </si>
  <si>
    <t>TES.ktoe.IT.Res.HH.Thermal.SH.Oil.SC.AC.Elec</t>
  </si>
  <si>
    <t>TES.ktoe.IT.Res.HH.Thermal.SH.Oil.WH</t>
  </si>
  <si>
    <t>TES.ktoe.IT.Res.HH.Thermal.SH.Oil.WH.Oil.NoSolar.Oil</t>
  </si>
  <si>
    <t>TES.ktoe.IT.Res.HH.Thermal.SH.Oil.WH.Oil.Solar</t>
  </si>
  <si>
    <t>TES.ktoe.IT.Res.HH.Thermal.SH.Oil.WH.Oil.Solar.Oil</t>
  </si>
  <si>
    <t>TES.ktoe.IT.Res.HH.Thermal.SH.Oil.WH.Oil.Solar.Solar</t>
  </si>
  <si>
    <t>TES.ktoe.IT.Res.HH.Thermal.SH.Oil.WH.Elc.NoSolar.Elec</t>
  </si>
  <si>
    <t>TES.ktoe.IT.Res.HH.Thermal.SH.Oil.WH.Elc.Solar</t>
  </si>
  <si>
    <t>TES.ktoe.IT.Res.HH.Thermal.SH.Oil.WH.Elc.Solar.Elec</t>
  </si>
  <si>
    <t>TES.ktoe.IT.Res.HH.Thermal.SH.Oil.WH.Elc.Solar.Solar</t>
  </si>
  <si>
    <t>TES.ktoe.IT.Res.HH.Thermal.SH.Oil.CO</t>
  </si>
  <si>
    <t>TES.ktoe.IT.Res.HH.Thermal.SH.Oil.CO.LPG.LPG</t>
  </si>
  <si>
    <t>TES.ktoe.IT.Res.HH.Thermal.SH.Oil.CO.Elc.Elec</t>
  </si>
  <si>
    <t>TES.ktoe.IT.Res.HH.Thermal.SH.Gas</t>
  </si>
  <si>
    <t>TES.ktoe.IT.Res.HH.Thermal.SH.Gas.SH</t>
  </si>
  <si>
    <t>TES.ktoe.IT.Res.HH.Thermal.SH.Gas.SH.Gas</t>
  </si>
  <si>
    <t>TES.ktoe.IT.Res.HH.Thermal.SH.Gas.SH.Elec</t>
  </si>
  <si>
    <t>TES.ktoe.IT.Res.HH.Thermal.SH.Gas.SC</t>
  </si>
  <si>
    <t>TES.ktoe.IT.Res.HH.Thermal.SH.Gas.SC.AC.Elec</t>
  </si>
  <si>
    <t>TES.ktoe.IT.Res.HH.Thermal.SH.Gas.WH</t>
  </si>
  <si>
    <t>TES.ktoe.IT.Res.HH.Thermal.SH.Gas.WH.Gas.NoSolar.Gas</t>
  </si>
  <si>
    <t>TES.ktoe.IT.Res.HH.Thermal.SH.Gas.WH.Gas.Solar</t>
  </si>
  <si>
    <t>TES.ktoe.IT.Res.HH.Thermal.SH.Gas.WH.Gas.Solar.Gas</t>
  </si>
  <si>
    <t>TES.ktoe.IT.Res.HH.Thermal.SH.Gas.WH.Gas.Solar.Solar</t>
  </si>
  <si>
    <t>TES.ktoe.IT.Res.HH.Thermal.SH.Gas.WH.Elc.NoSolar.Elec</t>
  </si>
  <si>
    <t>TES.ktoe.IT.Res.HH.Thermal.SH.Gas.WH.Elc.Solar</t>
  </si>
  <si>
    <t>TES.ktoe.IT.Res.HH.Thermal.SH.Gas.WH.Elc.Solar.Elec</t>
  </si>
  <si>
    <t>TES.ktoe.IT.Res.HH.Thermal.SH.Gas.WH.Elc.Solar.Solar</t>
  </si>
  <si>
    <t>TES.ktoe.IT.Res.HH.Thermal.SH.Gas.CO</t>
  </si>
  <si>
    <t>TES.ktoe.IT.Res.HH.Thermal.SH.Gas.CO.Gas.Gas</t>
  </si>
  <si>
    <t>TES.ktoe.IT.Res.HH.Thermal.SH.Gas.CO.Elc.Elec</t>
  </si>
  <si>
    <t>TES.ktoe.IT.Res.HH.Thermal.SH.Biomass</t>
  </si>
  <si>
    <t>TES.ktoe.IT.Res.HH.Thermal.SH.Biomass.SH</t>
  </si>
  <si>
    <t>TES.ktoe.IT.Res.HH.Thermal.SH.Biomass.SH.Biomass</t>
  </si>
  <si>
    <t>TES.ktoe.IT.Res.HH.Thermal.SH.Biomass.SH.Elec</t>
  </si>
  <si>
    <t>TES.ktoe.IT.Res.HH.Thermal.SH.Biomass.SC</t>
  </si>
  <si>
    <t>TES.ktoe.IT.Res.HH.Thermal.SH.Biomass.SC.AC.Elec</t>
  </si>
  <si>
    <t>TES.ktoe.IT.Res.HH.Thermal.SH.Biomass.WH</t>
  </si>
  <si>
    <t>TES.ktoe.IT.Res.HH.Thermal.SH.Biomass.WH.Biomass.NoSolar.Biomass</t>
  </si>
  <si>
    <t>TES.ktoe.IT.Res.HH.Thermal.SH.Biomass.WH.Biomass.Solar</t>
  </si>
  <si>
    <t>TES.ktoe.IT.Res.HH.Thermal.SH.Biomass.WH.Biomass.Solar.Biomass</t>
  </si>
  <si>
    <t>TES.ktoe.IT.Res.HH.Thermal.SH.Biomass.WH.Biomass.Solar.Solar</t>
  </si>
  <si>
    <t>TES.ktoe.IT.Res.HH.Thermal.SH.Biomass.WH.LPG.NoSolar.LPG</t>
  </si>
  <si>
    <t>TES.ktoe.IT.Res.HH.Thermal.SH.Biomass.WH.LPG.Solar</t>
  </si>
  <si>
    <t>TES.ktoe.IT.Res.HH.Thermal.SH.Biomass.WH.LPG.Solar.LPG</t>
  </si>
  <si>
    <t>TES.ktoe.IT.Res.HH.Thermal.SH.Biomass.WH.LPG.Solar.Solar</t>
  </si>
  <si>
    <t>TES.ktoe.IT.Res.HH.Thermal.SH.Biomass.WH.Elc.NoSolar.Elec</t>
  </si>
  <si>
    <t>TES.ktoe.IT.Res.HH.Thermal.SH.Biomass.WH.Elc.Solar</t>
  </si>
  <si>
    <t>TES.ktoe.IT.Res.HH.Thermal.SH.Biomass.WH.Elc.Solar.Elec</t>
  </si>
  <si>
    <t>TES.ktoe.IT.Res.HH.Thermal.SH.Biomass.WH.Elc.Solar.Solar</t>
  </si>
  <si>
    <t>TES.ktoe.IT.Res.HH.Thermal.SH.Biomass.CO</t>
  </si>
  <si>
    <t>TES.ktoe.IT.Res.HH.Thermal.SH.Biomass.CO.Biomass.Biomass</t>
  </si>
  <si>
    <t>TES.ktoe.IT.Res.HH.Thermal.SH.Biomass.CO.LPG.LPG</t>
  </si>
  <si>
    <t>TES.ktoe.IT.Res.HH.Thermal.SH.Biomass.CO.Elc.Elec</t>
  </si>
  <si>
    <t>TES.ktoe.IT.Res.HH.Thermal.SH.Geo</t>
  </si>
  <si>
    <t>TES.ktoe.IT.Res.HH.Thermal.SH.Geo.SH</t>
  </si>
  <si>
    <t>TES.ktoe.IT.Res.HH.Thermal.SH.Geo.SH.Geo</t>
  </si>
  <si>
    <t>TES.ktoe.IT.Res.HH.Thermal.SH.Geo.SH.Elec</t>
  </si>
  <si>
    <t>TES.ktoe.IT.Res.HH.Thermal.SH.Geo.SC</t>
  </si>
  <si>
    <t>TES.ktoe.IT.Res.HH.Thermal.SH.Geo.SC.AC.Elec</t>
  </si>
  <si>
    <t>TES.ktoe.IT.Res.HH.Thermal.SH.Geo.WH</t>
  </si>
  <si>
    <t>TES.ktoe.IT.Res.HH.Thermal.SH.Geo.WH.Geo.NoSolar.Geo</t>
  </si>
  <si>
    <t>TES.ktoe.IT.Res.HH.Thermal.SH.Geo.WH.Geo.Solar</t>
  </si>
  <si>
    <t>TES.ktoe.IT.Res.HH.Thermal.SH.Geo.WH.Geo.Solar.Geo</t>
  </si>
  <si>
    <t>TES.ktoe.IT.Res.HH.Thermal.SH.Geo.WH.Geo.Solar.Solar</t>
  </si>
  <si>
    <t>TES.ktoe.IT.Res.HH.Thermal.SH.Geo.WH.Elc.NoSolar.Elec</t>
  </si>
  <si>
    <t>TES.ktoe.IT.Res.HH.Thermal.SH.Geo.WH.Elc.Solar</t>
  </si>
  <si>
    <t>TES.ktoe.IT.Res.HH.Thermal.SH.Geo.WH.Elc.Solar.Elec</t>
  </si>
  <si>
    <t>TES.ktoe.IT.Res.HH.Thermal.SH.Geo.WH.Elc.Solar.Solar</t>
  </si>
  <si>
    <t>TES.ktoe.IT.Res.HH.Thermal.SH.Geo.CO</t>
  </si>
  <si>
    <t>TES.ktoe.IT.Res.HH.Thermal.SH.Geo.CO.LPG.LPG</t>
  </si>
  <si>
    <t>TES.ktoe.IT.Res.HH.Thermal.SH.Geo.CO.Elc.Elec</t>
  </si>
  <si>
    <t>TES.ktoe.IT.Res.HH.Thermal.SH.DistrHeat</t>
  </si>
  <si>
    <t>TES.ktoe.IT.Res.HH.Thermal.SH.DistrHeat.SH</t>
  </si>
  <si>
    <t>TES.ktoe.IT.Res.HH.Thermal.SH.DistrHeat.SH.Steam_Distr</t>
  </si>
  <si>
    <t>TES.ktoe.IT.Res.HH.Thermal.SH.DistrHeat.SH.Elec</t>
  </si>
  <si>
    <t>TES.ktoe.IT.Res.HH.Thermal.SH.DistrHeat.SC</t>
  </si>
  <si>
    <t>TES.ktoe.IT.Res.HH.Thermal.SH.DistrHeat.SC.AC.Elec</t>
  </si>
  <si>
    <t>TES.ktoe.IT.Res.HH.Thermal.SH.DistrHeat.WH</t>
  </si>
  <si>
    <t>TES.ktoe.IT.Res.HH.Thermal.SH.DistrHeat.WH.DistrHeat.NoSolar.Steam_Distr</t>
  </si>
  <si>
    <t>TES.ktoe.IT.Res.HH.Thermal.SH.DistrHeat.WH.DistrHeat.Solar</t>
  </si>
  <si>
    <t>TES.ktoe.IT.Res.HH.Thermal.SH.DistrHeat.WH.DistrHeat.Solar.Steam_Distr</t>
  </si>
  <si>
    <t>TES.ktoe.IT.Res.HH.Thermal.SH.DistrHeat.WH.DistrHeat.Solar.Solar</t>
  </si>
  <si>
    <t>TES.ktoe.IT.Res.HH.Thermal.SH.DistrHeat.WH.Elc.NoSolar.Elec</t>
  </si>
  <si>
    <t>TES.ktoe.IT.Res.HH.Thermal.SH.DistrHeat.WH.Elc.Solar</t>
  </si>
  <si>
    <t>TES.ktoe.IT.Res.HH.Thermal.SH.DistrHeat.WH.Elc.Solar.Elec</t>
  </si>
  <si>
    <t>TES.ktoe.IT.Res.HH.Thermal.SH.DistrHeat.WH.Elc.Solar.Solar</t>
  </si>
  <si>
    <t>TES.ktoe.IT.Res.HH.Thermal.SH.DistrHeat.CO</t>
  </si>
  <si>
    <t>TES.ktoe.IT.Res.HH.Thermal.SH.DistrHeat.CO.LPG.LPG</t>
  </si>
  <si>
    <t>TES.ktoe.IT.Res.HH.Thermal.SH.DistrHeat.CO.Elc.Elec</t>
  </si>
  <si>
    <t>TES.ktoe.IT.Res.HH.Thermal.SH.AdvElc</t>
  </si>
  <si>
    <t>TES.ktoe.IT.Res.HH.Thermal.SH.AdvElc.SH</t>
  </si>
  <si>
    <t>TES.ktoe.IT.Res.HH.Thermal.SH.AdvElc.SH.Elec</t>
  </si>
  <si>
    <t>TES.ktoe.IT.Res.HH.Thermal.SH.AdvElc.SC</t>
  </si>
  <si>
    <t>TES.ktoe.IT.Res.HH.Thermal.SH.AdvElc.SC.AC.Elec</t>
  </si>
  <si>
    <t>TES.ktoe.IT.Res.HH.Thermal.SH.AdvElc.WH</t>
  </si>
  <si>
    <t>TES.ktoe.IT.Res.HH.Thermal.SH.AdvElc.WH.LPG.NoSolar.LPG</t>
  </si>
  <si>
    <t>TES.ktoe.IT.Res.HH.Thermal.SH.AdvElc.WH.LPG.Solar</t>
  </si>
  <si>
    <t>TES.ktoe.IT.Res.HH.Thermal.SH.AdvElc.WH.LPG.Solar.LPG</t>
  </si>
  <si>
    <t>TES.ktoe.IT.Res.HH.Thermal.SH.AdvElc.WH.LPG.Solar.Solar</t>
  </si>
  <si>
    <t>TES.ktoe.IT.Res.HH.Thermal.SH.AdvElc.WH.Elc.NoSolar.Elec</t>
  </si>
  <si>
    <t>TES.ktoe.IT.Res.HH.Thermal.SH.AdvElc.WH.Elc.Solar</t>
  </si>
  <si>
    <t>TES.ktoe.IT.Res.HH.Thermal.SH.AdvElc.WH.Elc.Solar.Elec</t>
  </si>
  <si>
    <t>TES.ktoe.IT.Res.HH.Thermal.SH.AdvElc.WH.Elc.Solar.Solar</t>
  </si>
  <si>
    <t>TES.ktoe.IT.Res.HH.Thermal.SH.AdvElc.CO</t>
  </si>
  <si>
    <t>TES.ktoe.IT.Res.HH.Thermal.SH.AdvElc.CO.LPG.LPG</t>
  </si>
  <si>
    <t>TES.ktoe.IT.Res.HH.Thermal.SH.AdvElc.CO.Elc.Elec</t>
  </si>
  <si>
    <t>TES.ktoe.IT.Res.HH.Thermal.SH.ConvElc</t>
  </si>
  <si>
    <t>TES.ktoe.IT.Res.HH.Thermal.SH.ConvElc.SH</t>
  </si>
  <si>
    <t>TES.ktoe.IT.Res.HH.Thermal.SH.ConvElc.SH.Elec</t>
  </si>
  <si>
    <t>TES.ktoe.IT.Res.HH.Thermal.SH.ConvElc.SC</t>
  </si>
  <si>
    <t>TES.ktoe.IT.Res.HH.Thermal.SH.ConvElc.SC.AC.Elec</t>
  </si>
  <si>
    <t>TES.ktoe.IT.Res.HH.Thermal.SH.ConvElc.WH</t>
  </si>
  <si>
    <t>TES.ktoe.IT.Res.HH.Thermal.SH.ConvElc.WH.LPG.NoSolar.LPG</t>
  </si>
  <si>
    <t>TES.ktoe.IT.Res.HH.Thermal.SH.ConvElc.WH.LPG.Solar</t>
  </si>
  <si>
    <t>TES.ktoe.IT.Res.HH.Thermal.SH.ConvElc.WH.LPG.Solar.LPG</t>
  </si>
  <si>
    <t>TES.ktoe.IT.Res.HH.Thermal.SH.ConvElc.WH.LPG.Solar.Solar</t>
  </si>
  <si>
    <t>TES.ktoe.IT.Res.HH.Thermal.SH.ConvElc.WH.Elc.NoSolar.Elec</t>
  </si>
  <si>
    <t>TES.ktoe.IT.Res.HH.Thermal.SH.ConvElc.WH.Elc.Solar</t>
  </si>
  <si>
    <t>TES.ktoe.IT.Res.HH.Thermal.SH.ConvElc.WH.Elc.Solar.Elec</t>
  </si>
  <si>
    <t>TES.ktoe.IT.Res.HH.Thermal.SH.ConvElc.WH.Elc.Solar.Solar</t>
  </si>
  <si>
    <t>TES.ktoe.IT.Res.HH.Thermal.SH.ConvElc.CO</t>
  </si>
  <si>
    <t>TES.ktoe.IT.Res.HH.Thermal.SH.ConvElc.CO.LPG.LPG</t>
  </si>
  <si>
    <t>TES.ktoe.IT.Res.HH.Thermal.SH.ConvElc.CO.Elc.Elec</t>
  </si>
  <si>
    <t>IT - System efficiency indicator (detailed structure)</t>
  </si>
  <si>
    <t>Eff.ratio.IT.Res.HH.Thermal.SH.Solids</t>
  </si>
  <si>
    <t>Eff.ratio.IT.Res.HH.Thermal.SH.Solids.SH</t>
  </si>
  <si>
    <t>Eff.ratio.IT.Res.HH.Thermal.SH.Solids.SH.Solids</t>
  </si>
  <si>
    <t>Eff.ratio.IT.Res.HH.Thermal.SH.Solids.SH.Elec</t>
  </si>
  <si>
    <t>Eff.ratio.IT.Res.HH.Thermal.SH.Solids.SC</t>
  </si>
  <si>
    <t>Eff.ratio.IT.Res.HH.Thermal.SH.Solids.SC.AC.Elec</t>
  </si>
  <si>
    <t>Eff.ratio.IT.Res.HH.Thermal.SH.Solids.WH</t>
  </si>
  <si>
    <t>Eff.ratio.IT.Res.HH.Thermal.SH.Solids.WH.Solids.NoSolar.Solids</t>
  </si>
  <si>
    <t>Eff.ratio.IT.Res.HH.Thermal.SH.Solids.WH.LPG.NoSolar.LPG</t>
  </si>
  <si>
    <t>Eff.ratio.IT.Res.HH.Thermal.SH.Solids.WH.LPG.Solar</t>
  </si>
  <si>
    <t>Eff.ratio.IT.Res.HH.Thermal.SH.Solids.WH.LPG.Solar.LPG</t>
  </si>
  <si>
    <t>Eff.ratio.IT.Res.HH.Thermal.SH.Solids.WH.LPG.Solar.Solar</t>
  </si>
  <si>
    <t>Eff.ratio.IT.Res.HH.Thermal.SH.Solids.WH.Elc.NoSolar.Elec</t>
  </si>
  <si>
    <t>Eff.ratio.IT.Res.HH.Thermal.SH.Solids.WH.Elc.Solar</t>
  </si>
  <si>
    <t>Eff.ratio.IT.Res.HH.Thermal.SH.Solids.WH.Elc.Solar.Elec</t>
  </si>
  <si>
    <t>Eff.ratio.IT.Res.HH.Thermal.SH.Solids.WH.Elc.Solar.Solar</t>
  </si>
  <si>
    <t>Eff.ratio.IT.Res.HH.Thermal.SH.Solids.CO</t>
  </si>
  <si>
    <t>Eff.ratio.IT.Res.HH.Thermal.SH.Solids.CO.Solids.Solids</t>
  </si>
  <si>
    <t>Eff.ratio.IT.Res.HH.Thermal.SH.Solids.CO.LPG.LPG</t>
  </si>
  <si>
    <t>Eff.ratio.IT.Res.HH.Thermal.SH.Solids.CO.Elc.Elec</t>
  </si>
  <si>
    <t>Eff.ratio.IT.Res.HH.Thermal.SH.LPG</t>
  </si>
  <si>
    <t>Eff.ratio.IT.Res.HH.Thermal.SH.LPG.SH</t>
  </si>
  <si>
    <t>Eff.ratio.IT.Res.HH.Thermal.SH.LPG.SH.LPG</t>
  </si>
  <si>
    <t>Eff.ratio.IT.Res.HH.Thermal.SH.LPG.SH.Elec</t>
  </si>
  <si>
    <t>Eff.ratio.IT.Res.HH.Thermal.SH.LPG.SC</t>
  </si>
  <si>
    <t>Eff.ratio.IT.Res.HH.Thermal.SH.LPG.SC.AC.Elec</t>
  </si>
  <si>
    <t>Eff.ratio.IT.Res.HH.Thermal.SH.LPG.WH</t>
  </si>
  <si>
    <t>Eff.ratio.IT.Res.HH.Thermal.SH.LPG.WH.LPG.NoSolar.LPG</t>
  </si>
  <si>
    <t>Eff.ratio.IT.Res.HH.Thermal.SH.LPG.WH.LPG.Solar</t>
  </si>
  <si>
    <t>Eff.ratio.IT.Res.HH.Thermal.SH.LPG.WH.LPG.Solar.LPG</t>
  </si>
  <si>
    <t>Eff.ratio.IT.Res.HH.Thermal.SH.LPG.WH.LPG.Solar.Solar</t>
  </si>
  <si>
    <t>Eff.ratio.IT.Res.HH.Thermal.SH.LPG.WH.Elc.NoSolar.Elec</t>
  </si>
  <si>
    <t>Eff.ratio.IT.Res.HH.Thermal.SH.LPG.WH.Elc.Solar</t>
  </si>
  <si>
    <t>Eff.ratio.IT.Res.HH.Thermal.SH.LPG.WH.Elc.Solar.Elec</t>
  </si>
  <si>
    <t>Eff.ratio.IT.Res.HH.Thermal.SH.LPG.WH.Elc.Solar.Solar</t>
  </si>
  <si>
    <t>Eff.ratio.IT.Res.HH.Thermal.SH.LPG.CO</t>
  </si>
  <si>
    <t>Eff.ratio.IT.Res.HH.Thermal.SH.LPG.CO.LPG.LPG</t>
  </si>
  <si>
    <t>Eff.ratio.IT.Res.HH.Thermal.SH.LPG.CO.Elc.Elec</t>
  </si>
  <si>
    <t>Eff.ratio.IT.Res.HH.Thermal.SH.Oil</t>
  </si>
  <si>
    <t>Eff.ratio.IT.Res.HH.Thermal.SH.Oil.SH</t>
  </si>
  <si>
    <t>Eff.ratio.IT.Res.HH.Thermal.SH.Oil.SH.Oil</t>
  </si>
  <si>
    <t>Eff.ratio.IT.Res.HH.Thermal.SH.Oil.SH.Elec</t>
  </si>
  <si>
    <t>Eff.ratio.IT.Res.HH.Thermal.SH.Oil.SC</t>
  </si>
  <si>
    <t>Eff.ratio.IT.Res.HH.Thermal.SH.Oil.SC.AC.Elec</t>
  </si>
  <si>
    <t>Eff.ratio.IT.Res.HH.Thermal.SH.Oil.WH</t>
  </si>
  <si>
    <t>Eff.ratio.IT.Res.HH.Thermal.SH.Oil.WH.Oil.NoSolar.Oil</t>
  </si>
  <si>
    <t>Eff.ratio.IT.Res.HH.Thermal.SH.Oil.WH.Oil.Solar</t>
  </si>
  <si>
    <t>Eff.ratio.IT.Res.HH.Thermal.SH.Oil.WH.Oil.Solar.Oil</t>
  </si>
  <si>
    <t>Eff.ratio.IT.Res.HH.Thermal.SH.Oil.WH.Oil.Solar.Solar</t>
  </si>
  <si>
    <t>Eff.ratio.IT.Res.HH.Thermal.SH.Oil.WH.Elc.NoSolar.Elec</t>
  </si>
  <si>
    <t>Eff.ratio.IT.Res.HH.Thermal.SH.Oil.WH.Elc.Solar</t>
  </si>
  <si>
    <t>Eff.ratio.IT.Res.HH.Thermal.SH.Oil.WH.Elc.Solar.Elec</t>
  </si>
  <si>
    <t>Eff.ratio.IT.Res.HH.Thermal.SH.Oil.WH.Elc.Solar.Solar</t>
  </si>
  <si>
    <t>Eff.ratio.IT.Res.HH.Thermal.SH.Oil.CO</t>
  </si>
  <si>
    <t>Eff.ratio.IT.Res.HH.Thermal.SH.Oil.CO.LPG.LPG</t>
  </si>
  <si>
    <t>Eff.ratio.IT.Res.HH.Thermal.SH.Oil.CO.Elc.Elec</t>
  </si>
  <si>
    <t>Eff.ratio.IT.Res.HH.Thermal.SH.Gas</t>
  </si>
  <si>
    <t>Eff.ratio.IT.Res.HH.Thermal.SH.Gas.SH</t>
  </si>
  <si>
    <t>Eff.ratio.IT.Res.HH.Thermal.SH.Gas.SH.Gas</t>
  </si>
  <si>
    <t>Eff.ratio.IT.Res.HH.Thermal.SH.Gas.SH.Elec</t>
  </si>
  <si>
    <t>Eff.ratio.IT.Res.HH.Thermal.SH.Gas.SC</t>
  </si>
  <si>
    <t>Eff.ratio.IT.Res.HH.Thermal.SH.Gas.SC.AC.Elec</t>
  </si>
  <si>
    <t>Eff.ratio.IT.Res.HH.Thermal.SH.Gas.WH</t>
  </si>
  <si>
    <t>Eff.ratio.IT.Res.HH.Thermal.SH.Gas.WH.Gas.NoSolar.Gas</t>
  </si>
  <si>
    <t>Eff.ratio.IT.Res.HH.Thermal.SH.Gas.WH.Gas.Solar</t>
  </si>
  <si>
    <t>Eff.ratio.IT.Res.HH.Thermal.SH.Gas.WH.Gas.Solar.Gas</t>
  </si>
  <si>
    <t>Eff.ratio.IT.Res.HH.Thermal.SH.Gas.WH.Gas.Solar.Solar</t>
  </si>
  <si>
    <t>Eff.ratio.IT.Res.HH.Thermal.SH.Gas.WH.Elc.NoSolar.Elec</t>
  </si>
  <si>
    <t>Eff.ratio.IT.Res.HH.Thermal.SH.Gas.WH.Elc.Solar</t>
  </si>
  <si>
    <t>Eff.ratio.IT.Res.HH.Thermal.SH.Gas.WH.Elc.Solar.Elec</t>
  </si>
  <si>
    <t>Eff.ratio.IT.Res.HH.Thermal.SH.Gas.WH.Elc.Solar.Solar</t>
  </si>
  <si>
    <t>Eff.ratio.IT.Res.HH.Thermal.SH.Gas.CO</t>
  </si>
  <si>
    <t>Eff.ratio.IT.Res.HH.Thermal.SH.Gas.CO.Gas.Gas</t>
  </si>
  <si>
    <t>Eff.ratio.IT.Res.HH.Thermal.SH.Gas.CO.Elc.Elec</t>
  </si>
  <si>
    <t>Eff.ratio.IT.Res.HH.Thermal.SH.Biomass</t>
  </si>
  <si>
    <t>Eff.ratio.IT.Res.HH.Thermal.SH.Biomass.SH</t>
  </si>
  <si>
    <t>Eff.ratio.IT.Res.HH.Thermal.SH.Biomass.SH.Biomass</t>
  </si>
  <si>
    <t>Eff.ratio.IT.Res.HH.Thermal.SH.Biomass.SH.Elec</t>
  </si>
  <si>
    <t>Eff.ratio.IT.Res.HH.Thermal.SH.Biomass.SC</t>
  </si>
  <si>
    <t>Eff.ratio.IT.Res.HH.Thermal.SH.Biomass.SC.AC.Elec</t>
  </si>
  <si>
    <t>Eff.ratio.IT.Res.HH.Thermal.SH.Biomass.WH</t>
  </si>
  <si>
    <t>Eff.ratio.IT.Res.HH.Thermal.SH.Biomass.WH.Biomass.NoSolar.Biomass</t>
  </si>
  <si>
    <t>Eff.ratio.IT.Res.HH.Thermal.SH.Biomass.WH.Biomass.Solar</t>
  </si>
  <si>
    <t>Eff.ratio.IT.Res.HH.Thermal.SH.Biomass.WH.Biomass.Solar.Biomass</t>
  </si>
  <si>
    <t>Eff.ratio.IT.Res.HH.Thermal.SH.Biomass.WH.Biomass.Solar.Solar</t>
  </si>
  <si>
    <t>Eff.ratio.IT.Res.HH.Thermal.SH.Biomass.WH.LPG.NoSolar.LPG</t>
  </si>
  <si>
    <t>Eff.ratio.IT.Res.HH.Thermal.SH.Biomass.WH.LPG.Solar</t>
  </si>
  <si>
    <t>Eff.ratio.IT.Res.HH.Thermal.SH.Biomass.WH.LPG.Solar.LPG</t>
  </si>
  <si>
    <t>Eff.ratio.IT.Res.HH.Thermal.SH.Biomass.WH.LPG.Solar.Solar</t>
  </si>
  <si>
    <t>Eff.ratio.IT.Res.HH.Thermal.SH.Biomass.WH.Elc.NoSolar.Elec</t>
  </si>
  <si>
    <t>Eff.ratio.IT.Res.HH.Thermal.SH.Biomass.WH.Elc.Solar</t>
  </si>
  <si>
    <t>Eff.ratio.IT.Res.HH.Thermal.SH.Biomass.WH.Elc.Solar.Elec</t>
  </si>
  <si>
    <t>Eff.ratio.IT.Res.HH.Thermal.SH.Biomass.WH.Elc.Solar.Solar</t>
  </si>
  <si>
    <t>Eff.ratio.IT.Res.HH.Thermal.SH.Biomass.CO</t>
  </si>
  <si>
    <t>Eff.ratio.IT.Res.HH.Thermal.SH.Biomass.CO.Biomass.Biomass</t>
  </si>
  <si>
    <t>Eff.ratio.IT.Res.HH.Thermal.SH.Biomass.CO.LPG.LPG</t>
  </si>
  <si>
    <t>Eff.ratio.IT.Res.HH.Thermal.SH.Biomass.CO.Elc.Elec</t>
  </si>
  <si>
    <t>Eff.ratio.IT.Res.HH.Thermal.SH.Geo</t>
  </si>
  <si>
    <t>Eff.ratio.IT.Res.HH.Thermal.SH.Geo.SH</t>
  </si>
  <si>
    <t>Eff.ratio.IT.Res.HH.Thermal.SH.Geo.SH.Geo</t>
  </si>
  <si>
    <t>Eff.ratio.IT.Res.HH.Thermal.SH.Geo.SH.Elec</t>
  </si>
  <si>
    <t>Eff.ratio.IT.Res.HH.Thermal.SH.Geo.SC</t>
  </si>
  <si>
    <t>Eff.ratio.IT.Res.HH.Thermal.SH.Geo.SC.AC.Elec</t>
  </si>
  <si>
    <t>Eff.ratio.IT.Res.HH.Thermal.SH.Geo.WH</t>
  </si>
  <si>
    <t>Eff.ratio.IT.Res.HH.Thermal.SH.Geo.WH.Geo.NoSolar.Geo</t>
  </si>
  <si>
    <t>Eff.ratio.IT.Res.HH.Thermal.SH.Geo.WH.Geo.Solar</t>
  </si>
  <si>
    <t>Eff.ratio.IT.Res.HH.Thermal.SH.Geo.WH.Geo.Solar.Geo</t>
  </si>
  <si>
    <t>Eff.ratio.IT.Res.HH.Thermal.SH.Geo.WH.Geo.Solar.Solar</t>
  </si>
  <si>
    <t>Eff.ratio.IT.Res.HH.Thermal.SH.Geo.WH.Elc.NoSolar.Elec</t>
  </si>
  <si>
    <t>Eff.ratio.IT.Res.HH.Thermal.SH.Geo.WH.Elc.Solar</t>
  </si>
  <si>
    <t>Eff.ratio.IT.Res.HH.Thermal.SH.Geo.WH.Elc.Solar.Elec</t>
  </si>
  <si>
    <t>Eff.ratio.IT.Res.HH.Thermal.SH.Geo.WH.Elc.Solar.Solar</t>
  </si>
  <si>
    <t>Eff.ratio.IT.Res.HH.Thermal.SH.Geo.CO</t>
  </si>
  <si>
    <t>Eff.ratio.IT.Res.HH.Thermal.SH.Geo.CO.LPG.LPG</t>
  </si>
  <si>
    <t>Eff.ratio.IT.Res.HH.Thermal.SH.Geo.CO.Elc.Elec</t>
  </si>
  <si>
    <t>Eff.ratio.IT.Res.HH.Thermal.SH.DistrHeat</t>
  </si>
  <si>
    <t>Eff.ratio.IT.Res.HH.Thermal.SH.DistrHeat.SH</t>
  </si>
  <si>
    <t>Eff.ratio.IT.Res.HH.Thermal.SH.DistrHeat.SH.Steam_Distr</t>
  </si>
  <si>
    <t>Eff.ratio.IT.Res.HH.Thermal.SH.DistrHeat.SH.Elec</t>
  </si>
  <si>
    <t>Eff.ratio.IT.Res.HH.Thermal.SH.DistrHeat.SC</t>
  </si>
  <si>
    <t>Eff.ratio.IT.Res.HH.Thermal.SH.DistrHeat.SC.AC.Elec</t>
  </si>
  <si>
    <t>Eff.ratio.IT.Res.HH.Thermal.SH.DistrHeat.WH</t>
  </si>
  <si>
    <t>Eff.ratio.IT.Res.HH.Thermal.SH.DistrHeat.WH.DistrHeat.NoSolar.Steam_Distr</t>
  </si>
  <si>
    <t>Eff.ratio.IT.Res.HH.Thermal.SH.DistrHeat.WH.DistrHeat.Solar</t>
  </si>
  <si>
    <t>Eff.ratio.IT.Res.HH.Thermal.SH.DistrHeat.WH.DistrHeat.Solar.Steam_Distr</t>
  </si>
  <si>
    <t>Eff.ratio.IT.Res.HH.Thermal.SH.DistrHeat.WH.DistrHeat.Solar.Solar</t>
  </si>
  <si>
    <t>Eff.ratio.IT.Res.HH.Thermal.SH.DistrHeat.WH.Elc.NoSolar.Elec</t>
  </si>
  <si>
    <t>Eff.ratio.IT.Res.HH.Thermal.SH.DistrHeat.WH.Elc.Solar</t>
  </si>
  <si>
    <t>Eff.ratio.IT.Res.HH.Thermal.SH.DistrHeat.WH.Elc.Solar.Elec</t>
  </si>
  <si>
    <t>Eff.ratio.IT.Res.HH.Thermal.SH.DistrHeat.WH.Elc.Solar.Solar</t>
  </si>
  <si>
    <t>Eff.ratio.IT.Res.HH.Thermal.SH.DistrHeat.CO</t>
  </si>
  <si>
    <t>Eff.ratio.IT.Res.HH.Thermal.SH.DistrHeat.CO.LPG.LPG</t>
  </si>
  <si>
    <t>Eff.ratio.IT.Res.HH.Thermal.SH.DistrHeat.CO.Elc.Elec</t>
  </si>
  <si>
    <t>Eff.ratio.IT.Res.HH.Thermal.SH.AdvElc</t>
  </si>
  <si>
    <t>Eff.ratio.IT.Res.HH.Thermal.SH.AdvElc.SH</t>
  </si>
  <si>
    <t>Eff.ratio.IT.Res.HH.Thermal.SH.AdvElc.SH.Elec</t>
  </si>
  <si>
    <t>Eff.ratio.IT.Res.HH.Thermal.SH.AdvElc.SC</t>
  </si>
  <si>
    <t>Eff.ratio.IT.Res.HH.Thermal.SH.AdvElc.SC.AC.Elec</t>
  </si>
  <si>
    <t>Eff.ratio.IT.Res.HH.Thermal.SH.AdvElc.WH</t>
  </si>
  <si>
    <t>Eff.ratio.IT.Res.HH.Thermal.SH.AdvElc.WH.LPG.NoSolar.LPG</t>
  </si>
  <si>
    <t>Eff.ratio.IT.Res.HH.Thermal.SH.AdvElc.WH.LPG.Solar</t>
  </si>
  <si>
    <t>Eff.ratio.IT.Res.HH.Thermal.SH.AdvElc.WH.LPG.Solar.LPG</t>
  </si>
  <si>
    <t>Eff.ratio.IT.Res.HH.Thermal.SH.AdvElc.WH.LPG.Solar.Solar</t>
  </si>
  <si>
    <t>Eff.ratio.IT.Res.HH.Thermal.SH.AdvElc.WH.Elc.NoSolar.Elec</t>
  </si>
  <si>
    <t>Eff.ratio.IT.Res.HH.Thermal.SH.AdvElc.WH.Elc.Solar</t>
  </si>
  <si>
    <t>Eff.ratio.IT.Res.HH.Thermal.SH.AdvElc.WH.Elc.Solar.Elec</t>
  </si>
  <si>
    <t>Eff.ratio.IT.Res.HH.Thermal.SH.AdvElc.WH.Elc.Solar.Solar</t>
  </si>
  <si>
    <t>Eff.ratio.IT.Res.HH.Thermal.SH.AdvElc.CO</t>
  </si>
  <si>
    <t>Eff.ratio.IT.Res.HH.Thermal.SH.AdvElc.CO.LPG.LPG</t>
  </si>
  <si>
    <t>Eff.ratio.IT.Res.HH.Thermal.SH.AdvElc.CO.Elc.Elec</t>
  </si>
  <si>
    <t>Eff.ratio.IT.Res.HH.Thermal.SH.ConvElc</t>
  </si>
  <si>
    <t>Eff.ratio.IT.Res.HH.Thermal.SH.ConvElc.SH</t>
  </si>
  <si>
    <t>Eff.ratio.IT.Res.HH.Thermal.SH.ConvElc.SH.Elec</t>
  </si>
  <si>
    <t>Eff.ratio.IT.Res.HH.Thermal.SH.ConvElc.SC</t>
  </si>
  <si>
    <t>Eff.ratio.IT.Res.HH.Thermal.SH.ConvElc.SC.AC.Elec</t>
  </si>
  <si>
    <t>Eff.ratio.IT.Res.HH.Thermal.SH.ConvElc.WH</t>
  </si>
  <si>
    <t>Eff.ratio.IT.Res.HH.Thermal.SH.ConvElc.WH.LPG.NoSolar.LPG</t>
  </si>
  <si>
    <t>Eff.ratio.IT.Res.HH.Thermal.SH.ConvElc.WH.LPG.Solar</t>
  </si>
  <si>
    <t>Eff.ratio.IT.Res.HH.Thermal.SH.ConvElc.WH.LPG.Solar.LPG</t>
  </si>
  <si>
    <t>Eff.ratio.IT.Res.HH.Thermal.SH.ConvElc.WH.LPG.Solar.Solar</t>
  </si>
  <si>
    <t>Eff.ratio.IT.Res.HH.Thermal.SH.ConvElc.WH.Elc.NoSolar.Elec</t>
  </si>
  <si>
    <t>Eff.ratio.IT.Res.HH.Thermal.SH.ConvElc.WH.Elc.Solar</t>
  </si>
  <si>
    <t>Eff.ratio.IT.Res.HH.Thermal.SH.ConvElc.WH.Elc.Solar.Elec</t>
  </si>
  <si>
    <t>Eff.ratio.IT.Res.HH.Thermal.SH.ConvElc.WH.Elc.Solar.Solar</t>
  </si>
  <si>
    <t>Eff.ratio.IT.Res.HH.Thermal.SH.ConvElc.CO</t>
  </si>
  <si>
    <t>Eff.ratio.IT.Res.HH.Thermal.SH.ConvElc.CO.LPG.LPG</t>
  </si>
  <si>
    <t>Eff.ratio.IT.Res.HH.Thermal.SH.ConvElc.CO.Elc.Elec</t>
  </si>
  <si>
    <t>IT - CO2 emissions (detailed structure)</t>
  </si>
  <si>
    <t>EMI.ktCO2.IT.Res.HH.Thermal.SH.Solids</t>
  </si>
  <si>
    <t>EMI.ktCO2.IT.Res.HH.Thermal.SH.Solids.SH</t>
  </si>
  <si>
    <t>EMI.ktCO2.IT.Res.HH.Thermal.SH.Solids.SH.Solids</t>
  </si>
  <si>
    <t>EMI.ktCO2.IT.Res.HH.Thermal.SH.Solids.SH.Elec</t>
  </si>
  <si>
    <t>EMI.ktCO2.IT.Res.HH.Thermal.SH.Solids.SC</t>
  </si>
  <si>
    <t>EMI.ktCO2.IT.Res.HH.Thermal.SH.Solids.SC.AC.Elec</t>
  </si>
  <si>
    <t>EMI.ktCO2.IT.Res.HH.Thermal.SH.Solids.WH</t>
  </si>
  <si>
    <t>EMI.ktCO2.IT.Res.HH.Thermal.SH.Solids.WH.Solids.NoSolar.Solids</t>
  </si>
  <si>
    <t>EMI.ktCO2.IT.Res.HH.Thermal.SH.Solids.WH.LPG.NoSolar.LPG</t>
  </si>
  <si>
    <t>EMI.ktCO2.IT.Res.HH.Thermal.SH.Solids.WH.LPG.Solar</t>
  </si>
  <si>
    <t>EMI.ktCO2.IT.Res.HH.Thermal.SH.Solids.WH.LPG.Solar.LPG</t>
  </si>
  <si>
    <t>EMI.ktCO2.IT.Res.HH.Thermal.SH.Solids.WH.LPG.Solar.Solar</t>
  </si>
  <si>
    <t>EMI.ktCO2.IT.Res.HH.Thermal.SH.Solids.WH.Elc.NoSolar.Elec</t>
  </si>
  <si>
    <t>EMI.ktCO2.IT.Res.HH.Thermal.SH.Solids.WH.Elc.Solar</t>
  </si>
  <si>
    <t>EMI.ktCO2.IT.Res.HH.Thermal.SH.Solids.WH.Elc.Solar.Elec</t>
  </si>
  <si>
    <t>EMI.ktCO2.IT.Res.HH.Thermal.SH.Solids.WH.Elc.Solar.Solar</t>
  </si>
  <si>
    <t>EMI.ktCO2.IT.Res.HH.Thermal.SH.Solids.CO</t>
  </si>
  <si>
    <t>EMI.ktCO2.IT.Res.HH.Thermal.SH.Solids.CO.Solids.Solids</t>
  </si>
  <si>
    <t>EMI.ktCO2.IT.Res.HH.Thermal.SH.Solids.CO.LPG.LPG</t>
  </si>
  <si>
    <t>EMI.ktCO2.IT.Res.HH.Thermal.SH.Solids.CO.Elc.Elec</t>
  </si>
  <si>
    <t>EMI.ktCO2.IT.Res.HH.Thermal.SH.LPG</t>
  </si>
  <si>
    <t>EMI.ktCO2.IT.Res.HH.Thermal.SH.LPG.SH</t>
  </si>
  <si>
    <t>EMI.ktCO2.IT.Res.HH.Thermal.SH.LPG.SH.LPG</t>
  </si>
  <si>
    <t>EMI.ktCO2.IT.Res.HH.Thermal.SH.LPG.SH.Elec</t>
  </si>
  <si>
    <t>EMI.ktCO2.IT.Res.HH.Thermal.SH.LPG.SC</t>
  </si>
  <si>
    <t>EMI.ktCO2.IT.Res.HH.Thermal.SH.LPG.SC.AC.Elec</t>
  </si>
  <si>
    <t>EMI.ktCO2.IT.Res.HH.Thermal.SH.LPG.WH</t>
  </si>
  <si>
    <t>EMI.ktCO2.IT.Res.HH.Thermal.SH.LPG.WH.LPG.NoSolar.LPG</t>
  </si>
  <si>
    <t>EMI.ktCO2.IT.Res.HH.Thermal.SH.LPG.WH.LPG.Solar</t>
  </si>
  <si>
    <t>EMI.ktCO2.IT.Res.HH.Thermal.SH.LPG.WH.LPG.Solar.LPG</t>
  </si>
  <si>
    <t>EMI.ktCO2.IT.Res.HH.Thermal.SH.LPG.WH.LPG.Solar.Solar</t>
  </si>
  <si>
    <t>EMI.ktCO2.IT.Res.HH.Thermal.SH.LPG.WH.Elc.NoSolar.Elec</t>
  </si>
  <si>
    <t>EMI.ktCO2.IT.Res.HH.Thermal.SH.LPG.WH.Elc.Solar</t>
  </si>
  <si>
    <t>EMI.ktCO2.IT.Res.HH.Thermal.SH.LPG.WH.Elc.Solar.Elec</t>
  </si>
  <si>
    <t>EMI.ktCO2.IT.Res.HH.Thermal.SH.LPG.WH.Elc.Solar.Solar</t>
  </si>
  <si>
    <t>EMI.ktCO2.IT.Res.HH.Thermal.SH.LPG.CO</t>
  </si>
  <si>
    <t>EMI.ktCO2.IT.Res.HH.Thermal.SH.LPG.CO.LPG.LPG</t>
  </si>
  <si>
    <t>EMI.ktCO2.IT.Res.HH.Thermal.SH.LPG.CO.Elc.Elec</t>
  </si>
  <si>
    <t>EMI.ktCO2.IT.Res.HH.Thermal.SH.Oil</t>
  </si>
  <si>
    <t>EMI.ktCO2.IT.Res.HH.Thermal.SH.Oil.SH</t>
  </si>
  <si>
    <t>EMI.ktCO2.IT.Res.HH.Thermal.SH.Oil.SH.Oil</t>
  </si>
  <si>
    <t>EMI.ktCO2.IT.Res.HH.Thermal.SH.Oil.SH.Elec</t>
  </si>
  <si>
    <t>EMI.ktCO2.IT.Res.HH.Thermal.SH.Oil.SC</t>
  </si>
  <si>
    <t>EMI.ktCO2.IT.Res.HH.Thermal.SH.Oil.SC.AC.Elec</t>
  </si>
  <si>
    <t>EMI.ktCO2.IT.Res.HH.Thermal.SH.Oil.WH</t>
  </si>
  <si>
    <t>EMI.ktCO2.IT.Res.HH.Thermal.SH.Oil.WH.Oil.NoSolar.Oil</t>
  </si>
  <si>
    <t>EMI.ktCO2.IT.Res.HH.Thermal.SH.Oil.WH.Oil.Solar</t>
  </si>
  <si>
    <t>EMI.ktCO2.IT.Res.HH.Thermal.SH.Oil.WH.Oil.Solar.Oil</t>
  </si>
  <si>
    <t>EMI.ktCO2.IT.Res.HH.Thermal.SH.Oil.WH.Oil.Solar.Solar</t>
  </si>
  <si>
    <t>EMI.ktCO2.IT.Res.HH.Thermal.SH.Oil.WH.Elc.NoSolar.Elec</t>
  </si>
  <si>
    <t>EMI.ktCO2.IT.Res.HH.Thermal.SH.Oil.WH.Elc.Solar</t>
  </si>
  <si>
    <t>EMI.ktCO2.IT.Res.HH.Thermal.SH.Oil.WH.Elc.Solar.Elec</t>
  </si>
  <si>
    <t>EMI.ktCO2.IT.Res.HH.Thermal.SH.Oil.WH.Elc.Solar.Solar</t>
  </si>
  <si>
    <t>EMI.ktCO2.IT.Res.HH.Thermal.SH.Oil.CO</t>
  </si>
  <si>
    <t>EMI.ktCO2.IT.Res.HH.Thermal.SH.Oil.CO.LPG.LPG</t>
  </si>
  <si>
    <t>EMI.ktCO2.IT.Res.HH.Thermal.SH.Oil.CO.Elc.Elec</t>
  </si>
  <si>
    <t>EMI.ktCO2.IT.Res.HH.Thermal.SH.Gas</t>
  </si>
  <si>
    <t>EMI.ktCO2.IT.Res.HH.Thermal.SH.Gas.SH</t>
  </si>
  <si>
    <t>EMI.ktCO2.IT.Res.HH.Thermal.SH.Gas.SH.Gas</t>
  </si>
  <si>
    <t>EMI.ktCO2.IT.Res.HH.Thermal.SH.Gas.SH.Elec</t>
  </si>
  <si>
    <t>EMI.ktCO2.IT.Res.HH.Thermal.SH.Gas.SC</t>
  </si>
  <si>
    <t>EMI.ktCO2.IT.Res.HH.Thermal.SH.Gas.SC.AC.Elec</t>
  </si>
  <si>
    <t>EMI.ktCO2.IT.Res.HH.Thermal.SH.Gas.WH</t>
  </si>
  <si>
    <t>EMI.ktCO2.IT.Res.HH.Thermal.SH.Gas.WH.Gas.NoSolar.Gas</t>
  </si>
  <si>
    <t>EMI.ktCO2.IT.Res.HH.Thermal.SH.Gas.WH.Gas.Solar</t>
  </si>
  <si>
    <t>EMI.ktCO2.IT.Res.HH.Thermal.SH.Gas.WH.Gas.Solar.Gas</t>
  </si>
  <si>
    <t>EMI.ktCO2.IT.Res.HH.Thermal.SH.Gas.WH.Gas.Solar.Solar</t>
  </si>
  <si>
    <t>EMI.ktCO2.IT.Res.HH.Thermal.SH.Gas.WH.Elc.NoSolar.Elec</t>
  </si>
  <si>
    <t>EMI.ktCO2.IT.Res.HH.Thermal.SH.Gas.WH.Elc.Solar</t>
  </si>
  <si>
    <t>EMI.ktCO2.IT.Res.HH.Thermal.SH.Gas.WH.Elc.Solar.Elec</t>
  </si>
  <si>
    <t>EMI.ktCO2.IT.Res.HH.Thermal.SH.Gas.WH.Elc.Solar.Solar</t>
  </si>
  <si>
    <t>EMI.ktCO2.IT.Res.HH.Thermal.SH.Gas.CO</t>
  </si>
  <si>
    <t>EMI.ktCO2.IT.Res.HH.Thermal.SH.Gas.CO.Gas.Gas</t>
  </si>
  <si>
    <t>EMI.ktCO2.IT.Res.HH.Thermal.SH.Gas.CO.Elc.Elec</t>
  </si>
  <si>
    <t>EMI.ktCO2.IT.Res.HH.Thermal.SH.Biomass</t>
  </si>
  <si>
    <t>EMI.ktCO2.IT.Res.HH.Thermal.SH.Biomass.SH</t>
  </si>
  <si>
    <t>EMI.ktCO2.IT.Res.HH.Thermal.SH.Biomass.SH.Biomass</t>
  </si>
  <si>
    <t>EMI.ktCO2.IT.Res.HH.Thermal.SH.Biomass.SH.Elec</t>
  </si>
  <si>
    <t>EMI.ktCO2.IT.Res.HH.Thermal.SH.Biomass.SC</t>
  </si>
  <si>
    <t>EMI.ktCO2.IT.Res.HH.Thermal.SH.Biomass.SC.AC.Elec</t>
  </si>
  <si>
    <t>EMI.ktCO2.IT.Res.HH.Thermal.SH.Biomass.WH</t>
  </si>
  <si>
    <t>EMI.ktCO2.IT.Res.HH.Thermal.SH.Biomass.WH.Biomass.NoSolar.Biomass</t>
  </si>
  <si>
    <t>EMI.ktCO2.IT.Res.HH.Thermal.SH.Biomass.WH.Biomass.Solar</t>
  </si>
  <si>
    <t>EMI.ktCO2.IT.Res.HH.Thermal.SH.Biomass.WH.Biomass.Solar.Biomass</t>
  </si>
  <si>
    <t>EMI.ktCO2.IT.Res.HH.Thermal.SH.Biomass.WH.Biomass.Solar.Solar</t>
  </si>
  <si>
    <t>EMI.ktCO2.IT.Res.HH.Thermal.SH.Biomass.WH.LPG.NoSolar.LPG</t>
  </si>
  <si>
    <t>EMI.ktCO2.IT.Res.HH.Thermal.SH.Biomass.WH.LPG.Solar</t>
  </si>
  <si>
    <t>EMI.ktCO2.IT.Res.HH.Thermal.SH.Biomass.WH.LPG.Solar.LPG</t>
  </si>
  <si>
    <t>EMI.ktCO2.IT.Res.HH.Thermal.SH.Biomass.WH.LPG.Solar.Solar</t>
  </si>
  <si>
    <t>EMI.ktCO2.IT.Res.HH.Thermal.SH.Biomass.WH.Elc.NoSolar.Elec</t>
  </si>
  <si>
    <t>EMI.ktCO2.IT.Res.HH.Thermal.SH.Biomass.WH.Elc.Solar</t>
  </si>
  <si>
    <t>EMI.ktCO2.IT.Res.HH.Thermal.SH.Biomass.WH.Elc.Solar.Elec</t>
  </si>
  <si>
    <t>EMI.ktCO2.IT.Res.HH.Thermal.SH.Biomass.WH.Elc.Solar.Solar</t>
  </si>
  <si>
    <t>EMI.ktCO2.IT.Res.HH.Thermal.SH.Biomass.CO</t>
  </si>
  <si>
    <t>EMI.ktCO2.IT.Res.HH.Thermal.SH.Biomass.CO.Biomass.Biomass</t>
  </si>
  <si>
    <t>EMI.ktCO2.IT.Res.HH.Thermal.SH.Biomass.CO.LPG.LPG</t>
  </si>
  <si>
    <t>EMI.ktCO2.IT.Res.HH.Thermal.SH.Biomass.CO.Elc.Elec</t>
  </si>
  <si>
    <t>EMI.ktCO2.IT.Res.HH.Thermal.SH.Geo</t>
  </si>
  <si>
    <t>EMI.ktCO2.IT.Res.HH.Thermal.SH.Geo.SH</t>
  </si>
  <si>
    <t>EMI.ktCO2.IT.Res.HH.Thermal.SH.Geo.SH.Geo</t>
  </si>
  <si>
    <t>EMI.ktCO2.IT.Res.HH.Thermal.SH.Geo.SH.Elec</t>
  </si>
  <si>
    <t>EMI.ktCO2.IT.Res.HH.Thermal.SH.Geo.SC</t>
  </si>
  <si>
    <t>EMI.ktCO2.IT.Res.HH.Thermal.SH.Geo.SC.AC.Elec</t>
  </si>
  <si>
    <t>EMI.ktCO2.IT.Res.HH.Thermal.SH.Geo.WH</t>
  </si>
  <si>
    <t>EMI.ktCO2.IT.Res.HH.Thermal.SH.Geo.WH.Geo.NoSolar.Geo</t>
  </si>
  <si>
    <t>EMI.ktCO2.IT.Res.HH.Thermal.SH.Geo.WH.Geo.Solar</t>
  </si>
  <si>
    <t>EMI.ktCO2.IT.Res.HH.Thermal.SH.Geo.WH.Geo.Solar.Geo</t>
  </si>
  <si>
    <t>EMI.ktCO2.IT.Res.HH.Thermal.SH.Geo.WH.Geo.Solar.Solar</t>
  </si>
  <si>
    <t>EMI.ktCO2.IT.Res.HH.Thermal.SH.Geo.WH.Elc.NoSolar.Elec</t>
  </si>
  <si>
    <t>EMI.ktCO2.IT.Res.HH.Thermal.SH.Geo.WH.Elc.Solar</t>
  </si>
  <si>
    <t>EMI.ktCO2.IT.Res.HH.Thermal.SH.Geo.WH.Elc.Solar.Elec</t>
  </si>
  <si>
    <t>EMI.ktCO2.IT.Res.HH.Thermal.SH.Geo.WH.Elc.Solar.Solar</t>
  </si>
  <si>
    <t>EMI.ktCO2.IT.Res.HH.Thermal.SH.Geo.CO</t>
  </si>
  <si>
    <t>EMI.ktCO2.IT.Res.HH.Thermal.SH.Geo.CO.LPG.LPG</t>
  </si>
  <si>
    <t>EMI.ktCO2.IT.Res.HH.Thermal.SH.Geo.CO.Elc.Elec</t>
  </si>
  <si>
    <t>EMI.ktCO2.IT.Res.HH.Thermal.SH.DistrHeat</t>
  </si>
  <si>
    <t>EMI.ktCO2.IT.Res.HH.Thermal.SH.DistrHeat.SH</t>
  </si>
  <si>
    <t>EMI.ktCO2.IT.Res.HH.Thermal.SH.DistrHeat.SH.Steam_Distr</t>
  </si>
  <si>
    <t>EMI.ktCO2.IT.Res.HH.Thermal.SH.DistrHeat.SH.Elec</t>
  </si>
  <si>
    <t>EMI.ktCO2.IT.Res.HH.Thermal.SH.DistrHeat.SC</t>
  </si>
  <si>
    <t>EMI.ktCO2.IT.Res.HH.Thermal.SH.DistrHeat.SC.AC.Elec</t>
  </si>
  <si>
    <t>EMI.ktCO2.IT.Res.HH.Thermal.SH.DistrHeat.WH</t>
  </si>
  <si>
    <t>EMI.ktCO2.IT.Res.HH.Thermal.SH.DistrHeat.WH.DistrHeat.NoSolar.Steam_Distr</t>
  </si>
  <si>
    <t>EMI.ktCO2.IT.Res.HH.Thermal.SH.DistrHeat.WH.DistrHeat.Solar</t>
  </si>
  <si>
    <t>EMI.ktCO2.IT.Res.HH.Thermal.SH.DistrHeat.WH.DistrHeat.Solar.Steam_Distr</t>
  </si>
  <si>
    <t>EMI.ktCO2.IT.Res.HH.Thermal.SH.DistrHeat.WH.DistrHeat.Solar.Solar</t>
  </si>
  <si>
    <t>EMI.ktCO2.IT.Res.HH.Thermal.SH.DistrHeat.WH.Elc.NoSolar.Elec</t>
  </si>
  <si>
    <t>EMI.ktCO2.IT.Res.HH.Thermal.SH.DistrHeat.WH.Elc.Solar</t>
  </si>
  <si>
    <t>EMI.ktCO2.IT.Res.HH.Thermal.SH.DistrHeat.WH.Elc.Solar.Elec</t>
  </si>
  <si>
    <t>EMI.ktCO2.IT.Res.HH.Thermal.SH.DistrHeat.WH.Elc.Solar.Solar</t>
  </si>
  <si>
    <t>EMI.ktCO2.IT.Res.HH.Thermal.SH.DistrHeat.CO</t>
  </si>
  <si>
    <t>EMI.ktCO2.IT.Res.HH.Thermal.SH.DistrHeat.CO.LPG.LPG</t>
  </si>
  <si>
    <t>EMI.ktCO2.IT.Res.HH.Thermal.SH.DistrHeat.CO.Elc.Elec</t>
  </si>
  <si>
    <t>EMI.ktCO2.IT.Res.HH.Thermal.SH.AdvElc</t>
  </si>
  <si>
    <t>EMI.ktCO2.IT.Res.HH.Thermal.SH.AdvElc.SH</t>
  </si>
  <si>
    <t>EMI.ktCO2.IT.Res.HH.Thermal.SH.AdvElc.SH.Elec</t>
  </si>
  <si>
    <t>EMI.ktCO2.IT.Res.HH.Thermal.SH.AdvElc.SC</t>
  </si>
  <si>
    <t>EMI.ktCO2.IT.Res.HH.Thermal.SH.AdvElc.SC.AC.Elec</t>
  </si>
  <si>
    <t>EMI.ktCO2.IT.Res.HH.Thermal.SH.AdvElc.WH</t>
  </si>
  <si>
    <t>EMI.ktCO2.IT.Res.HH.Thermal.SH.AdvElc.WH.LPG.NoSolar.LPG</t>
  </si>
  <si>
    <t>EMI.ktCO2.IT.Res.HH.Thermal.SH.AdvElc.WH.LPG.Solar</t>
  </si>
  <si>
    <t>EMI.ktCO2.IT.Res.HH.Thermal.SH.AdvElc.WH.LPG.Solar.LPG</t>
  </si>
  <si>
    <t>EMI.ktCO2.IT.Res.HH.Thermal.SH.AdvElc.WH.LPG.Solar.Solar</t>
  </si>
  <si>
    <t>EMI.ktCO2.IT.Res.HH.Thermal.SH.AdvElc.WH.Elc.NoSolar.Elec</t>
  </si>
  <si>
    <t>EMI.ktCO2.IT.Res.HH.Thermal.SH.AdvElc.WH.Elc.Solar</t>
  </si>
  <si>
    <t>EMI.ktCO2.IT.Res.HH.Thermal.SH.AdvElc.WH.Elc.Solar.Elec</t>
  </si>
  <si>
    <t>EMI.ktCO2.IT.Res.HH.Thermal.SH.AdvElc.WH.Elc.Solar.Solar</t>
  </si>
  <si>
    <t>EMI.ktCO2.IT.Res.HH.Thermal.SH.AdvElc.CO</t>
  </si>
  <si>
    <t>EMI.ktCO2.IT.Res.HH.Thermal.SH.AdvElc.CO.LPG.LPG</t>
  </si>
  <si>
    <t>EMI.ktCO2.IT.Res.HH.Thermal.SH.AdvElc.CO.Elc.Elec</t>
  </si>
  <si>
    <t>EMI.ktCO2.IT.Res.HH.Thermal.SH.ConvElc</t>
  </si>
  <si>
    <t>EMI.ktCO2.IT.Res.HH.Thermal.SH.ConvElc.SH</t>
  </si>
  <si>
    <t>EMI.ktCO2.IT.Res.HH.Thermal.SH.ConvElc.SH.Elec</t>
  </si>
  <si>
    <t>EMI.ktCO2.IT.Res.HH.Thermal.SH.ConvElc.SC</t>
  </si>
  <si>
    <t>EMI.ktCO2.IT.Res.HH.Thermal.SH.ConvElc.SC.AC.Elec</t>
  </si>
  <si>
    <t>EMI.ktCO2.IT.Res.HH.Thermal.SH.ConvElc.WH</t>
  </si>
  <si>
    <t>EMI.ktCO2.IT.Res.HH.Thermal.SH.ConvElc.WH.LPG.NoSolar.LPG</t>
  </si>
  <si>
    <t>EMI.ktCO2.IT.Res.HH.Thermal.SH.ConvElc.WH.LPG.Solar</t>
  </si>
  <si>
    <t>EMI.ktCO2.IT.Res.HH.Thermal.SH.ConvElc.WH.LPG.Solar.LPG</t>
  </si>
  <si>
    <t>EMI.ktCO2.IT.Res.HH.Thermal.SH.ConvElc.WH.LPG.Solar.Solar</t>
  </si>
  <si>
    <t>EMI.ktCO2.IT.Res.HH.Thermal.SH.ConvElc.WH.Elc.NoSolar.Elec</t>
  </si>
  <si>
    <t>EMI.ktCO2.IT.Res.HH.Thermal.SH.ConvElc.WH.Elc.Solar</t>
  </si>
  <si>
    <t>EMI.ktCO2.IT.Res.HH.Thermal.SH.ConvElc.WH.Elc.Solar.Elec</t>
  </si>
  <si>
    <t>EMI.ktCO2.IT.Res.HH.Thermal.SH.ConvElc.WH.Elc.Solar.Solar</t>
  </si>
  <si>
    <t>EMI.ktCO2.IT.Res.HH.Thermal.SH.ConvElc.CO</t>
  </si>
  <si>
    <t>EMI.ktCO2.IT.Res.HH.Thermal.SH.ConvElc.CO.LPG.LPG</t>
  </si>
  <si>
    <t>EMI.ktCO2.IT.Res.HH.Thermal.SH.ConvElc.CO.Elc.Elec</t>
  </si>
  <si>
    <t>IT - Final energy consumption per household (detailed structure)</t>
  </si>
  <si>
    <t>FEC_per_household.kWh.IT.Res.HH.Thermal.SH.Solids</t>
  </si>
  <si>
    <t>FEC_per_household.kWh.IT.Res.HH.Thermal.SH.Solids.SH</t>
  </si>
  <si>
    <t>FEC_per_household.kWh.IT.Res.HH.Thermal.SH.Solids.SH.Solids</t>
  </si>
  <si>
    <t>FEC_per_household.kWh.IT.Res.HH.Thermal.SH.Solids.SH.Elec</t>
  </si>
  <si>
    <t>FEC_per_household.kWh.IT.Res.HH.Thermal.SH.Solids.SC</t>
  </si>
  <si>
    <t>FEC_per_household.kWh.IT.Res.HH.Thermal.SH.Solids.SC.AC.Elec</t>
  </si>
  <si>
    <t>FEC_per_household.kWh.IT.Res.HH.Thermal.SH.Solids.WH</t>
  </si>
  <si>
    <t>FEC_per_household.kWh.IT.Res.HH.Thermal.SH.Solids.WH.Solids.NoSolar.Solids</t>
  </si>
  <si>
    <t>FEC_per_household.kWh.IT.Res.HH.Thermal.SH.Solids.WH.LPG.NoSolar.LPG</t>
  </si>
  <si>
    <t>FEC_per_household.kWh.IT.Res.HH.Thermal.SH.Solids.WH.LPG.Solar</t>
  </si>
  <si>
    <t>FEC_per_household.kWh.IT.Res.HH.Thermal.SH.Solids.WH.LPG.Solar.LPG</t>
  </si>
  <si>
    <t>FEC_per_household.kWh.IT.Res.HH.Thermal.SH.Solids.WH.LPG.Solar.Solar</t>
  </si>
  <si>
    <t>FEC_per_household.kWh.IT.Res.HH.Thermal.SH.Solids.WH.Elc.NoSolar.Elec</t>
  </si>
  <si>
    <t>FEC_per_household.kWh.IT.Res.HH.Thermal.SH.Solids.WH.Elc.Solar</t>
  </si>
  <si>
    <t>FEC_per_household.kWh.IT.Res.HH.Thermal.SH.Solids.WH.Elc.Solar.Elec</t>
  </si>
  <si>
    <t>FEC_per_household.kWh.IT.Res.HH.Thermal.SH.Solids.WH.Elc.Solar.Solar</t>
  </si>
  <si>
    <t>FEC_per_household.kWh.IT.Res.HH.Thermal.SH.Solids.CO</t>
  </si>
  <si>
    <t>FEC_per_household.kWh.IT.Res.HH.Thermal.SH.Solids.CO.Solids.Solids</t>
  </si>
  <si>
    <t>FEC_per_household.kWh.IT.Res.HH.Thermal.SH.Solids.CO.LPG.LPG</t>
  </si>
  <si>
    <t>FEC_per_household.kWh.IT.Res.HH.Thermal.SH.Solids.CO.Elc.Elec</t>
  </si>
  <si>
    <t>FEC_per_household.kWh.IT.Res.HH.Thermal.SH.LPG</t>
  </si>
  <si>
    <t>FEC_per_household.kWh.IT.Res.HH.Thermal.SH.LPG.SH</t>
  </si>
  <si>
    <t>FEC_per_household.kWh.IT.Res.HH.Thermal.SH.LPG.SH.LPG</t>
  </si>
  <si>
    <t>FEC_per_household.kWh.IT.Res.HH.Thermal.SH.LPG.SH.Elec</t>
  </si>
  <si>
    <t>FEC_per_household.kWh.IT.Res.HH.Thermal.SH.LPG.SC</t>
  </si>
  <si>
    <t>FEC_per_household.kWh.IT.Res.HH.Thermal.SH.LPG.SC.AC.Elec</t>
  </si>
  <si>
    <t>FEC_per_household.kWh.IT.Res.HH.Thermal.SH.LPG.WH</t>
  </si>
  <si>
    <t>FEC_per_household.kWh.IT.Res.HH.Thermal.SH.LPG.WH.LPG.NoSolar.LPG</t>
  </si>
  <si>
    <t>FEC_per_household.kWh.IT.Res.HH.Thermal.SH.LPG.WH.LPG.Solar</t>
  </si>
  <si>
    <t>FEC_per_household.kWh.IT.Res.HH.Thermal.SH.LPG.WH.LPG.Solar.LPG</t>
  </si>
  <si>
    <t>FEC_per_household.kWh.IT.Res.HH.Thermal.SH.LPG.WH.LPG.Solar.Solar</t>
  </si>
  <si>
    <t>FEC_per_household.kWh.IT.Res.HH.Thermal.SH.LPG.WH.Elc.NoSolar.Elec</t>
  </si>
  <si>
    <t>FEC_per_household.kWh.IT.Res.HH.Thermal.SH.LPG.WH.Elc.Solar</t>
  </si>
  <si>
    <t>FEC_per_household.kWh.IT.Res.HH.Thermal.SH.LPG.WH.Elc.Solar.Elec</t>
  </si>
  <si>
    <t>FEC_per_household.kWh.IT.Res.HH.Thermal.SH.LPG.WH.Elc.Solar.Solar</t>
  </si>
  <si>
    <t>FEC_per_household.kWh.IT.Res.HH.Thermal.SH.LPG.CO</t>
  </si>
  <si>
    <t>FEC_per_household.kWh.IT.Res.HH.Thermal.SH.LPG.CO.LPG.LPG</t>
  </si>
  <si>
    <t>FEC_per_household.kWh.IT.Res.HH.Thermal.SH.LPG.CO.Elc.Elec</t>
  </si>
  <si>
    <t>FEC_per_household.kWh.IT.Res.HH.Thermal.SH.Oil</t>
  </si>
  <si>
    <t>FEC_per_household.kWh.IT.Res.HH.Thermal.SH.Oil.SH</t>
  </si>
  <si>
    <t>FEC_per_household.kWh.IT.Res.HH.Thermal.SH.Oil.SH.Oil</t>
  </si>
  <si>
    <t>FEC_per_household.kWh.IT.Res.HH.Thermal.SH.Oil.SH.Elec</t>
  </si>
  <si>
    <t>FEC_per_household.kWh.IT.Res.HH.Thermal.SH.Oil.SC</t>
  </si>
  <si>
    <t>FEC_per_household.kWh.IT.Res.HH.Thermal.SH.Oil.SC.AC.Elec</t>
  </si>
  <si>
    <t>FEC_per_household.kWh.IT.Res.HH.Thermal.SH.Oil.WH</t>
  </si>
  <si>
    <t>FEC_per_household.kWh.IT.Res.HH.Thermal.SH.Oil.WH.Oil.NoSolar.Oil</t>
  </si>
  <si>
    <t>FEC_per_household.kWh.IT.Res.HH.Thermal.SH.Oil.WH.Oil.Solar</t>
  </si>
  <si>
    <t>FEC_per_household.kWh.IT.Res.HH.Thermal.SH.Oil.WH.Oil.Solar.Oil</t>
  </si>
  <si>
    <t>FEC_per_household.kWh.IT.Res.HH.Thermal.SH.Oil.WH.Oil.Solar.Solar</t>
  </si>
  <si>
    <t>FEC_per_household.kWh.IT.Res.HH.Thermal.SH.Oil.WH.Elc.NoSolar.Elec</t>
  </si>
  <si>
    <t>FEC_per_household.kWh.IT.Res.HH.Thermal.SH.Oil.WH.Elc.Solar</t>
  </si>
  <si>
    <t>FEC_per_household.kWh.IT.Res.HH.Thermal.SH.Oil.WH.Elc.Solar.Elec</t>
  </si>
  <si>
    <t>FEC_per_household.kWh.IT.Res.HH.Thermal.SH.Oil.WH.Elc.Solar.Solar</t>
  </si>
  <si>
    <t>FEC_per_household.kWh.IT.Res.HH.Thermal.SH.Oil.CO</t>
  </si>
  <si>
    <t>FEC_per_household.kWh.IT.Res.HH.Thermal.SH.Oil.CO.LPG.LPG</t>
  </si>
  <si>
    <t>FEC_per_household.kWh.IT.Res.HH.Thermal.SH.Oil.CO.Elc.Elec</t>
  </si>
  <si>
    <t>FEC_per_household.kWh.IT.Res.HH.Thermal.SH.Gas</t>
  </si>
  <si>
    <t>FEC_per_household.kWh.IT.Res.HH.Thermal.SH.Gas.SH</t>
  </si>
  <si>
    <t>FEC_per_household.kWh.IT.Res.HH.Thermal.SH.Gas.SH.Gas</t>
  </si>
  <si>
    <t>FEC_per_household.kWh.IT.Res.HH.Thermal.SH.Gas.SH.Elec</t>
  </si>
  <si>
    <t>FEC_per_household.kWh.IT.Res.HH.Thermal.SH.Gas.SC</t>
  </si>
  <si>
    <t>FEC_per_household.kWh.IT.Res.HH.Thermal.SH.Gas.SC.AC.Elec</t>
  </si>
  <si>
    <t>FEC_per_household.kWh.IT.Res.HH.Thermal.SH.Gas.WH</t>
  </si>
  <si>
    <t>FEC_per_household.kWh.IT.Res.HH.Thermal.SH.Gas.WH.Gas.NoSolar.Gas</t>
  </si>
  <si>
    <t>FEC_per_household.kWh.IT.Res.HH.Thermal.SH.Gas.WH.Gas.Solar</t>
  </si>
  <si>
    <t>FEC_per_household.kWh.IT.Res.HH.Thermal.SH.Gas.WH.Gas.Solar.Gas</t>
  </si>
  <si>
    <t>FEC_per_household.kWh.IT.Res.HH.Thermal.SH.Gas.WH.Gas.Solar.Solar</t>
  </si>
  <si>
    <t>FEC_per_household.kWh.IT.Res.HH.Thermal.SH.Gas.WH.Elc.NoSolar.Elec</t>
  </si>
  <si>
    <t>FEC_per_household.kWh.IT.Res.HH.Thermal.SH.Gas.WH.Elc.Solar</t>
  </si>
  <si>
    <t>FEC_per_household.kWh.IT.Res.HH.Thermal.SH.Gas.WH.Elc.Solar.Elec</t>
  </si>
  <si>
    <t>FEC_per_household.kWh.IT.Res.HH.Thermal.SH.Gas.WH.Elc.Solar.Solar</t>
  </si>
  <si>
    <t>FEC_per_household.kWh.IT.Res.HH.Thermal.SH.Gas.CO</t>
  </si>
  <si>
    <t>FEC_per_household.kWh.IT.Res.HH.Thermal.SH.Gas.CO.Gas.Gas</t>
  </si>
  <si>
    <t>FEC_per_household.kWh.IT.Res.HH.Thermal.SH.Gas.CO.Elc.Elec</t>
  </si>
  <si>
    <t>FEC_per_household.kWh.IT.Res.HH.Thermal.SH.Biomass</t>
  </si>
  <si>
    <t>FEC_per_household.kWh.IT.Res.HH.Thermal.SH.Biomass.SH</t>
  </si>
  <si>
    <t>FEC_per_household.kWh.IT.Res.HH.Thermal.SH.Biomass.SH.Biomass</t>
  </si>
  <si>
    <t>FEC_per_household.kWh.IT.Res.HH.Thermal.SH.Biomass.SH.Elec</t>
  </si>
  <si>
    <t>FEC_per_household.kWh.IT.Res.HH.Thermal.SH.Biomass.SC</t>
  </si>
  <si>
    <t>FEC_per_household.kWh.IT.Res.HH.Thermal.SH.Biomass.SC.AC.Elec</t>
  </si>
  <si>
    <t>FEC_per_household.kWh.IT.Res.HH.Thermal.SH.Biomass.WH</t>
  </si>
  <si>
    <t>FEC_per_household.kWh.IT.Res.HH.Thermal.SH.Biomass.WH.Biomass.NoSolar.Biomass</t>
  </si>
  <si>
    <t>FEC_per_household.kWh.IT.Res.HH.Thermal.SH.Biomass.WH.Biomass.Solar</t>
  </si>
  <si>
    <t>FEC_per_household.kWh.IT.Res.HH.Thermal.SH.Biomass.WH.Biomass.Solar.Biomass</t>
  </si>
  <si>
    <t>FEC_per_household.kWh.IT.Res.HH.Thermal.SH.Biomass.WH.Biomass.Solar.Solar</t>
  </si>
  <si>
    <t>FEC_per_household.kWh.IT.Res.HH.Thermal.SH.Biomass.WH.LPG.NoSolar.LPG</t>
  </si>
  <si>
    <t>FEC_per_household.kWh.IT.Res.HH.Thermal.SH.Biomass.WH.LPG.Solar</t>
  </si>
  <si>
    <t>FEC_per_household.kWh.IT.Res.HH.Thermal.SH.Biomass.WH.LPG.Solar.LPG</t>
  </si>
  <si>
    <t>FEC_per_household.kWh.IT.Res.HH.Thermal.SH.Biomass.WH.LPG.Solar.Solar</t>
  </si>
  <si>
    <t>FEC_per_household.kWh.IT.Res.HH.Thermal.SH.Biomass.WH.Elc.NoSolar.Elec</t>
  </si>
  <si>
    <t>FEC_per_household.kWh.IT.Res.HH.Thermal.SH.Biomass.WH.Elc.Solar</t>
  </si>
  <si>
    <t>FEC_per_household.kWh.IT.Res.HH.Thermal.SH.Biomass.WH.Elc.Solar.Elec</t>
  </si>
  <si>
    <t>FEC_per_household.kWh.IT.Res.HH.Thermal.SH.Biomass.WH.Elc.Solar.Solar</t>
  </si>
  <si>
    <t>FEC_per_household.kWh.IT.Res.HH.Thermal.SH.Biomass.CO</t>
  </si>
  <si>
    <t>FEC_per_household.kWh.IT.Res.HH.Thermal.SH.Biomass.CO.Biomass.Biomass</t>
  </si>
  <si>
    <t>FEC_per_household.kWh.IT.Res.HH.Thermal.SH.Biomass.CO.LPG.LPG</t>
  </si>
  <si>
    <t>FEC_per_household.kWh.IT.Res.HH.Thermal.SH.Biomass.CO.Elc.Elec</t>
  </si>
  <si>
    <t>FEC_per_household.kWh.IT.Res.HH.Thermal.SH.Geo</t>
  </si>
  <si>
    <t>FEC_per_household.kWh.IT.Res.HH.Thermal.SH.Geo.SH</t>
  </si>
  <si>
    <t>FEC_per_household.kWh.IT.Res.HH.Thermal.SH.Geo.SH.Geo</t>
  </si>
  <si>
    <t>FEC_per_household.kWh.IT.Res.HH.Thermal.SH.Geo.SH.Elec</t>
  </si>
  <si>
    <t>FEC_per_household.kWh.IT.Res.HH.Thermal.SH.Geo.SC</t>
  </si>
  <si>
    <t>FEC_per_household.kWh.IT.Res.HH.Thermal.SH.Geo.SC.AC.Elec</t>
  </si>
  <si>
    <t>FEC_per_household.kWh.IT.Res.HH.Thermal.SH.Geo.WH</t>
  </si>
  <si>
    <t>FEC_per_household.kWh.IT.Res.HH.Thermal.SH.Geo.WH.Geo.NoSolar.Geo</t>
  </si>
  <si>
    <t>FEC_per_household.kWh.IT.Res.HH.Thermal.SH.Geo.WH.Geo.Solar</t>
  </si>
  <si>
    <t>FEC_per_household.kWh.IT.Res.HH.Thermal.SH.Geo.WH.Geo.Solar.Geo</t>
  </si>
  <si>
    <t>FEC_per_household.kWh.IT.Res.HH.Thermal.SH.Geo.WH.Geo.Solar.Solar</t>
  </si>
  <si>
    <t>FEC_per_household.kWh.IT.Res.HH.Thermal.SH.Geo.WH.Elc.NoSolar.Elec</t>
  </si>
  <si>
    <t>FEC_per_household.kWh.IT.Res.HH.Thermal.SH.Geo.WH.Elc.Solar</t>
  </si>
  <si>
    <t>FEC_per_household.kWh.IT.Res.HH.Thermal.SH.Geo.WH.Elc.Solar.Elec</t>
  </si>
  <si>
    <t>FEC_per_household.kWh.IT.Res.HH.Thermal.SH.Geo.WH.Elc.Solar.Solar</t>
  </si>
  <si>
    <t>FEC_per_household.kWh.IT.Res.HH.Thermal.SH.Geo.CO</t>
  </si>
  <si>
    <t>FEC_per_household.kWh.IT.Res.HH.Thermal.SH.Geo.CO.LPG.LPG</t>
  </si>
  <si>
    <t>FEC_per_household.kWh.IT.Res.HH.Thermal.SH.Geo.CO.Elc.Elec</t>
  </si>
  <si>
    <t>FEC_per_household.kWh.IT.Res.HH.Thermal.SH.DistrHeat</t>
  </si>
  <si>
    <t>FEC_per_household.kWh.IT.Res.HH.Thermal.SH.DistrHeat.SH</t>
  </si>
  <si>
    <t>FEC_per_household.kWh.IT.Res.HH.Thermal.SH.DistrHeat.SH.Steam_Distr</t>
  </si>
  <si>
    <t>FEC_per_household.kWh.IT.Res.HH.Thermal.SH.DistrHeat.SH.Elec</t>
  </si>
  <si>
    <t>FEC_per_household.kWh.IT.Res.HH.Thermal.SH.DistrHeat.SC</t>
  </si>
  <si>
    <t>FEC_per_household.kWh.IT.Res.HH.Thermal.SH.DistrHeat.SC.AC.Elec</t>
  </si>
  <si>
    <t>FEC_per_household.kWh.IT.Res.HH.Thermal.SH.DistrHeat.WH</t>
  </si>
  <si>
    <t>FEC_per_household.kWh.IT.Res.HH.Thermal.SH.DistrHeat.WH.DistrHeat.NoSolar.Steam_Distr</t>
  </si>
  <si>
    <t>FEC_per_household.kWh.IT.Res.HH.Thermal.SH.DistrHeat.WH.DistrHeat.Solar</t>
  </si>
  <si>
    <t>FEC_per_household.kWh.IT.Res.HH.Thermal.SH.DistrHeat.WH.DistrHeat.Solar.Steam_Distr</t>
  </si>
  <si>
    <t>FEC_per_household.kWh.IT.Res.HH.Thermal.SH.DistrHeat.WH.DistrHeat.Solar.Solar</t>
  </si>
  <si>
    <t>FEC_per_household.kWh.IT.Res.HH.Thermal.SH.DistrHeat.WH.Elc.NoSolar.Elec</t>
  </si>
  <si>
    <t>FEC_per_household.kWh.IT.Res.HH.Thermal.SH.DistrHeat.WH.Elc.Solar</t>
  </si>
  <si>
    <t>FEC_per_household.kWh.IT.Res.HH.Thermal.SH.DistrHeat.WH.Elc.Solar.Elec</t>
  </si>
  <si>
    <t>FEC_per_household.kWh.IT.Res.HH.Thermal.SH.DistrHeat.WH.Elc.Solar.Solar</t>
  </si>
  <si>
    <t>FEC_per_household.kWh.IT.Res.HH.Thermal.SH.DistrHeat.CO</t>
  </si>
  <si>
    <t>FEC_per_household.kWh.IT.Res.HH.Thermal.SH.DistrHeat.CO.LPG.LPG</t>
  </si>
  <si>
    <t>FEC_per_household.kWh.IT.Res.HH.Thermal.SH.DistrHeat.CO.Elc.Elec</t>
  </si>
  <si>
    <t>FEC_per_household.kWh.IT.Res.HH.Thermal.SH.AdvElc</t>
  </si>
  <si>
    <t>FEC_per_household.kWh.IT.Res.HH.Thermal.SH.AdvElc.SH</t>
  </si>
  <si>
    <t>FEC_per_household.kWh.IT.Res.HH.Thermal.SH.AdvElc.SH.Elec</t>
  </si>
  <si>
    <t>FEC_per_household.kWh.IT.Res.HH.Thermal.SH.AdvElc.SC</t>
  </si>
  <si>
    <t>FEC_per_household.kWh.IT.Res.HH.Thermal.SH.AdvElc.SC.AC.Elec</t>
  </si>
  <si>
    <t>FEC_per_household.kWh.IT.Res.HH.Thermal.SH.AdvElc.WH</t>
  </si>
  <si>
    <t>FEC_per_household.kWh.IT.Res.HH.Thermal.SH.AdvElc.WH.LPG.NoSolar.LPG</t>
  </si>
  <si>
    <t>FEC_per_household.kWh.IT.Res.HH.Thermal.SH.AdvElc.WH.LPG.Solar</t>
  </si>
  <si>
    <t>FEC_per_household.kWh.IT.Res.HH.Thermal.SH.AdvElc.WH.LPG.Solar.LPG</t>
  </si>
  <si>
    <t>FEC_per_household.kWh.IT.Res.HH.Thermal.SH.AdvElc.WH.LPG.Solar.Solar</t>
  </si>
  <si>
    <t>FEC_per_household.kWh.IT.Res.HH.Thermal.SH.AdvElc.WH.Elc.NoSolar.Elec</t>
  </si>
  <si>
    <t>FEC_per_household.kWh.IT.Res.HH.Thermal.SH.AdvElc.WH.Elc.Solar</t>
  </si>
  <si>
    <t>FEC_per_household.kWh.IT.Res.HH.Thermal.SH.AdvElc.WH.Elc.Solar.Elec</t>
  </si>
  <si>
    <t>FEC_per_household.kWh.IT.Res.HH.Thermal.SH.AdvElc.WH.Elc.Solar.Solar</t>
  </si>
  <si>
    <t>FEC_per_household.kWh.IT.Res.HH.Thermal.SH.AdvElc.CO</t>
  </si>
  <si>
    <t>FEC_per_household.kWh.IT.Res.HH.Thermal.SH.AdvElc.CO.LPG.LPG</t>
  </si>
  <si>
    <t>FEC_per_household.kWh.IT.Res.HH.Thermal.SH.AdvElc.CO.Elc.Elec</t>
  </si>
  <si>
    <t>FEC_per_household.kWh.IT.Res.HH.Thermal.SH.ConvElc</t>
  </si>
  <si>
    <t>FEC_per_household.kWh.IT.Res.HH.Thermal.SH.ConvElc.SH</t>
  </si>
  <si>
    <t>FEC_per_household.kWh.IT.Res.HH.Thermal.SH.ConvElc.SH.Elec</t>
  </si>
  <si>
    <t>FEC_per_household.kWh.IT.Res.HH.Thermal.SH.ConvElc.SC</t>
  </si>
  <si>
    <t>FEC_per_household.kWh.IT.Res.HH.Thermal.SH.ConvElc.SC.AC.Elec</t>
  </si>
  <si>
    <t>FEC_per_household.kWh.IT.Res.HH.Thermal.SH.ConvElc.WH</t>
  </si>
  <si>
    <t>FEC_per_household.kWh.IT.Res.HH.Thermal.SH.ConvElc.WH.LPG.NoSolar.LPG</t>
  </si>
  <si>
    <t>FEC_per_household.kWh.IT.Res.HH.Thermal.SH.ConvElc.WH.LPG.Solar</t>
  </si>
  <si>
    <t>FEC_per_household.kWh.IT.Res.HH.Thermal.SH.ConvElc.WH.LPG.Solar.LPG</t>
  </si>
  <si>
    <t>FEC_per_household.kWh.IT.Res.HH.Thermal.SH.ConvElc.WH.LPG.Solar.Solar</t>
  </si>
  <si>
    <t>FEC_per_household.kWh.IT.Res.HH.Thermal.SH.ConvElc.WH.Elc.NoSolar.Elec</t>
  </si>
  <si>
    <t>FEC_per_household.kWh.IT.Res.HH.Thermal.SH.ConvElc.WH.Elc.Solar</t>
  </si>
  <si>
    <t>FEC_per_household.kWh.IT.Res.HH.Thermal.SH.ConvElc.WH.Elc.Solar.Elec</t>
  </si>
  <si>
    <t>FEC_per_household.kWh.IT.Res.HH.Thermal.SH.ConvElc.WH.Elc.Solar.Solar</t>
  </si>
  <si>
    <t>FEC_per_household.kWh.IT.Res.HH.Thermal.SH.ConvElc.CO</t>
  </si>
  <si>
    <t>FEC_per_household.kWh.IT.Res.HH.Thermal.SH.ConvElc.CO.LPG.LPG</t>
  </si>
  <si>
    <t>FEC_per_household.kWh.IT.Res.HH.Thermal.SH.ConvElc.CO.Elc.Elec</t>
  </si>
  <si>
    <t>IT - Thermal energy service per household (detailed structure)</t>
  </si>
  <si>
    <t>TES_per_household.kWh.IT.Res.HH.Thermal.SH.Solids</t>
  </si>
  <si>
    <t>TES_per_household.kWh.IT.Res.HH.Thermal.SH.Solids.SH</t>
  </si>
  <si>
    <t>TES_per_household.kWh.IT.Res.HH.Thermal.SH.Solids.SH.Solids</t>
  </si>
  <si>
    <t>TES_per_household.kWh.IT.Res.HH.Thermal.SH.Solids.SH.Elec</t>
  </si>
  <si>
    <t>TES_per_household.kWh.IT.Res.HH.Thermal.SH.Solids.SC</t>
  </si>
  <si>
    <t>TES_per_household.kWh.IT.Res.HH.Thermal.SH.Solids.SC.AC.Elec</t>
  </si>
  <si>
    <t>TES_per_household.kWh.IT.Res.HH.Thermal.SH.Solids.WH</t>
  </si>
  <si>
    <t>TES_per_household.kWh.IT.Res.HH.Thermal.SH.Solids.WH.Solids.NoSolar.Solids</t>
  </si>
  <si>
    <t>TES_per_household.kWh.IT.Res.HH.Thermal.SH.Solids.WH.LPG.NoSolar.LPG</t>
  </si>
  <si>
    <t>TES_per_household.kWh.IT.Res.HH.Thermal.SH.Solids.WH.LPG.Solar</t>
  </si>
  <si>
    <t>TES_per_household.kWh.IT.Res.HH.Thermal.SH.Solids.WH.LPG.Solar.LPG</t>
  </si>
  <si>
    <t>TES_per_household.kWh.IT.Res.HH.Thermal.SH.Solids.WH.LPG.Solar.Solar</t>
  </si>
  <si>
    <t>TES_per_household.kWh.IT.Res.HH.Thermal.SH.Solids.WH.Elc.NoSolar.Elec</t>
  </si>
  <si>
    <t>TES_per_household.kWh.IT.Res.HH.Thermal.SH.Solids.WH.Elc.Solar</t>
  </si>
  <si>
    <t>TES_per_household.kWh.IT.Res.HH.Thermal.SH.Solids.WH.Elc.Solar.Elec</t>
  </si>
  <si>
    <t>TES_per_household.kWh.IT.Res.HH.Thermal.SH.Solids.WH.Elc.Solar.Solar</t>
  </si>
  <si>
    <t>TES_per_household.kWh.IT.Res.HH.Thermal.SH.Solids.CO</t>
  </si>
  <si>
    <t>TES_per_household.kWh.IT.Res.HH.Thermal.SH.Solids.CO.Solids.Solids</t>
  </si>
  <si>
    <t>TES_per_household.kWh.IT.Res.HH.Thermal.SH.Solids.CO.LPG.LPG</t>
  </si>
  <si>
    <t>TES_per_household.kWh.IT.Res.HH.Thermal.SH.Solids.CO.Elc.Elec</t>
  </si>
  <si>
    <t>TES_per_household.kWh.IT.Res.HH.Thermal.SH.LPG</t>
  </si>
  <si>
    <t>TES_per_household.kWh.IT.Res.HH.Thermal.SH.LPG.SH</t>
  </si>
  <si>
    <t>TES_per_household.kWh.IT.Res.HH.Thermal.SH.LPG.SH.LPG</t>
  </si>
  <si>
    <t>TES_per_household.kWh.IT.Res.HH.Thermal.SH.LPG.SH.Elec</t>
  </si>
  <si>
    <t>TES_per_household.kWh.IT.Res.HH.Thermal.SH.LPG.SC</t>
  </si>
  <si>
    <t>TES_per_household.kWh.IT.Res.HH.Thermal.SH.LPG.SC.AC.Elec</t>
  </si>
  <si>
    <t>TES_per_household.kWh.IT.Res.HH.Thermal.SH.LPG.WH</t>
  </si>
  <si>
    <t>TES_per_household.kWh.IT.Res.HH.Thermal.SH.LPG.WH.LPG.NoSolar.LPG</t>
  </si>
  <si>
    <t>TES_per_household.kWh.IT.Res.HH.Thermal.SH.LPG.WH.LPG.Solar</t>
  </si>
  <si>
    <t>TES_per_household.kWh.IT.Res.HH.Thermal.SH.LPG.WH.LPG.Solar.LPG</t>
  </si>
  <si>
    <t>TES_per_household.kWh.IT.Res.HH.Thermal.SH.LPG.WH.LPG.Solar.Solar</t>
  </si>
  <si>
    <t>TES_per_household.kWh.IT.Res.HH.Thermal.SH.LPG.WH.Elc.NoSolar.Elec</t>
  </si>
  <si>
    <t>TES_per_household.kWh.IT.Res.HH.Thermal.SH.LPG.WH.Elc.Solar</t>
  </si>
  <si>
    <t>TES_per_household.kWh.IT.Res.HH.Thermal.SH.LPG.WH.Elc.Solar.Elec</t>
  </si>
  <si>
    <t>TES_per_household.kWh.IT.Res.HH.Thermal.SH.LPG.WH.Elc.Solar.Solar</t>
  </si>
  <si>
    <t>TES_per_household.kWh.IT.Res.HH.Thermal.SH.LPG.CO</t>
  </si>
  <si>
    <t>TES_per_household.kWh.IT.Res.HH.Thermal.SH.LPG.CO.LPG.LPG</t>
  </si>
  <si>
    <t>TES_per_household.kWh.IT.Res.HH.Thermal.SH.LPG.CO.Elc.Elec</t>
  </si>
  <si>
    <t>TES_per_household.kWh.IT.Res.HH.Thermal.SH.Oil</t>
  </si>
  <si>
    <t>TES_per_household.kWh.IT.Res.HH.Thermal.SH.Oil.SH</t>
  </si>
  <si>
    <t>TES_per_household.kWh.IT.Res.HH.Thermal.SH.Oil.SH.Oil</t>
  </si>
  <si>
    <t>TES_per_household.kWh.IT.Res.HH.Thermal.SH.Oil.SH.Elec</t>
  </si>
  <si>
    <t>TES_per_household.kWh.IT.Res.HH.Thermal.SH.Oil.SC</t>
  </si>
  <si>
    <t>TES_per_household.kWh.IT.Res.HH.Thermal.SH.Oil.SC.AC.Elec</t>
  </si>
  <si>
    <t>TES_per_household.kWh.IT.Res.HH.Thermal.SH.Oil.WH</t>
  </si>
  <si>
    <t>TES_per_household.kWh.IT.Res.HH.Thermal.SH.Oil.WH.Oil.NoSolar.Oil</t>
  </si>
  <si>
    <t>TES_per_household.kWh.IT.Res.HH.Thermal.SH.Oil.WH.Oil.Solar</t>
  </si>
  <si>
    <t>TES_per_household.kWh.IT.Res.HH.Thermal.SH.Oil.WH.Oil.Solar.Oil</t>
  </si>
  <si>
    <t>TES_per_household.kWh.IT.Res.HH.Thermal.SH.Oil.WH.Oil.Solar.Solar</t>
  </si>
  <si>
    <t>TES_per_household.kWh.IT.Res.HH.Thermal.SH.Oil.WH.Elc.NoSolar.Elec</t>
  </si>
  <si>
    <t>TES_per_household.kWh.IT.Res.HH.Thermal.SH.Oil.WH.Elc.Solar</t>
  </si>
  <si>
    <t>TES_per_household.kWh.IT.Res.HH.Thermal.SH.Oil.WH.Elc.Solar.Elec</t>
  </si>
  <si>
    <t>TES_per_household.kWh.IT.Res.HH.Thermal.SH.Oil.WH.Elc.Solar.Solar</t>
  </si>
  <si>
    <t>TES_per_household.kWh.IT.Res.HH.Thermal.SH.Oil.CO</t>
  </si>
  <si>
    <t>TES_per_household.kWh.IT.Res.HH.Thermal.SH.Oil.CO.LPG.LPG</t>
  </si>
  <si>
    <t>TES_per_household.kWh.IT.Res.HH.Thermal.SH.Oil.CO.Elc.Elec</t>
  </si>
  <si>
    <t>TES_per_household.kWh.IT.Res.HH.Thermal.SH.Gas</t>
  </si>
  <si>
    <t>TES_per_household.kWh.IT.Res.HH.Thermal.SH.Gas.SH</t>
  </si>
  <si>
    <t>TES_per_household.kWh.IT.Res.HH.Thermal.SH.Gas.SH.Gas</t>
  </si>
  <si>
    <t>TES_per_household.kWh.IT.Res.HH.Thermal.SH.Gas.SH.Elec</t>
  </si>
  <si>
    <t>TES_per_household.kWh.IT.Res.HH.Thermal.SH.Gas.SC</t>
  </si>
  <si>
    <t>TES_per_household.kWh.IT.Res.HH.Thermal.SH.Gas.SC.AC.Elec</t>
  </si>
  <si>
    <t>TES_per_household.kWh.IT.Res.HH.Thermal.SH.Gas.WH</t>
  </si>
  <si>
    <t>TES_per_household.kWh.IT.Res.HH.Thermal.SH.Gas.WH.Gas.NoSolar.Gas</t>
  </si>
  <si>
    <t>TES_per_household.kWh.IT.Res.HH.Thermal.SH.Gas.WH.Gas.Solar</t>
  </si>
  <si>
    <t>TES_per_household.kWh.IT.Res.HH.Thermal.SH.Gas.WH.Gas.Solar.Gas</t>
  </si>
  <si>
    <t>TES_per_household.kWh.IT.Res.HH.Thermal.SH.Gas.WH.Gas.Solar.Solar</t>
  </si>
  <si>
    <t>TES_per_household.kWh.IT.Res.HH.Thermal.SH.Gas.WH.Elc.NoSolar.Elec</t>
  </si>
  <si>
    <t>TES_per_household.kWh.IT.Res.HH.Thermal.SH.Gas.WH.Elc.Solar</t>
  </si>
  <si>
    <t>TES_per_household.kWh.IT.Res.HH.Thermal.SH.Gas.WH.Elc.Solar.Elec</t>
  </si>
  <si>
    <t>TES_per_household.kWh.IT.Res.HH.Thermal.SH.Gas.WH.Elc.Solar.Solar</t>
  </si>
  <si>
    <t>TES_per_household.kWh.IT.Res.HH.Thermal.SH.Gas.CO</t>
  </si>
  <si>
    <t>TES_per_household.kWh.IT.Res.HH.Thermal.SH.Gas.CO.Gas.Gas</t>
  </si>
  <si>
    <t>TES_per_household.kWh.IT.Res.HH.Thermal.SH.Gas.CO.Elc.Elec</t>
  </si>
  <si>
    <t>TES_per_household.kWh.IT.Res.HH.Thermal.SH.Biomass</t>
  </si>
  <si>
    <t>TES_per_household.kWh.IT.Res.HH.Thermal.SH.Biomass.SH</t>
  </si>
  <si>
    <t>TES_per_household.kWh.IT.Res.HH.Thermal.SH.Biomass.SH.Biomass</t>
  </si>
  <si>
    <t>TES_per_household.kWh.IT.Res.HH.Thermal.SH.Biomass.SH.Elec</t>
  </si>
  <si>
    <t>TES_per_household.kWh.IT.Res.HH.Thermal.SH.Biomass.SC</t>
  </si>
  <si>
    <t>TES_per_household.kWh.IT.Res.HH.Thermal.SH.Biomass.SC.AC.Elec</t>
  </si>
  <si>
    <t>TES_per_household.kWh.IT.Res.HH.Thermal.SH.Biomass.WH</t>
  </si>
  <si>
    <t>TES_per_household.kWh.IT.Res.HH.Thermal.SH.Biomass.WH.Biomass.NoSolar.Biomass</t>
  </si>
  <si>
    <t>TES_per_household.kWh.IT.Res.HH.Thermal.SH.Biomass.WH.Biomass.Solar</t>
  </si>
  <si>
    <t>TES_per_household.kWh.IT.Res.HH.Thermal.SH.Biomass.WH.Biomass.Solar.Biomass</t>
  </si>
  <si>
    <t>TES_per_household.kWh.IT.Res.HH.Thermal.SH.Biomass.WH.Biomass.Solar.Solar</t>
  </si>
  <si>
    <t>TES_per_household.kWh.IT.Res.HH.Thermal.SH.Biomass.WH.LPG.NoSolar.LPG</t>
  </si>
  <si>
    <t>TES_per_household.kWh.IT.Res.HH.Thermal.SH.Biomass.WH.LPG.Solar</t>
  </si>
  <si>
    <t>TES_per_household.kWh.IT.Res.HH.Thermal.SH.Biomass.WH.LPG.Solar.LPG</t>
  </si>
  <si>
    <t>TES_per_household.kWh.IT.Res.HH.Thermal.SH.Biomass.WH.LPG.Solar.Solar</t>
  </si>
  <si>
    <t>TES_per_household.kWh.IT.Res.HH.Thermal.SH.Biomass.WH.Elc.NoSolar.Elec</t>
  </si>
  <si>
    <t>TES_per_household.kWh.IT.Res.HH.Thermal.SH.Biomass.WH.Elc.Solar</t>
  </si>
  <si>
    <t>TES_per_household.kWh.IT.Res.HH.Thermal.SH.Biomass.WH.Elc.Solar.Elec</t>
  </si>
  <si>
    <t>TES_per_household.kWh.IT.Res.HH.Thermal.SH.Biomass.WH.Elc.Solar.Solar</t>
  </si>
  <si>
    <t>TES_per_household.kWh.IT.Res.HH.Thermal.SH.Biomass.CO</t>
  </si>
  <si>
    <t>TES_per_household.kWh.IT.Res.HH.Thermal.SH.Biomass.CO.Biomass.Biomass</t>
  </si>
  <si>
    <t>TES_per_household.kWh.IT.Res.HH.Thermal.SH.Biomass.CO.LPG.LPG</t>
  </si>
  <si>
    <t>TES_per_household.kWh.IT.Res.HH.Thermal.SH.Biomass.CO.Elc.Elec</t>
  </si>
  <si>
    <t>TES_per_household.kWh.IT.Res.HH.Thermal.SH.Geo</t>
  </si>
  <si>
    <t>TES_per_household.kWh.IT.Res.HH.Thermal.SH.Geo.SH</t>
  </si>
  <si>
    <t>TES_per_household.kWh.IT.Res.HH.Thermal.SH.Geo.SH.Geo</t>
  </si>
  <si>
    <t>TES_per_household.kWh.IT.Res.HH.Thermal.SH.Geo.SH.Elec</t>
  </si>
  <si>
    <t>TES_per_household.kWh.IT.Res.HH.Thermal.SH.Geo.SC</t>
  </si>
  <si>
    <t>TES_per_household.kWh.IT.Res.HH.Thermal.SH.Geo.SC.AC.Elec</t>
  </si>
  <si>
    <t>TES_per_household.kWh.IT.Res.HH.Thermal.SH.Geo.WH</t>
  </si>
  <si>
    <t>TES_per_household.kWh.IT.Res.HH.Thermal.SH.Geo.WH.Geo.NoSolar.Geo</t>
  </si>
  <si>
    <t>TES_per_household.kWh.IT.Res.HH.Thermal.SH.Geo.WH.Geo.Solar</t>
  </si>
  <si>
    <t>TES_per_household.kWh.IT.Res.HH.Thermal.SH.Geo.WH.Geo.Solar.Geo</t>
  </si>
  <si>
    <t>TES_per_household.kWh.IT.Res.HH.Thermal.SH.Geo.WH.Geo.Solar.Solar</t>
  </si>
  <si>
    <t>TES_per_household.kWh.IT.Res.HH.Thermal.SH.Geo.WH.Elc.NoSolar.Elec</t>
  </si>
  <si>
    <t>TES_per_household.kWh.IT.Res.HH.Thermal.SH.Geo.WH.Elc.Solar</t>
  </si>
  <si>
    <t>TES_per_household.kWh.IT.Res.HH.Thermal.SH.Geo.WH.Elc.Solar.Elec</t>
  </si>
  <si>
    <t>TES_per_household.kWh.IT.Res.HH.Thermal.SH.Geo.WH.Elc.Solar.Solar</t>
  </si>
  <si>
    <t>TES_per_household.kWh.IT.Res.HH.Thermal.SH.Geo.CO</t>
  </si>
  <si>
    <t>TES_per_household.kWh.IT.Res.HH.Thermal.SH.Geo.CO.LPG.LPG</t>
  </si>
  <si>
    <t>TES_per_household.kWh.IT.Res.HH.Thermal.SH.Geo.CO.Elc.Elec</t>
  </si>
  <si>
    <t>TES_per_household.kWh.IT.Res.HH.Thermal.SH.DistrHeat</t>
  </si>
  <si>
    <t>TES_per_household.kWh.IT.Res.HH.Thermal.SH.DistrHeat.SH</t>
  </si>
  <si>
    <t>TES_per_household.kWh.IT.Res.HH.Thermal.SH.DistrHeat.SH.Steam_Distr</t>
  </si>
  <si>
    <t>TES_per_household.kWh.IT.Res.HH.Thermal.SH.DistrHeat.SH.Elec</t>
  </si>
  <si>
    <t>TES_per_household.kWh.IT.Res.HH.Thermal.SH.DistrHeat.SC</t>
  </si>
  <si>
    <t>TES_per_household.kWh.IT.Res.HH.Thermal.SH.DistrHeat.SC.AC.Elec</t>
  </si>
  <si>
    <t>TES_per_household.kWh.IT.Res.HH.Thermal.SH.DistrHeat.WH</t>
  </si>
  <si>
    <t>TES_per_household.kWh.IT.Res.HH.Thermal.SH.DistrHeat.WH.DistrHeat.NoSolar.Steam_Distr</t>
  </si>
  <si>
    <t>TES_per_household.kWh.IT.Res.HH.Thermal.SH.DistrHeat.WH.DistrHeat.Solar</t>
  </si>
  <si>
    <t>TES_per_household.kWh.IT.Res.HH.Thermal.SH.DistrHeat.WH.DistrHeat.Solar.Steam_Distr</t>
  </si>
  <si>
    <t>TES_per_household.kWh.IT.Res.HH.Thermal.SH.DistrHeat.WH.DistrHeat.Solar.Solar</t>
  </si>
  <si>
    <t>TES_per_household.kWh.IT.Res.HH.Thermal.SH.DistrHeat.WH.Elc.NoSolar.Elec</t>
  </si>
  <si>
    <t>TES_per_household.kWh.IT.Res.HH.Thermal.SH.DistrHeat.WH.Elc.Solar</t>
  </si>
  <si>
    <t>TES_per_household.kWh.IT.Res.HH.Thermal.SH.DistrHeat.WH.Elc.Solar.Elec</t>
  </si>
  <si>
    <t>TES_per_household.kWh.IT.Res.HH.Thermal.SH.DistrHeat.WH.Elc.Solar.Solar</t>
  </si>
  <si>
    <t>TES_per_household.kWh.IT.Res.HH.Thermal.SH.DistrHeat.CO</t>
  </si>
  <si>
    <t>TES_per_household.kWh.IT.Res.HH.Thermal.SH.DistrHeat.CO.LPG.LPG</t>
  </si>
  <si>
    <t>TES_per_household.kWh.IT.Res.HH.Thermal.SH.DistrHeat.CO.Elc.Elec</t>
  </si>
  <si>
    <t>TES_per_household.kWh.IT.Res.HH.Thermal.SH.AdvElc</t>
  </si>
  <si>
    <t>TES_per_household.kWh.IT.Res.HH.Thermal.SH.AdvElc.SH</t>
  </si>
  <si>
    <t>TES_per_household.kWh.IT.Res.HH.Thermal.SH.AdvElc.SH.Elec</t>
  </si>
  <si>
    <t>TES_per_household.kWh.IT.Res.HH.Thermal.SH.AdvElc.SC</t>
  </si>
  <si>
    <t>TES_per_household.kWh.IT.Res.HH.Thermal.SH.AdvElc.SC.AC.Elec</t>
  </si>
  <si>
    <t>TES_per_household.kWh.IT.Res.HH.Thermal.SH.AdvElc.WH</t>
  </si>
  <si>
    <t>TES_per_household.kWh.IT.Res.HH.Thermal.SH.AdvElc.WH.LPG.NoSolar.LPG</t>
  </si>
  <si>
    <t>TES_per_household.kWh.IT.Res.HH.Thermal.SH.AdvElc.WH.LPG.Solar</t>
  </si>
  <si>
    <t>TES_per_household.kWh.IT.Res.HH.Thermal.SH.AdvElc.WH.LPG.Solar.LPG</t>
  </si>
  <si>
    <t>TES_per_household.kWh.IT.Res.HH.Thermal.SH.AdvElc.WH.LPG.Solar.Solar</t>
  </si>
  <si>
    <t>TES_per_household.kWh.IT.Res.HH.Thermal.SH.AdvElc.WH.Elc.NoSolar.Elec</t>
  </si>
  <si>
    <t>TES_per_household.kWh.IT.Res.HH.Thermal.SH.AdvElc.WH.Elc.Solar</t>
  </si>
  <si>
    <t>TES_per_household.kWh.IT.Res.HH.Thermal.SH.AdvElc.WH.Elc.Solar.Elec</t>
  </si>
  <si>
    <t>TES_per_household.kWh.IT.Res.HH.Thermal.SH.AdvElc.WH.Elc.Solar.Solar</t>
  </si>
  <si>
    <t>TES_per_household.kWh.IT.Res.HH.Thermal.SH.AdvElc.CO</t>
  </si>
  <si>
    <t>TES_per_household.kWh.IT.Res.HH.Thermal.SH.AdvElc.CO.LPG.LPG</t>
  </si>
  <si>
    <t>TES_per_household.kWh.IT.Res.HH.Thermal.SH.AdvElc.CO.Elc.Elec</t>
  </si>
  <si>
    <t>TES_per_household.kWh.IT.Res.HH.Thermal.SH.ConvElc</t>
  </si>
  <si>
    <t>TES_per_household.kWh.IT.Res.HH.Thermal.SH.ConvElc.SH</t>
  </si>
  <si>
    <t>TES_per_household.kWh.IT.Res.HH.Thermal.SH.ConvElc.SH.Elec</t>
  </si>
  <si>
    <t>TES_per_household.kWh.IT.Res.HH.Thermal.SH.ConvElc.SC</t>
  </si>
  <si>
    <t>TES_per_household.kWh.IT.Res.HH.Thermal.SH.ConvElc.SC.AC.Elec</t>
  </si>
  <si>
    <t>TES_per_household.kWh.IT.Res.HH.Thermal.SH.ConvElc.WH</t>
  </si>
  <si>
    <t>TES_per_household.kWh.IT.Res.HH.Thermal.SH.ConvElc.WH.LPG.NoSolar.LPG</t>
  </si>
  <si>
    <t>TES_per_household.kWh.IT.Res.HH.Thermal.SH.ConvElc.WH.LPG.Solar</t>
  </si>
  <si>
    <t>TES_per_household.kWh.IT.Res.HH.Thermal.SH.ConvElc.WH.LPG.Solar.LPG</t>
  </si>
  <si>
    <t>TES_per_household.kWh.IT.Res.HH.Thermal.SH.ConvElc.WH.LPG.Solar.Solar</t>
  </si>
  <si>
    <t>TES_per_household.kWh.IT.Res.HH.Thermal.SH.ConvElc.WH.Elc.NoSolar.Elec</t>
  </si>
  <si>
    <t>TES_per_household.kWh.IT.Res.HH.Thermal.SH.ConvElc.WH.Elc.Solar</t>
  </si>
  <si>
    <t>TES_per_household.kWh.IT.Res.HH.Thermal.SH.ConvElc.WH.Elc.Solar.Elec</t>
  </si>
  <si>
    <t>TES_per_household.kWh.IT.Res.HH.Thermal.SH.ConvElc.WH.Elc.Solar.Solar</t>
  </si>
  <si>
    <t>TES_per_household.kWh.IT.Res.HH.Thermal.SH.ConvElc.CO</t>
  </si>
  <si>
    <t>TES_per_household.kWh.IT.Res.HH.Thermal.SH.ConvElc.CO.LPG.LPG</t>
  </si>
  <si>
    <t>TES_per_household.kWh.IT.Res.HH.Thermal.SH.ConvElc.CO.Elc.Elec</t>
  </si>
  <si>
    <t>IT - CO2 emissions per household (detailed structure)</t>
  </si>
  <si>
    <t>EMI_per_household.kgCO2.IT.Res.HH.Thermal.SH.Solids</t>
  </si>
  <si>
    <t>EMI_per_household.kgCO2.IT.Res.HH.Thermal.SH.Solids.SH</t>
  </si>
  <si>
    <t>EMI_per_household.kgCO2.IT.Res.HH.Thermal.SH.Solids.SH.Solids</t>
  </si>
  <si>
    <t>EMI_per_household.kgCO2.IT.Res.HH.Thermal.SH.Solids.SH.Elec</t>
  </si>
  <si>
    <t>EMI_per_household.kgCO2.IT.Res.HH.Thermal.SH.Solids.SC</t>
  </si>
  <si>
    <t>EMI_per_household.kgCO2.IT.Res.HH.Thermal.SH.Solids.SC.AC.Elec</t>
  </si>
  <si>
    <t>EMI_per_household.kgCO2.IT.Res.HH.Thermal.SH.Solids.WH</t>
  </si>
  <si>
    <t>EMI_per_household.kgCO2.IT.Res.HH.Thermal.SH.Solids.WH.Solids.NoSolar.Solids</t>
  </si>
  <si>
    <t>EMI_per_household.kgCO2.IT.Res.HH.Thermal.SH.Solids.WH.LPG.NoSolar.LPG</t>
  </si>
  <si>
    <t>EMI_per_household.kgCO2.IT.Res.HH.Thermal.SH.Solids.WH.LPG.Solar</t>
  </si>
  <si>
    <t>EMI_per_household.kgCO2.IT.Res.HH.Thermal.SH.Solids.WH.LPG.Solar.LPG</t>
  </si>
  <si>
    <t>EMI_per_household.kgCO2.IT.Res.HH.Thermal.SH.Solids.WH.LPG.Solar.Solar</t>
  </si>
  <si>
    <t>EMI_per_household.kgCO2.IT.Res.HH.Thermal.SH.Solids.WH.Elc.NoSolar.Elec</t>
  </si>
  <si>
    <t>EMI_per_household.kgCO2.IT.Res.HH.Thermal.SH.Solids.WH.Elc.Solar</t>
  </si>
  <si>
    <t>EMI_per_household.kgCO2.IT.Res.HH.Thermal.SH.Solids.WH.Elc.Solar.Elec</t>
  </si>
  <si>
    <t>EMI_per_household.kgCO2.IT.Res.HH.Thermal.SH.Solids.WH.Elc.Solar.Solar</t>
  </si>
  <si>
    <t>EMI_per_household.kgCO2.IT.Res.HH.Thermal.SH.Solids.CO</t>
  </si>
  <si>
    <t>EMI_per_household.kgCO2.IT.Res.HH.Thermal.SH.Solids.CO.Solids.Solids</t>
  </si>
  <si>
    <t>EMI_per_household.kgCO2.IT.Res.HH.Thermal.SH.Solids.CO.LPG.LPG</t>
  </si>
  <si>
    <t>EMI_per_household.kgCO2.IT.Res.HH.Thermal.SH.Solids.CO.Elc.Elec</t>
  </si>
  <si>
    <t>EMI_per_household.kgCO2.IT.Res.HH.Thermal.SH.LPG</t>
  </si>
  <si>
    <t>EMI_per_household.kgCO2.IT.Res.HH.Thermal.SH.LPG.SH</t>
  </si>
  <si>
    <t>EMI_per_household.kgCO2.IT.Res.HH.Thermal.SH.LPG.SH.LPG</t>
  </si>
  <si>
    <t>EMI_per_household.kgCO2.IT.Res.HH.Thermal.SH.LPG.SH.Elec</t>
  </si>
  <si>
    <t>EMI_per_household.kgCO2.IT.Res.HH.Thermal.SH.LPG.SC</t>
  </si>
  <si>
    <t>EMI_per_household.kgCO2.IT.Res.HH.Thermal.SH.LPG.SC.AC.Elec</t>
  </si>
  <si>
    <t>EMI_per_household.kgCO2.IT.Res.HH.Thermal.SH.LPG.WH</t>
  </si>
  <si>
    <t>EMI_per_household.kgCO2.IT.Res.HH.Thermal.SH.LPG.WH.LPG.NoSolar.LPG</t>
  </si>
  <si>
    <t>EMI_per_household.kgCO2.IT.Res.HH.Thermal.SH.LPG.WH.LPG.Solar</t>
  </si>
  <si>
    <t>EMI_per_household.kgCO2.IT.Res.HH.Thermal.SH.LPG.WH.LPG.Solar.LPG</t>
  </si>
  <si>
    <t>EMI_per_household.kgCO2.IT.Res.HH.Thermal.SH.LPG.WH.LPG.Solar.Solar</t>
  </si>
  <si>
    <t>EMI_per_household.kgCO2.IT.Res.HH.Thermal.SH.LPG.WH.Elc.NoSolar.Elec</t>
  </si>
  <si>
    <t>EMI_per_household.kgCO2.IT.Res.HH.Thermal.SH.LPG.WH.Elc.Solar</t>
  </si>
  <si>
    <t>EMI_per_household.kgCO2.IT.Res.HH.Thermal.SH.LPG.WH.Elc.Solar.Elec</t>
  </si>
  <si>
    <t>EMI_per_household.kgCO2.IT.Res.HH.Thermal.SH.LPG.WH.Elc.Solar.Solar</t>
  </si>
  <si>
    <t>EMI_per_household.kgCO2.IT.Res.HH.Thermal.SH.LPG.CO</t>
  </si>
  <si>
    <t>EMI_per_household.kgCO2.IT.Res.HH.Thermal.SH.LPG.CO.LPG.LPG</t>
  </si>
  <si>
    <t>EMI_per_household.kgCO2.IT.Res.HH.Thermal.SH.LPG.CO.Elc.Elec</t>
  </si>
  <si>
    <t>EMI_per_household.kgCO2.IT.Res.HH.Thermal.SH.Oil</t>
  </si>
  <si>
    <t>EMI_per_household.kgCO2.IT.Res.HH.Thermal.SH.Oil.SH</t>
  </si>
  <si>
    <t>EMI_per_household.kgCO2.IT.Res.HH.Thermal.SH.Oil.SH.Oil</t>
  </si>
  <si>
    <t>EMI_per_household.kgCO2.IT.Res.HH.Thermal.SH.Oil.SH.Elec</t>
  </si>
  <si>
    <t>EMI_per_household.kgCO2.IT.Res.HH.Thermal.SH.Oil.SC</t>
  </si>
  <si>
    <t>EMI_per_household.kgCO2.IT.Res.HH.Thermal.SH.Oil.SC.AC.Elec</t>
  </si>
  <si>
    <t>EMI_per_household.kgCO2.IT.Res.HH.Thermal.SH.Oil.WH</t>
  </si>
  <si>
    <t>EMI_per_household.kgCO2.IT.Res.HH.Thermal.SH.Oil.WH.Oil.NoSolar.Oil</t>
  </si>
  <si>
    <t>EMI_per_household.kgCO2.IT.Res.HH.Thermal.SH.Oil.WH.Oil.Solar</t>
  </si>
  <si>
    <t>EMI_per_household.kgCO2.IT.Res.HH.Thermal.SH.Oil.WH.Oil.Solar.Oil</t>
  </si>
  <si>
    <t>EMI_per_household.kgCO2.IT.Res.HH.Thermal.SH.Oil.WH.Oil.Solar.Solar</t>
  </si>
  <si>
    <t>EMI_per_household.kgCO2.IT.Res.HH.Thermal.SH.Oil.WH.Elc.NoSolar.Elec</t>
  </si>
  <si>
    <t>EMI_per_household.kgCO2.IT.Res.HH.Thermal.SH.Oil.WH.Elc.Solar</t>
  </si>
  <si>
    <t>EMI_per_household.kgCO2.IT.Res.HH.Thermal.SH.Oil.WH.Elc.Solar.Elec</t>
  </si>
  <si>
    <t>EMI_per_household.kgCO2.IT.Res.HH.Thermal.SH.Oil.WH.Elc.Solar.Solar</t>
  </si>
  <si>
    <t>EMI_per_household.kgCO2.IT.Res.HH.Thermal.SH.Oil.CO</t>
  </si>
  <si>
    <t>EMI_per_household.kgCO2.IT.Res.HH.Thermal.SH.Oil.CO.LPG.LPG</t>
  </si>
  <si>
    <t>EMI_per_household.kgCO2.IT.Res.HH.Thermal.SH.Oil.CO.Elc.Elec</t>
  </si>
  <si>
    <t>EMI_per_household.kgCO2.IT.Res.HH.Thermal.SH.Gas</t>
  </si>
  <si>
    <t>EMI_per_household.kgCO2.IT.Res.HH.Thermal.SH.Gas.SH</t>
  </si>
  <si>
    <t>EMI_per_household.kgCO2.IT.Res.HH.Thermal.SH.Gas.SH.Gas</t>
  </si>
  <si>
    <t>EMI_per_household.kgCO2.IT.Res.HH.Thermal.SH.Gas.SH.Elec</t>
  </si>
  <si>
    <t>EMI_per_household.kgCO2.IT.Res.HH.Thermal.SH.Gas.SC</t>
  </si>
  <si>
    <t>EMI_per_household.kgCO2.IT.Res.HH.Thermal.SH.Gas.SC.AC.Elec</t>
  </si>
  <si>
    <t>EMI_per_household.kgCO2.IT.Res.HH.Thermal.SH.Gas.WH</t>
  </si>
  <si>
    <t>EMI_per_household.kgCO2.IT.Res.HH.Thermal.SH.Gas.WH.Gas.NoSolar.Gas</t>
  </si>
  <si>
    <t>EMI_per_household.kgCO2.IT.Res.HH.Thermal.SH.Gas.WH.Gas.Solar</t>
  </si>
  <si>
    <t>EMI_per_household.kgCO2.IT.Res.HH.Thermal.SH.Gas.WH.Gas.Solar.Gas</t>
  </si>
  <si>
    <t>EMI_per_household.kgCO2.IT.Res.HH.Thermal.SH.Gas.WH.Gas.Solar.Solar</t>
  </si>
  <si>
    <t>EMI_per_household.kgCO2.IT.Res.HH.Thermal.SH.Gas.WH.Elc.NoSolar.Elec</t>
  </si>
  <si>
    <t>EMI_per_household.kgCO2.IT.Res.HH.Thermal.SH.Gas.WH.Elc.Solar</t>
  </si>
  <si>
    <t>EMI_per_household.kgCO2.IT.Res.HH.Thermal.SH.Gas.WH.Elc.Solar.Elec</t>
  </si>
  <si>
    <t>EMI_per_household.kgCO2.IT.Res.HH.Thermal.SH.Gas.WH.Elc.Solar.Solar</t>
  </si>
  <si>
    <t>EMI_per_household.kgCO2.IT.Res.HH.Thermal.SH.Gas.CO</t>
  </si>
  <si>
    <t>EMI_per_household.kgCO2.IT.Res.HH.Thermal.SH.Gas.CO.Gas.Gas</t>
  </si>
  <si>
    <t>EMI_per_household.kgCO2.IT.Res.HH.Thermal.SH.Gas.CO.Elc.Elec</t>
  </si>
  <si>
    <t>EMI_per_household.kgCO2.IT.Res.HH.Thermal.SH.Biomass</t>
  </si>
  <si>
    <t>EMI_per_household.kgCO2.IT.Res.HH.Thermal.SH.Biomass.SH</t>
  </si>
  <si>
    <t>EMI_per_household.kgCO2.IT.Res.HH.Thermal.SH.Biomass.SH.Biomass</t>
  </si>
  <si>
    <t>EMI_per_household.kgCO2.IT.Res.HH.Thermal.SH.Biomass.SH.Elec</t>
  </si>
  <si>
    <t>EMI_per_household.kgCO2.IT.Res.HH.Thermal.SH.Biomass.SC</t>
  </si>
  <si>
    <t>EMI_per_household.kgCO2.IT.Res.HH.Thermal.SH.Biomass.SC.AC.Elec</t>
  </si>
  <si>
    <t>EMI_per_household.kgCO2.IT.Res.HH.Thermal.SH.Biomass.WH</t>
  </si>
  <si>
    <t>EMI_per_household.kgCO2.IT.Res.HH.Thermal.SH.Biomass.WH.Biomass.NoSolar.Biomass</t>
  </si>
  <si>
    <t>EMI_per_household.kgCO2.IT.Res.HH.Thermal.SH.Biomass.WH.Biomass.Solar</t>
  </si>
  <si>
    <t>EMI_per_household.kgCO2.IT.Res.HH.Thermal.SH.Biomass.WH.Biomass.Solar.Biomass</t>
  </si>
  <si>
    <t>EMI_per_household.kgCO2.IT.Res.HH.Thermal.SH.Biomass.WH.Biomass.Solar.Solar</t>
  </si>
  <si>
    <t>EMI_per_household.kgCO2.IT.Res.HH.Thermal.SH.Biomass.WH.LPG.NoSolar.LPG</t>
  </si>
  <si>
    <t>EMI_per_household.kgCO2.IT.Res.HH.Thermal.SH.Biomass.WH.LPG.Solar</t>
  </si>
  <si>
    <t>EMI_per_household.kgCO2.IT.Res.HH.Thermal.SH.Biomass.WH.LPG.Solar.LPG</t>
  </si>
  <si>
    <t>EMI_per_household.kgCO2.IT.Res.HH.Thermal.SH.Biomass.WH.LPG.Solar.Solar</t>
  </si>
  <si>
    <t>EMI_per_household.kgCO2.IT.Res.HH.Thermal.SH.Biomass.WH.Elc.NoSolar.Elec</t>
  </si>
  <si>
    <t>EMI_per_household.kgCO2.IT.Res.HH.Thermal.SH.Biomass.WH.Elc.Solar</t>
  </si>
  <si>
    <t>EMI_per_household.kgCO2.IT.Res.HH.Thermal.SH.Biomass.WH.Elc.Solar.Elec</t>
  </si>
  <si>
    <t>EMI_per_household.kgCO2.IT.Res.HH.Thermal.SH.Biomass.WH.Elc.Solar.Solar</t>
  </si>
  <si>
    <t>EMI_per_household.kgCO2.IT.Res.HH.Thermal.SH.Biomass.CO</t>
  </si>
  <si>
    <t>EMI_per_household.kgCO2.IT.Res.HH.Thermal.SH.Biomass.CO.Biomass.Biomass</t>
  </si>
  <si>
    <t>EMI_per_household.kgCO2.IT.Res.HH.Thermal.SH.Biomass.CO.LPG.LPG</t>
  </si>
  <si>
    <t>EMI_per_household.kgCO2.IT.Res.HH.Thermal.SH.Biomass.CO.Elc.Elec</t>
  </si>
  <si>
    <t>EMI_per_household.kgCO2.IT.Res.HH.Thermal.SH.Geo</t>
  </si>
  <si>
    <t>EMI_per_household.kgCO2.IT.Res.HH.Thermal.SH.Geo.SH</t>
  </si>
  <si>
    <t>EMI_per_household.kgCO2.IT.Res.HH.Thermal.SH.Geo.SH.Geo</t>
  </si>
  <si>
    <t>EMI_per_household.kgCO2.IT.Res.HH.Thermal.SH.Geo.SH.Elec</t>
  </si>
  <si>
    <t>EMI_per_household.kgCO2.IT.Res.HH.Thermal.SH.Geo.SC</t>
  </si>
  <si>
    <t>EMI_per_household.kgCO2.IT.Res.HH.Thermal.SH.Geo.SC.AC.Elec</t>
  </si>
  <si>
    <t>EMI_per_household.kgCO2.IT.Res.HH.Thermal.SH.Geo.WH</t>
  </si>
  <si>
    <t>EMI_per_household.kgCO2.IT.Res.HH.Thermal.SH.Geo.WH.Geo.NoSolar.Geo</t>
  </si>
  <si>
    <t>EMI_per_household.kgCO2.IT.Res.HH.Thermal.SH.Geo.WH.Geo.Solar</t>
  </si>
  <si>
    <t>EMI_per_household.kgCO2.IT.Res.HH.Thermal.SH.Geo.WH.Geo.Solar.Geo</t>
  </si>
  <si>
    <t>EMI_per_household.kgCO2.IT.Res.HH.Thermal.SH.Geo.WH.Geo.Solar.Solar</t>
  </si>
  <si>
    <t>EMI_per_household.kgCO2.IT.Res.HH.Thermal.SH.Geo.WH.Elc.NoSolar.Elec</t>
  </si>
  <si>
    <t>EMI_per_household.kgCO2.IT.Res.HH.Thermal.SH.Geo.WH.Elc.Solar</t>
  </si>
  <si>
    <t>EMI_per_household.kgCO2.IT.Res.HH.Thermal.SH.Geo.WH.Elc.Solar.Elec</t>
  </si>
  <si>
    <t>EMI_per_household.kgCO2.IT.Res.HH.Thermal.SH.Geo.WH.Elc.Solar.Solar</t>
  </si>
  <si>
    <t>EMI_per_household.kgCO2.IT.Res.HH.Thermal.SH.Geo.CO</t>
  </si>
  <si>
    <t>EMI_per_household.kgCO2.IT.Res.HH.Thermal.SH.Geo.CO.LPG.LPG</t>
  </si>
  <si>
    <t>EMI_per_household.kgCO2.IT.Res.HH.Thermal.SH.Geo.CO.Elc.Elec</t>
  </si>
  <si>
    <t>EMI_per_household.kgCO2.IT.Res.HH.Thermal.SH.DistrHeat</t>
  </si>
  <si>
    <t>EMI_per_household.kgCO2.IT.Res.HH.Thermal.SH.DistrHeat.SH</t>
  </si>
  <si>
    <t>EMI_per_household.kgCO2.IT.Res.HH.Thermal.SH.DistrHeat.SH.Steam_Distr</t>
  </si>
  <si>
    <t>EMI_per_household.kgCO2.IT.Res.HH.Thermal.SH.DistrHeat.SH.Elec</t>
  </si>
  <si>
    <t>EMI_per_household.kgCO2.IT.Res.HH.Thermal.SH.DistrHeat.SC</t>
  </si>
  <si>
    <t>EMI_per_household.kgCO2.IT.Res.HH.Thermal.SH.DistrHeat.SC.AC.Elec</t>
  </si>
  <si>
    <t>EMI_per_household.kgCO2.IT.Res.HH.Thermal.SH.DistrHeat.WH</t>
  </si>
  <si>
    <t>EMI_per_household.kgCO2.IT.Res.HH.Thermal.SH.DistrHeat.WH.DistrHeat.NoSolar.Steam_Distr</t>
  </si>
  <si>
    <t>EMI_per_household.kgCO2.IT.Res.HH.Thermal.SH.DistrHeat.WH.DistrHeat.Solar</t>
  </si>
  <si>
    <t>EMI_per_household.kgCO2.IT.Res.HH.Thermal.SH.DistrHeat.WH.DistrHeat.Solar.Steam_Distr</t>
  </si>
  <si>
    <t>EMI_per_household.kgCO2.IT.Res.HH.Thermal.SH.DistrHeat.WH.DistrHeat.Solar.Solar</t>
  </si>
  <si>
    <t>EMI_per_household.kgCO2.IT.Res.HH.Thermal.SH.DistrHeat.WH.Elc.NoSolar.Elec</t>
  </si>
  <si>
    <t>EMI_per_household.kgCO2.IT.Res.HH.Thermal.SH.DistrHeat.WH.Elc.Solar</t>
  </si>
  <si>
    <t>EMI_per_household.kgCO2.IT.Res.HH.Thermal.SH.DistrHeat.WH.Elc.Solar.Elec</t>
  </si>
  <si>
    <t>EMI_per_household.kgCO2.IT.Res.HH.Thermal.SH.DistrHeat.WH.Elc.Solar.Solar</t>
  </si>
  <si>
    <t>EMI_per_household.kgCO2.IT.Res.HH.Thermal.SH.DistrHeat.CO</t>
  </si>
  <si>
    <t>EMI_per_household.kgCO2.IT.Res.HH.Thermal.SH.DistrHeat.CO.LPG.LPG</t>
  </si>
  <si>
    <t>EMI_per_household.kgCO2.IT.Res.HH.Thermal.SH.DistrHeat.CO.Elc.Elec</t>
  </si>
  <si>
    <t>EMI_per_household.kgCO2.IT.Res.HH.Thermal.SH.AdvElc</t>
  </si>
  <si>
    <t>EMI_per_household.kgCO2.IT.Res.HH.Thermal.SH.AdvElc.SH</t>
  </si>
  <si>
    <t>EMI_per_household.kgCO2.IT.Res.HH.Thermal.SH.AdvElc.SH.Elec</t>
  </si>
  <si>
    <t>EMI_per_household.kgCO2.IT.Res.HH.Thermal.SH.AdvElc.SC</t>
  </si>
  <si>
    <t>EMI_per_household.kgCO2.IT.Res.HH.Thermal.SH.AdvElc.SC.AC.Elec</t>
  </si>
  <si>
    <t>EMI_per_household.kgCO2.IT.Res.HH.Thermal.SH.AdvElc.WH</t>
  </si>
  <si>
    <t>EMI_per_household.kgCO2.IT.Res.HH.Thermal.SH.AdvElc.WH.LPG.NoSolar.LPG</t>
  </si>
  <si>
    <t>EMI_per_household.kgCO2.IT.Res.HH.Thermal.SH.AdvElc.WH.LPG.Solar</t>
  </si>
  <si>
    <t>EMI_per_household.kgCO2.IT.Res.HH.Thermal.SH.AdvElc.WH.LPG.Solar.LPG</t>
  </si>
  <si>
    <t>EMI_per_household.kgCO2.IT.Res.HH.Thermal.SH.AdvElc.WH.LPG.Solar.Solar</t>
  </si>
  <si>
    <t>EMI_per_household.kgCO2.IT.Res.HH.Thermal.SH.AdvElc.WH.Elc.NoSolar.Elec</t>
  </si>
  <si>
    <t>EMI_per_household.kgCO2.IT.Res.HH.Thermal.SH.AdvElc.WH.Elc.Solar</t>
  </si>
  <si>
    <t>EMI_per_household.kgCO2.IT.Res.HH.Thermal.SH.AdvElc.WH.Elc.Solar.Elec</t>
  </si>
  <si>
    <t>EMI_per_household.kgCO2.IT.Res.HH.Thermal.SH.AdvElc.WH.Elc.Solar.Solar</t>
  </si>
  <si>
    <t>EMI_per_household.kgCO2.IT.Res.HH.Thermal.SH.AdvElc.CO</t>
  </si>
  <si>
    <t>EMI_per_household.kgCO2.IT.Res.HH.Thermal.SH.AdvElc.CO.LPG.LPG</t>
  </si>
  <si>
    <t>EMI_per_household.kgCO2.IT.Res.HH.Thermal.SH.AdvElc.CO.Elc.Elec</t>
  </si>
  <si>
    <t>EMI_per_household.kgCO2.IT.Res.HH.Thermal.SH.ConvElc</t>
  </si>
  <si>
    <t>EMI_per_household.kgCO2.IT.Res.HH.Thermal.SH.ConvElc.SH</t>
  </si>
  <si>
    <t>EMI_per_household.kgCO2.IT.Res.HH.Thermal.SH.ConvElc.SH.Elec</t>
  </si>
  <si>
    <t>EMI_per_household.kgCO2.IT.Res.HH.Thermal.SH.ConvElc.SC</t>
  </si>
  <si>
    <t>EMI_per_household.kgCO2.IT.Res.HH.Thermal.SH.ConvElc.SC.AC.Elec</t>
  </si>
  <si>
    <t>EMI_per_household.kgCO2.IT.Res.HH.Thermal.SH.ConvElc.WH</t>
  </si>
  <si>
    <t>EMI_per_household.kgCO2.IT.Res.HH.Thermal.SH.ConvElc.WH.LPG.NoSolar.LPG</t>
  </si>
  <si>
    <t>EMI_per_household.kgCO2.IT.Res.HH.Thermal.SH.ConvElc.WH.LPG.Solar</t>
  </si>
  <si>
    <t>EMI_per_household.kgCO2.IT.Res.HH.Thermal.SH.ConvElc.WH.LPG.Solar.LPG</t>
  </si>
  <si>
    <t>EMI_per_household.kgCO2.IT.Res.HH.Thermal.SH.ConvElc.WH.LPG.Solar.Solar</t>
  </si>
  <si>
    <t>EMI_per_household.kgCO2.IT.Res.HH.Thermal.SH.ConvElc.WH.Elc.NoSolar.Elec</t>
  </si>
  <si>
    <t>EMI_per_household.kgCO2.IT.Res.HH.Thermal.SH.ConvElc.WH.Elc.Solar</t>
  </si>
  <si>
    <t>EMI_per_household.kgCO2.IT.Res.HH.Thermal.SH.ConvElc.WH.Elc.Solar.Elec</t>
  </si>
  <si>
    <t>EMI_per_household.kgCO2.IT.Res.HH.Thermal.SH.ConvElc.WH.Elc.Solar.Solar</t>
  </si>
  <si>
    <t>EMI_per_household.kgCO2.IT.Res.HH.Thermal.SH.ConvElc.CO</t>
  </si>
  <si>
    <t>EMI_per_household.kgCO2.IT.Res.HH.Thermal.SH.ConvElc.CO.LPG.LPG</t>
  </si>
  <si>
    <t>EMI_per_household.kgCO2.IT.Res.HH.Thermal.SH.ConvElc.CO.Elc.Elec</t>
  </si>
  <si>
    <t>IT - Final energy consumption per surface area (detailed structure)</t>
  </si>
  <si>
    <t>FEC_per_sqm.kWh.IT.Res.HH.Thermal.SH.Solids</t>
  </si>
  <si>
    <t>FEC_per_sqm.kWh.IT.Res.HH.Thermal.SH.Solids.SH</t>
  </si>
  <si>
    <t>FEC_per_sqm.kWh.IT.Res.HH.Thermal.SH.Solids.SH.Solids</t>
  </si>
  <si>
    <t>FEC_per_sqm.kWh.IT.Res.HH.Thermal.SH.Solids.SH.Elec</t>
  </si>
  <si>
    <t>FEC_per_sqm.kWh.IT.Res.HH.Thermal.SH.Solids.SC</t>
  </si>
  <si>
    <t>FEC_per_sqm.kWh.IT.Res.HH.Thermal.SH.Solids.SC.AC.Elec</t>
  </si>
  <si>
    <t>FEC_per_sqm.kWh.IT.Res.HH.Thermal.SH.Solids.WH</t>
  </si>
  <si>
    <t>FEC_per_sqm.kWh.IT.Res.HH.Thermal.SH.Solids.WH.Solids.NoSolar.Solids</t>
  </si>
  <si>
    <t>FEC_per_sqm.kWh.IT.Res.HH.Thermal.SH.Solids.WH.LPG.NoSolar.LPG</t>
  </si>
  <si>
    <t>FEC_per_sqm.kWh.IT.Res.HH.Thermal.SH.Solids.WH.LPG.Solar</t>
  </si>
  <si>
    <t>FEC_per_sqm.kWh.IT.Res.HH.Thermal.SH.Solids.WH.LPG.Solar.LPG</t>
  </si>
  <si>
    <t>FEC_per_sqm.kWh.IT.Res.HH.Thermal.SH.Solids.WH.LPG.Solar.Solar</t>
  </si>
  <si>
    <t>FEC_per_sqm.kWh.IT.Res.HH.Thermal.SH.Solids.WH.Elc.NoSolar.Elec</t>
  </si>
  <si>
    <t>FEC_per_sqm.kWh.IT.Res.HH.Thermal.SH.Solids.WH.Elc.Solar</t>
  </si>
  <si>
    <t>FEC_per_sqm.kWh.IT.Res.HH.Thermal.SH.Solids.WH.Elc.Solar.Elec</t>
  </si>
  <si>
    <t>FEC_per_sqm.kWh.IT.Res.HH.Thermal.SH.Solids.WH.Elc.Solar.Solar</t>
  </si>
  <si>
    <t>FEC_per_sqm.kWh.IT.Res.HH.Thermal.SH.Solids.CO</t>
  </si>
  <si>
    <t>FEC_per_sqm.kWh.IT.Res.HH.Thermal.SH.Solids.CO.Solids.Solids</t>
  </si>
  <si>
    <t>FEC_per_sqm.kWh.IT.Res.HH.Thermal.SH.Solids.CO.LPG.LPG</t>
  </si>
  <si>
    <t>FEC_per_sqm.kWh.IT.Res.HH.Thermal.SH.Solids.CO.Elc.Elec</t>
  </si>
  <si>
    <t>FEC_per_sqm.kWh.IT.Res.HH.Thermal.SH.LPG</t>
  </si>
  <si>
    <t>FEC_per_sqm.kWh.IT.Res.HH.Thermal.SH.LPG.SH</t>
  </si>
  <si>
    <t>FEC_per_sqm.kWh.IT.Res.HH.Thermal.SH.LPG.SH.LPG</t>
  </si>
  <si>
    <t>FEC_per_sqm.kWh.IT.Res.HH.Thermal.SH.LPG.SH.Elec</t>
  </si>
  <si>
    <t>FEC_per_sqm.kWh.IT.Res.HH.Thermal.SH.LPG.SC</t>
  </si>
  <si>
    <t>FEC_per_sqm.kWh.IT.Res.HH.Thermal.SH.LPG.SC.AC.Elec</t>
  </si>
  <si>
    <t>FEC_per_sqm.kWh.IT.Res.HH.Thermal.SH.LPG.WH</t>
  </si>
  <si>
    <t>FEC_per_sqm.kWh.IT.Res.HH.Thermal.SH.LPG.WH.LPG.NoSolar.LPG</t>
  </si>
  <si>
    <t>FEC_per_sqm.kWh.IT.Res.HH.Thermal.SH.LPG.WH.LPG.Solar</t>
  </si>
  <si>
    <t>FEC_per_sqm.kWh.IT.Res.HH.Thermal.SH.LPG.WH.LPG.Solar.LPG</t>
  </si>
  <si>
    <t>FEC_per_sqm.kWh.IT.Res.HH.Thermal.SH.LPG.WH.LPG.Solar.Solar</t>
  </si>
  <si>
    <t>FEC_per_sqm.kWh.IT.Res.HH.Thermal.SH.LPG.WH.Elc.NoSolar.Elec</t>
  </si>
  <si>
    <t>FEC_per_sqm.kWh.IT.Res.HH.Thermal.SH.LPG.WH.Elc.Solar</t>
  </si>
  <si>
    <t>FEC_per_sqm.kWh.IT.Res.HH.Thermal.SH.LPG.WH.Elc.Solar.Elec</t>
  </si>
  <si>
    <t>FEC_per_sqm.kWh.IT.Res.HH.Thermal.SH.LPG.WH.Elc.Solar.Solar</t>
  </si>
  <si>
    <t>FEC_per_sqm.kWh.IT.Res.HH.Thermal.SH.LPG.CO</t>
  </si>
  <si>
    <t>FEC_per_sqm.kWh.IT.Res.HH.Thermal.SH.LPG.CO.LPG.LPG</t>
  </si>
  <si>
    <t>FEC_per_sqm.kWh.IT.Res.HH.Thermal.SH.LPG.CO.Elc.Elec</t>
  </si>
  <si>
    <t>FEC_per_sqm.kWh.IT.Res.HH.Thermal.SH.Oil</t>
  </si>
  <si>
    <t>FEC_per_sqm.kWh.IT.Res.HH.Thermal.SH.Oil.SH</t>
  </si>
  <si>
    <t>FEC_per_sqm.kWh.IT.Res.HH.Thermal.SH.Oil.SH.Oil</t>
  </si>
  <si>
    <t>FEC_per_sqm.kWh.IT.Res.HH.Thermal.SH.Oil.SH.Elec</t>
  </si>
  <si>
    <t>FEC_per_sqm.kWh.IT.Res.HH.Thermal.SH.Oil.SC</t>
  </si>
  <si>
    <t>FEC_per_sqm.kWh.IT.Res.HH.Thermal.SH.Oil.SC.AC.Elec</t>
  </si>
  <si>
    <t>FEC_per_sqm.kWh.IT.Res.HH.Thermal.SH.Oil.WH</t>
  </si>
  <si>
    <t>FEC_per_sqm.kWh.IT.Res.HH.Thermal.SH.Oil.WH.Oil.NoSolar.Oil</t>
  </si>
  <si>
    <t>FEC_per_sqm.kWh.IT.Res.HH.Thermal.SH.Oil.WH.Oil.Solar</t>
  </si>
  <si>
    <t>FEC_per_sqm.kWh.IT.Res.HH.Thermal.SH.Oil.WH.Oil.Solar.Oil</t>
  </si>
  <si>
    <t>FEC_per_sqm.kWh.IT.Res.HH.Thermal.SH.Oil.WH.Oil.Solar.Solar</t>
  </si>
  <si>
    <t>FEC_per_sqm.kWh.IT.Res.HH.Thermal.SH.Oil.WH.Elc.NoSolar.Elec</t>
  </si>
  <si>
    <t>FEC_per_sqm.kWh.IT.Res.HH.Thermal.SH.Oil.WH.Elc.Solar</t>
  </si>
  <si>
    <t>FEC_per_sqm.kWh.IT.Res.HH.Thermal.SH.Oil.WH.Elc.Solar.Elec</t>
  </si>
  <si>
    <t>FEC_per_sqm.kWh.IT.Res.HH.Thermal.SH.Oil.WH.Elc.Solar.Solar</t>
  </si>
  <si>
    <t>FEC_per_sqm.kWh.IT.Res.HH.Thermal.SH.Oil.CO</t>
  </si>
  <si>
    <t>FEC_per_sqm.kWh.IT.Res.HH.Thermal.SH.Oil.CO.LPG.LPG</t>
  </si>
  <si>
    <t>FEC_per_sqm.kWh.IT.Res.HH.Thermal.SH.Oil.CO.Elc.Elec</t>
  </si>
  <si>
    <t>FEC_per_sqm.kWh.IT.Res.HH.Thermal.SH.Gas</t>
  </si>
  <si>
    <t>FEC_per_sqm.kWh.IT.Res.HH.Thermal.SH.Gas.SH</t>
  </si>
  <si>
    <t>FEC_per_sqm.kWh.IT.Res.HH.Thermal.SH.Gas.SH.Gas</t>
  </si>
  <si>
    <t>FEC_per_sqm.kWh.IT.Res.HH.Thermal.SH.Gas.SH.Elec</t>
  </si>
  <si>
    <t>FEC_per_sqm.kWh.IT.Res.HH.Thermal.SH.Gas.SC</t>
  </si>
  <si>
    <t>FEC_per_sqm.kWh.IT.Res.HH.Thermal.SH.Gas.SC.AC.Elec</t>
  </si>
  <si>
    <t>FEC_per_sqm.kWh.IT.Res.HH.Thermal.SH.Gas.WH</t>
  </si>
  <si>
    <t>FEC_per_sqm.kWh.IT.Res.HH.Thermal.SH.Gas.WH.Gas.NoSolar.Gas</t>
  </si>
  <si>
    <t>FEC_per_sqm.kWh.IT.Res.HH.Thermal.SH.Gas.WH.Gas.Solar</t>
  </si>
  <si>
    <t>FEC_per_sqm.kWh.IT.Res.HH.Thermal.SH.Gas.WH.Gas.Solar.Gas</t>
  </si>
  <si>
    <t>FEC_per_sqm.kWh.IT.Res.HH.Thermal.SH.Gas.WH.Gas.Solar.Solar</t>
  </si>
  <si>
    <t>FEC_per_sqm.kWh.IT.Res.HH.Thermal.SH.Gas.WH.Elc.NoSolar.Elec</t>
  </si>
  <si>
    <t>FEC_per_sqm.kWh.IT.Res.HH.Thermal.SH.Gas.WH.Elc.Solar</t>
  </si>
  <si>
    <t>FEC_per_sqm.kWh.IT.Res.HH.Thermal.SH.Gas.WH.Elc.Solar.Elec</t>
  </si>
  <si>
    <t>FEC_per_sqm.kWh.IT.Res.HH.Thermal.SH.Gas.WH.Elc.Solar.Solar</t>
  </si>
  <si>
    <t>FEC_per_sqm.kWh.IT.Res.HH.Thermal.SH.Gas.CO</t>
  </si>
  <si>
    <t>FEC_per_sqm.kWh.IT.Res.HH.Thermal.SH.Gas.CO.Gas.Gas</t>
  </si>
  <si>
    <t>FEC_per_sqm.kWh.IT.Res.HH.Thermal.SH.Gas.CO.Elc.Elec</t>
  </si>
  <si>
    <t>FEC_per_sqm.kWh.IT.Res.HH.Thermal.SH.Biomass</t>
  </si>
  <si>
    <t>FEC_per_sqm.kWh.IT.Res.HH.Thermal.SH.Biomass.SH</t>
  </si>
  <si>
    <t>FEC_per_sqm.kWh.IT.Res.HH.Thermal.SH.Biomass.SH.Biomass</t>
  </si>
  <si>
    <t>FEC_per_sqm.kWh.IT.Res.HH.Thermal.SH.Biomass.SH.Elec</t>
  </si>
  <si>
    <t>FEC_per_sqm.kWh.IT.Res.HH.Thermal.SH.Biomass.SC</t>
  </si>
  <si>
    <t>FEC_per_sqm.kWh.IT.Res.HH.Thermal.SH.Biomass.SC.AC.Elec</t>
  </si>
  <si>
    <t>FEC_per_sqm.kWh.IT.Res.HH.Thermal.SH.Biomass.WH</t>
  </si>
  <si>
    <t>FEC_per_sqm.kWh.IT.Res.HH.Thermal.SH.Biomass.WH.Biomass.NoSolar.Biomass</t>
  </si>
  <si>
    <t>FEC_per_sqm.kWh.IT.Res.HH.Thermal.SH.Biomass.WH.Biomass.Solar</t>
  </si>
  <si>
    <t>FEC_per_sqm.kWh.IT.Res.HH.Thermal.SH.Biomass.WH.Biomass.Solar.Biomass</t>
  </si>
  <si>
    <t>FEC_per_sqm.kWh.IT.Res.HH.Thermal.SH.Biomass.WH.Biomass.Solar.Solar</t>
  </si>
  <si>
    <t>FEC_per_sqm.kWh.IT.Res.HH.Thermal.SH.Biomass.WH.LPG.NoSolar.LPG</t>
  </si>
  <si>
    <t>FEC_per_sqm.kWh.IT.Res.HH.Thermal.SH.Biomass.WH.LPG.Solar</t>
  </si>
  <si>
    <t>FEC_per_sqm.kWh.IT.Res.HH.Thermal.SH.Biomass.WH.LPG.Solar.LPG</t>
  </si>
  <si>
    <t>FEC_per_sqm.kWh.IT.Res.HH.Thermal.SH.Biomass.WH.LPG.Solar.Solar</t>
  </si>
  <si>
    <t>FEC_per_sqm.kWh.IT.Res.HH.Thermal.SH.Biomass.WH.Elc.NoSolar.Elec</t>
  </si>
  <si>
    <t>FEC_per_sqm.kWh.IT.Res.HH.Thermal.SH.Biomass.WH.Elc.Solar</t>
  </si>
  <si>
    <t>FEC_per_sqm.kWh.IT.Res.HH.Thermal.SH.Biomass.WH.Elc.Solar.Elec</t>
  </si>
  <si>
    <t>FEC_per_sqm.kWh.IT.Res.HH.Thermal.SH.Biomass.WH.Elc.Solar.Solar</t>
  </si>
  <si>
    <t>FEC_per_sqm.kWh.IT.Res.HH.Thermal.SH.Biomass.CO</t>
  </si>
  <si>
    <t>FEC_per_sqm.kWh.IT.Res.HH.Thermal.SH.Biomass.CO.Biomass.Biomass</t>
  </si>
  <si>
    <t>FEC_per_sqm.kWh.IT.Res.HH.Thermal.SH.Biomass.CO.LPG.LPG</t>
  </si>
  <si>
    <t>FEC_per_sqm.kWh.IT.Res.HH.Thermal.SH.Biomass.CO.Elc.Elec</t>
  </si>
  <si>
    <t>FEC_per_sqm.kWh.IT.Res.HH.Thermal.SH.Geo</t>
  </si>
  <si>
    <t>FEC_per_sqm.kWh.IT.Res.HH.Thermal.SH.Geo.SH</t>
  </si>
  <si>
    <t>FEC_per_sqm.kWh.IT.Res.HH.Thermal.SH.Geo.SH.Geo</t>
  </si>
  <si>
    <t>FEC_per_sqm.kWh.IT.Res.HH.Thermal.SH.Geo.SH.Elec</t>
  </si>
  <si>
    <t>FEC_per_sqm.kWh.IT.Res.HH.Thermal.SH.Geo.SC</t>
  </si>
  <si>
    <t>FEC_per_sqm.kWh.IT.Res.HH.Thermal.SH.Geo.SC.AC.Elec</t>
  </si>
  <si>
    <t>FEC_per_sqm.kWh.IT.Res.HH.Thermal.SH.Geo.WH</t>
  </si>
  <si>
    <t>FEC_per_sqm.kWh.IT.Res.HH.Thermal.SH.Geo.WH.Geo.NoSolar.Geo</t>
  </si>
  <si>
    <t>FEC_per_sqm.kWh.IT.Res.HH.Thermal.SH.Geo.WH.Geo.Solar</t>
  </si>
  <si>
    <t>FEC_per_sqm.kWh.IT.Res.HH.Thermal.SH.Geo.WH.Geo.Solar.Geo</t>
  </si>
  <si>
    <t>FEC_per_sqm.kWh.IT.Res.HH.Thermal.SH.Geo.WH.Geo.Solar.Solar</t>
  </si>
  <si>
    <t>FEC_per_sqm.kWh.IT.Res.HH.Thermal.SH.Geo.WH.Elc.NoSolar.Elec</t>
  </si>
  <si>
    <t>FEC_per_sqm.kWh.IT.Res.HH.Thermal.SH.Geo.WH.Elc.Solar</t>
  </si>
  <si>
    <t>FEC_per_sqm.kWh.IT.Res.HH.Thermal.SH.Geo.WH.Elc.Solar.Elec</t>
  </si>
  <si>
    <t>FEC_per_sqm.kWh.IT.Res.HH.Thermal.SH.Geo.WH.Elc.Solar.Solar</t>
  </si>
  <si>
    <t>FEC_per_sqm.kWh.IT.Res.HH.Thermal.SH.Geo.CO</t>
  </si>
  <si>
    <t>FEC_per_sqm.kWh.IT.Res.HH.Thermal.SH.Geo.CO.LPG.LPG</t>
  </si>
  <si>
    <t>FEC_per_sqm.kWh.IT.Res.HH.Thermal.SH.Geo.CO.Elc.Elec</t>
  </si>
  <si>
    <t>FEC_per_sqm.kWh.IT.Res.HH.Thermal.SH.DistrHeat</t>
  </si>
  <si>
    <t>FEC_per_sqm.kWh.IT.Res.HH.Thermal.SH.DistrHeat.SH</t>
  </si>
  <si>
    <t>FEC_per_sqm.kWh.IT.Res.HH.Thermal.SH.DistrHeat.SH.Steam_Distr</t>
  </si>
  <si>
    <t>FEC_per_sqm.kWh.IT.Res.HH.Thermal.SH.DistrHeat.SH.Elec</t>
  </si>
  <si>
    <t>FEC_per_sqm.kWh.IT.Res.HH.Thermal.SH.DistrHeat.SC</t>
  </si>
  <si>
    <t>FEC_per_sqm.kWh.IT.Res.HH.Thermal.SH.DistrHeat.SC.AC.Elec</t>
  </si>
  <si>
    <t>FEC_per_sqm.kWh.IT.Res.HH.Thermal.SH.DistrHeat.WH</t>
  </si>
  <si>
    <t>FEC_per_sqm.kWh.IT.Res.HH.Thermal.SH.DistrHeat.WH.DistrHeat.NoSolar.Steam_Distr</t>
  </si>
  <si>
    <t>FEC_per_sqm.kWh.IT.Res.HH.Thermal.SH.DistrHeat.WH.DistrHeat.Solar</t>
  </si>
  <si>
    <t>FEC_per_sqm.kWh.IT.Res.HH.Thermal.SH.DistrHeat.WH.DistrHeat.Solar.Steam_Distr</t>
  </si>
  <si>
    <t>FEC_per_sqm.kWh.IT.Res.HH.Thermal.SH.DistrHeat.WH.DistrHeat.Solar.Solar</t>
  </si>
  <si>
    <t>FEC_per_sqm.kWh.IT.Res.HH.Thermal.SH.DistrHeat.WH.Elc.NoSolar.Elec</t>
  </si>
  <si>
    <t>FEC_per_sqm.kWh.IT.Res.HH.Thermal.SH.DistrHeat.WH.Elc.Solar</t>
  </si>
  <si>
    <t>FEC_per_sqm.kWh.IT.Res.HH.Thermal.SH.DistrHeat.WH.Elc.Solar.Elec</t>
  </si>
  <si>
    <t>FEC_per_sqm.kWh.IT.Res.HH.Thermal.SH.DistrHeat.WH.Elc.Solar.Solar</t>
  </si>
  <si>
    <t>FEC_per_sqm.kWh.IT.Res.HH.Thermal.SH.DistrHeat.CO</t>
  </si>
  <si>
    <t>FEC_per_sqm.kWh.IT.Res.HH.Thermal.SH.DistrHeat.CO.LPG.LPG</t>
  </si>
  <si>
    <t>FEC_per_sqm.kWh.IT.Res.HH.Thermal.SH.DistrHeat.CO.Elc.Elec</t>
  </si>
  <si>
    <t>FEC_per_sqm.kWh.IT.Res.HH.Thermal.SH.AdvElc</t>
  </si>
  <si>
    <t>FEC_per_sqm.kWh.IT.Res.HH.Thermal.SH.AdvElc.SH</t>
  </si>
  <si>
    <t>FEC_per_sqm.kWh.IT.Res.HH.Thermal.SH.AdvElc.SH.Elec</t>
  </si>
  <si>
    <t>FEC_per_sqm.kWh.IT.Res.HH.Thermal.SH.AdvElc.SC</t>
  </si>
  <si>
    <t>FEC_per_sqm.kWh.IT.Res.HH.Thermal.SH.AdvElc.SC.AC.Elec</t>
  </si>
  <si>
    <t>FEC_per_sqm.kWh.IT.Res.HH.Thermal.SH.AdvElc.WH</t>
  </si>
  <si>
    <t>FEC_per_sqm.kWh.IT.Res.HH.Thermal.SH.AdvElc.WH.LPG.NoSolar.LPG</t>
  </si>
  <si>
    <t>FEC_per_sqm.kWh.IT.Res.HH.Thermal.SH.AdvElc.WH.LPG.Solar</t>
  </si>
  <si>
    <t>FEC_per_sqm.kWh.IT.Res.HH.Thermal.SH.AdvElc.WH.LPG.Solar.LPG</t>
  </si>
  <si>
    <t>FEC_per_sqm.kWh.IT.Res.HH.Thermal.SH.AdvElc.WH.LPG.Solar.Solar</t>
  </si>
  <si>
    <t>FEC_per_sqm.kWh.IT.Res.HH.Thermal.SH.AdvElc.WH.Elc.NoSolar.Elec</t>
  </si>
  <si>
    <t>FEC_per_sqm.kWh.IT.Res.HH.Thermal.SH.AdvElc.WH.Elc.Solar</t>
  </si>
  <si>
    <t>FEC_per_sqm.kWh.IT.Res.HH.Thermal.SH.AdvElc.WH.Elc.Solar.Elec</t>
  </si>
  <si>
    <t>FEC_per_sqm.kWh.IT.Res.HH.Thermal.SH.AdvElc.WH.Elc.Solar.Solar</t>
  </si>
  <si>
    <t>FEC_per_sqm.kWh.IT.Res.HH.Thermal.SH.AdvElc.CO</t>
  </si>
  <si>
    <t>FEC_per_sqm.kWh.IT.Res.HH.Thermal.SH.AdvElc.CO.LPG.LPG</t>
  </si>
  <si>
    <t>FEC_per_sqm.kWh.IT.Res.HH.Thermal.SH.AdvElc.CO.Elc.Elec</t>
  </si>
  <si>
    <t>FEC_per_sqm.kWh.IT.Res.HH.Thermal.SH.ConvElc</t>
  </si>
  <si>
    <t>FEC_per_sqm.kWh.IT.Res.HH.Thermal.SH.ConvElc.SH</t>
  </si>
  <si>
    <t>FEC_per_sqm.kWh.IT.Res.HH.Thermal.SH.ConvElc.SH.Elec</t>
  </si>
  <si>
    <t>FEC_per_sqm.kWh.IT.Res.HH.Thermal.SH.ConvElc.SC</t>
  </si>
  <si>
    <t>FEC_per_sqm.kWh.IT.Res.HH.Thermal.SH.ConvElc.SC.AC.Elec</t>
  </si>
  <si>
    <t>FEC_per_sqm.kWh.IT.Res.HH.Thermal.SH.ConvElc.WH</t>
  </si>
  <si>
    <t>FEC_per_sqm.kWh.IT.Res.HH.Thermal.SH.ConvElc.WH.LPG.NoSolar.LPG</t>
  </si>
  <si>
    <t>FEC_per_sqm.kWh.IT.Res.HH.Thermal.SH.ConvElc.WH.LPG.Solar</t>
  </si>
  <si>
    <t>FEC_per_sqm.kWh.IT.Res.HH.Thermal.SH.ConvElc.WH.LPG.Solar.LPG</t>
  </si>
  <si>
    <t>FEC_per_sqm.kWh.IT.Res.HH.Thermal.SH.ConvElc.WH.LPG.Solar.Solar</t>
  </si>
  <si>
    <t>FEC_per_sqm.kWh.IT.Res.HH.Thermal.SH.ConvElc.WH.Elc.NoSolar.Elec</t>
  </si>
  <si>
    <t>FEC_per_sqm.kWh.IT.Res.HH.Thermal.SH.ConvElc.WH.Elc.Solar</t>
  </si>
  <si>
    <t>FEC_per_sqm.kWh.IT.Res.HH.Thermal.SH.ConvElc.WH.Elc.Solar.Elec</t>
  </si>
  <si>
    <t>FEC_per_sqm.kWh.IT.Res.HH.Thermal.SH.ConvElc.WH.Elc.Solar.Solar</t>
  </si>
  <si>
    <t>FEC_per_sqm.kWh.IT.Res.HH.Thermal.SH.ConvElc.CO</t>
  </si>
  <si>
    <t>FEC_per_sqm.kWh.IT.Res.HH.Thermal.SH.ConvElc.CO.LPG.LPG</t>
  </si>
  <si>
    <t>FEC_per_sqm.kWh.IT.Res.HH.Thermal.SH.ConvElc.CO.Elc.Elec</t>
  </si>
  <si>
    <t>IT - Thermal energy service per surface area (detailed structure)</t>
  </si>
  <si>
    <t>TES_per_sqm.kWh.IT.Res.HH.Thermal.SH.Solids</t>
  </si>
  <si>
    <t>TES_per_sqm.kWh.IT.Res.HH.Thermal.SH.Solids.SH</t>
  </si>
  <si>
    <t>TES_per_sqm.kWh.IT.Res.HH.Thermal.SH.Solids.SH.Solids</t>
  </si>
  <si>
    <t>TES_per_sqm.kWh.IT.Res.HH.Thermal.SH.Solids.SH.Elec</t>
  </si>
  <si>
    <t>TES_per_sqm.kWh.IT.Res.HH.Thermal.SH.Solids.SC</t>
  </si>
  <si>
    <t>TES_per_sqm.kWh.IT.Res.HH.Thermal.SH.Solids.SC.AC.Elec</t>
  </si>
  <si>
    <t>TES_per_sqm.kWh.IT.Res.HH.Thermal.SH.Solids.WH</t>
  </si>
  <si>
    <t>TES_per_sqm.kWh.IT.Res.HH.Thermal.SH.Solids.WH.Solids.NoSolar.Solids</t>
  </si>
  <si>
    <t>TES_per_sqm.kWh.IT.Res.HH.Thermal.SH.Solids.WH.LPG.NoSolar.LPG</t>
  </si>
  <si>
    <t>TES_per_sqm.kWh.IT.Res.HH.Thermal.SH.Solids.WH.LPG.Solar</t>
  </si>
  <si>
    <t>TES_per_sqm.kWh.IT.Res.HH.Thermal.SH.Solids.WH.LPG.Solar.LPG</t>
  </si>
  <si>
    <t>TES_per_sqm.kWh.IT.Res.HH.Thermal.SH.Solids.WH.LPG.Solar.Solar</t>
  </si>
  <si>
    <t>TES_per_sqm.kWh.IT.Res.HH.Thermal.SH.Solids.WH.Elc.NoSolar.Elec</t>
  </si>
  <si>
    <t>TES_per_sqm.kWh.IT.Res.HH.Thermal.SH.Solids.WH.Elc.Solar</t>
  </si>
  <si>
    <t>TES_per_sqm.kWh.IT.Res.HH.Thermal.SH.Solids.WH.Elc.Solar.Elec</t>
  </si>
  <si>
    <t>TES_per_sqm.kWh.IT.Res.HH.Thermal.SH.Solids.WH.Elc.Solar.Solar</t>
  </si>
  <si>
    <t>TES_per_sqm.kWh.IT.Res.HH.Thermal.SH.Solids.CO</t>
  </si>
  <si>
    <t>TES_per_sqm.kWh.IT.Res.HH.Thermal.SH.Solids.CO.Solids.Solids</t>
  </si>
  <si>
    <t>TES_per_sqm.kWh.IT.Res.HH.Thermal.SH.Solids.CO.LPG.LPG</t>
  </si>
  <si>
    <t>TES_per_sqm.kWh.IT.Res.HH.Thermal.SH.Solids.CO.Elc.Elec</t>
  </si>
  <si>
    <t>TES_per_sqm.kWh.IT.Res.HH.Thermal.SH.LPG</t>
  </si>
  <si>
    <t>TES_per_sqm.kWh.IT.Res.HH.Thermal.SH.LPG.SH</t>
  </si>
  <si>
    <t>TES_per_sqm.kWh.IT.Res.HH.Thermal.SH.LPG.SH.LPG</t>
  </si>
  <si>
    <t>TES_per_sqm.kWh.IT.Res.HH.Thermal.SH.LPG.SH.Elec</t>
  </si>
  <si>
    <t>TES_per_sqm.kWh.IT.Res.HH.Thermal.SH.LPG.SC</t>
  </si>
  <si>
    <t>TES_per_sqm.kWh.IT.Res.HH.Thermal.SH.LPG.SC.AC.Elec</t>
  </si>
  <si>
    <t>TES_per_sqm.kWh.IT.Res.HH.Thermal.SH.LPG.WH</t>
  </si>
  <si>
    <t>TES_per_sqm.kWh.IT.Res.HH.Thermal.SH.LPG.WH.LPG.NoSolar.LPG</t>
  </si>
  <si>
    <t>TES_per_sqm.kWh.IT.Res.HH.Thermal.SH.LPG.WH.LPG.Solar</t>
  </si>
  <si>
    <t>TES_per_sqm.kWh.IT.Res.HH.Thermal.SH.LPG.WH.LPG.Solar.LPG</t>
  </si>
  <si>
    <t>TES_per_sqm.kWh.IT.Res.HH.Thermal.SH.LPG.WH.LPG.Solar.Solar</t>
  </si>
  <si>
    <t>TES_per_sqm.kWh.IT.Res.HH.Thermal.SH.LPG.WH.Elc.NoSolar.Elec</t>
  </si>
  <si>
    <t>TES_per_sqm.kWh.IT.Res.HH.Thermal.SH.LPG.WH.Elc.Solar</t>
  </si>
  <si>
    <t>TES_per_sqm.kWh.IT.Res.HH.Thermal.SH.LPG.WH.Elc.Solar.Elec</t>
  </si>
  <si>
    <t>TES_per_sqm.kWh.IT.Res.HH.Thermal.SH.LPG.WH.Elc.Solar.Solar</t>
  </si>
  <si>
    <t>TES_per_sqm.kWh.IT.Res.HH.Thermal.SH.LPG.CO</t>
  </si>
  <si>
    <t>TES_per_sqm.kWh.IT.Res.HH.Thermal.SH.LPG.CO.LPG.LPG</t>
  </si>
  <si>
    <t>TES_per_sqm.kWh.IT.Res.HH.Thermal.SH.LPG.CO.Elc.Elec</t>
  </si>
  <si>
    <t>TES_per_sqm.kWh.IT.Res.HH.Thermal.SH.Oil</t>
  </si>
  <si>
    <t>TES_per_sqm.kWh.IT.Res.HH.Thermal.SH.Oil.SH</t>
  </si>
  <si>
    <t>TES_per_sqm.kWh.IT.Res.HH.Thermal.SH.Oil.SH.Oil</t>
  </si>
  <si>
    <t>TES_per_sqm.kWh.IT.Res.HH.Thermal.SH.Oil.SH.Elec</t>
  </si>
  <si>
    <t>TES_per_sqm.kWh.IT.Res.HH.Thermal.SH.Oil.SC</t>
  </si>
  <si>
    <t>TES_per_sqm.kWh.IT.Res.HH.Thermal.SH.Oil.SC.AC.Elec</t>
  </si>
  <si>
    <t>TES_per_sqm.kWh.IT.Res.HH.Thermal.SH.Oil.WH</t>
  </si>
  <si>
    <t>TES_per_sqm.kWh.IT.Res.HH.Thermal.SH.Oil.WH.Oil.NoSolar.Oil</t>
  </si>
  <si>
    <t>TES_per_sqm.kWh.IT.Res.HH.Thermal.SH.Oil.WH.Oil.Solar</t>
  </si>
  <si>
    <t>TES_per_sqm.kWh.IT.Res.HH.Thermal.SH.Oil.WH.Oil.Solar.Oil</t>
  </si>
  <si>
    <t>TES_per_sqm.kWh.IT.Res.HH.Thermal.SH.Oil.WH.Oil.Solar.Solar</t>
  </si>
  <si>
    <t>TES_per_sqm.kWh.IT.Res.HH.Thermal.SH.Oil.WH.Elc.NoSolar.Elec</t>
  </si>
  <si>
    <t>TES_per_sqm.kWh.IT.Res.HH.Thermal.SH.Oil.WH.Elc.Solar</t>
  </si>
  <si>
    <t>TES_per_sqm.kWh.IT.Res.HH.Thermal.SH.Oil.WH.Elc.Solar.Elec</t>
  </si>
  <si>
    <t>TES_per_sqm.kWh.IT.Res.HH.Thermal.SH.Oil.WH.Elc.Solar.Solar</t>
  </si>
  <si>
    <t>TES_per_sqm.kWh.IT.Res.HH.Thermal.SH.Oil.CO</t>
  </si>
  <si>
    <t>TES_per_sqm.kWh.IT.Res.HH.Thermal.SH.Oil.CO.LPG.LPG</t>
  </si>
  <si>
    <t>TES_per_sqm.kWh.IT.Res.HH.Thermal.SH.Oil.CO.Elc.Elec</t>
  </si>
  <si>
    <t>TES_per_sqm.kWh.IT.Res.HH.Thermal.SH.Gas</t>
  </si>
  <si>
    <t>TES_per_sqm.kWh.IT.Res.HH.Thermal.SH.Gas.SH</t>
  </si>
  <si>
    <t>TES_per_sqm.kWh.IT.Res.HH.Thermal.SH.Gas.SH.Gas</t>
  </si>
  <si>
    <t>TES_per_sqm.kWh.IT.Res.HH.Thermal.SH.Gas.SH.Elec</t>
  </si>
  <si>
    <t>TES_per_sqm.kWh.IT.Res.HH.Thermal.SH.Gas.SC</t>
  </si>
  <si>
    <t>TES_per_sqm.kWh.IT.Res.HH.Thermal.SH.Gas.SC.AC.Elec</t>
  </si>
  <si>
    <t>TES_per_sqm.kWh.IT.Res.HH.Thermal.SH.Gas.WH</t>
  </si>
  <si>
    <t>TES_per_sqm.kWh.IT.Res.HH.Thermal.SH.Gas.WH.Gas.NoSolar.Gas</t>
  </si>
  <si>
    <t>TES_per_sqm.kWh.IT.Res.HH.Thermal.SH.Gas.WH.Gas.Solar</t>
  </si>
  <si>
    <t>TES_per_sqm.kWh.IT.Res.HH.Thermal.SH.Gas.WH.Gas.Solar.Gas</t>
  </si>
  <si>
    <t>TES_per_sqm.kWh.IT.Res.HH.Thermal.SH.Gas.WH.Gas.Solar.Solar</t>
  </si>
  <si>
    <t>TES_per_sqm.kWh.IT.Res.HH.Thermal.SH.Gas.WH.Elc.NoSolar.Elec</t>
  </si>
  <si>
    <t>TES_per_sqm.kWh.IT.Res.HH.Thermal.SH.Gas.WH.Elc.Solar</t>
  </si>
  <si>
    <t>TES_per_sqm.kWh.IT.Res.HH.Thermal.SH.Gas.WH.Elc.Solar.Elec</t>
  </si>
  <si>
    <t>TES_per_sqm.kWh.IT.Res.HH.Thermal.SH.Gas.WH.Elc.Solar.Solar</t>
  </si>
  <si>
    <t>TES_per_sqm.kWh.IT.Res.HH.Thermal.SH.Gas.CO</t>
  </si>
  <si>
    <t>TES_per_sqm.kWh.IT.Res.HH.Thermal.SH.Gas.CO.Gas.Gas</t>
  </si>
  <si>
    <t>TES_per_sqm.kWh.IT.Res.HH.Thermal.SH.Gas.CO.Elc.Elec</t>
  </si>
  <si>
    <t>TES_per_sqm.kWh.IT.Res.HH.Thermal.SH.Biomass</t>
  </si>
  <si>
    <t>TES_per_sqm.kWh.IT.Res.HH.Thermal.SH.Biomass.SH</t>
  </si>
  <si>
    <t>TES_per_sqm.kWh.IT.Res.HH.Thermal.SH.Biomass.SH.Biomass</t>
  </si>
  <si>
    <t>TES_per_sqm.kWh.IT.Res.HH.Thermal.SH.Biomass.SH.Elec</t>
  </si>
  <si>
    <t>TES_per_sqm.kWh.IT.Res.HH.Thermal.SH.Biomass.SC</t>
  </si>
  <si>
    <t>TES_per_sqm.kWh.IT.Res.HH.Thermal.SH.Biomass.SC.AC.Elec</t>
  </si>
  <si>
    <t>TES_per_sqm.kWh.IT.Res.HH.Thermal.SH.Biomass.WH</t>
  </si>
  <si>
    <t>TES_per_sqm.kWh.IT.Res.HH.Thermal.SH.Biomass.WH.Biomass.NoSolar.Biomass</t>
  </si>
  <si>
    <t>TES_per_sqm.kWh.IT.Res.HH.Thermal.SH.Biomass.WH.Biomass.Solar</t>
  </si>
  <si>
    <t>TES_per_sqm.kWh.IT.Res.HH.Thermal.SH.Biomass.WH.Biomass.Solar.Biomass</t>
  </si>
  <si>
    <t>TES_per_sqm.kWh.IT.Res.HH.Thermal.SH.Biomass.WH.Biomass.Solar.Solar</t>
  </si>
  <si>
    <t>TES_per_sqm.kWh.IT.Res.HH.Thermal.SH.Biomass.WH.LPG.NoSolar.LPG</t>
  </si>
  <si>
    <t>TES_per_sqm.kWh.IT.Res.HH.Thermal.SH.Biomass.WH.LPG.Solar</t>
  </si>
  <si>
    <t>TES_per_sqm.kWh.IT.Res.HH.Thermal.SH.Biomass.WH.LPG.Solar.LPG</t>
  </si>
  <si>
    <t>TES_per_sqm.kWh.IT.Res.HH.Thermal.SH.Biomass.WH.LPG.Solar.Solar</t>
  </si>
  <si>
    <t>TES_per_sqm.kWh.IT.Res.HH.Thermal.SH.Biomass.WH.Elc.NoSolar.Elec</t>
  </si>
  <si>
    <t>TES_per_sqm.kWh.IT.Res.HH.Thermal.SH.Biomass.WH.Elc.Solar</t>
  </si>
  <si>
    <t>TES_per_sqm.kWh.IT.Res.HH.Thermal.SH.Biomass.WH.Elc.Solar.Elec</t>
  </si>
  <si>
    <t>TES_per_sqm.kWh.IT.Res.HH.Thermal.SH.Biomass.WH.Elc.Solar.Solar</t>
  </si>
  <si>
    <t>TES_per_sqm.kWh.IT.Res.HH.Thermal.SH.Biomass.CO</t>
  </si>
  <si>
    <t>TES_per_sqm.kWh.IT.Res.HH.Thermal.SH.Biomass.CO.Biomass.Biomass</t>
  </si>
  <si>
    <t>TES_per_sqm.kWh.IT.Res.HH.Thermal.SH.Biomass.CO.LPG.LPG</t>
  </si>
  <si>
    <t>TES_per_sqm.kWh.IT.Res.HH.Thermal.SH.Biomass.CO.Elc.Elec</t>
  </si>
  <si>
    <t>TES_per_sqm.kWh.IT.Res.HH.Thermal.SH.Geo</t>
  </si>
  <si>
    <t>TES_per_sqm.kWh.IT.Res.HH.Thermal.SH.Geo.SH</t>
  </si>
  <si>
    <t>TES_per_sqm.kWh.IT.Res.HH.Thermal.SH.Geo.SH.Geo</t>
  </si>
  <si>
    <t>TES_per_sqm.kWh.IT.Res.HH.Thermal.SH.Geo.SH.Elec</t>
  </si>
  <si>
    <t>TES_per_sqm.kWh.IT.Res.HH.Thermal.SH.Geo.SC</t>
  </si>
  <si>
    <t>TES_per_sqm.kWh.IT.Res.HH.Thermal.SH.Geo.SC.AC.Elec</t>
  </si>
  <si>
    <t>TES_per_sqm.kWh.IT.Res.HH.Thermal.SH.Geo.WH</t>
  </si>
  <si>
    <t>TES_per_sqm.kWh.IT.Res.HH.Thermal.SH.Geo.WH.Geo.NoSolar.Geo</t>
  </si>
  <si>
    <t>TES_per_sqm.kWh.IT.Res.HH.Thermal.SH.Geo.WH.Geo.Solar</t>
  </si>
  <si>
    <t>TES_per_sqm.kWh.IT.Res.HH.Thermal.SH.Geo.WH.Geo.Solar.Geo</t>
  </si>
  <si>
    <t>TES_per_sqm.kWh.IT.Res.HH.Thermal.SH.Geo.WH.Geo.Solar.Solar</t>
  </si>
  <si>
    <t>TES_per_sqm.kWh.IT.Res.HH.Thermal.SH.Geo.WH.Elc.NoSolar.Elec</t>
  </si>
  <si>
    <t>TES_per_sqm.kWh.IT.Res.HH.Thermal.SH.Geo.WH.Elc.Solar</t>
  </si>
  <si>
    <t>TES_per_sqm.kWh.IT.Res.HH.Thermal.SH.Geo.WH.Elc.Solar.Elec</t>
  </si>
  <si>
    <t>TES_per_sqm.kWh.IT.Res.HH.Thermal.SH.Geo.WH.Elc.Solar.Solar</t>
  </si>
  <si>
    <t>TES_per_sqm.kWh.IT.Res.HH.Thermal.SH.Geo.CO</t>
  </si>
  <si>
    <t>TES_per_sqm.kWh.IT.Res.HH.Thermal.SH.Geo.CO.LPG.LPG</t>
  </si>
  <si>
    <t>TES_per_sqm.kWh.IT.Res.HH.Thermal.SH.Geo.CO.Elc.Elec</t>
  </si>
  <si>
    <t>TES_per_sqm.kWh.IT.Res.HH.Thermal.SH.DistrHeat</t>
  </si>
  <si>
    <t>TES_per_sqm.kWh.IT.Res.HH.Thermal.SH.DistrHeat.SH</t>
  </si>
  <si>
    <t>TES_per_sqm.kWh.IT.Res.HH.Thermal.SH.DistrHeat.SH.Steam_Distr</t>
  </si>
  <si>
    <t>TES_per_sqm.kWh.IT.Res.HH.Thermal.SH.DistrHeat.SH.Elec</t>
  </si>
  <si>
    <t>TES_per_sqm.kWh.IT.Res.HH.Thermal.SH.DistrHeat.SC</t>
  </si>
  <si>
    <t>TES_per_sqm.kWh.IT.Res.HH.Thermal.SH.DistrHeat.SC.AC.Elec</t>
  </si>
  <si>
    <t>TES_per_sqm.kWh.IT.Res.HH.Thermal.SH.DistrHeat.WH</t>
  </si>
  <si>
    <t>TES_per_sqm.kWh.IT.Res.HH.Thermal.SH.DistrHeat.WH.DistrHeat.NoSolar.Steam_Distr</t>
  </si>
  <si>
    <t>TES_per_sqm.kWh.IT.Res.HH.Thermal.SH.DistrHeat.WH.DistrHeat.Solar</t>
  </si>
  <si>
    <t>TES_per_sqm.kWh.IT.Res.HH.Thermal.SH.DistrHeat.WH.DistrHeat.Solar.Steam_Distr</t>
  </si>
  <si>
    <t>TES_per_sqm.kWh.IT.Res.HH.Thermal.SH.DistrHeat.WH.DistrHeat.Solar.Solar</t>
  </si>
  <si>
    <t>TES_per_sqm.kWh.IT.Res.HH.Thermal.SH.DistrHeat.WH.Elc.NoSolar.Elec</t>
  </si>
  <si>
    <t>TES_per_sqm.kWh.IT.Res.HH.Thermal.SH.DistrHeat.WH.Elc.Solar</t>
  </si>
  <si>
    <t>TES_per_sqm.kWh.IT.Res.HH.Thermal.SH.DistrHeat.WH.Elc.Solar.Elec</t>
  </si>
  <si>
    <t>TES_per_sqm.kWh.IT.Res.HH.Thermal.SH.DistrHeat.WH.Elc.Solar.Solar</t>
  </si>
  <si>
    <t>TES_per_sqm.kWh.IT.Res.HH.Thermal.SH.DistrHeat.CO</t>
  </si>
  <si>
    <t>TES_per_sqm.kWh.IT.Res.HH.Thermal.SH.DistrHeat.CO.LPG.LPG</t>
  </si>
  <si>
    <t>TES_per_sqm.kWh.IT.Res.HH.Thermal.SH.DistrHeat.CO.Elc.Elec</t>
  </si>
  <si>
    <t>TES_per_sqm.kWh.IT.Res.HH.Thermal.SH.AdvElc</t>
  </si>
  <si>
    <t>TES_per_sqm.kWh.IT.Res.HH.Thermal.SH.AdvElc.SH</t>
  </si>
  <si>
    <t>TES_per_sqm.kWh.IT.Res.HH.Thermal.SH.AdvElc.SH.Elec</t>
  </si>
  <si>
    <t>TES_per_sqm.kWh.IT.Res.HH.Thermal.SH.AdvElc.SC</t>
  </si>
  <si>
    <t>TES_per_sqm.kWh.IT.Res.HH.Thermal.SH.AdvElc.SC.AC.Elec</t>
  </si>
  <si>
    <t>TES_per_sqm.kWh.IT.Res.HH.Thermal.SH.AdvElc.WH</t>
  </si>
  <si>
    <t>TES_per_sqm.kWh.IT.Res.HH.Thermal.SH.AdvElc.WH.LPG.NoSolar.LPG</t>
  </si>
  <si>
    <t>TES_per_sqm.kWh.IT.Res.HH.Thermal.SH.AdvElc.WH.LPG.Solar</t>
  </si>
  <si>
    <t>TES_per_sqm.kWh.IT.Res.HH.Thermal.SH.AdvElc.WH.LPG.Solar.LPG</t>
  </si>
  <si>
    <t>TES_per_sqm.kWh.IT.Res.HH.Thermal.SH.AdvElc.WH.LPG.Solar.Solar</t>
  </si>
  <si>
    <t>TES_per_sqm.kWh.IT.Res.HH.Thermal.SH.AdvElc.WH.Elc.NoSolar.Elec</t>
  </si>
  <si>
    <t>TES_per_sqm.kWh.IT.Res.HH.Thermal.SH.AdvElc.WH.Elc.Solar</t>
  </si>
  <si>
    <t>TES_per_sqm.kWh.IT.Res.HH.Thermal.SH.AdvElc.WH.Elc.Solar.Elec</t>
  </si>
  <si>
    <t>TES_per_sqm.kWh.IT.Res.HH.Thermal.SH.AdvElc.WH.Elc.Solar.Solar</t>
  </si>
  <si>
    <t>TES_per_sqm.kWh.IT.Res.HH.Thermal.SH.AdvElc.CO</t>
  </si>
  <si>
    <t>TES_per_sqm.kWh.IT.Res.HH.Thermal.SH.AdvElc.CO.LPG.LPG</t>
  </si>
  <si>
    <t>TES_per_sqm.kWh.IT.Res.HH.Thermal.SH.AdvElc.CO.Elc.Elec</t>
  </si>
  <si>
    <t>TES_per_sqm.kWh.IT.Res.HH.Thermal.SH.ConvElc</t>
  </si>
  <si>
    <t>TES_per_sqm.kWh.IT.Res.HH.Thermal.SH.ConvElc.SH</t>
  </si>
  <si>
    <t>TES_per_sqm.kWh.IT.Res.HH.Thermal.SH.ConvElc.SH.Elec</t>
  </si>
  <si>
    <t>TES_per_sqm.kWh.IT.Res.HH.Thermal.SH.ConvElc.SC</t>
  </si>
  <si>
    <t>TES_per_sqm.kWh.IT.Res.HH.Thermal.SH.ConvElc.SC.AC.Elec</t>
  </si>
  <si>
    <t>TES_per_sqm.kWh.IT.Res.HH.Thermal.SH.ConvElc.WH</t>
  </si>
  <si>
    <t>TES_per_sqm.kWh.IT.Res.HH.Thermal.SH.ConvElc.WH.LPG.NoSolar.LPG</t>
  </si>
  <si>
    <t>TES_per_sqm.kWh.IT.Res.HH.Thermal.SH.ConvElc.WH.LPG.Solar</t>
  </si>
  <si>
    <t>TES_per_sqm.kWh.IT.Res.HH.Thermal.SH.ConvElc.WH.LPG.Solar.LPG</t>
  </si>
  <si>
    <t>TES_per_sqm.kWh.IT.Res.HH.Thermal.SH.ConvElc.WH.LPG.Solar.Solar</t>
  </si>
  <si>
    <t>TES_per_sqm.kWh.IT.Res.HH.Thermal.SH.ConvElc.WH.Elc.NoSolar.Elec</t>
  </si>
  <si>
    <t>TES_per_sqm.kWh.IT.Res.HH.Thermal.SH.ConvElc.WH.Elc.Solar</t>
  </si>
  <si>
    <t>TES_per_sqm.kWh.IT.Res.HH.Thermal.SH.ConvElc.WH.Elc.Solar.Elec</t>
  </si>
  <si>
    <t>TES_per_sqm.kWh.IT.Res.HH.Thermal.SH.ConvElc.WH.Elc.Solar.Solar</t>
  </si>
  <si>
    <t>TES_per_sqm.kWh.IT.Res.HH.Thermal.SH.ConvElc.CO</t>
  </si>
  <si>
    <t>TES_per_sqm.kWh.IT.Res.HH.Thermal.SH.ConvElc.CO.LPG.LPG</t>
  </si>
  <si>
    <t>TES_per_sqm.kWh.IT.Res.HH.Thermal.SH.ConvElc.CO.Elc.Elec</t>
  </si>
  <si>
    <t>IT - CO2 emissions per surface area (detailed structure)</t>
  </si>
  <si>
    <t>EMI_per_sqm.kgCO2.IT.Res.HH.Thermal.SH.Solids</t>
  </si>
  <si>
    <t>EMI_per_sqm.kgCO2.IT.Res.HH.Thermal.SH.Solids.SH</t>
  </si>
  <si>
    <t>EMI_per_sqm.kgCO2.IT.Res.HH.Thermal.SH.Solids.SH.Solids</t>
  </si>
  <si>
    <t>EMI_per_sqm.kgCO2.IT.Res.HH.Thermal.SH.Solids.SH.Elec</t>
  </si>
  <si>
    <t>EMI_per_sqm.kgCO2.IT.Res.HH.Thermal.SH.Solids.SC</t>
  </si>
  <si>
    <t>EMI_per_sqm.kgCO2.IT.Res.HH.Thermal.SH.Solids.SC.AC.Elec</t>
  </si>
  <si>
    <t>EMI_per_sqm.kgCO2.IT.Res.HH.Thermal.SH.Solids.WH</t>
  </si>
  <si>
    <t>EMI_per_sqm.kgCO2.IT.Res.HH.Thermal.SH.Solids.WH.Solids.NoSolar.Solids</t>
  </si>
  <si>
    <t>EMI_per_sqm.kgCO2.IT.Res.HH.Thermal.SH.Solids.WH.LPG.NoSolar.LPG</t>
  </si>
  <si>
    <t>EMI_per_sqm.kgCO2.IT.Res.HH.Thermal.SH.Solids.WH.LPG.Solar</t>
  </si>
  <si>
    <t>EMI_per_sqm.kgCO2.IT.Res.HH.Thermal.SH.Solids.WH.LPG.Solar.LPG</t>
  </si>
  <si>
    <t>EMI_per_sqm.kgCO2.IT.Res.HH.Thermal.SH.Solids.WH.LPG.Solar.Solar</t>
  </si>
  <si>
    <t>EMI_per_sqm.kgCO2.IT.Res.HH.Thermal.SH.Solids.WH.Elc.NoSolar.Elec</t>
  </si>
  <si>
    <t>EMI_per_sqm.kgCO2.IT.Res.HH.Thermal.SH.Solids.WH.Elc.Solar</t>
  </si>
  <si>
    <t>EMI_per_sqm.kgCO2.IT.Res.HH.Thermal.SH.Solids.WH.Elc.Solar.Elec</t>
  </si>
  <si>
    <t>EMI_per_sqm.kgCO2.IT.Res.HH.Thermal.SH.Solids.WH.Elc.Solar.Solar</t>
  </si>
  <si>
    <t>EMI_per_sqm.kgCO2.IT.Res.HH.Thermal.SH.Solids.CO</t>
  </si>
  <si>
    <t>EMI_per_sqm.kgCO2.IT.Res.HH.Thermal.SH.Solids.CO.Solids.Solids</t>
  </si>
  <si>
    <t>EMI_per_sqm.kgCO2.IT.Res.HH.Thermal.SH.Solids.CO.LPG.LPG</t>
  </si>
  <si>
    <t>EMI_per_sqm.kgCO2.IT.Res.HH.Thermal.SH.Solids.CO.Elc.Elec</t>
  </si>
  <si>
    <t>EMI_per_sqm.kgCO2.IT.Res.HH.Thermal.SH.LPG</t>
  </si>
  <si>
    <t>EMI_per_sqm.kgCO2.IT.Res.HH.Thermal.SH.LPG.SH</t>
  </si>
  <si>
    <t>EMI_per_sqm.kgCO2.IT.Res.HH.Thermal.SH.LPG.SH.LPG</t>
  </si>
  <si>
    <t>EMI_per_sqm.kgCO2.IT.Res.HH.Thermal.SH.LPG.SH.Elec</t>
  </si>
  <si>
    <t>EMI_per_sqm.kgCO2.IT.Res.HH.Thermal.SH.LPG.SC</t>
  </si>
  <si>
    <t>EMI_per_sqm.kgCO2.IT.Res.HH.Thermal.SH.LPG.SC.AC.Elec</t>
  </si>
  <si>
    <t>EMI_per_sqm.kgCO2.IT.Res.HH.Thermal.SH.LPG.WH</t>
  </si>
  <si>
    <t>EMI_per_sqm.kgCO2.IT.Res.HH.Thermal.SH.LPG.WH.LPG.NoSolar.LPG</t>
  </si>
  <si>
    <t>EMI_per_sqm.kgCO2.IT.Res.HH.Thermal.SH.LPG.WH.LPG.Solar</t>
  </si>
  <si>
    <t>EMI_per_sqm.kgCO2.IT.Res.HH.Thermal.SH.LPG.WH.LPG.Solar.LPG</t>
  </si>
  <si>
    <t>EMI_per_sqm.kgCO2.IT.Res.HH.Thermal.SH.LPG.WH.LPG.Solar.Solar</t>
  </si>
  <si>
    <t>EMI_per_sqm.kgCO2.IT.Res.HH.Thermal.SH.LPG.WH.Elc.NoSolar.Elec</t>
  </si>
  <si>
    <t>EMI_per_sqm.kgCO2.IT.Res.HH.Thermal.SH.LPG.WH.Elc.Solar</t>
  </si>
  <si>
    <t>EMI_per_sqm.kgCO2.IT.Res.HH.Thermal.SH.LPG.WH.Elc.Solar.Elec</t>
  </si>
  <si>
    <t>EMI_per_sqm.kgCO2.IT.Res.HH.Thermal.SH.LPG.WH.Elc.Solar.Solar</t>
  </si>
  <si>
    <t>EMI_per_sqm.kgCO2.IT.Res.HH.Thermal.SH.LPG.CO</t>
  </si>
  <si>
    <t>EMI_per_sqm.kgCO2.IT.Res.HH.Thermal.SH.LPG.CO.LPG.LPG</t>
  </si>
  <si>
    <t>EMI_per_sqm.kgCO2.IT.Res.HH.Thermal.SH.LPG.CO.Elc.Elec</t>
  </si>
  <si>
    <t>EMI_per_sqm.kgCO2.IT.Res.HH.Thermal.SH.Oil</t>
  </si>
  <si>
    <t>EMI_per_sqm.kgCO2.IT.Res.HH.Thermal.SH.Oil.SH</t>
  </si>
  <si>
    <t>EMI_per_sqm.kgCO2.IT.Res.HH.Thermal.SH.Oil.SH.Oil</t>
  </si>
  <si>
    <t>EMI_per_sqm.kgCO2.IT.Res.HH.Thermal.SH.Oil.SH.Elec</t>
  </si>
  <si>
    <t>EMI_per_sqm.kgCO2.IT.Res.HH.Thermal.SH.Oil.SC</t>
  </si>
  <si>
    <t>EMI_per_sqm.kgCO2.IT.Res.HH.Thermal.SH.Oil.SC.AC.Elec</t>
  </si>
  <si>
    <t>EMI_per_sqm.kgCO2.IT.Res.HH.Thermal.SH.Oil.WH</t>
  </si>
  <si>
    <t>EMI_per_sqm.kgCO2.IT.Res.HH.Thermal.SH.Oil.WH.Oil.NoSolar.Oil</t>
  </si>
  <si>
    <t>EMI_per_sqm.kgCO2.IT.Res.HH.Thermal.SH.Oil.WH.Oil.Solar</t>
  </si>
  <si>
    <t>EMI_per_sqm.kgCO2.IT.Res.HH.Thermal.SH.Oil.WH.Oil.Solar.Oil</t>
  </si>
  <si>
    <t>EMI_per_sqm.kgCO2.IT.Res.HH.Thermal.SH.Oil.WH.Oil.Solar.Solar</t>
  </si>
  <si>
    <t>EMI_per_sqm.kgCO2.IT.Res.HH.Thermal.SH.Oil.WH.Elc.NoSolar.Elec</t>
  </si>
  <si>
    <t>EMI_per_sqm.kgCO2.IT.Res.HH.Thermal.SH.Oil.WH.Elc.Solar</t>
  </si>
  <si>
    <t>EMI_per_sqm.kgCO2.IT.Res.HH.Thermal.SH.Oil.WH.Elc.Solar.Elec</t>
  </si>
  <si>
    <t>EMI_per_sqm.kgCO2.IT.Res.HH.Thermal.SH.Oil.WH.Elc.Solar.Solar</t>
  </si>
  <si>
    <t>EMI_per_sqm.kgCO2.IT.Res.HH.Thermal.SH.Oil.CO</t>
  </si>
  <si>
    <t>EMI_per_sqm.kgCO2.IT.Res.HH.Thermal.SH.Oil.CO.LPG.LPG</t>
  </si>
  <si>
    <t>EMI_per_sqm.kgCO2.IT.Res.HH.Thermal.SH.Oil.CO.Elc.Elec</t>
  </si>
  <si>
    <t>EMI_per_sqm.kgCO2.IT.Res.HH.Thermal.SH.Gas</t>
  </si>
  <si>
    <t>EMI_per_sqm.kgCO2.IT.Res.HH.Thermal.SH.Gas.SH</t>
  </si>
  <si>
    <t>EMI_per_sqm.kgCO2.IT.Res.HH.Thermal.SH.Gas.SH.Gas</t>
  </si>
  <si>
    <t>EMI_per_sqm.kgCO2.IT.Res.HH.Thermal.SH.Gas.SH.Elec</t>
  </si>
  <si>
    <t>EMI_per_sqm.kgCO2.IT.Res.HH.Thermal.SH.Gas.SC</t>
  </si>
  <si>
    <t>EMI_per_sqm.kgCO2.IT.Res.HH.Thermal.SH.Gas.SC.AC.Elec</t>
  </si>
  <si>
    <t>EMI_per_sqm.kgCO2.IT.Res.HH.Thermal.SH.Gas.WH</t>
  </si>
  <si>
    <t>EMI_per_sqm.kgCO2.IT.Res.HH.Thermal.SH.Gas.WH.Gas.NoSolar.Gas</t>
  </si>
  <si>
    <t>EMI_per_sqm.kgCO2.IT.Res.HH.Thermal.SH.Gas.WH.Gas.Solar</t>
  </si>
  <si>
    <t>EMI_per_sqm.kgCO2.IT.Res.HH.Thermal.SH.Gas.WH.Gas.Solar.Gas</t>
  </si>
  <si>
    <t>EMI_per_sqm.kgCO2.IT.Res.HH.Thermal.SH.Gas.WH.Gas.Solar.Solar</t>
  </si>
  <si>
    <t>EMI_per_sqm.kgCO2.IT.Res.HH.Thermal.SH.Gas.WH.Elc.NoSolar.Elec</t>
  </si>
  <si>
    <t>EMI_per_sqm.kgCO2.IT.Res.HH.Thermal.SH.Gas.WH.Elc.Solar</t>
  </si>
  <si>
    <t>EMI_per_sqm.kgCO2.IT.Res.HH.Thermal.SH.Gas.WH.Elc.Solar.Elec</t>
  </si>
  <si>
    <t>EMI_per_sqm.kgCO2.IT.Res.HH.Thermal.SH.Gas.WH.Elc.Solar.Solar</t>
  </si>
  <si>
    <t>EMI_per_sqm.kgCO2.IT.Res.HH.Thermal.SH.Gas.CO</t>
  </si>
  <si>
    <t>EMI_per_sqm.kgCO2.IT.Res.HH.Thermal.SH.Gas.CO.Gas.Gas</t>
  </si>
  <si>
    <t>EMI_per_sqm.kgCO2.IT.Res.HH.Thermal.SH.Gas.CO.Elc.Elec</t>
  </si>
  <si>
    <t>EMI_per_sqm.kgCO2.IT.Res.HH.Thermal.SH.Biomass</t>
  </si>
  <si>
    <t>EMI_per_sqm.kgCO2.IT.Res.HH.Thermal.SH.Biomass.SH</t>
  </si>
  <si>
    <t>EMI_per_sqm.kgCO2.IT.Res.HH.Thermal.SH.Biomass.SH.Biomass</t>
  </si>
  <si>
    <t>EMI_per_sqm.kgCO2.IT.Res.HH.Thermal.SH.Biomass.SH.Elec</t>
  </si>
  <si>
    <t>EMI_per_sqm.kgCO2.IT.Res.HH.Thermal.SH.Biomass.SC</t>
  </si>
  <si>
    <t>EMI_per_sqm.kgCO2.IT.Res.HH.Thermal.SH.Biomass.SC.AC.Elec</t>
  </si>
  <si>
    <t>EMI_per_sqm.kgCO2.IT.Res.HH.Thermal.SH.Biomass.WH</t>
  </si>
  <si>
    <t>EMI_per_sqm.kgCO2.IT.Res.HH.Thermal.SH.Biomass.WH.Biomass.NoSolar.Biomass</t>
  </si>
  <si>
    <t>EMI_per_sqm.kgCO2.IT.Res.HH.Thermal.SH.Biomass.WH.Biomass.Solar</t>
  </si>
  <si>
    <t>EMI_per_sqm.kgCO2.IT.Res.HH.Thermal.SH.Biomass.WH.Biomass.Solar.Biomass</t>
  </si>
  <si>
    <t>EMI_per_sqm.kgCO2.IT.Res.HH.Thermal.SH.Biomass.WH.Biomass.Solar.Solar</t>
  </si>
  <si>
    <t>EMI_per_sqm.kgCO2.IT.Res.HH.Thermal.SH.Biomass.WH.LPG.NoSolar.LPG</t>
  </si>
  <si>
    <t>EMI_per_sqm.kgCO2.IT.Res.HH.Thermal.SH.Biomass.WH.LPG.Solar</t>
  </si>
  <si>
    <t>EMI_per_sqm.kgCO2.IT.Res.HH.Thermal.SH.Biomass.WH.LPG.Solar.LPG</t>
  </si>
  <si>
    <t>EMI_per_sqm.kgCO2.IT.Res.HH.Thermal.SH.Biomass.WH.LPG.Solar.Solar</t>
  </si>
  <si>
    <t>EMI_per_sqm.kgCO2.IT.Res.HH.Thermal.SH.Biomass.WH.Elc.NoSolar.Elec</t>
  </si>
  <si>
    <t>EMI_per_sqm.kgCO2.IT.Res.HH.Thermal.SH.Biomass.WH.Elc.Solar</t>
  </si>
  <si>
    <t>EMI_per_sqm.kgCO2.IT.Res.HH.Thermal.SH.Biomass.WH.Elc.Solar.Elec</t>
  </si>
  <si>
    <t>EMI_per_sqm.kgCO2.IT.Res.HH.Thermal.SH.Biomass.WH.Elc.Solar.Solar</t>
  </si>
  <si>
    <t>EMI_per_sqm.kgCO2.IT.Res.HH.Thermal.SH.Biomass.CO</t>
  </si>
  <si>
    <t>EMI_per_sqm.kgCO2.IT.Res.HH.Thermal.SH.Biomass.CO.Biomass.Biomass</t>
  </si>
  <si>
    <t>EMI_per_sqm.kgCO2.IT.Res.HH.Thermal.SH.Biomass.CO.LPG.LPG</t>
  </si>
  <si>
    <t>EMI_per_sqm.kgCO2.IT.Res.HH.Thermal.SH.Biomass.CO.Elc.Elec</t>
  </si>
  <si>
    <t>EMI_per_sqm.kgCO2.IT.Res.HH.Thermal.SH.Geo</t>
  </si>
  <si>
    <t>EMI_per_sqm.kgCO2.IT.Res.HH.Thermal.SH.Geo.SH</t>
  </si>
  <si>
    <t>EMI_per_sqm.kgCO2.IT.Res.HH.Thermal.SH.Geo.SH.Geo</t>
  </si>
  <si>
    <t>EMI_per_sqm.kgCO2.IT.Res.HH.Thermal.SH.Geo.SH.Elec</t>
  </si>
  <si>
    <t>EMI_per_sqm.kgCO2.IT.Res.HH.Thermal.SH.Geo.SC</t>
  </si>
  <si>
    <t>EMI_per_sqm.kgCO2.IT.Res.HH.Thermal.SH.Geo.SC.AC.Elec</t>
  </si>
  <si>
    <t>EMI_per_sqm.kgCO2.IT.Res.HH.Thermal.SH.Geo.WH</t>
  </si>
  <si>
    <t>EMI_per_sqm.kgCO2.IT.Res.HH.Thermal.SH.Geo.WH.Geo.NoSolar.Geo</t>
  </si>
  <si>
    <t>EMI_per_sqm.kgCO2.IT.Res.HH.Thermal.SH.Geo.WH.Geo.Solar</t>
  </si>
  <si>
    <t>EMI_per_sqm.kgCO2.IT.Res.HH.Thermal.SH.Geo.WH.Geo.Solar.Geo</t>
  </si>
  <si>
    <t>EMI_per_sqm.kgCO2.IT.Res.HH.Thermal.SH.Geo.WH.Geo.Solar.Solar</t>
  </si>
  <si>
    <t>EMI_per_sqm.kgCO2.IT.Res.HH.Thermal.SH.Geo.WH.Elc.NoSolar.Elec</t>
  </si>
  <si>
    <t>EMI_per_sqm.kgCO2.IT.Res.HH.Thermal.SH.Geo.WH.Elc.Solar</t>
  </si>
  <si>
    <t>EMI_per_sqm.kgCO2.IT.Res.HH.Thermal.SH.Geo.WH.Elc.Solar.Elec</t>
  </si>
  <si>
    <t>EMI_per_sqm.kgCO2.IT.Res.HH.Thermal.SH.Geo.WH.Elc.Solar.Solar</t>
  </si>
  <si>
    <t>EMI_per_sqm.kgCO2.IT.Res.HH.Thermal.SH.Geo.CO</t>
  </si>
  <si>
    <t>EMI_per_sqm.kgCO2.IT.Res.HH.Thermal.SH.Geo.CO.LPG.LPG</t>
  </si>
  <si>
    <t>EMI_per_sqm.kgCO2.IT.Res.HH.Thermal.SH.Geo.CO.Elc.Elec</t>
  </si>
  <si>
    <t>EMI_per_sqm.kgCO2.IT.Res.HH.Thermal.SH.DistrHeat</t>
  </si>
  <si>
    <t>EMI_per_sqm.kgCO2.IT.Res.HH.Thermal.SH.DistrHeat.SH</t>
  </si>
  <si>
    <t>EMI_per_sqm.kgCO2.IT.Res.HH.Thermal.SH.DistrHeat.SH.Steam_Distr</t>
  </si>
  <si>
    <t>EMI_per_sqm.kgCO2.IT.Res.HH.Thermal.SH.DistrHeat.SH.Elec</t>
  </si>
  <si>
    <t>EMI_per_sqm.kgCO2.IT.Res.HH.Thermal.SH.DistrHeat.SC</t>
  </si>
  <si>
    <t>EMI_per_sqm.kgCO2.IT.Res.HH.Thermal.SH.DistrHeat.SC.AC.Elec</t>
  </si>
  <si>
    <t>EMI_per_sqm.kgCO2.IT.Res.HH.Thermal.SH.DistrHeat.WH</t>
  </si>
  <si>
    <t>EMI_per_sqm.kgCO2.IT.Res.HH.Thermal.SH.DistrHeat.WH.DistrHeat.NoSolar.Steam_Distr</t>
  </si>
  <si>
    <t>EMI_per_sqm.kgCO2.IT.Res.HH.Thermal.SH.DistrHeat.WH.DistrHeat.Solar</t>
  </si>
  <si>
    <t>EMI_per_sqm.kgCO2.IT.Res.HH.Thermal.SH.DistrHeat.WH.DistrHeat.Solar.Steam_Distr</t>
  </si>
  <si>
    <t>EMI_per_sqm.kgCO2.IT.Res.HH.Thermal.SH.DistrHeat.WH.DistrHeat.Solar.Solar</t>
  </si>
  <si>
    <t>EMI_per_sqm.kgCO2.IT.Res.HH.Thermal.SH.DistrHeat.WH.Elc.NoSolar.Elec</t>
  </si>
  <si>
    <t>EMI_per_sqm.kgCO2.IT.Res.HH.Thermal.SH.DistrHeat.WH.Elc.Solar</t>
  </si>
  <si>
    <t>EMI_per_sqm.kgCO2.IT.Res.HH.Thermal.SH.DistrHeat.WH.Elc.Solar.Elec</t>
  </si>
  <si>
    <t>EMI_per_sqm.kgCO2.IT.Res.HH.Thermal.SH.DistrHeat.WH.Elc.Solar.Solar</t>
  </si>
  <si>
    <t>EMI_per_sqm.kgCO2.IT.Res.HH.Thermal.SH.DistrHeat.CO</t>
  </si>
  <si>
    <t>EMI_per_sqm.kgCO2.IT.Res.HH.Thermal.SH.DistrHeat.CO.LPG.LPG</t>
  </si>
  <si>
    <t>EMI_per_sqm.kgCO2.IT.Res.HH.Thermal.SH.DistrHeat.CO.Elc.Elec</t>
  </si>
  <si>
    <t>EMI_per_sqm.kgCO2.IT.Res.HH.Thermal.SH.AdvElc</t>
  </si>
  <si>
    <t>EMI_per_sqm.kgCO2.IT.Res.HH.Thermal.SH.AdvElc.SH</t>
  </si>
  <si>
    <t>EMI_per_sqm.kgCO2.IT.Res.HH.Thermal.SH.AdvElc.SH.Elec</t>
  </si>
  <si>
    <t>EMI_per_sqm.kgCO2.IT.Res.HH.Thermal.SH.AdvElc.SC</t>
  </si>
  <si>
    <t>EMI_per_sqm.kgCO2.IT.Res.HH.Thermal.SH.AdvElc.SC.AC.Elec</t>
  </si>
  <si>
    <t>EMI_per_sqm.kgCO2.IT.Res.HH.Thermal.SH.AdvElc.WH</t>
  </si>
  <si>
    <t>EMI_per_sqm.kgCO2.IT.Res.HH.Thermal.SH.AdvElc.WH.LPG.NoSolar.LPG</t>
  </si>
  <si>
    <t>EMI_per_sqm.kgCO2.IT.Res.HH.Thermal.SH.AdvElc.WH.LPG.Solar</t>
  </si>
  <si>
    <t>EMI_per_sqm.kgCO2.IT.Res.HH.Thermal.SH.AdvElc.WH.LPG.Solar.LPG</t>
  </si>
  <si>
    <t>EMI_per_sqm.kgCO2.IT.Res.HH.Thermal.SH.AdvElc.WH.LPG.Solar.Solar</t>
  </si>
  <si>
    <t>EMI_per_sqm.kgCO2.IT.Res.HH.Thermal.SH.AdvElc.WH.Elc.NoSolar.Elec</t>
  </si>
  <si>
    <t>EMI_per_sqm.kgCO2.IT.Res.HH.Thermal.SH.AdvElc.WH.Elc.Solar</t>
  </si>
  <si>
    <t>EMI_per_sqm.kgCO2.IT.Res.HH.Thermal.SH.AdvElc.WH.Elc.Solar.Elec</t>
  </si>
  <si>
    <t>EMI_per_sqm.kgCO2.IT.Res.HH.Thermal.SH.AdvElc.WH.Elc.Solar.Solar</t>
  </si>
  <si>
    <t>EMI_per_sqm.kgCO2.IT.Res.HH.Thermal.SH.AdvElc.CO</t>
  </si>
  <si>
    <t>EMI_per_sqm.kgCO2.IT.Res.HH.Thermal.SH.AdvElc.CO.LPG.LPG</t>
  </si>
  <si>
    <t>EMI_per_sqm.kgCO2.IT.Res.HH.Thermal.SH.AdvElc.CO.Elc.Elec</t>
  </si>
  <si>
    <t>EMI_per_sqm.kgCO2.IT.Res.HH.Thermal.SH.ConvElc</t>
  </si>
  <si>
    <t>EMI_per_sqm.kgCO2.IT.Res.HH.Thermal.SH.ConvElc.SH</t>
  </si>
  <si>
    <t>EMI_per_sqm.kgCO2.IT.Res.HH.Thermal.SH.ConvElc.SH.Elec</t>
  </si>
  <si>
    <t>EMI_per_sqm.kgCO2.IT.Res.HH.Thermal.SH.ConvElc.SC</t>
  </si>
  <si>
    <t>EMI_per_sqm.kgCO2.IT.Res.HH.Thermal.SH.ConvElc.SC.AC.Elec</t>
  </si>
  <si>
    <t>EMI_per_sqm.kgCO2.IT.Res.HH.Thermal.SH.ConvElc.WH</t>
  </si>
  <si>
    <t>EMI_per_sqm.kgCO2.IT.Res.HH.Thermal.SH.ConvElc.WH.LPG.NoSolar.LPG</t>
  </si>
  <si>
    <t>EMI_per_sqm.kgCO2.IT.Res.HH.Thermal.SH.ConvElc.WH.LPG.Solar</t>
  </si>
  <si>
    <t>EMI_per_sqm.kgCO2.IT.Res.HH.Thermal.SH.ConvElc.WH.LPG.Solar.LPG</t>
  </si>
  <si>
    <t>EMI_per_sqm.kgCO2.IT.Res.HH.Thermal.SH.ConvElc.WH.LPG.Solar.Solar</t>
  </si>
  <si>
    <t>EMI_per_sqm.kgCO2.IT.Res.HH.Thermal.SH.ConvElc.WH.Elc.NoSolar.Elec</t>
  </si>
  <si>
    <t>EMI_per_sqm.kgCO2.IT.Res.HH.Thermal.SH.ConvElc.WH.Elc.Solar</t>
  </si>
  <si>
    <t>EMI_per_sqm.kgCO2.IT.Res.HH.Thermal.SH.ConvElc.WH.Elc.Solar.Elec</t>
  </si>
  <si>
    <t>EMI_per_sqm.kgCO2.IT.Res.HH.Thermal.SH.ConvElc.WH.Elc.Solar.Solar</t>
  </si>
  <si>
    <t>EMI_per_sqm.kgCO2.IT.Res.HH.Thermal.SH.ConvElc.CO</t>
  </si>
  <si>
    <t>EMI_per_sqm.kgCO2.IT.Res.HH.Thermal.SH.ConvElc.CO.LPG.LPG</t>
  </si>
  <si>
    <t>EMI_per_sqm.kgCO2.IT.Res.HH.Thermal.SH.ConvElc.CO.Elc.Elec</t>
  </si>
  <si>
    <t>IT - Final energy consumption in new and renovated households (detailed structure)</t>
  </si>
  <si>
    <t>FEC.ktoe.IT.Res.HHnew.Thermal.SH.Solids</t>
  </si>
  <si>
    <t>FEC.ktoe.IT.Res.HHnew.Thermal.SH.Solids.SH</t>
  </si>
  <si>
    <t>FEC.ktoe.IT.Res.HHnew.Thermal.SH.Solids.SH.Solids</t>
  </si>
  <si>
    <t>FEC.ktoe.IT.Res.HHnew.Thermal.SH.Solids.SH.Elec</t>
  </si>
  <si>
    <t>FEC.ktoe.IT.Res.HHnew.Thermal.SH.Solids.SC</t>
  </si>
  <si>
    <t>FEC.ktoe.IT.Res.HHnew.Thermal.SH.Solids.SC.AC.Elec</t>
  </si>
  <si>
    <t>FEC.ktoe.IT.Res.HHnew.Thermal.SH.Solids.WH</t>
  </si>
  <si>
    <t>FEC.ktoe.IT.Res.HHnew.Thermal.SH.Solids.WH.Solids.NoSolar.Solids</t>
  </si>
  <si>
    <t>FEC.ktoe.IT.Res.HHnew.Thermal.SH.Solids.WH.LPG.NoSolar.LPG</t>
  </si>
  <si>
    <t>FEC.ktoe.IT.Res.HHnew.Thermal.SH.Solids.WH.LPG.Solar</t>
  </si>
  <si>
    <t>FEC.ktoe.IT.Res.HHnew.Thermal.SH.Solids.WH.LPG.Solar.LPG</t>
  </si>
  <si>
    <t>FEC.ktoe.IT.Res.HHnew.Thermal.SH.Solids.WH.LPG.Solar.Solar</t>
  </si>
  <si>
    <t>FEC.ktoe.IT.Res.HHnew.Thermal.SH.Solids.WH.Elc.NoSolar.Elec</t>
  </si>
  <si>
    <t>FEC.ktoe.IT.Res.HHnew.Thermal.SH.Solids.WH.Elc.Solar</t>
  </si>
  <si>
    <t>FEC.ktoe.IT.Res.HHnew.Thermal.SH.Solids.WH.Elc.Solar.Elec</t>
  </si>
  <si>
    <t>FEC.ktoe.IT.Res.HHnew.Thermal.SH.Solids.WH.Elc.Solar.Solar</t>
  </si>
  <si>
    <t>FEC.ktoe.IT.Res.HHnew.Thermal.SH.Solids.CO</t>
  </si>
  <si>
    <t>FEC.ktoe.IT.Res.HHnew.Thermal.SH.Solids.CO.Solids.Solids</t>
  </si>
  <si>
    <t>FEC.ktoe.IT.Res.HHnew.Thermal.SH.Solids.CO.LPG.LPG</t>
  </si>
  <si>
    <t>FEC.ktoe.IT.Res.HHnew.Thermal.SH.Solids.CO.Elc.Elec</t>
  </si>
  <si>
    <t>FEC.ktoe.IT.Res.HHnew.Thermal.SH.LPG</t>
  </si>
  <si>
    <t>FEC.ktoe.IT.Res.HHnew.Thermal.SH.LPG.SH</t>
  </si>
  <si>
    <t>FEC.ktoe.IT.Res.HHnew.Thermal.SH.LPG.SH.LPG</t>
  </si>
  <si>
    <t>FEC.ktoe.IT.Res.HHnew.Thermal.SH.LPG.SH.Elec</t>
  </si>
  <si>
    <t>FEC.ktoe.IT.Res.HHnew.Thermal.SH.LPG.SC</t>
  </si>
  <si>
    <t>FEC.ktoe.IT.Res.HHnew.Thermal.SH.LPG.SC.AC.Elec</t>
  </si>
  <si>
    <t>FEC.ktoe.IT.Res.HHnew.Thermal.SH.LPG.WH</t>
  </si>
  <si>
    <t>FEC.ktoe.IT.Res.HHnew.Thermal.SH.LPG.WH.LPG.NoSolar.LPG</t>
  </si>
  <si>
    <t>FEC.ktoe.IT.Res.HHnew.Thermal.SH.LPG.WH.LPG.Solar</t>
  </si>
  <si>
    <t>FEC.ktoe.IT.Res.HHnew.Thermal.SH.LPG.WH.LPG.Solar.LPG</t>
  </si>
  <si>
    <t>FEC.ktoe.IT.Res.HHnew.Thermal.SH.LPG.WH.LPG.Solar.Solar</t>
  </si>
  <si>
    <t>FEC.ktoe.IT.Res.HHnew.Thermal.SH.LPG.WH.Elc.NoSolar.Elec</t>
  </si>
  <si>
    <t>FEC.ktoe.IT.Res.HHnew.Thermal.SH.LPG.WH.Elc.Solar</t>
  </si>
  <si>
    <t>FEC.ktoe.IT.Res.HHnew.Thermal.SH.LPG.WH.Elc.Solar.Elec</t>
  </si>
  <si>
    <t>FEC.ktoe.IT.Res.HHnew.Thermal.SH.LPG.WH.Elc.Solar.Solar</t>
  </si>
  <si>
    <t>FEC.ktoe.IT.Res.HHnew.Thermal.SH.LPG.CO</t>
  </si>
  <si>
    <t>FEC.ktoe.IT.Res.HHnew.Thermal.SH.LPG.CO.LPG.LPG</t>
  </si>
  <si>
    <t>FEC.ktoe.IT.Res.HHnew.Thermal.SH.LPG.CO.Elc.Elec</t>
  </si>
  <si>
    <t>FEC.ktoe.IT.Res.HHnew.Thermal.SH.Oil</t>
  </si>
  <si>
    <t>FEC.ktoe.IT.Res.HHnew.Thermal.SH.Oil.SH</t>
  </si>
  <si>
    <t>FEC.ktoe.IT.Res.HHnew.Thermal.SH.Oil.SH.Oil</t>
  </si>
  <si>
    <t>FEC.ktoe.IT.Res.HHnew.Thermal.SH.Oil.SH.Elec</t>
  </si>
  <si>
    <t>FEC.ktoe.IT.Res.HHnew.Thermal.SH.Oil.SC</t>
  </si>
  <si>
    <t>FEC.ktoe.IT.Res.HHnew.Thermal.SH.Oil.SC.AC.Elec</t>
  </si>
  <si>
    <t>FEC.ktoe.IT.Res.HHnew.Thermal.SH.Oil.WH</t>
  </si>
  <si>
    <t>FEC.ktoe.IT.Res.HHnew.Thermal.SH.Oil.WH.Oil.NoSolar.Oil</t>
  </si>
  <si>
    <t>FEC.ktoe.IT.Res.HHnew.Thermal.SH.Oil.WH.Oil.Solar</t>
  </si>
  <si>
    <t>FEC.ktoe.IT.Res.HHnew.Thermal.SH.Oil.WH.Oil.Solar.Oil</t>
  </si>
  <si>
    <t>FEC.ktoe.IT.Res.HHnew.Thermal.SH.Oil.WH.Oil.Solar.Solar</t>
  </si>
  <si>
    <t>FEC.ktoe.IT.Res.HHnew.Thermal.SH.Oil.WH.Elc.NoSolar.Elec</t>
  </si>
  <si>
    <t>FEC.ktoe.IT.Res.HHnew.Thermal.SH.Oil.WH.Elc.Solar</t>
  </si>
  <si>
    <t>FEC.ktoe.IT.Res.HHnew.Thermal.SH.Oil.WH.Elc.Solar.Elec</t>
  </si>
  <si>
    <t>FEC.ktoe.IT.Res.HHnew.Thermal.SH.Oil.WH.Elc.Solar.Solar</t>
  </si>
  <si>
    <t>FEC.ktoe.IT.Res.HHnew.Thermal.SH.Oil.CO</t>
  </si>
  <si>
    <t>FEC.ktoe.IT.Res.HHnew.Thermal.SH.Oil.CO.LPG.LPG</t>
  </si>
  <si>
    <t>FEC.ktoe.IT.Res.HHnew.Thermal.SH.Oil.CO.Elc.Elec</t>
  </si>
  <si>
    <t>FEC.ktoe.IT.Res.HHnew.Thermal.SH.Gas</t>
  </si>
  <si>
    <t>FEC.ktoe.IT.Res.HHnew.Thermal.SH.Gas.SH</t>
  </si>
  <si>
    <t>FEC.ktoe.IT.Res.HHnew.Thermal.SH.Gas.SH.Gas</t>
  </si>
  <si>
    <t>FEC.ktoe.IT.Res.HHnew.Thermal.SH.Gas.SH.Elec</t>
  </si>
  <si>
    <t>FEC.ktoe.IT.Res.HHnew.Thermal.SH.Gas.SC</t>
  </si>
  <si>
    <t>FEC.ktoe.IT.Res.HHnew.Thermal.SH.Gas.SC.AC.Elec</t>
  </si>
  <si>
    <t>FEC.ktoe.IT.Res.HHnew.Thermal.SH.Gas.WH</t>
  </si>
  <si>
    <t>FEC.ktoe.IT.Res.HHnew.Thermal.SH.Gas.WH.Gas.NoSolar.Gas</t>
  </si>
  <si>
    <t>FEC.ktoe.IT.Res.HHnew.Thermal.SH.Gas.WH.Gas.Solar</t>
  </si>
  <si>
    <t>FEC.ktoe.IT.Res.HHnew.Thermal.SH.Gas.WH.Gas.Solar.Gas</t>
  </si>
  <si>
    <t>FEC.ktoe.IT.Res.HHnew.Thermal.SH.Gas.WH.Gas.Solar.Solar</t>
  </si>
  <si>
    <t>FEC.ktoe.IT.Res.HHnew.Thermal.SH.Gas.WH.Elc.NoSolar.Elec</t>
  </si>
  <si>
    <t>FEC.ktoe.IT.Res.HHnew.Thermal.SH.Gas.WH.Elc.Solar</t>
  </si>
  <si>
    <t>FEC.ktoe.IT.Res.HHnew.Thermal.SH.Gas.WH.Elc.Solar.Elec</t>
  </si>
  <si>
    <t>FEC.ktoe.IT.Res.HHnew.Thermal.SH.Gas.WH.Elc.Solar.Solar</t>
  </si>
  <si>
    <t>FEC.ktoe.IT.Res.HHnew.Thermal.SH.Gas.CO</t>
  </si>
  <si>
    <t>FEC.ktoe.IT.Res.HHnew.Thermal.SH.Gas.CO.Gas.Gas</t>
  </si>
  <si>
    <t>FEC.ktoe.IT.Res.HHnew.Thermal.SH.Gas.CO.Elc.Elec</t>
  </si>
  <si>
    <t>FEC.ktoe.IT.Res.HHnew.Thermal.SH.Biomass</t>
  </si>
  <si>
    <t>FEC.ktoe.IT.Res.HHnew.Thermal.SH.Biomass.SH</t>
  </si>
  <si>
    <t>FEC.ktoe.IT.Res.HHnew.Thermal.SH.Biomass.SH.Biomass</t>
  </si>
  <si>
    <t>FEC.ktoe.IT.Res.HHnew.Thermal.SH.Biomass.SH.Elec</t>
  </si>
  <si>
    <t>FEC.ktoe.IT.Res.HHnew.Thermal.SH.Biomass.SC</t>
  </si>
  <si>
    <t>FEC.ktoe.IT.Res.HHnew.Thermal.SH.Biomass.SC.AC.Elec</t>
  </si>
  <si>
    <t>FEC.ktoe.IT.Res.HHnew.Thermal.SH.Biomass.WH</t>
  </si>
  <si>
    <t>FEC.ktoe.IT.Res.HHnew.Thermal.SH.Biomass.WH.Biomass.NoSolar.Biomass</t>
  </si>
  <si>
    <t>FEC.ktoe.IT.Res.HHnew.Thermal.SH.Biomass.WH.Biomass.Solar</t>
  </si>
  <si>
    <t>FEC.ktoe.IT.Res.HHnew.Thermal.SH.Biomass.WH.Biomass.Solar.Biomass</t>
  </si>
  <si>
    <t>FEC.ktoe.IT.Res.HHnew.Thermal.SH.Biomass.WH.Biomass.Solar.Solar</t>
  </si>
  <si>
    <t>FEC.ktoe.IT.Res.HHnew.Thermal.SH.Biomass.WH.LPG.NoSolar.LPG</t>
  </si>
  <si>
    <t>FEC.ktoe.IT.Res.HHnew.Thermal.SH.Biomass.WH.LPG.Solar</t>
  </si>
  <si>
    <t>FEC.ktoe.IT.Res.HHnew.Thermal.SH.Biomass.WH.LPG.Solar.LPG</t>
  </si>
  <si>
    <t>FEC.ktoe.IT.Res.HHnew.Thermal.SH.Biomass.WH.LPG.Solar.Solar</t>
  </si>
  <si>
    <t>FEC.ktoe.IT.Res.HHnew.Thermal.SH.Biomass.WH.Elc.NoSolar.Elec</t>
  </si>
  <si>
    <t>FEC.ktoe.IT.Res.HHnew.Thermal.SH.Biomass.WH.Elc.Solar</t>
  </si>
  <si>
    <t>FEC.ktoe.IT.Res.HHnew.Thermal.SH.Biomass.WH.Elc.Solar.Elec</t>
  </si>
  <si>
    <t>FEC.ktoe.IT.Res.HHnew.Thermal.SH.Biomass.WH.Elc.Solar.Solar</t>
  </si>
  <si>
    <t>FEC.ktoe.IT.Res.HHnew.Thermal.SH.Biomass.CO</t>
  </si>
  <si>
    <t>FEC.ktoe.IT.Res.HHnew.Thermal.SH.Biomass.CO.Biomass.Biomass</t>
  </si>
  <si>
    <t>FEC.ktoe.IT.Res.HHnew.Thermal.SH.Biomass.CO.LPG.LPG</t>
  </si>
  <si>
    <t>FEC.ktoe.IT.Res.HHnew.Thermal.SH.Biomass.CO.Elc.Elec</t>
  </si>
  <si>
    <t>FEC.ktoe.IT.Res.HHnew.Thermal.SH.Geo</t>
  </si>
  <si>
    <t>FEC.ktoe.IT.Res.HHnew.Thermal.SH.Geo.SH</t>
  </si>
  <si>
    <t>FEC.ktoe.IT.Res.HHnew.Thermal.SH.Geo.SH.Geo</t>
  </si>
  <si>
    <t>FEC.ktoe.IT.Res.HHnew.Thermal.SH.Geo.SH.Elec</t>
  </si>
  <si>
    <t>FEC.ktoe.IT.Res.HHnew.Thermal.SH.Geo.SC</t>
  </si>
  <si>
    <t>FEC.ktoe.IT.Res.HHnew.Thermal.SH.Geo.SC.AC.Elec</t>
  </si>
  <si>
    <t>FEC.ktoe.IT.Res.HHnew.Thermal.SH.Geo.WH</t>
  </si>
  <si>
    <t>FEC.ktoe.IT.Res.HHnew.Thermal.SH.Geo.WH.Geo.NoSolar.Geo</t>
  </si>
  <si>
    <t>FEC.ktoe.IT.Res.HHnew.Thermal.SH.Geo.WH.Geo.Solar</t>
  </si>
  <si>
    <t>FEC.ktoe.IT.Res.HHnew.Thermal.SH.Geo.WH.Geo.Solar.Geo</t>
  </si>
  <si>
    <t>FEC.ktoe.IT.Res.HHnew.Thermal.SH.Geo.WH.Geo.Solar.Solar</t>
  </si>
  <si>
    <t>FEC.ktoe.IT.Res.HHnew.Thermal.SH.Geo.WH.Elc.NoSolar.Elec</t>
  </si>
  <si>
    <t>FEC.ktoe.IT.Res.HHnew.Thermal.SH.Geo.WH.Elc.Solar</t>
  </si>
  <si>
    <t>FEC.ktoe.IT.Res.HHnew.Thermal.SH.Geo.WH.Elc.Solar.Elec</t>
  </si>
  <si>
    <t>FEC.ktoe.IT.Res.HHnew.Thermal.SH.Geo.WH.Elc.Solar.Solar</t>
  </si>
  <si>
    <t>FEC.ktoe.IT.Res.HHnew.Thermal.SH.Geo.CO</t>
  </si>
  <si>
    <t>FEC.ktoe.IT.Res.HHnew.Thermal.SH.Geo.CO.LPG.LPG</t>
  </si>
  <si>
    <t>FEC.ktoe.IT.Res.HHnew.Thermal.SH.Geo.CO.Elc.Elec</t>
  </si>
  <si>
    <t>FEC.ktoe.IT.Res.HHnew.Thermal.SH.DistrHeat</t>
  </si>
  <si>
    <t>FEC.ktoe.IT.Res.HHnew.Thermal.SH.DistrHeat.SH</t>
  </si>
  <si>
    <t>FEC.ktoe.IT.Res.HHnew.Thermal.SH.DistrHeat.SH.Steam_Distr</t>
  </si>
  <si>
    <t>FEC.ktoe.IT.Res.HHnew.Thermal.SH.DistrHeat.SH.Elec</t>
  </si>
  <si>
    <t>FEC.ktoe.IT.Res.HHnew.Thermal.SH.DistrHeat.SC</t>
  </si>
  <si>
    <t>FEC.ktoe.IT.Res.HHnew.Thermal.SH.DistrHeat.SC.AC.Elec</t>
  </si>
  <si>
    <t>FEC.ktoe.IT.Res.HHnew.Thermal.SH.DistrHeat.WH</t>
  </si>
  <si>
    <t>FEC.ktoe.IT.Res.HHnew.Thermal.SH.DistrHeat.WH.DistrHeat.NoSolar.Steam_Distr</t>
  </si>
  <si>
    <t>FEC.ktoe.IT.Res.HHnew.Thermal.SH.DistrHeat.WH.DistrHeat.Solar</t>
  </si>
  <si>
    <t>FEC.ktoe.IT.Res.HHnew.Thermal.SH.DistrHeat.WH.DistrHeat.Solar.Steam_Distr</t>
  </si>
  <si>
    <t>FEC.ktoe.IT.Res.HHnew.Thermal.SH.DistrHeat.WH.DistrHeat.Solar.Solar</t>
  </si>
  <si>
    <t>FEC.ktoe.IT.Res.HHnew.Thermal.SH.DistrHeat.WH.Elc.NoSolar.Elec</t>
  </si>
  <si>
    <t>FEC.ktoe.IT.Res.HHnew.Thermal.SH.DistrHeat.WH.Elc.Solar</t>
  </si>
  <si>
    <t>FEC.ktoe.IT.Res.HHnew.Thermal.SH.DistrHeat.WH.Elc.Solar.Elec</t>
  </si>
  <si>
    <t>FEC.ktoe.IT.Res.HHnew.Thermal.SH.DistrHeat.WH.Elc.Solar.Solar</t>
  </si>
  <si>
    <t>FEC.ktoe.IT.Res.HHnew.Thermal.SH.DistrHeat.CO</t>
  </si>
  <si>
    <t>FEC.ktoe.IT.Res.HHnew.Thermal.SH.DistrHeat.CO.LPG.LPG</t>
  </si>
  <si>
    <t>FEC.ktoe.IT.Res.HHnew.Thermal.SH.DistrHeat.CO.Elc.Elec</t>
  </si>
  <si>
    <t>FEC.ktoe.IT.Res.HHnew.Thermal.SH.AdvElc</t>
  </si>
  <si>
    <t>FEC.ktoe.IT.Res.HHnew.Thermal.SH.AdvElc.SH</t>
  </si>
  <si>
    <t>FEC.ktoe.IT.Res.HHnew.Thermal.SH.AdvElc.SH.Elec</t>
  </si>
  <si>
    <t>FEC.ktoe.IT.Res.HHnew.Thermal.SH.AdvElc.SC</t>
  </si>
  <si>
    <t>FEC.ktoe.IT.Res.HHnew.Thermal.SH.AdvElc.SC.AC.Elec</t>
  </si>
  <si>
    <t>FEC.ktoe.IT.Res.HHnew.Thermal.SH.AdvElc.WH</t>
  </si>
  <si>
    <t>FEC.ktoe.IT.Res.HHnew.Thermal.SH.AdvElc.WH.LPG.NoSolar.LPG</t>
  </si>
  <si>
    <t>FEC.ktoe.IT.Res.HHnew.Thermal.SH.AdvElc.WH.LPG.Solar</t>
  </si>
  <si>
    <t>FEC.ktoe.IT.Res.HHnew.Thermal.SH.AdvElc.WH.LPG.Solar.LPG</t>
  </si>
  <si>
    <t>FEC.ktoe.IT.Res.HHnew.Thermal.SH.AdvElc.WH.LPG.Solar.Solar</t>
  </si>
  <si>
    <t>FEC.ktoe.IT.Res.HHnew.Thermal.SH.AdvElc.WH.Elc.NoSolar.Elec</t>
  </si>
  <si>
    <t>FEC.ktoe.IT.Res.HHnew.Thermal.SH.AdvElc.WH.Elc.Solar</t>
  </si>
  <si>
    <t>FEC.ktoe.IT.Res.HHnew.Thermal.SH.AdvElc.WH.Elc.Solar.Elec</t>
  </si>
  <si>
    <t>FEC.ktoe.IT.Res.HHnew.Thermal.SH.AdvElc.WH.Elc.Solar.Solar</t>
  </si>
  <si>
    <t>FEC.ktoe.IT.Res.HHnew.Thermal.SH.AdvElc.CO</t>
  </si>
  <si>
    <t>FEC.ktoe.IT.Res.HHnew.Thermal.SH.AdvElc.CO.LPG.LPG</t>
  </si>
  <si>
    <t>FEC.ktoe.IT.Res.HHnew.Thermal.SH.AdvElc.CO.Elc.Elec</t>
  </si>
  <si>
    <t>FEC.ktoe.IT.Res.HHnew.Thermal.SH.ConvElc</t>
  </si>
  <si>
    <t>FEC.ktoe.IT.Res.HHnew.Thermal.SH.ConvElc.SH</t>
  </si>
  <si>
    <t>FEC.ktoe.IT.Res.HHnew.Thermal.SH.ConvElc.SH.Elec</t>
  </si>
  <si>
    <t>FEC.ktoe.IT.Res.HHnew.Thermal.SH.ConvElc.SC</t>
  </si>
  <si>
    <t>FEC.ktoe.IT.Res.HHnew.Thermal.SH.ConvElc.SC.AC.Elec</t>
  </si>
  <si>
    <t>FEC.ktoe.IT.Res.HHnew.Thermal.SH.ConvElc.WH</t>
  </si>
  <si>
    <t>FEC.ktoe.IT.Res.HHnew.Thermal.SH.ConvElc.WH.LPG.NoSolar.LPG</t>
  </si>
  <si>
    <t>FEC.ktoe.IT.Res.HHnew.Thermal.SH.ConvElc.WH.LPG.Solar</t>
  </si>
  <si>
    <t>FEC.ktoe.IT.Res.HHnew.Thermal.SH.ConvElc.WH.LPG.Solar.LPG</t>
  </si>
  <si>
    <t>FEC.ktoe.IT.Res.HHnew.Thermal.SH.ConvElc.WH.LPG.Solar.Solar</t>
  </si>
  <si>
    <t>FEC.ktoe.IT.Res.HHnew.Thermal.SH.ConvElc.WH.Elc.NoSolar.Elec</t>
  </si>
  <si>
    <t>FEC.ktoe.IT.Res.HHnew.Thermal.SH.ConvElc.WH.Elc.Solar</t>
  </si>
  <si>
    <t>FEC.ktoe.IT.Res.HHnew.Thermal.SH.ConvElc.WH.Elc.Solar.Elec</t>
  </si>
  <si>
    <t>FEC.ktoe.IT.Res.HHnew.Thermal.SH.ConvElc.WH.Elc.Solar.Solar</t>
  </si>
  <si>
    <t>FEC.ktoe.IT.Res.HHnew.Thermal.SH.ConvElc.CO</t>
  </si>
  <si>
    <t>FEC.ktoe.IT.Res.HHnew.Thermal.SH.ConvElc.CO.LPG.LPG</t>
  </si>
  <si>
    <t>FEC.ktoe.IT.Res.HHnew.Thermal.SH.ConvElc.CO.Elc.Elec</t>
  </si>
  <si>
    <t>IT - Thermal energy service in new and renovated households (detailed structure)</t>
  </si>
  <si>
    <t>TES.ktoe.IT.Res.HHnew.Thermal.SH.Solids</t>
  </si>
  <si>
    <t>TES.ktoe.IT.Res.HHnew.Thermal.SH.Solids.SH</t>
  </si>
  <si>
    <t>TES.ktoe.IT.Res.HHnew.Thermal.SH.Solids.SH.Solids</t>
  </si>
  <si>
    <t>TES.ktoe.IT.Res.HHnew.Thermal.SH.Solids.SH.Elec</t>
  </si>
  <si>
    <t>TES.ktoe.IT.Res.HHnew.Thermal.SH.Solids.SC</t>
  </si>
  <si>
    <t>TES.ktoe.IT.Res.HHnew.Thermal.SH.Solids.SC.AC.Elec</t>
  </si>
  <si>
    <t>TES.ktoe.IT.Res.HHnew.Thermal.SH.Solids.WH</t>
  </si>
  <si>
    <t>TES.ktoe.IT.Res.HHnew.Thermal.SH.Solids.WH.Solids.NoSolar.Solids</t>
  </si>
  <si>
    <t>TES.ktoe.IT.Res.HHnew.Thermal.SH.Solids.WH.LPG.NoSolar.LPG</t>
  </si>
  <si>
    <t>TES.ktoe.IT.Res.HHnew.Thermal.SH.Solids.WH.LPG.Solar</t>
  </si>
  <si>
    <t>TES.ktoe.IT.Res.HHnew.Thermal.SH.Solids.WH.LPG.Solar.LPG</t>
  </si>
  <si>
    <t>TES.ktoe.IT.Res.HHnew.Thermal.SH.Solids.WH.LPG.Solar.Solar</t>
  </si>
  <si>
    <t>TES.ktoe.IT.Res.HHnew.Thermal.SH.Solids.WH.Elc.NoSolar.Elec</t>
  </si>
  <si>
    <t>TES.ktoe.IT.Res.HHnew.Thermal.SH.Solids.WH.Elc.Solar</t>
  </si>
  <si>
    <t>TES.ktoe.IT.Res.HHnew.Thermal.SH.Solids.WH.Elc.Solar.Elec</t>
  </si>
  <si>
    <t>TES.ktoe.IT.Res.HHnew.Thermal.SH.Solids.WH.Elc.Solar.Solar</t>
  </si>
  <si>
    <t>TES.ktoe.IT.Res.HHnew.Thermal.SH.Solids.CO</t>
  </si>
  <si>
    <t>TES.ktoe.IT.Res.HHnew.Thermal.SH.Solids.CO.Solids.Solids</t>
  </si>
  <si>
    <t>TES.ktoe.IT.Res.HHnew.Thermal.SH.Solids.CO.LPG.LPG</t>
  </si>
  <si>
    <t>TES.ktoe.IT.Res.HHnew.Thermal.SH.Solids.CO.Elc.Elec</t>
  </si>
  <si>
    <t>TES.ktoe.IT.Res.HHnew.Thermal.SH.LPG</t>
  </si>
  <si>
    <t>TES.ktoe.IT.Res.HHnew.Thermal.SH.LPG.SH</t>
  </si>
  <si>
    <t>TES.ktoe.IT.Res.HHnew.Thermal.SH.LPG.SH.LPG</t>
  </si>
  <si>
    <t>TES.ktoe.IT.Res.HHnew.Thermal.SH.LPG.SH.Elec</t>
  </si>
  <si>
    <t>TES.ktoe.IT.Res.HHnew.Thermal.SH.LPG.SC</t>
  </si>
  <si>
    <t>TES.ktoe.IT.Res.HHnew.Thermal.SH.LPG.SC.AC.Elec</t>
  </si>
  <si>
    <t>TES.ktoe.IT.Res.HHnew.Thermal.SH.LPG.WH</t>
  </si>
  <si>
    <t>TES.ktoe.IT.Res.HHnew.Thermal.SH.LPG.WH.LPG.NoSolar.LPG</t>
  </si>
  <si>
    <t>TES.ktoe.IT.Res.HHnew.Thermal.SH.LPG.WH.LPG.Solar</t>
  </si>
  <si>
    <t>TES.ktoe.IT.Res.HHnew.Thermal.SH.LPG.WH.LPG.Solar.LPG</t>
  </si>
  <si>
    <t>TES.ktoe.IT.Res.HHnew.Thermal.SH.LPG.WH.LPG.Solar.Solar</t>
  </si>
  <si>
    <t>TES.ktoe.IT.Res.HHnew.Thermal.SH.LPG.WH.Elc.NoSolar.Elec</t>
  </si>
  <si>
    <t>TES.ktoe.IT.Res.HHnew.Thermal.SH.LPG.WH.Elc.Solar</t>
  </si>
  <si>
    <t>TES.ktoe.IT.Res.HHnew.Thermal.SH.LPG.WH.Elc.Solar.Elec</t>
  </si>
  <si>
    <t>TES.ktoe.IT.Res.HHnew.Thermal.SH.LPG.WH.Elc.Solar.Solar</t>
  </si>
  <si>
    <t>TES.ktoe.IT.Res.HHnew.Thermal.SH.LPG.CO</t>
  </si>
  <si>
    <t>TES.ktoe.IT.Res.HHnew.Thermal.SH.LPG.CO.LPG.LPG</t>
  </si>
  <si>
    <t>TES.ktoe.IT.Res.HHnew.Thermal.SH.LPG.CO.Elc.Elec</t>
  </si>
  <si>
    <t>TES.ktoe.IT.Res.HHnew.Thermal.SH.Oil</t>
  </si>
  <si>
    <t>TES.ktoe.IT.Res.HHnew.Thermal.SH.Oil.SH</t>
  </si>
  <si>
    <t>TES.ktoe.IT.Res.HHnew.Thermal.SH.Oil.SH.Oil</t>
  </si>
  <si>
    <t>TES.ktoe.IT.Res.HHnew.Thermal.SH.Oil.SH.Elec</t>
  </si>
  <si>
    <t>TES.ktoe.IT.Res.HHnew.Thermal.SH.Oil.SC</t>
  </si>
  <si>
    <t>TES.ktoe.IT.Res.HHnew.Thermal.SH.Oil.SC.AC.Elec</t>
  </si>
  <si>
    <t>TES.ktoe.IT.Res.HHnew.Thermal.SH.Oil.WH</t>
  </si>
  <si>
    <t>TES.ktoe.IT.Res.HHnew.Thermal.SH.Oil.WH.Oil.NoSolar.Oil</t>
  </si>
  <si>
    <t>TES.ktoe.IT.Res.HHnew.Thermal.SH.Oil.WH.Oil.Solar</t>
  </si>
  <si>
    <t>TES.ktoe.IT.Res.HHnew.Thermal.SH.Oil.WH.Oil.Solar.Oil</t>
  </si>
  <si>
    <t>TES.ktoe.IT.Res.HHnew.Thermal.SH.Oil.WH.Oil.Solar.Solar</t>
  </si>
  <si>
    <t>TES.ktoe.IT.Res.HHnew.Thermal.SH.Oil.WH.Elc.NoSolar.Elec</t>
  </si>
  <si>
    <t>TES.ktoe.IT.Res.HHnew.Thermal.SH.Oil.WH.Elc.Solar</t>
  </si>
  <si>
    <t>TES.ktoe.IT.Res.HHnew.Thermal.SH.Oil.WH.Elc.Solar.Elec</t>
  </si>
  <si>
    <t>TES.ktoe.IT.Res.HHnew.Thermal.SH.Oil.WH.Elc.Solar.Solar</t>
  </si>
  <si>
    <t>TES.ktoe.IT.Res.HHnew.Thermal.SH.Oil.CO</t>
  </si>
  <si>
    <t>TES.ktoe.IT.Res.HHnew.Thermal.SH.Oil.CO.LPG.LPG</t>
  </si>
  <si>
    <t>TES.ktoe.IT.Res.HHnew.Thermal.SH.Oil.CO.Elc.Elec</t>
  </si>
  <si>
    <t>TES.ktoe.IT.Res.HHnew.Thermal.SH.Gas</t>
  </si>
  <si>
    <t>TES.ktoe.IT.Res.HHnew.Thermal.SH.Gas.SH</t>
  </si>
  <si>
    <t>TES.ktoe.IT.Res.HHnew.Thermal.SH.Gas.SH.Gas</t>
  </si>
  <si>
    <t>TES.ktoe.IT.Res.HHnew.Thermal.SH.Gas.SH.Elec</t>
  </si>
  <si>
    <t>TES.ktoe.IT.Res.HHnew.Thermal.SH.Gas.SC</t>
  </si>
  <si>
    <t>TES.ktoe.IT.Res.HHnew.Thermal.SH.Gas.SC.AC.Elec</t>
  </si>
  <si>
    <t>TES.ktoe.IT.Res.HHnew.Thermal.SH.Gas.WH</t>
  </si>
  <si>
    <t>TES.ktoe.IT.Res.HHnew.Thermal.SH.Gas.WH.Gas.NoSolar.Gas</t>
  </si>
  <si>
    <t>TES.ktoe.IT.Res.HHnew.Thermal.SH.Gas.WH.Gas.Solar</t>
  </si>
  <si>
    <t>TES.ktoe.IT.Res.HHnew.Thermal.SH.Gas.WH.Gas.Solar.Gas</t>
  </si>
  <si>
    <t>TES.ktoe.IT.Res.HHnew.Thermal.SH.Gas.WH.Gas.Solar.Solar</t>
  </si>
  <si>
    <t>TES.ktoe.IT.Res.HHnew.Thermal.SH.Gas.WH.Elc.NoSolar.Elec</t>
  </si>
  <si>
    <t>TES.ktoe.IT.Res.HHnew.Thermal.SH.Gas.WH.Elc.Solar</t>
  </si>
  <si>
    <t>TES.ktoe.IT.Res.HHnew.Thermal.SH.Gas.WH.Elc.Solar.Elec</t>
  </si>
  <si>
    <t>TES.ktoe.IT.Res.HHnew.Thermal.SH.Gas.WH.Elc.Solar.Solar</t>
  </si>
  <si>
    <t>TES.ktoe.IT.Res.HHnew.Thermal.SH.Gas.CO</t>
  </si>
  <si>
    <t>TES.ktoe.IT.Res.HHnew.Thermal.SH.Gas.CO.Gas.Gas</t>
  </si>
  <si>
    <t>TES.ktoe.IT.Res.HHnew.Thermal.SH.Gas.CO.Elc.Elec</t>
  </si>
  <si>
    <t>TES.ktoe.IT.Res.HHnew.Thermal.SH.Biomass</t>
  </si>
  <si>
    <t>TES.ktoe.IT.Res.HHnew.Thermal.SH.Biomass.SH</t>
  </si>
  <si>
    <t>TES.ktoe.IT.Res.HHnew.Thermal.SH.Biomass.SH.Biomass</t>
  </si>
  <si>
    <t>TES.ktoe.IT.Res.HHnew.Thermal.SH.Biomass.SH.Elec</t>
  </si>
  <si>
    <t>TES.ktoe.IT.Res.HHnew.Thermal.SH.Biomass.SC</t>
  </si>
  <si>
    <t>TES.ktoe.IT.Res.HHnew.Thermal.SH.Biomass.SC.AC.Elec</t>
  </si>
  <si>
    <t>TES.ktoe.IT.Res.HHnew.Thermal.SH.Biomass.WH</t>
  </si>
  <si>
    <t>TES.ktoe.IT.Res.HHnew.Thermal.SH.Biomass.WH.Biomass.NoSolar.Biomass</t>
  </si>
  <si>
    <t>TES.ktoe.IT.Res.HHnew.Thermal.SH.Biomass.WH.Biomass.Solar</t>
  </si>
  <si>
    <t>TES.ktoe.IT.Res.HHnew.Thermal.SH.Biomass.WH.Biomass.Solar.Biomass</t>
  </si>
  <si>
    <t>TES.ktoe.IT.Res.HHnew.Thermal.SH.Biomass.WH.Biomass.Solar.Solar</t>
  </si>
  <si>
    <t>TES.ktoe.IT.Res.HHnew.Thermal.SH.Biomass.WH.LPG.NoSolar.LPG</t>
  </si>
  <si>
    <t>TES.ktoe.IT.Res.HHnew.Thermal.SH.Biomass.WH.LPG.Solar</t>
  </si>
  <si>
    <t>TES.ktoe.IT.Res.HHnew.Thermal.SH.Biomass.WH.LPG.Solar.LPG</t>
  </si>
  <si>
    <t>TES.ktoe.IT.Res.HHnew.Thermal.SH.Biomass.WH.LPG.Solar.Solar</t>
  </si>
  <si>
    <t>TES.ktoe.IT.Res.HHnew.Thermal.SH.Biomass.WH.Elc.NoSolar.Elec</t>
  </si>
  <si>
    <t>TES.ktoe.IT.Res.HHnew.Thermal.SH.Biomass.WH.Elc.Solar</t>
  </si>
  <si>
    <t>TES.ktoe.IT.Res.HHnew.Thermal.SH.Biomass.WH.Elc.Solar.Elec</t>
  </si>
  <si>
    <t>TES.ktoe.IT.Res.HHnew.Thermal.SH.Biomass.WH.Elc.Solar.Solar</t>
  </si>
  <si>
    <t>TES.ktoe.IT.Res.HHnew.Thermal.SH.Biomass.CO</t>
  </si>
  <si>
    <t>TES.ktoe.IT.Res.HHnew.Thermal.SH.Biomass.CO.Biomass.Biomass</t>
  </si>
  <si>
    <t>TES.ktoe.IT.Res.HHnew.Thermal.SH.Biomass.CO.LPG.LPG</t>
  </si>
  <si>
    <t>TES.ktoe.IT.Res.HHnew.Thermal.SH.Biomass.CO.Elc.Elec</t>
  </si>
  <si>
    <t>TES.ktoe.IT.Res.HHnew.Thermal.SH.Geo</t>
  </si>
  <si>
    <t>TES.ktoe.IT.Res.HHnew.Thermal.SH.Geo.SH</t>
  </si>
  <si>
    <t>TES.ktoe.IT.Res.HHnew.Thermal.SH.Geo.SH.Geo</t>
  </si>
  <si>
    <t>TES.ktoe.IT.Res.HHnew.Thermal.SH.Geo.SH.Elec</t>
  </si>
  <si>
    <t>TES.ktoe.IT.Res.HHnew.Thermal.SH.Geo.SC</t>
  </si>
  <si>
    <t>TES.ktoe.IT.Res.HHnew.Thermal.SH.Geo.SC.AC.Elec</t>
  </si>
  <si>
    <t>TES.ktoe.IT.Res.HHnew.Thermal.SH.Geo.WH</t>
  </si>
  <si>
    <t>TES.ktoe.IT.Res.HHnew.Thermal.SH.Geo.WH.Geo.NoSolar.Geo</t>
  </si>
  <si>
    <t>TES.ktoe.IT.Res.HHnew.Thermal.SH.Geo.WH.Geo.Solar</t>
  </si>
  <si>
    <t>TES.ktoe.IT.Res.HHnew.Thermal.SH.Geo.WH.Geo.Solar.Geo</t>
  </si>
  <si>
    <t>TES.ktoe.IT.Res.HHnew.Thermal.SH.Geo.WH.Geo.Solar.Solar</t>
  </si>
  <si>
    <t>TES.ktoe.IT.Res.HHnew.Thermal.SH.Geo.WH.Elc.NoSolar.Elec</t>
  </si>
  <si>
    <t>TES.ktoe.IT.Res.HHnew.Thermal.SH.Geo.WH.Elc.Solar</t>
  </si>
  <si>
    <t>TES.ktoe.IT.Res.HHnew.Thermal.SH.Geo.WH.Elc.Solar.Elec</t>
  </si>
  <si>
    <t>TES.ktoe.IT.Res.HHnew.Thermal.SH.Geo.WH.Elc.Solar.Solar</t>
  </si>
  <si>
    <t>TES.ktoe.IT.Res.HHnew.Thermal.SH.Geo.CO</t>
  </si>
  <si>
    <t>TES.ktoe.IT.Res.HHnew.Thermal.SH.Geo.CO.LPG.LPG</t>
  </si>
  <si>
    <t>TES.ktoe.IT.Res.HHnew.Thermal.SH.Geo.CO.Elc.Elec</t>
  </si>
  <si>
    <t>TES.ktoe.IT.Res.HHnew.Thermal.SH.DistrHeat</t>
  </si>
  <si>
    <t>TES.ktoe.IT.Res.HHnew.Thermal.SH.DistrHeat.SH</t>
  </si>
  <si>
    <t>TES.ktoe.IT.Res.HHnew.Thermal.SH.DistrHeat.SH.Steam_Distr</t>
  </si>
  <si>
    <t>TES.ktoe.IT.Res.HHnew.Thermal.SH.DistrHeat.SH.Elec</t>
  </si>
  <si>
    <t>TES.ktoe.IT.Res.HHnew.Thermal.SH.DistrHeat.SC</t>
  </si>
  <si>
    <t>TES.ktoe.IT.Res.HHnew.Thermal.SH.DistrHeat.SC.AC.Elec</t>
  </si>
  <si>
    <t>TES.ktoe.IT.Res.HHnew.Thermal.SH.DistrHeat.WH</t>
  </si>
  <si>
    <t>TES.ktoe.IT.Res.HHnew.Thermal.SH.DistrHeat.WH.DistrHeat.NoSolar.Steam_Distr</t>
  </si>
  <si>
    <t>TES.ktoe.IT.Res.HHnew.Thermal.SH.DistrHeat.WH.DistrHeat.Solar</t>
  </si>
  <si>
    <t>TES.ktoe.IT.Res.HHnew.Thermal.SH.DistrHeat.WH.DistrHeat.Solar.Steam_Distr</t>
  </si>
  <si>
    <t>TES.ktoe.IT.Res.HHnew.Thermal.SH.DistrHeat.WH.DistrHeat.Solar.Solar</t>
  </si>
  <si>
    <t>TES.ktoe.IT.Res.HHnew.Thermal.SH.DistrHeat.WH.Elc.NoSolar.Elec</t>
  </si>
  <si>
    <t>TES.ktoe.IT.Res.HHnew.Thermal.SH.DistrHeat.WH.Elc.Solar</t>
  </si>
  <si>
    <t>TES.ktoe.IT.Res.HHnew.Thermal.SH.DistrHeat.WH.Elc.Solar.Elec</t>
  </si>
  <si>
    <t>TES.ktoe.IT.Res.HHnew.Thermal.SH.DistrHeat.WH.Elc.Solar.Solar</t>
  </si>
  <si>
    <t>TES.ktoe.IT.Res.HHnew.Thermal.SH.DistrHeat.CO</t>
  </si>
  <si>
    <t>TES.ktoe.IT.Res.HHnew.Thermal.SH.DistrHeat.CO.LPG.LPG</t>
  </si>
  <si>
    <t>TES.ktoe.IT.Res.HHnew.Thermal.SH.DistrHeat.CO.Elc.Elec</t>
  </si>
  <si>
    <t>TES.ktoe.IT.Res.HHnew.Thermal.SH.AdvElc</t>
  </si>
  <si>
    <t>TES.ktoe.IT.Res.HHnew.Thermal.SH.AdvElc.SH</t>
  </si>
  <si>
    <t>TES.ktoe.IT.Res.HHnew.Thermal.SH.AdvElc.SH.Elec</t>
  </si>
  <si>
    <t>TES.ktoe.IT.Res.HHnew.Thermal.SH.AdvElc.SC</t>
  </si>
  <si>
    <t>TES.ktoe.IT.Res.HHnew.Thermal.SH.AdvElc.SC.AC.Elec</t>
  </si>
  <si>
    <t>TES.ktoe.IT.Res.HHnew.Thermal.SH.AdvElc.WH</t>
  </si>
  <si>
    <t>TES.ktoe.IT.Res.HHnew.Thermal.SH.AdvElc.WH.LPG.NoSolar.LPG</t>
  </si>
  <si>
    <t>TES.ktoe.IT.Res.HHnew.Thermal.SH.AdvElc.WH.LPG.Solar</t>
  </si>
  <si>
    <t>TES.ktoe.IT.Res.HHnew.Thermal.SH.AdvElc.WH.LPG.Solar.LPG</t>
  </si>
  <si>
    <t>TES.ktoe.IT.Res.HHnew.Thermal.SH.AdvElc.WH.LPG.Solar.Solar</t>
  </si>
  <si>
    <t>TES.ktoe.IT.Res.HHnew.Thermal.SH.AdvElc.WH.Elc.NoSolar.Elec</t>
  </si>
  <si>
    <t>TES.ktoe.IT.Res.HHnew.Thermal.SH.AdvElc.WH.Elc.Solar</t>
  </si>
  <si>
    <t>TES.ktoe.IT.Res.HHnew.Thermal.SH.AdvElc.WH.Elc.Solar.Elec</t>
  </si>
  <si>
    <t>TES.ktoe.IT.Res.HHnew.Thermal.SH.AdvElc.WH.Elc.Solar.Solar</t>
  </si>
  <si>
    <t>TES.ktoe.IT.Res.HHnew.Thermal.SH.AdvElc.CO</t>
  </si>
  <si>
    <t>TES.ktoe.IT.Res.HHnew.Thermal.SH.AdvElc.CO.LPG.LPG</t>
  </si>
  <si>
    <t>TES.ktoe.IT.Res.HHnew.Thermal.SH.AdvElc.CO.Elc.Elec</t>
  </si>
  <si>
    <t>TES.ktoe.IT.Res.HHnew.Thermal.SH.ConvElc</t>
  </si>
  <si>
    <t>TES.ktoe.IT.Res.HHnew.Thermal.SH.ConvElc.SH</t>
  </si>
  <si>
    <t>TES.ktoe.IT.Res.HHnew.Thermal.SH.ConvElc.SH.Elec</t>
  </si>
  <si>
    <t>TES.ktoe.IT.Res.HHnew.Thermal.SH.ConvElc.SC</t>
  </si>
  <si>
    <t>TES.ktoe.IT.Res.HHnew.Thermal.SH.ConvElc.SC.AC.Elec</t>
  </si>
  <si>
    <t>TES.ktoe.IT.Res.HHnew.Thermal.SH.ConvElc.WH</t>
  </si>
  <si>
    <t>TES.ktoe.IT.Res.HHnew.Thermal.SH.ConvElc.WH.LPG.NoSolar.LPG</t>
  </si>
  <si>
    <t>TES.ktoe.IT.Res.HHnew.Thermal.SH.ConvElc.WH.LPG.Solar</t>
  </si>
  <si>
    <t>TES.ktoe.IT.Res.HHnew.Thermal.SH.ConvElc.WH.LPG.Solar.LPG</t>
  </si>
  <si>
    <t>TES.ktoe.IT.Res.HHnew.Thermal.SH.ConvElc.WH.LPG.Solar.Solar</t>
  </si>
  <si>
    <t>TES.ktoe.IT.Res.HHnew.Thermal.SH.ConvElc.WH.Elc.NoSolar.Elec</t>
  </si>
  <si>
    <t>TES.ktoe.IT.Res.HHnew.Thermal.SH.ConvElc.WH.Elc.Solar</t>
  </si>
  <si>
    <t>TES.ktoe.IT.Res.HHnew.Thermal.SH.ConvElc.WH.Elc.Solar.Elec</t>
  </si>
  <si>
    <t>TES.ktoe.IT.Res.HHnew.Thermal.SH.ConvElc.WH.Elc.Solar.Solar</t>
  </si>
  <si>
    <t>TES.ktoe.IT.Res.HHnew.Thermal.SH.ConvElc.CO</t>
  </si>
  <si>
    <t>TES.ktoe.IT.Res.HHnew.Thermal.SH.ConvElc.CO.LPG.LPG</t>
  </si>
  <si>
    <t>TES.ktoe.IT.Res.HHnew.Thermal.SH.ConvElc.CO.Elc.Elec</t>
  </si>
  <si>
    <t>IT - System efficiency indicator of new and renovated households (detailed structure)</t>
  </si>
  <si>
    <t>Eff.ratio.IT.Res.HHnew.Thermal.SH.Solids</t>
  </si>
  <si>
    <t>Eff.ratio.IT.Res.HHnew.Thermal.SH.Solids.SH</t>
  </si>
  <si>
    <t>Eff.ratio.IT.Res.HHnew.Thermal.SH.Solids.SH.Solids</t>
  </si>
  <si>
    <t>Eff.ratio.IT.Res.HHnew.Thermal.SH.Solids.SH.Elec</t>
  </si>
  <si>
    <t>Eff.ratio.IT.Res.HHnew.Thermal.SH.Solids.SC</t>
  </si>
  <si>
    <t>Eff.ratio.IT.Res.HHnew.Thermal.SH.Solids.SC.AC.Elec</t>
  </si>
  <si>
    <t>Eff.ratio.IT.Res.HHnew.Thermal.SH.Solids.WH</t>
  </si>
  <si>
    <t>Eff.ratio.IT.Res.HHnew.Thermal.SH.Solids.WH.Solids.NoSolar.Solids</t>
  </si>
  <si>
    <t>Eff.ratio.IT.Res.HHnew.Thermal.SH.Solids.WH.LPG.NoSolar.LPG</t>
  </si>
  <si>
    <t>Eff.ratio.IT.Res.HHnew.Thermal.SH.Solids.WH.LPG.Solar</t>
  </si>
  <si>
    <t>Eff.ratio.IT.Res.HHnew.Thermal.SH.Solids.WH.LPG.Solar.LPG</t>
  </si>
  <si>
    <t>Eff.ratio.IT.Res.HHnew.Thermal.SH.Solids.WH.LPG.Solar.Solar</t>
  </si>
  <si>
    <t>Eff.ratio.IT.Res.HHnew.Thermal.SH.Solids.WH.Elc.NoSolar.Elec</t>
  </si>
  <si>
    <t>Eff.ratio.IT.Res.HHnew.Thermal.SH.Solids.WH.Elc.Solar</t>
  </si>
  <si>
    <t>Eff.ratio.IT.Res.HHnew.Thermal.SH.Solids.WH.Elc.Solar.Elec</t>
  </si>
  <si>
    <t>Eff.ratio.IT.Res.HHnew.Thermal.SH.Solids.WH.Elc.Solar.Solar</t>
  </si>
  <si>
    <t>Eff.ratio.IT.Res.HHnew.Thermal.SH.Solids.CO</t>
  </si>
  <si>
    <t>Eff.ratio.IT.Res.HHnew.Thermal.SH.Solids.CO.Solids.Solids</t>
  </si>
  <si>
    <t>Eff.ratio.IT.Res.HHnew.Thermal.SH.Solids.CO.LPG.LPG</t>
  </si>
  <si>
    <t>Eff.ratio.IT.Res.HHnew.Thermal.SH.Solids.CO.Elc.Elec</t>
  </si>
  <si>
    <t>Eff.ratio.IT.Res.HHnew.Thermal.SH.LPG</t>
  </si>
  <si>
    <t>Eff.ratio.IT.Res.HHnew.Thermal.SH.LPG.SH</t>
  </si>
  <si>
    <t>Eff.ratio.IT.Res.HHnew.Thermal.SH.LPG.SH.LPG</t>
  </si>
  <si>
    <t>Eff.ratio.IT.Res.HHnew.Thermal.SH.LPG.SH.Elec</t>
  </si>
  <si>
    <t>Eff.ratio.IT.Res.HHnew.Thermal.SH.LPG.SC</t>
  </si>
  <si>
    <t>Eff.ratio.IT.Res.HHnew.Thermal.SH.LPG.SC.AC.Elec</t>
  </si>
  <si>
    <t>Eff.ratio.IT.Res.HHnew.Thermal.SH.LPG.WH</t>
  </si>
  <si>
    <t>Eff.ratio.IT.Res.HHnew.Thermal.SH.LPG.WH.LPG.NoSolar.LPG</t>
  </si>
  <si>
    <t>Eff.ratio.IT.Res.HHnew.Thermal.SH.LPG.WH.LPG.Solar</t>
  </si>
  <si>
    <t>Eff.ratio.IT.Res.HHnew.Thermal.SH.LPG.WH.LPG.Solar.LPG</t>
  </si>
  <si>
    <t>Eff.ratio.IT.Res.HHnew.Thermal.SH.LPG.WH.LPG.Solar.Solar</t>
  </si>
  <si>
    <t>Eff.ratio.IT.Res.HHnew.Thermal.SH.LPG.WH.Elc.NoSolar.Elec</t>
  </si>
  <si>
    <t>Eff.ratio.IT.Res.HHnew.Thermal.SH.LPG.WH.Elc.Solar</t>
  </si>
  <si>
    <t>Eff.ratio.IT.Res.HHnew.Thermal.SH.LPG.WH.Elc.Solar.Elec</t>
  </si>
  <si>
    <t>Eff.ratio.IT.Res.HHnew.Thermal.SH.LPG.WH.Elc.Solar.Solar</t>
  </si>
  <si>
    <t>Eff.ratio.IT.Res.HHnew.Thermal.SH.LPG.CO</t>
  </si>
  <si>
    <t>Eff.ratio.IT.Res.HHnew.Thermal.SH.LPG.CO.LPG.LPG</t>
  </si>
  <si>
    <t>Eff.ratio.IT.Res.HHnew.Thermal.SH.LPG.CO.Elc.Elec</t>
  </si>
  <si>
    <t>Eff.ratio.IT.Res.HHnew.Thermal.SH.Oil</t>
  </si>
  <si>
    <t>Eff.ratio.IT.Res.HHnew.Thermal.SH.Oil.SH</t>
  </si>
  <si>
    <t>Eff.ratio.IT.Res.HHnew.Thermal.SH.Oil.SH.Oil</t>
  </si>
  <si>
    <t>Eff.ratio.IT.Res.HHnew.Thermal.SH.Oil.SH.Elec</t>
  </si>
  <si>
    <t>Eff.ratio.IT.Res.HHnew.Thermal.SH.Oil.SC</t>
  </si>
  <si>
    <t>Eff.ratio.IT.Res.HHnew.Thermal.SH.Oil.SC.AC.Elec</t>
  </si>
  <si>
    <t>Eff.ratio.IT.Res.HHnew.Thermal.SH.Oil.WH</t>
  </si>
  <si>
    <t>Eff.ratio.IT.Res.HHnew.Thermal.SH.Oil.WH.Oil.NoSolar.Oil</t>
  </si>
  <si>
    <t>Eff.ratio.IT.Res.HHnew.Thermal.SH.Oil.WH.Oil.Solar</t>
  </si>
  <si>
    <t>Eff.ratio.IT.Res.HHnew.Thermal.SH.Oil.WH.Oil.Solar.Oil</t>
  </si>
  <si>
    <t>Eff.ratio.IT.Res.HHnew.Thermal.SH.Oil.WH.Oil.Solar.Solar</t>
  </si>
  <si>
    <t>Eff.ratio.IT.Res.HHnew.Thermal.SH.Oil.WH.Elc.NoSolar.Elec</t>
  </si>
  <si>
    <t>Eff.ratio.IT.Res.HHnew.Thermal.SH.Oil.WH.Elc.Solar</t>
  </si>
  <si>
    <t>Eff.ratio.IT.Res.HHnew.Thermal.SH.Oil.WH.Elc.Solar.Elec</t>
  </si>
  <si>
    <t>Eff.ratio.IT.Res.HHnew.Thermal.SH.Oil.WH.Elc.Solar.Solar</t>
  </si>
  <si>
    <t>Eff.ratio.IT.Res.HHnew.Thermal.SH.Oil.CO</t>
  </si>
  <si>
    <t>Eff.ratio.IT.Res.HHnew.Thermal.SH.Oil.CO.LPG.LPG</t>
  </si>
  <si>
    <t>Eff.ratio.IT.Res.HHnew.Thermal.SH.Oil.CO.Elc.Elec</t>
  </si>
  <si>
    <t>Eff.ratio.IT.Res.HHnew.Thermal.SH.Gas</t>
  </si>
  <si>
    <t>Eff.ratio.IT.Res.HHnew.Thermal.SH.Gas.SH</t>
  </si>
  <si>
    <t>Eff.ratio.IT.Res.HHnew.Thermal.SH.Gas.SH.Gas</t>
  </si>
  <si>
    <t>Eff.ratio.IT.Res.HHnew.Thermal.SH.Gas.SH.Elec</t>
  </si>
  <si>
    <t>Eff.ratio.IT.Res.HHnew.Thermal.SH.Gas.SC</t>
  </si>
  <si>
    <t>Eff.ratio.IT.Res.HHnew.Thermal.SH.Gas.SC.AC.Elec</t>
  </si>
  <si>
    <t>Eff.ratio.IT.Res.HHnew.Thermal.SH.Gas.WH</t>
  </si>
  <si>
    <t>Eff.ratio.IT.Res.HHnew.Thermal.SH.Gas.WH.Gas.NoSolar.Gas</t>
  </si>
  <si>
    <t>Eff.ratio.IT.Res.HHnew.Thermal.SH.Gas.WH.Gas.Solar</t>
  </si>
  <si>
    <t>Eff.ratio.IT.Res.HHnew.Thermal.SH.Gas.WH.Gas.Solar.Gas</t>
  </si>
  <si>
    <t>Eff.ratio.IT.Res.HHnew.Thermal.SH.Gas.WH.Gas.Solar.Solar</t>
  </si>
  <si>
    <t>Eff.ratio.IT.Res.HHnew.Thermal.SH.Gas.WH.Elc.NoSolar.Elec</t>
  </si>
  <si>
    <t>Eff.ratio.IT.Res.HHnew.Thermal.SH.Gas.WH.Elc.Solar</t>
  </si>
  <si>
    <t>Eff.ratio.IT.Res.HHnew.Thermal.SH.Gas.WH.Elc.Solar.Elec</t>
  </si>
  <si>
    <t>Eff.ratio.IT.Res.HHnew.Thermal.SH.Gas.WH.Elc.Solar.Solar</t>
  </si>
  <si>
    <t>Eff.ratio.IT.Res.HHnew.Thermal.SH.Gas.CO</t>
  </si>
  <si>
    <t>Eff.ratio.IT.Res.HHnew.Thermal.SH.Gas.CO.Gas.Gas</t>
  </si>
  <si>
    <t>Eff.ratio.IT.Res.HHnew.Thermal.SH.Gas.CO.Elc.Elec</t>
  </si>
  <si>
    <t>Eff.ratio.IT.Res.HHnew.Thermal.SH.Biomass</t>
  </si>
  <si>
    <t>Eff.ratio.IT.Res.HHnew.Thermal.SH.Biomass.SH</t>
  </si>
  <si>
    <t>Eff.ratio.IT.Res.HHnew.Thermal.SH.Biomass.SH.Biomass</t>
  </si>
  <si>
    <t>Eff.ratio.IT.Res.HHnew.Thermal.SH.Biomass.SH.Elec</t>
  </si>
  <si>
    <t>Eff.ratio.IT.Res.HHnew.Thermal.SH.Biomass.SC</t>
  </si>
  <si>
    <t>Eff.ratio.IT.Res.HHnew.Thermal.SH.Biomass.SC.AC.Elec</t>
  </si>
  <si>
    <t>Eff.ratio.IT.Res.HHnew.Thermal.SH.Biomass.WH</t>
  </si>
  <si>
    <t>Eff.ratio.IT.Res.HHnew.Thermal.SH.Biomass.WH.Biomass.NoSolar.Biomass</t>
  </si>
  <si>
    <t>Eff.ratio.IT.Res.HHnew.Thermal.SH.Biomass.WH.Biomass.Solar</t>
  </si>
  <si>
    <t>Eff.ratio.IT.Res.HHnew.Thermal.SH.Biomass.WH.Biomass.Solar.Biomass</t>
  </si>
  <si>
    <t>Eff.ratio.IT.Res.HHnew.Thermal.SH.Biomass.WH.Biomass.Solar.Solar</t>
  </si>
  <si>
    <t>Eff.ratio.IT.Res.HHnew.Thermal.SH.Biomass.WH.LPG.NoSolar.LPG</t>
  </si>
  <si>
    <t>Eff.ratio.IT.Res.HHnew.Thermal.SH.Biomass.WH.LPG.Solar</t>
  </si>
  <si>
    <t>Eff.ratio.IT.Res.HHnew.Thermal.SH.Biomass.WH.LPG.Solar.LPG</t>
  </si>
  <si>
    <t>Eff.ratio.IT.Res.HHnew.Thermal.SH.Biomass.WH.LPG.Solar.Solar</t>
  </si>
  <si>
    <t>Eff.ratio.IT.Res.HHnew.Thermal.SH.Biomass.WH.Elc.NoSolar.Elec</t>
  </si>
  <si>
    <t>Eff.ratio.IT.Res.HHnew.Thermal.SH.Biomass.WH.Elc.Solar</t>
  </si>
  <si>
    <t>Eff.ratio.IT.Res.HHnew.Thermal.SH.Biomass.WH.Elc.Solar.Elec</t>
  </si>
  <si>
    <t>Eff.ratio.IT.Res.HHnew.Thermal.SH.Biomass.WH.Elc.Solar.Solar</t>
  </si>
  <si>
    <t>Eff.ratio.IT.Res.HHnew.Thermal.SH.Biomass.CO</t>
  </si>
  <si>
    <t>Eff.ratio.IT.Res.HHnew.Thermal.SH.Biomass.CO.Biomass.Biomass</t>
  </si>
  <si>
    <t>Eff.ratio.IT.Res.HHnew.Thermal.SH.Biomass.CO.LPG.LPG</t>
  </si>
  <si>
    <t>Eff.ratio.IT.Res.HHnew.Thermal.SH.Biomass.CO.Elc.Elec</t>
  </si>
  <si>
    <t>Eff.ratio.IT.Res.HHnew.Thermal.SH.Geo</t>
  </si>
  <si>
    <t>Eff.ratio.IT.Res.HHnew.Thermal.SH.Geo.SH</t>
  </si>
  <si>
    <t>Eff.ratio.IT.Res.HHnew.Thermal.SH.Geo.SH.Geo</t>
  </si>
  <si>
    <t>Eff.ratio.IT.Res.HHnew.Thermal.SH.Geo.SH.Elec</t>
  </si>
  <si>
    <t>Eff.ratio.IT.Res.HHnew.Thermal.SH.Geo.SC</t>
  </si>
  <si>
    <t>Eff.ratio.IT.Res.HHnew.Thermal.SH.Geo.SC.AC.Elec</t>
  </si>
  <si>
    <t>Eff.ratio.IT.Res.HHnew.Thermal.SH.Geo.WH</t>
  </si>
  <si>
    <t>Eff.ratio.IT.Res.HHnew.Thermal.SH.Geo.WH.Geo.NoSolar.Geo</t>
  </si>
  <si>
    <t>Eff.ratio.IT.Res.HHnew.Thermal.SH.Geo.WH.Geo.Solar</t>
  </si>
  <si>
    <t>Eff.ratio.IT.Res.HHnew.Thermal.SH.Geo.WH.Geo.Solar.Geo</t>
  </si>
  <si>
    <t>Eff.ratio.IT.Res.HHnew.Thermal.SH.Geo.WH.Geo.Solar.Solar</t>
  </si>
  <si>
    <t>Eff.ratio.IT.Res.HHnew.Thermal.SH.Geo.WH.Elc.NoSolar.Elec</t>
  </si>
  <si>
    <t>Eff.ratio.IT.Res.HHnew.Thermal.SH.Geo.WH.Elc.Solar</t>
  </si>
  <si>
    <t>Eff.ratio.IT.Res.HHnew.Thermal.SH.Geo.WH.Elc.Solar.Elec</t>
  </si>
  <si>
    <t>Eff.ratio.IT.Res.HHnew.Thermal.SH.Geo.WH.Elc.Solar.Solar</t>
  </si>
  <si>
    <t>Eff.ratio.IT.Res.HHnew.Thermal.SH.Geo.CO</t>
  </si>
  <si>
    <t>Eff.ratio.IT.Res.HHnew.Thermal.SH.Geo.CO.LPG.LPG</t>
  </si>
  <si>
    <t>Eff.ratio.IT.Res.HHnew.Thermal.SH.Geo.CO.Elc.Elec</t>
  </si>
  <si>
    <t>Eff.ratio.IT.Res.HHnew.Thermal.SH.DistrHeat</t>
  </si>
  <si>
    <t>Eff.ratio.IT.Res.HHnew.Thermal.SH.DistrHeat.SH</t>
  </si>
  <si>
    <t>Eff.ratio.IT.Res.HHnew.Thermal.SH.DistrHeat.SH.Steam_Distr</t>
  </si>
  <si>
    <t>Eff.ratio.IT.Res.HHnew.Thermal.SH.DistrHeat.SH.Elec</t>
  </si>
  <si>
    <t>Eff.ratio.IT.Res.HHnew.Thermal.SH.DistrHeat.SC</t>
  </si>
  <si>
    <t>Eff.ratio.IT.Res.HHnew.Thermal.SH.DistrHeat.SC.AC.Elec</t>
  </si>
  <si>
    <t>Eff.ratio.IT.Res.HHnew.Thermal.SH.DistrHeat.WH</t>
  </si>
  <si>
    <t>Eff.ratio.IT.Res.HHnew.Thermal.SH.DistrHeat.WH.DistrHeat.NoSolar.Steam_Distr</t>
  </si>
  <si>
    <t>Eff.ratio.IT.Res.HHnew.Thermal.SH.DistrHeat.WH.DistrHeat.Solar</t>
  </si>
  <si>
    <t>Eff.ratio.IT.Res.HHnew.Thermal.SH.DistrHeat.WH.DistrHeat.Solar.Steam_Distr</t>
  </si>
  <si>
    <t>Eff.ratio.IT.Res.HHnew.Thermal.SH.DistrHeat.WH.DistrHeat.Solar.Solar</t>
  </si>
  <si>
    <t>Eff.ratio.IT.Res.HHnew.Thermal.SH.DistrHeat.WH.Elc.NoSolar.Elec</t>
  </si>
  <si>
    <t>Eff.ratio.IT.Res.HHnew.Thermal.SH.DistrHeat.WH.Elc.Solar</t>
  </si>
  <si>
    <t>Eff.ratio.IT.Res.HHnew.Thermal.SH.DistrHeat.WH.Elc.Solar.Elec</t>
  </si>
  <si>
    <t>Eff.ratio.IT.Res.HHnew.Thermal.SH.DistrHeat.WH.Elc.Solar.Solar</t>
  </si>
  <si>
    <t>Eff.ratio.IT.Res.HHnew.Thermal.SH.DistrHeat.CO</t>
  </si>
  <si>
    <t>Eff.ratio.IT.Res.HHnew.Thermal.SH.DistrHeat.CO.LPG.LPG</t>
  </si>
  <si>
    <t>Eff.ratio.IT.Res.HHnew.Thermal.SH.DistrHeat.CO.Elc.Elec</t>
  </si>
  <si>
    <t>Eff.ratio.IT.Res.HHnew.Thermal.SH.AdvElc</t>
  </si>
  <si>
    <t>Eff.ratio.IT.Res.HHnew.Thermal.SH.AdvElc.SH</t>
  </si>
  <si>
    <t>Eff.ratio.IT.Res.HHnew.Thermal.SH.AdvElc.SH.Elec</t>
  </si>
  <si>
    <t>Eff.ratio.IT.Res.HHnew.Thermal.SH.AdvElc.SC</t>
  </si>
  <si>
    <t>Eff.ratio.IT.Res.HHnew.Thermal.SH.AdvElc.SC.AC.Elec</t>
  </si>
  <si>
    <t>Eff.ratio.IT.Res.HHnew.Thermal.SH.AdvElc.WH</t>
  </si>
  <si>
    <t>Eff.ratio.IT.Res.HHnew.Thermal.SH.AdvElc.WH.LPG.NoSolar.LPG</t>
  </si>
  <si>
    <t>Eff.ratio.IT.Res.HHnew.Thermal.SH.AdvElc.WH.LPG.Solar</t>
  </si>
  <si>
    <t>Eff.ratio.IT.Res.HHnew.Thermal.SH.AdvElc.WH.LPG.Solar.LPG</t>
  </si>
  <si>
    <t>Eff.ratio.IT.Res.HHnew.Thermal.SH.AdvElc.WH.LPG.Solar.Solar</t>
  </si>
  <si>
    <t>Eff.ratio.IT.Res.HHnew.Thermal.SH.AdvElc.WH.Elc.NoSolar.Elec</t>
  </si>
  <si>
    <t>Eff.ratio.IT.Res.HHnew.Thermal.SH.AdvElc.WH.Elc.Solar</t>
  </si>
  <si>
    <t>Eff.ratio.IT.Res.HHnew.Thermal.SH.AdvElc.WH.Elc.Solar.Elec</t>
  </si>
  <si>
    <t>Eff.ratio.IT.Res.HHnew.Thermal.SH.AdvElc.WH.Elc.Solar.Solar</t>
  </si>
  <si>
    <t>Eff.ratio.IT.Res.HHnew.Thermal.SH.AdvElc.CO</t>
  </si>
  <si>
    <t>Eff.ratio.IT.Res.HHnew.Thermal.SH.AdvElc.CO.LPG.LPG</t>
  </si>
  <si>
    <t>Eff.ratio.IT.Res.HHnew.Thermal.SH.AdvElc.CO.Elc.Elec</t>
  </si>
  <si>
    <t>Eff.ratio.IT.Res.HHnew.Thermal.SH.ConvElc</t>
  </si>
  <si>
    <t>Eff.ratio.IT.Res.HHnew.Thermal.SH.ConvElc.SH</t>
  </si>
  <si>
    <t>Eff.ratio.IT.Res.HHnew.Thermal.SH.ConvElc.SH.Elec</t>
  </si>
  <si>
    <t>Eff.ratio.IT.Res.HHnew.Thermal.SH.ConvElc.SC</t>
  </si>
  <si>
    <t>Eff.ratio.IT.Res.HHnew.Thermal.SH.ConvElc.SC.AC.Elec</t>
  </si>
  <si>
    <t>Eff.ratio.IT.Res.HHnew.Thermal.SH.ConvElc.WH</t>
  </si>
  <si>
    <t>Eff.ratio.IT.Res.HHnew.Thermal.SH.ConvElc.WH.LPG.NoSolar.LPG</t>
  </si>
  <si>
    <t>Eff.ratio.IT.Res.HHnew.Thermal.SH.ConvElc.WH.LPG.Solar</t>
  </si>
  <si>
    <t>Eff.ratio.IT.Res.HHnew.Thermal.SH.ConvElc.WH.LPG.Solar.LPG</t>
  </si>
  <si>
    <t>Eff.ratio.IT.Res.HHnew.Thermal.SH.ConvElc.WH.LPG.Solar.Solar</t>
  </si>
  <si>
    <t>Eff.ratio.IT.Res.HHnew.Thermal.SH.ConvElc.WH.Elc.NoSolar.Elec</t>
  </si>
  <si>
    <t>Eff.ratio.IT.Res.HHnew.Thermal.SH.ConvElc.WH.Elc.Solar</t>
  </si>
  <si>
    <t>Eff.ratio.IT.Res.HHnew.Thermal.SH.ConvElc.WH.Elc.Solar.Elec</t>
  </si>
  <si>
    <t>Eff.ratio.IT.Res.HHnew.Thermal.SH.ConvElc.WH.Elc.Solar.Solar</t>
  </si>
  <si>
    <t>Eff.ratio.IT.Res.HHnew.Thermal.SH.ConvElc.CO</t>
  </si>
  <si>
    <t>Eff.ratio.IT.Res.HHnew.Thermal.SH.ConvElc.CO.LPG.LPG</t>
  </si>
  <si>
    <t>Eff.ratio.IT.Res.HHnew.Thermal.SH.ConvElc.CO.Elc.Elec</t>
  </si>
  <si>
    <t>IT - CO2 emissions in new and renovated households (detailed structure)</t>
  </si>
  <si>
    <t>EMI.ktCO2.IT.Res.HHnew.Thermal.SH.Solids</t>
  </si>
  <si>
    <t>EMI.ktCO2.IT.Res.HHnew.Thermal.SH.Solids.SH</t>
  </si>
  <si>
    <t>EMI.ktCO2.IT.Res.HHnew.Thermal.SH.Solids.SH.Solids</t>
  </si>
  <si>
    <t>EMI.ktCO2.IT.Res.HHnew.Thermal.SH.Solids.SH.Elec</t>
  </si>
  <si>
    <t>EMI.ktCO2.IT.Res.HHnew.Thermal.SH.Solids.SC</t>
  </si>
  <si>
    <t>EMI.ktCO2.IT.Res.HHnew.Thermal.SH.Solids.SC.AC.Elec</t>
  </si>
  <si>
    <t>EMI.ktCO2.IT.Res.HHnew.Thermal.SH.Solids.WH</t>
  </si>
  <si>
    <t>EMI.ktCO2.IT.Res.HHnew.Thermal.SH.Solids.WH.Solids.NoSolar.Solids</t>
  </si>
  <si>
    <t>EMI.ktCO2.IT.Res.HHnew.Thermal.SH.Solids.WH.LPG.NoSolar.LPG</t>
  </si>
  <si>
    <t>EMI.ktCO2.IT.Res.HHnew.Thermal.SH.Solids.WH.LPG.Solar</t>
  </si>
  <si>
    <t>EMI.ktCO2.IT.Res.HHnew.Thermal.SH.Solids.WH.LPG.Solar.LPG</t>
  </si>
  <si>
    <t>EMI.ktCO2.IT.Res.HHnew.Thermal.SH.Solids.WH.LPG.Solar.Solar</t>
  </si>
  <si>
    <t>EMI.ktCO2.IT.Res.HHnew.Thermal.SH.Solids.WH.Elc.NoSolar.Elec</t>
  </si>
  <si>
    <t>EMI.ktCO2.IT.Res.HHnew.Thermal.SH.Solids.WH.Elc.Solar</t>
  </si>
  <si>
    <t>EMI.ktCO2.IT.Res.HHnew.Thermal.SH.Solids.WH.Elc.Solar.Elec</t>
  </si>
  <si>
    <t>EMI.ktCO2.IT.Res.HHnew.Thermal.SH.Solids.WH.Elc.Solar.Solar</t>
  </si>
  <si>
    <t>EMI.ktCO2.IT.Res.HHnew.Thermal.SH.Solids.CO</t>
  </si>
  <si>
    <t>EMI.ktCO2.IT.Res.HHnew.Thermal.SH.Solids.CO.Solids.Solids</t>
  </si>
  <si>
    <t>EMI.ktCO2.IT.Res.HHnew.Thermal.SH.Solids.CO.LPG.LPG</t>
  </si>
  <si>
    <t>EMI.ktCO2.IT.Res.HHnew.Thermal.SH.Solids.CO.Elc.Elec</t>
  </si>
  <si>
    <t>EMI.ktCO2.IT.Res.HHnew.Thermal.SH.LPG</t>
  </si>
  <si>
    <t>EMI.ktCO2.IT.Res.HHnew.Thermal.SH.LPG.SH</t>
  </si>
  <si>
    <t>EMI.ktCO2.IT.Res.HHnew.Thermal.SH.LPG.SH.LPG</t>
  </si>
  <si>
    <t>EMI.ktCO2.IT.Res.HHnew.Thermal.SH.LPG.SH.Elec</t>
  </si>
  <si>
    <t>EMI.ktCO2.IT.Res.HHnew.Thermal.SH.LPG.SC</t>
  </si>
  <si>
    <t>EMI.ktCO2.IT.Res.HHnew.Thermal.SH.LPG.SC.AC.Elec</t>
  </si>
  <si>
    <t>EMI.ktCO2.IT.Res.HHnew.Thermal.SH.LPG.WH</t>
  </si>
  <si>
    <t>EMI.ktCO2.IT.Res.HHnew.Thermal.SH.LPG.WH.LPG.NoSolar.LPG</t>
  </si>
  <si>
    <t>EMI.ktCO2.IT.Res.HHnew.Thermal.SH.LPG.WH.LPG.Solar</t>
  </si>
  <si>
    <t>EMI.ktCO2.IT.Res.HHnew.Thermal.SH.LPG.WH.LPG.Solar.LPG</t>
  </si>
  <si>
    <t>EMI.ktCO2.IT.Res.HHnew.Thermal.SH.LPG.WH.LPG.Solar.Solar</t>
  </si>
  <si>
    <t>EMI.ktCO2.IT.Res.HHnew.Thermal.SH.LPG.WH.Elc.NoSolar.Elec</t>
  </si>
  <si>
    <t>EMI.ktCO2.IT.Res.HHnew.Thermal.SH.LPG.WH.Elc.Solar</t>
  </si>
  <si>
    <t>EMI.ktCO2.IT.Res.HHnew.Thermal.SH.LPG.WH.Elc.Solar.Elec</t>
  </si>
  <si>
    <t>EMI.ktCO2.IT.Res.HHnew.Thermal.SH.LPG.WH.Elc.Solar.Solar</t>
  </si>
  <si>
    <t>EMI.ktCO2.IT.Res.HHnew.Thermal.SH.LPG.CO</t>
  </si>
  <si>
    <t>EMI.ktCO2.IT.Res.HHnew.Thermal.SH.LPG.CO.LPG.LPG</t>
  </si>
  <si>
    <t>EMI.ktCO2.IT.Res.HHnew.Thermal.SH.LPG.CO.Elc.Elec</t>
  </si>
  <si>
    <t>EMI.ktCO2.IT.Res.HHnew.Thermal.SH.Oil</t>
  </si>
  <si>
    <t>EMI.ktCO2.IT.Res.HHnew.Thermal.SH.Oil.SH</t>
  </si>
  <si>
    <t>EMI.ktCO2.IT.Res.HHnew.Thermal.SH.Oil.SH.Oil</t>
  </si>
  <si>
    <t>EMI.ktCO2.IT.Res.HHnew.Thermal.SH.Oil.SH.Elec</t>
  </si>
  <si>
    <t>EMI.ktCO2.IT.Res.HHnew.Thermal.SH.Oil.SC</t>
  </si>
  <si>
    <t>EMI.ktCO2.IT.Res.HHnew.Thermal.SH.Oil.SC.AC.Elec</t>
  </si>
  <si>
    <t>EMI.ktCO2.IT.Res.HHnew.Thermal.SH.Oil.WH</t>
  </si>
  <si>
    <t>EMI.ktCO2.IT.Res.HHnew.Thermal.SH.Oil.WH.Oil.NoSolar.Oil</t>
  </si>
  <si>
    <t>EMI.ktCO2.IT.Res.HHnew.Thermal.SH.Oil.WH.Oil.Solar</t>
  </si>
  <si>
    <t>EMI.ktCO2.IT.Res.HHnew.Thermal.SH.Oil.WH.Oil.Solar.Oil</t>
  </si>
  <si>
    <t>EMI.ktCO2.IT.Res.HHnew.Thermal.SH.Oil.WH.Oil.Solar.Solar</t>
  </si>
  <si>
    <t>EMI.ktCO2.IT.Res.HHnew.Thermal.SH.Oil.WH.Elc.NoSolar.Elec</t>
  </si>
  <si>
    <t>EMI.ktCO2.IT.Res.HHnew.Thermal.SH.Oil.WH.Elc.Solar</t>
  </si>
  <si>
    <t>EMI.ktCO2.IT.Res.HHnew.Thermal.SH.Oil.WH.Elc.Solar.Elec</t>
  </si>
  <si>
    <t>EMI.ktCO2.IT.Res.HHnew.Thermal.SH.Oil.WH.Elc.Solar.Solar</t>
  </si>
  <si>
    <t>EMI.ktCO2.IT.Res.HHnew.Thermal.SH.Oil.CO</t>
  </si>
  <si>
    <t>EMI.ktCO2.IT.Res.HHnew.Thermal.SH.Oil.CO.LPG.LPG</t>
  </si>
  <si>
    <t>EMI.ktCO2.IT.Res.HHnew.Thermal.SH.Oil.CO.Elc.Elec</t>
  </si>
  <si>
    <t>EMI.ktCO2.IT.Res.HHnew.Thermal.SH.Gas</t>
  </si>
  <si>
    <t>EMI.ktCO2.IT.Res.HHnew.Thermal.SH.Gas.SH</t>
  </si>
  <si>
    <t>EMI.ktCO2.IT.Res.HHnew.Thermal.SH.Gas.SH.Gas</t>
  </si>
  <si>
    <t>EMI.ktCO2.IT.Res.HHnew.Thermal.SH.Gas.SH.Elec</t>
  </si>
  <si>
    <t>EMI.ktCO2.IT.Res.HHnew.Thermal.SH.Gas.SC</t>
  </si>
  <si>
    <t>EMI.ktCO2.IT.Res.HHnew.Thermal.SH.Gas.SC.AC.Elec</t>
  </si>
  <si>
    <t>EMI.ktCO2.IT.Res.HHnew.Thermal.SH.Gas.WH</t>
  </si>
  <si>
    <t>EMI.ktCO2.IT.Res.HHnew.Thermal.SH.Gas.WH.Gas.NoSolar.Gas</t>
  </si>
  <si>
    <t>EMI.ktCO2.IT.Res.HHnew.Thermal.SH.Gas.WH.Gas.Solar</t>
  </si>
  <si>
    <t>EMI.ktCO2.IT.Res.HHnew.Thermal.SH.Gas.WH.Gas.Solar.Gas</t>
  </si>
  <si>
    <t>EMI.ktCO2.IT.Res.HHnew.Thermal.SH.Gas.WH.Gas.Solar.Solar</t>
  </si>
  <si>
    <t>EMI.ktCO2.IT.Res.HHnew.Thermal.SH.Gas.WH.Elc.NoSolar.Elec</t>
  </si>
  <si>
    <t>EMI.ktCO2.IT.Res.HHnew.Thermal.SH.Gas.WH.Elc.Solar</t>
  </si>
  <si>
    <t>EMI.ktCO2.IT.Res.HHnew.Thermal.SH.Gas.WH.Elc.Solar.Elec</t>
  </si>
  <si>
    <t>EMI.ktCO2.IT.Res.HHnew.Thermal.SH.Gas.WH.Elc.Solar.Solar</t>
  </si>
  <si>
    <t>EMI.ktCO2.IT.Res.HHnew.Thermal.SH.Gas.CO</t>
  </si>
  <si>
    <t>EMI.ktCO2.IT.Res.HHnew.Thermal.SH.Gas.CO.Gas.Gas</t>
  </si>
  <si>
    <t>EMI.ktCO2.IT.Res.HHnew.Thermal.SH.Gas.CO.Elc.Elec</t>
  </si>
  <si>
    <t>EMI.ktCO2.IT.Res.HHnew.Thermal.SH.Biomass</t>
  </si>
  <si>
    <t>EMI.ktCO2.IT.Res.HHnew.Thermal.SH.Biomass.SH</t>
  </si>
  <si>
    <t>EMI.ktCO2.IT.Res.HHnew.Thermal.SH.Biomass.SH.Biomass</t>
  </si>
  <si>
    <t>EMI.ktCO2.IT.Res.HHnew.Thermal.SH.Biomass.SH.Elec</t>
  </si>
  <si>
    <t>EMI.ktCO2.IT.Res.HHnew.Thermal.SH.Biomass.SC</t>
  </si>
  <si>
    <t>EMI.ktCO2.IT.Res.HHnew.Thermal.SH.Biomass.SC.AC.Elec</t>
  </si>
  <si>
    <t>EMI.ktCO2.IT.Res.HHnew.Thermal.SH.Biomass.WH</t>
  </si>
  <si>
    <t>EMI.ktCO2.IT.Res.HHnew.Thermal.SH.Biomass.WH.Biomass.NoSolar.Biomass</t>
  </si>
  <si>
    <t>EMI.ktCO2.IT.Res.HHnew.Thermal.SH.Biomass.WH.Biomass.Solar</t>
  </si>
  <si>
    <t>EMI.ktCO2.IT.Res.HHnew.Thermal.SH.Biomass.WH.Biomass.Solar.Biomass</t>
  </si>
  <si>
    <t>EMI.ktCO2.IT.Res.HHnew.Thermal.SH.Biomass.WH.Biomass.Solar.Solar</t>
  </si>
  <si>
    <t>EMI.ktCO2.IT.Res.HHnew.Thermal.SH.Biomass.WH.LPG.NoSolar.LPG</t>
  </si>
  <si>
    <t>EMI.ktCO2.IT.Res.HHnew.Thermal.SH.Biomass.WH.LPG.Solar</t>
  </si>
  <si>
    <t>EMI.ktCO2.IT.Res.HHnew.Thermal.SH.Biomass.WH.LPG.Solar.LPG</t>
  </si>
  <si>
    <t>EMI.ktCO2.IT.Res.HHnew.Thermal.SH.Biomass.WH.LPG.Solar.Solar</t>
  </si>
  <si>
    <t>EMI.ktCO2.IT.Res.HHnew.Thermal.SH.Biomass.WH.Elc.NoSolar.Elec</t>
  </si>
  <si>
    <t>EMI.ktCO2.IT.Res.HHnew.Thermal.SH.Biomass.WH.Elc.Solar</t>
  </si>
  <si>
    <t>EMI.ktCO2.IT.Res.HHnew.Thermal.SH.Biomass.WH.Elc.Solar.Elec</t>
  </si>
  <si>
    <t>EMI.ktCO2.IT.Res.HHnew.Thermal.SH.Biomass.WH.Elc.Solar.Solar</t>
  </si>
  <si>
    <t>EMI.ktCO2.IT.Res.HHnew.Thermal.SH.Biomass.CO</t>
  </si>
  <si>
    <t>EMI.ktCO2.IT.Res.HHnew.Thermal.SH.Biomass.CO.Biomass.Biomass</t>
  </si>
  <si>
    <t>EMI.ktCO2.IT.Res.HHnew.Thermal.SH.Biomass.CO.LPG.LPG</t>
  </si>
  <si>
    <t>EMI.ktCO2.IT.Res.HHnew.Thermal.SH.Biomass.CO.Elc.Elec</t>
  </si>
  <si>
    <t>EMI.ktCO2.IT.Res.HHnew.Thermal.SH.Geo</t>
  </si>
  <si>
    <t>EMI.ktCO2.IT.Res.HHnew.Thermal.SH.Geo.SH</t>
  </si>
  <si>
    <t>EMI.ktCO2.IT.Res.HHnew.Thermal.SH.Geo.SH.Geo</t>
  </si>
  <si>
    <t>EMI.ktCO2.IT.Res.HHnew.Thermal.SH.Geo.SH.Elec</t>
  </si>
  <si>
    <t>EMI.ktCO2.IT.Res.HHnew.Thermal.SH.Geo.SC</t>
  </si>
  <si>
    <t>EMI.ktCO2.IT.Res.HHnew.Thermal.SH.Geo.SC.AC.Elec</t>
  </si>
  <si>
    <t>EMI.ktCO2.IT.Res.HHnew.Thermal.SH.Geo.WH</t>
  </si>
  <si>
    <t>EMI.ktCO2.IT.Res.HHnew.Thermal.SH.Geo.WH.Geo.NoSolar.Geo</t>
  </si>
  <si>
    <t>EMI.ktCO2.IT.Res.HHnew.Thermal.SH.Geo.WH.Geo.Solar</t>
  </si>
  <si>
    <t>EMI.ktCO2.IT.Res.HHnew.Thermal.SH.Geo.WH.Geo.Solar.Geo</t>
  </si>
  <si>
    <t>EMI.ktCO2.IT.Res.HHnew.Thermal.SH.Geo.WH.Geo.Solar.Solar</t>
  </si>
  <si>
    <t>EMI.ktCO2.IT.Res.HHnew.Thermal.SH.Geo.WH.Elc.NoSolar.Elec</t>
  </si>
  <si>
    <t>EMI.ktCO2.IT.Res.HHnew.Thermal.SH.Geo.WH.Elc.Solar</t>
  </si>
  <si>
    <t>EMI.ktCO2.IT.Res.HHnew.Thermal.SH.Geo.WH.Elc.Solar.Elec</t>
  </si>
  <si>
    <t>EMI.ktCO2.IT.Res.HHnew.Thermal.SH.Geo.WH.Elc.Solar.Solar</t>
  </si>
  <si>
    <t>EMI.ktCO2.IT.Res.HHnew.Thermal.SH.Geo.CO</t>
  </si>
  <si>
    <t>EMI.ktCO2.IT.Res.HHnew.Thermal.SH.Geo.CO.LPG.LPG</t>
  </si>
  <si>
    <t>EMI.ktCO2.IT.Res.HHnew.Thermal.SH.Geo.CO.Elc.Elec</t>
  </si>
  <si>
    <t>EMI.ktCO2.IT.Res.HHnew.Thermal.SH.DistrHeat</t>
  </si>
  <si>
    <t>EMI.ktCO2.IT.Res.HHnew.Thermal.SH.DistrHeat.SH</t>
  </si>
  <si>
    <t>EMI.ktCO2.IT.Res.HHnew.Thermal.SH.DistrHeat.SH.Steam_Distr</t>
  </si>
  <si>
    <t>EMI.ktCO2.IT.Res.HHnew.Thermal.SH.DistrHeat.SH.Elec</t>
  </si>
  <si>
    <t>EMI.ktCO2.IT.Res.HHnew.Thermal.SH.DistrHeat.SC</t>
  </si>
  <si>
    <t>EMI.ktCO2.IT.Res.HHnew.Thermal.SH.DistrHeat.SC.AC.Elec</t>
  </si>
  <si>
    <t>EMI.ktCO2.IT.Res.HHnew.Thermal.SH.DistrHeat.WH</t>
  </si>
  <si>
    <t>EMI.ktCO2.IT.Res.HHnew.Thermal.SH.DistrHeat.WH.DistrHeat.NoSolar.Steam_Distr</t>
  </si>
  <si>
    <t>EMI.ktCO2.IT.Res.HHnew.Thermal.SH.DistrHeat.WH.DistrHeat.Solar</t>
  </si>
  <si>
    <t>EMI.ktCO2.IT.Res.HHnew.Thermal.SH.DistrHeat.WH.DistrHeat.Solar.Steam_Distr</t>
  </si>
  <si>
    <t>EMI.ktCO2.IT.Res.HHnew.Thermal.SH.DistrHeat.WH.DistrHeat.Solar.Solar</t>
  </si>
  <si>
    <t>EMI.ktCO2.IT.Res.HHnew.Thermal.SH.DistrHeat.WH.Elc.NoSolar.Elec</t>
  </si>
  <si>
    <t>EMI.ktCO2.IT.Res.HHnew.Thermal.SH.DistrHeat.WH.Elc.Solar</t>
  </si>
  <si>
    <t>EMI.ktCO2.IT.Res.HHnew.Thermal.SH.DistrHeat.WH.Elc.Solar.Elec</t>
  </si>
  <si>
    <t>EMI.ktCO2.IT.Res.HHnew.Thermal.SH.DistrHeat.WH.Elc.Solar.Solar</t>
  </si>
  <si>
    <t>EMI.ktCO2.IT.Res.HHnew.Thermal.SH.DistrHeat.CO</t>
  </si>
  <si>
    <t>EMI.ktCO2.IT.Res.HHnew.Thermal.SH.DistrHeat.CO.LPG.LPG</t>
  </si>
  <si>
    <t>EMI.ktCO2.IT.Res.HHnew.Thermal.SH.DistrHeat.CO.Elc.Elec</t>
  </si>
  <si>
    <t>EMI.ktCO2.IT.Res.HHnew.Thermal.SH.AdvElc</t>
  </si>
  <si>
    <t>EMI.ktCO2.IT.Res.HHnew.Thermal.SH.AdvElc.SH</t>
  </si>
  <si>
    <t>EMI.ktCO2.IT.Res.HHnew.Thermal.SH.AdvElc.SH.Elec</t>
  </si>
  <si>
    <t>EMI.ktCO2.IT.Res.HHnew.Thermal.SH.AdvElc.SC</t>
  </si>
  <si>
    <t>EMI.ktCO2.IT.Res.HHnew.Thermal.SH.AdvElc.SC.AC.Elec</t>
  </si>
  <si>
    <t>EMI.ktCO2.IT.Res.HHnew.Thermal.SH.AdvElc.WH</t>
  </si>
  <si>
    <t>EMI.ktCO2.IT.Res.HHnew.Thermal.SH.AdvElc.WH.LPG.NoSolar.LPG</t>
  </si>
  <si>
    <t>EMI.ktCO2.IT.Res.HHnew.Thermal.SH.AdvElc.WH.LPG.Solar</t>
  </si>
  <si>
    <t>EMI.ktCO2.IT.Res.HHnew.Thermal.SH.AdvElc.WH.LPG.Solar.LPG</t>
  </si>
  <si>
    <t>EMI.ktCO2.IT.Res.HHnew.Thermal.SH.AdvElc.WH.LPG.Solar.Solar</t>
  </si>
  <si>
    <t>EMI.ktCO2.IT.Res.HHnew.Thermal.SH.AdvElc.WH.Elc.NoSolar.Elec</t>
  </si>
  <si>
    <t>EMI.ktCO2.IT.Res.HHnew.Thermal.SH.AdvElc.WH.Elc.Solar</t>
  </si>
  <si>
    <t>EMI.ktCO2.IT.Res.HHnew.Thermal.SH.AdvElc.WH.Elc.Solar.Elec</t>
  </si>
  <si>
    <t>EMI.ktCO2.IT.Res.HHnew.Thermal.SH.AdvElc.WH.Elc.Solar.Solar</t>
  </si>
  <si>
    <t>EMI.ktCO2.IT.Res.HHnew.Thermal.SH.AdvElc.CO</t>
  </si>
  <si>
    <t>EMI.ktCO2.IT.Res.HHnew.Thermal.SH.AdvElc.CO.LPG.LPG</t>
  </si>
  <si>
    <t>EMI.ktCO2.IT.Res.HHnew.Thermal.SH.AdvElc.CO.Elc.Elec</t>
  </si>
  <si>
    <t>EMI.ktCO2.IT.Res.HHnew.Thermal.SH.ConvElc</t>
  </si>
  <si>
    <t>EMI.ktCO2.IT.Res.HHnew.Thermal.SH.ConvElc.SH</t>
  </si>
  <si>
    <t>EMI.ktCO2.IT.Res.HHnew.Thermal.SH.ConvElc.SH.Elec</t>
  </si>
  <si>
    <t>EMI.ktCO2.IT.Res.HHnew.Thermal.SH.ConvElc.SC</t>
  </si>
  <si>
    <t>EMI.ktCO2.IT.Res.HHnew.Thermal.SH.ConvElc.SC.AC.Elec</t>
  </si>
  <si>
    <t>EMI.ktCO2.IT.Res.HHnew.Thermal.SH.ConvElc.WH</t>
  </si>
  <si>
    <t>EMI.ktCO2.IT.Res.HHnew.Thermal.SH.ConvElc.WH.LPG.NoSolar.LPG</t>
  </si>
  <si>
    <t>EMI.ktCO2.IT.Res.HHnew.Thermal.SH.ConvElc.WH.LPG.Solar</t>
  </si>
  <si>
    <t>EMI.ktCO2.IT.Res.HHnew.Thermal.SH.ConvElc.WH.LPG.Solar.LPG</t>
  </si>
  <si>
    <t>EMI.ktCO2.IT.Res.HHnew.Thermal.SH.ConvElc.WH.LPG.Solar.Solar</t>
  </si>
  <si>
    <t>EMI.ktCO2.IT.Res.HHnew.Thermal.SH.ConvElc.WH.Elc.NoSolar.Elec</t>
  </si>
  <si>
    <t>EMI.ktCO2.IT.Res.HHnew.Thermal.SH.ConvElc.WH.Elc.Solar</t>
  </si>
  <si>
    <t>EMI.ktCO2.IT.Res.HHnew.Thermal.SH.ConvElc.WH.Elc.Solar.Elec</t>
  </si>
  <si>
    <t>EMI.ktCO2.IT.Res.HHnew.Thermal.SH.ConvElc.WH.Elc.Solar.Solar</t>
  </si>
  <si>
    <t>EMI.ktCO2.IT.Res.HHnew.Thermal.SH.ConvElc.CO</t>
  </si>
  <si>
    <t>EMI.ktCO2.IT.Res.HHnew.Thermal.SH.ConvElc.CO.LPG.LPG</t>
  </si>
  <si>
    <t>EMI.ktCO2.IT.Res.HHnew.Thermal.SH.ConvElc.CO.Elc.Elec</t>
  </si>
  <si>
    <t>IT - Final energy consumption of new and renovated households (detailed structure)</t>
  </si>
  <si>
    <t>FEC_per_household.kWh.IT.Res.HHnew.Thermal.SH.Solids</t>
  </si>
  <si>
    <t>FEC_per_household.kWh.IT.Res.HHnew.Thermal.SH.Solids.SH</t>
  </si>
  <si>
    <t>FEC_per_household.kWh.IT.Res.HHnew.Thermal.SH.Solids.SH.Solids</t>
  </si>
  <si>
    <t>FEC_per_household.kWh.IT.Res.HHnew.Thermal.SH.Solids.SH.Elec</t>
  </si>
  <si>
    <t>FEC_per_household.kWh.IT.Res.HHnew.Thermal.SH.Solids.SC</t>
  </si>
  <si>
    <t>FEC_per_household.kWh.IT.Res.HHnew.Thermal.SH.Solids.SC.AC.Elec</t>
  </si>
  <si>
    <t>FEC_per_household.kWh.IT.Res.HHnew.Thermal.SH.Solids.WH</t>
  </si>
  <si>
    <t>FEC_per_household.kWh.IT.Res.HHnew.Thermal.SH.Solids.WH.Solids.NoSolar.Solids</t>
  </si>
  <si>
    <t>FEC_per_household.kWh.IT.Res.HHnew.Thermal.SH.Solids.WH.LPG.NoSolar.LPG</t>
  </si>
  <si>
    <t>FEC_per_household.kWh.IT.Res.HHnew.Thermal.SH.Solids.WH.LPG.Solar</t>
  </si>
  <si>
    <t>FEC_per_household.kWh.IT.Res.HHnew.Thermal.SH.Solids.WH.LPG.Solar.LPG</t>
  </si>
  <si>
    <t>FEC_per_household.kWh.IT.Res.HHnew.Thermal.SH.Solids.WH.LPG.Solar.Solar</t>
  </si>
  <si>
    <t>FEC_per_household.kWh.IT.Res.HHnew.Thermal.SH.Solids.WH.Elc.NoSolar.Elec</t>
  </si>
  <si>
    <t>FEC_per_household.kWh.IT.Res.HHnew.Thermal.SH.Solids.WH.Elc.Solar</t>
  </si>
  <si>
    <t>FEC_per_household.kWh.IT.Res.HHnew.Thermal.SH.Solids.WH.Elc.Solar.Elec</t>
  </si>
  <si>
    <t>FEC_per_household.kWh.IT.Res.HHnew.Thermal.SH.Solids.WH.Elc.Solar.Solar</t>
  </si>
  <si>
    <t>FEC_per_household.kWh.IT.Res.HHnew.Thermal.SH.Solids.CO</t>
  </si>
  <si>
    <t>FEC_per_household.kWh.IT.Res.HHnew.Thermal.SH.Solids.CO.Solids.Solids</t>
  </si>
  <si>
    <t>FEC_per_household.kWh.IT.Res.HHnew.Thermal.SH.Solids.CO.LPG.LPG</t>
  </si>
  <si>
    <t>FEC_per_household.kWh.IT.Res.HHnew.Thermal.SH.Solids.CO.Elc.Elec</t>
  </si>
  <si>
    <t>FEC_per_household.kWh.IT.Res.HHnew.Thermal.SH.LPG</t>
  </si>
  <si>
    <t>FEC_per_household.kWh.IT.Res.HHnew.Thermal.SH.LPG.SH</t>
  </si>
  <si>
    <t>FEC_per_household.kWh.IT.Res.HHnew.Thermal.SH.LPG.SH.LPG</t>
  </si>
  <si>
    <t>FEC_per_household.kWh.IT.Res.HHnew.Thermal.SH.LPG.SH.Elec</t>
  </si>
  <si>
    <t>FEC_per_household.kWh.IT.Res.HHnew.Thermal.SH.LPG.SC</t>
  </si>
  <si>
    <t>FEC_per_household.kWh.IT.Res.HHnew.Thermal.SH.LPG.SC.AC.Elec</t>
  </si>
  <si>
    <t>FEC_per_household.kWh.IT.Res.HHnew.Thermal.SH.LPG.WH</t>
  </si>
  <si>
    <t>FEC_per_household.kWh.IT.Res.HHnew.Thermal.SH.LPG.WH.LPG.NoSolar.LPG</t>
  </si>
  <si>
    <t>FEC_per_household.kWh.IT.Res.HHnew.Thermal.SH.LPG.WH.LPG.Solar</t>
  </si>
  <si>
    <t>FEC_per_household.kWh.IT.Res.HHnew.Thermal.SH.LPG.WH.LPG.Solar.LPG</t>
  </si>
  <si>
    <t>FEC_per_household.kWh.IT.Res.HHnew.Thermal.SH.LPG.WH.LPG.Solar.Solar</t>
  </si>
  <si>
    <t>FEC_per_household.kWh.IT.Res.HHnew.Thermal.SH.LPG.WH.Elc.NoSolar.Elec</t>
  </si>
  <si>
    <t>FEC_per_household.kWh.IT.Res.HHnew.Thermal.SH.LPG.WH.Elc.Solar</t>
  </si>
  <si>
    <t>FEC_per_household.kWh.IT.Res.HHnew.Thermal.SH.LPG.WH.Elc.Solar.Elec</t>
  </si>
  <si>
    <t>FEC_per_household.kWh.IT.Res.HHnew.Thermal.SH.LPG.WH.Elc.Solar.Solar</t>
  </si>
  <si>
    <t>FEC_per_household.kWh.IT.Res.HHnew.Thermal.SH.LPG.CO</t>
  </si>
  <si>
    <t>FEC_per_household.kWh.IT.Res.HHnew.Thermal.SH.LPG.CO.LPG.LPG</t>
  </si>
  <si>
    <t>FEC_per_household.kWh.IT.Res.HHnew.Thermal.SH.LPG.CO.Elc.Elec</t>
  </si>
  <si>
    <t>FEC_per_household.kWh.IT.Res.HHnew.Thermal.SH.Oil</t>
  </si>
  <si>
    <t>FEC_per_household.kWh.IT.Res.HHnew.Thermal.SH.Oil.SH</t>
  </si>
  <si>
    <t>FEC_per_household.kWh.IT.Res.HHnew.Thermal.SH.Oil.SH.Oil</t>
  </si>
  <si>
    <t>FEC_per_household.kWh.IT.Res.HHnew.Thermal.SH.Oil.SH.Elec</t>
  </si>
  <si>
    <t>FEC_per_household.kWh.IT.Res.HHnew.Thermal.SH.Oil.SC</t>
  </si>
  <si>
    <t>FEC_per_household.kWh.IT.Res.HHnew.Thermal.SH.Oil.SC.AC.Elec</t>
  </si>
  <si>
    <t>FEC_per_household.kWh.IT.Res.HHnew.Thermal.SH.Oil.WH</t>
  </si>
  <si>
    <t>FEC_per_household.kWh.IT.Res.HHnew.Thermal.SH.Oil.WH.Oil.NoSolar.Oil</t>
  </si>
  <si>
    <t>FEC_per_household.kWh.IT.Res.HHnew.Thermal.SH.Oil.WH.Oil.Solar</t>
  </si>
  <si>
    <t>FEC_per_household.kWh.IT.Res.HHnew.Thermal.SH.Oil.WH.Oil.Solar.Oil</t>
  </si>
  <si>
    <t>FEC_per_household.kWh.IT.Res.HHnew.Thermal.SH.Oil.WH.Oil.Solar.Solar</t>
  </si>
  <si>
    <t>FEC_per_household.kWh.IT.Res.HHnew.Thermal.SH.Oil.WH.Elc.NoSolar.Elec</t>
  </si>
  <si>
    <t>FEC_per_household.kWh.IT.Res.HHnew.Thermal.SH.Oil.WH.Elc.Solar</t>
  </si>
  <si>
    <t>FEC_per_household.kWh.IT.Res.HHnew.Thermal.SH.Oil.WH.Elc.Solar.Elec</t>
  </si>
  <si>
    <t>FEC_per_household.kWh.IT.Res.HHnew.Thermal.SH.Oil.WH.Elc.Solar.Solar</t>
  </si>
  <si>
    <t>FEC_per_household.kWh.IT.Res.HHnew.Thermal.SH.Oil.CO</t>
  </si>
  <si>
    <t>FEC_per_household.kWh.IT.Res.HHnew.Thermal.SH.Oil.CO.LPG.LPG</t>
  </si>
  <si>
    <t>FEC_per_household.kWh.IT.Res.HHnew.Thermal.SH.Oil.CO.Elc.Elec</t>
  </si>
  <si>
    <t>FEC_per_household.kWh.IT.Res.HHnew.Thermal.SH.Gas</t>
  </si>
  <si>
    <t>FEC_per_household.kWh.IT.Res.HHnew.Thermal.SH.Gas.SH</t>
  </si>
  <si>
    <t>FEC_per_household.kWh.IT.Res.HHnew.Thermal.SH.Gas.SH.Gas</t>
  </si>
  <si>
    <t>FEC_per_household.kWh.IT.Res.HHnew.Thermal.SH.Gas.SH.Elec</t>
  </si>
  <si>
    <t>FEC_per_household.kWh.IT.Res.HHnew.Thermal.SH.Gas.SC</t>
  </si>
  <si>
    <t>FEC_per_household.kWh.IT.Res.HHnew.Thermal.SH.Gas.SC.AC.Elec</t>
  </si>
  <si>
    <t>FEC_per_household.kWh.IT.Res.HHnew.Thermal.SH.Gas.WH</t>
  </si>
  <si>
    <t>FEC_per_household.kWh.IT.Res.HHnew.Thermal.SH.Gas.WH.Gas.NoSolar.Gas</t>
  </si>
  <si>
    <t>FEC_per_household.kWh.IT.Res.HHnew.Thermal.SH.Gas.WH.Gas.Solar</t>
  </si>
  <si>
    <t>FEC_per_household.kWh.IT.Res.HHnew.Thermal.SH.Gas.WH.Gas.Solar.Gas</t>
  </si>
  <si>
    <t>FEC_per_household.kWh.IT.Res.HHnew.Thermal.SH.Gas.WH.Gas.Solar.Solar</t>
  </si>
  <si>
    <t>FEC_per_household.kWh.IT.Res.HHnew.Thermal.SH.Gas.WH.Elc.NoSolar.Elec</t>
  </si>
  <si>
    <t>FEC_per_household.kWh.IT.Res.HHnew.Thermal.SH.Gas.WH.Elc.Solar</t>
  </si>
  <si>
    <t>FEC_per_household.kWh.IT.Res.HHnew.Thermal.SH.Gas.WH.Elc.Solar.Elec</t>
  </si>
  <si>
    <t>FEC_per_household.kWh.IT.Res.HHnew.Thermal.SH.Gas.WH.Elc.Solar.Solar</t>
  </si>
  <si>
    <t>FEC_per_household.kWh.IT.Res.HHnew.Thermal.SH.Gas.CO</t>
  </si>
  <si>
    <t>FEC_per_household.kWh.IT.Res.HHnew.Thermal.SH.Gas.CO.Gas.Gas</t>
  </si>
  <si>
    <t>FEC_per_household.kWh.IT.Res.HHnew.Thermal.SH.Gas.CO.Elc.Elec</t>
  </si>
  <si>
    <t>FEC_per_household.kWh.IT.Res.HHnew.Thermal.SH.Biomass</t>
  </si>
  <si>
    <t>FEC_per_household.kWh.IT.Res.HHnew.Thermal.SH.Biomass.SH</t>
  </si>
  <si>
    <t>FEC_per_household.kWh.IT.Res.HHnew.Thermal.SH.Biomass.SH.Biomass</t>
  </si>
  <si>
    <t>FEC_per_household.kWh.IT.Res.HHnew.Thermal.SH.Biomass.SH.Elec</t>
  </si>
  <si>
    <t>FEC_per_household.kWh.IT.Res.HHnew.Thermal.SH.Biomass.SC</t>
  </si>
  <si>
    <t>FEC_per_household.kWh.IT.Res.HHnew.Thermal.SH.Biomass.SC.AC.Elec</t>
  </si>
  <si>
    <t>FEC_per_household.kWh.IT.Res.HHnew.Thermal.SH.Biomass.WH</t>
  </si>
  <si>
    <t>FEC_per_household.kWh.IT.Res.HHnew.Thermal.SH.Biomass.WH.Biomass.NoSolar.Biomass</t>
  </si>
  <si>
    <t>FEC_per_household.kWh.IT.Res.HHnew.Thermal.SH.Biomass.WH.Biomass.Solar</t>
  </si>
  <si>
    <t>FEC_per_household.kWh.IT.Res.HHnew.Thermal.SH.Biomass.WH.Biomass.Solar.Biomass</t>
  </si>
  <si>
    <t>FEC_per_household.kWh.IT.Res.HHnew.Thermal.SH.Biomass.WH.Biomass.Solar.Solar</t>
  </si>
  <si>
    <t>FEC_per_household.kWh.IT.Res.HHnew.Thermal.SH.Biomass.WH.LPG.NoSolar.LPG</t>
  </si>
  <si>
    <t>FEC_per_household.kWh.IT.Res.HHnew.Thermal.SH.Biomass.WH.LPG.Solar</t>
  </si>
  <si>
    <t>FEC_per_household.kWh.IT.Res.HHnew.Thermal.SH.Biomass.WH.LPG.Solar.LPG</t>
  </si>
  <si>
    <t>FEC_per_household.kWh.IT.Res.HHnew.Thermal.SH.Biomass.WH.LPG.Solar.Solar</t>
  </si>
  <si>
    <t>FEC_per_household.kWh.IT.Res.HHnew.Thermal.SH.Biomass.WH.Elc.NoSolar.Elec</t>
  </si>
  <si>
    <t>FEC_per_household.kWh.IT.Res.HHnew.Thermal.SH.Biomass.WH.Elc.Solar</t>
  </si>
  <si>
    <t>FEC_per_household.kWh.IT.Res.HHnew.Thermal.SH.Biomass.WH.Elc.Solar.Elec</t>
  </si>
  <si>
    <t>FEC_per_household.kWh.IT.Res.HHnew.Thermal.SH.Biomass.WH.Elc.Solar.Solar</t>
  </si>
  <si>
    <t>FEC_per_household.kWh.IT.Res.HHnew.Thermal.SH.Biomass.CO</t>
  </si>
  <si>
    <t>FEC_per_household.kWh.IT.Res.HHnew.Thermal.SH.Biomass.CO.Biomass.Biomass</t>
  </si>
  <si>
    <t>FEC_per_household.kWh.IT.Res.HHnew.Thermal.SH.Biomass.CO.LPG.LPG</t>
  </si>
  <si>
    <t>FEC_per_household.kWh.IT.Res.HHnew.Thermal.SH.Biomass.CO.Elc.Elec</t>
  </si>
  <si>
    <t>FEC_per_household.kWh.IT.Res.HHnew.Thermal.SH.Geo</t>
  </si>
  <si>
    <t>FEC_per_household.kWh.IT.Res.HHnew.Thermal.SH.Geo.SH</t>
  </si>
  <si>
    <t>FEC_per_household.kWh.IT.Res.HHnew.Thermal.SH.Geo.SH.Geo</t>
  </si>
  <si>
    <t>FEC_per_household.kWh.IT.Res.HHnew.Thermal.SH.Geo.SH.Elec</t>
  </si>
  <si>
    <t>FEC_per_household.kWh.IT.Res.HHnew.Thermal.SH.Geo.SC</t>
  </si>
  <si>
    <t>FEC_per_household.kWh.IT.Res.HHnew.Thermal.SH.Geo.SC.AC.Elec</t>
  </si>
  <si>
    <t>FEC_per_household.kWh.IT.Res.HHnew.Thermal.SH.Geo.WH</t>
  </si>
  <si>
    <t>FEC_per_household.kWh.IT.Res.HHnew.Thermal.SH.Geo.WH.Geo.NoSolar.Geo</t>
  </si>
  <si>
    <t>FEC_per_household.kWh.IT.Res.HHnew.Thermal.SH.Geo.WH.Geo.Solar</t>
  </si>
  <si>
    <t>FEC_per_household.kWh.IT.Res.HHnew.Thermal.SH.Geo.WH.Geo.Solar.Geo</t>
  </si>
  <si>
    <t>FEC_per_household.kWh.IT.Res.HHnew.Thermal.SH.Geo.WH.Geo.Solar.Solar</t>
  </si>
  <si>
    <t>FEC_per_household.kWh.IT.Res.HHnew.Thermal.SH.Geo.WH.Elc.NoSolar.Elec</t>
  </si>
  <si>
    <t>FEC_per_household.kWh.IT.Res.HHnew.Thermal.SH.Geo.WH.Elc.Solar</t>
  </si>
  <si>
    <t>FEC_per_household.kWh.IT.Res.HHnew.Thermal.SH.Geo.WH.Elc.Solar.Elec</t>
  </si>
  <si>
    <t>FEC_per_household.kWh.IT.Res.HHnew.Thermal.SH.Geo.WH.Elc.Solar.Solar</t>
  </si>
  <si>
    <t>FEC_per_household.kWh.IT.Res.HHnew.Thermal.SH.Geo.CO</t>
  </si>
  <si>
    <t>FEC_per_household.kWh.IT.Res.HHnew.Thermal.SH.Geo.CO.LPG.LPG</t>
  </si>
  <si>
    <t>FEC_per_household.kWh.IT.Res.HHnew.Thermal.SH.Geo.CO.Elc.Elec</t>
  </si>
  <si>
    <t>FEC_per_household.kWh.IT.Res.HHnew.Thermal.SH.DistrHeat</t>
  </si>
  <si>
    <t>FEC_per_household.kWh.IT.Res.HHnew.Thermal.SH.DistrHeat.SH</t>
  </si>
  <si>
    <t>FEC_per_household.kWh.IT.Res.HHnew.Thermal.SH.DistrHeat.SH.Steam_Distr</t>
  </si>
  <si>
    <t>FEC_per_household.kWh.IT.Res.HHnew.Thermal.SH.DistrHeat.SH.Elec</t>
  </si>
  <si>
    <t>FEC_per_household.kWh.IT.Res.HHnew.Thermal.SH.DistrHeat.SC</t>
  </si>
  <si>
    <t>FEC_per_household.kWh.IT.Res.HHnew.Thermal.SH.DistrHeat.SC.AC.Elec</t>
  </si>
  <si>
    <t>FEC_per_household.kWh.IT.Res.HHnew.Thermal.SH.DistrHeat.WH</t>
  </si>
  <si>
    <t>FEC_per_household.kWh.IT.Res.HHnew.Thermal.SH.DistrHeat.WH.DistrHeat.NoSolar.Steam_Distr</t>
  </si>
  <si>
    <t>FEC_per_household.kWh.IT.Res.HHnew.Thermal.SH.DistrHeat.WH.DistrHeat.Solar</t>
  </si>
  <si>
    <t>FEC_per_household.kWh.IT.Res.HHnew.Thermal.SH.DistrHeat.WH.DistrHeat.Solar.Steam_Distr</t>
  </si>
  <si>
    <t>FEC_per_household.kWh.IT.Res.HHnew.Thermal.SH.DistrHeat.WH.DistrHeat.Solar.Solar</t>
  </si>
  <si>
    <t>FEC_per_household.kWh.IT.Res.HHnew.Thermal.SH.DistrHeat.WH.Elc.NoSolar.Elec</t>
  </si>
  <si>
    <t>FEC_per_household.kWh.IT.Res.HHnew.Thermal.SH.DistrHeat.WH.Elc.Solar</t>
  </si>
  <si>
    <t>FEC_per_household.kWh.IT.Res.HHnew.Thermal.SH.DistrHeat.WH.Elc.Solar.Elec</t>
  </si>
  <si>
    <t>FEC_per_household.kWh.IT.Res.HHnew.Thermal.SH.DistrHeat.WH.Elc.Solar.Solar</t>
  </si>
  <si>
    <t>FEC_per_household.kWh.IT.Res.HHnew.Thermal.SH.DistrHeat.CO</t>
  </si>
  <si>
    <t>FEC_per_household.kWh.IT.Res.HHnew.Thermal.SH.DistrHeat.CO.LPG.LPG</t>
  </si>
  <si>
    <t>FEC_per_household.kWh.IT.Res.HHnew.Thermal.SH.DistrHeat.CO.Elc.Elec</t>
  </si>
  <si>
    <t>FEC_per_household.kWh.IT.Res.HHnew.Thermal.SH.AdvElc</t>
  </si>
  <si>
    <t>FEC_per_household.kWh.IT.Res.HHnew.Thermal.SH.AdvElc.SH</t>
  </si>
  <si>
    <t>FEC_per_household.kWh.IT.Res.HHnew.Thermal.SH.AdvElc.SH.Elec</t>
  </si>
  <si>
    <t>FEC_per_household.kWh.IT.Res.HHnew.Thermal.SH.AdvElc.SC</t>
  </si>
  <si>
    <t>FEC_per_household.kWh.IT.Res.HHnew.Thermal.SH.AdvElc.SC.AC.Elec</t>
  </si>
  <si>
    <t>FEC_per_household.kWh.IT.Res.HHnew.Thermal.SH.AdvElc.WH</t>
  </si>
  <si>
    <t>FEC_per_household.kWh.IT.Res.HHnew.Thermal.SH.AdvElc.WH.LPG.NoSolar.LPG</t>
  </si>
  <si>
    <t>FEC_per_household.kWh.IT.Res.HHnew.Thermal.SH.AdvElc.WH.LPG.Solar</t>
  </si>
  <si>
    <t>FEC_per_household.kWh.IT.Res.HHnew.Thermal.SH.AdvElc.WH.LPG.Solar.LPG</t>
  </si>
  <si>
    <t>FEC_per_household.kWh.IT.Res.HHnew.Thermal.SH.AdvElc.WH.LPG.Solar.Solar</t>
  </si>
  <si>
    <t>FEC_per_household.kWh.IT.Res.HHnew.Thermal.SH.AdvElc.WH.Elc.NoSolar.Elec</t>
  </si>
  <si>
    <t>FEC_per_household.kWh.IT.Res.HHnew.Thermal.SH.AdvElc.WH.Elc.Solar</t>
  </si>
  <si>
    <t>FEC_per_household.kWh.IT.Res.HHnew.Thermal.SH.AdvElc.WH.Elc.Solar.Elec</t>
  </si>
  <si>
    <t>FEC_per_household.kWh.IT.Res.HHnew.Thermal.SH.AdvElc.WH.Elc.Solar.Solar</t>
  </si>
  <si>
    <t>FEC_per_household.kWh.IT.Res.HHnew.Thermal.SH.AdvElc.CO</t>
  </si>
  <si>
    <t>FEC_per_household.kWh.IT.Res.HHnew.Thermal.SH.AdvElc.CO.LPG.LPG</t>
  </si>
  <si>
    <t>FEC_per_household.kWh.IT.Res.HHnew.Thermal.SH.AdvElc.CO.Elc.Elec</t>
  </si>
  <si>
    <t>FEC_per_household.kWh.IT.Res.HHnew.Thermal.SH.ConvElc</t>
  </si>
  <si>
    <t>FEC_per_household.kWh.IT.Res.HHnew.Thermal.SH.ConvElc.SH</t>
  </si>
  <si>
    <t>FEC_per_household.kWh.IT.Res.HHnew.Thermal.SH.ConvElc.SH.Elec</t>
  </si>
  <si>
    <t>FEC_per_household.kWh.IT.Res.HHnew.Thermal.SH.ConvElc.SC</t>
  </si>
  <si>
    <t>FEC_per_household.kWh.IT.Res.HHnew.Thermal.SH.ConvElc.SC.AC.Elec</t>
  </si>
  <si>
    <t>FEC_per_household.kWh.IT.Res.HHnew.Thermal.SH.ConvElc.WH</t>
  </si>
  <si>
    <t>FEC_per_household.kWh.IT.Res.HHnew.Thermal.SH.ConvElc.WH.LPG.NoSolar.LPG</t>
  </si>
  <si>
    <t>FEC_per_household.kWh.IT.Res.HHnew.Thermal.SH.ConvElc.WH.LPG.Solar</t>
  </si>
  <si>
    <t>FEC_per_household.kWh.IT.Res.HHnew.Thermal.SH.ConvElc.WH.LPG.Solar.LPG</t>
  </si>
  <si>
    <t>FEC_per_household.kWh.IT.Res.HHnew.Thermal.SH.ConvElc.WH.LPG.Solar.Solar</t>
  </si>
  <si>
    <t>FEC_per_household.kWh.IT.Res.HHnew.Thermal.SH.ConvElc.WH.Elc.NoSolar.Elec</t>
  </si>
  <si>
    <t>FEC_per_household.kWh.IT.Res.HHnew.Thermal.SH.ConvElc.WH.Elc.Solar</t>
  </si>
  <si>
    <t>FEC_per_household.kWh.IT.Res.HHnew.Thermal.SH.ConvElc.WH.Elc.Solar.Elec</t>
  </si>
  <si>
    <t>FEC_per_household.kWh.IT.Res.HHnew.Thermal.SH.ConvElc.WH.Elc.Solar.Solar</t>
  </si>
  <si>
    <t>FEC_per_household.kWh.IT.Res.HHnew.Thermal.SH.ConvElc.CO</t>
  </si>
  <si>
    <t>FEC_per_household.kWh.IT.Res.HHnew.Thermal.SH.ConvElc.CO.LPG.LPG</t>
  </si>
  <si>
    <t>FEC_per_household.kWh.IT.Res.HHnew.Thermal.SH.ConvElc.CO.Elc.Elec</t>
  </si>
  <si>
    <t>IT - Thermal energy service of new and renovated households (detailed structure)</t>
  </si>
  <si>
    <t>TES_per_household.kWh.IT.Res.HHnew.Thermal.SH.Solids</t>
  </si>
  <si>
    <t>TES_per_household.kWh.IT.Res.HHnew.Thermal.SH.Solids.SH</t>
  </si>
  <si>
    <t>TES_per_household.kWh.IT.Res.HHnew.Thermal.SH.Solids.SH.Solids</t>
  </si>
  <si>
    <t>TES_per_household.kWh.IT.Res.HHnew.Thermal.SH.Solids.SH.Elec</t>
  </si>
  <si>
    <t>TES_per_household.kWh.IT.Res.HHnew.Thermal.SH.Solids.SC</t>
  </si>
  <si>
    <t>TES_per_household.kWh.IT.Res.HHnew.Thermal.SH.Solids.SC.AC.Elec</t>
  </si>
  <si>
    <t>TES_per_household.kWh.IT.Res.HHnew.Thermal.SH.Solids.WH</t>
  </si>
  <si>
    <t>TES_per_household.kWh.IT.Res.HHnew.Thermal.SH.Solids.WH.Solids.NoSolar.Solids</t>
  </si>
  <si>
    <t>TES_per_household.kWh.IT.Res.HHnew.Thermal.SH.Solids.WH.LPG.NoSolar.LPG</t>
  </si>
  <si>
    <t>TES_per_household.kWh.IT.Res.HHnew.Thermal.SH.Solids.WH.LPG.Solar</t>
  </si>
  <si>
    <t>TES_per_household.kWh.IT.Res.HHnew.Thermal.SH.Solids.WH.LPG.Solar.LPG</t>
  </si>
  <si>
    <t>TES_per_household.kWh.IT.Res.HHnew.Thermal.SH.Solids.WH.LPG.Solar.Solar</t>
  </si>
  <si>
    <t>TES_per_household.kWh.IT.Res.HHnew.Thermal.SH.Solids.WH.Elc.NoSolar.Elec</t>
  </si>
  <si>
    <t>TES_per_household.kWh.IT.Res.HHnew.Thermal.SH.Solids.WH.Elc.Solar</t>
  </si>
  <si>
    <t>TES_per_household.kWh.IT.Res.HHnew.Thermal.SH.Solids.WH.Elc.Solar.Elec</t>
  </si>
  <si>
    <t>TES_per_household.kWh.IT.Res.HHnew.Thermal.SH.Solids.WH.Elc.Solar.Solar</t>
  </si>
  <si>
    <t>TES_per_household.kWh.IT.Res.HHnew.Thermal.SH.Solids.CO</t>
  </si>
  <si>
    <t>TES_per_household.kWh.IT.Res.HHnew.Thermal.SH.Solids.CO.Solids.Solids</t>
  </si>
  <si>
    <t>TES_per_household.kWh.IT.Res.HHnew.Thermal.SH.Solids.CO.LPG.LPG</t>
  </si>
  <si>
    <t>TES_per_household.kWh.IT.Res.HHnew.Thermal.SH.Solids.CO.Elc.Elec</t>
  </si>
  <si>
    <t>TES_per_household.kWh.IT.Res.HHnew.Thermal.SH.LPG</t>
  </si>
  <si>
    <t>TES_per_household.kWh.IT.Res.HHnew.Thermal.SH.LPG.SH</t>
  </si>
  <si>
    <t>TES_per_household.kWh.IT.Res.HHnew.Thermal.SH.LPG.SH.LPG</t>
  </si>
  <si>
    <t>TES_per_household.kWh.IT.Res.HHnew.Thermal.SH.LPG.SH.Elec</t>
  </si>
  <si>
    <t>TES_per_household.kWh.IT.Res.HHnew.Thermal.SH.LPG.SC</t>
  </si>
  <si>
    <t>TES_per_household.kWh.IT.Res.HHnew.Thermal.SH.LPG.SC.AC.Elec</t>
  </si>
  <si>
    <t>TES_per_household.kWh.IT.Res.HHnew.Thermal.SH.LPG.WH</t>
  </si>
  <si>
    <t>TES_per_household.kWh.IT.Res.HHnew.Thermal.SH.LPG.WH.LPG.NoSolar.LPG</t>
  </si>
  <si>
    <t>TES_per_household.kWh.IT.Res.HHnew.Thermal.SH.LPG.WH.LPG.Solar</t>
  </si>
  <si>
    <t>TES_per_household.kWh.IT.Res.HHnew.Thermal.SH.LPG.WH.LPG.Solar.LPG</t>
  </si>
  <si>
    <t>TES_per_household.kWh.IT.Res.HHnew.Thermal.SH.LPG.WH.LPG.Solar.Solar</t>
  </si>
  <si>
    <t>TES_per_household.kWh.IT.Res.HHnew.Thermal.SH.LPG.WH.Elc.NoSolar.Elec</t>
  </si>
  <si>
    <t>TES_per_household.kWh.IT.Res.HHnew.Thermal.SH.LPG.WH.Elc.Solar</t>
  </si>
  <si>
    <t>TES_per_household.kWh.IT.Res.HHnew.Thermal.SH.LPG.WH.Elc.Solar.Elec</t>
  </si>
  <si>
    <t>TES_per_household.kWh.IT.Res.HHnew.Thermal.SH.LPG.WH.Elc.Solar.Solar</t>
  </si>
  <si>
    <t>TES_per_household.kWh.IT.Res.HHnew.Thermal.SH.LPG.CO</t>
  </si>
  <si>
    <t>TES_per_household.kWh.IT.Res.HHnew.Thermal.SH.LPG.CO.LPG.LPG</t>
  </si>
  <si>
    <t>TES_per_household.kWh.IT.Res.HHnew.Thermal.SH.LPG.CO.Elc.Elec</t>
  </si>
  <si>
    <t>TES_per_household.kWh.IT.Res.HHnew.Thermal.SH.Oil</t>
  </si>
  <si>
    <t>TES_per_household.kWh.IT.Res.HHnew.Thermal.SH.Oil.SH</t>
  </si>
  <si>
    <t>TES_per_household.kWh.IT.Res.HHnew.Thermal.SH.Oil.SH.Oil</t>
  </si>
  <si>
    <t>TES_per_household.kWh.IT.Res.HHnew.Thermal.SH.Oil.SH.Elec</t>
  </si>
  <si>
    <t>TES_per_household.kWh.IT.Res.HHnew.Thermal.SH.Oil.SC</t>
  </si>
  <si>
    <t>TES_per_household.kWh.IT.Res.HHnew.Thermal.SH.Oil.SC.AC.Elec</t>
  </si>
  <si>
    <t>TES_per_household.kWh.IT.Res.HHnew.Thermal.SH.Oil.WH</t>
  </si>
  <si>
    <t>TES_per_household.kWh.IT.Res.HHnew.Thermal.SH.Oil.WH.Oil.NoSolar.Oil</t>
  </si>
  <si>
    <t>TES_per_household.kWh.IT.Res.HHnew.Thermal.SH.Oil.WH.Oil.Solar</t>
  </si>
  <si>
    <t>TES_per_household.kWh.IT.Res.HHnew.Thermal.SH.Oil.WH.Oil.Solar.Oil</t>
  </si>
  <si>
    <t>TES_per_household.kWh.IT.Res.HHnew.Thermal.SH.Oil.WH.Oil.Solar.Solar</t>
  </si>
  <si>
    <t>TES_per_household.kWh.IT.Res.HHnew.Thermal.SH.Oil.WH.Elc.NoSolar.Elec</t>
  </si>
  <si>
    <t>TES_per_household.kWh.IT.Res.HHnew.Thermal.SH.Oil.WH.Elc.Solar</t>
  </si>
  <si>
    <t>TES_per_household.kWh.IT.Res.HHnew.Thermal.SH.Oil.WH.Elc.Solar.Elec</t>
  </si>
  <si>
    <t>TES_per_household.kWh.IT.Res.HHnew.Thermal.SH.Oil.WH.Elc.Solar.Solar</t>
  </si>
  <si>
    <t>TES_per_household.kWh.IT.Res.HHnew.Thermal.SH.Oil.CO</t>
  </si>
  <si>
    <t>TES_per_household.kWh.IT.Res.HHnew.Thermal.SH.Oil.CO.LPG.LPG</t>
  </si>
  <si>
    <t>TES_per_household.kWh.IT.Res.HHnew.Thermal.SH.Oil.CO.Elc.Elec</t>
  </si>
  <si>
    <t>TES_per_household.kWh.IT.Res.HHnew.Thermal.SH.Gas</t>
  </si>
  <si>
    <t>TES_per_household.kWh.IT.Res.HHnew.Thermal.SH.Gas.SH</t>
  </si>
  <si>
    <t>TES_per_household.kWh.IT.Res.HHnew.Thermal.SH.Gas.SH.Gas</t>
  </si>
  <si>
    <t>TES_per_household.kWh.IT.Res.HHnew.Thermal.SH.Gas.SH.Elec</t>
  </si>
  <si>
    <t>TES_per_household.kWh.IT.Res.HHnew.Thermal.SH.Gas.SC</t>
  </si>
  <si>
    <t>TES_per_household.kWh.IT.Res.HHnew.Thermal.SH.Gas.SC.AC.Elec</t>
  </si>
  <si>
    <t>TES_per_household.kWh.IT.Res.HHnew.Thermal.SH.Gas.WH</t>
  </si>
  <si>
    <t>TES_per_household.kWh.IT.Res.HHnew.Thermal.SH.Gas.WH.Gas.NoSolar.Gas</t>
  </si>
  <si>
    <t>TES_per_household.kWh.IT.Res.HHnew.Thermal.SH.Gas.WH.Gas.Solar</t>
  </si>
  <si>
    <t>TES_per_household.kWh.IT.Res.HHnew.Thermal.SH.Gas.WH.Gas.Solar.Gas</t>
  </si>
  <si>
    <t>TES_per_household.kWh.IT.Res.HHnew.Thermal.SH.Gas.WH.Gas.Solar.Solar</t>
  </si>
  <si>
    <t>TES_per_household.kWh.IT.Res.HHnew.Thermal.SH.Gas.WH.Elc.NoSolar.Elec</t>
  </si>
  <si>
    <t>TES_per_household.kWh.IT.Res.HHnew.Thermal.SH.Gas.WH.Elc.Solar</t>
  </si>
  <si>
    <t>TES_per_household.kWh.IT.Res.HHnew.Thermal.SH.Gas.WH.Elc.Solar.Elec</t>
  </si>
  <si>
    <t>TES_per_household.kWh.IT.Res.HHnew.Thermal.SH.Gas.WH.Elc.Solar.Solar</t>
  </si>
  <si>
    <t>TES_per_household.kWh.IT.Res.HHnew.Thermal.SH.Gas.CO</t>
  </si>
  <si>
    <t>TES_per_household.kWh.IT.Res.HHnew.Thermal.SH.Gas.CO.Gas.Gas</t>
  </si>
  <si>
    <t>TES_per_household.kWh.IT.Res.HHnew.Thermal.SH.Gas.CO.Elc.Elec</t>
  </si>
  <si>
    <t>TES_per_household.kWh.IT.Res.HHnew.Thermal.SH.Biomass</t>
  </si>
  <si>
    <t>TES_per_household.kWh.IT.Res.HHnew.Thermal.SH.Biomass.SH</t>
  </si>
  <si>
    <t>TES_per_household.kWh.IT.Res.HHnew.Thermal.SH.Biomass.SH.Biomass</t>
  </si>
  <si>
    <t>TES_per_household.kWh.IT.Res.HHnew.Thermal.SH.Biomass.SH.Elec</t>
  </si>
  <si>
    <t>TES_per_household.kWh.IT.Res.HHnew.Thermal.SH.Biomass.SC</t>
  </si>
  <si>
    <t>TES_per_household.kWh.IT.Res.HHnew.Thermal.SH.Biomass.SC.AC.Elec</t>
  </si>
  <si>
    <t>TES_per_household.kWh.IT.Res.HHnew.Thermal.SH.Biomass.WH</t>
  </si>
  <si>
    <t>TES_per_household.kWh.IT.Res.HHnew.Thermal.SH.Biomass.WH.Biomass.NoSolar.Biomass</t>
  </si>
  <si>
    <t>TES_per_household.kWh.IT.Res.HHnew.Thermal.SH.Biomass.WH.Biomass.Solar</t>
  </si>
  <si>
    <t>TES_per_household.kWh.IT.Res.HHnew.Thermal.SH.Biomass.WH.Biomass.Solar.Biomass</t>
  </si>
  <si>
    <t>TES_per_household.kWh.IT.Res.HHnew.Thermal.SH.Biomass.WH.Biomass.Solar.Solar</t>
  </si>
  <si>
    <t>TES_per_household.kWh.IT.Res.HHnew.Thermal.SH.Biomass.WH.LPG.NoSolar.LPG</t>
  </si>
  <si>
    <t>TES_per_household.kWh.IT.Res.HHnew.Thermal.SH.Biomass.WH.LPG.Solar</t>
  </si>
  <si>
    <t>TES_per_household.kWh.IT.Res.HHnew.Thermal.SH.Biomass.WH.LPG.Solar.LPG</t>
  </si>
  <si>
    <t>TES_per_household.kWh.IT.Res.HHnew.Thermal.SH.Biomass.WH.LPG.Solar.Solar</t>
  </si>
  <si>
    <t>TES_per_household.kWh.IT.Res.HHnew.Thermal.SH.Biomass.WH.Elc.NoSolar.Elec</t>
  </si>
  <si>
    <t>TES_per_household.kWh.IT.Res.HHnew.Thermal.SH.Biomass.WH.Elc.Solar</t>
  </si>
  <si>
    <t>TES_per_household.kWh.IT.Res.HHnew.Thermal.SH.Biomass.WH.Elc.Solar.Elec</t>
  </si>
  <si>
    <t>TES_per_household.kWh.IT.Res.HHnew.Thermal.SH.Biomass.WH.Elc.Solar.Solar</t>
  </si>
  <si>
    <t>TES_per_household.kWh.IT.Res.HHnew.Thermal.SH.Biomass.CO</t>
  </si>
  <si>
    <t>TES_per_household.kWh.IT.Res.HHnew.Thermal.SH.Biomass.CO.Biomass.Biomass</t>
  </si>
  <si>
    <t>TES_per_household.kWh.IT.Res.HHnew.Thermal.SH.Biomass.CO.LPG.LPG</t>
  </si>
  <si>
    <t>TES_per_household.kWh.IT.Res.HHnew.Thermal.SH.Biomass.CO.Elc.Elec</t>
  </si>
  <si>
    <t>TES_per_household.kWh.IT.Res.HHnew.Thermal.SH.Geo</t>
  </si>
  <si>
    <t>TES_per_household.kWh.IT.Res.HHnew.Thermal.SH.Geo.SH</t>
  </si>
  <si>
    <t>TES_per_household.kWh.IT.Res.HHnew.Thermal.SH.Geo.SH.Geo</t>
  </si>
  <si>
    <t>TES_per_household.kWh.IT.Res.HHnew.Thermal.SH.Geo.SH.Elec</t>
  </si>
  <si>
    <t>TES_per_household.kWh.IT.Res.HHnew.Thermal.SH.Geo.SC</t>
  </si>
  <si>
    <t>TES_per_household.kWh.IT.Res.HHnew.Thermal.SH.Geo.SC.AC.Elec</t>
  </si>
  <si>
    <t>TES_per_household.kWh.IT.Res.HHnew.Thermal.SH.Geo.WH</t>
  </si>
  <si>
    <t>TES_per_household.kWh.IT.Res.HHnew.Thermal.SH.Geo.WH.Geo.NoSolar.Geo</t>
  </si>
  <si>
    <t>TES_per_household.kWh.IT.Res.HHnew.Thermal.SH.Geo.WH.Geo.Solar</t>
  </si>
  <si>
    <t>TES_per_household.kWh.IT.Res.HHnew.Thermal.SH.Geo.WH.Geo.Solar.Geo</t>
  </si>
  <si>
    <t>TES_per_household.kWh.IT.Res.HHnew.Thermal.SH.Geo.WH.Geo.Solar.Solar</t>
  </si>
  <si>
    <t>TES_per_household.kWh.IT.Res.HHnew.Thermal.SH.Geo.WH.Elc.NoSolar.Elec</t>
  </si>
  <si>
    <t>TES_per_household.kWh.IT.Res.HHnew.Thermal.SH.Geo.WH.Elc.Solar</t>
  </si>
  <si>
    <t>TES_per_household.kWh.IT.Res.HHnew.Thermal.SH.Geo.WH.Elc.Solar.Elec</t>
  </si>
  <si>
    <t>TES_per_household.kWh.IT.Res.HHnew.Thermal.SH.Geo.WH.Elc.Solar.Solar</t>
  </si>
  <si>
    <t>TES_per_household.kWh.IT.Res.HHnew.Thermal.SH.Geo.CO</t>
  </si>
  <si>
    <t>TES_per_household.kWh.IT.Res.HHnew.Thermal.SH.Geo.CO.LPG.LPG</t>
  </si>
  <si>
    <t>TES_per_household.kWh.IT.Res.HHnew.Thermal.SH.Geo.CO.Elc.Elec</t>
  </si>
  <si>
    <t>TES_per_household.kWh.IT.Res.HHnew.Thermal.SH.DistrHeat</t>
  </si>
  <si>
    <t>TES_per_household.kWh.IT.Res.HHnew.Thermal.SH.DistrHeat.SH</t>
  </si>
  <si>
    <t>TES_per_household.kWh.IT.Res.HHnew.Thermal.SH.DistrHeat.SH.Steam_Distr</t>
  </si>
  <si>
    <t>TES_per_household.kWh.IT.Res.HHnew.Thermal.SH.DistrHeat.SH.Elec</t>
  </si>
  <si>
    <t>TES_per_household.kWh.IT.Res.HHnew.Thermal.SH.DistrHeat.SC</t>
  </si>
  <si>
    <t>TES_per_household.kWh.IT.Res.HHnew.Thermal.SH.DistrHeat.SC.AC.Elec</t>
  </si>
  <si>
    <t>TES_per_household.kWh.IT.Res.HHnew.Thermal.SH.DistrHeat.WH</t>
  </si>
  <si>
    <t>TES_per_household.kWh.IT.Res.HHnew.Thermal.SH.DistrHeat.WH.DistrHeat.NoSolar.Steam_Distr</t>
  </si>
  <si>
    <t>TES_per_household.kWh.IT.Res.HHnew.Thermal.SH.DistrHeat.WH.DistrHeat.Solar</t>
  </si>
  <si>
    <t>TES_per_household.kWh.IT.Res.HHnew.Thermal.SH.DistrHeat.WH.DistrHeat.Solar.Steam_Distr</t>
  </si>
  <si>
    <t>TES_per_household.kWh.IT.Res.HHnew.Thermal.SH.DistrHeat.WH.DistrHeat.Solar.Solar</t>
  </si>
  <si>
    <t>TES_per_household.kWh.IT.Res.HHnew.Thermal.SH.DistrHeat.WH.Elc.NoSolar.Elec</t>
  </si>
  <si>
    <t>TES_per_household.kWh.IT.Res.HHnew.Thermal.SH.DistrHeat.WH.Elc.Solar</t>
  </si>
  <si>
    <t>TES_per_household.kWh.IT.Res.HHnew.Thermal.SH.DistrHeat.WH.Elc.Solar.Elec</t>
  </si>
  <si>
    <t>TES_per_household.kWh.IT.Res.HHnew.Thermal.SH.DistrHeat.WH.Elc.Solar.Solar</t>
  </si>
  <si>
    <t>TES_per_household.kWh.IT.Res.HHnew.Thermal.SH.DistrHeat.CO</t>
  </si>
  <si>
    <t>TES_per_household.kWh.IT.Res.HHnew.Thermal.SH.DistrHeat.CO.LPG.LPG</t>
  </si>
  <si>
    <t>TES_per_household.kWh.IT.Res.HHnew.Thermal.SH.DistrHeat.CO.Elc.Elec</t>
  </si>
  <si>
    <t>TES_per_household.kWh.IT.Res.HHnew.Thermal.SH.AdvElc</t>
  </si>
  <si>
    <t>TES_per_household.kWh.IT.Res.HHnew.Thermal.SH.AdvElc.SH</t>
  </si>
  <si>
    <t>TES_per_household.kWh.IT.Res.HHnew.Thermal.SH.AdvElc.SH.Elec</t>
  </si>
  <si>
    <t>TES_per_household.kWh.IT.Res.HHnew.Thermal.SH.AdvElc.SC</t>
  </si>
  <si>
    <t>TES_per_household.kWh.IT.Res.HHnew.Thermal.SH.AdvElc.SC.AC.Elec</t>
  </si>
  <si>
    <t>TES_per_household.kWh.IT.Res.HHnew.Thermal.SH.AdvElc.WH</t>
  </si>
  <si>
    <t>TES_per_household.kWh.IT.Res.HHnew.Thermal.SH.AdvElc.WH.LPG.NoSolar.LPG</t>
  </si>
  <si>
    <t>TES_per_household.kWh.IT.Res.HHnew.Thermal.SH.AdvElc.WH.LPG.Solar</t>
  </si>
  <si>
    <t>TES_per_household.kWh.IT.Res.HHnew.Thermal.SH.AdvElc.WH.LPG.Solar.LPG</t>
  </si>
  <si>
    <t>TES_per_household.kWh.IT.Res.HHnew.Thermal.SH.AdvElc.WH.LPG.Solar.Solar</t>
  </si>
  <si>
    <t>TES_per_household.kWh.IT.Res.HHnew.Thermal.SH.AdvElc.WH.Elc.NoSolar.Elec</t>
  </si>
  <si>
    <t>TES_per_household.kWh.IT.Res.HHnew.Thermal.SH.AdvElc.WH.Elc.Solar</t>
  </si>
  <si>
    <t>TES_per_household.kWh.IT.Res.HHnew.Thermal.SH.AdvElc.WH.Elc.Solar.Elec</t>
  </si>
  <si>
    <t>TES_per_household.kWh.IT.Res.HHnew.Thermal.SH.AdvElc.WH.Elc.Solar.Solar</t>
  </si>
  <si>
    <t>TES_per_household.kWh.IT.Res.HHnew.Thermal.SH.AdvElc.CO</t>
  </si>
  <si>
    <t>TES_per_household.kWh.IT.Res.HHnew.Thermal.SH.AdvElc.CO.LPG.LPG</t>
  </si>
  <si>
    <t>TES_per_household.kWh.IT.Res.HHnew.Thermal.SH.AdvElc.CO.Elc.Elec</t>
  </si>
  <si>
    <t>TES_per_household.kWh.IT.Res.HHnew.Thermal.SH.ConvElc</t>
  </si>
  <si>
    <t>TES_per_household.kWh.IT.Res.HHnew.Thermal.SH.ConvElc.SH</t>
  </si>
  <si>
    <t>TES_per_household.kWh.IT.Res.HHnew.Thermal.SH.ConvElc.SH.Elec</t>
  </si>
  <si>
    <t>TES_per_household.kWh.IT.Res.HHnew.Thermal.SH.ConvElc.SC</t>
  </si>
  <si>
    <t>TES_per_household.kWh.IT.Res.HHnew.Thermal.SH.ConvElc.SC.AC.Elec</t>
  </si>
  <si>
    <t>TES_per_household.kWh.IT.Res.HHnew.Thermal.SH.ConvElc.WH</t>
  </si>
  <si>
    <t>TES_per_household.kWh.IT.Res.HHnew.Thermal.SH.ConvElc.WH.LPG.NoSolar.LPG</t>
  </si>
  <si>
    <t>TES_per_household.kWh.IT.Res.HHnew.Thermal.SH.ConvElc.WH.LPG.Solar</t>
  </si>
  <si>
    <t>TES_per_household.kWh.IT.Res.HHnew.Thermal.SH.ConvElc.WH.LPG.Solar.LPG</t>
  </si>
  <si>
    <t>TES_per_household.kWh.IT.Res.HHnew.Thermal.SH.ConvElc.WH.LPG.Solar.Solar</t>
  </si>
  <si>
    <t>TES_per_household.kWh.IT.Res.HHnew.Thermal.SH.ConvElc.WH.Elc.NoSolar.Elec</t>
  </si>
  <si>
    <t>TES_per_household.kWh.IT.Res.HHnew.Thermal.SH.ConvElc.WH.Elc.Solar</t>
  </si>
  <si>
    <t>TES_per_household.kWh.IT.Res.HHnew.Thermal.SH.ConvElc.WH.Elc.Solar.Elec</t>
  </si>
  <si>
    <t>TES_per_household.kWh.IT.Res.HHnew.Thermal.SH.ConvElc.WH.Elc.Solar.Solar</t>
  </si>
  <si>
    <t>TES_per_household.kWh.IT.Res.HHnew.Thermal.SH.ConvElc.CO</t>
  </si>
  <si>
    <t>TES_per_household.kWh.IT.Res.HHnew.Thermal.SH.ConvElc.CO.LPG.LPG</t>
  </si>
  <si>
    <t>TES_per_household.kWh.IT.Res.HHnew.Thermal.SH.ConvElc.CO.Elc.Elec</t>
  </si>
  <si>
    <t>EMI_per_household.kgCO2.IT.Res.HHnew.Thermal.SH.Solids</t>
  </si>
  <si>
    <t>EMI_per_household.kgCO2.IT.Res.HHnew.Thermal.SH.Solids.SH</t>
  </si>
  <si>
    <t>EMI_per_household.kgCO2.IT.Res.HHnew.Thermal.SH.Solids.SH.Solids</t>
  </si>
  <si>
    <t>EMI_per_household.kgCO2.IT.Res.HHnew.Thermal.SH.Solids.SH.Elec</t>
  </si>
  <si>
    <t>EMI_per_household.kgCO2.IT.Res.HHnew.Thermal.SH.Solids.SC</t>
  </si>
  <si>
    <t>EMI_per_household.kgCO2.IT.Res.HHnew.Thermal.SH.Solids.SC.AC.Elec</t>
  </si>
  <si>
    <t>EMI_per_household.kgCO2.IT.Res.HHnew.Thermal.SH.Solids.WH</t>
  </si>
  <si>
    <t>EMI_per_household.kgCO2.IT.Res.HHnew.Thermal.SH.Solids.WH.Solids.NoSolar.Solids</t>
  </si>
  <si>
    <t>EMI_per_household.kgCO2.IT.Res.HHnew.Thermal.SH.Solids.WH.LPG.NoSolar.LPG</t>
  </si>
  <si>
    <t>EMI_per_household.kgCO2.IT.Res.HHnew.Thermal.SH.Solids.WH.LPG.Solar</t>
  </si>
  <si>
    <t>EMI_per_household.kgCO2.IT.Res.HHnew.Thermal.SH.Solids.WH.LPG.Solar.LPG</t>
  </si>
  <si>
    <t>EMI_per_household.kgCO2.IT.Res.HHnew.Thermal.SH.Solids.WH.LPG.Solar.Solar</t>
  </si>
  <si>
    <t>EMI_per_household.kgCO2.IT.Res.HHnew.Thermal.SH.Solids.WH.Elc.NoSolar.Elec</t>
  </si>
  <si>
    <t>EMI_per_household.kgCO2.IT.Res.HHnew.Thermal.SH.Solids.WH.Elc.Solar</t>
  </si>
  <si>
    <t>EMI_per_household.kgCO2.IT.Res.HHnew.Thermal.SH.Solids.WH.Elc.Solar.Elec</t>
  </si>
  <si>
    <t>EMI_per_household.kgCO2.IT.Res.HHnew.Thermal.SH.Solids.WH.Elc.Solar.Solar</t>
  </si>
  <si>
    <t>EMI_per_household.kgCO2.IT.Res.HHnew.Thermal.SH.Solids.CO</t>
  </si>
  <si>
    <t>EMI_per_household.kgCO2.IT.Res.HHnew.Thermal.SH.Solids.CO.Solids.Solids</t>
  </si>
  <si>
    <t>EMI_per_household.kgCO2.IT.Res.HHnew.Thermal.SH.Solids.CO.LPG.LPG</t>
  </si>
  <si>
    <t>EMI_per_household.kgCO2.IT.Res.HHnew.Thermal.SH.Solids.CO.Elc.Elec</t>
  </si>
  <si>
    <t>EMI_per_household.kgCO2.IT.Res.HHnew.Thermal.SH.LPG</t>
  </si>
  <si>
    <t>EMI_per_household.kgCO2.IT.Res.HHnew.Thermal.SH.LPG.SH</t>
  </si>
  <si>
    <t>EMI_per_household.kgCO2.IT.Res.HHnew.Thermal.SH.LPG.SH.LPG</t>
  </si>
  <si>
    <t>EMI_per_household.kgCO2.IT.Res.HHnew.Thermal.SH.LPG.SH.Elec</t>
  </si>
  <si>
    <t>EMI_per_household.kgCO2.IT.Res.HHnew.Thermal.SH.LPG.SC</t>
  </si>
  <si>
    <t>EMI_per_household.kgCO2.IT.Res.HHnew.Thermal.SH.LPG.SC.AC.Elec</t>
  </si>
  <si>
    <t>EMI_per_household.kgCO2.IT.Res.HHnew.Thermal.SH.LPG.WH</t>
  </si>
  <si>
    <t>EMI_per_household.kgCO2.IT.Res.HHnew.Thermal.SH.LPG.WH.LPG.NoSolar.LPG</t>
  </si>
  <si>
    <t>EMI_per_household.kgCO2.IT.Res.HHnew.Thermal.SH.LPG.WH.LPG.Solar</t>
  </si>
  <si>
    <t>EMI_per_household.kgCO2.IT.Res.HHnew.Thermal.SH.LPG.WH.LPG.Solar.LPG</t>
  </si>
  <si>
    <t>EMI_per_household.kgCO2.IT.Res.HHnew.Thermal.SH.LPG.WH.LPG.Solar.Solar</t>
  </si>
  <si>
    <t>EMI_per_household.kgCO2.IT.Res.HHnew.Thermal.SH.LPG.WH.Elc.NoSolar.Elec</t>
  </si>
  <si>
    <t>EMI_per_household.kgCO2.IT.Res.HHnew.Thermal.SH.LPG.WH.Elc.Solar</t>
  </si>
  <si>
    <t>EMI_per_household.kgCO2.IT.Res.HHnew.Thermal.SH.LPG.WH.Elc.Solar.Elec</t>
  </si>
  <si>
    <t>EMI_per_household.kgCO2.IT.Res.HHnew.Thermal.SH.LPG.WH.Elc.Solar.Solar</t>
  </si>
  <si>
    <t>EMI_per_household.kgCO2.IT.Res.HHnew.Thermal.SH.LPG.CO</t>
  </si>
  <si>
    <t>EMI_per_household.kgCO2.IT.Res.HHnew.Thermal.SH.LPG.CO.LPG.LPG</t>
  </si>
  <si>
    <t>EMI_per_household.kgCO2.IT.Res.HHnew.Thermal.SH.LPG.CO.Elc.Elec</t>
  </si>
  <si>
    <t>EMI_per_household.kgCO2.IT.Res.HHnew.Thermal.SH.Oil</t>
  </si>
  <si>
    <t>EMI_per_household.kgCO2.IT.Res.HHnew.Thermal.SH.Oil.SH</t>
  </si>
  <si>
    <t>EMI_per_household.kgCO2.IT.Res.HHnew.Thermal.SH.Oil.SH.Oil</t>
  </si>
  <si>
    <t>EMI_per_household.kgCO2.IT.Res.HHnew.Thermal.SH.Oil.SH.Elec</t>
  </si>
  <si>
    <t>EMI_per_household.kgCO2.IT.Res.HHnew.Thermal.SH.Oil.SC</t>
  </si>
  <si>
    <t>EMI_per_household.kgCO2.IT.Res.HHnew.Thermal.SH.Oil.SC.AC.Elec</t>
  </si>
  <si>
    <t>EMI_per_household.kgCO2.IT.Res.HHnew.Thermal.SH.Oil.WH</t>
  </si>
  <si>
    <t>EMI_per_household.kgCO2.IT.Res.HHnew.Thermal.SH.Oil.WH.Oil.NoSolar.Oil</t>
  </si>
  <si>
    <t>EMI_per_household.kgCO2.IT.Res.HHnew.Thermal.SH.Oil.WH.Oil.Solar</t>
  </si>
  <si>
    <t>EMI_per_household.kgCO2.IT.Res.HHnew.Thermal.SH.Oil.WH.Oil.Solar.Oil</t>
  </si>
  <si>
    <t>EMI_per_household.kgCO2.IT.Res.HHnew.Thermal.SH.Oil.WH.Oil.Solar.Solar</t>
  </si>
  <si>
    <t>EMI_per_household.kgCO2.IT.Res.HHnew.Thermal.SH.Oil.WH.Elc.NoSolar.Elec</t>
  </si>
  <si>
    <t>EMI_per_household.kgCO2.IT.Res.HHnew.Thermal.SH.Oil.WH.Elc.Solar</t>
  </si>
  <si>
    <t>EMI_per_household.kgCO2.IT.Res.HHnew.Thermal.SH.Oil.WH.Elc.Solar.Elec</t>
  </si>
  <si>
    <t>EMI_per_household.kgCO2.IT.Res.HHnew.Thermal.SH.Oil.WH.Elc.Solar.Solar</t>
  </si>
  <si>
    <t>EMI_per_household.kgCO2.IT.Res.HHnew.Thermal.SH.Oil.CO</t>
  </si>
  <si>
    <t>EMI_per_household.kgCO2.IT.Res.HHnew.Thermal.SH.Oil.CO.LPG.LPG</t>
  </si>
  <si>
    <t>EMI_per_household.kgCO2.IT.Res.HHnew.Thermal.SH.Oil.CO.Elc.Elec</t>
  </si>
  <si>
    <t>EMI_per_household.kgCO2.IT.Res.HHnew.Thermal.SH.Gas</t>
  </si>
  <si>
    <t>EMI_per_household.kgCO2.IT.Res.HHnew.Thermal.SH.Gas.SH</t>
  </si>
  <si>
    <t>EMI_per_household.kgCO2.IT.Res.HHnew.Thermal.SH.Gas.SH.Gas</t>
  </si>
  <si>
    <t>EMI_per_household.kgCO2.IT.Res.HHnew.Thermal.SH.Gas.SH.Elec</t>
  </si>
  <si>
    <t>EMI_per_household.kgCO2.IT.Res.HHnew.Thermal.SH.Gas.SC</t>
  </si>
  <si>
    <t>EMI_per_household.kgCO2.IT.Res.HHnew.Thermal.SH.Gas.SC.AC.Elec</t>
  </si>
  <si>
    <t>EMI_per_household.kgCO2.IT.Res.HHnew.Thermal.SH.Gas.WH</t>
  </si>
  <si>
    <t>EMI_per_household.kgCO2.IT.Res.HHnew.Thermal.SH.Gas.WH.Gas.NoSolar.Gas</t>
  </si>
  <si>
    <t>EMI_per_household.kgCO2.IT.Res.HHnew.Thermal.SH.Gas.WH.Gas.Solar</t>
  </si>
  <si>
    <t>EMI_per_household.kgCO2.IT.Res.HHnew.Thermal.SH.Gas.WH.Gas.Solar.Gas</t>
  </si>
  <si>
    <t>EMI_per_household.kgCO2.IT.Res.HHnew.Thermal.SH.Gas.WH.Gas.Solar.Solar</t>
  </si>
  <si>
    <t>EMI_per_household.kgCO2.IT.Res.HHnew.Thermal.SH.Gas.WH.Elc.NoSolar.Elec</t>
  </si>
  <si>
    <t>EMI_per_household.kgCO2.IT.Res.HHnew.Thermal.SH.Gas.WH.Elc.Solar</t>
  </si>
  <si>
    <t>EMI_per_household.kgCO2.IT.Res.HHnew.Thermal.SH.Gas.WH.Elc.Solar.Elec</t>
  </si>
  <si>
    <t>EMI_per_household.kgCO2.IT.Res.HHnew.Thermal.SH.Gas.WH.Elc.Solar.Solar</t>
  </si>
  <si>
    <t>EMI_per_household.kgCO2.IT.Res.HHnew.Thermal.SH.Gas.CO</t>
  </si>
  <si>
    <t>EMI_per_household.kgCO2.IT.Res.HHnew.Thermal.SH.Gas.CO.Gas.Gas</t>
  </si>
  <si>
    <t>EMI_per_household.kgCO2.IT.Res.HHnew.Thermal.SH.Gas.CO.Elc.Elec</t>
  </si>
  <si>
    <t>EMI_per_household.kgCO2.IT.Res.HHnew.Thermal.SH.Biomass</t>
  </si>
  <si>
    <t>EMI_per_household.kgCO2.IT.Res.HHnew.Thermal.SH.Biomass.SH</t>
  </si>
  <si>
    <t>EMI_per_household.kgCO2.IT.Res.HHnew.Thermal.SH.Biomass.SH.Biomass</t>
  </si>
  <si>
    <t>EMI_per_household.kgCO2.IT.Res.HHnew.Thermal.SH.Biomass.SH.Elec</t>
  </si>
  <si>
    <t>EMI_per_household.kgCO2.IT.Res.HHnew.Thermal.SH.Biomass.SC</t>
  </si>
  <si>
    <t>EMI_per_household.kgCO2.IT.Res.HHnew.Thermal.SH.Biomass.SC.AC.Elec</t>
  </si>
  <si>
    <t>EMI_per_household.kgCO2.IT.Res.HHnew.Thermal.SH.Biomass.WH</t>
  </si>
  <si>
    <t>EMI_per_household.kgCO2.IT.Res.HHnew.Thermal.SH.Biomass.WH.Biomass.NoSolar.Biomass</t>
  </si>
  <si>
    <t>EMI_per_household.kgCO2.IT.Res.HHnew.Thermal.SH.Biomass.WH.Biomass.Solar</t>
  </si>
  <si>
    <t>EMI_per_household.kgCO2.IT.Res.HHnew.Thermal.SH.Biomass.WH.Biomass.Solar.Biomass</t>
  </si>
  <si>
    <t>EMI_per_household.kgCO2.IT.Res.HHnew.Thermal.SH.Biomass.WH.Biomass.Solar.Solar</t>
  </si>
  <si>
    <t>EMI_per_household.kgCO2.IT.Res.HHnew.Thermal.SH.Biomass.WH.LPG.NoSolar.LPG</t>
  </si>
  <si>
    <t>EMI_per_household.kgCO2.IT.Res.HHnew.Thermal.SH.Biomass.WH.LPG.Solar</t>
  </si>
  <si>
    <t>EMI_per_household.kgCO2.IT.Res.HHnew.Thermal.SH.Biomass.WH.LPG.Solar.LPG</t>
  </si>
  <si>
    <t>EMI_per_household.kgCO2.IT.Res.HHnew.Thermal.SH.Biomass.WH.LPG.Solar.Solar</t>
  </si>
  <si>
    <t>EMI_per_household.kgCO2.IT.Res.HHnew.Thermal.SH.Biomass.WH.Elc.NoSolar.Elec</t>
  </si>
  <si>
    <t>EMI_per_household.kgCO2.IT.Res.HHnew.Thermal.SH.Biomass.WH.Elc.Solar</t>
  </si>
  <si>
    <t>EMI_per_household.kgCO2.IT.Res.HHnew.Thermal.SH.Biomass.WH.Elc.Solar.Elec</t>
  </si>
  <si>
    <t>EMI_per_household.kgCO2.IT.Res.HHnew.Thermal.SH.Biomass.WH.Elc.Solar.Solar</t>
  </si>
  <si>
    <t>EMI_per_household.kgCO2.IT.Res.HHnew.Thermal.SH.Biomass.CO</t>
  </si>
  <si>
    <t>EMI_per_household.kgCO2.IT.Res.HHnew.Thermal.SH.Biomass.CO.Biomass.Biomass</t>
  </si>
  <si>
    <t>EMI_per_household.kgCO2.IT.Res.HHnew.Thermal.SH.Biomass.CO.LPG.LPG</t>
  </si>
  <si>
    <t>EMI_per_household.kgCO2.IT.Res.HHnew.Thermal.SH.Biomass.CO.Elc.Elec</t>
  </si>
  <si>
    <t>EMI_per_household.kgCO2.IT.Res.HHnew.Thermal.SH.Geo</t>
  </si>
  <si>
    <t>EMI_per_household.kgCO2.IT.Res.HHnew.Thermal.SH.Geo.SH</t>
  </si>
  <si>
    <t>EMI_per_household.kgCO2.IT.Res.HHnew.Thermal.SH.Geo.SH.Geo</t>
  </si>
  <si>
    <t>EMI_per_household.kgCO2.IT.Res.HHnew.Thermal.SH.Geo.SH.Elec</t>
  </si>
  <si>
    <t>EMI_per_household.kgCO2.IT.Res.HHnew.Thermal.SH.Geo.SC</t>
  </si>
  <si>
    <t>EMI_per_household.kgCO2.IT.Res.HHnew.Thermal.SH.Geo.SC.AC.Elec</t>
  </si>
  <si>
    <t>EMI_per_household.kgCO2.IT.Res.HHnew.Thermal.SH.Geo.WH</t>
  </si>
  <si>
    <t>EMI_per_household.kgCO2.IT.Res.HHnew.Thermal.SH.Geo.WH.Geo.NoSolar.Geo</t>
  </si>
  <si>
    <t>EMI_per_household.kgCO2.IT.Res.HHnew.Thermal.SH.Geo.WH.Geo.Solar</t>
  </si>
  <si>
    <t>EMI_per_household.kgCO2.IT.Res.HHnew.Thermal.SH.Geo.WH.Geo.Solar.Geo</t>
  </si>
  <si>
    <t>EMI_per_household.kgCO2.IT.Res.HHnew.Thermal.SH.Geo.WH.Geo.Solar.Solar</t>
  </si>
  <si>
    <t>EMI_per_household.kgCO2.IT.Res.HHnew.Thermal.SH.Geo.WH.Elc.NoSolar.Elec</t>
  </si>
  <si>
    <t>EMI_per_household.kgCO2.IT.Res.HHnew.Thermal.SH.Geo.WH.Elc.Solar</t>
  </si>
  <si>
    <t>EMI_per_household.kgCO2.IT.Res.HHnew.Thermal.SH.Geo.WH.Elc.Solar.Elec</t>
  </si>
  <si>
    <t>EMI_per_household.kgCO2.IT.Res.HHnew.Thermal.SH.Geo.WH.Elc.Solar.Solar</t>
  </si>
  <si>
    <t>EMI_per_household.kgCO2.IT.Res.HHnew.Thermal.SH.Geo.CO</t>
  </si>
  <si>
    <t>EMI_per_household.kgCO2.IT.Res.HHnew.Thermal.SH.Geo.CO.LPG.LPG</t>
  </si>
  <si>
    <t>EMI_per_household.kgCO2.IT.Res.HHnew.Thermal.SH.Geo.CO.Elc.Elec</t>
  </si>
  <si>
    <t>EMI_per_household.kgCO2.IT.Res.HHnew.Thermal.SH.DistrHeat</t>
  </si>
  <si>
    <t>EMI_per_household.kgCO2.IT.Res.HHnew.Thermal.SH.DistrHeat.SH</t>
  </si>
  <si>
    <t>EMI_per_household.kgCO2.IT.Res.HHnew.Thermal.SH.DistrHeat.SH.Steam_Distr</t>
  </si>
  <si>
    <t>EMI_per_household.kgCO2.IT.Res.HHnew.Thermal.SH.DistrHeat.SH.Elec</t>
  </si>
  <si>
    <t>EMI_per_household.kgCO2.IT.Res.HHnew.Thermal.SH.DistrHeat.SC</t>
  </si>
  <si>
    <t>EMI_per_household.kgCO2.IT.Res.HHnew.Thermal.SH.DistrHeat.SC.AC.Elec</t>
  </si>
  <si>
    <t>EMI_per_household.kgCO2.IT.Res.HHnew.Thermal.SH.DistrHeat.WH</t>
  </si>
  <si>
    <t>EMI_per_household.kgCO2.IT.Res.HHnew.Thermal.SH.DistrHeat.WH.DistrHeat.NoSolar.Steam_Distr</t>
  </si>
  <si>
    <t>EMI_per_household.kgCO2.IT.Res.HHnew.Thermal.SH.DistrHeat.WH.DistrHeat.Solar</t>
  </si>
  <si>
    <t>EMI_per_household.kgCO2.IT.Res.HHnew.Thermal.SH.DistrHeat.WH.DistrHeat.Solar.Steam_Distr</t>
  </si>
  <si>
    <t>EMI_per_household.kgCO2.IT.Res.HHnew.Thermal.SH.DistrHeat.WH.DistrHeat.Solar.Solar</t>
  </si>
  <si>
    <t>EMI_per_household.kgCO2.IT.Res.HHnew.Thermal.SH.DistrHeat.WH.Elc.NoSolar.Elec</t>
  </si>
  <si>
    <t>EMI_per_household.kgCO2.IT.Res.HHnew.Thermal.SH.DistrHeat.WH.Elc.Solar</t>
  </si>
  <si>
    <t>EMI_per_household.kgCO2.IT.Res.HHnew.Thermal.SH.DistrHeat.WH.Elc.Solar.Elec</t>
  </si>
  <si>
    <t>EMI_per_household.kgCO2.IT.Res.HHnew.Thermal.SH.DistrHeat.WH.Elc.Solar.Solar</t>
  </si>
  <si>
    <t>EMI_per_household.kgCO2.IT.Res.HHnew.Thermal.SH.DistrHeat.CO</t>
  </si>
  <si>
    <t>EMI_per_household.kgCO2.IT.Res.HHnew.Thermal.SH.DistrHeat.CO.LPG.LPG</t>
  </si>
  <si>
    <t>EMI_per_household.kgCO2.IT.Res.HHnew.Thermal.SH.DistrHeat.CO.Elc.Elec</t>
  </si>
  <si>
    <t>EMI_per_household.kgCO2.IT.Res.HHnew.Thermal.SH.AdvElc</t>
  </si>
  <si>
    <t>EMI_per_household.kgCO2.IT.Res.HHnew.Thermal.SH.AdvElc.SH</t>
  </si>
  <si>
    <t>EMI_per_household.kgCO2.IT.Res.HHnew.Thermal.SH.AdvElc.SH.Elec</t>
  </si>
  <si>
    <t>EMI_per_household.kgCO2.IT.Res.HHnew.Thermal.SH.AdvElc.SC</t>
  </si>
  <si>
    <t>EMI_per_household.kgCO2.IT.Res.HHnew.Thermal.SH.AdvElc.SC.AC.Elec</t>
  </si>
  <si>
    <t>EMI_per_household.kgCO2.IT.Res.HHnew.Thermal.SH.AdvElc.WH</t>
  </si>
  <si>
    <t>EMI_per_household.kgCO2.IT.Res.HHnew.Thermal.SH.AdvElc.WH.LPG.NoSolar.LPG</t>
  </si>
  <si>
    <t>EMI_per_household.kgCO2.IT.Res.HHnew.Thermal.SH.AdvElc.WH.LPG.Solar</t>
  </si>
  <si>
    <t>EMI_per_household.kgCO2.IT.Res.HHnew.Thermal.SH.AdvElc.WH.LPG.Solar.LPG</t>
  </si>
  <si>
    <t>EMI_per_household.kgCO2.IT.Res.HHnew.Thermal.SH.AdvElc.WH.LPG.Solar.Solar</t>
  </si>
  <si>
    <t>EMI_per_household.kgCO2.IT.Res.HHnew.Thermal.SH.AdvElc.WH.Elc.NoSolar.Elec</t>
  </si>
  <si>
    <t>EMI_per_household.kgCO2.IT.Res.HHnew.Thermal.SH.AdvElc.WH.Elc.Solar</t>
  </si>
  <si>
    <t>EMI_per_household.kgCO2.IT.Res.HHnew.Thermal.SH.AdvElc.WH.Elc.Solar.Elec</t>
  </si>
  <si>
    <t>EMI_per_household.kgCO2.IT.Res.HHnew.Thermal.SH.AdvElc.WH.Elc.Solar.Solar</t>
  </si>
  <si>
    <t>EMI_per_household.kgCO2.IT.Res.HHnew.Thermal.SH.AdvElc.CO</t>
  </si>
  <si>
    <t>EMI_per_household.kgCO2.IT.Res.HHnew.Thermal.SH.AdvElc.CO.LPG.LPG</t>
  </si>
  <si>
    <t>EMI_per_household.kgCO2.IT.Res.HHnew.Thermal.SH.AdvElc.CO.Elc.Elec</t>
  </si>
  <si>
    <t>EMI_per_household.kgCO2.IT.Res.HHnew.Thermal.SH.ConvElc</t>
  </si>
  <si>
    <t>EMI_per_household.kgCO2.IT.Res.HHnew.Thermal.SH.ConvElc.SH</t>
  </si>
  <si>
    <t>EMI_per_household.kgCO2.IT.Res.HHnew.Thermal.SH.ConvElc.SH.Elec</t>
  </si>
  <si>
    <t>EMI_per_household.kgCO2.IT.Res.HHnew.Thermal.SH.ConvElc.SC</t>
  </si>
  <si>
    <t>EMI_per_household.kgCO2.IT.Res.HHnew.Thermal.SH.ConvElc.SC.AC.Elec</t>
  </si>
  <si>
    <t>EMI_per_household.kgCO2.IT.Res.HHnew.Thermal.SH.ConvElc.WH</t>
  </si>
  <si>
    <t>EMI_per_household.kgCO2.IT.Res.HHnew.Thermal.SH.ConvElc.WH.LPG.NoSolar.LPG</t>
  </si>
  <si>
    <t>EMI_per_household.kgCO2.IT.Res.HHnew.Thermal.SH.ConvElc.WH.LPG.Solar</t>
  </si>
  <si>
    <t>EMI_per_household.kgCO2.IT.Res.HHnew.Thermal.SH.ConvElc.WH.LPG.Solar.LPG</t>
  </si>
  <si>
    <t>EMI_per_household.kgCO2.IT.Res.HHnew.Thermal.SH.ConvElc.WH.LPG.Solar.Solar</t>
  </si>
  <si>
    <t>EMI_per_household.kgCO2.IT.Res.HHnew.Thermal.SH.ConvElc.WH.Elc.NoSolar.Elec</t>
  </si>
  <si>
    <t>EMI_per_household.kgCO2.IT.Res.HHnew.Thermal.SH.ConvElc.WH.Elc.Solar</t>
  </si>
  <si>
    <t>EMI_per_household.kgCO2.IT.Res.HHnew.Thermal.SH.ConvElc.WH.Elc.Solar.Elec</t>
  </si>
  <si>
    <t>EMI_per_household.kgCO2.IT.Res.HHnew.Thermal.SH.ConvElc.WH.Elc.Solar.Solar</t>
  </si>
  <si>
    <t>EMI_per_household.kgCO2.IT.Res.HHnew.Thermal.SH.ConvElc.CO</t>
  </si>
  <si>
    <t>EMI_per_household.kgCO2.IT.Res.HHnew.Thermal.SH.ConvElc.CO.LPG.LPG</t>
  </si>
  <si>
    <t>EMI_per_household.kgCO2.IT.Res.HHnew.Thermal.SH.ConvElc.CO.Elc.Elec</t>
  </si>
  <si>
    <t>IT - Final energy consumption of new and renovated households per surface area (detailed structure)</t>
  </si>
  <si>
    <t>FEC_per_sqm.kWh.IT.Res.HHnew.Thermal.SH.Solids</t>
  </si>
  <si>
    <t>FEC_per_sqm.kWh.IT.Res.HHnew.Thermal.SH.Solids.SH</t>
  </si>
  <si>
    <t>FEC_per_sqm.kWh.IT.Res.HHnew.Thermal.SH.Solids.SH.Solids</t>
  </si>
  <si>
    <t>FEC_per_sqm.kWh.IT.Res.HHnew.Thermal.SH.Solids.SH.Elec</t>
  </si>
  <si>
    <t>FEC_per_sqm.kWh.IT.Res.HHnew.Thermal.SH.Solids.SC</t>
  </si>
  <si>
    <t>FEC_per_sqm.kWh.IT.Res.HHnew.Thermal.SH.Solids.SC.AC.Elec</t>
  </si>
  <si>
    <t>FEC_per_sqm.kWh.IT.Res.HHnew.Thermal.SH.Solids.WH</t>
  </si>
  <si>
    <t>FEC_per_sqm.kWh.IT.Res.HHnew.Thermal.SH.Solids.WH.Solids.NoSolar.Solids</t>
  </si>
  <si>
    <t>FEC_per_sqm.kWh.IT.Res.HHnew.Thermal.SH.Solids.WH.LPG.NoSolar.LPG</t>
  </si>
  <si>
    <t>FEC_per_sqm.kWh.IT.Res.HHnew.Thermal.SH.Solids.WH.LPG.Solar</t>
  </si>
  <si>
    <t>FEC_per_sqm.kWh.IT.Res.HHnew.Thermal.SH.Solids.WH.LPG.Solar.LPG</t>
  </si>
  <si>
    <t>FEC_per_sqm.kWh.IT.Res.HHnew.Thermal.SH.Solids.WH.LPG.Solar.Solar</t>
  </si>
  <si>
    <t>FEC_per_sqm.kWh.IT.Res.HHnew.Thermal.SH.Solids.WH.Elc.NoSolar.Elec</t>
  </si>
  <si>
    <t>FEC_per_sqm.kWh.IT.Res.HHnew.Thermal.SH.Solids.WH.Elc.Solar</t>
  </si>
  <si>
    <t>FEC_per_sqm.kWh.IT.Res.HHnew.Thermal.SH.Solids.WH.Elc.Solar.Elec</t>
  </si>
  <si>
    <t>FEC_per_sqm.kWh.IT.Res.HHnew.Thermal.SH.Solids.WH.Elc.Solar.Solar</t>
  </si>
  <si>
    <t>FEC_per_sqm.kWh.IT.Res.HHnew.Thermal.SH.Solids.CO</t>
  </si>
  <si>
    <t>FEC_per_sqm.kWh.IT.Res.HHnew.Thermal.SH.Solids.CO.Solids.Solids</t>
  </si>
  <si>
    <t>FEC_per_sqm.kWh.IT.Res.HHnew.Thermal.SH.Solids.CO.LPG.LPG</t>
  </si>
  <si>
    <t>FEC_per_sqm.kWh.IT.Res.HHnew.Thermal.SH.Solids.CO.Elc.Elec</t>
  </si>
  <si>
    <t>FEC_per_sqm.kWh.IT.Res.HHnew.Thermal.SH.LPG</t>
  </si>
  <si>
    <t>FEC_per_sqm.kWh.IT.Res.HHnew.Thermal.SH.LPG.SH</t>
  </si>
  <si>
    <t>FEC_per_sqm.kWh.IT.Res.HHnew.Thermal.SH.LPG.SH.LPG</t>
  </si>
  <si>
    <t>FEC_per_sqm.kWh.IT.Res.HHnew.Thermal.SH.LPG.SH.Elec</t>
  </si>
  <si>
    <t>FEC_per_sqm.kWh.IT.Res.HHnew.Thermal.SH.LPG.SC</t>
  </si>
  <si>
    <t>FEC_per_sqm.kWh.IT.Res.HHnew.Thermal.SH.LPG.SC.AC.Elec</t>
  </si>
  <si>
    <t>FEC_per_sqm.kWh.IT.Res.HHnew.Thermal.SH.LPG.WH</t>
  </si>
  <si>
    <t>FEC_per_sqm.kWh.IT.Res.HHnew.Thermal.SH.LPG.WH.LPG.NoSolar.LPG</t>
  </si>
  <si>
    <t>FEC_per_sqm.kWh.IT.Res.HHnew.Thermal.SH.LPG.WH.LPG.Solar</t>
  </si>
  <si>
    <t>FEC_per_sqm.kWh.IT.Res.HHnew.Thermal.SH.LPG.WH.LPG.Solar.LPG</t>
  </si>
  <si>
    <t>FEC_per_sqm.kWh.IT.Res.HHnew.Thermal.SH.LPG.WH.LPG.Solar.Solar</t>
  </si>
  <si>
    <t>FEC_per_sqm.kWh.IT.Res.HHnew.Thermal.SH.LPG.WH.Elc.NoSolar.Elec</t>
  </si>
  <si>
    <t>FEC_per_sqm.kWh.IT.Res.HHnew.Thermal.SH.LPG.WH.Elc.Solar</t>
  </si>
  <si>
    <t>FEC_per_sqm.kWh.IT.Res.HHnew.Thermal.SH.LPG.WH.Elc.Solar.Elec</t>
  </si>
  <si>
    <t>FEC_per_sqm.kWh.IT.Res.HHnew.Thermal.SH.LPG.WH.Elc.Solar.Solar</t>
  </si>
  <si>
    <t>FEC_per_sqm.kWh.IT.Res.HHnew.Thermal.SH.LPG.CO</t>
  </si>
  <si>
    <t>FEC_per_sqm.kWh.IT.Res.HHnew.Thermal.SH.LPG.CO.LPG.LPG</t>
  </si>
  <si>
    <t>FEC_per_sqm.kWh.IT.Res.HHnew.Thermal.SH.LPG.CO.Elc.Elec</t>
  </si>
  <si>
    <t>FEC_per_sqm.kWh.IT.Res.HHnew.Thermal.SH.Oil</t>
  </si>
  <si>
    <t>FEC_per_sqm.kWh.IT.Res.HHnew.Thermal.SH.Oil.SH</t>
  </si>
  <si>
    <t>FEC_per_sqm.kWh.IT.Res.HHnew.Thermal.SH.Oil.SH.Oil</t>
  </si>
  <si>
    <t>FEC_per_sqm.kWh.IT.Res.HHnew.Thermal.SH.Oil.SH.Elec</t>
  </si>
  <si>
    <t>FEC_per_sqm.kWh.IT.Res.HHnew.Thermal.SH.Oil.SC</t>
  </si>
  <si>
    <t>FEC_per_sqm.kWh.IT.Res.HHnew.Thermal.SH.Oil.SC.AC.Elec</t>
  </si>
  <si>
    <t>FEC_per_sqm.kWh.IT.Res.HHnew.Thermal.SH.Oil.WH</t>
  </si>
  <si>
    <t>FEC_per_sqm.kWh.IT.Res.HHnew.Thermal.SH.Oil.WH.Oil.NoSolar.Oil</t>
  </si>
  <si>
    <t>FEC_per_sqm.kWh.IT.Res.HHnew.Thermal.SH.Oil.WH.Oil.Solar</t>
  </si>
  <si>
    <t>FEC_per_sqm.kWh.IT.Res.HHnew.Thermal.SH.Oil.WH.Oil.Solar.Oil</t>
  </si>
  <si>
    <t>FEC_per_sqm.kWh.IT.Res.HHnew.Thermal.SH.Oil.WH.Oil.Solar.Solar</t>
  </si>
  <si>
    <t>FEC_per_sqm.kWh.IT.Res.HHnew.Thermal.SH.Oil.WH.Elc.NoSolar.Elec</t>
  </si>
  <si>
    <t>FEC_per_sqm.kWh.IT.Res.HHnew.Thermal.SH.Oil.WH.Elc.Solar</t>
  </si>
  <si>
    <t>FEC_per_sqm.kWh.IT.Res.HHnew.Thermal.SH.Oil.WH.Elc.Solar.Elec</t>
  </si>
  <si>
    <t>FEC_per_sqm.kWh.IT.Res.HHnew.Thermal.SH.Oil.WH.Elc.Solar.Solar</t>
  </si>
  <si>
    <t>FEC_per_sqm.kWh.IT.Res.HHnew.Thermal.SH.Oil.CO</t>
  </si>
  <si>
    <t>FEC_per_sqm.kWh.IT.Res.HHnew.Thermal.SH.Oil.CO.LPG.LPG</t>
  </si>
  <si>
    <t>FEC_per_sqm.kWh.IT.Res.HHnew.Thermal.SH.Oil.CO.Elc.Elec</t>
  </si>
  <si>
    <t>FEC_per_sqm.kWh.IT.Res.HHnew.Thermal.SH.Gas</t>
  </si>
  <si>
    <t>FEC_per_sqm.kWh.IT.Res.HHnew.Thermal.SH.Gas.SH</t>
  </si>
  <si>
    <t>FEC_per_sqm.kWh.IT.Res.HHnew.Thermal.SH.Gas.SH.Gas</t>
  </si>
  <si>
    <t>FEC_per_sqm.kWh.IT.Res.HHnew.Thermal.SH.Gas.SH.Elec</t>
  </si>
  <si>
    <t>FEC_per_sqm.kWh.IT.Res.HHnew.Thermal.SH.Gas.SC</t>
  </si>
  <si>
    <t>FEC_per_sqm.kWh.IT.Res.HHnew.Thermal.SH.Gas.SC.AC.Elec</t>
  </si>
  <si>
    <t>FEC_per_sqm.kWh.IT.Res.HHnew.Thermal.SH.Gas.WH</t>
  </si>
  <si>
    <t>FEC_per_sqm.kWh.IT.Res.HHnew.Thermal.SH.Gas.WH.Gas.NoSolar.Gas</t>
  </si>
  <si>
    <t>FEC_per_sqm.kWh.IT.Res.HHnew.Thermal.SH.Gas.WH.Gas.Solar</t>
  </si>
  <si>
    <t>FEC_per_sqm.kWh.IT.Res.HHnew.Thermal.SH.Gas.WH.Gas.Solar.Gas</t>
  </si>
  <si>
    <t>FEC_per_sqm.kWh.IT.Res.HHnew.Thermal.SH.Gas.WH.Gas.Solar.Solar</t>
  </si>
  <si>
    <t>FEC_per_sqm.kWh.IT.Res.HHnew.Thermal.SH.Gas.WH.Elc.NoSolar.Elec</t>
  </si>
  <si>
    <t>FEC_per_sqm.kWh.IT.Res.HHnew.Thermal.SH.Gas.WH.Elc.Solar</t>
  </si>
  <si>
    <t>FEC_per_sqm.kWh.IT.Res.HHnew.Thermal.SH.Gas.WH.Elc.Solar.Elec</t>
  </si>
  <si>
    <t>FEC_per_sqm.kWh.IT.Res.HHnew.Thermal.SH.Gas.WH.Elc.Solar.Solar</t>
  </si>
  <si>
    <t>FEC_per_sqm.kWh.IT.Res.HHnew.Thermal.SH.Gas.CO</t>
  </si>
  <si>
    <t>FEC_per_sqm.kWh.IT.Res.HHnew.Thermal.SH.Gas.CO.Gas.Gas</t>
  </si>
  <si>
    <t>FEC_per_sqm.kWh.IT.Res.HHnew.Thermal.SH.Gas.CO.Elc.Elec</t>
  </si>
  <si>
    <t>FEC_per_sqm.kWh.IT.Res.HHnew.Thermal.SH.Biomass</t>
  </si>
  <si>
    <t>FEC_per_sqm.kWh.IT.Res.HHnew.Thermal.SH.Biomass.SH</t>
  </si>
  <si>
    <t>FEC_per_sqm.kWh.IT.Res.HHnew.Thermal.SH.Biomass.SH.Biomass</t>
  </si>
  <si>
    <t>FEC_per_sqm.kWh.IT.Res.HHnew.Thermal.SH.Biomass.SH.Elec</t>
  </si>
  <si>
    <t>FEC_per_sqm.kWh.IT.Res.HHnew.Thermal.SH.Biomass.SC</t>
  </si>
  <si>
    <t>FEC_per_sqm.kWh.IT.Res.HHnew.Thermal.SH.Biomass.SC.AC.Elec</t>
  </si>
  <si>
    <t>FEC_per_sqm.kWh.IT.Res.HHnew.Thermal.SH.Biomass.WH</t>
  </si>
  <si>
    <t>FEC_per_sqm.kWh.IT.Res.HHnew.Thermal.SH.Biomass.WH.Biomass.NoSolar.Biomass</t>
  </si>
  <si>
    <t>FEC_per_sqm.kWh.IT.Res.HHnew.Thermal.SH.Biomass.WH.Biomass.Solar</t>
  </si>
  <si>
    <t>FEC_per_sqm.kWh.IT.Res.HHnew.Thermal.SH.Biomass.WH.Biomass.Solar.Biomass</t>
  </si>
  <si>
    <t>FEC_per_sqm.kWh.IT.Res.HHnew.Thermal.SH.Biomass.WH.Biomass.Solar.Solar</t>
  </si>
  <si>
    <t>FEC_per_sqm.kWh.IT.Res.HHnew.Thermal.SH.Biomass.WH.LPG.NoSolar.LPG</t>
  </si>
  <si>
    <t>FEC_per_sqm.kWh.IT.Res.HHnew.Thermal.SH.Biomass.WH.LPG.Solar</t>
  </si>
  <si>
    <t>FEC_per_sqm.kWh.IT.Res.HHnew.Thermal.SH.Biomass.WH.LPG.Solar.LPG</t>
  </si>
  <si>
    <t>FEC_per_sqm.kWh.IT.Res.HHnew.Thermal.SH.Biomass.WH.LPG.Solar.Solar</t>
  </si>
  <si>
    <t>FEC_per_sqm.kWh.IT.Res.HHnew.Thermal.SH.Biomass.WH.Elc.NoSolar.Elec</t>
  </si>
  <si>
    <t>FEC_per_sqm.kWh.IT.Res.HHnew.Thermal.SH.Biomass.WH.Elc.Solar</t>
  </si>
  <si>
    <t>FEC_per_sqm.kWh.IT.Res.HHnew.Thermal.SH.Biomass.WH.Elc.Solar.Elec</t>
  </si>
  <si>
    <t>FEC_per_sqm.kWh.IT.Res.HHnew.Thermal.SH.Biomass.WH.Elc.Solar.Solar</t>
  </si>
  <si>
    <t>FEC_per_sqm.kWh.IT.Res.HHnew.Thermal.SH.Biomass.CO</t>
  </si>
  <si>
    <t>FEC_per_sqm.kWh.IT.Res.HHnew.Thermal.SH.Biomass.CO.Biomass.Biomass</t>
  </si>
  <si>
    <t>FEC_per_sqm.kWh.IT.Res.HHnew.Thermal.SH.Biomass.CO.LPG.LPG</t>
  </si>
  <si>
    <t>FEC_per_sqm.kWh.IT.Res.HHnew.Thermal.SH.Biomass.CO.Elc.Elec</t>
  </si>
  <si>
    <t>FEC_per_sqm.kWh.IT.Res.HHnew.Thermal.SH.Geo</t>
  </si>
  <si>
    <t>FEC_per_sqm.kWh.IT.Res.HHnew.Thermal.SH.Geo.SH</t>
  </si>
  <si>
    <t>FEC_per_sqm.kWh.IT.Res.HHnew.Thermal.SH.Geo.SH.Geo</t>
  </si>
  <si>
    <t>FEC_per_sqm.kWh.IT.Res.HHnew.Thermal.SH.Geo.SH.Elec</t>
  </si>
  <si>
    <t>FEC_per_sqm.kWh.IT.Res.HHnew.Thermal.SH.Geo.SC</t>
  </si>
  <si>
    <t>FEC_per_sqm.kWh.IT.Res.HHnew.Thermal.SH.Geo.SC.AC.Elec</t>
  </si>
  <si>
    <t>FEC_per_sqm.kWh.IT.Res.HHnew.Thermal.SH.Geo.WH</t>
  </si>
  <si>
    <t>FEC_per_sqm.kWh.IT.Res.HHnew.Thermal.SH.Geo.WH.Geo.NoSolar.Geo</t>
  </si>
  <si>
    <t>FEC_per_sqm.kWh.IT.Res.HHnew.Thermal.SH.Geo.WH.Geo.Solar</t>
  </si>
  <si>
    <t>FEC_per_sqm.kWh.IT.Res.HHnew.Thermal.SH.Geo.WH.Geo.Solar.Geo</t>
  </si>
  <si>
    <t>FEC_per_sqm.kWh.IT.Res.HHnew.Thermal.SH.Geo.WH.Geo.Solar.Solar</t>
  </si>
  <si>
    <t>FEC_per_sqm.kWh.IT.Res.HHnew.Thermal.SH.Geo.WH.Elc.NoSolar.Elec</t>
  </si>
  <si>
    <t>FEC_per_sqm.kWh.IT.Res.HHnew.Thermal.SH.Geo.WH.Elc.Solar</t>
  </si>
  <si>
    <t>FEC_per_sqm.kWh.IT.Res.HHnew.Thermal.SH.Geo.WH.Elc.Solar.Elec</t>
  </si>
  <si>
    <t>FEC_per_sqm.kWh.IT.Res.HHnew.Thermal.SH.Geo.WH.Elc.Solar.Solar</t>
  </si>
  <si>
    <t>FEC_per_sqm.kWh.IT.Res.HHnew.Thermal.SH.Geo.CO</t>
  </si>
  <si>
    <t>FEC_per_sqm.kWh.IT.Res.HHnew.Thermal.SH.Geo.CO.LPG.LPG</t>
  </si>
  <si>
    <t>FEC_per_sqm.kWh.IT.Res.HHnew.Thermal.SH.Geo.CO.Elc.Elec</t>
  </si>
  <si>
    <t>FEC_per_sqm.kWh.IT.Res.HHnew.Thermal.SH.DistrHeat</t>
  </si>
  <si>
    <t>FEC_per_sqm.kWh.IT.Res.HHnew.Thermal.SH.DistrHeat.SH</t>
  </si>
  <si>
    <t>FEC_per_sqm.kWh.IT.Res.HHnew.Thermal.SH.DistrHeat.SH.Steam_Distr</t>
  </si>
  <si>
    <t>FEC_per_sqm.kWh.IT.Res.HHnew.Thermal.SH.DistrHeat.SH.Elec</t>
  </si>
  <si>
    <t>FEC_per_sqm.kWh.IT.Res.HHnew.Thermal.SH.DistrHeat.SC</t>
  </si>
  <si>
    <t>FEC_per_sqm.kWh.IT.Res.HHnew.Thermal.SH.DistrHeat.SC.AC.Elec</t>
  </si>
  <si>
    <t>FEC_per_sqm.kWh.IT.Res.HHnew.Thermal.SH.DistrHeat.WH</t>
  </si>
  <si>
    <t>FEC_per_sqm.kWh.IT.Res.HHnew.Thermal.SH.DistrHeat.WH.DistrHeat.NoSolar.Steam_Distr</t>
  </si>
  <si>
    <t>FEC_per_sqm.kWh.IT.Res.HHnew.Thermal.SH.DistrHeat.WH.DistrHeat.Solar</t>
  </si>
  <si>
    <t>FEC_per_sqm.kWh.IT.Res.HHnew.Thermal.SH.DistrHeat.WH.DistrHeat.Solar.Steam_Distr</t>
  </si>
  <si>
    <t>FEC_per_sqm.kWh.IT.Res.HHnew.Thermal.SH.DistrHeat.WH.DistrHeat.Solar.Solar</t>
  </si>
  <si>
    <t>FEC_per_sqm.kWh.IT.Res.HHnew.Thermal.SH.DistrHeat.WH.Elc.NoSolar.Elec</t>
  </si>
  <si>
    <t>FEC_per_sqm.kWh.IT.Res.HHnew.Thermal.SH.DistrHeat.WH.Elc.Solar</t>
  </si>
  <si>
    <t>FEC_per_sqm.kWh.IT.Res.HHnew.Thermal.SH.DistrHeat.WH.Elc.Solar.Elec</t>
  </si>
  <si>
    <t>FEC_per_sqm.kWh.IT.Res.HHnew.Thermal.SH.DistrHeat.WH.Elc.Solar.Solar</t>
  </si>
  <si>
    <t>FEC_per_sqm.kWh.IT.Res.HHnew.Thermal.SH.DistrHeat.CO</t>
  </si>
  <si>
    <t>FEC_per_sqm.kWh.IT.Res.HHnew.Thermal.SH.DistrHeat.CO.LPG.LPG</t>
  </si>
  <si>
    <t>FEC_per_sqm.kWh.IT.Res.HHnew.Thermal.SH.DistrHeat.CO.Elc.Elec</t>
  </si>
  <si>
    <t>FEC_per_sqm.kWh.IT.Res.HHnew.Thermal.SH.AdvElc</t>
  </si>
  <si>
    <t>FEC_per_sqm.kWh.IT.Res.HHnew.Thermal.SH.AdvElc.SH</t>
  </si>
  <si>
    <t>FEC_per_sqm.kWh.IT.Res.HHnew.Thermal.SH.AdvElc.SH.Elec</t>
  </si>
  <si>
    <t>FEC_per_sqm.kWh.IT.Res.HHnew.Thermal.SH.AdvElc.SC</t>
  </si>
  <si>
    <t>FEC_per_sqm.kWh.IT.Res.HHnew.Thermal.SH.AdvElc.SC.AC.Elec</t>
  </si>
  <si>
    <t>FEC_per_sqm.kWh.IT.Res.HHnew.Thermal.SH.AdvElc.WH</t>
  </si>
  <si>
    <t>FEC_per_sqm.kWh.IT.Res.HHnew.Thermal.SH.AdvElc.WH.LPG.NoSolar.LPG</t>
  </si>
  <si>
    <t>FEC_per_sqm.kWh.IT.Res.HHnew.Thermal.SH.AdvElc.WH.LPG.Solar</t>
  </si>
  <si>
    <t>FEC_per_sqm.kWh.IT.Res.HHnew.Thermal.SH.AdvElc.WH.LPG.Solar.LPG</t>
  </si>
  <si>
    <t>FEC_per_sqm.kWh.IT.Res.HHnew.Thermal.SH.AdvElc.WH.LPG.Solar.Solar</t>
  </si>
  <si>
    <t>FEC_per_sqm.kWh.IT.Res.HHnew.Thermal.SH.AdvElc.WH.Elc.NoSolar.Elec</t>
  </si>
  <si>
    <t>FEC_per_sqm.kWh.IT.Res.HHnew.Thermal.SH.AdvElc.WH.Elc.Solar</t>
  </si>
  <si>
    <t>FEC_per_sqm.kWh.IT.Res.HHnew.Thermal.SH.AdvElc.WH.Elc.Solar.Elec</t>
  </si>
  <si>
    <t>FEC_per_sqm.kWh.IT.Res.HHnew.Thermal.SH.AdvElc.WH.Elc.Solar.Solar</t>
  </si>
  <si>
    <t>FEC_per_sqm.kWh.IT.Res.HHnew.Thermal.SH.AdvElc.CO</t>
  </si>
  <si>
    <t>FEC_per_sqm.kWh.IT.Res.HHnew.Thermal.SH.AdvElc.CO.LPG.LPG</t>
  </si>
  <si>
    <t>FEC_per_sqm.kWh.IT.Res.HHnew.Thermal.SH.AdvElc.CO.Elc.Elec</t>
  </si>
  <si>
    <t>FEC_per_sqm.kWh.IT.Res.HHnew.Thermal.SH.ConvElc</t>
  </si>
  <si>
    <t>FEC_per_sqm.kWh.IT.Res.HHnew.Thermal.SH.ConvElc.SH</t>
  </si>
  <si>
    <t>FEC_per_sqm.kWh.IT.Res.HHnew.Thermal.SH.ConvElc.SH.Elec</t>
  </si>
  <si>
    <t>FEC_per_sqm.kWh.IT.Res.HHnew.Thermal.SH.ConvElc.SC</t>
  </si>
  <si>
    <t>FEC_per_sqm.kWh.IT.Res.HHnew.Thermal.SH.ConvElc.SC.AC.Elec</t>
  </si>
  <si>
    <t>FEC_per_sqm.kWh.IT.Res.HHnew.Thermal.SH.ConvElc.WH</t>
  </si>
  <si>
    <t>FEC_per_sqm.kWh.IT.Res.HHnew.Thermal.SH.ConvElc.WH.LPG.NoSolar.LPG</t>
  </si>
  <si>
    <t>FEC_per_sqm.kWh.IT.Res.HHnew.Thermal.SH.ConvElc.WH.LPG.Solar</t>
  </si>
  <si>
    <t>FEC_per_sqm.kWh.IT.Res.HHnew.Thermal.SH.ConvElc.WH.LPG.Solar.LPG</t>
  </si>
  <si>
    <t>FEC_per_sqm.kWh.IT.Res.HHnew.Thermal.SH.ConvElc.WH.LPG.Solar.Solar</t>
  </si>
  <si>
    <t>FEC_per_sqm.kWh.IT.Res.HHnew.Thermal.SH.ConvElc.WH.Elc.NoSolar.Elec</t>
  </si>
  <si>
    <t>FEC_per_sqm.kWh.IT.Res.HHnew.Thermal.SH.ConvElc.WH.Elc.Solar</t>
  </si>
  <si>
    <t>FEC_per_sqm.kWh.IT.Res.HHnew.Thermal.SH.ConvElc.WH.Elc.Solar.Elec</t>
  </si>
  <si>
    <t>FEC_per_sqm.kWh.IT.Res.HHnew.Thermal.SH.ConvElc.WH.Elc.Solar.Solar</t>
  </si>
  <si>
    <t>FEC_per_sqm.kWh.IT.Res.HHnew.Thermal.SH.ConvElc.CO</t>
  </si>
  <si>
    <t>FEC_per_sqm.kWh.IT.Res.HHnew.Thermal.SH.ConvElc.CO.LPG.LPG</t>
  </si>
  <si>
    <t>FEC_per_sqm.kWh.IT.Res.HHnew.Thermal.SH.ConvElc.CO.Elc.Elec</t>
  </si>
  <si>
    <t>IT - Thermal energy service of new and renovated households per surface area (detailed structure)</t>
  </si>
  <si>
    <t>TES_per_sqm.kWh.IT.Res.HHnew.Thermal.SH.Solids</t>
  </si>
  <si>
    <t>TES_per_sqm.kWh.IT.Res.HHnew.Thermal.SH.Solids.SH</t>
  </si>
  <si>
    <t>TES_per_sqm.kWh.IT.Res.HHnew.Thermal.SH.Solids.SH.Solids</t>
  </si>
  <si>
    <t>TES_per_sqm.kWh.IT.Res.HHnew.Thermal.SH.Solids.SH.Elec</t>
  </si>
  <si>
    <t>TES_per_sqm.kWh.IT.Res.HHnew.Thermal.SH.Solids.SC</t>
  </si>
  <si>
    <t>TES_per_sqm.kWh.IT.Res.HHnew.Thermal.SH.Solids.SC.AC.Elec</t>
  </si>
  <si>
    <t>TES_per_sqm.kWh.IT.Res.HHnew.Thermal.SH.Solids.WH</t>
  </si>
  <si>
    <t>TES_per_sqm.kWh.IT.Res.HHnew.Thermal.SH.Solids.WH.Solids.NoSolar.Solids</t>
  </si>
  <si>
    <t>TES_per_sqm.kWh.IT.Res.HHnew.Thermal.SH.Solids.WH.LPG.NoSolar.LPG</t>
  </si>
  <si>
    <t>TES_per_sqm.kWh.IT.Res.HHnew.Thermal.SH.Solids.WH.LPG.Solar</t>
  </si>
  <si>
    <t>TES_per_sqm.kWh.IT.Res.HHnew.Thermal.SH.Solids.WH.LPG.Solar.LPG</t>
  </si>
  <si>
    <t>TES_per_sqm.kWh.IT.Res.HHnew.Thermal.SH.Solids.WH.LPG.Solar.Solar</t>
  </si>
  <si>
    <t>TES_per_sqm.kWh.IT.Res.HHnew.Thermal.SH.Solids.WH.Elc.NoSolar.Elec</t>
  </si>
  <si>
    <t>TES_per_sqm.kWh.IT.Res.HHnew.Thermal.SH.Solids.WH.Elc.Solar</t>
  </si>
  <si>
    <t>TES_per_sqm.kWh.IT.Res.HHnew.Thermal.SH.Solids.WH.Elc.Solar.Elec</t>
  </si>
  <si>
    <t>TES_per_sqm.kWh.IT.Res.HHnew.Thermal.SH.Solids.WH.Elc.Solar.Solar</t>
  </si>
  <si>
    <t>TES_per_sqm.kWh.IT.Res.HHnew.Thermal.SH.Solids.CO</t>
  </si>
  <si>
    <t>TES_per_sqm.kWh.IT.Res.HHnew.Thermal.SH.Solids.CO.Solids.Solids</t>
  </si>
  <si>
    <t>TES_per_sqm.kWh.IT.Res.HHnew.Thermal.SH.Solids.CO.LPG.LPG</t>
  </si>
  <si>
    <t>TES_per_sqm.kWh.IT.Res.HHnew.Thermal.SH.Solids.CO.Elc.Elec</t>
  </si>
  <si>
    <t>TES_per_sqm.kWh.IT.Res.HHnew.Thermal.SH.LPG</t>
  </si>
  <si>
    <t>TES_per_sqm.kWh.IT.Res.HHnew.Thermal.SH.LPG.SH</t>
  </si>
  <si>
    <t>TES_per_sqm.kWh.IT.Res.HHnew.Thermal.SH.LPG.SH.LPG</t>
  </si>
  <si>
    <t>TES_per_sqm.kWh.IT.Res.HHnew.Thermal.SH.LPG.SH.Elec</t>
  </si>
  <si>
    <t>TES_per_sqm.kWh.IT.Res.HHnew.Thermal.SH.LPG.SC</t>
  </si>
  <si>
    <t>TES_per_sqm.kWh.IT.Res.HHnew.Thermal.SH.LPG.SC.AC.Elec</t>
  </si>
  <si>
    <t>TES_per_sqm.kWh.IT.Res.HHnew.Thermal.SH.LPG.WH</t>
  </si>
  <si>
    <t>TES_per_sqm.kWh.IT.Res.HHnew.Thermal.SH.LPG.WH.LPG.NoSolar.LPG</t>
  </si>
  <si>
    <t>TES_per_sqm.kWh.IT.Res.HHnew.Thermal.SH.LPG.WH.LPG.Solar</t>
  </si>
  <si>
    <t>TES_per_sqm.kWh.IT.Res.HHnew.Thermal.SH.LPG.WH.LPG.Solar.LPG</t>
  </si>
  <si>
    <t>TES_per_sqm.kWh.IT.Res.HHnew.Thermal.SH.LPG.WH.LPG.Solar.Solar</t>
  </si>
  <si>
    <t>TES_per_sqm.kWh.IT.Res.HHnew.Thermal.SH.LPG.WH.Elc.NoSolar.Elec</t>
  </si>
  <si>
    <t>TES_per_sqm.kWh.IT.Res.HHnew.Thermal.SH.LPG.WH.Elc.Solar</t>
  </si>
  <si>
    <t>TES_per_sqm.kWh.IT.Res.HHnew.Thermal.SH.LPG.WH.Elc.Solar.Elec</t>
  </si>
  <si>
    <t>TES_per_sqm.kWh.IT.Res.HHnew.Thermal.SH.LPG.WH.Elc.Solar.Solar</t>
  </si>
  <si>
    <t>TES_per_sqm.kWh.IT.Res.HHnew.Thermal.SH.LPG.CO</t>
  </si>
  <si>
    <t>TES_per_sqm.kWh.IT.Res.HHnew.Thermal.SH.LPG.CO.LPG.LPG</t>
  </si>
  <si>
    <t>TES_per_sqm.kWh.IT.Res.HHnew.Thermal.SH.LPG.CO.Elc.Elec</t>
  </si>
  <si>
    <t>TES_per_sqm.kWh.IT.Res.HHnew.Thermal.SH.Oil</t>
  </si>
  <si>
    <t>TES_per_sqm.kWh.IT.Res.HHnew.Thermal.SH.Oil.SH</t>
  </si>
  <si>
    <t>TES_per_sqm.kWh.IT.Res.HHnew.Thermal.SH.Oil.SH.Oil</t>
  </si>
  <si>
    <t>TES_per_sqm.kWh.IT.Res.HHnew.Thermal.SH.Oil.SH.Elec</t>
  </si>
  <si>
    <t>TES_per_sqm.kWh.IT.Res.HHnew.Thermal.SH.Oil.SC</t>
  </si>
  <si>
    <t>TES_per_sqm.kWh.IT.Res.HHnew.Thermal.SH.Oil.SC.AC.Elec</t>
  </si>
  <si>
    <t>TES_per_sqm.kWh.IT.Res.HHnew.Thermal.SH.Oil.WH</t>
  </si>
  <si>
    <t>TES_per_sqm.kWh.IT.Res.HHnew.Thermal.SH.Oil.WH.Oil.NoSolar.Oil</t>
  </si>
  <si>
    <t>TES_per_sqm.kWh.IT.Res.HHnew.Thermal.SH.Oil.WH.Oil.Solar</t>
  </si>
  <si>
    <t>TES_per_sqm.kWh.IT.Res.HHnew.Thermal.SH.Oil.WH.Oil.Solar.Oil</t>
  </si>
  <si>
    <t>TES_per_sqm.kWh.IT.Res.HHnew.Thermal.SH.Oil.WH.Oil.Solar.Solar</t>
  </si>
  <si>
    <t>TES_per_sqm.kWh.IT.Res.HHnew.Thermal.SH.Oil.WH.Elc.NoSolar.Elec</t>
  </si>
  <si>
    <t>TES_per_sqm.kWh.IT.Res.HHnew.Thermal.SH.Oil.WH.Elc.Solar</t>
  </si>
  <si>
    <t>TES_per_sqm.kWh.IT.Res.HHnew.Thermal.SH.Oil.WH.Elc.Solar.Elec</t>
  </si>
  <si>
    <t>TES_per_sqm.kWh.IT.Res.HHnew.Thermal.SH.Oil.WH.Elc.Solar.Solar</t>
  </si>
  <si>
    <t>TES_per_sqm.kWh.IT.Res.HHnew.Thermal.SH.Oil.CO</t>
  </si>
  <si>
    <t>TES_per_sqm.kWh.IT.Res.HHnew.Thermal.SH.Oil.CO.LPG.LPG</t>
  </si>
  <si>
    <t>TES_per_sqm.kWh.IT.Res.HHnew.Thermal.SH.Oil.CO.Elc.Elec</t>
  </si>
  <si>
    <t>TES_per_sqm.kWh.IT.Res.HHnew.Thermal.SH.Gas</t>
  </si>
  <si>
    <t>TES_per_sqm.kWh.IT.Res.HHnew.Thermal.SH.Gas.SH</t>
  </si>
  <si>
    <t>TES_per_sqm.kWh.IT.Res.HHnew.Thermal.SH.Gas.SH.Gas</t>
  </si>
  <si>
    <t>TES_per_sqm.kWh.IT.Res.HHnew.Thermal.SH.Gas.SH.Elec</t>
  </si>
  <si>
    <t>TES_per_sqm.kWh.IT.Res.HHnew.Thermal.SH.Gas.SC</t>
  </si>
  <si>
    <t>TES_per_sqm.kWh.IT.Res.HHnew.Thermal.SH.Gas.SC.AC.Elec</t>
  </si>
  <si>
    <t>TES_per_sqm.kWh.IT.Res.HHnew.Thermal.SH.Gas.WH</t>
  </si>
  <si>
    <t>TES_per_sqm.kWh.IT.Res.HHnew.Thermal.SH.Gas.WH.Gas.NoSolar.Gas</t>
  </si>
  <si>
    <t>TES_per_sqm.kWh.IT.Res.HHnew.Thermal.SH.Gas.WH.Gas.Solar</t>
  </si>
  <si>
    <t>TES_per_sqm.kWh.IT.Res.HHnew.Thermal.SH.Gas.WH.Gas.Solar.Gas</t>
  </si>
  <si>
    <t>TES_per_sqm.kWh.IT.Res.HHnew.Thermal.SH.Gas.WH.Gas.Solar.Solar</t>
  </si>
  <si>
    <t>TES_per_sqm.kWh.IT.Res.HHnew.Thermal.SH.Gas.WH.Elc.NoSolar.Elec</t>
  </si>
  <si>
    <t>TES_per_sqm.kWh.IT.Res.HHnew.Thermal.SH.Gas.WH.Elc.Solar</t>
  </si>
  <si>
    <t>TES_per_sqm.kWh.IT.Res.HHnew.Thermal.SH.Gas.WH.Elc.Solar.Elec</t>
  </si>
  <si>
    <t>TES_per_sqm.kWh.IT.Res.HHnew.Thermal.SH.Gas.WH.Elc.Solar.Solar</t>
  </si>
  <si>
    <t>TES_per_sqm.kWh.IT.Res.HHnew.Thermal.SH.Gas.CO</t>
  </si>
  <si>
    <t>TES_per_sqm.kWh.IT.Res.HHnew.Thermal.SH.Gas.CO.Gas.Gas</t>
  </si>
  <si>
    <t>TES_per_sqm.kWh.IT.Res.HHnew.Thermal.SH.Gas.CO.Elc.Elec</t>
  </si>
  <si>
    <t>TES_per_sqm.kWh.IT.Res.HHnew.Thermal.SH.Biomass</t>
  </si>
  <si>
    <t>TES_per_sqm.kWh.IT.Res.HHnew.Thermal.SH.Biomass.SH</t>
  </si>
  <si>
    <t>TES_per_sqm.kWh.IT.Res.HHnew.Thermal.SH.Biomass.SH.Biomass</t>
  </si>
  <si>
    <t>TES_per_sqm.kWh.IT.Res.HHnew.Thermal.SH.Biomass.SH.Elec</t>
  </si>
  <si>
    <t>TES_per_sqm.kWh.IT.Res.HHnew.Thermal.SH.Biomass.SC</t>
  </si>
  <si>
    <t>TES_per_sqm.kWh.IT.Res.HHnew.Thermal.SH.Biomass.SC.AC.Elec</t>
  </si>
  <si>
    <t>TES_per_sqm.kWh.IT.Res.HHnew.Thermal.SH.Biomass.WH</t>
  </si>
  <si>
    <t>TES_per_sqm.kWh.IT.Res.HHnew.Thermal.SH.Biomass.WH.Biomass.NoSolar.Biomass</t>
  </si>
  <si>
    <t>TES_per_sqm.kWh.IT.Res.HHnew.Thermal.SH.Biomass.WH.Biomass.Solar</t>
  </si>
  <si>
    <t>TES_per_sqm.kWh.IT.Res.HHnew.Thermal.SH.Biomass.WH.Biomass.Solar.Biomass</t>
  </si>
  <si>
    <t>TES_per_sqm.kWh.IT.Res.HHnew.Thermal.SH.Biomass.WH.Biomass.Solar.Solar</t>
  </si>
  <si>
    <t>TES_per_sqm.kWh.IT.Res.HHnew.Thermal.SH.Biomass.WH.LPG.NoSolar.LPG</t>
  </si>
  <si>
    <t>TES_per_sqm.kWh.IT.Res.HHnew.Thermal.SH.Biomass.WH.LPG.Solar</t>
  </si>
  <si>
    <t>TES_per_sqm.kWh.IT.Res.HHnew.Thermal.SH.Biomass.WH.LPG.Solar.LPG</t>
  </si>
  <si>
    <t>TES_per_sqm.kWh.IT.Res.HHnew.Thermal.SH.Biomass.WH.LPG.Solar.Solar</t>
  </si>
  <si>
    <t>TES_per_sqm.kWh.IT.Res.HHnew.Thermal.SH.Biomass.WH.Elc.NoSolar.Elec</t>
  </si>
  <si>
    <t>TES_per_sqm.kWh.IT.Res.HHnew.Thermal.SH.Biomass.WH.Elc.Solar</t>
  </si>
  <si>
    <t>TES_per_sqm.kWh.IT.Res.HHnew.Thermal.SH.Biomass.WH.Elc.Solar.Elec</t>
  </si>
  <si>
    <t>TES_per_sqm.kWh.IT.Res.HHnew.Thermal.SH.Biomass.WH.Elc.Solar.Solar</t>
  </si>
  <si>
    <t>TES_per_sqm.kWh.IT.Res.HHnew.Thermal.SH.Biomass.CO</t>
  </si>
  <si>
    <t>TES_per_sqm.kWh.IT.Res.HHnew.Thermal.SH.Biomass.CO.Biomass.Biomass</t>
  </si>
  <si>
    <t>TES_per_sqm.kWh.IT.Res.HHnew.Thermal.SH.Biomass.CO.LPG.LPG</t>
  </si>
  <si>
    <t>TES_per_sqm.kWh.IT.Res.HHnew.Thermal.SH.Biomass.CO.Elc.Elec</t>
  </si>
  <si>
    <t>TES_per_sqm.kWh.IT.Res.HHnew.Thermal.SH.Geo</t>
  </si>
  <si>
    <t>TES_per_sqm.kWh.IT.Res.HHnew.Thermal.SH.Geo.SH</t>
  </si>
  <si>
    <t>TES_per_sqm.kWh.IT.Res.HHnew.Thermal.SH.Geo.SH.Geo</t>
  </si>
  <si>
    <t>TES_per_sqm.kWh.IT.Res.HHnew.Thermal.SH.Geo.SH.Elec</t>
  </si>
  <si>
    <t>TES_per_sqm.kWh.IT.Res.HHnew.Thermal.SH.Geo.SC</t>
  </si>
  <si>
    <t>TES_per_sqm.kWh.IT.Res.HHnew.Thermal.SH.Geo.SC.AC.Elec</t>
  </si>
  <si>
    <t>TES_per_sqm.kWh.IT.Res.HHnew.Thermal.SH.Geo.WH</t>
  </si>
  <si>
    <t>TES_per_sqm.kWh.IT.Res.HHnew.Thermal.SH.Geo.WH.Geo.NoSolar.Geo</t>
  </si>
  <si>
    <t>TES_per_sqm.kWh.IT.Res.HHnew.Thermal.SH.Geo.WH.Geo.Solar</t>
  </si>
  <si>
    <t>TES_per_sqm.kWh.IT.Res.HHnew.Thermal.SH.Geo.WH.Geo.Solar.Geo</t>
  </si>
  <si>
    <t>TES_per_sqm.kWh.IT.Res.HHnew.Thermal.SH.Geo.WH.Geo.Solar.Solar</t>
  </si>
  <si>
    <t>TES_per_sqm.kWh.IT.Res.HHnew.Thermal.SH.Geo.WH.Elc.NoSolar.Elec</t>
  </si>
  <si>
    <t>TES_per_sqm.kWh.IT.Res.HHnew.Thermal.SH.Geo.WH.Elc.Solar</t>
  </si>
  <si>
    <t>TES_per_sqm.kWh.IT.Res.HHnew.Thermal.SH.Geo.WH.Elc.Solar.Elec</t>
  </si>
  <si>
    <t>TES_per_sqm.kWh.IT.Res.HHnew.Thermal.SH.Geo.WH.Elc.Solar.Solar</t>
  </si>
  <si>
    <t>TES_per_sqm.kWh.IT.Res.HHnew.Thermal.SH.Geo.CO</t>
  </si>
  <si>
    <t>TES_per_sqm.kWh.IT.Res.HHnew.Thermal.SH.Geo.CO.LPG.LPG</t>
  </si>
  <si>
    <t>TES_per_sqm.kWh.IT.Res.HHnew.Thermal.SH.Geo.CO.Elc.Elec</t>
  </si>
  <si>
    <t>TES_per_sqm.kWh.IT.Res.HHnew.Thermal.SH.DistrHeat</t>
  </si>
  <si>
    <t>TES_per_sqm.kWh.IT.Res.HHnew.Thermal.SH.DistrHeat.SH</t>
  </si>
  <si>
    <t>TES_per_sqm.kWh.IT.Res.HHnew.Thermal.SH.DistrHeat.SH.Steam_Distr</t>
  </si>
  <si>
    <t>TES_per_sqm.kWh.IT.Res.HHnew.Thermal.SH.DistrHeat.SH.Elec</t>
  </si>
  <si>
    <t>TES_per_sqm.kWh.IT.Res.HHnew.Thermal.SH.DistrHeat.SC</t>
  </si>
  <si>
    <t>TES_per_sqm.kWh.IT.Res.HHnew.Thermal.SH.DistrHeat.SC.AC.Elec</t>
  </si>
  <si>
    <t>TES_per_sqm.kWh.IT.Res.HHnew.Thermal.SH.DistrHeat.WH</t>
  </si>
  <si>
    <t>TES_per_sqm.kWh.IT.Res.HHnew.Thermal.SH.DistrHeat.WH.DistrHeat.NoSolar.Steam_Distr</t>
  </si>
  <si>
    <t>TES_per_sqm.kWh.IT.Res.HHnew.Thermal.SH.DistrHeat.WH.DistrHeat.Solar</t>
  </si>
  <si>
    <t>TES_per_sqm.kWh.IT.Res.HHnew.Thermal.SH.DistrHeat.WH.DistrHeat.Solar.Steam_Distr</t>
  </si>
  <si>
    <t>TES_per_sqm.kWh.IT.Res.HHnew.Thermal.SH.DistrHeat.WH.DistrHeat.Solar.Solar</t>
  </si>
  <si>
    <t>TES_per_sqm.kWh.IT.Res.HHnew.Thermal.SH.DistrHeat.WH.Elc.NoSolar.Elec</t>
  </si>
  <si>
    <t>TES_per_sqm.kWh.IT.Res.HHnew.Thermal.SH.DistrHeat.WH.Elc.Solar</t>
  </si>
  <si>
    <t>TES_per_sqm.kWh.IT.Res.HHnew.Thermal.SH.DistrHeat.WH.Elc.Solar.Elec</t>
  </si>
  <si>
    <t>TES_per_sqm.kWh.IT.Res.HHnew.Thermal.SH.DistrHeat.WH.Elc.Solar.Solar</t>
  </si>
  <si>
    <t>TES_per_sqm.kWh.IT.Res.HHnew.Thermal.SH.DistrHeat.CO</t>
  </si>
  <si>
    <t>TES_per_sqm.kWh.IT.Res.HHnew.Thermal.SH.DistrHeat.CO.LPG.LPG</t>
  </si>
  <si>
    <t>TES_per_sqm.kWh.IT.Res.HHnew.Thermal.SH.DistrHeat.CO.Elc.Elec</t>
  </si>
  <si>
    <t>TES_per_sqm.kWh.IT.Res.HHnew.Thermal.SH.AdvElc</t>
  </si>
  <si>
    <t>TES_per_sqm.kWh.IT.Res.HHnew.Thermal.SH.AdvElc.SH</t>
  </si>
  <si>
    <t>TES_per_sqm.kWh.IT.Res.HHnew.Thermal.SH.AdvElc.SH.Elec</t>
  </si>
  <si>
    <t>TES_per_sqm.kWh.IT.Res.HHnew.Thermal.SH.AdvElc.SC</t>
  </si>
  <si>
    <t>TES_per_sqm.kWh.IT.Res.HHnew.Thermal.SH.AdvElc.SC.AC.Elec</t>
  </si>
  <si>
    <t>TES_per_sqm.kWh.IT.Res.HHnew.Thermal.SH.AdvElc.WH</t>
  </si>
  <si>
    <t>TES_per_sqm.kWh.IT.Res.HHnew.Thermal.SH.AdvElc.WH.LPG.NoSolar.LPG</t>
  </si>
  <si>
    <t>TES_per_sqm.kWh.IT.Res.HHnew.Thermal.SH.AdvElc.WH.LPG.Solar</t>
  </si>
  <si>
    <t>TES_per_sqm.kWh.IT.Res.HHnew.Thermal.SH.AdvElc.WH.LPG.Solar.LPG</t>
  </si>
  <si>
    <t>TES_per_sqm.kWh.IT.Res.HHnew.Thermal.SH.AdvElc.WH.LPG.Solar.Solar</t>
  </si>
  <si>
    <t>TES_per_sqm.kWh.IT.Res.HHnew.Thermal.SH.AdvElc.WH.Elc.NoSolar.Elec</t>
  </si>
  <si>
    <t>TES_per_sqm.kWh.IT.Res.HHnew.Thermal.SH.AdvElc.WH.Elc.Solar</t>
  </si>
  <si>
    <t>TES_per_sqm.kWh.IT.Res.HHnew.Thermal.SH.AdvElc.WH.Elc.Solar.Elec</t>
  </si>
  <si>
    <t>TES_per_sqm.kWh.IT.Res.HHnew.Thermal.SH.AdvElc.WH.Elc.Solar.Solar</t>
  </si>
  <si>
    <t>TES_per_sqm.kWh.IT.Res.HHnew.Thermal.SH.AdvElc.CO</t>
  </si>
  <si>
    <t>TES_per_sqm.kWh.IT.Res.HHnew.Thermal.SH.AdvElc.CO.LPG.LPG</t>
  </si>
  <si>
    <t>TES_per_sqm.kWh.IT.Res.HHnew.Thermal.SH.AdvElc.CO.Elc.Elec</t>
  </si>
  <si>
    <t>TES_per_sqm.kWh.IT.Res.HHnew.Thermal.SH.ConvElc</t>
  </si>
  <si>
    <t>TES_per_sqm.kWh.IT.Res.HHnew.Thermal.SH.ConvElc.SH</t>
  </si>
  <si>
    <t>TES_per_sqm.kWh.IT.Res.HHnew.Thermal.SH.ConvElc.SH.Elec</t>
  </si>
  <si>
    <t>TES_per_sqm.kWh.IT.Res.HHnew.Thermal.SH.ConvElc.SC</t>
  </si>
  <si>
    <t>TES_per_sqm.kWh.IT.Res.HHnew.Thermal.SH.ConvElc.SC.AC.Elec</t>
  </si>
  <si>
    <t>TES_per_sqm.kWh.IT.Res.HHnew.Thermal.SH.ConvElc.WH</t>
  </si>
  <si>
    <t>TES_per_sqm.kWh.IT.Res.HHnew.Thermal.SH.ConvElc.WH.LPG.NoSolar.LPG</t>
  </si>
  <si>
    <t>TES_per_sqm.kWh.IT.Res.HHnew.Thermal.SH.ConvElc.WH.LPG.Solar</t>
  </si>
  <si>
    <t>TES_per_sqm.kWh.IT.Res.HHnew.Thermal.SH.ConvElc.WH.LPG.Solar.LPG</t>
  </si>
  <si>
    <t>TES_per_sqm.kWh.IT.Res.HHnew.Thermal.SH.ConvElc.WH.LPG.Solar.Solar</t>
  </si>
  <si>
    <t>TES_per_sqm.kWh.IT.Res.HHnew.Thermal.SH.ConvElc.WH.Elc.NoSolar.Elec</t>
  </si>
  <si>
    <t>TES_per_sqm.kWh.IT.Res.HHnew.Thermal.SH.ConvElc.WH.Elc.Solar</t>
  </si>
  <si>
    <t>TES_per_sqm.kWh.IT.Res.HHnew.Thermal.SH.ConvElc.WH.Elc.Solar.Elec</t>
  </si>
  <si>
    <t>TES_per_sqm.kWh.IT.Res.HHnew.Thermal.SH.ConvElc.WH.Elc.Solar.Solar</t>
  </si>
  <si>
    <t>TES_per_sqm.kWh.IT.Res.HHnew.Thermal.SH.ConvElc.CO</t>
  </si>
  <si>
    <t>TES_per_sqm.kWh.IT.Res.HHnew.Thermal.SH.ConvElc.CO.LPG.LPG</t>
  </si>
  <si>
    <t>TES_per_sqm.kWh.IT.Res.HHnew.Thermal.SH.ConvElc.CO.Elc.Elec</t>
  </si>
  <si>
    <t>IT - CO2 emissions in new and renovated households per surface area (detailed structure)</t>
  </si>
  <si>
    <t>EMI_per_sqm.kgCO2.IT.Res.HHnew.Thermal.SH.Solids</t>
  </si>
  <si>
    <t>EMI_per_sqm.kgCO2.IT.Res.HHnew.Thermal.SH.Solids.SH</t>
  </si>
  <si>
    <t>EMI_per_sqm.kgCO2.IT.Res.HHnew.Thermal.SH.Solids.SH.Solids</t>
  </si>
  <si>
    <t>EMI_per_sqm.kgCO2.IT.Res.HHnew.Thermal.SH.Solids.SH.Elec</t>
  </si>
  <si>
    <t>EMI_per_sqm.kgCO2.IT.Res.HHnew.Thermal.SH.Solids.SC</t>
  </si>
  <si>
    <t>EMI_per_sqm.kgCO2.IT.Res.HHnew.Thermal.SH.Solids.SC.AC.Elec</t>
  </si>
  <si>
    <t>EMI_per_sqm.kgCO2.IT.Res.HHnew.Thermal.SH.Solids.WH</t>
  </si>
  <si>
    <t>EMI_per_sqm.kgCO2.IT.Res.HHnew.Thermal.SH.Solids.WH.Solids.NoSolar.Solids</t>
  </si>
  <si>
    <t>EMI_per_sqm.kgCO2.IT.Res.HHnew.Thermal.SH.Solids.WH.LPG.NoSolar.LPG</t>
  </si>
  <si>
    <t>EMI_per_sqm.kgCO2.IT.Res.HHnew.Thermal.SH.Solids.WH.LPG.Solar</t>
  </si>
  <si>
    <t>EMI_per_sqm.kgCO2.IT.Res.HHnew.Thermal.SH.Solids.WH.LPG.Solar.LPG</t>
  </si>
  <si>
    <t>EMI_per_sqm.kgCO2.IT.Res.HHnew.Thermal.SH.Solids.WH.LPG.Solar.Solar</t>
  </si>
  <si>
    <t>EMI_per_sqm.kgCO2.IT.Res.HHnew.Thermal.SH.Solids.WH.Elc.NoSolar.Elec</t>
  </si>
  <si>
    <t>EMI_per_sqm.kgCO2.IT.Res.HHnew.Thermal.SH.Solids.WH.Elc.Solar</t>
  </si>
  <si>
    <t>EMI_per_sqm.kgCO2.IT.Res.HHnew.Thermal.SH.Solids.WH.Elc.Solar.Elec</t>
  </si>
  <si>
    <t>EMI_per_sqm.kgCO2.IT.Res.HHnew.Thermal.SH.Solids.WH.Elc.Solar.Solar</t>
  </si>
  <si>
    <t>EMI_per_sqm.kgCO2.IT.Res.HHnew.Thermal.SH.Solids.CO</t>
  </si>
  <si>
    <t>EMI_per_sqm.kgCO2.IT.Res.HHnew.Thermal.SH.Solids.CO.Solids.Solids</t>
  </si>
  <si>
    <t>EMI_per_sqm.kgCO2.IT.Res.HHnew.Thermal.SH.Solids.CO.LPG.LPG</t>
  </si>
  <si>
    <t>EMI_per_sqm.kgCO2.IT.Res.HHnew.Thermal.SH.Solids.CO.Elc.Elec</t>
  </si>
  <si>
    <t>EMI_per_sqm.kgCO2.IT.Res.HHnew.Thermal.SH.LPG</t>
  </si>
  <si>
    <t>EMI_per_sqm.kgCO2.IT.Res.HHnew.Thermal.SH.LPG.SH</t>
  </si>
  <si>
    <t>EMI_per_sqm.kgCO2.IT.Res.HHnew.Thermal.SH.LPG.SH.LPG</t>
  </si>
  <si>
    <t>EMI_per_sqm.kgCO2.IT.Res.HHnew.Thermal.SH.LPG.SH.Elec</t>
  </si>
  <si>
    <t>EMI_per_sqm.kgCO2.IT.Res.HHnew.Thermal.SH.LPG.SC</t>
  </si>
  <si>
    <t>EMI_per_sqm.kgCO2.IT.Res.HHnew.Thermal.SH.LPG.SC.AC.Elec</t>
  </si>
  <si>
    <t>EMI_per_sqm.kgCO2.IT.Res.HHnew.Thermal.SH.LPG.WH</t>
  </si>
  <si>
    <t>EMI_per_sqm.kgCO2.IT.Res.HHnew.Thermal.SH.LPG.WH.LPG.NoSolar.LPG</t>
  </si>
  <si>
    <t>EMI_per_sqm.kgCO2.IT.Res.HHnew.Thermal.SH.LPG.WH.LPG.Solar</t>
  </si>
  <si>
    <t>EMI_per_sqm.kgCO2.IT.Res.HHnew.Thermal.SH.LPG.WH.LPG.Solar.LPG</t>
  </si>
  <si>
    <t>EMI_per_sqm.kgCO2.IT.Res.HHnew.Thermal.SH.LPG.WH.LPG.Solar.Solar</t>
  </si>
  <si>
    <t>EMI_per_sqm.kgCO2.IT.Res.HHnew.Thermal.SH.LPG.WH.Elc.NoSolar.Elec</t>
  </si>
  <si>
    <t>EMI_per_sqm.kgCO2.IT.Res.HHnew.Thermal.SH.LPG.WH.Elc.Solar</t>
  </si>
  <si>
    <t>EMI_per_sqm.kgCO2.IT.Res.HHnew.Thermal.SH.LPG.WH.Elc.Solar.Elec</t>
  </si>
  <si>
    <t>EMI_per_sqm.kgCO2.IT.Res.HHnew.Thermal.SH.LPG.WH.Elc.Solar.Solar</t>
  </si>
  <si>
    <t>EMI_per_sqm.kgCO2.IT.Res.HHnew.Thermal.SH.LPG.CO</t>
  </si>
  <si>
    <t>EMI_per_sqm.kgCO2.IT.Res.HHnew.Thermal.SH.LPG.CO.LPG.LPG</t>
  </si>
  <si>
    <t>EMI_per_sqm.kgCO2.IT.Res.HHnew.Thermal.SH.LPG.CO.Elc.Elec</t>
  </si>
  <si>
    <t>EMI_per_sqm.kgCO2.IT.Res.HHnew.Thermal.SH.Oil</t>
  </si>
  <si>
    <t>EMI_per_sqm.kgCO2.IT.Res.HHnew.Thermal.SH.Oil.SH</t>
  </si>
  <si>
    <t>EMI_per_sqm.kgCO2.IT.Res.HHnew.Thermal.SH.Oil.SH.Oil</t>
  </si>
  <si>
    <t>EMI_per_sqm.kgCO2.IT.Res.HHnew.Thermal.SH.Oil.SH.Elec</t>
  </si>
  <si>
    <t>EMI_per_sqm.kgCO2.IT.Res.HHnew.Thermal.SH.Oil.SC</t>
  </si>
  <si>
    <t>EMI_per_sqm.kgCO2.IT.Res.HHnew.Thermal.SH.Oil.SC.AC.Elec</t>
  </si>
  <si>
    <t>EMI_per_sqm.kgCO2.IT.Res.HHnew.Thermal.SH.Oil.WH</t>
  </si>
  <si>
    <t>EMI_per_sqm.kgCO2.IT.Res.HHnew.Thermal.SH.Oil.WH.Oil.NoSolar.Oil</t>
  </si>
  <si>
    <t>EMI_per_sqm.kgCO2.IT.Res.HHnew.Thermal.SH.Oil.WH.Oil.Solar</t>
  </si>
  <si>
    <t>EMI_per_sqm.kgCO2.IT.Res.HHnew.Thermal.SH.Oil.WH.Oil.Solar.Oil</t>
  </si>
  <si>
    <t>EMI_per_sqm.kgCO2.IT.Res.HHnew.Thermal.SH.Oil.WH.Oil.Solar.Solar</t>
  </si>
  <si>
    <t>EMI_per_sqm.kgCO2.IT.Res.HHnew.Thermal.SH.Oil.WH.Elc.NoSolar.Elec</t>
  </si>
  <si>
    <t>EMI_per_sqm.kgCO2.IT.Res.HHnew.Thermal.SH.Oil.WH.Elc.Solar</t>
  </si>
  <si>
    <t>EMI_per_sqm.kgCO2.IT.Res.HHnew.Thermal.SH.Oil.WH.Elc.Solar.Elec</t>
  </si>
  <si>
    <t>EMI_per_sqm.kgCO2.IT.Res.HHnew.Thermal.SH.Oil.WH.Elc.Solar.Solar</t>
  </si>
  <si>
    <t>EMI_per_sqm.kgCO2.IT.Res.HHnew.Thermal.SH.Oil.CO</t>
  </si>
  <si>
    <t>EMI_per_sqm.kgCO2.IT.Res.HHnew.Thermal.SH.Oil.CO.LPG.LPG</t>
  </si>
  <si>
    <t>EMI_per_sqm.kgCO2.IT.Res.HHnew.Thermal.SH.Oil.CO.Elc.Elec</t>
  </si>
  <si>
    <t>EMI_per_sqm.kgCO2.IT.Res.HHnew.Thermal.SH.Gas</t>
  </si>
  <si>
    <t>EMI_per_sqm.kgCO2.IT.Res.HHnew.Thermal.SH.Gas.SH</t>
  </si>
  <si>
    <t>EMI_per_sqm.kgCO2.IT.Res.HHnew.Thermal.SH.Gas.SH.Gas</t>
  </si>
  <si>
    <t>EMI_per_sqm.kgCO2.IT.Res.HHnew.Thermal.SH.Gas.SH.Elec</t>
  </si>
  <si>
    <t>EMI_per_sqm.kgCO2.IT.Res.HHnew.Thermal.SH.Gas.SC</t>
  </si>
  <si>
    <t>EMI_per_sqm.kgCO2.IT.Res.HHnew.Thermal.SH.Gas.SC.AC.Elec</t>
  </si>
  <si>
    <t>EMI_per_sqm.kgCO2.IT.Res.HHnew.Thermal.SH.Gas.WH</t>
  </si>
  <si>
    <t>EMI_per_sqm.kgCO2.IT.Res.HHnew.Thermal.SH.Gas.WH.Gas.NoSolar.Gas</t>
  </si>
  <si>
    <t>EMI_per_sqm.kgCO2.IT.Res.HHnew.Thermal.SH.Gas.WH.Gas.Solar</t>
  </si>
  <si>
    <t>EMI_per_sqm.kgCO2.IT.Res.HHnew.Thermal.SH.Gas.WH.Gas.Solar.Gas</t>
  </si>
  <si>
    <t>EMI_per_sqm.kgCO2.IT.Res.HHnew.Thermal.SH.Gas.WH.Gas.Solar.Solar</t>
  </si>
  <si>
    <t>EMI_per_sqm.kgCO2.IT.Res.HHnew.Thermal.SH.Gas.WH.Elc.NoSolar.Elec</t>
  </si>
  <si>
    <t>EMI_per_sqm.kgCO2.IT.Res.HHnew.Thermal.SH.Gas.WH.Elc.Solar</t>
  </si>
  <si>
    <t>EMI_per_sqm.kgCO2.IT.Res.HHnew.Thermal.SH.Gas.WH.Elc.Solar.Elec</t>
  </si>
  <si>
    <t>EMI_per_sqm.kgCO2.IT.Res.HHnew.Thermal.SH.Gas.WH.Elc.Solar.Solar</t>
  </si>
  <si>
    <t>EMI_per_sqm.kgCO2.IT.Res.HHnew.Thermal.SH.Gas.CO</t>
  </si>
  <si>
    <t>EMI_per_sqm.kgCO2.IT.Res.HHnew.Thermal.SH.Gas.CO.Gas.Gas</t>
  </si>
  <si>
    <t>EMI_per_sqm.kgCO2.IT.Res.HHnew.Thermal.SH.Gas.CO.Elc.Elec</t>
  </si>
  <si>
    <t>EMI_per_sqm.kgCO2.IT.Res.HHnew.Thermal.SH.Biomass</t>
  </si>
  <si>
    <t>EMI_per_sqm.kgCO2.IT.Res.HHnew.Thermal.SH.Biomass.SH</t>
  </si>
  <si>
    <t>EMI_per_sqm.kgCO2.IT.Res.HHnew.Thermal.SH.Biomass.SH.Biomass</t>
  </si>
  <si>
    <t>EMI_per_sqm.kgCO2.IT.Res.HHnew.Thermal.SH.Biomass.SH.Elec</t>
  </si>
  <si>
    <t>EMI_per_sqm.kgCO2.IT.Res.HHnew.Thermal.SH.Biomass.SC</t>
  </si>
  <si>
    <t>EMI_per_sqm.kgCO2.IT.Res.HHnew.Thermal.SH.Biomass.SC.AC.Elec</t>
  </si>
  <si>
    <t>EMI_per_sqm.kgCO2.IT.Res.HHnew.Thermal.SH.Biomass.WH</t>
  </si>
  <si>
    <t>EMI_per_sqm.kgCO2.IT.Res.HHnew.Thermal.SH.Biomass.WH.Biomass.NoSolar.Biomass</t>
  </si>
  <si>
    <t>EMI_per_sqm.kgCO2.IT.Res.HHnew.Thermal.SH.Biomass.WH.Biomass.Solar</t>
  </si>
  <si>
    <t>EMI_per_sqm.kgCO2.IT.Res.HHnew.Thermal.SH.Biomass.WH.Biomass.Solar.Biomass</t>
  </si>
  <si>
    <t>EMI_per_sqm.kgCO2.IT.Res.HHnew.Thermal.SH.Biomass.WH.Biomass.Solar.Solar</t>
  </si>
  <si>
    <t>EMI_per_sqm.kgCO2.IT.Res.HHnew.Thermal.SH.Biomass.WH.LPG.NoSolar.LPG</t>
  </si>
  <si>
    <t>EMI_per_sqm.kgCO2.IT.Res.HHnew.Thermal.SH.Biomass.WH.LPG.Solar</t>
  </si>
  <si>
    <t>EMI_per_sqm.kgCO2.IT.Res.HHnew.Thermal.SH.Biomass.WH.LPG.Solar.LPG</t>
  </si>
  <si>
    <t>EMI_per_sqm.kgCO2.IT.Res.HHnew.Thermal.SH.Biomass.WH.LPG.Solar.Solar</t>
  </si>
  <si>
    <t>EMI_per_sqm.kgCO2.IT.Res.HHnew.Thermal.SH.Biomass.WH.Elc.NoSolar.Elec</t>
  </si>
  <si>
    <t>EMI_per_sqm.kgCO2.IT.Res.HHnew.Thermal.SH.Biomass.WH.Elc.Solar</t>
  </si>
  <si>
    <t>EMI_per_sqm.kgCO2.IT.Res.HHnew.Thermal.SH.Biomass.WH.Elc.Solar.Elec</t>
  </si>
  <si>
    <t>EMI_per_sqm.kgCO2.IT.Res.HHnew.Thermal.SH.Biomass.WH.Elc.Solar.Solar</t>
  </si>
  <si>
    <t>EMI_per_sqm.kgCO2.IT.Res.HHnew.Thermal.SH.Biomass.CO</t>
  </si>
  <si>
    <t>EMI_per_sqm.kgCO2.IT.Res.HHnew.Thermal.SH.Biomass.CO.Biomass.Biomass</t>
  </si>
  <si>
    <t>EMI_per_sqm.kgCO2.IT.Res.HHnew.Thermal.SH.Biomass.CO.LPG.LPG</t>
  </si>
  <si>
    <t>EMI_per_sqm.kgCO2.IT.Res.HHnew.Thermal.SH.Biomass.CO.Elc.Elec</t>
  </si>
  <si>
    <t>EMI_per_sqm.kgCO2.IT.Res.HHnew.Thermal.SH.Geo</t>
  </si>
  <si>
    <t>EMI_per_sqm.kgCO2.IT.Res.HHnew.Thermal.SH.Geo.SH</t>
  </si>
  <si>
    <t>EMI_per_sqm.kgCO2.IT.Res.HHnew.Thermal.SH.Geo.SH.Geo</t>
  </si>
  <si>
    <t>EMI_per_sqm.kgCO2.IT.Res.HHnew.Thermal.SH.Geo.SH.Elec</t>
  </si>
  <si>
    <t>EMI_per_sqm.kgCO2.IT.Res.HHnew.Thermal.SH.Geo.SC</t>
  </si>
  <si>
    <t>EMI_per_sqm.kgCO2.IT.Res.HHnew.Thermal.SH.Geo.SC.AC.Elec</t>
  </si>
  <si>
    <t>EMI_per_sqm.kgCO2.IT.Res.HHnew.Thermal.SH.Geo.WH</t>
  </si>
  <si>
    <t>EMI_per_sqm.kgCO2.IT.Res.HHnew.Thermal.SH.Geo.WH.Geo.NoSolar.Geo</t>
  </si>
  <si>
    <t>EMI_per_sqm.kgCO2.IT.Res.HHnew.Thermal.SH.Geo.WH.Geo.Solar</t>
  </si>
  <si>
    <t>EMI_per_sqm.kgCO2.IT.Res.HHnew.Thermal.SH.Geo.WH.Geo.Solar.Geo</t>
  </si>
  <si>
    <t>EMI_per_sqm.kgCO2.IT.Res.HHnew.Thermal.SH.Geo.WH.Geo.Solar.Solar</t>
  </si>
  <si>
    <t>EMI_per_sqm.kgCO2.IT.Res.HHnew.Thermal.SH.Geo.WH.Elc.NoSolar.Elec</t>
  </si>
  <si>
    <t>EMI_per_sqm.kgCO2.IT.Res.HHnew.Thermal.SH.Geo.WH.Elc.Solar</t>
  </si>
  <si>
    <t>EMI_per_sqm.kgCO2.IT.Res.HHnew.Thermal.SH.Geo.WH.Elc.Solar.Elec</t>
  </si>
  <si>
    <t>EMI_per_sqm.kgCO2.IT.Res.HHnew.Thermal.SH.Geo.WH.Elc.Solar.Solar</t>
  </si>
  <si>
    <t>EMI_per_sqm.kgCO2.IT.Res.HHnew.Thermal.SH.Geo.CO</t>
  </si>
  <si>
    <t>EMI_per_sqm.kgCO2.IT.Res.HHnew.Thermal.SH.Geo.CO.LPG.LPG</t>
  </si>
  <si>
    <t>EMI_per_sqm.kgCO2.IT.Res.HHnew.Thermal.SH.Geo.CO.Elc.Elec</t>
  </si>
  <si>
    <t>EMI_per_sqm.kgCO2.IT.Res.HHnew.Thermal.SH.DistrHeat</t>
  </si>
  <si>
    <t>EMI_per_sqm.kgCO2.IT.Res.HHnew.Thermal.SH.DistrHeat.SH</t>
  </si>
  <si>
    <t>EMI_per_sqm.kgCO2.IT.Res.HHnew.Thermal.SH.DistrHeat.SH.Steam_Distr</t>
  </si>
  <si>
    <t>EMI_per_sqm.kgCO2.IT.Res.HHnew.Thermal.SH.DistrHeat.SH.Elec</t>
  </si>
  <si>
    <t>EMI_per_sqm.kgCO2.IT.Res.HHnew.Thermal.SH.DistrHeat.SC</t>
  </si>
  <si>
    <t>EMI_per_sqm.kgCO2.IT.Res.HHnew.Thermal.SH.DistrHeat.SC.AC.Elec</t>
  </si>
  <si>
    <t>EMI_per_sqm.kgCO2.IT.Res.HHnew.Thermal.SH.DistrHeat.WH</t>
  </si>
  <si>
    <t>EMI_per_sqm.kgCO2.IT.Res.HHnew.Thermal.SH.DistrHeat.WH.DistrHeat.NoSolar.Steam_Distr</t>
  </si>
  <si>
    <t>EMI_per_sqm.kgCO2.IT.Res.HHnew.Thermal.SH.DistrHeat.WH.DistrHeat.Solar</t>
  </si>
  <si>
    <t>EMI_per_sqm.kgCO2.IT.Res.HHnew.Thermal.SH.DistrHeat.WH.DistrHeat.Solar.Steam_Distr</t>
  </si>
  <si>
    <t>EMI_per_sqm.kgCO2.IT.Res.HHnew.Thermal.SH.DistrHeat.WH.DistrHeat.Solar.Solar</t>
  </si>
  <si>
    <t>EMI_per_sqm.kgCO2.IT.Res.HHnew.Thermal.SH.DistrHeat.WH.Elc.NoSolar.Elec</t>
  </si>
  <si>
    <t>EMI_per_sqm.kgCO2.IT.Res.HHnew.Thermal.SH.DistrHeat.WH.Elc.Solar</t>
  </si>
  <si>
    <t>EMI_per_sqm.kgCO2.IT.Res.HHnew.Thermal.SH.DistrHeat.WH.Elc.Solar.Elec</t>
  </si>
  <si>
    <t>EMI_per_sqm.kgCO2.IT.Res.HHnew.Thermal.SH.DistrHeat.WH.Elc.Solar.Solar</t>
  </si>
  <si>
    <t>EMI_per_sqm.kgCO2.IT.Res.HHnew.Thermal.SH.DistrHeat.CO</t>
  </si>
  <si>
    <t>EMI_per_sqm.kgCO2.IT.Res.HHnew.Thermal.SH.DistrHeat.CO.LPG.LPG</t>
  </si>
  <si>
    <t>EMI_per_sqm.kgCO2.IT.Res.HHnew.Thermal.SH.DistrHeat.CO.Elc.Elec</t>
  </si>
  <si>
    <t>EMI_per_sqm.kgCO2.IT.Res.HHnew.Thermal.SH.AdvElc</t>
  </si>
  <si>
    <t>EMI_per_sqm.kgCO2.IT.Res.HHnew.Thermal.SH.AdvElc.SH</t>
  </si>
  <si>
    <t>EMI_per_sqm.kgCO2.IT.Res.HHnew.Thermal.SH.AdvElc.SH.Elec</t>
  </si>
  <si>
    <t>EMI_per_sqm.kgCO2.IT.Res.HHnew.Thermal.SH.AdvElc.SC</t>
  </si>
  <si>
    <t>EMI_per_sqm.kgCO2.IT.Res.HHnew.Thermal.SH.AdvElc.SC.AC.Elec</t>
  </si>
  <si>
    <t>EMI_per_sqm.kgCO2.IT.Res.HHnew.Thermal.SH.AdvElc.WH</t>
  </si>
  <si>
    <t>EMI_per_sqm.kgCO2.IT.Res.HHnew.Thermal.SH.AdvElc.WH.LPG.NoSolar.LPG</t>
  </si>
  <si>
    <t>EMI_per_sqm.kgCO2.IT.Res.HHnew.Thermal.SH.AdvElc.WH.LPG.Solar</t>
  </si>
  <si>
    <t>EMI_per_sqm.kgCO2.IT.Res.HHnew.Thermal.SH.AdvElc.WH.LPG.Solar.LPG</t>
  </si>
  <si>
    <t>EMI_per_sqm.kgCO2.IT.Res.HHnew.Thermal.SH.AdvElc.WH.LPG.Solar.Solar</t>
  </si>
  <si>
    <t>EMI_per_sqm.kgCO2.IT.Res.HHnew.Thermal.SH.AdvElc.WH.Elc.NoSolar.Elec</t>
  </si>
  <si>
    <t>EMI_per_sqm.kgCO2.IT.Res.HHnew.Thermal.SH.AdvElc.WH.Elc.Solar</t>
  </si>
  <si>
    <t>EMI_per_sqm.kgCO2.IT.Res.HHnew.Thermal.SH.AdvElc.WH.Elc.Solar.Elec</t>
  </si>
  <si>
    <t>EMI_per_sqm.kgCO2.IT.Res.HHnew.Thermal.SH.AdvElc.WH.Elc.Solar.Solar</t>
  </si>
  <si>
    <t>EMI_per_sqm.kgCO2.IT.Res.HHnew.Thermal.SH.AdvElc.CO</t>
  </si>
  <si>
    <t>EMI_per_sqm.kgCO2.IT.Res.HHnew.Thermal.SH.AdvElc.CO.LPG.LPG</t>
  </si>
  <si>
    <t>EMI_per_sqm.kgCO2.IT.Res.HHnew.Thermal.SH.AdvElc.CO.Elc.Elec</t>
  </si>
  <si>
    <t>EMI_per_sqm.kgCO2.IT.Res.HHnew.Thermal.SH.ConvElc</t>
  </si>
  <si>
    <t>EMI_per_sqm.kgCO2.IT.Res.HHnew.Thermal.SH.ConvElc.SH</t>
  </si>
  <si>
    <t>EMI_per_sqm.kgCO2.IT.Res.HHnew.Thermal.SH.ConvElc.SH.Elec</t>
  </si>
  <si>
    <t>EMI_per_sqm.kgCO2.IT.Res.HHnew.Thermal.SH.ConvElc.SC</t>
  </si>
  <si>
    <t>EMI_per_sqm.kgCO2.IT.Res.HHnew.Thermal.SH.ConvElc.SC.AC.Elec</t>
  </si>
  <si>
    <t>EMI_per_sqm.kgCO2.IT.Res.HHnew.Thermal.SH.ConvElc.WH</t>
  </si>
  <si>
    <t>EMI_per_sqm.kgCO2.IT.Res.HHnew.Thermal.SH.ConvElc.WH.LPG.NoSolar.LPG</t>
  </si>
  <si>
    <t>EMI_per_sqm.kgCO2.IT.Res.HHnew.Thermal.SH.ConvElc.WH.LPG.Solar</t>
  </si>
  <si>
    <t>EMI_per_sqm.kgCO2.IT.Res.HHnew.Thermal.SH.ConvElc.WH.LPG.Solar.LPG</t>
  </si>
  <si>
    <t>EMI_per_sqm.kgCO2.IT.Res.HHnew.Thermal.SH.ConvElc.WH.LPG.Solar.Solar</t>
  </si>
  <si>
    <t>EMI_per_sqm.kgCO2.IT.Res.HHnew.Thermal.SH.ConvElc.WH.Elc.NoSolar.Elec</t>
  </si>
  <si>
    <t>EMI_per_sqm.kgCO2.IT.Res.HHnew.Thermal.SH.ConvElc.WH.Elc.Solar</t>
  </si>
  <si>
    <t>EMI_per_sqm.kgCO2.IT.Res.HHnew.Thermal.SH.ConvElc.WH.Elc.Solar.Elec</t>
  </si>
  <si>
    <t>EMI_per_sqm.kgCO2.IT.Res.HHnew.Thermal.SH.ConvElc.WH.Elc.Solar.Solar</t>
  </si>
  <si>
    <t>EMI_per_sqm.kgCO2.IT.Res.HHnew.Thermal.SH.ConvElc.CO</t>
  </si>
  <si>
    <t>EMI_per_sqm.kgCO2.IT.Res.HHnew.Thermal.SH.ConvElc.CO.LPG.LPG</t>
  </si>
  <si>
    <t>EMI_per_sqm.kgCO2.IT.Res.HHnew.Thermal.SH.ConvElc.CO.Elc.Elec</t>
  </si>
  <si>
    <t>IT - Household type: Solids</t>
  </si>
  <si>
    <t>IT - Household type: LPG</t>
  </si>
  <si>
    <t>IT - Household type: Diesel oil</t>
  </si>
  <si>
    <t>IT - Household type: Gas</t>
  </si>
  <si>
    <t>IT - Household type: Biomass</t>
  </si>
  <si>
    <t>IT - Household type: Geothermal</t>
  </si>
  <si>
    <t>IT - Household type: Distributed heat</t>
  </si>
  <si>
    <t>IT - Household type: Advanced electric heating</t>
  </si>
  <si>
    <t>IT - Household type: Conventional electric heating</t>
  </si>
  <si>
    <t>IT - Residential / specific electric uses</t>
  </si>
  <si>
    <t>IT - Refrigerators and freezers</t>
  </si>
  <si>
    <t>IT - Washing machines</t>
  </si>
  <si>
    <t>IT - Clothes dryers</t>
  </si>
  <si>
    <t>IT - Dishwashers</t>
  </si>
  <si>
    <t>IT - TV and multimedia</t>
  </si>
  <si>
    <t>IT - ICT equipment</t>
  </si>
  <si>
    <t>IT - Lighting</t>
  </si>
  <si>
    <t>IT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</si>
</sst>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45432.78628472222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1002734.766833849</v>
      </c>
      <c r="C3" s="182">
        <v>1009193.1686632588</v>
      </c>
      <c r="D3" s="182">
        <v>1008770.1696971228</v>
      </c>
      <c r="E3" s="182">
        <v>1015575.6498283471</v>
      </c>
      <c r="F3" s="182">
        <v>1025443.2940331558</v>
      </c>
      <c r="G3" s="182">
        <v>1039663.439535293</v>
      </c>
      <c r="H3" s="182">
        <v>1053622.0373460106</v>
      </c>
      <c r="I3" s="182">
        <v>1066133.3482367406</v>
      </c>
      <c r="J3" s="182">
        <v>1054059.9989169871</v>
      </c>
      <c r="K3" s="182">
        <v>1038236.210352039</v>
      </c>
      <c r="L3" s="182">
        <v>1049134.4906340134</v>
      </c>
      <c r="M3" s="182">
        <v>1049822.1578596432</v>
      </c>
      <c r="N3" s="182">
        <v>1010821.887213847</v>
      </c>
      <c r="O3" s="182">
        <v>986114.33505351294</v>
      </c>
      <c r="P3" s="182">
        <v>987840.65301216883</v>
      </c>
      <c r="Q3" s="182">
        <v>1005936.2</v>
      </c>
      <c r="R3" s="182">
        <v>1018478.7429576057</v>
      </c>
      <c r="S3" s="182">
        <v>1034148.8846499767</v>
      </c>
      <c r="T3" s="182">
        <v>1043808.6193730298</v>
      </c>
      <c r="U3" s="182">
        <v>1045967.784320405</v>
      </c>
      <c r="V3" s="182">
        <v>937066.54352792504</v>
      </c>
      <c r="W3" s="182">
        <v>986430.99157733528</v>
      </c>
      <c r="DA3" s="210" t="s">
        <v>221</v>
      </c>
    </row>
    <row r="4" spans="1:105" ht="12" customHeight="1" x14ac:dyDescent="0.25">
      <c r="A4" s="183" t="s">
        <v>90</v>
      </c>
      <c r="B4" s="36">
        <v>56923524</v>
      </c>
      <c r="C4" s="36">
        <v>56960692</v>
      </c>
      <c r="D4" s="36">
        <v>56987507</v>
      </c>
      <c r="E4" s="36">
        <v>57130506</v>
      </c>
      <c r="F4" s="36">
        <v>57495900</v>
      </c>
      <c r="G4" s="36">
        <v>57874753</v>
      </c>
      <c r="H4" s="36">
        <v>58064214</v>
      </c>
      <c r="I4" s="36">
        <v>58223744</v>
      </c>
      <c r="J4" s="36">
        <v>58652875</v>
      </c>
      <c r="K4" s="36">
        <v>59000586</v>
      </c>
      <c r="L4" s="36">
        <v>59190143</v>
      </c>
      <c r="M4" s="36">
        <v>59364690</v>
      </c>
      <c r="N4" s="36">
        <v>59394207</v>
      </c>
      <c r="O4" s="36">
        <v>59685227</v>
      </c>
      <c r="P4" s="36">
        <v>60782668</v>
      </c>
      <c r="Q4" s="36">
        <v>60795612</v>
      </c>
      <c r="R4" s="36">
        <v>60665551</v>
      </c>
      <c r="S4" s="36">
        <v>60589445</v>
      </c>
      <c r="T4" s="36">
        <v>60483973</v>
      </c>
      <c r="U4" s="36">
        <v>59816673</v>
      </c>
      <c r="V4" s="36">
        <v>59641488</v>
      </c>
      <c r="W4" s="36">
        <v>59236213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22309710</v>
      </c>
      <c r="C6" s="35">
        <v>22408839</v>
      </c>
      <c r="D6" s="35">
        <v>22504633</v>
      </c>
      <c r="E6" s="35">
        <v>22647215</v>
      </c>
      <c r="F6" s="35">
        <v>22879387</v>
      </c>
      <c r="G6" s="35">
        <v>23214903</v>
      </c>
      <c r="H6" s="35">
        <v>23450813</v>
      </c>
      <c r="I6" s="35">
        <v>23755098</v>
      </c>
      <c r="J6" s="35">
        <v>24047919</v>
      </c>
      <c r="K6" s="35">
        <v>24320110</v>
      </c>
      <c r="L6" s="35">
        <v>24499231</v>
      </c>
      <c r="M6" s="35">
        <v>24797281</v>
      </c>
      <c r="N6" s="35">
        <v>25039716</v>
      </c>
      <c r="O6" s="35">
        <v>25258242</v>
      </c>
      <c r="P6" s="35">
        <v>25776589</v>
      </c>
      <c r="Q6" s="35">
        <v>25887308</v>
      </c>
      <c r="R6" s="35">
        <v>25947627</v>
      </c>
      <c r="S6" s="35">
        <v>25970615</v>
      </c>
      <c r="T6" s="35">
        <v>26037009</v>
      </c>
      <c r="U6" s="35">
        <v>25950834</v>
      </c>
      <c r="V6" s="35">
        <v>25841199</v>
      </c>
      <c r="W6" s="35">
        <v>25822238</v>
      </c>
      <c r="DA6" s="59" t="s">
        <v>223</v>
      </c>
    </row>
    <row r="7" spans="1:105" ht="12" customHeight="1" x14ac:dyDescent="0.25">
      <c r="A7" s="185" t="s">
        <v>187</v>
      </c>
      <c r="B7" s="114">
        <v>2052400.646197438</v>
      </c>
      <c r="C7" s="114">
        <v>2062320.963746049</v>
      </c>
      <c r="D7" s="114">
        <v>2072065.5633139105</v>
      </c>
      <c r="E7" s="114">
        <v>2086712.9047119708</v>
      </c>
      <c r="F7" s="114">
        <v>2110153.1265264968</v>
      </c>
      <c r="G7" s="114">
        <v>2143944.7248676838</v>
      </c>
      <c r="H7" s="114">
        <v>2168407.7374826632</v>
      </c>
      <c r="I7" s="114">
        <v>2199682.975139461</v>
      </c>
      <c r="J7" s="114">
        <v>2230404.9965205826</v>
      </c>
      <c r="K7" s="114">
        <v>2260098.0443073967</v>
      </c>
      <c r="L7" s="114">
        <v>2280953.4211476278</v>
      </c>
      <c r="M7" s="114">
        <v>2314809.2219627807</v>
      </c>
      <c r="N7" s="114">
        <v>2343717.4175999998</v>
      </c>
      <c r="O7" s="114">
        <v>2371049.5542291463</v>
      </c>
      <c r="P7" s="114">
        <v>2429967.9630898912</v>
      </c>
      <c r="Q7" s="114">
        <v>2448023.8385334914</v>
      </c>
      <c r="R7" s="114">
        <v>2461606.8944163448</v>
      </c>
      <c r="S7" s="114">
        <v>2472003.1758169997</v>
      </c>
      <c r="T7" s="114">
        <v>2487741.6192338211</v>
      </c>
      <c r="U7" s="114">
        <v>2489116.9907260556</v>
      </c>
      <c r="V7" s="114">
        <v>2488911.054185498</v>
      </c>
      <c r="W7" s="114">
        <v>2497963.57682116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584123</v>
      </c>
      <c r="D8" s="138">
        <v>582943</v>
      </c>
      <c r="E8" s="138">
        <v>631813</v>
      </c>
      <c r="F8" s="138">
        <v>724503</v>
      </c>
      <c r="G8" s="138">
        <v>832894</v>
      </c>
      <c r="H8" s="138">
        <v>740582</v>
      </c>
      <c r="I8" s="138">
        <v>814085</v>
      </c>
      <c r="J8" s="138">
        <v>809236</v>
      </c>
      <c r="K8" s="138">
        <v>794972</v>
      </c>
      <c r="L8" s="138">
        <v>707819</v>
      </c>
      <c r="M8" s="138">
        <v>830642</v>
      </c>
      <c r="N8" s="138">
        <v>781506</v>
      </c>
      <c r="O8" s="138">
        <v>762868</v>
      </c>
      <c r="P8" s="138">
        <v>1067439</v>
      </c>
      <c r="Q8" s="138">
        <v>671080</v>
      </c>
      <c r="R8" s="138">
        <v>623087</v>
      </c>
      <c r="S8" s="138">
        <v>587067</v>
      </c>
      <c r="T8" s="138">
        <v>630973</v>
      </c>
      <c r="U8" s="138">
        <v>566022</v>
      </c>
      <c r="V8" s="138">
        <v>564149</v>
      </c>
      <c r="W8" s="138">
        <v>561765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54537.750899464852</v>
      </c>
      <c r="D9" s="39">
        <v>54560.283966916228</v>
      </c>
      <c r="E9" s="39">
        <v>59654.561148555455</v>
      </c>
      <c r="F9" s="39">
        <v>68732.628687722929</v>
      </c>
      <c r="G9" s="39">
        <v>79548.308249311842</v>
      </c>
      <c r="H9" s="39">
        <v>70890.7402240675</v>
      </c>
      <c r="I9" s="39">
        <v>78174.719964342468</v>
      </c>
      <c r="J9" s="39">
        <v>78230.056210173876</v>
      </c>
      <c r="K9" s="39">
        <v>77786.72817171122</v>
      </c>
      <c r="L9" s="39">
        <v>69493.396646104098</v>
      </c>
      <c r="M9" s="39">
        <v>82852.052445478097</v>
      </c>
      <c r="N9" s="39">
        <v>78500.488353991605</v>
      </c>
      <c r="O9" s="39">
        <v>77409.339450357918</v>
      </c>
      <c r="P9" s="39">
        <v>109432.59195061233</v>
      </c>
      <c r="Q9" s="39">
        <v>69606.759722411618</v>
      </c>
      <c r="R9" s="39">
        <v>65355.374163066001</v>
      </c>
      <c r="S9" s="39">
        <v>62289.206235016085</v>
      </c>
      <c r="T9" s="39">
        <v>67677.366174199095</v>
      </c>
      <c r="U9" s="39">
        <v>61374.786287318631</v>
      </c>
      <c r="V9" s="39">
        <v>61779.392582837383</v>
      </c>
      <c r="W9" s="39">
        <v>62476.902318931992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1848.2</v>
      </c>
      <c r="C11" s="41">
        <v>1877.19</v>
      </c>
      <c r="D11" s="41">
        <v>1804.77</v>
      </c>
      <c r="E11" s="41">
        <v>2007.84</v>
      </c>
      <c r="F11" s="41">
        <v>2006.05</v>
      </c>
      <c r="G11" s="41">
        <v>2162.84</v>
      </c>
      <c r="H11" s="41">
        <v>1949</v>
      </c>
      <c r="I11" s="41">
        <v>1836.76</v>
      </c>
      <c r="J11" s="41">
        <v>1896.16</v>
      </c>
      <c r="K11" s="41">
        <v>1947.26</v>
      </c>
      <c r="L11" s="41">
        <v>2074.34</v>
      </c>
      <c r="M11" s="41">
        <v>1856.24</v>
      </c>
      <c r="N11" s="41">
        <v>1952.79</v>
      </c>
      <c r="O11" s="41">
        <v>1932.55</v>
      </c>
      <c r="P11" s="41">
        <v>1631.87</v>
      </c>
      <c r="Q11" s="41">
        <v>1808.06</v>
      </c>
      <c r="R11" s="41">
        <v>1766.12</v>
      </c>
      <c r="S11" s="41">
        <v>1879.86</v>
      </c>
      <c r="T11" s="41">
        <v>1746.84</v>
      </c>
      <c r="U11" s="41">
        <v>1813.91</v>
      </c>
      <c r="V11" s="41">
        <v>1750.4</v>
      </c>
      <c r="W11" s="41">
        <v>1916.57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1883.2880952380954</v>
      </c>
      <c r="C12" s="187">
        <f t="shared" ref="C12:W12" si="0">AVERAGE($B11:$V11)</f>
        <v>1883.2880952380954</v>
      </c>
      <c r="D12" s="187">
        <f t="shared" si="0"/>
        <v>1883.2880952380954</v>
      </c>
      <c r="E12" s="187">
        <f t="shared" si="0"/>
        <v>1883.2880952380954</v>
      </c>
      <c r="F12" s="187">
        <f t="shared" si="0"/>
        <v>1883.2880952380954</v>
      </c>
      <c r="G12" s="187">
        <f t="shared" si="0"/>
        <v>1883.2880952380954</v>
      </c>
      <c r="H12" s="187">
        <f t="shared" si="0"/>
        <v>1883.2880952380954</v>
      </c>
      <c r="I12" s="187">
        <f t="shared" si="0"/>
        <v>1883.2880952380954</v>
      </c>
      <c r="J12" s="187">
        <f t="shared" si="0"/>
        <v>1883.2880952380954</v>
      </c>
      <c r="K12" s="187">
        <f t="shared" si="0"/>
        <v>1883.2880952380954</v>
      </c>
      <c r="L12" s="187">
        <f t="shared" si="0"/>
        <v>1883.2880952380954</v>
      </c>
      <c r="M12" s="187">
        <f t="shared" si="0"/>
        <v>1883.2880952380954</v>
      </c>
      <c r="N12" s="187">
        <f t="shared" si="0"/>
        <v>1883.2880952380954</v>
      </c>
      <c r="O12" s="187">
        <f t="shared" si="0"/>
        <v>1883.2880952380954</v>
      </c>
      <c r="P12" s="187">
        <f t="shared" si="0"/>
        <v>1883.2880952380954</v>
      </c>
      <c r="Q12" s="187">
        <f t="shared" si="0"/>
        <v>1883.2880952380954</v>
      </c>
      <c r="R12" s="187">
        <f t="shared" si="0"/>
        <v>1883.2880952380954</v>
      </c>
      <c r="S12" s="187">
        <f t="shared" si="0"/>
        <v>1883.2880952380954</v>
      </c>
      <c r="T12" s="187">
        <f t="shared" si="0"/>
        <v>1883.2880952380954</v>
      </c>
      <c r="U12" s="187">
        <f t="shared" si="0"/>
        <v>1883.2880952380954</v>
      </c>
      <c r="V12" s="187">
        <f t="shared" si="0"/>
        <v>1883.2880952380954</v>
      </c>
      <c r="W12" s="187">
        <f t="shared" si="0"/>
        <v>1883.2880952380954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0.98136870544298782</v>
      </c>
      <c r="C13" s="189">
        <f t="shared" si="1"/>
        <v>0.99676199554730138</v>
      </c>
      <c r="D13" s="189">
        <f t="shared" si="1"/>
        <v>0.95830797452783312</v>
      </c>
      <c r="E13" s="189">
        <f t="shared" si="1"/>
        <v>1.0661353433268308</v>
      </c>
      <c r="F13" s="189">
        <f t="shared" si="1"/>
        <v>1.0651848780185618</v>
      </c>
      <c r="G13" s="189">
        <f t="shared" si="1"/>
        <v>1.1484382052160544</v>
      </c>
      <c r="H13" s="189">
        <f t="shared" si="1"/>
        <v>1.03489211498127</v>
      </c>
      <c r="I13" s="189">
        <f t="shared" si="1"/>
        <v>0.97529422324935733</v>
      </c>
      <c r="J13" s="189">
        <f t="shared" si="1"/>
        <v>1.0068348038701309</v>
      </c>
      <c r="K13" s="189">
        <f t="shared" si="1"/>
        <v>1.0339681989832878</v>
      </c>
      <c r="L13" s="189">
        <f t="shared" si="1"/>
        <v>1.1014459260083365</v>
      </c>
      <c r="M13" s="189">
        <f t="shared" si="1"/>
        <v>0.98563783453711273</v>
      </c>
      <c r="N13" s="189">
        <f t="shared" si="1"/>
        <v>1.036904552701013</v>
      </c>
      <c r="O13" s="189">
        <f t="shared" si="1"/>
        <v>1.0261573918968976</v>
      </c>
      <c r="P13" s="189">
        <f t="shared" si="1"/>
        <v>0.86650045955591837</v>
      </c>
      <c r="Q13" s="189">
        <f t="shared" si="1"/>
        <v>0.96005491914470753</v>
      </c>
      <c r="R13" s="189">
        <f t="shared" ref="R13:V13" si="2">R11/R12</f>
        <v>0.93778535767610083</v>
      </c>
      <c r="S13" s="189">
        <f t="shared" si="2"/>
        <v>0.99817972871661886</v>
      </c>
      <c r="T13" s="189">
        <f t="shared" si="2"/>
        <v>0.92754794362949289</v>
      </c>
      <c r="U13" s="189">
        <f t="shared" si="2"/>
        <v>0.9631611884482687</v>
      </c>
      <c r="V13" s="189">
        <f t="shared" si="2"/>
        <v>0.92943825452191642</v>
      </c>
      <c r="W13" s="189">
        <f t="shared" ref="W13" si="3">W11/W12</f>
        <v>1.0176722323292215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2.5515133993225372</v>
      </c>
      <c r="C17" s="14">
        <f t="shared" si="4"/>
        <v>2.5418850124274623</v>
      </c>
      <c r="D17" s="14">
        <f t="shared" si="4"/>
        <v>2.5322566691045352</v>
      </c>
      <c r="E17" s="14">
        <f t="shared" si="4"/>
        <v>2.5226283231735116</v>
      </c>
      <c r="F17" s="14">
        <f t="shared" si="4"/>
        <v>2.5130000204988008</v>
      </c>
      <c r="G17" s="14">
        <f t="shared" si="4"/>
        <v>2.4929999922894357</v>
      </c>
      <c r="H17" s="14">
        <f t="shared" si="4"/>
        <v>2.476000043154154</v>
      </c>
      <c r="I17" s="14">
        <f t="shared" si="4"/>
        <v>2.45099994956872</v>
      </c>
      <c r="J17" s="14">
        <f t="shared" si="4"/>
        <v>2.4390000232452547</v>
      </c>
      <c r="K17" s="14">
        <f t="shared" si="4"/>
        <v>2.4259999646383177</v>
      </c>
      <c r="L17" s="14">
        <f t="shared" si="4"/>
        <v>2.4160000368991175</v>
      </c>
      <c r="M17" s="14">
        <f t="shared" si="4"/>
        <v>2.3939999712065205</v>
      </c>
      <c r="N17" s="14">
        <f t="shared" si="4"/>
        <v>2.3720000258788878</v>
      </c>
      <c r="O17" s="14">
        <f t="shared" si="4"/>
        <v>2.3630000456880569</v>
      </c>
      <c r="P17" s="14">
        <f t="shared" si="4"/>
        <v>2.3580570726406043</v>
      </c>
      <c r="Q17" s="14">
        <f t="shared" si="4"/>
        <v>2.3484717684820686</v>
      </c>
      <c r="R17" s="14">
        <f t="shared" ref="R17:V17" si="5">R4/R6</f>
        <v>2.3379999643127287</v>
      </c>
      <c r="S17" s="14">
        <f t="shared" si="5"/>
        <v>2.3330000078935367</v>
      </c>
      <c r="T17" s="14">
        <f t="shared" si="5"/>
        <v>2.323000041978708</v>
      </c>
      <c r="U17" s="14">
        <f t="shared" si="5"/>
        <v>2.3050000242766764</v>
      </c>
      <c r="V17" s="14">
        <f t="shared" si="5"/>
        <v>2.3080000273981094</v>
      </c>
      <c r="W17" s="14">
        <f t="shared" ref="W17" si="6">W4/W6</f>
        <v>2.2939999623580265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36.055403846702077</v>
      </c>
      <c r="C18" s="94">
        <f t="shared" si="7"/>
        <v>36.206037731178704</v>
      </c>
      <c r="D18" s="94">
        <f t="shared" si="7"/>
        <v>36.359996644771819</v>
      </c>
      <c r="E18" s="94">
        <f t="shared" si="7"/>
        <v>36.525370608689705</v>
      </c>
      <c r="F18" s="94">
        <f t="shared" si="7"/>
        <v>36.700932179972781</v>
      </c>
      <c r="G18" s="94">
        <f t="shared" si="7"/>
        <v>37.044559393068752</v>
      </c>
      <c r="H18" s="94">
        <f t="shared" si="7"/>
        <v>37.344994241765903</v>
      </c>
      <c r="I18" s="94">
        <f t="shared" si="7"/>
        <v>37.779826991879141</v>
      </c>
      <c r="J18" s="94">
        <f t="shared" si="7"/>
        <v>38.02720662065726</v>
      </c>
      <c r="K18" s="94">
        <f t="shared" si="7"/>
        <v>38.306366047065985</v>
      </c>
      <c r="L18" s="94">
        <f t="shared" si="7"/>
        <v>38.536034980480245</v>
      </c>
      <c r="M18" s="94">
        <f t="shared" si="7"/>
        <v>38.993031412490836</v>
      </c>
      <c r="N18" s="94">
        <f t="shared" si="7"/>
        <v>39.460370564422213</v>
      </c>
      <c r="O18" s="94">
        <f t="shared" si="7"/>
        <v>39.725903266299824</v>
      </c>
      <c r="P18" s="94">
        <f t="shared" si="7"/>
        <v>39.977974693211749</v>
      </c>
      <c r="Q18" s="94">
        <f t="shared" si="7"/>
        <v>40.266456048398545</v>
      </c>
      <c r="R18" s="94">
        <f t="shared" ref="R18:V18" si="8">R7*1000/R4</f>
        <v>40.576684029727922</v>
      </c>
      <c r="S18" s="94">
        <f t="shared" si="8"/>
        <v>40.79923781802259</v>
      </c>
      <c r="T18" s="94">
        <f t="shared" si="8"/>
        <v>41.130592053432416</v>
      </c>
      <c r="U18" s="94">
        <f t="shared" si="8"/>
        <v>41.612427871507592</v>
      </c>
      <c r="V18" s="94">
        <f t="shared" si="8"/>
        <v>41.731203188382864</v>
      </c>
      <c r="W18" s="94">
        <f t="shared" ref="W18" si="9">W7*1000/W4</f>
        <v>42.169535328349902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91.995846032845705</v>
      </c>
      <c r="C19" s="15">
        <f t="shared" si="10"/>
        <v>92.031584668266348</v>
      </c>
      <c r="D19" s="15">
        <f t="shared" si="10"/>
        <v>92.072843992341959</v>
      </c>
      <c r="E19" s="15">
        <f t="shared" si="10"/>
        <v>92.139934411889968</v>
      </c>
      <c r="F19" s="15">
        <f t="shared" si="10"/>
        <v>92.229443320596701</v>
      </c>
      <c r="G19" s="15">
        <f t="shared" si="10"/>
        <v>92.352086281285949</v>
      </c>
      <c r="H19" s="15">
        <f t="shared" si="10"/>
        <v>92.466207354204016</v>
      </c>
      <c r="I19" s="15">
        <f t="shared" si="10"/>
        <v>92.59835405181073</v>
      </c>
      <c r="J19" s="15">
        <f t="shared" si="10"/>
        <v>92.748357831735163</v>
      </c>
      <c r="K19" s="15">
        <f t="shared" si="10"/>
        <v>92.931242675604551</v>
      </c>
      <c r="L19" s="15">
        <f t="shared" si="10"/>
        <v>93.103061934785941</v>
      </c>
      <c r="M19" s="15">
        <f t="shared" si="10"/>
        <v>93.349316078758008</v>
      </c>
      <c r="N19" s="15">
        <f t="shared" si="10"/>
        <v>93.6</v>
      </c>
      <c r="O19" s="15">
        <f t="shared" si="10"/>
        <v>93.872311233265819</v>
      </c>
      <c r="P19" s="15">
        <f t="shared" si="10"/>
        <v>94.270345975175047</v>
      </c>
      <c r="Q19" s="15">
        <f t="shared" si="10"/>
        <v>94.56463524648801</v>
      </c>
      <c r="R19" s="15">
        <f t="shared" ref="R19:V19" si="11">R7*1000/R6</f>
        <v>94.868285813432749</v>
      </c>
      <c r="S19" s="15">
        <f t="shared" si="11"/>
        <v>95.184622151496981</v>
      </c>
      <c r="T19" s="15">
        <f t="shared" si="11"/>
        <v>95.546367066732628</v>
      </c>
      <c r="U19" s="15">
        <f t="shared" si="11"/>
        <v>95.916647254036448</v>
      </c>
      <c r="V19" s="15">
        <f t="shared" si="11"/>
        <v>96.315618102143716</v>
      </c>
      <c r="W19" s="15">
        <f t="shared" ref="W19" si="12">W7*1000/W6</f>
        <v>96.736912455890149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36.731360663429619</v>
      </c>
      <c r="D20" s="4">
        <f t="shared" si="13"/>
        <v>36.960922893017354</v>
      </c>
      <c r="E20" s="4">
        <f t="shared" si="13"/>
        <v>37.42844894078592</v>
      </c>
      <c r="F20" s="4">
        <f t="shared" si="13"/>
        <v>37.751157622096748</v>
      </c>
      <c r="G20" s="4">
        <f t="shared" si="13"/>
        <v>38.310598548683949</v>
      </c>
      <c r="H20" s="4">
        <f t="shared" si="13"/>
        <v>38.660343730116217</v>
      </c>
      <c r="I20" s="4">
        <f t="shared" si="13"/>
        <v>39.178993890653622</v>
      </c>
      <c r="J20" s="4">
        <f t="shared" si="13"/>
        <v>39.635710085706798</v>
      </c>
      <c r="K20" s="4">
        <f t="shared" si="13"/>
        <v>40.33321877792757</v>
      </c>
      <c r="L20" s="4">
        <f t="shared" si="13"/>
        <v>40.637257089460462</v>
      </c>
      <c r="M20" s="4">
        <f t="shared" si="13"/>
        <v>41.66441073025225</v>
      </c>
      <c r="N20" s="4">
        <f t="shared" si="13"/>
        <v>42.347263613604312</v>
      </c>
      <c r="O20" s="4">
        <f t="shared" si="13"/>
        <v>42.941798881625964</v>
      </c>
      <c r="P20" s="4">
        <f t="shared" si="13"/>
        <v>43.47597270079207</v>
      </c>
      <c r="Q20" s="4">
        <f t="shared" si="13"/>
        <v>44.166377246397147</v>
      </c>
      <c r="R20" s="4">
        <f t="shared" ref="R20:V20" si="14">IF(SUM(R21)=0,"",R21/R17)</f>
        <v>44.862979677934092</v>
      </c>
      <c r="S20" s="4">
        <f t="shared" si="14"/>
        <v>45.478945640172817</v>
      </c>
      <c r="T20" s="4">
        <f t="shared" si="14"/>
        <v>46.172506954854882</v>
      </c>
      <c r="U20" s="4">
        <f t="shared" si="14"/>
        <v>47.041996689679195</v>
      </c>
      <c r="V20" s="4">
        <f t="shared" si="14"/>
        <v>47.447572895325806</v>
      </c>
      <c r="W20" s="4">
        <f t="shared" ref="W20" si="15">IF(SUM(W21)=0,"",W21/W17)</f>
        <v>48.48098160797246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93.366895156439398</v>
      </c>
      <c r="D21" s="3">
        <f t="shared" si="16"/>
        <v>93.594543492101678</v>
      </c>
      <c r="E21" s="3">
        <f t="shared" si="16"/>
        <v>94.41806539048018</v>
      </c>
      <c r="F21" s="3">
        <f t="shared" si="16"/>
        <v>94.868659878182584</v>
      </c>
      <c r="G21" s="3">
        <f t="shared" si="16"/>
        <v>95.508321886472757</v>
      </c>
      <c r="H21" s="3">
        <f t="shared" si="16"/>
        <v>95.723012744122187</v>
      </c>
      <c r="I21" s="3">
        <f t="shared" si="16"/>
        <v>96.027712050145226</v>
      </c>
      <c r="J21" s="3">
        <f t="shared" si="16"/>
        <v>96.671497820381049</v>
      </c>
      <c r="K21" s="3">
        <f t="shared" si="16"/>
        <v>97.84838732900181</v>
      </c>
      <c r="L21" s="3">
        <f t="shared" si="16"/>
        <v>98.179614627615393</v>
      </c>
      <c r="M21" s="3">
        <f t="shared" si="16"/>
        <v>99.744598088560537</v>
      </c>
      <c r="N21" s="3">
        <f t="shared" si="16"/>
        <v>100.44771038736951</v>
      </c>
      <c r="O21" s="3">
        <f t="shared" si="16"/>
        <v>101.4714727192095</v>
      </c>
      <c r="P21" s="3">
        <f t="shared" si="16"/>
        <v>102.51882491703257</v>
      </c>
      <c r="Q21" s="3">
        <f t="shared" si="16"/>
        <v>103.7234900792925</v>
      </c>
      <c r="R21" s="3">
        <f t="shared" ref="R21:V21" si="17">IF(SUM(R9)=0,"",R9*1000/R8)</f>
        <v>104.88964488597259</v>
      </c>
      <c r="S21" s="3">
        <f t="shared" si="17"/>
        <v>106.1023805375129</v>
      </c>
      <c r="T21" s="3">
        <f t="shared" si="17"/>
        <v>107.25873559439007</v>
      </c>
      <c r="U21" s="3">
        <f t="shared" si="17"/>
        <v>108.43180351173388</v>
      </c>
      <c r="V21" s="3">
        <f t="shared" si="17"/>
        <v>109.50899954238575</v>
      </c>
      <c r="W21" s="3">
        <f t="shared" ref="W21" si="18">IF(SUM(W9)=0,"",W9*1000/W8)</f>
        <v>111.21536998376899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17615.472415830212</v>
      </c>
      <c r="C22" s="13">
        <f t="shared" si="19"/>
        <v>17717.361451003067</v>
      </c>
      <c r="D22" s="13">
        <f t="shared" si="19"/>
        <v>17701.602031777296</v>
      </c>
      <c r="E22" s="13">
        <f t="shared" si="19"/>
        <v>17776.416155465999</v>
      </c>
      <c r="F22" s="13">
        <f t="shared" si="19"/>
        <v>17835.068135869788</v>
      </c>
      <c r="G22" s="13">
        <f t="shared" si="19"/>
        <v>17964.023786594698</v>
      </c>
      <c r="H22" s="13">
        <f t="shared" si="19"/>
        <v>18145.807284087419</v>
      </c>
      <c r="I22" s="13">
        <f t="shared" si="19"/>
        <v>18310.972036369571</v>
      </c>
      <c r="J22" s="13">
        <f t="shared" si="19"/>
        <v>17971.156553144021</v>
      </c>
      <c r="K22" s="13">
        <f t="shared" si="19"/>
        <v>17597.049126800859</v>
      </c>
      <c r="L22" s="13">
        <f t="shared" si="19"/>
        <v>17724.817637862667</v>
      </c>
      <c r="M22" s="13">
        <f t="shared" si="19"/>
        <v>17684.286026923466</v>
      </c>
      <c r="N22" s="13">
        <f t="shared" si="19"/>
        <v>17018.863257385474</v>
      </c>
      <c r="O22" s="13">
        <f t="shared" si="19"/>
        <v>16521.916471114586</v>
      </c>
      <c r="P22" s="13">
        <f t="shared" si="19"/>
        <v>16252.012054031075</v>
      </c>
      <c r="Q22" s="13">
        <f t="shared" si="19"/>
        <v>16546.19744596041</v>
      </c>
      <c r="R22" s="13">
        <f t="shared" ref="R22:V22" si="20">R3*1000000/R4</f>
        <v>16788.419888539473</v>
      </c>
      <c r="S22" s="13">
        <f t="shared" si="20"/>
        <v>17068.135954207482</v>
      </c>
      <c r="T22" s="13">
        <f t="shared" si="20"/>
        <v>17257.606727868715</v>
      </c>
      <c r="U22" s="13">
        <f t="shared" si="20"/>
        <v>17486.224690570889</v>
      </c>
      <c r="V22" s="13">
        <f t="shared" si="20"/>
        <v>15711.656012471136</v>
      </c>
      <c r="W22" s="13">
        <f t="shared" ref="W22" si="21">W3*1000000/W4</f>
        <v>16652.499233489747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44946.113904387326</v>
      </c>
      <c r="C23" s="46">
        <f t="shared" si="22"/>
        <v>45035.495532064771</v>
      </c>
      <c r="D23" s="46">
        <f t="shared" si="22"/>
        <v>44824.999798802441</v>
      </c>
      <c r="E23" s="46">
        <f t="shared" si="22"/>
        <v>44843.290878297717</v>
      </c>
      <c r="F23" s="46">
        <f t="shared" si="22"/>
        <v>44819.526591038288</v>
      </c>
      <c r="G23" s="46">
        <f t="shared" si="22"/>
        <v>44784.311161467827</v>
      </c>
      <c r="H23" s="46">
        <f t="shared" si="22"/>
        <v>44929.019618467413</v>
      </c>
      <c r="I23" s="46">
        <f t="shared" si="22"/>
        <v>44880.191537696061</v>
      </c>
      <c r="J23" s="46">
        <f t="shared" si="22"/>
        <v>43831.651250862371</v>
      </c>
      <c r="K23" s="46">
        <f t="shared" si="22"/>
        <v>42690.440559357623</v>
      </c>
      <c r="L23" s="46">
        <f t="shared" si="22"/>
        <v>42823.160067106328</v>
      </c>
      <c r="M23" s="46">
        <f t="shared" si="22"/>
        <v>42336.180239262649</v>
      </c>
      <c r="N23" s="46">
        <f t="shared" si="22"/>
        <v>40368.74408694759</v>
      </c>
      <c r="O23" s="46">
        <f t="shared" si="22"/>
        <v>39041.289376098022</v>
      </c>
      <c r="P23" s="46">
        <f t="shared" si="22"/>
        <v>38323.171968648327</v>
      </c>
      <c r="Q23" s="46">
        <f t="shared" si="22"/>
        <v>38858.277577568129</v>
      </c>
      <c r="R23" s="46">
        <f t="shared" ref="R23:V23" si="23">R3*1000000/R6</f>
        <v>39251.325100272392</v>
      </c>
      <c r="S23" s="46">
        <f t="shared" si="23"/>
        <v>39819.961315894012</v>
      </c>
      <c r="T23" s="46">
        <f t="shared" si="23"/>
        <v>40089.421153291063</v>
      </c>
      <c r="U23" s="46">
        <f t="shared" si="23"/>
        <v>40305.748336273318</v>
      </c>
      <c r="V23" s="46">
        <f t="shared" si="23"/>
        <v>36262.502507253048</v>
      </c>
      <c r="W23" s="46">
        <f t="shared" ref="W23" si="24">W3*1000000/W6</f>
        <v>38200.83261479254</v>
      </c>
      <c r="DA23" s="11"/>
    </row>
    <row r="24" spans="1:105" ht="12" customHeight="1" x14ac:dyDescent="0.25">
      <c r="A24" s="180" t="s">
        <v>191</v>
      </c>
      <c r="B24" s="15">
        <v>1.3741547685618163</v>
      </c>
      <c r="C24" s="15">
        <v>1.3599728558518238</v>
      </c>
      <c r="D24" s="15">
        <v>1.3474781245558594</v>
      </c>
      <c r="E24" s="15">
        <v>1.3406225353047192</v>
      </c>
      <c r="F24" s="15">
        <v>1.323598274186049</v>
      </c>
      <c r="G24" s="15">
        <v>1.3022248491305912</v>
      </c>
      <c r="H24" s="15">
        <v>1.2881452572549947</v>
      </c>
      <c r="I24" s="15">
        <v>1.2695416751849189</v>
      </c>
      <c r="J24" s="15">
        <v>1.2474296254553408</v>
      </c>
      <c r="K24" s="15">
        <v>1.2380665383072085</v>
      </c>
      <c r="L24" s="15">
        <v>1.2387433259151561</v>
      </c>
      <c r="M24" s="15">
        <v>1.223077652595852</v>
      </c>
      <c r="N24" s="15">
        <v>1.1851862431377647</v>
      </c>
      <c r="O24" s="15">
        <v>1.159076401148412</v>
      </c>
      <c r="P24" s="15">
        <v>1.1354927516276836</v>
      </c>
      <c r="Q24" s="15">
        <v>1.1359591084399345</v>
      </c>
      <c r="R24" s="15">
        <v>1.1277531292653074</v>
      </c>
      <c r="S24" s="15">
        <v>1.124319176906849</v>
      </c>
      <c r="T24" s="15">
        <v>1.1162641724490918</v>
      </c>
      <c r="U24" s="15">
        <v>1.1095942688080398</v>
      </c>
      <c r="V24" s="15">
        <v>1.0776311460714685</v>
      </c>
      <c r="W24" s="15">
        <v>1.0874349427628025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27591.928374892515</v>
      </c>
      <c r="C28" s="22">
        <v>28907.181685296648</v>
      </c>
      <c r="D28" s="22">
        <v>28741.858985382627</v>
      </c>
      <c r="E28" s="22">
        <v>31590.488048151332</v>
      </c>
      <c r="F28" s="22">
        <v>31425.184866723983</v>
      </c>
      <c r="G28" s="22">
        <v>33921.568959587275</v>
      </c>
      <c r="H28" s="22">
        <v>32423.682889079962</v>
      </c>
      <c r="I28" s="22">
        <v>32339.574634565775</v>
      </c>
      <c r="J28" s="22">
        <v>33611.747463456573</v>
      </c>
      <c r="K28" s="22">
        <v>34040.635511607899</v>
      </c>
      <c r="L28" s="22">
        <v>35392.911521926057</v>
      </c>
      <c r="M28" s="22">
        <v>32378.063542562337</v>
      </c>
      <c r="N28" s="22">
        <v>34348.335597592435</v>
      </c>
      <c r="O28" s="22">
        <v>34230.619948409279</v>
      </c>
      <c r="P28" s="22">
        <v>29545.980309544277</v>
      </c>
      <c r="Q28" s="22">
        <v>32494.482545141873</v>
      </c>
      <c r="R28" s="22">
        <v>32185.1007738607</v>
      </c>
      <c r="S28" s="22">
        <v>32796.919604471201</v>
      </c>
      <c r="T28" s="22">
        <v>31805.895442820285</v>
      </c>
      <c r="U28" s="22">
        <v>31042.207738607049</v>
      </c>
      <c r="V28" s="22">
        <v>30560.678073946689</v>
      </c>
      <c r="W28" s="22">
        <v>30817.068185726566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64.912553740326743</v>
      </c>
      <c r="C29" s="31">
        <v>74.712983662940658</v>
      </c>
      <c r="D29" s="31">
        <v>16.815993121238179</v>
      </c>
      <c r="E29" s="31">
        <v>16.816079105760963</v>
      </c>
      <c r="F29" s="31">
        <v>7.6202063628546863</v>
      </c>
      <c r="G29" s="31">
        <v>6.9852106620808252</v>
      </c>
      <c r="H29" s="31">
        <v>6.9852106620808252</v>
      </c>
      <c r="I29" s="31">
        <v>5.4985382631126392</v>
      </c>
      <c r="J29" s="31">
        <v>4.2668959587274289</v>
      </c>
      <c r="K29" s="31">
        <v>3.6646603611349948</v>
      </c>
      <c r="L29" s="31">
        <v>3.626139294926912</v>
      </c>
      <c r="M29" s="31">
        <v>3.6199484092863279</v>
      </c>
      <c r="N29" s="31">
        <v>2.419776440240756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DA29" s="59" t="s">
        <v>231</v>
      </c>
    </row>
    <row r="30" spans="1:105" ht="12" customHeight="1" x14ac:dyDescent="0.25">
      <c r="A30" s="73" t="s">
        <v>75</v>
      </c>
      <c r="B30" s="98">
        <v>6006.530094582974</v>
      </c>
      <c r="C30" s="98">
        <v>6451.3232158211513</v>
      </c>
      <c r="D30" s="98">
        <v>5837.4462596732574</v>
      </c>
      <c r="E30" s="98">
        <v>5204.4711092003436</v>
      </c>
      <c r="F30" s="98">
        <v>5338.1149613069638</v>
      </c>
      <c r="G30" s="98">
        <v>5323.6791057609626</v>
      </c>
      <c r="H30" s="98">
        <v>4714.2447979363715</v>
      </c>
      <c r="I30" s="98">
        <v>3922.7858985382627</v>
      </c>
      <c r="J30" s="98">
        <v>3940.2168529664668</v>
      </c>
      <c r="K30" s="98">
        <v>3789.2280309544285</v>
      </c>
      <c r="L30" s="98">
        <v>3325.3893379191736</v>
      </c>
      <c r="M30" s="98">
        <v>3079.2872742906275</v>
      </c>
      <c r="N30" s="98">
        <v>2808.9853826311255</v>
      </c>
      <c r="O30" s="98">
        <v>2708.9662080825456</v>
      </c>
      <c r="P30" s="98">
        <v>2242.9731728288912</v>
      </c>
      <c r="Q30" s="98">
        <v>2374.6058469475488</v>
      </c>
      <c r="R30" s="98">
        <v>2289.5481513327604</v>
      </c>
      <c r="S30" s="98">
        <v>2087.4673258813414</v>
      </c>
      <c r="T30" s="98">
        <v>2199.7290627687012</v>
      </c>
      <c r="U30" s="98">
        <v>1975.6692175408425</v>
      </c>
      <c r="V30" s="98">
        <v>1871.2632846087704</v>
      </c>
      <c r="W30" s="98">
        <v>1878.0846947549435</v>
      </c>
      <c r="DA30" s="63"/>
    </row>
    <row r="31" spans="1:105" ht="12" customHeight="1" x14ac:dyDescent="0.25">
      <c r="A31" s="97" t="s">
        <v>74</v>
      </c>
      <c r="B31" s="98">
        <v>1528.279363714531</v>
      </c>
      <c r="C31" s="98">
        <v>1505.206878761823</v>
      </c>
      <c r="D31" s="98">
        <v>1474.443508168529</v>
      </c>
      <c r="E31" s="98">
        <v>1537.068873602751</v>
      </c>
      <c r="F31" s="98">
        <v>1500.8120378331901</v>
      </c>
      <c r="G31" s="98">
        <v>1551.3518486672399</v>
      </c>
      <c r="H31" s="98">
        <v>1427.199742046432</v>
      </c>
      <c r="I31" s="98">
        <v>1357.982201203783</v>
      </c>
      <c r="J31" s="98">
        <v>1457.9631126397251</v>
      </c>
      <c r="K31" s="98">
        <v>1382.15339638865</v>
      </c>
      <c r="L31" s="98">
        <v>1371.1665520206359</v>
      </c>
      <c r="M31" s="98">
        <v>1244.817024935511</v>
      </c>
      <c r="N31" s="98">
        <v>1206.362854686156</v>
      </c>
      <c r="O31" s="98">
        <v>1192.0798796216679</v>
      </c>
      <c r="P31" s="98">
        <v>1080.0134135855551</v>
      </c>
      <c r="Q31" s="98">
        <v>1085.5067927773</v>
      </c>
      <c r="R31" s="98">
        <v>1118.4675838349101</v>
      </c>
      <c r="S31" s="98">
        <v>1147.797162510748</v>
      </c>
      <c r="T31" s="98">
        <v>1116.090025795357</v>
      </c>
      <c r="U31" s="98">
        <v>1118.32252794497</v>
      </c>
      <c r="V31" s="98">
        <v>1100.6204643164231</v>
      </c>
      <c r="W31" s="98">
        <v>1154.767239896818</v>
      </c>
      <c r="DA31" s="63" t="s">
        <v>232</v>
      </c>
    </row>
    <row r="32" spans="1:105" ht="12" customHeight="1" x14ac:dyDescent="0.25">
      <c r="A32" s="97" t="s">
        <v>201</v>
      </c>
      <c r="B32" s="98">
        <v>4478.2507308684435</v>
      </c>
      <c r="C32" s="98">
        <v>4946.1163370593285</v>
      </c>
      <c r="D32" s="98">
        <v>4363.0027515047286</v>
      </c>
      <c r="E32" s="98">
        <v>3667.4022355975926</v>
      </c>
      <c r="F32" s="98">
        <v>3837.3029234737737</v>
      </c>
      <c r="G32" s="98">
        <v>3772.3272570937224</v>
      </c>
      <c r="H32" s="98">
        <v>3287.0450558899392</v>
      </c>
      <c r="I32" s="98">
        <v>2564.8036973344797</v>
      </c>
      <c r="J32" s="98">
        <v>2482.2537403267415</v>
      </c>
      <c r="K32" s="98">
        <v>2407.0746345657785</v>
      </c>
      <c r="L32" s="98">
        <v>1954.2227858985377</v>
      </c>
      <c r="M32" s="98">
        <v>1834.4702493551165</v>
      </c>
      <c r="N32" s="98">
        <v>1602.6225279449695</v>
      </c>
      <c r="O32" s="98">
        <v>1516.8863284608776</v>
      </c>
      <c r="P32" s="98">
        <v>1162.9597592433361</v>
      </c>
      <c r="Q32" s="98">
        <v>1289.0990541702488</v>
      </c>
      <c r="R32" s="98">
        <v>1171.0805674978503</v>
      </c>
      <c r="S32" s="98">
        <v>939.6701633705934</v>
      </c>
      <c r="T32" s="98">
        <v>1083.6390369733442</v>
      </c>
      <c r="U32" s="98">
        <v>857.34668959587248</v>
      </c>
      <c r="V32" s="98">
        <v>770.64282029234732</v>
      </c>
      <c r="W32" s="98">
        <v>723.31745485812553</v>
      </c>
      <c r="DA32" s="63" t="s">
        <v>233</v>
      </c>
    </row>
    <row r="33" spans="1:105" ht="12" customHeight="1" x14ac:dyDescent="0.25">
      <c r="A33" s="73" t="s">
        <v>192</v>
      </c>
      <c r="B33" s="98">
        <v>14974.785038693033</v>
      </c>
      <c r="C33" s="98">
        <v>15746.388650042991</v>
      </c>
      <c r="D33" s="98">
        <v>15300.88134135855</v>
      </c>
      <c r="E33" s="98">
        <v>17272.807394668958</v>
      </c>
      <c r="F33" s="98">
        <v>17936.887360275148</v>
      </c>
      <c r="G33" s="98">
        <v>18745.786758383489</v>
      </c>
      <c r="H33" s="98">
        <v>17016.917454858121</v>
      </c>
      <c r="I33" s="98">
        <v>15942.067927773</v>
      </c>
      <c r="J33" s="98">
        <v>16014.746345657781</v>
      </c>
      <c r="K33" s="98">
        <v>16820.700773860699</v>
      </c>
      <c r="L33" s="98">
        <v>18697.592433361999</v>
      </c>
      <c r="M33" s="98">
        <v>17989.638865004301</v>
      </c>
      <c r="N33" s="98">
        <v>18116.552020636289</v>
      </c>
      <c r="O33" s="98">
        <v>18073.086844368008</v>
      </c>
      <c r="P33" s="98">
        <v>15150.838349097159</v>
      </c>
      <c r="Q33" s="98">
        <v>16985.55460017197</v>
      </c>
      <c r="R33" s="98">
        <v>17097.463456577811</v>
      </c>
      <c r="S33" s="98">
        <v>17260.611092003441</v>
      </c>
      <c r="T33" s="98">
        <v>16499.390627687011</v>
      </c>
      <c r="U33" s="98">
        <v>16126.64531384351</v>
      </c>
      <c r="V33" s="98">
        <v>15932.59664660361</v>
      </c>
      <c r="W33" s="98">
        <v>15479.770077386071</v>
      </c>
      <c r="DA33" s="63" t="s">
        <v>234</v>
      </c>
    </row>
    <row r="34" spans="1:105" ht="12" customHeight="1" x14ac:dyDescent="0.25">
      <c r="A34" s="73" t="s">
        <v>73</v>
      </c>
      <c r="B34" s="98">
        <v>1291.0145313843511</v>
      </c>
      <c r="C34" s="98">
        <v>1342.1515047291487</v>
      </c>
      <c r="D34" s="98">
        <v>2173.3877901977644</v>
      </c>
      <c r="E34" s="98">
        <v>3506.0237317282886</v>
      </c>
      <c r="F34" s="98">
        <v>2260.690713671539</v>
      </c>
      <c r="G34" s="98">
        <v>3928.7378331900254</v>
      </c>
      <c r="H34" s="98">
        <v>4726.354170249354</v>
      </c>
      <c r="I34" s="98">
        <v>6555.995012897678</v>
      </c>
      <c r="J34" s="98">
        <v>7728.8668099742044</v>
      </c>
      <c r="K34" s="98">
        <v>7448.9585554600171</v>
      </c>
      <c r="L34" s="98">
        <v>7263.4804815133266</v>
      </c>
      <c r="M34" s="98">
        <v>4706.9218400687869</v>
      </c>
      <c r="N34" s="98">
        <v>6753.8263972484956</v>
      </c>
      <c r="O34" s="98">
        <v>6758.5459157351679</v>
      </c>
      <c r="P34" s="98">
        <v>5808.8516766981938</v>
      </c>
      <c r="Q34" s="98">
        <v>6534.8619088564055</v>
      </c>
      <c r="R34" s="98">
        <v>6322.274720550301</v>
      </c>
      <c r="S34" s="98">
        <v>7014.431298366294</v>
      </c>
      <c r="T34" s="98">
        <v>6513.9759243336193</v>
      </c>
      <c r="U34" s="98">
        <v>6508.5843508168518</v>
      </c>
      <c r="V34" s="98">
        <v>6289.3331900257945</v>
      </c>
      <c r="W34" s="98">
        <v>7594.2752364574371</v>
      </c>
      <c r="DA34" s="63"/>
    </row>
    <row r="35" spans="1:105" ht="12" customHeight="1" x14ac:dyDescent="0.25">
      <c r="A35" s="97" t="s">
        <v>204</v>
      </c>
      <c r="B35" s="98">
        <v>1280.2187446259677</v>
      </c>
      <c r="C35" s="98">
        <v>1330.352536543422</v>
      </c>
      <c r="D35" s="98">
        <v>2160.1079965606191</v>
      </c>
      <c r="E35" s="98">
        <v>3491.1435941530522</v>
      </c>
      <c r="F35" s="98">
        <v>2243.9715391229579</v>
      </c>
      <c r="G35" s="98">
        <v>3905.1398968185722</v>
      </c>
      <c r="H35" s="98">
        <v>4658.9280309544274</v>
      </c>
      <c r="I35" s="98">
        <v>6474.1186586414442</v>
      </c>
      <c r="J35" s="98">
        <v>7674.4577815993116</v>
      </c>
      <c r="K35" s="98">
        <v>7380.4815133276006</v>
      </c>
      <c r="L35" s="98">
        <v>7162.8785898538254</v>
      </c>
      <c r="M35" s="98">
        <v>4601.7101461736884</v>
      </c>
      <c r="N35" s="98">
        <v>6637.3650902837489</v>
      </c>
      <c r="O35" s="98">
        <v>6632.6980223559758</v>
      </c>
      <c r="P35" s="98">
        <v>5675.5278589853824</v>
      </c>
      <c r="Q35" s="98">
        <v>6393.4651762682715</v>
      </c>
      <c r="R35" s="98">
        <v>6173.3304385210658</v>
      </c>
      <c r="S35" s="98">
        <v>6757.340928632846</v>
      </c>
      <c r="T35" s="98">
        <v>6251.6962166809972</v>
      </c>
      <c r="U35" s="98">
        <v>6242.8244196044698</v>
      </c>
      <c r="V35" s="98">
        <v>6012.9585554600162</v>
      </c>
      <c r="W35" s="98">
        <v>6793.5033533963888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38.000343938091142</v>
      </c>
      <c r="I37" s="98">
        <v>38.884092863284607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8.4790197764402411</v>
      </c>
      <c r="C38" s="98">
        <v>9.4343938091143578</v>
      </c>
      <c r="D38" s="98">
        <v>10.9152192605331</v>
      </c>
      <c r="E38" s="98">
        <v>12.51556319862425</v>
      </c>
      <c r="F38" s="98">
        <v>14.402407566638001</v>
      </c>
      <c r="G38" s="98">
        <v>21.281169389509891</v>
      </c>
      <c r="H38" s="98">
        <v>27.109028374892521</v>
      </c>
      <c r="I38" s="98">
        <v>40.675494411006007</v>
      </c>
      <c r="J38" s="98">
        <v>52.092261392949261</v>
      </c>
      <c r="K38" s="98">
        <v>66.160275150472913</v>
      </c>
      <c r="L38" s="98">
        <v>99.264316423043837</v>
      </c>
      <c r="M38" s="98">
        <v>103.87411865864139</v>
      </c>
      <c r="N38" s="98">
        <v>114.9326741186586</v>
      </c>
      <c r="O38" s="98">
        <v>124.43869303525361</v>
      </c>
      <c r="P38" s="98">
        <v>132.86999140154771</v>
      </c>
      <c r="Q38" s="98">
        <v>140.5368873602751</v>
      </c>
      <c r="R38" s="98">
        <v>148.0605331040413</v>
      </c>
      <c r="S38" s="98">
        <v>154.49105760963019</v>
      </c>
      <c r="T38" s="98">
        <v>161.63181427343079</v>
      </c>
      <c r="U38" s="98">
        <v>168.68039552880481</v>
      </c>
      <c r="V38" s="98">
        <v>180.1834909716251</v>
      </c>
      <c r="W38" s="98">
        <v>188.95692175408419</v>
      </c>
      <c r="DA38" s="63" t="s">
        <v>238</v>
      </c>
    </row>
    <row r="39" spans="1:105" ht="12" customHeight="1" x14ac:dyDescent="0.25">
      <c r="A39" s="97" t="s">
        <v>202</v>
      </c>
      <c r="B39" s="98">
        <v>2.3167669819432501</v>
      </c>
      <c r="C39" s="98">
        <v>2.36457437661221</v>
      </c>
      <c r="D39" s="98">
        <v>2.36457437661221</v>
      </c>
      <c r="E39" s="98">
        <v>2.36457437661221</v>
      </c>
      <c r="F39" s="98">
        <v>2.3167669819432501</v>
      </c>
      <c r="G39" s="98">
        <v>2.3167669819432501</v>
      </c>
      <c r="H39" s="98">
        <v>2.3167669819432501</v>
      </c>
      <c r="I39" s="98">
        <v>2.3167669819432501</v>
      </c>
      <c r="J39" s="98">
        <v>2.3167669819432501</v>
      </c>
      <c r="K39" s="98">
        <v>2.3167669819432501</v>
      </c>
      <c r="L39" s="98">
        <v>1.337575236457438</v>
      </c>
      <c r="M39" s="98">
        <v>1.337575236457438</v>
      </c>
      <c r="N39" s="98">
        <v>1.5286328460877039</v>
      </c>
      <c r="O39" s="98">
        <v>1.4092003439380909</v>
      </c>
      <c r="P39" s="98">
        <v>0.45382631126397238</v>
      </c>
      <c r="Q39" s="98">
        <v>0.85984522785898532</v>
      </c>
      <c r="R39" s="98">
        <v>0.88374892519346515</v>
      </c>
      <c r="S39" s="98">
        <v>0.88039552880481509</v>
      </c>
      <c r="T39" s="98">
        <v>0.98400687876182291</v>
      </c>
      <c r="U39" s="98">
        <v>0.952450558899398</v>
      </c>
      <c r="V39" s="98">
        <v>0.87764402407566633</v>
      </c>
      <c r="W39" s="98">
        <v>0.83817712811693879</v>
      </c>
      <c r="DA39" s="63" t="s">
        <v>239</v>
      </c>
    </row>
    <row r="40" spans="1:105" ht="12" customHeight="1" x14ac:dyDescent="0.25">
      <c r="A40" s="97" t="s">
        <v>195</v>
      </c>
      <c r="B40" s="98">
        <v>1.1441001067563312</v>
      </c>
      <c r="C40" s="98">
        <v>1.6054548356741254</v>
      </c>
      <c r="D40" s="98">
        <v>2.2675934708776815</v>
      </c>
      <c r="E40" s="98">
        <v>3.7231788750424952</v>
      </c>
      <c r="F40" s="98">
        <v>6.7023623187965651</v>
      </c>
      <c r="G40" s="98">
        <v>11.714628306365398</v>
      </c>
      <c r="H40" s="98">
        <v>12.39456316445742</v>
      </c>
      <c r="I40" s="98">
        <v>15.6344326661617</v>
      </c>
      <c r="J40" s="98">
        <v>20.914836847099927</v>
      </c>
      <c r="K40" s="98">
        <v>29.343552261745966</v>
      </c>
      <c r="L40" s="98">
        <v>49.117782026658382</v>
      </c>
      <c r="M40" s="98">
        <v>57.47305033481355</v>
      </c>
      <c r="N40" s="98">
        <v>69.911562118191227</v>
      </c>
      <c r="O40" s="98">
        <v>80.310923482707636</v>
      </c>
      <c r="P40" s="98">
        <v>63.636871712079262</v>
      </c>
      <c r="Q40" s="98">
        <v>81.676939788431937</v>
      </c>
      <c r="R40" s="98">
        <v>88.41989630569293</v>
      </c>
      <c r="S40" s="98">
        <v>101.71891659501276</v>
      </c>
      <c r="T40" s="98">
        <v>99.663886500429925</v>
      </c>
      <c r="U40" s="98">
        <v>96.12708512467745</v>
      </c>
      <c r="V40" s="98">
        <v>95.313499570077141</v>
      </c>
      <c r="W40" s="98">
        <v>610.97678417884811</v>
      </c>
      <c r="DA40" s="63" t="s">
        <v>240</v>
      </c>
    </row>
    <row r="41" spans="1:105" ht="12" customHeight="1" x14ac:dyDescent="0.25">
      <c r="A41" s="73" t="s">
        <v>203</v>
      </c>
      <c r="B41" s="98">
        <v>0</v>
      </c>
      <c r="C41" s="98">
        <v>0</v>
      </c>
      <c r="D41" s="98">
        <v>0</v>
      </c>
      <c r="E41" s="98">
        <v>0</v>
      </c>
      <c r="F41" s="98">
        <v>155.99028374892521</v>
      </c>
      <c r="G41" s="98">
        <v>158.85640584694761</v>
      </c>
      <c r="H41" s="98">
        <v>143.61805674978501</v>
      </c>
      <c r="I41" s="98">
        <v>133.34763542562339</v>
      </c>
      <c r="J41" s="98">
        <v>43.25503009458297</v>
      </c>
      <c r="K41" s="98">
        <v>51.686242476354252</v>
      </c>
      <c r="L41" s="98">
        <v>122.5995700773861</v>
      </c>
      <c r="M41" s="98">
        <v>567.64118658641439</v>
      </c>
      <c r="N41" s="98">
        <v>694.3250214961306</v>
      </c>
      <c r="O41" s="98">
        <v>930.51969045571786</v>
      </c>
      <c r="P41" s="98">
        <v>818.38159931212374</v>
      </c>
      <c r="Q41" s="98">
        <v>908.40257953568346</v>
      </c>
      <c r="R41" s="98">
        <v>946.66569217540837</v>
      </c>
      <c r="S41" s="98">
        <v>904.9423903697334</v>
      </c>
      <c r="T41" s="98">
        <v>1091.621496130696</v>
      </c>
      <c r="U41" s="98">
        <v>887.88280309544268</v>
      </c>
      <c r="V41" s="98">
        <v>869.62149613069641</v>
      </c>
      <c r="W41" s="98">
        <v>710.45752364574366</v>
      </c>
      <c r="DA41" s="63" t="s">
        <v>241</v>
      </c>
    </row>
    <row r="42" spans="1:105" ht="12" customHeight="1" x14ac:dyDescent="0.25">
      <c r="A42" s="32" t="s">
        <v>53</v>
      </c>
      <c r="B42" s="33">
        <v>5254.6861564918308</v>
      </c>
      <c r="C42" s="33">
        <v>5292.6053310404122</v>
      </c>
      <c r="D42" s="33">
        <v>5413.3276010318141</v>
      </c>
      <c r="E42" s="33">
        <v>5590.3697334479793</v>
      </c>
      <c r="F42" s="33">
        <v>5725.8813413585549</v>
      </c>
      <c r="G42" s="33">
        <v>5757.5236457437659</v>
      </c>
      <c r="H42" s="33">
        <v>5815.563198624247</v>
      </c>
      <c r="I42" s="33">
        <v>5779.8796216680994</v>
      </c>
      <c r="J42" s="33">
        <v>5880.3955288048146</v>
      </c>
      <c r="K42" s="33">
        <v>5926.3972484952701</v>
      </c>
      <c r="L42" s="33">
        <v>5980.2235597592426</v>
      </c>
      <c r="M42" s="33">
        <v>6030.9544282029228</v>
      </c>
      <c r="N42" s="33">
        <v>5972.2269991401536</v>
      </c>
      <c r="O42" s="33">
        <v>5759.5012897678416</v>
      </c>
      <c r="P42" s="33">
        <v>5524.9355116079096</v>
      </c>
      <c r="Q42" s="33">
        <v>5691.0576096302666</v>
      </c>
      <c r="R42" s="33">
        <v>5529.1487532244191</v>
      </c>
      <c r="S42" s="33">
        <v>5631.1864144453994</v>
      </c>
      <c r="T42" s="33">
        <v>5600.8422184006877</v>
      </c>
      <c r="U42" s="33">
        <v>5639.5531384350807</v>
      </c>
      <c r="V42" s="33">
        <v>5693.1769561478932</v>
      </c>
      <c r="W42" s="33">
        <v>5765.4574376612209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27591.928374892515</v>
      </c>
      <c r="C44" s="205">
        <f t="shared" si="25"/>
        <v>28907.181685296644</v>
      </c>
      <c r="D44" s="205">
        <f t="shared" si="25"/>
        <v>28741.858985382623</v>
      </c>
      <c r="E44" s="205">
        <f t="shared" si="25"/>
        <v>31590.488048151332</v>
      </c>
      <c r="F44" s="205">
        <f t="shared" si="25"/>
        <v>31425.184866723983</v>
      </c>
      <c r="G44" s="205">
        <f t="shared" si="25"/>
        <v>33921.568959587275</v>
      </c>
      <c r="H44" s="205">
        <f t="shared" si="25"/>
        <v>32423.682889079962</v>
      </c>
      <c r="I44" s="205">
        <f t="shared" si="25"/>
        <v>32339.574634565779</v>
      </c>
      <c r="J44" s="205">
        <f t="shared" si="25"/>
        <v>33611.747463456573</v>
      </c>
      <c r="K44" s="205">
        <f t="shared" si="25"/>
        <v>34040.635511607899</v>
      </c>
      <c r="L44" s="205">
        <f t="shared" si="25"/>
        <v>35392.911521926057</v>
      </c>
      <c r="M44" s="205">
        <f t="shared" si="25"/>
        <v>32378.06354256234</v>
      </c>
      <c r="N44" s="205">
        <f t="shared" si="25"/>
        <v>34348.335597592435</v>
      </c>
      <c r="O44" s="205">
        <f t="shared" si="25"/>
        <v>34230.619948409272</v>
      </c>
      <c r="P44" s="205">
        <f t="shared" si="25"/>
        <v>29545.980309544288</v>
      </c>
      <c r="Q44" s="205">
        <f t="shared" si="25"/>
        <v>32494.482545141866</v>
      </c>
      <c r="R44" s="205">
        <f t="shared" ref="R44:V44" si="26">SUM(R45,R50)</f>
        <v>32185.100773860704</v>
      </c>
      <c r="S44" s="205">
        <f t="shared" si="26"/>
        <v>32796.919604471201</v>
      </c>
      <c r="T44" s="205">
        <f t="shared" si="26"/>
        <v>31805.895442820285</v>
      </c>
      <c r="U44" s="205">
        <f t="shared" si="26"/>
        <v>31042.207738607045</v>
      </c>
      <c r="V44" s="205">
        <f t="shared" si="26"/>
        <v>30560.678073946681</v>
      </c>
      <c r="W44" s="205">
        <f t="shared" ref="W44" si="27">SUM(W45,W50)</f>
        <v>30817.068185726552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24217.45922046635</v>
      </c>
      <c r="C45" s="192">
        <f t="shared" si="28"/>
        <v>25494.290848033481</v>
      </c>
      <c r="D45" s="192">
        <f t="shared" si="28"/>
        <v>25297.240199783428</v>
      </c>
      <c r="E45" s="192">
        <f t="shared" si="28"/>
        <v>28107.413679188299</v>
      </c>
      <c r="F45" s="192">
        <f t="shared" si="28"/>
        <v>27886.952029746666</v>
      </c>
      <c r="G45" s="192">
        <f t="shared" si="28"/>
        <v>30317.375270713241</v>
      </c>
      <c r="H45" s="192">
        <f t="shared" si="28"/>
        <v>28750.946811031426</v>
      </c>
      <c r="I45" s="192">
        <f t="shared" si="28"/>
        <v>28576.755170230146</v>
      </c>
      <c r="J45" s="192">
        <f t="shared" si="28"/>
        <v>29770.738708204666</v>
      </c>
      <c r="K45" s="192">
        <f t="shared" si="28"/>
        <v>30114.808657211954</v>
      </c>
      <c r="L45" s="192">
        <f t="shared" si="28"/>
        <v>31421.134738801571</v>
      </c>
      <c r="M45" s="192">
        <f t="shared" si="28"/>
        <v>28385.102984438094</v>
      </c>
      <c r="N45" s="192">
        <f t="shared" si="28"/>
        <v>30371.265311846488</v>
      </c>
      <c r="O45" s="192">
        <f t="shared" si="28"/>
        <v>30259.066033803301</v>
      </c>
      <c r="P45" s="192">
        <f t="shared" si="28"/>
        <v>25540.045899021519</v>
      </c>
      <c r="Q45" s="192">
        <f t="shared" si="28"/>
        <v>28525.671018438894</v>
      </c>
      <c r="R45" s="192">
        <f t="shared" ref="R45:V45" si="29">SUM(R46:R49)</f>
        <v>28276.254256233875</v>
      </c>
      <c r="S45" s="192">
        <f t="shared" si="29"/>
        <v>28853.497253272191</v>
      </c>
      <c r="T45" s="192">
        <f t="shared" si="29"/>
        <v>27803.717454858117</v>
      </c>
      <c r="U45" s="192">
        <f t="shared" si="29"/>
        <v>27030.814622145786</v>
      </c>
      <c r="V45" s="192">
        <f t="shared" si="29"/>
        <v>26391.65485812553</v>
      </c>
      <c r="W45" s="192">
        <f t="shared" ref="W45" si="30">SUM(W46:W49)</f>
        <v>26592.633868348126</v>
      </c>
      <c r="DA45" s="213" t="s">
        <v>244</v>
      </c>
    </row>
    <row r="46" spans="1:105" ht="12" customHeight="1" x14ac:dyDescent="0.25">
      <c r="A46" s="97" t="s">
        <v>57</v>
      </c>
      <c r="B46" s="74">
        <v>18161.284014107161</v>
      </c>
      <c r="C46" s="74">
        <v>19367.541846395296</v>
      </c>
      <c r="D46" s="74">
        <v>19124.355974132275</v>
      </c>
      <c r="E46" s="74">
        <v>21881.342269172816</v>
      </c>
      <c r="F46" s="74">
        <v>21722.052967430442</v>
      </c>
      <c r="G46" s="74">
        <v>24182.811231334545</v>
      </c>
      <c r="H46" s="74">
        <v>22633.210821316417</v>
      </c>
      <c r="I46" s="74">
        <v>22837.101169881433</v>
      </c>
      <c r="J46" s="74">
        <v>24396.96452655485</v>
      </c>
      <c r="K46" s="74">
        <v>24547.965471936626</v>
      </c>
      <c r="L46" s="74">
        <v>25621.200328012354</v>
      </c>
      <c r="M46" s="74">
        <v>22457.072069525912</v>
      </c>
      <c r="N46" s="74">
        <v>24605.511130723651</v>
      </c>
      <c r="O46" s="74">
        <v>24599.151809268827</v>
      </c>
      <c r="P46" s="74">
        <v>20227.843151917579</v>
      </c>
      <c r="Q46" s="74">
        <v>23002.890778544854</v>
      </c>
      <c r="R46" s="74">
        <v>22791.831633109188</v>
      </c>
      <c r="S46" s="74">
        <v>23153.753275220228</v>
      </c>
      <c r="T46" s="74">
        <v>22198.922531030097</v>
      </c>
      <c r="U46" s="74">
        <v>21493.339414316612</v>
      </c>
      <c r="V46" s="74">
        <v>20947.131393115542</v>
      </c>
      <c r="W46" s="74">
        <v>21819.533910894919</v>
      </c>
      <c r="DA46" s="90" t="s">
        <v>245</v>
      </c>
    </row>
    <row r="47" spans="1:105" ht="12" customHeight="1" x14ac:dyDescent="0.25">
      <c r="A47" s="97" t="s">
        <v>56</v>
      </c>
      <c r="B47" s="74">
        <v>67.348167090859988</v>
      </c>
      <c r="C47" s="74">
        <v>83.899502415022042</v>
      </c>
      <c r="D47" s="74">
        <v>72.073477692112931</v>
      </c>
      <c r="E47" s="74">
        <v>233.66473643116603</v>
      </c>
      <c r="F47" s="74">
        <v>98.162401708407188</v>
      </c>
      <c r="G47" s="74">
        <v>103.56060417175868</v>
      </c>
      <c r="H47" s="74">
        <v>140.64803816750566</v>
      </c>
      <c r="I47" s="74">
        <v>137.89750276032606</v>
      </c>
      <c r="J47" s="74">
        <v>182.73975517080731</v>
      </c>
      <c r="K47" s="74">
        <v>199.26097711276788</v>
      </c>
      <c r="L47" s="74">
        <v>159.86502619971674</v>
      </c>
      <c r="M47" s="74">
        <v>181.57301784686788</v>
      </c>
      <c r="N47" s="74">
        <v>296.28665295757554</v>
      </c>
      <c r="O47" s="74">
        <v>179.64447572095918</v>
      </c>
      <c r="P47" s="74">
        <v>132.15015734382811</v>
      </c>
      <c r="Q47" s="74">
        <v>271.00833572179221</v>
      </c>
      <c r="R47" s="74">
        <v>188.15993121238199</v>
      </c>
      <c r="S47" s="74">
        <v>277.90138052928222</v>
      </c>
      <c r="T47" s="74">
        <v>214.01478456100145</v>
      </c>
      <c r="U47" s="74">
        <v>263.64884876277796</v>
      </c>
      <c r="V47" s="74">
        <v>206.10506830992585</v>
      </c>
      <c r="W47" s="74">
        <v>250.08815802044452</v>
      </c>
      <c r="DA47" s="90" t="s">
        <v>246</v>
      </c>
    </row>
    <row r="48" spans="1:105" ht="12" customHeight="1" x14ac:dyDescent="0.25">
      <c r="A48" s="97" t="s">
        <v>55</v>
      </c>
      <c r="B48" s="74">
        <v>4134.7130034684069</v>
      </c>
      <c r="C48" s="74">
        <v>4164.2709643591334</v>
      </c>
      <c r="D48" s="74">
        <v>4200.2306190406298</v>
      </c>
      <c r="E48" s="74">
        <v>4114.6410717519329</v>
      </c>
      <c r="F48" s="74">
        <v>4119.3310893450671</v>
      </c>
      <c r="G48" s="74">
        <v>4130.4139097251646</v>
      </c>
      <c r="H48" s="74">
        <v>4083.1050838048204</v>
      </c>
      <c r="I48" s="74">
        <v>3888.243716764222</v>
      </c>
      <c r="J48" s="74">
        <v>3619.0092569558878</v>
      </c>
      <c r="K48" s="74">
        <v>3746.5393246273984</v>
      </c>
      <c r="L48" s="74">
        <v>3998.831544817609</v>
      </c>
      <c r="M48" s="74">
        <v>4111.0263075630919</v>
      </c>
      <c r="N48" s="74">
        <v>4038.3066709713512</v>
      </c>
      <c r="O48" s="74">
        <v>3952.270559096778</v>
      </c>
      <c r="P48" s="74">
        <v>3743.0214182483865</v>
      </c>
      <c r="Q48" s="74">
        <v>3772.8981326907178</v>
      </c>
      <c r="R48" s="74">
        <v>3786.8468592423724</v>
      </c>
      <c r="S48" s="74">
        <v>3715.2806764839779</v>
      </c>
      <c r="T48" s="74">
        <v>3705.7392828216498</v>
      </c>
      <c r="U48" s="74">
        <v>3574.9869083427939</v>
      </c>
      <c r="V48" s="74">
        <v>3469.6517443672637</v>
      </c>
      <c r="W48" s="74">
        <v>2927.2640759218898</v>
      </c>
      <c r="DA48" s="90" t="s">
        <v>247</v>
      </c>
    </row>
    <row r="49" spans="1:105" ht="12" customHeight="1" x14ac:dyDescent="0.25">
      <c r="A49" s="107" t="s">
        <v>54</v>
      </c>
      <c r="B49" s="193">
        <v>1854.1140357999266</v>
      </c>
      <c r="C49" s="193">
        <v>1878.5785348640313</v>
      </c>
      <c r="D49" s="193">
        <v>1900.5801289184085</v>
      </c>
      <c r="E49" s="193">
        <v>1877.7656018323883</v>
      </c>
      <c r="F49" s="193">
        <v>1947.405571262753</v>
      </c>
      <c r="G49" s="193">
        <v>1900.5895254817749</v>
      </c>
      <c r="H49" s="193">
        <v>1893.9828677426826</v>
      </c>
      <c r="I49" s="193">
        <v>1713.5127808241623</v>
      </c>
      <c r="J49" s="193">
        <v>1572.0251695231184</v>
      </c>
      <c r="K49" s="193">
        <v>1621.0428835351586</v>
      </c>
      <c r="L49" s="193">
        <v>1641.2378397718949</v>
      </c>
      <c r="M49" s="193">
        <v>1635.4315895022185</v>
      </c>
      <c r="N49" s="193">
        <v>1431.1608571939078</v>
      </c>
      <c r="O49" s="193">
        <v>1527.9991897167386</v>
      </c>
      <c r="P49" s="193">
        <v>1437.0311715117259</v>
      </c>
      <c r="Q49" s="193">
        <v>1478.8737714815295</v>
      </c>
      <c r="R49" s="193">
        <v>1509.415832669928</v>
      </c>
      <c r="S49" s="193">
        <v>1706.5619210387044</v>
      </c>
      <c r="T49" s="193">
        <v>1685.0408564453694</v>
      </c>
      <c r="U49" s="193">
        <v>1698.8394507236019</v>
      </c>
      <c r="V49" s="193">
        <v>1768.766652332796</v>
      </c>
      <c r="W49" s="193">
        <v>1595.7477235108738</v>
      </c>
      <c r="DA49" s="214" t="s">
        <v>248</v>
      </c>
    </row>
    <row r="50" spans="1:105" ht="12" customHeight="1" x14ac:dyDescent="0.25">
      <c r="A50" s="209" t="s">
        <v>58</v>
      </c>
      <c r="B50" s="77">
        <v>3374.469154426165</v>
      </c>
      <c r="C50" s="77">
        <v>3412.8908372631649</v>
      </c>
      <c r="D50" s="77">
        <v>3444.6187855991952</v>
      </c>
      <c r="E50" s="77">
        <v>3483.0743689630326</v>
      </c>
      <c r="F50" s="77">
        <v>3538.2328369773186</v>
      </c>
      <c r="G50" s="77">
        <v>3604.1936888740356</v>
      </c>
      <c r="H50" s="77">
        <v>3672.7360780485351</v>
      </c>
      <c r="I50" s="77">
        <v>3762.8194643356314</v>
      </c>
      <c r="J50" s="77">
        <v>3841.0087552519085</v>
      </c>
      <c r="K50" s="77">
        <v>3925.8268543959439</v>
      </c>
      <c r="L50" s="77">
        <v>3971.7767831244828</v>
      </c>
      <c r="M50" s="77">
        <v>3992.9605581242449</v>
      </c>
      <c r="N50" s="77">
        <v>3977.0702857459469</v>
      </c>
      <c r="O50" s="77">
        <v>3971.5539146059723</v>
      </c>
      <c r="P50" s="77">
        <v>4005.9344105227678</v>
      </c>
      <c r="Q50" s="77">
        <v>3968.8115267029707</v>
      </c>
      <c r="R50" s="77">
        <v>3908.8465176268278</v>
      </c>
      <c r="S50" s="77">
        <v>3943.4223511990058</v>
      </c>
      <c r="T50" s="77">
        <v>4002.1779879621663</v>
      </c>
      <c r="U50" s="77">
        <v>4011.3931164612591</v>
      </c>
      <c r="V50" s="77">
        <v>4169.023215821152</v>
      </c>
      <c r="W50" s="77">
        <v>4224.4343173784273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0.87770085843304846</v>
      </c>
      <c r="C53" s="195">
        <f t="shared" si="34"/>
        <v>0.88193623043511371</v>
      </c>
      <c r="D53" s="195">
        <f t="shared" si="34"/>
        <v>0.88015323617894581</v>
      </c>
      <c r="E53" s="195">
        <f t="shared" si="34"/>
        <v>0.88974293896143652</v>
      </c>
      <c r="F53" s="195">
        <f t="shared" si="34"/>
        <v>0.88740773198365686</v>
      </c>
      <c r="G53" s="195">
        <f t="shared" si="34"/>
        <v>0.8937492044319082</v>
      </c>
      <c r="H53" s="195">
        <f t="shared" si="34"/>
        <v>0.88672674567498055</v>
      </c>
      <c r="I53" s="195">
        <f t="shared" si="34"/>
        <v>0.88364659996752748</v>
      </c>
      <c r="J53" s="195">
        <f t="shared" si="34"/>
        <v>0.88572421712295868</v>
      </c>
      <c r="K53" s="195">
        <f t="shared" si="34"/>
        <v>0.88467233953205038</v>
      </c>
      <c r="L53" s="195">
        <f t="shared" si="34"/>
        <v>0.88778044494406871</v>
      </c>
      <c r="M53" s="195">
        <f t="shared" si="34"/>
        <v>0.87667698060832666</v>
      </c>
      <c r="N53" s="195">
        <f t="shared" si="34"/>
        <v>0.88421359531538091</v>
      </c>
      <c r="O53" s="195">
        <f t="shared" si="34"/>
        <v>0.88397657066708979</v>
      </c>
      <c r="P53" s="195">
        <f t="shared" si="34"/>
        <v>0.86441694035690109</v>
      </c>
      <c r="Q53" s="195">
        <f t="shared" si="34"/>
        <v>0.87786198714845098</v>
      </c>
      <c r="R53" s="195">
        <f t="shared" ref="R53:V53" si="35">IF(R45=0,0,R45/R$44)</f>
        <v>0.87855105549952417</v>
      </c>
      <c r="S53" s="195">
        <f t="shared" si="35"/>
        <v>0.87976241675265743</v>
      </c>
      <c r="T53" s="195">
        <f t="shared" si="35"/>
        <v>0.87416867432148959</v>
      </c>
      <c r="U53" s="195">
        <f t="shared" si="35"/>
        <v>0.87077616546350511</v>
      </c>
      <c r="V53" s="195">
        <f t="shared" si="35"/>
        <v>0.86358211013075359</v>
      </c>
      <c r="W53" s="195">
        <f t="shared" ref="W53" si="36">IF(W45=0,0,W45/W$44)</f>
        <v>0.86291900670372523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0.65821003038820436</v>
      </c>
      <c r="C54" s="196">
        <f t="shared" si="37"/>
        <v>0.66999066381647321</v>
      </c>
      <c r="D54" s="196">
        <f t="shared" si="37"/>
        <v>0.66538340417919506</v>
      </c>
      <c r="E54" s="196">
        <f t="shared" si="37"/>
        <v>0.69265603734328207</v>
      </c>
      <c r="F54" s="196">
        <f t="shared" si="37"/>
        <v>0.69123071382252543</v>
      </c>
      <c r="G54" s="196">
        <f t="shared" si="37"/>
        <v>0.712903676718047</v>
      </c>
      <c r="H54" s="196">
        <f t="shared" si="37"/>
        <v>0.69804565072831692</v>
      </c>
      <c r="I54" s="196">
        <f t="shared" si="37"/>
        <v>0.70616578690160825</v>
      </c>
      <c r="J54" s="196">
        <f t="shared" si="37"/>
        <v>0.72584635931469388</v>
      </c>
      <c r="K54" s="196">
        <f t="shared" si="37"/>
        <v>0.72113710872306536</v>
      </c>
      <c r="L54" s="196">
        <f t="shared" si="37"/>
        <v>0.72390767603676553</v>
      </c>
      <c r="M54" s="196">
        <f t="shared" si="37"/>
        <v>0.6935891036227394</v>
      </c>
      <c r="N54" s="196">
        <f t="shared" si="37"/>
        <v>0.71635235602066016</v>
      </c>
      <c r="O54" s="196">
        <f t="shared" si="37"/>
        <v>0.71863004077470627</v>
      </c>
      <c r="P54" s="196">
        <f t="shared" si="37"/>
        <v>0.68462250837496652</v>
      </c>
      <c r="Q54" s="196">
        <f t="shared" si="37"/>
        <v>0.70790143362304236</v>
      </c>
      <c r="R54" s="196">
        <f t="shared" ref="R54:V54" si="38">IF(R46=0,0,R46/R$44)</f>
        <v>0.70814852478634127</v>
      </c>
      <c r="S54" s="196">
        <f t="shared" si="38"/>
        <v>0.70597341318797757</v>
      </c>
      <c r="T54" s="196">
        <f t="shared" si="38"/>
        <v>0.69794993104151637</v>
      </c>
      <c r="U54" s="196">
        <f t="shared" si="38"/>
        <v>0.69239081173938055</v>
      </c>
      <c r="V54" s="196">
        <f t="shared" si="38"/>
        <v>0.68542757272696786</v>
      </c>
      <c r="W54" s="196">
        <f t="shared" ref="W54" si="39">IF(W46=0,0,W46/W$44)</f>
        <v>0.7080340601965831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2.4408648129191275E-3</v>
      </c>
      <c r="C55" s="197">
        <f t="shared" si="40"/>
        <v>2.9023757254653679E-3</v>
      </c>
      <c r="D55" s="197">
        <f t="shared" si="40"/>
        <v>2.5076136421366365E-3</v>
      </c>
      <c r="E55" s="197">
        <f t="shared" si="40"/>
        <v>7.3966801676190004E-3</v>
      </c>
      <c r="F55" s="197">
        <f t="shared" si="40"/>
        <v>3.1236857356518213E-3</v>
      </c>
      <c r="G55" s="197">
        <f t="shared" si="40"/>
        <v>3.0529426364428016E-3</v>
      </c>
      <c r="H55" s="197">
        <f t="shared" si="40"/>
        <v>4.3378180895938508E-3</v>
      </c>
      <c r="I55" s="197">
        <f t="shared" si="40"/>
        <v>4.2640481304579659E-3</v>
      </c>
      <c r="J55" s="197">
        <f t="shared" si="40"/>
        <v>5.4367823443123861E-3</v>
      </c>
      <c r="K55" s="197">
        <f t="shared" si="40"/>
        <v>5.8536209479643714E-3</v>
      </c>
      <c r="L55" s="197">
        <f t="shared" si="40"/>
        <v>4.5168656469722667E-3</v>
      </c>
      <c r="M55" s="197">
        <f t="shared" si="40"/>
        <v>5.6079023258504149E-3</v>
      </c>
      <c r="N55" s="197">
        <f t="shared" si="40"/>
        <v>8.6259391555014112E-3</v>
      </c>
      <c r="O55" s="197">
        <f t="shared" si="40"/>
        <v>5.2480637508672242E-3</v>
      </c>
      <c r="P55" s="197">
        <f t="shared" si="40"/>
        <v>4.4726949642330677E-3</v>
      </c>
      <c r="Q55" s="197">
        <f t="shared" si="40"/>
        <v>8.3401339087429069E-3</v>
      </c>
      <c r="R55" s="197">
        <f t="shared" ref="R55:V55" si="41">IF(R47=0,0,R47/R$44)</f>
        <v>5.8461812046025049E-3</v>
      </c>
      <c r="S55" s="197">
        <f t="shared" si="41"/>
        <v>8.4733988399140984E-3</v>
      </c>
      <c r="T55" s="197">
        <f t="shared" si="41"/>
        <v>6.7287772150842603E-3</v>
      </c>
      <c r="U55" s="197">
        <f t="shared" si="41"/>
        <v>8.4932376905293098E-3</v>
      </c>
      <c r="V55" s="197">
        <f t="shared" si="41"/>
        <v>6.7441261548981373E-3</v>
      </c>
      <c r="W55" s="197">
        <f t="shared" ref="W55" si="42">IF(W47=0,0,W47/W$44)</f>
        <v>8.1152482291056201E-3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0.14985226647771457</v>
      </c>
      <c r="C56" s="197">
        <f t="shared" si="43"/>
        <v>0.14405662266540667</v>
      </c>
      <c r="D56" s="197">
        <f t="shared" si="43"/>
        <v>0.14613635886171317</v>
      </c>
      <c r="E56" s="197">
        <f t="shared" si="43"/>
        <v>0.13024936700820361</v>
      </c>
      <c r="F56" s="197">
        <f t="shared" si="43"/>
        <v>0.13108375040004974</v>
      </c>
      <c r="G56" s="197">
        <f t="shared" si="43"/>
        <v>0.12176364585747686</v>
      </c>
      <c r="H56" s="197">
        <f t="shared" si="43"/>
        <v>0.12592971309807552</v>
      </c>
      <c r="I56" s="197">
        <f t="shared" si="43"/>
        <v>0.12023175198502202</v>
      </c>
      <c r="J56" s="197">
        <f t="shared" si="43"/>
        <v>0.10767096417377746</v>
      </c>
      <c r="K56" s="197">
        <f t="shared" si="43"/>
        <v>0.11006079258860557</v>
      </c>
      <c r="L56" s="197">
        <f t="shared" si="43"/>
        <v>0.1129839669262676</v>
      </c>
      <c r="M56" s="197">
        <f t="shared" si="43"/>
        <v>0.12696949285305384</v>
      </c>
      <c r="N56" s="197">
        <f t="shared" si="43"/>
        <v>0.11756920970733752</v>
      </c>
      <c r="O56" s="197">
        <f t="shared" si="43"/>
        <v>0.1154600928950001</v>
      </c>
      <c r="P56" s="197">
        <f t="shared" si="43"/>
        <v>0.12668462440690356</v>
      </c>
      <c r="Q56" s="197">
        <f t="shared" si="43"/>
        <v>0.11610888486835715</v>
      </c>
      <c r="R56" s="197">
        <f t="shared" ref="R56:V56" si="44">IF(R48=0,0,R48/R$44)</f>
        <v>0.11765838130660382</v>
      </c>
      <c r="S56" s="197">
        <f t="shared" si="44"/>
        <v>0.11328139109678685</v>
      </c>
      <c r="T56" s="197">
        <f t="shared" si="44"/>
        <v>0.11651108171073882</v>
      </c>
      <c r="U56" s="197">
        <f t="shared" si="44"/>
        <v>0.11516535609986914</v>
      </c>
      <c r="V56" s="197">
        <f t="shared" si="44"/>
        <v>0.11353320551238621</v>
      </c>
      <c r="W56" s="197">
        <f t="shared" ref="W56" si="45">IF(W48=0,0,W48/W$44)</f>
        <v>9.4988402474888961E-2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6.7197696754210612E-2</v>
      </c>
      <c r="C57" s="198">
        <f t="shared" si="46"/>
        <v>6.4986568227768535E-2</v>
      </c>
      <c r="D57" s="198">
        <f t="shared" si="46"/>
        <v>6.6125859495900913E-2</v>
      </c>
      <c r="E57" s="198">
        <f t="shared" si="46"/>
        <v>5.9440854442331881E-2</v>
      </c>
      <c r="F57" s="198">
        <f t="shared" si="46"/>
        <v>6.1969582025429987E-2</v>
      </c>
      <c r="G57" s="198">
        <f t="shared" si="46"/>
        <v>5.6028939219941655E-2</v>
      </c>
      <c r="H57" s="198">
        <f t="shared" si="46"/>
        <v>5.841356375899423E-2</v>
      </c>
      <c r="I57" s="198">
        <f t="shared" si="46"/>
        <v>5.2985012950439184E-2</v>
      </c>
      <c r="J57" s="198">
        <f t="shared" si="46"/>
        <v>4.6770111290174915E-2</v>
      </c>
      <c r="K57" s="198">
        <f t="shared" si="46"/>
        <v>4.7620817272414934E-2</v>
      </c>
      <c r="L57" s="198">
        <f t="shared" si="46"/>
        <v>4.6371936334063425E-2</v>
      </c>
      <c r="M57" s="198">
        <f t="shared" si="46"/>
        <v>5.0510481806682918E-2</v>
      </c>
      <c r="N57" s="198">
        <f t="shared" si="46"/>
        <v>4.16660904318817E-2</v>
      </c>
      <c r="O57" s="198">
        <f t="shared" si="46"/>
        <v>4.4638373246516268E-2</v>
      </c>
      <c r="P57" s="198">
        <f t="shared" si="46"/>
        <v>4.8637112610797999E-2</v>
      </c>
      <c r="Q57" s="198">
        <f t="shared" si="46"/>
        <v>4.5511534748308546E-2</v>
      </c>
      <c r="R57" s="198">
        <f t="shared" ref="R57:V57" si="47">IF(R49=0,0,R49/R$44)</f>
        <v>4.6897968201976482E-2</v>
      </c>
      <c r="S57" s="198">
        <f t="shared" si="47"/>
        <v>5.2034213627978922E-2</v>
      </c>
      <c r="T57" s="198">
        <f t="shared" si="47"/>
        <v>5.297888435415022E-2</v>
      </c>
      <c r="U57" s="198">
        <f t="shared" si="47"/>
        <v>5.4726759933726089E-2</v>
      </c>
      <c r="V57" s="198">
        <f t="shared" si="47"/>
        <v>5.7877205736501285E-2</v>
      </c>
      <c r="W57" s="198">
        <f t="shared" ref="W57" si="48">IF(W49=0,0,W49/W$44)</f>
        <v>5.178129580314754E-2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0.12229914156695147</v>
      </c>
      <c r="C58" s="195">
        <f t="shared" si="49"/>
        <v>0.11806376956488632</v>
      </c>
      <c r="D58" s="195">
        <f t="shared" si="49"/>
        <v>0.11984676382105418</v>
      </c>
      <c r="E58" s="195">
        <f t="shared" si="49"/>
        <v>0.11025706103856352</v>
      </c>
      <c r="F58" s="195">
        <f t="shared" si="49"/>
        <v>0.11259226801634319</v>
      </c>
      <c r="G58" s="195">
        <f t="shared" si="49"/>
        <v>0.10625079556809179</v>
      </c>
      <c r="H58" s="195">
        <f t="shared" si="49"/>
        <v>0.11327325432501942</v>
      </c>
      <c r="I58" s="195">
        <f t="shared" si="49"/>
        <v>0.11635340003247246</v>
      </c>
      <c r="J58" s="195">
        <f t="shared" si="49"/>
        <v>0.11427578287704135</v>
      </c>
      <c r="K58" s="195">
        <f t="shared" si="49"/>
        <v>0.11532766046794961</v>
      </c>
      <c r="L58" s="195">
        <f t="shared" si="49"/>
        <v>0.1122195550559312</v>
      </c>
      <c r="M58" s="195">
        <f t="shared" si="49"/>
        <v>0.12332301939167327</v>
      </c>
      <c r="N58" s="195">
        <f t="shared" si="49"/>
        <v>0.11578640468461913</v>
      </c>
      <c r="O58" s="195">
        <f t="shared" si="49"/>
        <v>0.11602342933291028</v>
      </c>
      <c r="P58" s="195">
        <f t="shared" si="49"/>
        <v>0.13558305964309886</v>
      </c>
      <c r="Q58" s="195">
        <f t="shared" si="49"/>
        <v>0.12213801285154896</v>
      </c>
      <c r="R58" s="195">
        <f t="shared" ref="R58:V58" si="50">IF(R50=0,0,R50/R$44)</f>
        <v>0.12144894450047575</v>
      </c>
      <c r="S58" s="195">
        <f t="shared" si="50"/>
        <v>0.12023758324734252</v>
      </c>
      <c r="T58" s="195">
        <f t="shared" si="50"/>
        <v>0.12583132567851033</v>
      </c>
      <c r="U58" s="195">
        <f t="shared" si="50"/>
        <v>0.12922383453649491</v>
      </c>
      <c r="V58" s="195">
        <f t="shared" si="50"/>
        <v>0.13641788986924641</v>
      </c>
      <c r="W58" s="195">
        <f t="shared" ref="W58" si="51">IF(W50=0,0,W50/W$44)</f>
        <v>0.13708099329627488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53433.54234357227</v>
      </c>
      <c r="C62" s="22">
        <v>56685.280007008885</v>
      </c>
      <c r="D62" s="22">
        <v>53484.933362655625</v>
      </c>
      <c r="E62" s="22">
        <v>56123.843232530053</v>
      </c>
      <c r="F62" s="22">
        <v>58057.582642837784</v>
      </c>
      <c r="G62" s="22">
        <v>59887.186002708026</v>
      </c>
      <c r="H62" s="22">
        <v>53981.857952166014</v>
      </c>
      <c r="I62" s="22">
        <v>49021.603075302308</v>
      </c>
      <c r="J62" s="22">
        <v>49195.733837293745</v>
      </c>
      <c r="K62" s="22">
        <v>50652.772260811835</v>
      </c>
      <c r="L62" s="22">
        <v>53620.733534548061</v>
      </c>
      <c r="M62" s="22">
        <v>51251.839547599833</v>
      </c>
      <c r="N62" s="22">
        <v>50722.600203623122</v>
      </c>
      <c r="O62" s="22">
        <v>50305.175883719989</v>
      </c>
      <c r="P62" s="22">
        <v>42047.208048599998</v>
      </c>
      <c r="Q62" s="22">
        <v>46762.713561960009</v>
      </c>
      <c r="R62" s="22">
        <v>46746.405277199992</v>
      </c>
      <c r="S62" s="22">
        <v>46489.158564120007</v>
      </c>
      <c r="T62" s="22">
        <v>45063.961478639991</v>
      </c>
      <c r="U62" s="22">
        <v>43492.303573200006</v>
      </c>
      <c r="V62" s="22">
        <v>42720.764793479997</v>
      </c>
      <c r="W62" s="22">
        <v>41653.435221720007</v>
      </c>
      <c r="DA62" s="57" t="s">
        <v>250</v>
      </c>
    </row>
    <row r="63" spans="1:105" ht="12" customHeight="1" x14ac:dyDescent="0.25">
      <c r="A63" s="30" t="s">
        <v>51</v>
      </c>
      <c r="B63" s="31">
        <v>292.89036669227079</v>
      </c>
      <c r="C63" s="31">
        <v>337.47701276889273</v>
      </c>
      <c r="D63" s="31">
        <v>75.756426735633326</v>
      </c>
      <c r="E63" s="31">
        <v>75.779829290050458</v>
      </c>
      <c r="F63" s="31">
        <v>30.384654037785396</v>
      </c>
      <c r="G63" s="31">
        <v>27.598786188027482</v>
      </c>
      <c r="H63" s="31">
        <v>27.433816086016954</v>
      </c>
      <c r="I63" s="31">
        <v>21.672690342301816</v>
      </c>
      <c r="J63" s="31">
        <v>16.706048653739707</v>
      </c>
      <c r="K63" s="31">
        <v>14.408849851842966</v>
      </c>
      <c r="L63" s="31">
        <v>14.234673748047236</v>
      </c>
      <c r="M63" s="31">
        <v>14.159987119821006</v>
      </c>
      <c r="N63" s="31">
        <v>9.4959596631157321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DA63" s="59" t="s">
        <v>251</v>
      </c>
    </row>
    <row r="64" spans="1:105" ht="12" customHeight="1" x14ac:dyDescent="0.25">
      <c r="A64" s="73" t="s">
        <v>75</v>
      </c>
      <c r="B64" s="98">
        <v>17970.039686880002</v>
      </c>
      <c r="C64" s="98">
        <v>19362.767214239997</v>
      </c>
      <c r="D64" s="98">
        <v>17470.546405919999</v>
      </c>
      <c r="E64" s="98">
        <v>15477.783213239998</v>
      </c>
      <c r="F64" s="98">
        <v>15897.130228799999</v>
      </c>
      <c r="G64" s="98">
        <v>15829.580756520003</v>
      </c>
      <c r="H64" s="98">
        <v>13985.17690608</v>
      </c>
      <c r="I64" s="98">
        <v>11555.28413496</v>
      </c>
      <c r="J64" s="98">
        <v>11563.674848640003</v>
      </c>
      <c r="K64" s="98">
        <v>11129.988900960001</v>
      </c>
      <c r="L64" s="98">
        <v>9689.6909807999982</v>
      </c>
      <c r="M64" s="98">
        <v>8983.7093404799998</v>
      </c>
      <c r="N64" s="98">
        <v>8161.0410639599968</v>
      </c>
      <c r="O64" s="98">
        <v>7855.2034837200008</v>
      </c>
      <c r="P64" s="98">
        <v>6460.9977186000006</v>
      </c>
      <c r="Q64" s="98">
        <v>6867.131241959999</v>
      </c>
      <c r="R64" s="98">
        <v>6587.9720172000025</v>
      </c>
      <c r="S64" s="98">
        <v>5947.5249864000007</v>
      </c>
      <c r="T64" s="98">
        <v>6310.2785691599993</v>
      </c>
      <c r="U64" s="98">
        <v>5614.122918600001</v>
      </c>
      <c r="V64" s="98">
        <v>5298.3646394400002</v>
      </c>
      <c r="W64" s="98">
        <v>5294.6317587599988</v>
      </c>
      <c r="DA64" s="63"/>
    </row>
    <row r="65" spans="1:105" ht="12" customHeight="1" x14ac:dyDescent="0.25">
      <c r="A65" s="97" t="s">
        <v>74</v>
      </c>
      <c r="B65" s="98">
        <v>4037.5166252399995</v>
      </c>
      <c r="C65" s="98">
        <v>3976.5621009600009</v>
      </c>
      <c r="D65" s="98">
        <v>3895.2892504799988</v>
      </c>
      <c r="E65" s="98">
        <v>4060.7373747599991</v>
      </c>
      <c r="F65" s="98">
        <v>3964.9514990400007</v>
      </c>
      <c r="G65" s="98">
        <v>4098.4711495200008</v>
      </c>
      <c r="H65" s="98">
        <v>3770.4773242800015</v>
      </c>
      <c r="I65" s="98">
        <v>3587.6135242799996</v>
      </c>
      <c r="J65" s="98">
        <v>3851.7501747600013</v>
      </c>
      <c r="K65" s="98">
        <v>3651.4706990400005</v>
      </c>
      <c r="L65" s="98">
        <v>3622.4448757199993</v>
      </c>
      <c r="M65" s="98">
        <v>3288.6457495199988</v>
      </c>
      <c r="N65" s="98">
        <v>3187.054799999999</v>
      </c>
      <c r="O65" s="98">
        <v>3149.3210252399999</v>
      </c>
      <c r="P65" s="98">
        <v>2853.2559009600018</v>
      </c>
      <c r="Q65" s="98">
        <v>2867.7686990400002</v>
      </c>
      <c r="R65" s="98">
        <v>2954.8468504800016</v>
      </c>
      <c r="S65" s="98">
        <v>3032.3318079600003</v>
      </c>
      <c r="T65" s="98">
        <v>2948.5656493200008</v>
      </c>
      <c r="U65" s="98">
        <v>2954.463631560001</v>
      </c>
      <c r="V65" s="98">
        <v>2907.6970665600006</v>
      </c>
      <c r="W65" s="98">
        <v>3050.745851879999</v>
      </c>
      <c r="DA65" s="63" t="s">
        <v>252</v>
      </c>
    </row>
    <row r="66" spans="1:105" ht="12" customHeight="1" x14ac:dyDescent="0.25">
      <c r="A66" s="97" t="s">
        <v>201</v>
      </c>
      <c r="B66" s="98">
        <v>13932.523061640002</v>
      </c>
      <c r="C66" s="98">
        <v>15386.205113279997</v>
      </c>
      <c r="D66" s="98">
        <v>13575.25715544</v>
      </c>
      <c r="E66" s="98">
        <v>11417.045838479999</v>
      </c>
      <c r="F66" s="98">
        <v>11932.178729759999</v>
      </c>
      <c r="G66" s="98">
        <v>11731.109607000002</v>
      </c>
      <c r="H66" s="98">
        <v>10214.699581799998</v>
      </c>
      <c r="I66" s="98">
        <v>7967.6706106800011</v>
      </c>
      <c r="J66" s="98">
        <v>7711.9246738800011</v>
      </c>
      <c r="K66" s="98">
        <v>7478.5182019200001</v>
      </c>
      <c r="L66" s="98">
        <v>6067.2461050799993</v>
      </c>
      <c r="M66" s="98">
        <v>5695.0635909600005</v>
      </c>
      <c r="N66" s="98">
        <v>4973.9862639599978</v>
      </c>
      <c r="O66" s="98">
        <v>4705.8824584800004</v>
      </c>
      <c r="P66" s="98">
        <v>3607.7418176399988</v>
      </c>
      <c r="Q66" s="98">
        <v>3999.3625429199988</v>
      </c>
      <c r="R66" s="98">
        <v>3633.1251667200008</v>
      </c>
      <c r="S66" s="98">
        <v>2915.1931784400003</v>
      </c>
      <c r="T66" s="98">
        <v>3361.7129198399984</v>
      </c>
      <c r="U66" s="98">
        <v>2659.65928704</v>
      </c>
      <c r="V66" s="98">
        <v>2390.6675728799996</v>
      </c>
      <c r="W66" s="98">
        <v>2243.8859068799998</v>
      </c>
      <c r="DA66" s="63" t="s">
        <v>253</v>
      </c>
    </row>
    <row r="67" spans="1:105" ht="12" customHeight="1" x14ac:dyDescent="0.25">
      <c r="A67" s="73" t="s">
        <v>192</v>
      </c>
      <c r="B67" s="98">
        <v>35170.612289999997</v>
      </c>
      <c r="C67" s="98">
        <v>36985.035779999998</v>
      </c>
      <c r="D67" s="98">
        <v>35938.630529999995</v>
      </c>
      <c r="E67" s="98">
        <v>40570.280190000005</v>
      </c>
      <c r="F67" s="98">
        <v>42130.067759999998</v>
      </c>
      <c r="G67" s="98">
        <v>44030.006459999997</v>
      </c>
      <c r="H67" s="98">
        <v>39969.247229999994</v>
      </c>
      <c r="I67" s="98">
        <v>37444.646250000005</v>
      </c>
      <c r="J67" s="98">
        <v>37615.352940000004</v>
      </c>
      <c r="K67" s="98">
        <v>39508.374509999994</v>
      </c>
      <c r="L67" s="98">
        <v>43916.807880000015</v>
      </c>
      <c r="M67" s="98">
        <v>42253.97022000001</v>
      </c>
      <c r="N67" s="98">
        <v>42552.063180000012</v>
      </c>
      <c r="O67" s="98">
        <v>42449.972399999991</v>
      </c>
      <c r="P67" s="98">
        <v>35586.210329999994</v>
      </c>
      <c r="Q67" s="98">
        <v>39895.582320000009</v>
      </c>
      <c r="R67" s="98">
        <v>40158.433259999991</v>
      </c>
      <c r="S67" s="98">
        <v>40541.633577720007</v>
      </c>
      <c r="T67" s="98">
        <v>38753.68290947999</v>
      </c>
      <c r="U67" s="98">
        <v>37878.180654600008</v>
      </c>
      <c r="V67" s="98">
        <v>37422.400154039999</v>
      </c>
      <c r="W67" s="98">
        <v>36358.803462960008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53433.542343572277</v>
      </c>
      <c r="C78" s="203">
        <f t="shared" si="52"/>
        <v>56685.280007008892</v>
      </c>
      <c r="D78" s="203">
        <f t="shared" si="52"/>
        <v>53484.933362655618</v>
      </c>
      <c r="E78" s="203">
        <f t="shared" si="52"/>
        <v>56123.843232530067</v>
      </c>
      <c r="F78" s="203">
        <f t="shared" si="52"/>
        <v>58057.582642837784</v>
      </c>
      <c r="G78" s="203">
        <f t="shared" si="52"/>
        <v>59887.186002708047</v>
      </c>
      <c r="H78" s="203">
        <f t="shared" si="52"/>
        <v>53981.857952166007</v>
      </c>
      <c r="I78" s="203">
        <f t="shared" si="52"/>
        <v>49021.603075302308</v>
      </c>
      <c r="J78" s="203">
        <f t="shared" si="52"/>
        <v>49195.733837293745</v>
      </c>
      <c r="K78" s="203">
        <f t="shared" si="52"/>
        <v>50652.77226081182</v>
      </c>
      <c r="L78" s="203">
        <f t="shared" si="52"/>
        <v>53620.733534548053</v>
      </c>
      <c r="M78" s="203">
        <f t="shared" si="52"/>
        <v>51251.839547599811</v>
      </c>
      <c r="N78" s="203">
        <f t="shared" si="52"/>
        <v>50722.600203623137</v>
      </c>
      <c r="O78" s="203">
        <f t="shared" si="52"/>
        <v>50305.175883719989</v>
      </c>
      <c r="P78" s="203">
        <f t="shared" si="52"/>
        <v>42047.208048600005</v>
      </c>
      <c r="Q78" s="203">
        <f t="shared" si="52"/>
        <v>46762.713561959972</v>
      </c>
      <c r="R78" s="203">
        <f t="shared" ref="R78:V78" si="53">R79+R84</f>
        <v>46746.405277199985</v>
      </c>
      <c r="S78" s="203">
        <f t="shared" si="53"/>
        <v>46489.158564120014</v>
      </c>
      <c r="T78" s="203">
        <f t="shared" si="53"/>
        <v>45063.961478639998</v>
      </c>
      <c r="U78" s="203">
        <f t="shared" si="53"/>
        <v>43492.303573199999</v>
      </c>
      <c r="V78" s="203">
        <f t="shared" si="53"/>
        <v>42720.764793479982</v>
      </c>
      <c r="W78" s="203">
        <f t="shared" ref="W78" si="54">W79+W84</f>
        <v>41653.435221719978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53433.542343572277</v>
      </c>
      <c r="C79" s="192">
        <f t="shared" si="55"/>
        <v>56685.280007008892</v>
      </c>
      <c r="D79" s="192">
        <f t="shared" si="55"/>
        <v>53484.933362655618</v>
      </c>
      <c r="E79" s="192">
        <f t="shared" si="55"/>
        <v>56123.843232530067</v>
      </c>
      <c r="F79" s="192">
        <f t="shared" si="55"/>
        <v>58057.582642837784</v>
      </c>
      <c r="G79" s="192">
        <f t="shared" si="55"/>
        <v>59887.186002708047</v>
      </c>
      <c r="H79" s="192">
        <f t="shared" si="55"/>
        <v>53981.857952166007</v>
      </c>
      <c r="I79" s="192">
        <f t="shared" si="55"/>
        <v>49021.603075302308</v>
      </c>
      <c r="J79" s="192">
        <f t="shared" si="55"/>
        <v>49195.733837293745</v>
      </c>
      <c r="K79" s="192">
        <f t="shared" si="55"/>
        <v>50652.77226081182</v>
      </c>
      <c r="L79" s="192">
        <f t="shared" si="55"/>
        <v>53620.733534548053</v>
      </c>
      <c r="M79" s="192">
        <f t="shared" si="55"/>
        <v>51251.839547599811</v>
      </c>
      <c r="N79" s="192">
        <f t="shared" si="55"/>
        <v>50722.600203623137</v>
      </c>
      <c r="O79" s="192">
        <f t="shared" si="55"/>
        <v>50305.175883719989</v>
      </c>
      <c r="P79" s="192">
        <f t="shared" si="55"/>
        <v>42047.208048600005</v>
      </c>
      <c r="Q79" s="192">
        <f t="shared" si="55"/>
        <v>46762.713561959972</v>
      </c>
      <c r="R79" s="192">
        <f t="shared" ref="R79:V79" si="56">SUM(R80:R83)</f>
        <v>46746.405277199985</v>
      </c>
      <c r="S79" s="192">
        <f t="shared" si="56"/>
        <v>46489.158564120014</v>
      </c>
      <c r="T79" s="192">
        <f t="shared" si="56"/>
        <v>45063.961478639998</v>
      </c>
      <c r="U79" s="192">
        <f t="shared" si="56"/>
        <v>43492.303573199999</v>
      </c>
      <c r="V79" s="192">
        <f t="shared" si="56"/>
        <v>42720.764793479982</v>
      </c>
      <c r="W79" s="192">
        <f t="shared" ref="W79" si="57">SUM(W80:W83)</f>
        <v>41653.435221719978</v>
      </c>
      <c r="DA79" s="213" t="s">
        <v>264</v>
      </c>
    </row>
    <row r="80" spans="1:105" ht="12" customHeight="1" x14ac:dyDescent="0.25">
      <c r="A80" s="97" t="s">
        <v>57</v>
      </c>
      <c r="B80" s="74">
        <v>41895.335771550344</v>
      </c>
      <c r="C80" s="74">
        <v>45076.269740379132</v>
      </c>
      <c r="D80" s="74">
        <v>42070.522693092687</v>
      </c>
      <c r="E80" s="74">
        <v>44903.039249281559</v>
      </c>
      <c r="F80" s="74">
        <v>47159.87091005499</v>
      </c>
      <c r="G80" s="74">
        <v>48914.344087378835</v>
      </c>
      <c r="H80" s="74">
        <v>43431.797116301197</v>
      </c>
      <c r="I80" s="74">
        <v>39308.937570226357</v>
      </c>
      <c r="J80" s="74">
        <v>40341.631810808816</v>
      </c>
      <c r="K80" s="74">
        <v>41323.19384084866</v>
      </c>
      <c r="L80" s="74">
        <v>43719.741285418408</v>
      </c>
      <c r="M80" s="74">
        <v>41330.803157812421</v>
      </c>
      <c r="N80" s="74">
        <v>41197.907028491238</v>
      </c>
      <c r="O80" s="74">
        <v>40816.981107285355</v>
      </c>
      <c r="P80" s="74">
        <v>33200.903007917317</v>
      </c>
      <c r="Q80" s="74">
        <v>37668.093306428658</v>
      </c>
      <c r="R80" s="74">
        <v>37508.967017293216</v>
      </c>
      <c r="S80" s="74">
        <v>37140.84072353079</v>
      </c>
      <c r="T80" s="74">
        <v>35758.488926141275</v>
      </c>
      <c r="U80" s="74">
        <v>34408.604550296695</v>
      </c>
      <c r="V80" s="74">
        <v>33629.675402536122</v>
      </c>
      <c r="W80" s="74">
        <v>34057.591336153098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7962.8941403571052</v>
      </c>
      <c r="C82" s="74">
        <v>8056.2570698024992</v>
      </c>
      <c r="D82" s="74">
        <v>7859.0877915075471</v>
      </c>
      <c r="E82" s="74">
        <v>7656.5651469014092</v>
      </c>
      <c r="F82" s="74">
        <v>7411.0116718865102</v>
      </c>
      <c r="G82" s="74">
        <v>7414.6307599801585</v>
      </c>
      <c r="H82" s="74">
        <v>7171.2754667495128</v>
      </c>
      <c r="I82" s="74">
        <v>6753.4320418930793</v>
      </c>
      <c r="J82" s="74">
        <v>6131.9288240505039</v>
      </c>
      <c r="K82" s="74">
        <v>6484.6113367865901</v>
      </c>
      <c r="L82" s="74">
        <v>6912.1043767767778</v>
      </c>
      <c r="M82" s="74">
        <v>6886.3588301167865</v>
      </c>
      <c r="N82" s="74">
        <v>6872.3390791359998</v>
      </c>
      <c r="O82" s="74">
        <v>6723.7675501621788</v>
      </c>
      <c r="P82" s="74">
        <v>6168.9968707261123</v>
      </c>
      <c r="Q82" s="74">
        <v>6382.5887661834449</v>
      </c>
      <c r="R82" s="74">
        <v>6439.2349270395644</v>
      </c>
      <c r="S82" s="74">
        <v>6239.0165313550378</v>
      </c>
      <c r="T82" s="74">
        <v>6236.8576353821536</v>
      </c>
      <c r="U82" s="74">
        <v>5982.8751952660105</v>
      </c>
      <c r="V82" s="74">
        <v>5851.4305489856406</v>
      </c>
      <c r="W82" s="74">
        <v>4772.4972109313294</v>
      </c>
      <c r="DA82" s="90" t="s">
        <v>267</v>
      </c>
    </row>
    <row r="83" spans="1:105" ht="12" customHeight="1" x14ac:dyDescent="0.25">
      <c r="A83" s="107" t="s">
        <v>54</v>
      </c>
      <c r="B83" s="193">
        <v>3575.3124316648277</v>
      </c>
      <c r="C83" s="193">
        <v>3552.7531968272601</v>
      </c>
      <c r="D83" s="193">
        <v>3555.3228780553859</v>
      </c>
      <c r="E83" s="193">
        <v>3564.2388363470927</v>
      </c>
      <c r="F83" s="193">
        <v>3486.7000608962867</v>
      </c>
      <c r="G83" s="193">
        <v>3558.2111553490513</v>
      </c>
      <c r="H83" s="193">
        <v>3378.7853691153014</v>
      </c>
      <c r="I83" s="193">
        <v>2959.2334631828703</v>
      </c>
      <c r="J83" s="193">
        <v>2722.173202434421</v>
      </c>
      <c r="K83" s="193">
        <v>2844.9670831765684</v>
      </c>
      <c r="L83" s="193">
        <v>2988.8878723528669</v>
      </c>
      <c r="M83" s="193">
        <v>3034.6775596706043</v>
      </c>
      <c r="N83" s="193">
        <v>2652.3540959959018</v>
      </c>
      <c r="O83" s="193">
        <v>2764.427226272458</v>
      </c>
      <c r="P83" s="193">
        <v>2677.3081699565741</v>
      </c>
      <c r="Q83" s="193">
        <v>2712.0314893478735</v>
      </c>
      <c r="R83" s="193">
        <v>2798.2033328672005</v>
      </c>
      <c r="S83" s="193">
        <v>3109.301309234183</v>
      </c>
      <c r="T83" s="193">
        <v>3068.6149171165675</v>
      </c>
      <c r="U83" s="193">
        <v>3100.823827637294</v>
      </c>
      <c r="V83" s="193">
        <v>3239.6588419582199</v>
      </c>
      <c r="W83" s="193">
        <v>2823.3466746355452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0.78406435235320104</v>
      </c>
      <c r="C88" s="196">
        <f t="shared" si="64"/>
        <v>0.7952023829608964</v>
      </c>
      <c r="D88" s="196">
        <f t="shared" si="64"/>
        <v>0.78658642814103741</v>
      </c>
      <c r="E88" s="196">
        <f t="shared" si="64"/>
        <v>0.80007064133582373</v>
      </c>
      <c r="F88" s="196">
        <f t="shared" si="64"/>
        <v>0.81229477293562136</v>
      </c>
      <c r="G88" s="196">
        <f t="shared" si="64"/>
        <v>0.81677479528203201</v>
      </c>
      <c r="H88" s="196">
        <f t="shared" si="64"/>
        <v>0.80456284322015459</v>
      </c>
      <c r="I88" s="196">
        <f t="shared" si="64"/>
        <v>0.80186968814226089</v>
      </c>
      <c r="J88" s="196">
        <f t="shared" si="64"/>
        <v>0.8200229707769312</v>
      </c>
      <c r="K88" s="196">
        <f t="shared" si="64"/>
        <v>0.8158130739236733</v>
      </c>
      <c r="L88" s="196">
        <f t="shared" si="64"/>
        <v>0.81535142105524538</v>
      </c>
      <c r="M88" s="196">
        <f t="shared" si="64"/>
        <v>0.80642575022944707</v>
      </c>
      <c r="N88" s="196">
        <f t="shared" si="64"/>
        <v>0.81221993476486742</v>
      </c>
      <c r="O88" s="196">
        <f t="shared" si="64"/>
        <v>0.81138730538649706</v>
      </c>
      <c r="P88" s="196">
        <f t="shared" si="64"/>
        <v>0.78961016792226157</v>
      </c>
      <c r="Q88" s="196">
        <f t="shared" si="64"/>
        <v>0.80551555795663865</v>
      </c>
      <c r="R88" s="196">
        <f t="shared" ref="R88:V88" si="65">IF(R80=0,0,R80/R$78)</f>
        <v>0.80239254323129261</v>
      </c>
      <c r="S88" s="196">
        <f t="shared" si="65"/>
        <v>0.79891402362777575</v>
      </c>
      <c r="T88" s="196">
        <f t="shared" si="65"/>
        <v>0.79350522574653248</v>
      </c>
      <c r="U88" s="196">
        <f t="shared" si="65"/>
        <v>0.79114237976346946</v>
      </c>
      <c r="V88" s="196">
        <f t="shared" si="65"/>
        <v>0.7871974100910446</v>
      </c>
      <c r="W88" s="196">
        <f t="shared" ref="W88" si="66">IF(W80=0,0,W80/W$78)</f>
        <v>0.81764183805886759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0.14902426062559171</v>
      </c>
      <c r="C90" s="197">
        <f t="shared" si="70"/>
        <v>0.1421225593100427</v>
      </c>
      <c r="D90" s="197">
        <f t="shared" si="70"/>
        <v>0.14694021843906679</v>
      </c>
      <c r="E90" s="197">
        <f t="shared" si="70"/>
        <v>0.13642268073444355</v>
      </c>
      <c r="F90" s="197">
        <f t="shared" si="70"/>
        <v>0.12764933251661595</v>
      </c>
      <c r="G90" s="197">
        <f t="shared" si="70"/>
        <v>0.12380997096181602</v>
      </c>
      <c r="H90" s="197">
        <f t="shared" si="70"/>
        <v>0.13284602899559458</v>
      </c>
      <c r="I90" s="197">
        <f t="shared" si="70"/>
        <v>0.13776440626633735</v>
      </c>
      <c r="J90" s="197">
        <f t="shared" si="70"/>
        <v>0.12464350759215793</v>
      </c>
      <c r="K90" s="197">
        <f t="shared" si="70"/>
        <v>0.12802085744482528</v>
      </c>
      <c r="L90" s="197">
        <f t="shared" si="70"/>
        <v>0.12890730732587388</v>
      </c>
      <c r="M90" s="197">
        <f t="shared" si="70"/>
        <v>0.13436315439411936</v>
      </c>
      <c r="N90" s="197">
        <f t="shared" si="70"/>
        <v>0.13548869836221658</v>
      </c>
      <c r="O90" s="197">
        <f t="shared" si="70"/>
        <v>0.13365955753149764</v>
      </c>
      <c r="P90" s="197">
        <f t="shared" si="70"/>
        <v>0.14671596895555386</v>
      </c>
      <c r="Q90" s="197">
        <f t="shared" si="70"/>
        <v>0.13648884506513079</v>
      </c>
      <c r="R90" s="197">
        <f t="shared" ref="R90:V90" si="71">IF(R82=0,0,R82/R$78)</f>
        <v>0.1377482372998684</v>
      </c>
      <c r="S90" s="197">
        <f t="shared" si="71"/>
        <v>0.1342036880007173</v>
      </c>
      <c r="T90" s="197">
        <f t="shared" si="71"/>
        <v>0.13840011909158009</v>
      </c>
      <c r="U90" s="197">
        <f t="shared" si="71"/>
        <v>0.13756169951302979</v>
      </c>
      <c r="V90" s="197">
        <f t="shared" si="71"/>
        <v>0.13696923679322057</v>
      </c>
      <c r="W90" s="197">
        <f t="shared" ref="W90" si="72">IF(W82=0,0,W82/W$78)</f>
        <v>0.11457631730798362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6.6911387021207205E-2</v>
      </c>
      <c r="C91" s="198">
        <f t="shared" si="73"/>
        <v>6.2675057729060832E-2</v>
      </c>
      <c r="D91" s="198">
        <f t="shared" si="73"/>
        <v>6.6473353419895853E-2</v>
      </c>
      <c r="E91" s="198">
        <f t="shared" si="73"/>
        <v>6.3506677929732649E-2</v>
      </c>
      <c r="F91" s="198">
        <f t="shared" si="73"/>
        <v>6.0055894547762743E-2</v>
      </c>
      <c r="G91" s="198">
        <f t="shared" si="73"/>
        <v>5.9415233756151979E-2</v>
      </c>
      <c r="H91" s="198">
        <f t="shared" si="73"/>
        <v>6.2591127784250869E-2</v>
      </c>
      <c r="I91" s="198">
        <f t="shared" si="73"/>
        <v>6.0365905591401779E-2</v>
      </c>
      <c r="J91" s="198">
        <f t="shared" si="73"/>
        <v>5.5333521630910744E-2</v>
      </c>
      <c r="K91" s="198">
        <f t="shared" si="73"/>
        <v>5.6166068631501427E-2</v>
      </c>
      <c r="L91" s="198">
        <f t="shared" si="73"/>
        <v>5.5741271618880678E-2</v>
      </c>
      <c r="M91" s="198">
        <f t="shared" si="73"/>
        <v>5.9211095376433605E-2</v>
      </c>
      <c r="N91" s="198">
        <f t="shared" si="73"/>
        <v>5.2291366872916009E-2</v>
      </c>
      <c r="O91" s="198">
        <f t="shared" si="73"/>
        <v>5.4953137082005429E-2</v>
      </c>
      <c r="P91" s="198">
        <f t="shared" si="73"/>
        <v>6.3673863122184565E-2</v>
      </c>
      <c r="Q91" s="198">
        <f t="shared" si="73"/>
        <v>5.7995596978230701E-2</v>
      </c>
      <c r="R91" s="198">
        <f t="shared" ref="R91:V91" si="74">IF(R83=0,0,R83/R$78)</f>
        <v>5.9859219468838848E-2</v>
      </c>
      <c r="S91" s="198">
        <f t="shared" si="74"/>
        <v>6.6882288371506865E-2</v>
      </c>
      <c r="T91" s="198">
        <f t="shared" si="74"/>
        <v>6.8094655161887382E-2</v>
      </c>
      <c r="U91" s="198">
        <f t="shared" si="74"/>
        <v>7.1295920723500716E-2</v>
      </c>
      <c r="V91" s="198">
        <f t="shared" si="74"/>
        <v>7.5833353115734831E-2</v>
      </c>
      <c r="W91" s="198">
        <f t="shared" ref="W91" si="75">IF(W83=0,0,W83/W$78)</f>
        <v>6.7781844633148652E-2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14383.608168819763</v>
      </c>
      <c r="C96" s="203">
        <f t="shared" si="79"/>
        <v>15002.585497624394</v>
      </c>
      <c r="D96" s="203">
        <f t="shared" si="79"/>
        <v>14853.289098293666</v>
      </c>
      <c r="E96" s="203">
        <f t="shared" si="79"/>
        <v>16222.629404984233</v>
      </c>
      <c r="F96" s="203">
        <f t="shared" si="79"/>
        <v>15973.981295914962</v>
      </c>
      <c r="G96" s="203">
        <f t="shared" si="79"/>
        <v>16993.732302047527</v>
      </c>
      <c r="H96" s="203">
        <f t="shared" si="79"/>
        <v>16079.930022042303</v>
      </c>
      <c r="I96" s="203">
        <f t="shared" si="79"/>
        <v>15832.780525679162</v>
      </c>
      <c r="J96" s="203">
        <f t="shared" si="79"/>
        <v>16255.237012400114</v>
      </c>
      <c r="K96" s="203">
        <f t="shared" si="79"/>
        <v>16278.40462070278</v>
      </c>
      <c r="L96" s="203">
        <f t="shared" si="79"/>
        <v>16801.325764061741</v>
      </c>
      <c r="M96" s="203">
        <f t="shared" si="79"/>
        <v>15185.410005234042</v>
      </c>
      <c r="N96" s="203">
        <f t="shared" si="79"/>
        <v>15953.501349615946</v>
      </c>
      <c r="O96" s="203">
        <f t="shared" si="79"/>
        <v>15761.275468023459</v>
      </c>
      <c r="P96" s="203">
        <f t="shared" si="79"/>
        <v>13330.691310630746</v>
      </c>
      <c r="Q96" s="203">
        <f t="shared" si="79"/>
        <v>14598.305548031487</v>
      </c>
      <c r="R96" s="203">
        <f t="shared" si="79"/>
        <v>14425.701510199757</v>
      </c>
      <c r="S96" s="203">
        <f t="shared" si="79"/>
        <v>14686.913459692812</v>
      </c>
      <c r="T96" s="203">
        <f t="shared" si="79"/>
        <v>14206.799406183711</v>
      </c>
      <c r="U96" s="203">
        <f t="shared" si="79"/>
        <v>13911.725380386617</v>
      </c>
      <c r="V96" s="203">
        <f t="shared" si="79"/>
        <v>13754.032310962037</v>
      </c>
      <c r="W96" s="203">
        <f t="shared" si="79"/>
        <v>13879.60652364833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12624.505237137713</v>
      </c>
      <c r="C97" s="192">
        <f t="shared" si="80"/>
        <v>13231.323700555366</v>
      </c>
      <c r="D97" s="192">
        <f t="shared" si="80"/>
        <v>13073.170467764627</v>
      </c>
      <c r="E97" s="192">
        <f t="shared" si="80"/>
        <v>14433.969964472893</v>
      </c>
      <c r="F97" s="192">
        <f t="shared" si="80"/>
        <v>14175.434512557253</v>
      </c>
      <c r="G97" s="192">
        <f t="shared" si="80"/>
        <v>15188.134725283799</v>
      </c>
      <c r="H97" s="192">
        <f t="shared" si="80"/>
        <v>14258.504019126991</v>
      </c>
      <c r="I97" s="192">
        <f t="shared" si="80"/>
        <v>13990.582679548475</v>
      </c>
      <c r="J97" s="192">
        <f t="shared" si="80"/>
        <v>14397.657076956235</v>
      </c>
      <c r="K97" s="192">
        <f t="shared" si="80"/>
        <v>14401.054299646465</v>
      </c>
      <c r="L97" s="192">
        <f t="shared" si="80"/>
        <v>14915.888462468976</v>
      </c>
      <c r="M97" s="192">
        <f t="shared" si="80"/>
        <v>13312.699392688053</v>
      </c>
      <c r="N97" s="192">
        <f t="shared" si="80"/>
        <v>14106.302786212698</v>
      </c>
      <c r="O97" s="192">
        <f t="shared" si="80"/>
        <v>13932.598237562708</v>
      </c>
      <c r="P97" s="192">
        <f t="shared" si="80"/>
        <v>11523.275395577757</v>
      </c>
      <c r="Q97" s="192">
        <f t="shared" si="80"/>
        <v>12815.297517395178</v>
      </c>
      <c r="R97" s="192">
        <f t="shared" si="80"/>
        <v>12673.715288107076</v>
      </c>
      <c r="S97" s="192">
        <f t="shared" si="80"/>
        <v>12920.994479936482</v>
      </c>
      <c r="T97" s="192">
        <f t="shared" si="80"/>
        <v>12419.139003254939</v>
      </c>
      <c r="U97" s="192">
        <f t="shared" si="80"/>
        <v>12113.99888171438</v>
      </c>
      <c r="V97" s="192">
        <f t="shared" si="80"/>
        <v>11877.736245907163</v>
      </c>
      <c r="W97" s="192">
        <f t="shared" si="80"/>
        <v>11976.976274825161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9467.4351698908813</v>
      </c>
      <c r="C98" s="74">
        <f t="shared" si="81"/>
        <v>10051.592216516763</v>
      </c>
      <c r="D98" s="74">
        <f t="shared" si="81"/>
        <v>9883.1320634803687</v>
      </c>
      <c r="E98" s="74">
        <f t="shared" si="81"/>
        <v>11236.702198944986</v>
      </c>
      <c r="F98" s="74">
        <f t="shared" si="81"/>
        <v>11041.706493762968</v>
      </c>
      <c r="G98" s="74">
        <f t="shared" si="81"/>
        <v>12114.894239291923</v>
      </c>
      <c r="H98" s="74">
        <f t="shared" si="81"/>
        <v>11224.52521590232</v>
      </c>
      <c r="I98" s="74">
        <f t="shared" si="81"/>
        <v>11180.567918756684</v>
      </c>
      <c r="J98" s="74">
        <f t="shared" si="81"/>
        <v>11798.804605248084</v>
      </c>
      <c r="K98" s="74">
        <f t="shared" si="81"/>
        <v>11738.961642797789</v>
      </c>
      <c r="L98" s="74">
        <f t="shared" si="81"/>
        <v>12162.608688198568</v>
      </c>
      <c r="M98" s="74">
        <f t="shared" si="81"/>
        <v>10532.434913674057</v>
      </c>
      <c r="N98" s="74">
        <f t="shared" si="81"/>
        <v>11428.328278576168</v>
      </c>
      <c r="O98" s="74">
        <f t="shared" si="81"/>
        <v>11326.526032247077</v>
      </c>
      <c r="P98" s="74">
        <f t="shared" si="81"/>
        <v>9126.4913234563919</v>
      </c>
      <c r="Q98" s="74">
        <f t="shared" si="81"/>
        <v>10334.161425918703</v>
      </c>
      <c r="R98" s="74">
        <f t="shared" si="81"/>
        <v>10215.539243456053</v>
      </c>
      <c r="S98" s="74">
        <f t="shared" si="81"/>
        <v>10368.570424335783</v>
      </c>
      <c r="T98" s="74">
        <f t="shared" si="81"/>
        <v>9915.6346658665752</v>
      </c>
      <c r="U98" s="74">
        <f t="shared" si="81"/>
        <v>9632.3508288212306</v>
      </c>
      <c r="V98" s="74">
        <f t="shared" si="81"/>
        <v>9427.3929821109978</v>
      </c>
      <c r="W98" s="74">
        <f t="shared" si="81"/>
        <v>9827.2341608697097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35.108443062088291</v>
      </c>
      <c r="C99" s="74">
        <f t="shared" si="82"/>
        <v>43.543139967523814</v>
      </c>
      <c r="D99" s="74">
        <f t="shared" si="82"/>
        <v>37.246310373480576</v>
      </c>
      <c r="E99" s="74">
        <f t="shared" si="82"/>
        <v>119.99360118647969</v>
      </c>
      <c r="F99" s="74">
        <f t="shared" si="82"/>
        <v>49.89769751561856</v>
      </c>
      <c r="G99" s="74">
        <f t="shared" si="82"/>
        <v>51.880889897216178</v>
      </c>
      <c r="H99" s="74">
        <f t="shared" si="82"/>
        <v>69.751811329018352</v>
      </c>
      <c r="I99" s="74">
        <f t="shared" si="82"/>
        <v>67.511738200473516</v>
      </c>
      <c r="J99" s="74">
        <f t="shared" si="82"/>
        <v>88.376185591630161</v>
      </c>
      <c r="K99" s="74">
        <f t="shared" si="82"/>
        <v>95.2876102871858</v>
      </c>
      <c r="L99" s="74">
        <f t="shared" si="82"/>
        <v>75.889331167280545</v>
      </c>
      <c r="M99" s="74">
        <f t="shared" si="82"/>
        <v>85.158296087344155</v>
      </c>
      <c r="N99" s="74">
        <f t="shared" si="82"/>
        <v>137.6139319589968</v>
      </c>
      <c r="O99" s="74">
        <f t="shared" si="82"/>
        <v>82.716178451166769</v>
      </c>
      <c r="P99" s="74">
        <f t="shared" si="82"/>
        <v>59.624115894803651</v>
      </c>
      <c r="Q99" s="74">
        <f t="shared" si="82"/>
        <v>121.75182311132713</v>
      </c>
      <c r="R99" s="74">
        <f t="shared" si="82"/>
        <v>84.33526503213578</v>
      </c>
      <c r="S99" s="74">
        <f t="shared" si="82"/>
        <v>124.44807547127985</v>
      </c>
      <c r="T99" s="74">
        <f t="shared" si="82"/>
        <v>95.594388143601563</v>
      </c>
      <c r="U99" s="74">
        <f t="shared" si="82"/>
        <v>118.15559034099282</v>
      </c>
      <c r="V99" s="74">
        <f t="shared" si="82"/>
        <v>92.758929043673149</v>
      </c>
      <c r="W99" s="74">
        <f t="shared" si="82"/>
        <v>112.6364522617199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2155.4162842250112</v>
      </c>
      <c r="C100" s="74">
        <f t="shared" si="83"/>
        <v>2161.22179803678</v>
      </c>
      <c r="D100" s="74">
        <f t="shared" si="83"/>
        <v>2170.6055859450153</v>
      </c>
      <c r="E100" s="74">
        <f t="shared" si="83"/>
        <v>2112.9872112078669</v>
      </c>
      <c r="F100" s="74">
        <f t="shared" si="83"/>
        <v>2093.9293770887798</v>
      </c>
      <c r="G100" s="74">
        <f t="shared" si="83"/>
        <v>2069.2188018232796</v>
      </c>
      <c r="H100" s="74">
        <f t="shared" si="83"/>
        <v>2024.9409743129188</v>
      </c>
      <c r="I100" s="74">
        <f t="shared" si="83"/>
        <v>1903.6029413967437</v>
      </c>
      <c r="J100" s="74">
        <f t="shared" si="83"/>
        <v>1750.2170419983938</v>
      </c>
      <c r="K100" s="74">
        <f t="shared" si="83"/>
        <v>1791.6141146325672</v>
      </c>
      <c r="L100" s="74">
        <f t="shared" si="83"/>
        <v>1898.2804344441995</v>
      </c>
      <c r="M100" s="74">
        <f t="shared" si="83"/>
        <v>1928.0838071302558</v>
      </c>
      <c r="N100" s="74">
        <f t="shared" si="83"/>
        <v>1875.6405457392893</v>
      </c>
      <c r="O100" s="74">
        <f t="shared" si="83"/>
        <v>1819.7983296816749</v>
      </c>
      <c r="P100" s="74">
        <f t="shared" si="83"/>
        <v>1688.7936217716292</v>
      </c>
      <c r="Q100" s="74">
        <f t="shared" si="83"/>
        <v>1694.9929781494875</v>
      </c>
      <c r="R100" s="74">
        <f t="shared" si="83"/>
        <v>1697.3046889023337</v>
      </c>
      <c r="S100" s="74">
        <f t="shared" si="83"/>
        <v>1663.7539876321246</v>
      </c>
      <c r="T100" s="74">
        <f t="shared" si="83"/>
        <v>1655.2495664619462</v>
      </c>
      <c r="U100" s="74">
        <f t="shared" si="83"/>
        <v>1602.1488073958119</v>
      </c>
      <c r="V100" s="74">
        <f t="shared" si="83"/>
        <v>1561.5393769844534</v>
      </c>
      <c r="W100" s="74">
        <f t="shared" si="83"/>
        <v>1318.4016506614018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966.54533995973725</v>
      </c>
      <c r="C101" s="193">
        <f t="shared" si="84"/>
        <v>974.96654603429852</v>
      </c>
      <c r="D101" s="193">
        <f t="shared" si="84"/>
        <v>982.18650796576378</v>
      </c>
      <c r="E101" s="193">
        <f t="shared" si="84"/>
        <v>964.28695313356081</v>
      </c>
      <c r="F101" s="193">
        <f t="shared" si="84"/>
        <v>989.90094418988656</v>
      </c>
      <c r="G101" s="193">
        <f t="shared" si="84"/>
        <v>952.14079427138006</v>
      </c>
      <c r="H101" s="193">
        <f t="shared" si="84"/>
        <v>939.28601758273362</v>
      </c>
      <c r="I101" s="193">
        <f t="shared" si="84"/>
        <v>838.90008119457173</v>
      </c>
      <c r="J101" s="193">
        <f t="shared" si="84"/>
        <v>760.25924411812377</v>
      </c>
      <c r="K101" s="193">
        <f t="shared" si="84"/>
        <v>775.19093192892205</v>
      </c>
      <c r="L101" s="193">
        <f t="shared" si="84"/>
        <v>779.1100086589305</v>
      </c>
      <c r="M101" s="193">
        <f t="shared" si="84"/>
        <v>767.02237579639484</v>
      </c>
      <c r="N101" s="193">
        <f t="shared" si="84"/>
        <v>664.72002993824481</v>
      </c>
      <c r="O101" s="193">
        <f t="shared" si="84"/>
        <v>703.55769718279169</v>
      </c>
      <c r="P101" s="193">
        <f t="shared" si="84"/>
        <v>648.36633445493396</v>
      </c>
      <c r="Q101" s="193">
        <f t="shared" si="84"/>
        <v>664.39129021566043</v>
      </c>
      <c r="R101" s="193">
        <f t="shared" si="84"/>
        <v>676.53609071655239</v>
      </c>
      <c r="S101" s="193">
        <f t="shared" si="84"/>
        <v>764.22199249729488</v>
      </c>
      <c r="T101" s="193">
        <f t="shared" si="84"/>
        <v>752.66038278281678</v>
      </c>
      <c r="U101" s="193">
        <f t="shared" si="84"/>
        <v>761.34365515634249</v>
      </c>
      <c r="V101" s="193">
        <f t="shared" si="84"/>
        <v>796.04495776803606</v>
      </c>
      <c r="W101" s="193">
        <f t="shared" si="84"/>
        <v>718.70401103233053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1759.1029316820479</v>
      </c>
      <c r="C102" s="77">
        <f t="shared" si="85"/>
        <v>1771.2617970690319</v>
      </c>
      <c r="D102" s="77">
        <f t="shared" si="85"/>
        <v>1780.1186305290398</v>
      </c>
      <c r="E102" s="77">
        <f t="shared" si="85"/>
        <v>1788.6594405113419</v>
      </c>
      <c r="F102" s="77">
        <f t="shared" si="85"/>
        <v>1798.5467833577106</v>
      </c>
      <c r="G102" s="77">
        <f t="shared" si="85"/>
        <v>1805.5975767637294</v>
      </c>
      <c r="H102" s="77">
        <f t="shared" si="85"/>
        <v>1821.4260029153133</v>
      </c>
      <c r="I102" s="77">
        <f t="shared" si="85"/>
        <v>1842.1978461306871</v>
      </c>
      <c r="J102" s="77">
        <f t="shared" si="85"/>
        <v>1857.5799354438818</v>
      </c>
      <c r="K102" s="77">
        <f t="shared" si="85"/>
        <v>1877.3503210563119</v>
      </c>
      <c r="L102" s="77">
        <f t="shared" si="85"/>
        <v>1885.4373015927617</v>
      </c>
      <c r="M102" s="77">
        <f t="shared" si="85"/>
        <v>1872.7106125459868</v>
      </c>
      <c r="N102" s="77">
        <f t="shared" si="85"/>
        <v>1847.1985634032496</v>
      </c>
      <c r="O102" s="77">
        <f t="shared" si="85"/>
        <v>1828.6772304607523</v>
      </c>
      <c r="P102" s="77">
        <f t="shared" si="85"/>
        <v>1807.4159150529883</v>
      </c>
      <c r="Q102" s="77">
        <f t="shared" si="85"/>
        <v>1783.0080306363084</v>
      </c>
      <c r="R102" s="77">
        <f t="shared" si="85"/>
        <v>1751.9862220926796</v>
      </c>
      <c r="S102" s="77">
        <f t="shared" si="85"/>
        <v>1765.9189797563301</v>
      </c>
      <c r="T102" s="77">
        <f t="shared" si="85"/>
        <v>1787.6604029287694</v>
      </c>
      <c r="U102" s="77">
        <f t="shared" si="85"/>
        <v>1797.7264986722371</v>
      </c>
      <c r="V102" s="77">
        <f t="shared" si="85"/>
        <v>1876.2960650548762</v>
      </c>
      <c r="W102" s="77">
        <f t="shared" si="85"/>
        <v>1902.6302488231699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6503.2147240623308</v>
      </c>
      <c r="C104" s="153">
        <f t="shared" si="86"/>
        <v>6881.0740223457669</v>
      </c>
      <c r="D104" s="153">
        <f t="shared" si="86"/>
        <v>6893.1163420319945</v>
      </c>
      <c r="E104" s="153">
        <f t="shared" si="86"/>
        <v>7850.2180704967714</v>
      </c>
      <c r="F104" s="153">
        <f t="shared" si="86"/>
        <v>7739.3155522270781</v>
      </c>
      <c r="G104" s="153">
        <f t="shared" si="86"/>
        <v>8399.846677974776</v>
      </c>
      <c r="H104" s="153">
        <f t="shared" si="86"/>
        <v>8062.7826501151767</v>
      </c>
      <c r="I104" s="153">
        <f t="shared" si="86"/>
        <v>8070.143012958486</v>
      </c>
      <c r="J104" s="153">
        <f t="shared" si="86"/>
        <v>8478.9078178856216</v>
      </c>
      <c r="K104" s="153">
        <f t="shared" si="86"/>
        <v>8658.8162193402022</v>
      </c>
      <c r="L104" s="153">
        <f t="shared" si="86"/>
        <v>9147.8738483135512</v>
      </c>
      <c r="M104" s="153">
        <f t="shared" si="86"/>
        <v>8446.4496033316282</v>
      </c>
      <c r="N104" s="153">
        <f t="shared" si="86"/>
        <v>9290.3473650979358</v>
      </c>
      <c r="O104" s="153">
        <f t="shared" si="86"/>
        <v>9305.3484666045733</v>
      </c>
      <c r="P104" s="153">
        <f t="shared" si="86"/>
        <v>7747.2146708030496</v>
      </c>
      <c r="Q104" s="153">
        <f t="shared" si="86"/>
        <v>8851.6790922997625</v>
      </c>
      <c r="R104" s="153">
        <f t="shared" ref="R104:V104" si="87">SUM(R105:R108)</f>
        <v>8783.2512965461792</v>
      </c>
      <c r="S104" s="153">
        <f t="shared" si="87"/>
        <v>9215.7123888890583</v>
      </c>
      <c r="T104" s="153">
        <f t="shared" si="87"/>
        <v>8941.9900784363745</v>
      </c>
      <c r="U104" s="153">
        <f t="shared" si="87"/>
        <v>8931.7477643912589</v>
      </c>
      <c r="V104" s="153">
        <f t="shared" si="87"/>
        <v>8818.8188872355422</v>
      </c>
      <c r="W104" s="153">
        <f t="shared" ref="W104" si="88">SUM(W105:W108)</f>
        <v>9331.1669148256387</v>
      </c>
      <c r="DA104" s="217" t="s">
        <v>277</v>
      </c>
    </row>
    <row r="105" spans="1:105" ht="12" customHeight="1" x14ac:dyDescent="0.25">
      <c r="A105" s="97" t="s">
        <v>57</v>
      </c>
      <c r="B105" s="74">
        <v>4635.044688094803</v>
      </c>
      <c r="C105" s="74">
        <v>4974.1055424271226</v>
      </c>
      <c r="D105" s="74">
        <v>4967.5782818362522</v>
      </c>
      <c r="E105" s="74">
        <v>5773.1727086295086</v>
      </c>
      <c r="F105" s="74">
        <v>5778.2670088420537</v>
      </c>
      <c r="G105" s="74">
        <v>6459.7400021666781</v>
      </c>
      <c r="H105" s="74">
        <v>6084.8873502813949</v>
      </c>
      <c r="I105" s="74">
        <v>6210.6325950051905</v>
      </c>
      <c r="J105" s="74">
        <v>6687.551984657156</v>
      </c>
      <c r="K105" s="74">
        <v>6795.0055492205383</v>
      </c>
      <c r="L105" s="74">
        <v>7244.4207139959381</v>
      </c>
      <c r="M105" s="74">
        <v>6474.6156047348177</v>
      </c>
      <c r="N105" s="74">
        <v>7232.4777334632463</v>
      </c>
      <c r="O105" s="74">
        <v>7383.0509405168796</v>
      </c>
      <c r="P105" s="74">
        <v>5999.8635742397155</v>
      </c>
      <c r="Q105" s="74">
        <v>6865.5479184602009</v>
      </c>
      <c r="R105" s="74">
        <v>6883.2839300878568</v>
      </c>
      <c r="S105" s="74">
        <v>7104.8937288448906</v>
      </c>
      <c r="T105" s="74">
        <v>6911.1889937987144</v>
      </c>
      <c r="U105" s="74">
        <v>6815.6674211214777</v>
      </c>
      <c r="V105" s="74">
        <v>6773.3248837166311</v>
      </c>
      <c r="W105" s="74">
        <v>7406.5208922975862</v>
      </c>
      <c r="DA105" s="90" t="s">
        <v>278</v>
      </c>
    </row>
    <row r="106" spans="1:105" ht="12" customHeight="1" x14ac:dyDescent="0.25">
      <c r="A106" s="97" t="s">
        <v>56</v>
      </c>
      <c r="B106" s="74">
        <v>63.058800593472412</v>
      </c>
      <c r="C106" s="74">
        <v>82.420240648931184</v>
      </c>
      <c r="D106" s="74">
        <v>75.959920933305483</v>
      </c>
      <c r="E106" s="74">
        <v>261.28844177065537</v>
      </c>
      <c r="F106" s="74">
        <v>113.66228649571946</v>
      </c>
      <c r="G106" s="74">
        <v>123.80917669680515</v>
      </c>
      <c r="H106" s="74">
        <v>173.98823576970273</v>
      </c>
      <c r="I106" s="74">
        <v>173.63655977173377</v>
      </c>
      <c r="J106" s="74">
        <v>232.7815581472837</v>
      </c>
      <c r="K106" s="74">
        <v>258.01691857388647</v>
      </c>
      <c r="L106" s="74">
        <v>211.3553959969542</v>
      </c>
      <c r="M106" s="74">
        <v>244.48507815536075</v>
      </c>
      <c r="N106" s="74">
        <v>407.11906443196546</v>
      </c>
      <c r="O106" s="74">
        <v>255.15492565747866</v>
      </c>
      <c r="P106" s="74">
        <v>189.24527238183077</v>
      </c>
      <c r="Q106" s="74">
        <v>398.34556433684764</v>
      </c>
      <c r="R106" s="74">
        <v>285.90762418817343</v>
      </c>
      <c r="S106" s="74">
        <v>437.2338225579274</v>
      </c>
      <c r="T106" s="74">
        <v>347.4497898756091</v>
      </c>
      <c r="U106" s="74">
        <v>441.82213779846927</v>
      </c>
      <c r="V106" s="74">
        <v>355.59732778172429</v>
      </c>
      <c r="W106" s="74">
        <v>440.05976644805656</v>
      </c>
      <c r="DA106" s="90" t="s">
        <v>279</v>
      </c>
    </row>
    <row r="107" spans="1:105" ht="12" customHeight="1" x14ac:dyDescent="0.25">
      <c r="A107" s="97" t="s">
        <v>55</v>
      </c>
      <c r="B107" s="74">
        <v>1181.2133509778876</v>
      </c>
      <c r="C107" s="74">
        <v>1192.0188351601892</v>
      </c>
      <c r="D107" s="74">
        <v>1210.1967497319461</v>
      </c>
      <c r="E107" s="74">
        <v>1188.4224062865219</v>
      </c>
      <c r="F107" s="74">
        <v>1195.2755184285484</v>
      </c>
      <c r="G107" s="74">
        <v>1193.168388584236</v>
      </c>
      <c r="H107" s="74">
        <v>1182.9348021403619</v>
      </c>
      <c r="I107" s="74">
        <v>1128.7403856103354</v>
      </c>
      <c r="J107" s="74">
        <v>1053.7955544176446</v>
      </c>
      <c r="K107" s="74">
        <v>1092.3409172606771</v>
      </c>
      <c r="L107" s="74">
        <v>1179.5802758908139</v>
      </c>
      <c r="M107" s="74">
        <v>1223.1406133194641</v>
      </c>
      <c r="N107" s="74">
        <v>1213.579466657304</v>
      </c>
      <c r="O107" s="74">
        <v>1202.043263043231</v>
      </c>
      <c r="P107" s="74">
        <v>1131.8782970714401</v>
      </c>
      <c r="Q107" s="74">
        <v>1149.1350502806404</v>
      </c>
      <c r="R107" s="74">
        <v>1167.4856421980253</v>
      </c>
      <c r="S107" s="74">
        <v>1166.0434163971859</v>
      </c>
      <c r="T107" s="74">
        <v>1181.4115940852867</v>
      </c>
      <c r="U107" s="74">
        <v>1164.5680248985459</v>
      </c>
      <c r="V107" s="74">
        <v>1154.788378649097</v>
      </c>
      <c r="W107" s="74">
        <v>995.66854808192488</v>
      </c>
      <c r="DA107" s="90" t="s">
        <v>280</v>
      </c>
    </row>
    <row r="108" spans="1:105" ht="12" customHeight="1" x14ac:dyDescent="0.25">
      <c r="A108" s="109" t="s">
        <v>54</v>
      </c>
      <c r="B108" s="77">
        <v>623.89788439616746</v>
      </c>
      <c r="C108" s="77">
        <v>632.52940410952431</v>
      </c>
      <c r="D108" s="77">
        <v>639.38138953049099</v>
      </c>
      <c r="E108" s="77">
        <v>627.33451381008547</v>
      </c>
      <c r="F108" s="77">
        <v>652.11073846075556</v>
      </c>
      <c r="G108" s="77">
        <v>623.12911052705692</v>
      </c>
      <c r="H108" s="77">
        <v>620.97226192371716</v>
      </c>
      <c r="I108" s="77">
        <v>557.13347257122587</v>
      </c>
      <c r="J108" s="77">
        <v>504.77872066353706</v>
      </c>
      <c r="K108" s="77">
        <v>513.45283428510061</v>
      </c>
      <c r="L108" s="77">
        <v>512.51746242984575</v>
      </c>
      <c r="M108" s="77">
        <v>504.20830712198619</v>
      </c>
      <c r="N108" s="77">
        <v>437.17110054541939</v>
      </c>
      <c r="O108" s="77">
        <v>465.09933738698419</v>
      </c>
      <c r="P108" s="77">
        <v>426.22752711006382</v>
      </c>
      <c r="Q108" s="77">
        <v>438.65055922207233</v>
      </c>
      <c r="R108" s="77">
        <v>446.57410007212519</v>
      </c>
      <c r="S108" s="77">
        <v>507.5414210890537</v>
      </c>
      <c r="T108" s="77">
        <v>501.93970067676497</v>
      </c>
      <c r="U108" s="77">
        <v>509.69018057276605</v>
      </c>
      <c r="V108" s="77">
        <v>535.1082970880916</v>
      </c>
      <c r="W108" s="77">
        <v>488.91770799807063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2395.0800948812098</v>
      </c>
      <c r="C110" s="203">
        <f t="shared" si="89"/>
        <v>2529.5946839106164</v>
      </c>
      <c r="D110" s="203">
        <f t="shared" si="89"/>
        <v>2376.6187772382523</v>
      </c>
      <c r="E110" s="203">
        <f t="shared" si="89"/>
        <v>2478.1785854256282</v>
      </c>
      <c r="F110" s="203">
        <f t="shared" si="89"/>
        <v>2537.5497447915795</v>
      </c>
      <c r="G110" s="203">
        <f t="shared" si="89"/>
        <v>2579.6871088674393</v>
      </c>
      <c r="H110" s="203">
        <f t="shared" si="89"/>
        <v>2301.9184005333209</v>
      </c>
      <c r="I110" s="203">
        <f t="shared" si="89"/>
        <v>2063.624535470336</v>
      </c>
      <c r="J110" s="203">
        <f t="shared" si="89"/>
        <v>2045.737672240735</v>
      </c>
      <c r="K110" s="203">
        <f t="shared" si="89"/>
        <v>2082.7525969583121</v>
      </c>
      <c r="L110" s="203">
        <f t="shared" si="89"/>
        <v>2188.6700661971004</v>
      </c>
      <c r="M110" s="203">
        <f t="shared" si="89"/>
        <v>2066.8330349444282</v>
      </c>
      <c r="N110" s="203">
        <f t="shared" si="89"/>
        <v>2025.6859224610671</v>
      </c>
      <c r="O110" s="203">
        <f t="shared" si="89"/>
        <v>1991.634092496223</v>
      </c>
      <c r="P110" s="203">
        <f t="shared" si="89"/>
        <v>1631.2169173586158</v>
      </c>
      <c r="Q110" s="203">
        <f t="shared" si="89"/>
        <v>1806.3953796184589</v>
      </c>
      <c r="R110" s="203">
        <f t="shared" ref="R110:V110" si="90">R78*1000000/R$6</f>
        <v>1801.5676453650262</v>
      </c>
      <c r="S110" s="203">
        <f t="shared" si="90"/>
        <v>1790.0676808816434</v>
      </c>
      <c r="T110" s="203">
        <f t="shared" si="90"/>
        <v>1730.7656758362682</v>
      </c>
      <c r="U110" s="203">
        <f t="shared" si="90"/>
        <v>1675.9501283542563</v>
      </c>
      <c r="V110" s="203">
        <f t="shared" si="90"/>
        <v>1653.2036610793477</v>
      </c>
      <c r="W110" s="203">
        <f t="shared" ref="W110" si="91">W78*1000000/W$6</f>
        <v>1613.0838551530653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2395.0800948812098</v>
      </c>
      <c r="C111" s="192">
        <f t="shared" si="92"/>
        <v>2529.5946839106164</v>
      </c>
      <c r="D111" s="192">
        <f t="shared" si="92"/>
        <v>2376.6187772382523</v>
      </c>
      <c r="E111" s="192">
        <f t="shared" si="92"/>
        <v>2478.1785854256282</v>
      </c>
      <c r="F111" s="192">
        <f t="shared" si="92"/>
        <v>2537.5497447915795</v>
      </c>
      <c r="G111" s="192">
        <f t="shared" si="92"/>
        <v>2579.6871088674393</v>
      </c>
      <c r="H111" s="192">
        <f t="shared" si="92"/>
        <v>2301.9184005333209</v>
      </c>
      <c r="I111" s="192">
        <f t="shared" si="92"/>
        <v>2063.624535470336</v>
      </c>
      <c r="J111" s="192">
        <f t="shared" si="92"/>
        <v>2045.737672240735</v>
      </c>
      <c r="K111" s="192">
        <f t="shared" si="92"/>
        <v>2082.7525969583121</v>
      </c>
      <c r="L111" s="192">
        <f t="shared" si="92"/>
        <v>2188.6700661971004</v>
      </c>
      <c r="M111" s="192">
        <f t="shared" si="92"/>
        <v>2066.8330349444282</v>
      </c>
      <c r="N111" s="192">
        <f t="shared" si="92"/>
        <v>2025.6859224610671</v>
      </c>
      <c r="O111" s="192">
        <f t="shared" si="92"/>
        <v>1991.634092496223</v>
      </c>
      <c r="P111" s="192">
        <f t="shared" si="92"/>
        <v>1631.2169173586158</v>
      </c>
      <c r="Q111" s="192">
        <f t="shared" si="92"/>
        <v>1806.3953796184589</v>
      </c>
      <c r="R111" s="192">
        <f t="shared" ref="R111:V111" si="93">R79*1000000/R$6</f>
        <v>1801.5676453650262</v>
      </c>
      <c r="S111" s="192">
        <f t="shared" si="93"/>
        <v>1790.0676808816434</v>
      </c>
      <c r="T111" s="192">
        <f t="shared" si="93"/>
        <v>1730.7656758362682</v>
      </c>
      <c r="U111" s="192">
        <f t="shared" si="93"/>
        <v>1675.9501283542563</v>
      </c>
      <c r="V111" s="192">
        <f t="shared" si="93"/>
        <v>1653.2036610793477</v>
      </c>
      <c r="W111" s="192">
        <f t="shared" ref="W111" si="94">W79*1000000/W$6</f>
        <v>1613.0838551530653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1877.8969234270794</v>
      </c>
      <c r="C112" s="74">
        <f t="shared" si="95"/>
        <v>2011.5397205709378</v>
      </c>
      <c r="D112" s="74">
        <f t="shared" si="95"/>
        <v>1869.4160750407566</v>
      </c>
      <c r="E112" s="74">
        <f t="shared" si="95"/>
        <v>1982.7179301861868</v>
      </c>
      <c r="F112" s="74">
        <f t="shared" si="95"/>
        <v>2061.2383937583204</v>
      </c>
      <c r="G112" s="74">
        <f t="shared" si="95"/>
        <v>2107.0234102369</v>
      </c>
      <c r="H112" s="74">
        <f t="shared" si="95"/>
        <v>1852.0380131938796</v>
      </c>
      <c r="I112" s="74">
        <f t="shared" si="95"/>
        <v>1654.7579627003163</v>
      </c>
      <c r="J112" s="74">
        <f t="shared" si="95"/>
        <v>1677.5518834211316</v>
      </c>
      <c r="K112" s="74">
        <f t="shared" si="95"/>
        <v>1699.1367983470743</v>
      </c>
      <c r="L112" s="74">
        <f t="shared" si="95"/>
        <v>1784.5352486948839</v>
      </c>
      <c r="M112" s="74">
        <f t="shared" si="95"/>
        <v>1666.7473808040656</v>
      </c>
      <c r="N112" s="74">
        <f t="shared" si="95"/>
        <v>1645.3024877954383</v>
      </c>
      <c r="O112" s="74">
        <f t="shared" si="95"/>
        <v>1615.9866196263918</v>
      </c>
      <c r="P112" s="74">
        <f t="shared" si="95"/>
        <v>1288.0254640331705</v>
      </c>
      <c r="Q112" s="74">
        <f t="shared" si="95"/>
        <v>1455.079582103657</v>
      </c>
      <c r="R112" s="74">
        <f t="shared" ref="R112:V112" si="96">R80*1000000/R$6</f>
        <v>1445.564444767655</v>
      </c>
      <c r="S112" s="74">
        <f t="shared" si="96"/>
        <v>1430.1101734991948</v>
      </c>
      <c r="T112" s="74">
        <f t="shared" si="96"/>
        <v>1373.3716083188078</v>
      </c>
      <c r="U112" s="74">
        <f t="shared" si="96"/>
        <v>1325.9151729110783</v>
      </c>
      <c r="V112" s="74">
        <f t="shared" si="96"/>
        <v>1301.3976403546956</v>
      </c>
      <c r="W112" s="74">
        <f t="shared" ref="W112" si="97">W80*1000000/W$6</f>
        <v>1318.9248482704365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356.92504027874435</v>
      </c>
      <c r="C114" s="74">
        <f t="shared" si="101"/>
        <v>359.51247049445527</v>
      </c>
      <c r="D114" s="74">
        <f t="shared" si="101"/>
        <v>349.22088227377657</v>
      </c>
      <c r="E114" s="74">
        <f t="shared" si="101"/>
        <v>338.07976596245538</v>
      </c>
      <c r="F114" s="74">
        <f t="shared" si="101"/>
        <v>323.91653115035422</v>
      </c>
      <c r="G114" s="74">
        <f t="shared" si="101"/>
        <v>319.39098603944882</v>
      </c>
      <c r="H114" s="74">
        <f t="shared" si="101"/>
        <v>305.80071858274221</v>
      </c>
      <c r="I114" s="74">
        <f t="shared" si="101"/>
        <v>284.29400888571701</v>
      </c>
      <c r="J114" s="74">
        <f t="shared" si="101"/>
        <v>254.98791908150156</v>
      </c>
      <c r="K114" s="74">
        <f t="shared" si="101"/>
        <v>266.63577330803969</v>
      </c>
      <c r="L114" s="74">
        <f t="shared" si="101"/>
        <v>282.13556485821039</v>
      </c>
      <c r="M114" s="74">
        <f t="shared" si="101"/>
        <v>277.70620618110456</v>
      </c>
      <c r="N114" s="74">
        <f t="shared" si="101"/>
        <v>274.4575489249159</v>
      </c>
      <c r="O114" s="74">
        <f t="shared" si="101"/>
        <v>266.20093156769099</v>
      </c>
      <c r="P114" s="74">
        <f t="shared" si="101"/>
        <v>239.32557060696092</v>
      </c>
      <c r="Q114" s="74">
        <f t="shared" si="101"/>
        <v>246.55281909511197</v>
      </c>
      <c r="R114" s="74">
        <f t="shared" ref="R114:V114" si="102">R82*1000000/R$6</f>
        <v>248.16276752550684</v>
      </c>
      <c r="S114" s="74">
        <f t="shared" si="102"/>
        <v>240.23368454520764</v>
      </c>
      <c r="T114" s="74">
        <f t="shared" si="102"/>
        <v>239.53817565535863</v>
      </c>
      <c r="U114" s="74">
        <f t="shared" si="102"/>
        <v>230.54654795549192</v>
      </c>
      <c r="V114" s="74">
        <f t="shared" si="102"/>
        <v>226.43804372179636</v>
      </c>
      <c r="W114" s="74">
        <f t="shared" ref="W114" si="103">W82*1000000/W$6</f>
        <v>184.82120763240312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160.25813117538632</v>
      </c>
      <c r="C115" s="193">
        <f t="shared" si="104"/>
        <v>158.54249284522325</v>
      </c>
      <c r="D115" s="193">
        <f t="shared" si="104"/>
        <v>157.98181992371909</v>
      </c>
      <c r="E115" s="193">
        <f t="shared" si="104"/>
        <v>157.38088927698584</v>
      </c>
      <c r="F115" s="193">
        <f t="shared" si="104"/>
        <v>152.39481988290535</v>
      </c>
      <c r="G115" s="193">
        <f t="shared" si="104"/>
        <v>153.27271259109079</v>
      </c>
      <c r="H115" s="193">
        <f t="shared" si="104"/>
        <v>144.07966875669945</v>
      </c>
      <c r="I115" s="193">
        <f t="shared" si="104"/>
        <v>124.57256388430267</v>
      </c>
      <c r="J115" s="193">
        <f t="shared" si="104"/>
        <v>113.1978697381017</v>
      </c>
      <c r="K115" s="193">
        <f t="shared" si="104"/>
        <v>116.9800253031984</v>
      </c>
      <c r="L115" s="193">
        <f t="shared" si="104"/>
        <v>121.99925264400613</v>
      </c>
      <c r="M115" s="193">
        <f t="shared" si="104"/>
        <v>122.37944795925829</v>
      </c>
      <c r="N115" s="193">
        <f t="shared" si="104"/>
        <v>105.92588574071296</v>
      </c>
      <c r="O115" s="193">
        <f t="shared" si="104"/>
        <v>109.44654130214043</v>
      </c>
      <c r="P115" s="193">
        <f t="shared" si="104"/>
        <v>103.86588271848436</v>
      </c>
      <c r="Q115" s="193">
        <f t="shared" si="104"/>
        <v>104.76297841969021</v>
      </c>
      <c r="R115" s="193">
        <f t="shared" ref="R115:V115" si="105">R83*1000000/R$6</f>
        <v>107.84043307186435</v>
      </c>
      <c r="S115" s="193">
        <f t="shared" si="105"/>
        <v>119.72382283724058</v>
      </c>
      <c r="T115" s="193">
        <f t="shared" si="105"/>
        <v>117.85589186210166</v>
      </c>
      <c r="U115" s="193">
        <f t="shared" si="105"/>
        <v>119.4884074876859</v>
      </c>
      <c r="V115" s="193">
        <f t="shared" si="105"/>
        <v>125.3679770028558</v>
      </c>
      <c r="W115" s="193">
        <f t="shared" ref="W115" si="106">W83*1000000/W$6</f>
        <v>109.33779925022553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0.51512630411302918</v>
      </c>
      <c r="C118" s="206">
        <f t="shared" si="110"/>
        <v>0.520059381666926</v>
      </c>
      <c r="D118" s="206">
        <f t="shared" si="110"/>
        <v>0.52727196964415046</v>
      </c>
      <c r="E118" s="206">
        <f t="shared" si="110"/>
        <v>0.54387102715461755</v>
      </c>
      <c r="F118" s="206">
        <f t="shared" si="110"/>
        <v>0.5459667247145924</v>
      </c>
      <c r="G118" s="206">
        <f t="shared" si="110"/>
        <v>0.5530532109378441</v>
      </c>
      <c r="H118" s="206">
        <f t="shared" si="110"/>
        <v>0.56547185029364944</v>
      </c>
      <c r="I118" s="206">
        <f t="shared" si="110"/>
        <v>0.57682679826877215</v>
      </c>
      <c r="J118" s="206">
        <f t="shared" si="110"/>
        <v>0.58890886014060573</v>
      </c>
      <c r="K118" s="206">
        <f t="shared" si="110"/>
        <v>0.60126266030069553</v>
      </c>
      <c r="L118" s="206">
        <f t="shared" si="110"/>
        <v>0.61329728170944864</v>
      </c>
      <c r="M118" s="206">
        <f t="shared" si="110"/>
        <v>0.63446558464099378</v>
      </c>
      <c r="N118" s="206">
        <f t="shared" si="110"/>
        <v>0.65859548783953448</v>
      </c>
      <c r="O118" s="206">
        <f t="shared" si="110"/>
        <v>0.66788321230113934</v>
      </c>
      <c r="P118" s="206">
        <f t="shared" si="110"/>
        <v>0.67231012059090145</v>
      </c>
      <c r="Q118" s="206">
        <f t="shared" si="110"/>
        <v>0.69071194642845435</v>
      </c>
      <c r="R118" s="206">
        <f t="shared" ref="R118:V118" si="111">IF(R104=0,"",R104/R97)</f>
        <v>0.69302892615777156</v>
      </c>
      <c r="S118" s="206">
        <f t="shared" si="111"/>
        <v>0.71323553331742939</v>
      </c>
      <c r="T118" s="206">
        <f t="shared" si="111"/>
        <v>0.72001690907016691</v>
      </c>
      <c r="U118" s="206">
        <f t="shared" si="111"/>
        <v>0.73730795681955952</v>
      </c>
      <c r="V118" s="206">
        <f t="shared" si="111"/>
        <v>0.74246630036715422</v>
      </c>
      <c r="W118" s="206">
        <f t="shared" ref="W118" si="112">IF(W104=0,"",W104/W97)</f>
        <v>0.77909204299245005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0.48957765275600246</v>
      </c>
      <c r="C119" s="199">
        <f t="shared" si="113"/>
        <v>0.49485747484400322</v>
      </c>
      <c r="D119" s="199">
        <f t="shared" si="113"/>
        <v>0.50263198446899104</v>
      </c>
      <c r="E119" s="199">
        <f t="shared" si="113"/>
        <v>0.51377820702336952</v>
      </c>
      <c r="F119" s="199">
        <f t="shared" si="113"/>
        <v>0.52331286039037295</v>
      </c>
      <c r="G119" s="199">
        <f t="shared" si="113"/>
        <v>0.53320647085931383</v>
      </c>
      <c r="H119" s="199">
        <f t="shared" si="113"/>
        <v>0.54210643508205092</v>
      </c>
      <c r="I119" s="199">
        <f t="shared" si="113"/>
        <v>0.55548453711247914</v>
      </c>
      <c r="J119" s="199">
        <f t="shared" si="113"/>
        <v>0.56679911299510344</v>
      </c>
      <c r="K119" s="199">
        <f t="shared" si="113"/>
        <v>0.57884212897053644</v>
      </c>
      <c r="L119" s="199">
        <f t="shared" si="113"/>
        <v>0.59563050162299724</v>
      </c>
      <c r="M119" s="199">
        <f t="shared" si="113"/>
        <v>0.61473112891767789</v>
      </c>
      <c r="N119" s="199">
        <f t="shared" si="113"/>
        <v>0.63285526606909182</v>
      </c>
      <c r="O119" s="199">
        <f t="shared" si="113"/>
        <v>0.65183719346046931</v>
      </c>
      <c r="P119" s="199">
        <f t="shared" si="113"/>
        <v>0.65741185320794704</v>
      </c>
      <c r="Q119" s="199">
        <f t="shared" si="113"/>
        <v>0.66435462303123993</v>
      </c>
      <c r="R119" s="199">
        <f t="shared" ref="R119:V119" si="114">IF(R105=0,"",R105/R98)</f>
        <v>0.67380524571888878</v>
      </c>
      <c r="S119" s="199">
        <f t="shared" si="114"/>
        <v>0.68523368584826239</v>
      </c>
      <c r="T119" s="199">
        <f t="shared" si="114"/>
        <v>0.69699915604894991</v>
      </c>
      <c r="U119" s="199">
        <f t="shared" si="114"/>
        <v>0.70758089507372646</v>
      </c>
      <c r="V119" s="199">
        <f t="shared" si="114"/>
        <v>0.71847274178231368</v>
      </c>
      <c r="W119" s="199">
        <f t="shared" ref="W119" si="115">IF(W105=0,"",W105/W98)</f>
        <v>0.75367298377696434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1.796114982426156</v>
      </c>
      <c r="C120" s="200">
        <f t="shared" si="116"/>
        <v>1.8928410011405572</v>
      </c>
      <c r="D120" s="200">
        <f t="shared" si="116"/>
        <v>2.0393945110705261</v>
      </c>
      <c r="E120" s="200">
        <f t="shared" si="116"/>
        <v>2.1775197942812978</v>
      </c>
      <c r="F120" s="200">
        <f t="shared" si="116"/>
        <v>2.2779064396737314</v>
      </c>
      <c r="G120" s="200">
        <f t="shared" si="116"/>
        <v>2.386411970613644</v>
      </c>
      <c r="H120" s="200">
        <f t="shared" si="116"/>
        <v>2.4943902166067424</v>
      </c>
      <c r="I120" s="200">
        <f t="shared" si="116"/>
        <v>2.5719462185394586</v>
      </c>
      <c r="J120" s="200">
        <f t="shared" si="116"/>
        <v>2.6339851238083956</v>
      </c>
      <c r="K120" s="200">
        <f t="shared" si="116"/>
        <v>2.7077698537748343</v>
      </c>
      <c r="L120" s="200">
        <f t="shared" si="116"/>
        <v>2.7850475520869979</v>
      </c>
      <c r="M120" s="200">
        <f t="shared" si="116"/>
        <v>2.870948449985427</v>
      </c>
      <c r="N120" s="200">
        <f t="shared" si="116"/>
        <v>2.9584145924503482</v>
      </c>
      <c r="O120" s="200">
        <f t="shared" si="116"/>
        <v>3.0847039894150177</v>
      </c>
      <c r="P120" s="200">
        <f t="shared" si="116"/>
        <v>3.1739719665734087</v>
      </c>
      <c r="Q120" s="200">
        <f t="shared" si="116"/>
        <v>3.2717831582087227</v>
      </c>
      <c r="R120" s="200">
        <f t="shared" ref="R120:V120" si="117">IF(R106=0,"",R106/R99)</f>
        <v>3.3901313297495292</v>
      </c>
      <c r="S120" s="200">
        <f t="shared" si="117"/>
        <v>3.5133835609923296</v>
      </c>
      <c r="T120" s="200">
        <f t="shared" si="117"/>
        <v>3.6346253856834276</v>
      </c>
      <c r="U120" s="200">
        <f t="shared" si="117"/>
        <v>3.73932487259711</v>
      </c>
      <c r="V120" s="200">
        <f t="shared" si="117"/>
        <v>3.8335643958793493</v>
      </c>
      <c r="W120" s="200">
        <f t="shared" ref="W120" si="118">IF(W106=0,"",W106/W99)</f>
        <v>3.9069036498552188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0.54802098305692148</v>
      </c>
      <c r="C121" s="200">
        <f t="shared" si="119"/>
        <v>0.5515485898962339</v>
      </c>
      <c r="D121" s="200">
        <f t="shared" si="119"/>
        <v>0.55753876133377012</v>
      </c>
      <c r="E121" s="200">
        <f t="shared" si="119"/>
        <v>0.56243710325495666</v>
      </c>
      <c r="F121" s="200">
        <f t="shared" si="119"/>
        <v>0.57082895512472209</v>
      </c>
      <c r="G121" s="200">
        <f t="shared" si="119"/>
        <v>0.57662746324017689</v>
      </c>
      <c r="H121" s="200">
        <f t="shared" si="119"/>
        <v>0.58418236242256028</v>
      </c>
      <c r="I121" s="200">
        <f t="shared" si="119"/>
        <v>0.59294948597953778</v>
      </c>
      <c r="J121" s="200">
        <f t="shared" si="119"/>
        <v>0.6020942141063963</v>
      </c>
      <c r="K121" s="200">
        <f t="shared" si="119"/>
        <v>0.60969653472768026</v>
      </c>
      <c r="L121" s="200">
        <f t="shared" si="119"/>
        <v>0.62139410726012412</v>
      </c>
      <c r="M121" s="200">
        <f t="shared" si="119"/>
        <v>0.63438145623969355</v>
      </c>
      <c r="N121" s="200">
        <f t="shared" si="119"/>
        <v>0.64702134394251332</v>
      </c>
      <c r="O121" s="200">
        <f t="shared" si="119"/>
        <v>0.66053652398587293</v>
      </c>
      <c r="P121" s="200">
        <f t="shared" si="119"/>
        <v>0.6702289033304395</v>
      </c>
      <c r="Q121" s="200">
        <f t="shared" si="119"/>
        <v>0.67795859044514228</v>
      </c>
      <c r="R121" s="200">
        <f t="shared" ref="R121:V121" si="120">IF(R107=0,"",R107/R100)</f>
        <v>0.68784682551784593</v>
      </c>
      <c r="S121" s="200">
        <f t="shared" si="120"/>
        <v>0.70085086200557412</v>
      </c>
      <c r="T121" s="200">
        <f t="shared" si="120"/>
        <v>0.71373623532222019</v>
      </c>
      <c r="U121" s="200">
        <f t="shared" si="120"/>
        <v>0.72687881395453835</v>
      </c>
      <c r="V121" s="200">
        <f t="shared" si="120"/>
        <v>0.73951921781130603</v>
      </c>
      <c r="W121" s="200">
        <f t="shared" ref="W121" si="121">IF(W107=0,"",W107/W100)</f>
        <v>0.75520881484214497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0.64549262057603707</v>
      </c>
      <c r="C122" s="201">
        <f t="shared" si="122"/>
        <v>0.64877036723193626</v>
      </c>
      <c r="D122" s="201">
        <f t="shared" si="122"/>
        <v>0.65097757334778827</v>
      </c>
      <c r="E122" s="201">
        <f t="shared" si="122"/>
        <v>0.65056828962736679</v>
      </c>
      <c r="F122" s="201">
        <f t="shared" si="122"/>
        <v>0.6587636291168798</v>
      </c>
      <c r="G122" s="201">
        <f t="shared" si="122"/>
        <v>0.65445059625231439</v>
      </c>
      <c r="H122" s="201">
        <f t="shared" si="122"/>
        <v>0.66111093990496994</v>
      </c>
      <c r="I122" s="201">
        <f t="shared" si="122"/>
        <v>0.66412375568957205</v>
      </c>
      <c r="J122" s="201">
        <f t="shared" si="122"/>
        <v>0.66395604468981384</v>
      </c>
      <c r="K122" s="201">
        <f t="shared" si="122"/>
        <v>0.66235660549777886</v>
      </c>
      <c r="L122" s="201">
        <f t="shared" si="122"/>
        <v>0.65782425682354384</v>
      </c>
      <c r="M122" s="201">
        <f t="shared" si="122"/>
        <v>0.65735801592289878</v>
      </c>
      <c r="N122" s="201">
        <f t="shared" si="122"/>
        <v>0.65767703823523171</v>
      </c>
      <c r="O122" s="201">
        <f t="shared" si="122"/>
        <v>0.66106779763671109</v>
      </c>
      <c r="P122" s="201">
        <f t="shared" si="122"/>
        <v>0.65738688833741354</v>
      </c>
      <c r="Q122" s="201">
        <f t="shared" si="122"/>
        <v>0.66022924394401228</v>
      </c>
      <c r="R122" s="201">
        <f t="shared" ref="R122:V122" si="123">IF(R108=0,"",R108/R101)</f>
        <v>0.66008910123203735</v>
      </c>
      <c r="S122" s="201">
        <f t="shared" si="123"/>
        <v>0.66412825863664249</v>
      </c>
      <c r="T122" s="201">
        <f t="shared" si="123"/>
        <v>0.66688736667783632</v>
      </c>
      <c r="U122" s="201">
        <f t="shared" si="123"/>
        <v>0.66946138858686721</v>
      </c>
      <c r="V122" s="201">
        <f t="shared" si="123"/>
        <v>0.67220863830158162</v>
      </c>
      <c r="W122" s="201">
        <f t="shared" ref="W122" si="124">IF(W108=0,"",W108/W101)</f>
        <v>0.68027686014413646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156.35062656725083</v>
      </c>
      <c r="C126" s="203">
        <f t="shared" si="125"/>
        <v>163.0156163419565</v>
      </c>
      <c r="D126" s="203">
        <f t="shared" si="125"/>
        <v>161.32106334772357</v>
      </c>
      <c r="E126" s="203">
        <f t="shared" si="125"/>
        <v>176.06512863862886</v>
      </c>
      <c r="F126" s="203">
        <f t="shared" si="125"/>
        <v>173.19828376701966</v>
      </c>
      <c r="G126" s="203">
        <f t="shared" si="125"/>
        <v>184.01026967910636</v>
      </c>
      <c r="H126" s="203">
        <f t="shared" si="125"/>
        <v>173.90061171694873</v>
      </c>
      <c r="I126" s="203">
        <f t="shared" si="125"/>
        <v>170.98339044795966</v>
      </c>
      <c r="J126" s="203">
        <f t="shared" si="125"/>
        <v>175.26172314436553</v>
      </c>
      <c r="K126" s="203">
        <f t="shared" si="125"/>
        <v>175.16611369898357</v>
      </c>
      <c r="L126" s="203">
        <f t="shared" si="125"/>
        <v>180.45943296505365</v>
      </c>
      <c r="M126" s="203">
        <f t="shared" si="125"/>
        <v>162.67296476411508</v>
      </c>
      <c r="N126" s="203">
        <f t="shared" si="125"/>
        <v>170.44339048734986</v>
      </c>
      <c r="O126" s="203">
        <f t="shared" si="125"/>
        <v>167.90121880410342</v>
      </c>
      <c r="P126" s="203">
        <f t="shared" si="125"/>
        <v>141.409169264545</v>
      </c>
      <c r="Q126" s="203">
        <f t="shared" si="125"/>
        <v>154.37383658256798</v>
      </c>
      <c r="R126" s="203">
        <f t="shared" ref="R126:V126" si="126">IF(R96=0,0,R96/R$19)</f>
        <v>152.06031590545689</v>
      </c>
      <c r="S126" s="203">
        <f t="shared" si="126"/>
        <v>154.29922531306522</v>
      </c>
      <c r="T126" s="203">
        <f t="shared" si="126"/>
        <v>148.69010557210646</v>
      </c>
      <c r="U126" s="203">
        <f t="shared" si="126"/>
        <v>145.03973792517203</v>
      </c>
      <c r="V126" s="203">
        <f t="shared" si="126"/>
        <v>142.8016824475522</v>
      </c>
      <c r="W126" s="203">
        <f t="shared" ref="W126" si="127">IF(W96=0,0,W96/W$19)</f>
        <v>143.47787386719747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137.22907915462105</v>
      </c>
      <c r="C127" s="192">
        <f t="shared" si="128"/>
        <v>143.76937817868188</v>
      </c>
      <c r="D127" s="192">
        <f t="shared" si="128"/>
        <v>141.98725596932763</v>
      </c>
      <c r="E127" s="192">
        <f t="shared" si="128"/>
        <v>156.65270500355703</v>
      </c>
      <c r="F127" s="192">
        <f t="shared" si="128"/>
        <v>153.69749618115273</v>
      </c>
      <c r="G127" s="192">
        <f t="shared" si="128"/>
        <v>164.45903213300221</v>
      </c>
      <c r="H127" s="192">
        <f t="shared" si="128"/>
        <v>154.20232349865836</v>
      </c>
      <c r="I127" s="192">
        <f t="shared" si="128"/>
        <v>151.0888916202598</v>
      </c>
      <c r="J127" s="192">
        <f t="shared" si="128"/>
        <v>155.23355252366392</v>
      </c>
      <c r="K127" s="192">
        <f t="shared" si="128"/>
        <v>154.96461561281689</v>
      </c>
      <c r="L127" s="192">
        <f t="shared" si="128"/>
        <v>160.20835569206966</v>
      </c>
      <c r="M127" s="192">
        <f t="shared" si="128"/>
        <v>142.6116435760091</v>
      </c>
      <c r="N127" s="192">
        <f t="shared" si="128"/>
        <v>150.70836310056302</v>
      </c>
      <c r="O127" s="192">
        <f t="shared" si="128"/>
        <v>148.42074360927603</v>
      </c>
      <c r="P127" s="192">
        <f t="shared" si="128"/>
        <v>122.23648143406912</v>
      </c>
      <c r="Q127" s="192">
        <f t="shared" si="128"/>
        <v>135.51892294610334</v>
      </c>
      <c r="R127" s="192">
        <f t="shared" ref="R127:V127" si="129">IF(R97=0,0,R97/R$19)</f>
        <v>133.59275103833022</v>
      </c>
      <c r="S127" s="192">
        <f t="shared" si="129"/>
        <v>135.74665936448508</v>
      </c>
      <c r="T127" s="192">
        <f t="shared" si="129"/>
        <v>129.98023247269063</v>
      </c>
      <c r="U127" s="192">
        <f t="shared" si="129"/>
        <v>126.29714683031301</v>
      </c>
      <c r="V127" s="192">
        <f t="shared" si="129"/>
        <v>123.32097825827894</v>
      </c>
      <c r="W127" s="192">
        <f t="shared" ref="W127" si="130">IF(W97=0,0,W97/W$19)</f>
        <v>123.8097844014444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102.91155066404497</v>
      </c>
      <c r="C128" s="74">
        <f t="shared" si="131"/>
        <v>109.21894100539897</v>
      </c>
      <c r="D128" s="74">
        <f t="shared" si="131"/>
        <v>107.34035829611591</v>
      </c>
      <c r="E128" s="74">
        <f t="shared" si="131"/>
        <v>121.95257431716789</v>
      </c>
      <c r="F128" s="74">
        <f t="shared" si="131"/>
        <v>119.71997332111329</v>
      </c>
      <c r="G128" s="74">
        <f t="shared" si="131"/>
        <v>131.1815978081143</v>
      </c>
      <c r="H128" s="74">
        <f t="shared" si="131"/>
        <v>121.39056566800987</v>
      </c>
      <c r="I128" s="74">
        <f t="shared" si="131"/>
        <v>120.74262046278837</v>
      </c>
      <c r="J128" s="74">
        <f t="shared" si="131"/>
        <v>127.21308367155754</v>
      </c>
      <c r="K128" s="74">
        <f t="shared" si="131"/>
        <v>126.31878477914073</v>
      </c>
      <c r="L128" s="74">
        <f t="shared" si="131"/>
        <v>130.63596873664446</v>
      </c>
      <c r="M128" s="74">
        <f t="shared" si="131"/>
        <v>112.82819581439604</v>
      </c>
      <c r="N128" s="74">
        <f t="shared" si="131"/>
        <v>122.09752434376249</v>
      </c>
      <c r="O128" s="74">
        <f t="shared" si="131"/>
        <v>120.65885971531573</v>
      </c>
      <c r="P128" s="74">
        <f t="shared" si="131"/>
        <v>96.811900169113017</v>
      </c>
      <c r="Q128" s="74">
        <f t="shared" si="131"/>
        <v>109.28146023068912</v>
      </c>
      <c r="R128" s="74">
        <f t="shared" ref="R128:V128" si="132">IF(R98=0,0,R98/R$19)</f>
        <v>107.68128838699431</v>
      </c>
      <c r="S128" s="74">
        <f t="shared" si="132"/>
        <v>108.93115074652545</v>
      </c>
      <c r="T128" s="74">
        <f t="shared" si="132"/>
        <v>103.77824893060748</v>
      </c>
      <c r="U128" s="74">
        <f t="shared" si="132"/>
        <v>100.42418187647685</v>
      </c>
      <c r="V128" s="74">
        <f t="shared" si="132"/>
        <v>97.880210581352955</v>
      </c>
      <c r="W128" s="74">
        <f t="shared" ref="W128" si="133">IF(W98=0,0,W98/W$19)</f>
        <v>101.58722158256505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0.38163074286586113</v>
      </c>
      <c r="C129" s="74">
        <f t="shared" si="134"/>
        <v>0.47313256774267021</v>
      </c>
      <c r="D129" s="74">
        <f t="shared" si="134"/>
        <v>0.40453089921474011</v>
      </c>
      <c r="E129" s="74">
        <f t="shared" si="134"/>
        <v>1.3022974452106342</v>
      </c>
      <c r="F129" s="74">
        <f t="shared" si="134"/>
        <v>0.54101700844241563</v>
      </c>
      <c r="G129" s="74">
        <f t="shared" si="134"/>
        <v>0.56177279784668188</v>
      </c>
      <c r="H129" s="74">
        <f t="shared" si="134"/>
        <v>0.75434921929721666</v>
      </c>
      <c r="I129" s="74">
        <f t="shared" si="134"/>
        <v>0.72908140637898677</v>
      </c>
      <c r="J129" s="74">
        <f t="shared" si="134"/>
        <v>0.95285984202505203</v>
      </c>
      <c r="K129" s="74">
        <f t="shared" si="134"/>
        <v>1.0253560325218789</v>
      </c>
      <c r="L129" s="74">
        <f t="shared" si="134"/>
        <v>0.81511101343194536</v>
      </c>
      <c r="M129" s="74">
        <f t="shared" si="134"/>
        <v>0.91225409745366359</v>
      </c>
      <c r="N129" s="74">
        <f t="shared" si="134"/>
        <v>1.4702343158012479</v>
      </c>
      <c r="O129" s="74">
        <f t="shared" si="134"/>
        <v>0.88115630013224155</v>
      </c>
      <c r="P129" s="74">
        <f t="shared" si="134"/>
        <v>0.63248007926591188</v>
      </c>
      <c r="Q129" s="74">
        <f t="shared" si="134"/>
        <v>1.2874984691050115</v>
      </c>
      <c r="R129" s="74">
        <f t="shared" ref="R129:V129" si="135">IF(R99=0,0,R99/R$19)</f>
        <v>0.88897216081240127</v>
      </c>
      <c r="S129" s="74">
        <f t="shared" si="135"/>
        <v>1.3074388767673712</v>
      </c>
      <c r="T129" s="74">
        <f t="shared" si="135"/>
        <v>1.0005025944820634</v>
      </c>
      <c r="U129" s="74">
        <f t="shared" si="135"/>
        <v>1.2318569687705643</v>
      </c>
      <c r="V129" s="74">
        <f t="shared" si="135"/>
        <v>0.96307256155799503</v>
      </c>
      <c r="W129" s="74">
        <f t="shared" ref="W129" si="136">IF(W99=0,0,W99/W$19)</f>
        <v>1.1643585618166135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23.429495756313312</v>
      </c>
      <c r="C130" s="74">
        <f t="shared" si="137"/>
        <v>23.483479131941934</v>
      </c>
      <c r="D130" s="74">
        <f t="shared" si="137"/>
        <v>23.574872805336096</v>
      </c>
      <c r="E130" s="74">
        <f t="shared" si="137"/>
        <v>22.93237155739935</v>
      </c>
      <c r="F130" s="74">
        <f t="shared" si="137"/>
        <v>22.703480599032989</v>
      </c>
      <c r="G130" s="74">
        <f t="shared" si="137"/>
        <v>22.405761311345515</v>
      </c>
      <c r="H130" s="74">
        <f t="shared" si="137"/>
        <v>21.899254141095192</v>
      </c>
      <c r="I130" s="74">
        <f t="shared" si="137"/>
        <v>20.557632593897271</v>
      </c>
      <c r="J130" s="74">
        <f t="shared" si="137"/>
        <v>18.87059871371148</v>
      </c>
      <c r="K130" s="74">
        <f t="shared" si="137"/>
        <v>19.278921308375931</v>
      </c>
      <c r="L130" s="74">
        <f t="shared" si="137"/>
        <v>20.389022605656628</v>
      </c>
      <c r="M130" s="74">
        <f t="shared" si="137"/>
        <v>20.654503837002384</v>
      </c>
      <c r="N130" s="74">
        <f t="shared" si="137"/>
        <v>20.038894719436854</v>
      </c>
      <c r="O130" s="74">
        <f t="shared" si="137"/>
        <v>19.385890320305521</v>
      </c>
      <c r="P130" s="74">
        <f t="shared" si="137"/>
        <v>17.914367495971135</v>
      </c>
      <c r="Q130" s="74">
        <f t="shared" si="137"/>
        <v>17.924174018451968</v>
      </c>
      <c r="R130" s="74">
        <f t="shared" ref="R130:V130" si="138">IF(R100=0,0,R100/R$19)</f>
        <v>17.891170630406879</v>
      </c>
      <c r="S130" s="74">
        <f t="shared" si="138"/>
        <v>17.479230888620577</v>
      </c>
      <c r="T130" s="74">
        <f t="shared" si="138"/>
        <v>17.32404503989008</v>
      </c>
      <c r="U130" s="74">
        <f t="shared" si="138"/>
        <v>16.703553066784128</v>
      </c>
      <c r="V130" s="74">
        <f t="shared" si="138"/>
        <v>16.212732760832459</v>
      </c>
      <c r="W130" s="74">
        <f t="shared" ref="W130" si="139">IF(W100=0,0,W100/W$19)</f>
        <v>13.628734029138704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10.506401991396949</v>
      </c>
      <c r="C131" s="193">
        <f t="shared" si="140"/>
        <v>10.593825473598297</v>
      </c>
      <c r="D131" s="193">
        <f t="shared" si="140"/>
        <v>10.667493968660899</v>
      </c>
      <c r="E131" s="193">
        <f t="shared" si="140"/>
        <v>10.465461683779177</v>
      </c>
      <c r="F131" s="193">
        <f t="shared" si="140"/>
        <v>10.733025252564023</v>
      </c>
      <c r="G131" s="193">
        <f t="shared" si="140"/>
        <v>10.309900215695723</v>
      </c>
      <c r="H131" s="193">
        <f t="shared" si="140"/>
        <v>10.158154470256084</v>
      </c>
      <c r="I131" s="193">
        <f t="shared" si="140"/>
        <v>9.0595571571951421</v>
      </c>
      <c r="J131" s="193">
        <f t="shared" si="140"/>
        <v>8.1970102963698004</v>
      </c>
      <c r="K131" s="193">
        <f t="shared" si="140"/>
        <v>8.3415534927783543</v>
      </c>
      <c r="L131" s="193">
        <f t="shared" si="140"/>
        <v>8.3682533363366538</v>
      </c>
      <c r="M131" s="193">
        <f t="shared" si="140"/>
        <v>8.2166898271570066</v>
      </c>
      <c r="N131" s="193">
        <f t="shared" si="140"/>
        <v>7.101709721562445</v>
      </c>
      <c r="O131" s="193">
        <f t="shared" si="140"/>
        <v>7.4948372735225659</v>
      </c>
      <c r="P131" s="193">
        <f t="shared" si="140"/>
        <v>6.8777336897190704</v>
      </c>
      <c r="Q131" s="193">
        <f t="shared" si="140"/>
        <v>7.0257902278572466</v>
      </c>
      <c r="R131" s="193">
        <f t="shared" ref="R131:V131" si="141">IF(R101=0,0,R101/R$19)</f>
        <v>7.1313198601166166</v>
      </c>
      <c r="S131" s="193">
        <f t="shared" si="141"/>
        <v>8.0288388525716901</v>
      </c>
      <c r="T131" s="193">
        <f t="shared" si="141"/>
        <v>7.877435907711015</v>
      </c>
      <c r="U131" s="193">
        <f t="shared" si="141"/>
        <v>7.9375549182814344</v>
      </c>
      <c r="V131" s="193">
        <f t="shared" si="141"/>
        <v>8.2649623545355038</v>
      </c>
      <c r="W131" s="193">
        <f t="shared" ref="W131" si="142">IF(W101=0,0,W101/W$19)</f>
        <v>7.4294702279240443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19.121547412629774</v>
      </c>
      <c r="C132" s="77">
        <f t="shared" si="143"/>
        <v>19.246238163274672</v>
      </c>
      <c r="D132" s="77">
        <f t="shared" si="143"/>
        <v>19.333807378395946</v>
      </c>
      <c r="E132" s="77">
        <f t="shared" si="143"/>
        <v>19.412423635071839</v>
      </c>
      <c r="F132" s="77">
        <f t="shared" si="143"/>
        <v>19.500787585866938</v>
      </c>
      <c r="G132" s="77">
        <f t="shared" si="143"/>
        <v>19.551237546104169</v>
      </c>
      <c r="H132" s="77">
        <f t="shared" si="143"/>
        <v>19.69828821829039</v>
      </c>
      <c r="I132" s="77">
        <f t="shared" si="143"/>
        <v>19.894498827699881</v>
      </c>
      <c r="J132" s="77">
        <f t="shared" si="143"/>
        <v>20.028170620701648</v>
      </c>
      <c r="K132" s="77">
        <f t="shared" si="143"/>
        <v>20.20149808616663</v>
      </c>
      <c r="L132" s="77">
        <f t="shared" si="143"/>
        <v>20.251077272983963</v>
      </c>
      <c r="M132" s="77">
        <f t="shared" si="143"/>
        <v>20.061321188105943</v>
      </c>
      <c r="N132" s="77">
        <f t="shared" si="143"/>
        <v>19.735027386786857</v>
      </c>
      <c r="O132" s="77">
        <f t="shared" si="143"/>
        <v>19.480475194827399</v>
      </c>
      <c r="P132" s="77">
        <f t="shared" si="143"/>
        <v>19.172687830475869</v>
      </c>
      <c r="Q132" s="77">
        <f t="shared" si="143"/>
        <v>18.854913636464605</v>
      </c>
      <c r="R132" s="77">
        <f t="shared" ref="R132:V132" si="144">IF(R102=0,0,R102/R$19)</f>
        <v>18.467564867126644</v>
      </c>
      <c r="S132" s="77">
        <f t="shared" si="144"/>
        <v>18.552565948580142</v>
      </c>
      <c r="T132" s="77">
        <f t="shared" si="144"/>
        <v>18.709873099415809</v>
      </c>
      <c r="U132" s="77">
        <f t="shared" si="144"/>
        <v>18.742591094859016</v>
      </c>
      <c r="V132" s="77">
        <f t="shared" si="144"/>
        <v>19.480704189273276</v>
      </c>
      <c r="W132" s="77">
        <f t="shared" ref="W132" si="145">IF(W102=0,0,W102/W$19)</f>
        <v>19.66808946575307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70.690308361754262</v>
      </c>
      <c r="C134" s="153">
        <f t="shared" si="146"/>
        <v>74.768613918243744</v>
      </c>
      <c r="D134" s="153">
        <f t="shared" si="146"/>
        <v>74.86590011931554</v>
      </c>
      <c r="E134" s="153">
        <f t="shared" si="146"/>
        <v>85.198867576833862</v>
      </c>
      <c r="F134" s="153">
        <f t="shared" si="146"/>
        <v>83.913718586857527</v>
      </c>
      <c r="G134" s="153">
        <f t="shared" si="146"/>
        <v>90.954595788886962</v>
      </c>
      <c r="H134" s="153">
        <f t="shared" si="146"/>
        <v>87.197073188366247</v>
      </c>
      <c r="I134" s="153">
        <f t="shared" si="146"/>
        <v>87.152121607291974</v>
      </c>
      <c r="J134" s="153">
        <f t="shared" si="146"/>
        <v>91.418414472287765</v>
      </c>
      <c r="K134" s="153">
        <f t="shared" si="146"/>
        <v>93.174437035836974</v>
      </c>
      <c r="L134" s="153">
        <f t="shared" si="146"/>
        <v>98.255349053086803</v>
      </c>
      <c r="M134" s="153">
        <f t="shared" si="146"/>
        <v>90.482179818065646</v>
      </c>
      <c r="N134" s="153">
        <f t="shared" si="146"/>
        <v>99.255847917712998</v>
      </c>
      <c r="O134" s="153">
        <f t="shared" si="146"/>
        <v>99.127723013887064</v>
      </c>
      <c r="P134" s="153">
        <f t="shared" si="146"/>
        <v>82.18082357354649</v>
      </c>
      <c r="Q134" s="153">
        <f t="shared" si="146"/>
        <v>93.604539045990776</v>
      </c>
      <c r="R134" s="153">
        <f t="shared" ref="R134:V134" si="147">IF(R104=0,0,R104/R$19)</f>
        <v>92.583640794556516</v>
      </c>
      <c r="S134" s="153">
        <f t="shared" si="147"/>
        <v>96.819340987887941</v>
      </c>
      <c r="T134" s="153">
        <f t="shared" si="147"/>
        <v>93.58796522520845</v>
      </c>
      <c r="U134" s="153">
        <f t="shared" si="147"/>
        <v>93.119891281598001</v>
      </c>
      <c r="V134" s="153">
        <f t="shared" si="147"/>
        <v>91.56167048508263</v>
      </c>
      <c r="W134" s="153">
        <f t="shared" ref="W134" si="148">IF(W104=0,0,W104/W$19)</f>
        <v>96.45921787177609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50.383195415583565</v>
      </c>
      <c r="C135" s="74">
        <f t="shared" si="149"/>
        <v>54.047809351067897</v>
      </c>
      <c r="D135" s="74">
        <f t="shared" si="149"/>
        <v>53.952697303989268</v>
      </c>
      <c r="E135" s="74">
        <f t="shared" si="149"/>
        <v>62.656574974558737</v>
      </c>
      <c r="F135" s="74">
        <f t="shared" si="149"/>
        <v>62.651001684530925</v>
      </c>
      <c r="G135" s="74">
        <f t="shared" si="149"/>
        <v>69.94687680895052</v>
      </c>
      <c r="H135" s="74">
        <f t="shared" si="149"/>
        <v>65.806606806878435</v>
      </c>
      <c r="I135" s="74">
        <f t="shared" si="149"/>
        <v>67.070658637519742</v>
      </c>
      <c r="J135" s="74">
        <f t="shared" si="149"/>
        <v>72.104262986410689</v>
      </c>
      <c r="K135" s="74">
        <f t="shared" si="149"/>
        <v>73.118634310528819</v>
      </c>
      <c r="L135" s="74">
        <f t="shared" si="149"/>
        <v>77.810767588613729</v>
      </c>
      <c r="M135" s="74">
        <f t="shared" si="149"/>
        <v>69.359004186728484</v>
      </c>
      <c r="N135" s="74">
        <f t="shared" si="149"/>
        <v>77.270061254949212</v>
      </c>
      <c r="O135" s="74">
        <f t="shared" si="149"/>
        <v>78.649932482971877</v>
      </c>
      <c r="P135" s="74">
        <f t="shared" si="149"/>
        <v>63.645290702759347</v>
      </c>
      <c r="Q135" s="74">
        <f t="shared" si="149"/>
        <v>72.601643315862916</v>
      </c>
      <c r="R135" s="74">
        <f t="shared" ref="R135:V135" si="150">IF(R105=0,0,R105/R$19)</f>
        <v>72.556216980925228</v>
      </c>
      <c r="S135" s="74">
        <f t="shared" si="150"/>
        <v>74.643293929734327</v>
      </c>
      <c r="T135" s="74">
        <f t="shared" si="150"/>
        <v>72.333351920871252</v>
      </c>
      <c r="U135" s="74">
        <f t="shared" si="150"/>
        <v>71.058232499204195</v>
      </c>
      <c r="V135" s="74">
        <f t="shared" si="150"/>
        <v>70.324263262614892</v>
      </c>
      <c r="W135" s="74">
        <f t="shared" ref="W135" si="151">IF(W105=0,0,W105/W$19)</f>
        <v>76.563544403743435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0.68545269501579709</v>
      </c>
      <c r="C136" s="74">
        <f t="shared" si="152"/>
        <v>0.89556472319823832</v>
      </c>
      <c r="D136" s="74">
        <f t="shared" si="152"/>
        <v>0.82499809541696523</v>
      </c>
      <c r="E136" s="74">
        <f t="shared" si="152"/>
        <v>2.8357784649881199</v>
      </c>
      <c r="F136" s="74">
        <f t="shared" si="152"/>
        <v>1.232386127503996</v>
      </c>
      <c r="G136" s="74">
        <f t="shared" si="152"/>
        <v>1.3406213295464404</v>
      </c>
      <c r="H136" s="74">
        <f t="shared" si="152"/>
        <v>1.8816413125199114</v>
      </c>
      <c r="I136" s="74">
        <f t="shared" si="152"/>
        <v>1.8751581661438654</v>
      </c>
      <c r="J136" s="74">
        <f t="shared" si="152"/>
        <v>2.5098186489684049</v>
      </c>
      <c r="K136" s="74">
        <f t="shared" si="152"/>
        <v>2.776428154248912</v>
      </c>
      <c r="L136" s="74">
        <f t="shared" si="152"/>
        <v>2.2701229326377916</v>
      </c>
      <c r="M136" s="74">
        <f t="shared" si="152"/>
        <v>2.61903448707745</v>
      </c>
      <c r="N136" s="74">
        <f t="shared" si="152"/>
        <v>4.3495626541876655</v>
      </c>
      <c r="O136" s="74">
        <f t="shared" si="152"/>
        <v>2.7181063543161024</v>
      </c>
      <c r="P136" s="74">
        <f t="shared" si="152"/>
        <v>2.0074740410061316</v>
      </c>
      <c r="Q136" s="74">
        <f t="shared" si="152"/>
        <v>4.2124158074372904</v>
      </c>
      <c r="R136" s="74">
        <f t="shared" ref="R136:V136" si="153">IF(R106=0,0,R106/R$19)</f>
        <v>3.0137323736452579</v>
      </c>
      <c r="S136" s="74">
        <f t="shared" si="153"/>
        <v>4.5935342566367581</v>
      </c>
      <c r="T136" s="74">
        <f t="shared" si="153"/>
        <v>3.6364521283466393</v>
      </c>
      <c r="U136" s="74">
        <f t="shared" si="153"/>
        <v>4.6063134028058528</v>
      </c>
      <c r="V136" s="74">
        <f t="shared" si="153"/>
        <v>3.6920006826370528</v>
      </c>
      <c r="W136" s="74">
        <f t="shared" ref="W136" si="154">IF(W106=0,0,W106/W$19)</f>
        <v>4.5490367149015007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12.83985529690279</v>
      </c>
      <c r="C137" s="74">
        <f t="shared" si="155"/>
        <v>12.952279801080207</v>
      </c>
      <c r="D137" s="74">
        <f t="shared" si="155"/>
        <v>13.143905382488269</v>
      </c>
      <c r="E137" s="74">
        <f t="shared" si="155"/>
        <v>12.898016629510048</v>
      </c>
      <c r="F137" s="74">
        <f t="shared" si="155"/>
        <v>12.9598041080404</v>
      </c>
      <c r="G137" s="74">
        <f t="shared" si="155"/>
        <v>12.919777306926063</v>
      </c>
      <c r="H137" s="74">
        <f t="shared" si="155"/>
        <v>12.793158019437024</v>
      </c>
      <c r="I137" s="74">
        <f t="shared" si="155"/>
        <v>12.189637679507578</v>
      </c>
      <c r="J137" s="74">
        <f t="shared" si="155"/>
        <v>11.361878302249288</v>
      </c>
      <c r="K137" s="74">
        <f t="shared" si="155"/>
        <v>11.754291515004439</v>
      </c>
      <c r="L137" s="74">
        <f t="shared" si="155"/>
        <v>12.66961849994849</v>
      </c>
      <c r="M137" s="74">
        <f t="shared" si="155"/>
        <v>13.102834222025912</v>
      </c>
      <c r="N137" s="74">
        <f t="shared" si="155"/>
        <v>12.965592592492564</v>
      </c>
      <c r="O137" s="74">
        <f t="shared" si="155"/>
        <v>12.805088606545988</v>
      </c>
      <c r="P137" s="74">
        <f t="shared" si="155"/>
        <v>12.006726880683205</v>
      </c>
      <c r="Q137" s="74">
        <f t="shared" si="155"/>
        <v>12.151847752443137</v>
      </c>
      <c r="R137" s="74">
        <f t="shared" ref="R137:V137" si="156">IF(R107=0,0,R107/R$19)</f>
        <v>12.30638492292349</v>
      </c>
      <c r="S137" s="74">
        <f t="shared" si="156"/>
        <v>12.25033403548419</v>
      </c>
      <c r="T137" s="74">
        <f t="shared" si="156"/>
        <v>12.364798687323727</v>
      </c>
      <c r="U137" s="74">
        <f t="shared" si="156"/>
        <v>12.141458842010739</v>
      </c>
      <c r="V137" s="74">
        <f t="shared" si="156"/>
        <v>11.989627449874556</v>
      </c>
      <c r="W137" s="74">
        <f t="shared" ref="W137" si="157">IF(W107=0,0,W107/W$19)</f>
        <v>10.292540073944652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6.7818049542521113</v>
      </c>
      <c r="C138" s="77">
        <f t="shared" si="158"/>
        <v>6.8729600428974083</v>
      </c>
      <c r="D138" s="77">
        <f t="shared" si="158"/>
        <v>6.9442993374210396</v>
      </c>
      <c r="E138" s="77">
        <f t="shared" si="158"/>
        <v>6.8084975077769609</v>
      </c>
      <c r="F138" s="77">
        <f t="shared" si="158"/>
        <v>7.0705266667821904</v>
      </c>
      <c r="G138" s="77">
        <f t="shared" si="158"/>
        <v>6.7473203434639313</v>
      </c>
      <c r="H138" s="77">
        <f t="shared" si="158"/>
        <v>6.7156670495308726</v>
      </c>
      <c r="I138" s="77">
        <f t="shared" si="158"/>
        <v>6.0166671241207803</v>
      </c>
      <c r="J138" s="77">
        <f t="shared" si="158"/>
        <v>5.4424545346593716</v>
      </c>
      <c r="K138" s="77">
        <f t="shared" si="158"/>
        <v>5.5250830560548128</v>
      </c>
      <c r="L138" s="77">
        <f t="shared" si="158"/>
        <v>5.5048400318867996</v>
      </c>
      <c r="M138" s="77">
        <f t="shared" si="158"/>
        <v>5.4013069222337959</v>
      </c>
      <c r="N138" s="77">
        <f t="shared" si="158"/>
        <v>4.6706314160835412</v>
      </c>
      <c r="O138" s="77">
        <f t="shared" si="158"/>
        <v>4.9545955700530948</v>
      </c>
      <c r="P138" s="77">
        <f t="shared" si="158"/>
        <v>4.5213319490978181</v>
      </c>
      <c r="Q138" s="77">
        <f t="shared" si="158"/>
        <v>4.63863217024742</v>
      </c>
      <c r="R138" s="77">
        <f t="shared" ref="R138:V138" si="159">IF(R108=0,0,R108/R$19)</f>
        <v>4.7073065170625554</v>
      </c>
      <c r="S138" s="77">
        <f t="shared" si="159"/>
        <v>5.3321787660326549</v>
      </c>
      <c r="T138" s="77">
        <f t="shared" si="159"/>
        <v>5.2533624886668298</v>
      </c>
      <c r="U138" s="77">
        <f t="shared" si="159"/>
        <v>5.3138865375772069</v>
      </c>
      <c r="V138" s="77">
        <f t="shared" si="159"/>
        <v>5.555779089956145</v>
      </c>
      <c r="W138" s="77">
        <f t="shared" ref="W138" si="160">IF(W108=0,0,W108/W$19)</f>
        <v>5.054096679186511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26.034654804153693</v>
      </c>
      <c r="C140" s="203">
        <f t="shared" si="161"/>
        <v>27.486158073108271</v>
      </c>
      <c r="D140" s="203">
        <f t="shared" si="161"/>
        <v>25.812375008595634</v>
      </c>
      <c r="E140" s="203">
        <f t="shared" si="161"/>
        <v>26.895814515642176</v>
      </c>
      <c r="F140" s="203">
        <f t="shared" si="161"/>
        <v>27.513445310201643</v>
      </c>
      <c r="G140" s="203">
        <f t="shared" si="161"/>
        <v>27.933176311905171</v>
      </c>
      <c r="H140" s="203">
        <f t="shared" si="161"/>
        <v>24.894699008422812</v>
      </c>
      <c r="I140" s="203">
        <f t="shared" si="161"/>
        <v>22.285758279414932</v>
      </c>
      <c r="J140" s="203">
        <f t="shared" si="161"/>
        <v>22.056861383488098</v>
      </c>
      <c r="K140" s="203">
        <f t="shared" si="161"/>
        <v>22.411758812142271</v>
      </c>
      <c r="L140" s="203">
        <f t="shared" si="161"/>
        <v>23.50803529673551</v>
      </c>
      <c r="M140" s="203">
        <f t="shared" si="161"/>
        <v>22.140848179333837</v>
      </c>
      <c r="N140" s="203">
        <f t="shared" si="161"/>
        <v>21.641943616037043</v>
      </c>
      <c r="O140" s="203">
        <f t="shared" si="161"/>
        <v>21.216416921355631</v>
      </c>
      <c r="P140" s="203">
        <f t="shared" si="161"/>
        <v>17.303605927023721</v>
      </c>
      <c r="Q140" s="203">
        <f t="shared" si="161"/>
        <v>19.102229653929172</v>
      </c>
      <c r="R140" s="203">
        <f t="shared" ref="R140:V140" si="162">IF(R110=0,0,R110/R$19)</f>
        <v>18.990199200056967</v>
      </c>
      <c r="S140" s="203">
        <f t="shared" si="162"/>
        <v>18.806269756815869</v>
      </c>
      <c r="T140" s="203">
        <f t="shared" si="162"/>
        <v>18.114405905432765</v>
      </c>
      <c r="U140" s="203">
        <f t="shared" si="162"/>
        <v>17.472984891928942</v>
      </c>
      <c r="V140" s="203">
        <f t="shared" si="162"/>
        <v>17.164440136033889</v>
      </c>
      <c r="W140" s="203">
        <f t="shared" ref="W140" si="163">IF(W110=0,0,W110/W$19)</f>
        <v>16.674956996261329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26.034654804153693</v>
      </c>
      <c r="C141" s="192">
        <f t="shared" si="164"/>
        <v>27.486158073108271</v>
      </c>
      <c r="D141" s="192">
        <f t="shared" si="164"/>
        <v>25.812375008595634</v>
      </c>
      <c r="E141" s="192">
        <f t="shared" si="164"/>
        <v>26.895814515642176</v>
      </c>
      <c r="F141" s="192">
        <f t="shared" si="164"/>
        <v>27.513445310201643</v>
      </c>
      <c r="G141" s="192">
        <f t="shared" si="164"/>
        <v>27.933176311905171</v>
      </c>
      <c r="H141" s="192">
        <f t="shared" si="164"/>
        <v>24.894699008422812</v>
      </c>
      <c r="I141" s="192">
        <f t="shared" si="164"/>
        <v>22.285758279414932</v>
      </c>
      <c r="J141" s="192">
        <f t="shared" si="164"/>
        <v>22.056861383488098</v>
      </c>
      <c r="K141" s="192">
        <f t="shared" si="164"/>
        <v>22.411758812142271</v>
      </c>
      <c r="L141" s="192">
        <f t="shared" si="164"/>
        <v>23.50803529673551</v>
      </c>
      <c r="M141" s="192">
        <f t="shared" si="164"/>
        <v>22.140848179333837</v>
      </c>
      <c r="N141" s="192">
        <f t="shared" si="164"/>
        <v>21.641943616037043</v>
      </c>
      <c r="O141" s="192">
        <f t="shared" si="164"/>
        <v>21.216416921355631</v>
      </c>
      <c r="P141" s="192">
        <f t="shared" si="164"/>
        <v>17.303605927023721</v>
      </c>
      <c r="Q141" s="192">
        <f t="shared" si="164"/>
        <v>19.102229653929172</v>
      </c>
      <c r="R141" s="192">
        <f t="shared" ref="R141:V141" si="165">IF(R111=0,0,R111/R$19)</f>
        <v>18.990199200056967</v>
      </c>
      <c r="S141" s="192">
        <f t="shared" si="165"/>
        <v>18.806269756815869</v>
      </c>
      <c r="T141" s="192">
        <f t="shared" si="165"/>
        <v>18.114405905432765</v>
      </c>
      <c r="U141" s="192">
        <f t="shared" si="165"/>
        <v>17.472984891928942</v>
      </c>
      <c r="V141" s="192">
        <f t="shared" si="165"/>
        <v>17.164440136033889</v>
      </c>
      <c r="W141" s="192">
        <f t="shared" ref="W141" si="166">IF(W111=0,0,W111/W$19)</f>
        <v>16.674956996261329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20.412844757757924</v>
      </c>
      <c r="C142" s="74">
        <f t="shared" si="167"/>
        <v>21.857058398175578</v>
      </c>
      <c r="D142" s="74">
        <f t="shared" si="167"/>
        <v>20.303663859848218</v>
      </c>
      <c r="E142" s="74">
        <f t="shared" si="167"/>
        <v>21.518551568779191</v>
      </c>
      <c r="F142" s="74">
        <f t="shared" si="167"/>
        <v>22.349027810926884</v>
      </c>
      <c r="G142" s="74">
        <f t="shared" si="167"/>
        <v>22.815114363733255</v>
      </c>
      <c r="H142" s="74">
        <f t="shared" si="167"/>
        <v>20.029349815326626</v>
      </c>
      <c r="I142" s="74">
        <f t="shared" si="167"/>
        <v>17.870274041528258</v>
      </c>
      <c r="J142" s="74">
        <f t="shared" si="167"/>
        <v>18.087132997702881</v>
      </c>
      <c r="K142" s="74">
        <f t="shared" si="167"/>
        <v>18.283805848569763</v>
      </c>
      <c r="L142" s="74">
        <f t="shared" si="167"/>
        <v>19.167309985410167</v>
      </c>
      <c r="M142" s="74">
        <f t="shared" si="167"/>
        <v>17.854950103735579</v>
      </c>
      <c r="N142" s="74">
        <f t="shared" si="167"/>
        <v>17.578018032002547</v>
      </c>
      <c r="O142" s="74">
        <f t="shared" si="167"/>
        <v>17.214731355775221</v>
      </c>
      <c r="P142" s="74">
        <f t="shared" si="167"/>
        <v>13.66310318169784</v>
      </c>
      <c r="Q142" s="74">
        <f t="shared" si="167"/>
        <v>15.387143177900604</v>
      </c>
      <c r="R142" s="74">
        <f t="shared" ref="R142:V142" si="168">IF(R112=0,0,R112/R$19)</f>
        <v>15.23759423260257</v>
      </c>
      <c r="S142" s="74">
        <f t="shared" si="168"/>
        <v>15.024592640847116</v>
      </c>
      <c r="T142" s="74">
        <f t="shared" si="168"/>
        <v>14.373875747254747</v>
      </c>
      <c r="U142" s="74">
        <f t="shared" si="168"/>
        <v>13.823618848971808</v>
      </c>
      <c r="V142" s="74">
        <f t="shared" si="168"/>
        <v>13.511802820748654</v>
      </c>
      <c r="W142" s="74">
        <f t="shared" ref="W142" si="169">IF(W112=0,0,W112/W$19)</f>
        <v>13.634142487975689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3.8797951828315131</v>
      </c>
      <c r="C144" s="74">
        <f t="shared" si="173"/>
        <v>3.9064031309505389</v>
      </c>
      <c r="D144" s="74">
        <f t="shared" si="173"/>
        <v>3.7928760221941507</v>
      </c>
      <c r="E144" s="74">
        <f t="shared" si="173"/>
        <v>3.6691991167602644</v>
      </c>
      <c r="F144" s="74">
        <f t="shared" si="173"/>
        <v>3.5120729290796566</v>
      </c>
      <c r="G144" s="74">
        <f t="shared" si="173"/>
        <v>3.4584057480482668</v>
      </c>
      <c r="H144" s="74">
        <f t="shared" si="173"/>
        <v>3.3071619063095361</v>
      </c>
      <c r="I144" s="74">
        <f t="shared" si="173"/>
        <v>3.0701842575587088</v>
      </c>
      <c r="J144" s="74">
        <f t="shared" si="173"/>
        <v>2.7492445693119736</v>
      </c>
      <c r="K144" s="74">
        <f t="shared" si="173"/>
        <v>2.869172579977072</v>
      </c>
      <c r="L144" s="74">
        <f t="shared" si="173"/>
        <v>3.030357530623776</v>
      </c>
      <c r="M144" s="74">
        <f t="shared" si="173"/>
        <v>2.9749142023365898</v>
      </c>
      <c r="N144" s="74">
        <f t="shared" si="173"/>
        <v>2.9322387705653408</v>
      </c>
      <c r="O144" s="74">
        <f t="shared" si="173"/>
        <v>2.8357768981121723</v>
      </c>
      <c r="P144" s="74">
        <f t="shared" si="173"/>
        <v>2.5387153100083499</v>
      </c>
      <c r="Q144" s="74">
        <f t="shared" si="173"/>
        <v>2.6072412636336857</v>
      </c>
      <c r="R144" s="74">
        <f t="shared" ref="R144:V144" si="174">IF(R114=0,0,R114/R$19)</f>
        <v>2.6158664657812185</v>
      </c>
      <c r="S144" s="74">
        <f t="shared" si="174"/>
        <v>2.5238707589010421</v>
      </c>
      <c r="T144" s="74">
        <f t="shared" si="174"/>
        <v>2.5070359345851165</v>
      </c>
      <c r="U144" s="74">
        <f t="shared" si="174"/>
        <v>2.4036134972992382</v>
      </c>
      <c r="V144" s="74">
        <f t="shared" si="174"/>
        <v>2.3510002654154851</v>
      </c>
      <c r="W144" s="74">
        <f t="shared" ref="W144" si="175">IF(W114=0,0,W114/W$19)</f>
        <v>1.9105551639006197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1.7420148635642594</v>
      </c>
      <c r="C145" s="193">
        <f t="shared" si="176"/>
        <v>1.722696543982152</v>
      </c>
      <c r="D145" s="193">
        <f t="shared" si="176"/>
        <v>1.715835126553265</v>
      </c>
      <c r="E145" s="193">
        <f t="shared" si="176"/>
        <v>1.7080638301027162</v>
      </c>
      <c r="F145" s="193">
        <f t="shared" si="176"/>
        <v>1.6523445701951072</v>
      </c>
      <c r="G145" s="193">
        <f t="shared" si="176"/>
        <v>1.6596562001236532</v>
      </c>
      <c r="H145" s="193">
        <f t="shared" si="176"/>
        <v>1.5581872867866555</v>
      </c>
      <c r="I145" s="193">
        <f t="shared" si="176"/>
        <v>1.3452999803279624</v>
      </c>
      <c r="J145" s="193">
        <f t="shared" si="176"/>
        <v>1.2204838164732383</v>
      </c>
      <c r="K145" s="193">
        <f t="shared" si="176"/>
        <v>1.2587803835954399</v>
      </c>
      <c r="L145" s="193">
        <f t="shared" si="176"/>
        <v>1.3103677807015686</v>
      </c>
      <c r="M145" s="193">
        <f t="shared" si="176"/>
        <v>1.3109838732616723</v>
      </c>
      <c r="N145" s="193">
        <f t="shared" si="176"/>
        <v>1.1316868134691556</v>
      </c>
      <c r="O145" s="193">
        <f t="shared" si="176"/>
        <v>1.1659086674682355</v>
      </c>
      <c r="P145" s="193">
        <f t="shared" si="176"/>
        <v>1.1017874353175301</v>
      </c>
      <c r="Q145" s="193">
        <f t="shared" si="176"/>
        <v>1.1078452123948836</v>
      </c>
      <c r="R145" s="193">
        <f t="shared" ref="R145:V145" si="177">IF(R115=0,0,R115/R$19)</f>
        <v>1.1367385016731779</v>
      </c>
      <c r="S145" s="193">
        <f t="shared" si="177"/>
        <v>1.2578063570677069</v>
      </c>
      <c r="T145" s="193">
        <f t="shared" si="177"/>
        <v>1.2334942235929007</v>
      </c>
      <c r="U145" s="193">
        <f t="shared" si="177"/>
        <v>1.2457525456578915</v>
      </c>
      <c r="V145" s="193">
        <f t="shared" si="177"/>
        <v>1.3016370498697496</v>
      </c>
      <c r="W145" s="193">
        <f t="shared" ref="W145" si="178">IF(W115=0,0,W115/W$19)</f>
        <v>1.1302593443850206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5637.2849825671356</v>
      </c>
      <c r="C150" s="203">
        <f t="shared" si="182"/>
        <v>5902.149556048229</v>
      </c>
      <c r="D150" s="203">
        <f t="shared" si="182"/>
        <v>5865.633322054251</v>
      </c>
      <c r="E150" s="203">
        <f t="shared" si="182"/>
        <v>6430.8440747925461</v>
      </c>
      <c r="F150" s="203">
        <f t="shared" si="182"/>
        <v>6356.538466221069</v>
      </c>
      <c r="G150" s="203">
        <f t="shared" si="182"/>
        <v>6816.5793640622542</v>
      </c>
      <c r="H150" s="203">
        <f t="shared" si="182"/>
        <v>6494.3173432090198</v>
      </c>
      <c r="I150" s="203">
        <f t="shared" si="182"/>
        <v>6459.7229096088358</v>
      </c>
      <c r="J150" s="203">
        <f t="shared" si="182"/>
        <v>6664.7137587032166</v>
      </c>
      <c r="K150" s="203">
        <f t="shared" si="182"/>
        <v>6709.9772703952449</v>
      </c>
      <c r="L150" s="203">
        <f t="shared" si="182"/>
        <v>6954.191021298936</v>
      </c>
      <c r="M150" s="203">
        <f t="shared" si="182"/>
        <v>6343.112025010154</v>
      </c>
      <c r="N150" s="203">
        <f t="shared" si="182"/>
        <v>6725.7593488873417</v>
      </c>
      <c r="O150" s="203">
        <f t="shared" si="182"/>
        <v>6670.027576505654</v>
      </c>
      <c r="P150" s="203">
        <f t="shared" si="182"/>
        <v>5653.2521902460758</v>
      </c>
      <c r="Q150" s="203">
        <f t="shared" si="182"/>
        <v>6216.0873057746321</v>
      </c>
      <c r="R150" s="203">
        <f t="shared" ref="R150:V150" si="183">IF(R96=0,0,R96/R$17)</f>
        <v>6170.1033919563342</v>
      </c>
      <c r="S150" s="203">
        <f t="shared" si="183"/>
        <v>6295.2907886843996</v>
      </c>
      <c r="T150" s="203">
        <f t="shared" si="183"/>
        <v>6115.7120746681103</v>
      </c>
      <c r="U150" s="203">
        <f t="shared" si="183"/>
        <v>6035.4556329135849</v>
      </c>
      <c r="V150" s="203">
        <f t="shared" si="183"/>
        <v>5959.2860258617275</v>
      </c>
      <c r="W150" s="203">
        <f t="shared" ref="W150" si="184">IF(W96=0,0,W96/W$17)</f>
        <v>6050.3952708793149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4947.8498684309079</v>
      </c>
      <c r="C151" s="192">
        <f t="shared" si="185"/>
        <v>5205.3195309254561</v>
      </c>
      <c r="D151" s="192">
        <f t="shared" si="185"/>
        <v>5162.6561506451098</v>
      </c>
      <c r="E151" s="192">
        <f t="shared" si="185"/>
        <v>5721.7981071086606</v>
      </c>
      <c r="F151" s="192">
        <f t="shared" si="185"/>
        <v>5640.8413835761121</v>
      </c>
      <c r="G151" s="192">
        <f t="shared" si="185"/>
        <v>6092.3123835776032</v>
      </c>
      <c r="H151" s="192">
        <f t="shared" si="185"/>
        <v>5758.6848831243205</v>
      </c>
      <c r="I151" s="192">
        <f t="shared" si="185"/>
        <v>5708.1121858081924</v>
      </c>
      <c r="J151" s="192">
        <f t="shared" si="185"/>
        <v>5903.0983762760188</v>
      </c>
      <c r="K151" s="192">
        <f t="shared" si="185"/>
        <v>5936.1312900074417</v>
      </c>
      <c r="L151" s="192">
        <f t="shared" si="185"/>
        <v>6173.7947991148167</v>
      </c>
      <c r="M151" s="192">
        <f t="shared" si="185"/>
        <v>5560.8602977462697</v>
      </c>
      <c r="N151" s="192">
        <f t="shared" si="185"/>
        <v>5947.0078551057122</v>
      </c>
      <c r="O151" s="192">
        <f t="shared" si="185"/>
        <v>5896.148103334388</v>
      </c>
      <c r="P151" s="192">
        <f t="shared" si="185"/>
        <v>4886.7669613584621</v>
      </c>
      <c r="Q151" s="192">
        <f t="shared" si="185"/>
        <v>5456.8667545355793</v>
      </c>
      <c r="R151" s="192">
        <f t="shared" ref="R151:V151" si="186">IF(R97=0,0,R97/R$17)</f>
        <v>5420.750847544432</v>
      </c>
      <c r="S151" s="192">
        <f t="shared" si="186"/>
        <v>5538.3602384137303</v>
      </c>
      <c r="T151" s="192">
        <f t="shared" si="186"/>
        <v>5346.1639168445481</v>
      </c>
      <c r="U151" s="192">
        <f t="shared" si="186"/>
        <v>5255.5309128536037</v>
      </c>
      <c r="V151" s="192">
        <f t="shared" si="186"/>
        <v>5146.3328010863834</v>
      </c>
      <c r="W151" s="192">
        <f t="shared" ref="W151" si="187">IF(W97=0,0,W97/W$17)</f>
        <v>5221.0010773120948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3710.517519682483</v>
      </c>
      <c r="C152" s="74">
        <f t="shared" si="188"/>
        <v>3954.3850990008559</v>
      </c>
      <c r="D152" s="74">
        <f t="shared" si="188"/>
        <v>3902.895067495379</v>
      </c>
      <c r="E152" s="74">
        <f t="shared" si="188"/>
        <v>4454.3629736183302</v>
      </c>
      <c r="F152" s="74">
        <f t="shared" si="188"/>
        <v>4393.8346214463299</v>
      </c>
      <c r="G152" s="74">
        <f t="shared" si="188"/>
        <v>4859.5644912803482</v>
      </c>
      <c r="H152" s="74">
        <f t="shared" si="188"/>
        <v>4533.3299758765352</v>
      </c>
      <c r="I152" s="74">
        <f t="shared" si="188"/>
        <v>4561.6353116302698</v>
      </c>
      <c r="J152" s="74">
        <f t="shared" si="188"/>
        <v>4837.5582176292792</v>
      </c>
      <c r="K152" s="74">
        <f t="shared" si="188"/>
        <v>4838.813608370313</v>
      </c>
      <c r="L152" s="74">
        <f t="shared" si="188"/>
        <v>5034.1922609442536</v>
      </c>
      <c r="M152" s="74">
        <f t="shared" si="188"/>
        <v>4399.513383605411</v>
      </c>
      <c r="N152" s="74">
        <f t="shared" si="188"/>
        <v>4818.0135556034302</v>
      </c>
      <c r="O152" s="74">
        <f t="shared" si="188"/>
        <v>4793.2821892726733</v>
      </c>
      <c r="P152" s="74">
        <f t="shared" si="188"/>
        <v>3870.343694962542</v>
      </c>
      <c r="Q152" s="74">
        <f t="shared" si="188"/>
        <v>4400.3771152838572</v>
      </c>
      <c r="R152" s="74">
        <f t="shared" ref="R152:V152" si="189">IF(R98=0,0,R98/R$17)</f>
        <v>4369.3496147930782</v>
      </c>
      <c r="S152" s="74">
        <f t="shared" si="189"/>
        <v>4444.307925098361</v>
      </c>
      <c r="T152" s="74">
        <f t="shared" si="189"/>
        <v>4268.4608207843758</v>
      </c>
      <c r="U152" s="74">
        <f t="shared" si="189"/>
        <v>4178.8940248900535</v>
      </c>
      <c r="V152" s="74">
        <f t="shared" si="189"/>
        <v>4084.6589558921423</v>
      </c>
      <c r="W152" s="74">
        <f t="shared" ref="W152" si="190">IF(W98=0,0,W98/W$17)</f>
        <v>4283.8859294348867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13.759850554345542</v>
      </c>
      <c r="C153" s="74">
        <f t="shared" si="191"/>
        <v>17.130255599540579</v>
      </c>
      <c r="D153" s="74">
        <f t="shared" si="191"/>
        <v>14.708742138154477</v>
      </c>
      <c r="E153" s="74">
        <f t="shared" si="191"/>
        <v>47.566896829068185</v>
      </c>
      <c r="F153" s="74">
        <f t="shared" si="191"/>
        <v>19.855828535056858</v>
      </c>
      <c r="G153" s="74">
        <f t="shared" si="191"/>
        <v>20.810625775241817</v>
      </c>
      <c r="H153" s="74">
        <f t="shared" si="191"/>
        <v>28.171167250935163</v>
      </c>
      <c r="I153" s="74">
        <f t="shared" si="191"/>
        <v>27.544569395994046</v>
      </c>
      <c r="J153" s="74">
        <f t="shared" si="191"/>
        <v>36.234598093213492</v>
      </c>
      <c r="K153" s="74">
        <f t="shared" si="191"/>
        <v>39.277663510350393</v>
      </c>
      <c r="L153" s="74">
        <f t="shared" si="191"/>
        <v>31.411146526588144</v>
      </c>
      <c r="M153" s="74">
        <f t="shared" si="191"/>
        <v>35.571552678184183</v>
      </c>
      <c r="N153" s="74">
        <f t="shared" si="191"/>
        <v>58.015990918046995</v>
      </c>
      <c r="O153" s="74">
        <f t="shared" si="191"/>
        <v>35.004729941544085</v>
      </c>
      <c r="P153" s="74">
        <f t="shared" si="191"/>
        <v>25.285272602853183</v>
      </c>
      <c r="Q153" s="74">
        <f t="shared" si="191"/>
        <v>51.84300051859735</v>
      </c>
      <c r="R153" s="74">
        <f t="shared" ref="R153:V153" si="192">IF(R99=0,0,R99/R$17)</f>
        <v>36.071542480509279</v>
      </c>
      <c r="S153" s="74">
        <f t="shared" si="192"/>
        <v>53.342509665760304</v>
      </c>
      <c r="T153" s="74">
        <f t="shared" si="192"/>
        <v>41.151264062042472</v>
      </c>
      <c r="U153" s="74">
        <f t="shared" si="192"/>
        <v>51.260559260979093</v>
      </c>
      <c r="V153" s="74">
        <f t="shared" si="192"/>
        <v>40.190176751533052</v>
      </c>
      <c r="W153" s="74">
        <f t="shared" ref="W153" si="193">IF(W99=0,0,W99/W$17)</f>
        <v>49.100459507392365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844.75993141846902</v>
      </c>
      <c r="C154" s="74">
        <f t="shared" si="194"/>
        <v>850.24373151043733</v>
      </c>
      <c r="D154" s="74">
        <f t="shared" si="194"/>
        <v>857.18229610294281</v>
      </c>
      <c r="E154" s="74">
        <f t="shared" si="194"/>
        <v>837.61337007018585</v>
      </c>
      <c r="F154" s="74">
        <f t="shared" si="194"/>
        <v>833.23890171443759</v>
      </c>
      <c r="G154" s="74">
        <f t="shared" si="194"/>
        <v>830.01155564506098</v>
      </c>
      <c r="H154" s="74">
        <f t="shared" si="194"/>
        <v>817.82751979816805</v>
      </c>
      <c r="I154" s="74">
        <f t="shared" si="194"/>
        <v>776.66380276005441</v>
      </c>
      <c r="J154" s="74">
        <f t="shared" si="194"/>
        <v>717.59615634181569</v>
      </c>
      <c r="K154" s="74">
        <f t="shared" si="194"/>
        <v>738.50541663122885</v>
      </c>
      <c r="L154" s="74">
        <f t="shared" si="194"/>
        <v>785.71208834938614</v>
      </c>
      <c r="M154" s="74">
        <f t="shared" si="194"/>
        <v>805.38171692564651</v>
      </c>
      <c r="N154" s="74">
        <f t="shared" si="194"/>
        <v>790.7422113304217</v>
      </c>
      <c r="O154" s="74">
        <f t="shared" si="194"/>
        <v>770.12200359555527</v>
      </c>
      <c r="P154" s="74">
        <f t="shared" si="194"/>
        <v>716.18013039882908</v>
      </c>
      <c r="Q154" s="74">
        <f t="shared" si="194"/>
        <v>721.74296531784319</v>
      </c>
      <c r="R154" s="74">
        <f t="shared" ref="R154:V154" si="195">IF(R100=0,0,R100/R$17)</f>
        <v>725.96437759196806</v>
      </c>
      <c r="S154" s="74">
        <f t="shared" si="195"/>
        <v>713.13929790095733</v>
      </c>
      <c r="T154" s="74">
        <f t="shared" si="195"/>
        <v>712.54822925100825</v>
      </c>
      <c r="U154" s="74">
        <f t="shared" si="195"/>
        <v>695.07539718945395</v>
      </c>
      <c r="V154" s="74">
        <f t="shared" si="195"/>
        <v>676.57684508125089</v>
      </c>
      <c r="W154" s="74">
        <f t="shared" ref="W154" si="196">IF(W100=0,0,W100/W$17)</f>
        <v>574.71738112244907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378.81256677561197</v>
      </c>
      <c r="C155" s="193">
        <f t="shared" si="197"/>
        <v>383.56044481462203</v>
      </c>
      <c r="D155" s="193">
        <f t="shared" si="197"/>
        <v>387.87004490863393</v>
      </c>
      <c r="E155" s="193">
        <f t="shared" si="197"/>
        <v>382.25486659107617</v>
      </c>
      <c r="F155" s="193">
        <f t="shared" si="197"/>
        <v>393.91203188028743</v>
      </c>
      <c r="G155" s="193">
        <f t="shared" si="197"/>
        <v>381.92571087695256</v>
      </c>
      <c r="H155" s="193">
        <f t="shared" si="197"/>
        <v>379.35622019868208</v>
      </c>
      <c r="I155" s="193">
        <f t="shared" si="197"/>
        <v>342.26850202187285</v>
      </c>
      <c r="J155" s="193">
        <f t="shared" si="197"/>
        <v>311.70940421170945</v>
      </c>
      <c r="K155" s="193">
        <f t="shared" si="197"/>
        <v>319.53460149554951</v>
      </c>
      <c r="L155" s="193">
        <f t="shared" si="197"/>
        <v>322.47930329458973</v>
      </c>
      <c r="M155" s="193">
        <f t="shared" si="197"/>
        <v>320.393644537027</v>
      </c>
      <c r="N155" s="193">
        <f t="shared" si="197"/>
        <v>280.2360972538138</v>
      </c>
      <c r="O155" s="193">
        <f t="shared" si="197"/>
        <v>297.73918052461579</v>
      </c>
      <c r="P155" s="193">
        <f t="shared" si="197"/>
        <v>274.95786339423881</v>
      </c>
      <c r="Q155" s="193">
        <f t="shared" si="197"/>
        <v>282.90367341528179</v>
      </c>
      <c r="R155" s="193">
        <f t="shared" ref="R155:V155" si="198">IF(R101=0,0,R101/R$17)</f>
        <v>289.36531267887545</v>
      </c>
      <c r="S155" s="193">
        <f t="shared" si="198"/>
        <v>327.57050574865201</v>
      </c>
      <c r="T155" s="193">
        <f t="shared" si="198"/>
        <v>324.00360274712187</v>
      </c>
      <c r="U155" s="193">
        <f t="shared" si="198"/>
        <v>330.30093151311655</v>
      </c>
      <c r="V155" s="193">
        <f t="shared" si="198"/>
        <v>344.9068233614563</v>
      </c>
      <c r="W155" s="193">
        <f t="shared" ref="W155" si="199">IF(W101=0,0,W101/W$17)</f>
        <v>313.2973072473668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689.43511413622775</v>
      </c>
      <c r="C156" s="77">
        <f t="shared" si="200"/>
        <v>696.83002512277426</v>
      </c>
      <c r="D156" s="77">
        <f t="shared" si="200"/>
        <v>702.97717140914119</v>
      </c>
      <c r="E156" s="77">
        <f t="shared" si="200"/>
        <v>709.04596768388626</v>
      </c>
      <c r="F156" s="77">
        <f t="shared" si="200"/>
        <v>715.69708264495773</v>
      </c>
      <c r="G156" s="77">
        <f t="shared" si="200"/>
        <v>724.26698048465164</v>
      </c>
      <c r="H156" s="77">
        <f t="shared" si="200"/>
        <v>735.63246008469991</v>
      </c>
      <c r="I156" s="77">
        <f t="shared" si="200"/>
        <v>751.61072380064377</v>
      </c>
      <c r="J156" s="77">
        <f t="shared" si="200"/>
        <v>761.61538242719894</v>
      </c>
      <c r="K156" s="77">
        <f t="shared" si="200"/>
        <v>773.845980387802</v>
      </c>
      <c r="L156" s="77">
        <f t="shared" si="200"/>
        <v>780.3962221841183</v>
      </c>
      <c r="M156" s="77">
        <f t="shared" si="200"/>
        <v>782.25172726388303</v>
      </c>
      <c r="N156" s="77">
        <f t="shared" si="200"/>
        <v>778.7514937816303</v>
      </c>
      <c r="O156" s="77">
        <f t="shared" si="200"/>
        <v>773.87947317126657</v>
      </c>
      <c r="P156" s="77">
        <f t="shared" si="200"/>
        <v>766.48522888761306</v>
      </c>
      <c r="Q156" s="77">
        <f t="shared" si="200"/>
        <v>759.22055123905238</v>
      </c>
      <c r="R156" s="77">
        <f t="shared" ref="R156:V156" si="201">IF(R102=0,0,R102/R$17)</f>
        <v>749.35254441190204</v>
      </c>
      <c r="S156" s="77">
        <f t="shared" si="201"/>
        <v>756.93055027066919</v>
      </c>
      <c r="T156" s="77">
        <f t="shared" si="201"/>
        <v>769.54815782356093</v>
      </c>
      <c r="U156" s="77">
        <f t="shared" si="201"/>
        <v>779.92472005998138</v>
      </c>
      <c r="V156" s="77">
        <f t="shared" si="201"/>
        <v>812.95322477534432</v>
      </c>
      <c r="W156" s="77">
        <f t="shared" ref="W156" si="202">IF(W102=0,0,W102/W$17)</f>
        <v>829.39419356722067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2548.7676160309511</v>
      </c>
      <c r="C158" s="153">
        <f t="shared" si="203"/>
        <v>2707.0752566318661</v>
      </c>
      <c r="D158" s="153">
        <f t="shared" si="203"/>
        <v>2722.1238771461349</v>
      </c>
      <c r="E158" s="153">
        <f t="shared" si="203"/>
        <v>3111.9202136845338</v>
      </c>
      <c r="F158" s="153">
        <f t="shared" si="203"/>
        <v>3079.7116948255798</v>
      </c>
      <c r="G158" s="153">
        <f t="shared" si="203"/>
        <v>3369.3729257739842</v>
      </c>
      <c r="H158" s="153">
        <f t="shared" si="203"/>
        <v>3256.3741961183778</v>
      </c>
      <c r="I158" s="153">
        <f t="shared" si="203"/>
        <v>3292.5920762987021</v>
      </c>
      <c r="J158" s="153">
        <f t="shared" si="203"/>
        <v>3476.3869360705708</v>
      </c>
      <c r="K158" s="153">
        <f t="shared" si="203"/>
        <v>3569.1740913240737</v>
      </c>
      <c r="L158" s="153">
        <f t="shared" si="203"/>
        <v>3786.3715681290487</v>
      </c>
      <c r="M158" s="153">
        <f t="shared" si="203"/>
        <v>3528.1744799164776</v>
      </c>
      <c r="N158" s="153">
        <f t="shared" si="203"/>
        <v>3916.6725395188896</v>
      </c>
      <c r="O158" s="153">
        <f t="shared" si="203"/>
        <v>3937.9383354582405</v>
      </c>
      <c r="P158" s="153">
        <f t="shared" si="203"/>
        <v>3285.4228850905411</v>
      </c>
      <c r="Q158" s="153">
        <f t="shared" si="203"/>
        <v>3769.1230574259926</v>
      </c>
      <c r="R158" s="153">
        <f t="shared" ref="R158:V158" si="204">IF(R104=0,0,R104/R$17)</f>
        <v>3756.7371388425477</v>
      </c>
      <c r="S158" s="153">
        <f t="shared" si="204"/>
        <v>3950.1553183490623</v>
      </c>
      <c r="T158" s="153">
        <f t="shared" si="204"/>
        <v>3849.328418788868</v>
      </c>
      <c r="U158" s="153">
        <f t="shared" si="204"/>
        <v>3874.9447593581253</v>
      </c>
      <c r="V158" s="153">
        <f t="shared" si="204"/>
        <v>3820.9786752807413</v>
      </c>
      <c r="W158" s="153">
        <f t="shared" ref="W158" si="205">IF(W104=0,0,W104/W$17)</f>
        <v>4067.6403957888624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1816.586457796174</v>
      </c>
      <c r="C159" s="74">
        <f t="shared" si="206"/>
        <v>1956.8570246523173</v>
      </c>
      <c r="D159" s="74">
        <f t="shared" si="206"/>
        <v>1961.7198929494391</v>
      </c>
      <c r="E159" s="74">
        <f t="shared" si="206"/>
        <v>2288.5546220169103</v>
      </c>
      <c r="F159" s="74">
        <f t="shared" si="206"/>
        <v>2299.3501638313301</v>
      </c>
      <c r="G159" s="74">
        <f t="shared" si="206"/>
        <v>2591.1512323088314</v>
      </c>
      <c r="H159" s="74">
        <f t="shared" si="206"/>
        <v>2457.5473522730281</v>
      </c>
      <c r="I159" s="74">
        <f t="shared" si="206"/>
        <v>2533.9178795568801</v>
      </c>
      <c r="J159" s="74">
        <f t="shared" si="206"/>
        <v>2741.9237068144489</v>
      </c>
      <c r="K159" s="74">
        <f t="shared" si="206"/>
        <v>2800.9091707606754</v>
      </c>
      <c r="L159" s="74">
        <f t="shared" si="206"/>
        <v>2998.5184616528368</v>
      </c>
      <c r="M159" s="74">
        <f t="shared" si="206"/>
        <v>2704.5178289921873</v>
      </c>
      <c r="N159" s="74">
        <f t="shared" si="206"/>
        <v>3049.1052506558995</v>
      </c>
      <c r="O159" s="74">
        <f t="shared" si="206"/>
        <v>3124.4396097195536</v>
      </c>
      <c r="P159" s="74">
        <f t="shared" si="206"/>
        <v>2544.4098210570178</v>
      </c>
      <c r="Q159" s="74">
        <f t="shared" si="206"/>
        <v>2923.410879619702</v>
      </c>
      <c r="R159" s="74">
        <f t="shared" ref="R159:V159" si="207">IF(R105=0,0,R105/R$17)</f>
        <v>2944.0906908273823</v>
      </c>
      <c r="S159" s="74">
        <f t="shared" si="207"/>
        <v>3045.3895005597929</v>
      </c>
      <c r="T159" s="74">
        <f t="shared" si="207"/>
        <v>2975.1135897147178</v>
      </c>
      <c r="U159" s="74">
        <f t="shared" si="207"/>
        <v>2956.9055745499513</v>
      </c>
      <c r="V159" s="74">
        <f t="shared" si="207"/>
        <v>2934.7161192855106</v>
      </c>
      <c r="W159" s="74">
        <f t="shared" ref="W159" si="208">IF(W105=0,0,W105/W$17)</f>
        <v>3228.6490905973451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24.714273736604877</v>
      </c>
      <c r="C160" s="74">
        <f t="shared" si="209"/>
        <v>32.424850158828029</v>
      </c>
      <c r="D160" s="74">
        <f t="shared" si="209"/>
        <v>29.996927981303994</v>
      </c>
      <c r="E160" s="74">
        <f t="shared" si="209"/>
        <v>103.57785939783227</v>
      </c>
      <c r="F160" s="74">
        <f t="shared" si="209"/>
        <v>45.229719685063451</v>
      </c>
      <c r="G160" s="74">
        <f t="shared" si="209"/>
        <v>49.662726465997913</v>
      </c>
      <c r="H160" s="74">
        <f t="shared" si="209"/>
        <v>70.269883981124934</v>
      </c>
      <c r="I160" s="74">
        <f t="shared" si="209"/>
        <v>70.843151099324587</v>
      </c>
      <c r="J160" s="74">
        <f t="shared" si="209"/>
        <v>95.44139234470039</v>
      </c>
      <c r="K160" s="74">
        <f t="shared" si="209"/>
        <v>106.35487318003862</v>
      </c>
      <c r="L160" s="74">
        <f t="shared" si="209"/>
        <v>87.481536742120326</v>
      </c>
      <c r="M160" s="74">
        <f t="shared" si="209"/>
        <v>102.12409402500784</v>
      </c>
      <c r="N160" s="74">
        <f t="shared" si="209"/>
        <v>171.63535412741712</v>
      </c>
      <c r="O160" s="74">
        <f t="shared" si="209"/>
        <v>107.97923009907636</v>
      </c>
      <c r="P160" s="74">
        <f t="shared" si="209"/>
        <v>80.254746408622651</v>
      </c>
      <c r="Q160" s="74">
        <f t="shared" si="209"/>
        <v>169.6190559677529</v>
      </c>
      <c r="R160" s="74">
        <f t="shared" ref="R160:V160" si="210">IF(R106=0,0,R106/R$17)</f>
        <v>122.28726627556556</v>
      </c>
      <c r="S160" s="74">
        <f t="shared" si="210"/>
        <v>187.41269656175672</v>
      </c>
      <c r="T160" s="74">
        <f t="shared" si="210"/>
        <v>149.56942901286169</v>
      </c>
      <c r="U160" s="74">
        <f t="shared" si="210"/>
        <v>191.67988422781724</v>
      </c>
      <c r="V160" s="74">
        <f t="shared" si="210"/>
        <v>154.07163065877509</v>
      </c>
      <c r="W160" s="74">
        <f t="shared" ref="W160" si="211">IF(W106=0,0,W106/W$17)</f>
        <v>191.83076445899962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462.94616806304697</v>
      </c>
      <c r="C161" s="74">
        <f t="shared" si="212"/>
        <v>468.9507311826938</v>
      </c>
      <c r="D161" s="74">
        <f t="shared" si="212"/>
        <v>477.91235560647164</v>
      </c>
      <c r="E161" s="74">
        <f t="shared" si="212"/>
        <v>471.10483750989732</v>
      </c>
      <c r="F161" s="74">
        <f t="shared" si="212"/>
        <v>475.63689163492342</v>
      </c>
      <c r="G161" s="74">
        <f t="shared" si="212"/>
        <v>478.60745779164444</v>
      </c>
      <c r="H161" s="74">
        <f t="shared" si="212"/>
        <v>477.76041256987702</v>
      </c>
      <c r="I161" s="74">
        <f t="shared" si="212"/>
        <v>460.52240262548736</v>
      </c>
      <c r="J161" s="74">
        <f t="shared" si="212"/>
        <v>432.06049379839618</v>
      </c>
      <c r="K161" s="74">
        <f t="shared" si="212"/>
        <v>450.26419339768199</v>
      </c>
      <c r="L161" s="74">
        <f t="shared" si="212"/>
        <v>488.23686170335458</v>
      </c>
      <c r="M161" s="74">
        <f t="shared" si="212"/>
        <v>510.9192264121163</v>
      </c>
      <c r="N161" s="74">
        <f t="shared" si="212"/>
        <v>511.62708828708429</v>
      </c>
      <c r="O161" s="74">
        <f t="shared" si="212"/>
        <v>508.69371130004396</v>
      </c>
      <c r="P161" s="74">
        <f t="shared" si="212"/>
        <v>480.00462338425842</v>
      </c>
      <c r="Q161" s="74">
        <f t="shared" si="212"/>
        <v>489.31184343058214</v>
      </c>
      <c r="R161" s="74">
        <f t="shared" ref="R161:V161" si="213">IF(R107=0,0,R107/R$17)</f>
        <v>499.35229256567408</v>
      </c>
      <c r="S161" s="74">
        <f t="shared" si="213"/>
        <v>499.80429166393589</v>
      </c>
      <c r="T161" s="74">
        <f t="shared" si="213"/>
        <v>508.57149063112894</v>
      </c>
      <c r="U161" s="74">
        <f t="shared" si="213"/>
        <v>505.23558031804998</v>
      </c>
      <c r="V161" s="74">
        <f t="shared" si="213"/>
        <v>500.34157926372779</v>
      </c>
      <c r="W161" s="74">
        <f t="shared" ref="W161" si="214">IF(W107=0,0,W107/W$17)</f>
        <v>434.03163226666612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244.5207164351248</v>
      </c>
      <c r="C162" s="77">
        <f t="shared" si="215"/>
        <v>248.84265063802715</v>
      </c>
      <c r="D162" s="77">
        <f t="shared" si="215"/>
        <v>252.49470060892014</v>
      </c>
      <c r="E162" s="77">
        <f t="shared" si="215"/>
        <v>248.68289475989368</v>
      </c>
      <c r="F162" s="77">
        <f t="shared" si="215"/>
        <v>259.49491967426218</v>
      </c>
      <c r="G162" s="77">
        <f t="shared" si="215"/>
        <v>249.95150920751067</v>
      </c>
      <c r="H162" s="77">
        <f t="shared" si="215"/>
        <v>250.79654729434748</v>
      </c>
      <c r="I162" s="77">
        <f t="shared" si="215"/>
        <v>227.30864301701007</v>
      </c>
      <c r="J162" s="77">
        <f t="shared" si="215"/>
        <v>206.96134311302498</v>
      </c>
      <c r="K162" s="77">
        <f t="shared" si="215"/>
        <v>211.64585398567769</v>
      </c>
      <c r="L162" s="77">
        <f t="shared" si="215"/>
        <v>212.13470803073767</v>
      </c>
      <c r="M162" s="77">
        <f t="shared" si="215"/>
        <v>210.61333048716659</v>
      </c>
      <c r="N162" s="77">
        <f t="shared" si="215"/>
        <v>184.3048464484886</v>
      </c>
      <c r="O162" s="77">
        <f t="shared" si="215"/>
        <v>196.82578433956689</v>
      </c>
      <c r="P162" s="77">
        <f t="shared" si="215"/>
        <v>180.75369424064229</v>
      </c>
      <c r="Q162" s="77">
        <f t="shared" si="215"/>
        <v>186.78127840795526</v>
      </c>
      <c r="R162" s="77">
        <f t="shared" ref="R162:V162" si="216">IF(R108=0,0,R108/R$17)</f>
        <v>191.00688917392637</v>
      </c>
      <c r="S162" s="77">
        <f t="shared" si="216"/>
        <v>217.54882956357653</v>
      </c>
      <c r="T162" s="77">
        <f t="shared" si="216"/>
        <v>216.07390943015989</v>
      </c>
      <c r="U162" s="77">
        <f t="shared" si="216"/>
        <v>221.12372026230676</v>
      </c>
      <c r="V162" s="77">
        <f t="shared" si="216"/>
        <v>231.84934607272871</v>
      </c>
      <c r="W162" s="77">
        <f t="shared" ref="W162" si="217">IF(W108=0,0,W108/W$17)</f>
        <v>213.12890846585151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938.68999297324376</v>
      </c>
      <c r="C164" s="203">
        <f t="shared" si="218"/>
        <v>995.16487628010009</v>
      </c>
      <c r="D164" s="203">
        <f t="shared" si="218"/>
        <v>938.53786870612919</v>
      </c>
      <c r="E164" s="203">
        <f t="shared" si="218"/>
        <v>982.37959300640659</v>
      </c>
      <c r="F164" s="203">
        <f t="shared" si="218"/>
        <v>1009.7690903671007</v>
      </c>
      <c r="G164" s="203">
        <f t="shared" si="218"/>
        <v>1034.7722089234323</v>
      </c>
      <c r="H164" s="203">
        <f t="shared" si="218"/>
        <v>929.69239112004539</v>
      </c>
      <c r="I164" s="203">
        <f t="shared" si="218"/>
        <v>841.95209217913407</v>
      </c>
      <c r="J164" s="203">
        <f t="shared" si="218"/>
        <v>838.76082523309799</v>
      </c>
      <c r="K164" s="203">
        <f t="shared" si="218"/>
        <v>858.51303681647869</v>
      </c>
      <c r="L164" s="203">
        <f t="shared" si="218"/>
        <v>905.90647051736391</v>
      </c>
      <c r="M164" s="203">
        <f t="shared" si="218"/>
        <v>863.33878855595481</v>
      </c>
      <c r="N164" s="203">
        <f t="shared" si="218"/>
        <v>853.99911482315338</v>
      </c>
      <c r="O164" s="203">
        <f t="shared" si="218"/>
        <v>842.84132627526049</v>
      </c>
      <c r="P164" s="203">
        <f t="shared" si="218"/>
        <v>691.76311985186305</v>
      </c>
      <c r="Q164" s="203">
        <f t="shared" si="218"/>
        <v>769.17909078635421</v>
      </c>
      <c r="R164" s="203">
        <f t="shared" ref="R164:V164" si="219">IF(R110=0,0,R110/R$17)</f>
        <v>770.55931260230341</v>
      </c>
      <c r="S164" s="203">
        <f t="shared" si="219"/>
        <v>767.28147227821637</v>
      </c>
      <c r="T164" s="203">
        <f t="shared" si="219"/>
        <v>745.05623958664216</v>
      </c>
      <c r="U164" s="203">
        <f t="shared" si="219"/>
        <v>727.09332351533487</v>
      </c>
      <c r="V164" s="203">
        <f t="shared" si="219"/>
        <v>716.29273893166419</v>
      </c>
      <c r="W164" s="203">
        <f t="shared" ref="W164" si="220">IF(W110=0,0,W110/W$17)</f>
        <v>703.17518815255755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938.68999297324376</v>
      </c>
      <c r="C165" s="192">
        <f t="shared" si="221"/>
        <v>995.16487628010009</v>
      </c>
      <c r="D165" s="192">
        <f t="shared" si="221"/>
        <v>938.53786870612919</v>
      </c>
      <c r="E165" s="192">
        <f t="shared" si="221"/>
        <v>982.37959300640659</v>
      </c>
      <c r="F165" s="192">
        <f t="shared" si="221"/>
        <v>1009.7690903671007</v>
      </c>
      <c r="G165" s="192">
        <f t="shared" si="221"/>
        <v>1034.7722089234323</v>
      </c>
      <c r="H165" s="192">
        <f t="shared" si="221"/>
        <v>929.69239112004539</v>
      </c>
      <c r="I165" s="192">
        <f t="shared" si="221"/>
        <v>841.95209217913407</v>
      </c>
      <c r="J165" s="192">
        <f t="shared" si="221"/>
        <v>838.76082523309799</v>
      </c>
      <c r="K165" s="192">
        <f t="shared" si="221"/>
        <v>858.51303681647869</v>
      </c>
      <c r="L165" s="192">
        <f t="shared" si="221"/>
        <v>905.90647051736391</v>
      </c>
      <c r="M165" s="192">
        <f t="shared" si="221"/>
        <v>863.33878855595481</v>
      </c>
      <c r="N165" s="192">
        <f t="shared" si="221"/>
        <v>853.99911482315338</v>
      </c>
      <c r="O165" s="192">
        <f t="shared" si="221"/>
        <v>842.84132627526049</v>
      </c>
      <c r="P165" s="192">
        <f t="shared" si="221"/>
        <v>691.76311985186305</v>
      </c>
      <c r="Q165" s="192">
        <f t="shared" si="221"/>
        <v>769.17909078635421</v>
      </c>
      <c r="R165" s="192">
        <f t="shared" ref="R165:V165" si="222">IF(R111=0,0,R111/R$17)</f>
        <v>770.55931260230341</v>
      </c>
      <c r="S165" s="192">
        <f t="shared" si="222"/>
        <v>767.28147227821637</v>
      </c>
      <c r="T165" s="192">
        <f t="shared" si="222"/>
        <v>745.05623958664216</v>
      </c>
      <c r="U165" s="192">
        <f t="shared" si="222"/>
        <v>727.09332351533487</v>
      </c>
      <c r="V165" s="192">
        <f t="shared" si="222"/>
        <v>716.29273893166419</v>
      </c>
      <c r="W165" s="192">
        <f t="shared" ref="W165" si="223">IF(W111=0,0,W111/W$17)</f>
        <v>703.17518815255755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735.9933614009974</v>
      </c>
      <c r="C166" s="74">
        <f t="shared" si="224"/>
        <v>791.3574810569213</v>
      </c>
      <c r="D166" s="74">
        <f t="shared" si="224"/>
        <v>738.24114982065601</v>
      </c>
      <c r="E166" s="74">
        <f t="shared" si="224"/>
        <v>785.97307101186118</v>
      </c>
      <c r="F166" s="74">
        <f t="shared" si="224"/>
        <v>820.23015397715312</v>
      </c>
      <c r="G166" s="74">
        <f t="shared" si="224"/>
        <v>845.17585910697267</v>
      </c>
      <c r="H166" s="74">
        <f t="shared" si="224"/>
        <v>747.99595351968776</v>
      </c>
      <c r="I166" s="74">
        <f t="shared" si="224"/>
        <v>675.13586158640635</v>
      </c>
      <c r="J166" s="74">
        <f t="shared" si="224"/>
        <v>687.80314367895551</v>
      </c>
      <c r="K166" s="74">
        <f t="shared" si="224"/>
        <v>700.38615956879937</v>
      </c>
      <c r="L166" s="74">
        <f t="shared" si="224"/>
        <v>738.63212807947446</v>
      </c>
      <c r="M166" s="74">
        <f t="shared" si="224"/>
        <v>696.21863026341794</v>
      </c>
      <c r="N166" s="74">
        <f t="shared" si="224"/>
        <v>693.63510533091619</v>
      </c>
      <c r="O166" s="74">
        <f t="shared" si="224"/>
        <v>683.87075259486494</v>
      </c>
      <c r="P166" s="74">
        <f t="shared" si="224"/>
        <v>546.22319322865712</v>
      </c>
      <c r="Q166" s="74">
        <f t="shared" si="224"/>
        <v>619.58572448335008</v>
      </c>
      <c r="R166" s="74">
        <f t="shared" ref="R166:V166" si="225">IF(R112=0,0,R112/R$17)</f>
        <v>618.29104654951891</v>
      </c>
      <c r="S166" s="74">
        <f t="shared" si="225"/>
        <v>612.99192827283355</v>
      </c>
      <c r="T166" s="74">
        <f t="shared" si="225"/>
        <v>591.20601958706106</v>
      </c>
      <c r="U166" s="74">
        <f t="shared" si="225"/>
        <v>575.23434227605219</v>
      </c>
      <c r="V166" s="74">
        <f t="shared" si="225"/>
        <v>563.86378895402675</v>
      </c>
      <c r="W166" s="74">
        <f t="shared" ref="W166" si="226">IF(W112=0,0,W112/W$17)</f>
        <v>574.94545331844733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139.88758215947954</v>
      </c>
      <c r="C168" s="74">
        <f t="shared" si="230"/>
        <v>141.43537915238983</v>
      </c>
      <c r="D168" s="74">
        <f t="shared" si="230"/>
        <v>137.90895944101479</v>
      </c>
      <c r="E168" s="74">
        <f t="shared" si="230"/>
        <v>134.01885757674557</v>
      </c>
      <c r="F168" s="74">
        <f t="shared" si="230"/>
        <v>128.89635038127085</v>
      </c>
      <c r="G168" s="74">
        <f t="shared" si="230"/>
        <v>128.1151171389044</v>
      </c>
      <c r="H168" s="74">
        <f t="shared" si="230"/>
        <v>123.50594234771718</v>
      </c>
      <c r="I168" s="74">
        <f t="shared" si="230"/>
        <v>115.99103008375893</v>
      </c>
      <c r="J168" s="74">
        <f t="shared" si="230"/>
        <v>104.54609128794631</v>
      </c>
      <c r="K168" s="74">
        <f t="shared" si="230"/>
        <v>109.90757510080645</v>
      </c>
      <c r="L168" s="74">
        <f t="shared" si="230"/>
        <v>116.77796380347955</v>
      </c>
      <c r="M168" s="74">
        <f t="shared" si="230"/>
        <v>116.00092294117576</v>
      </c>
      <c r="N168" s="74">
        <f t="shared" si="230"/>
        <v>115.70722846987417</v>
      </c>
      <c r="O168" s="74">
        <f t="shared" si="230"/>
        <v>112.65379873921194</v>
      </c>
      <c r="P168" s="74">
        <f t="shared" si="230"/>
        <v>101.49269641678302</v>
      </c>
      <c r="Q168" s="74">
        <f t="shared" si="230"/>
        <v>104.98436574967688</v>
      </c>
      <c r="R168" s="74">
        <f t="shared" ref="R168:V168" si="231">IF(R114=0,0,R114/R$17)</f>
        <v>106.14318704596559</v>
      </c>
      <c r="S168" s="74">
        <f t="shared" si="231"/>
        <v>102.97200331435677</v>
      </c>
      <c r="T168" s="74">
        <f t="shared" si="231"/>
        <v>103.11587228871612</v>
      </c>
      <c r="U168" s="74">
        <f t="shared" si="231"/>
        <v>100.02019328734666</v>
      </c>
      <c r="V168" s="74">
        <f t="shared" si="231"/>
        <v>98.11006977199564</v>
      </c>
      <c r="W168" s="74">
        <f t="shared" ref="W168" si="232">IF(W114=0,0,W114/W$17)</f>
        <v>80.567223480868535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62.809049412766996</v>
      </c>
      <c r="C169" s="193">
        <f t="shared" si="233"/>
        <v>62.372016070788952</v>
      </c>
      <c r="D169" s="193">
        <f t="shared" si="233"/>
        <v>62.387759444458339</v>
      </c>
      <c r="E169" s="193">
        <f t="shared" si="233"/>
        <v>62.387664417799712</v>
      </c>
      <c r="F169" s="193">
        <f t="shared" si="233"/>
        <v>60.642586008676908</v>
      </c>
      <c r="G169" s="193">
        <f t="shared" si="233"/>
        <v>61.481232677555475</v>
      </c>
      <c r="H169" s="193">
        <f t="shared" si="233"/>
        <v>58.190495252640488</v>
      </c>
      <c r="I169" s="193">
        <f t="shared" si="233"/>
        <v>50.82520050896882</v>
      </c>
      <c r="J169" s="193">
        <f t="shared" si="233"/>
        <v>46.411590266196171</v>
      </c>
      <c r="K169" s="193">
        <f t="shared" si="233"/>
        <v>48.219302146873062</v>
      </c>
      <c r="L169" s="193">
        <f t="shared" si="233"/>
        <v>50.496378634409901</v>
      </c>
      <c r="M169" s="193">
        <f t="shared" si="233"/>
        <v>51.119235351361297</v>
      </c>
      <c r="N169" s="193">
        <f t="shared" si="233"/>
        <v>44.656781022363042</v>
      </c>
      <c r="O169" s="193">
        <f t="shared" si="233"/>
        <v>46.31677494118366</v>
      </c>
      <c r="P169" s="193">
        <f t="shared" si="233"/>
        <v>44.047230206422888</v>
      </c>
      <c r="Q169" s="193">
        <f t="shared" si="233"/>
        <v>44.609000553327327</v>
      </c>
      <c r="R169" s="193">
        <f t="shared" ref="R169:V169" si="234">IF(R115=0,0,R115/R$17)</f>
        <v>46.125079006818886</v>
      </c>
      <c r="S169" s="193">
        <f t="shared" si="234"/>
        <v>51.317540691026011</v>
      </c>
      <c r="T169" s="193">
        <f t="shared" si="234"/>
        <v>50.734347710864952</v>
      </c>
      <c r="U169" s="193">
        <f t="shared" si="234"/>
        <v>51.838787951935977</v>
      </c>
      <c r="V169" s="193">
        <f t="shared" si="234"/>
        <v>54.318880205641754</v>
      </c>
      <c r="W169" s="193">
        <f t="shared" ref="W169" si="235">IF(W115=0,0,W115/W$17)</f>
        <v>47.662511353241726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22309710</v>
      </c>
      <c r="C3" s="67">
        <f t="shared" si="0"/>
        <v>22408839</v>
      </c>
      <c r="D3" s="67">
        <f t="shared" si="0"/>
        <v>22504633</v>
      </c>
      <c r="E3" s="67">
        <f t="shared" si="0"/>
        <v>22647215</v>
      </c>
      <c r="F3" s="67">
        <f t="shared" si="0"/>
        <v>22879387</v>
      </c>
      <c r="G3" s="67">
        <f t="shared" si="0"/>
        <v>23214903</v>
      </c>
      <c r="H3" s="67">
        <f t="shared" si="0"/>
        <v>23450813</v>
      </c>
      <c r="I3" s="67">
        <f t="shared" si="0"/>
        <v>23755098</v>
      </c>
      <c r="J3" s="67">
        <f t="shared" si="0"/>
        <v>24047919</v>
      </c>
      <c r="K3" s="67">
        <f t="shared" si="0"/>
        <v>24320110</v>
      </c>
      <c r="L3" s="67">
        <f t="shared" si="0"/>
        <v>24499231</v>
      </c>
      <c r="M3" s="67">
        <f t="shared" si="0"/>
        <v>24797281</v>
      </c>
      <c r="N3" s="67">
        <f t="shared" si="0"/>
        <v>25039716</v>
      </c>
      <c r="O3" s="67">
        <f t="shared" si="0"/>
        <v>25258242</v>
      </c>
      <c r="P3" s="67">
        <f t="shared" si="0"/>
        <v>25776589</v>
      </c>
      <c r="Q3" s="67">
        <f t="shared" si="0"/>
        <v>25887308</v>
      </c>
      <c r="R3" s="67">
        <f t="shared" si="0"/>
        <v>25947627</v>
      </c>
      <c r="S3" s="67">
        <f t="shared" si="0"/>
        <v>25970615</v>
      </c>
      <c r="T3" s="67">
        <f t="shared" si="0"/>
        <v>26037009</v>
      </c>
      <c r="U3" s="67">
        <f t="shared" si="0"/>
        <v>25950834</v>
      </c>
      <c r="V3" s="67">
        <f t="shared" si="0"/>
        <v>25841199</v>
      </c>
      <c r="W3" s="67">
        <f t="shared" si="0"/>
        <v>25822238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22309710</v>
      </c>
      <c r="C4" s="71">
        <f t="shared" si="1"/>
        <v>22408839</v>
      </c>
      <c r="D4" s="71">
        <f t="shared" si="1"/>
        <v>22504633</v>
      </c>
      <c r="E4" s="71">
        <f t="shared" si="1"/>
        <v>22647215</v>
      </c>
      <c r="F4" s="71">
        <f t="shared" si="1"/>
        <v>22879387</v>
      </c>
      <c r="G4" s="71">
        <f t="shared" si="1"/>
        <v>23214903</v>
      </c>
      <c r="H4" s="71">
        <f t="shared" si="1"/>
        <v>23450813</v>
      </c>
      <c r="I4" s="71">
        <f t="shared" si="1"/>
        <v>23755098</v>
      </c>
      <c r="J4" s="71">
        <f t="shared" si="1"/>
        <v>24047919</v>
      </c>
      <c r="K4" s="71">
        <f t="shared" si="1"/>
        <v>24320110</v>
      </c>
      <c r="L4" s="71">
        <f t="shared" si="1"/>
        <v>24499231</v>
      </c>
      <c r="M4" s="71">
        <f t="shared" si="1"/>
        <v>24797281</v>
      </c>
      <c r="N4" s="71">
        <f t="shared" si="1"/>
        <v>25039716</v>
      </c>
      <c r="O4" s="71">
        <f t="shared" si="1"/>
        <v>25258242</v>
      </c>
      <c r="P4" s="71">
        <f t="shared" si="1"/>
        <v>25776589</v>
      </c>
      <c r="Q4" s="71">
        <f t="shared" si="1"/>
        <v>25887308</v>
      </c>
      <c r="R4" s="71">
        <f t="shared" ref="R4:V4" si="2">SUM(R5:R13)</f>
        <v>25947627</v>
      </c>
      <c r="S4" s="71">
        <f t="shared" si="2"/>
        <v>25970615</v>
      </c>
      <c r="T4" s="71">
        <f t="shared" si="2"/>
        <v>26037009</v>
      </c>
      <c r="U4" s="71">
        <f t="shared" si="2"/>
        <v>25950834</v>
      </c>
      <c r="V4" s="71">
        <f t="shared" si="2"/>
        <v>25841199</v>
      </c>
      <c r="W4" s="71">
        <f t="shared" ref="W4" si="3">SUM(W5:W13)</f>
        <v>25822238</v>
      </c>
      <c r="DA4" s="88" t="s">
        <v>334</v>
      </c>
    </row>
    <row r="5" spans="1:105" ht="12" customHeight="1" x14ac:dyDescent="0.25">
      <c r="A5" s="28" t="s">
        <v>51</v>
      </c>
      <c r="B5" s="82">
        <v>100497</v>
      </c>
      <c r="C5" s="82">
        <v>83072</v>
      </c>
      <c r="D5" s="82">
        <v>45342</v>
      </c>
      <c r="E5" s="82">
        <v>26021</v>
      </c>
      <c r="F5" s="82">
        <v>12458</v>
      </c>
      <c r="G5" s="82">
        <v>9139</v>
      </c>
      <c r="H5" s="82">
        <v>7336</v>
      </c>
      <c r="I5" s="82">
        <v>6111</v>
      </c>
      <c r="J5" s="82">
        <v>4932</v>
      </c>
      <c r="K5" s="82">
        <v>4112</v>
      </c>
      <c r="L5" s="82">
        <v>3617</v>
      </c>
      <c r="M5" s="82">
        <v>3110</v>
      </c>
      <c r="N5" s="82">
        <v>2068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DA5" s="89" t="s">
        <v>335</v>
      </c>
    </row>
    <row r="6" spans="1:105" ht="12" customHeight="1" x14ac:dyDescent="0.25">
      <c r="A6" s="28" t="s">
        <v>74</v>
      </c>
      <c r="B6" s="82">
        <v>1149936</v>
      </c>
      <c r="C6" s="82">
        <v>1103905</v>
      </c>
      <c r="D6" s="82">
        <v>1042572</v>
      </c>
      <c r="E6" s="82">
        <v>977845</v>
      </c>
      <c r="F6" s="82">
        <v>922216</v>
      </c>
      <c r="G6" s="82">
        <v>890853</v>
      </c>
      <c r="H6" s="82">
        <v>873070</v>
      </c>
      <c r="I6" s="82">
        <v>865146</v>
      </c>
      <c r="J6" s="82">
        <v>863779</v>
      </c>
      <c r="K6" s="82">
        <v>835497</v>
      </c>
      <c r="L6" s="82">
        <v>796221</v>
      </c>
      <c r="M6" s="82">
        <v>757994</v>
      </c>
      <c r="N6" s="82">
        <v>740607</v>
      </c>
      <c r="O6" s="82">
        <v>743687</v>
      </c>
      <c r="P6" s="82">
        <v>748642</v>
      </c>
      <c r="Q6" s="82">
        <v>749755</v>
      </c>
      <c r="R6" s="82">
        <v>752426</v>
      </c>
      <c r="S6" s="82">
        <v>753348</v>
      </c>
      <c r="T6" s="82">
        <v>761220</v>
      </c>
      <c r="U6" s="82">
        <v>776133</v>
      </c>
      <c r="V6" s="82">
        <v>788101</v>
      </c>
      <c r="W6" s="82">
        <v>792121</v>
      </c>
      <c r="DA6" s="89" t="s">
        <v>336</v>
      </c>
    </row>
    <row r="7" spans="1:105" ht="12" customHeight="1" x14ac:dyDescent="0.25">
      <c r="A7" s="28" t="s">
        <v>205</v>
      </c>
      <c r="B7" s="82">
        <v>4648383</v>
      </c>
      <c r="C7" s="82">
        <v>4502732</v>
      </c>
      <c r="D7" s="82">
        <v>3993489</v>
      </c>
      <c r="E7" s="82">
        <v>3426999</v>
      </c>
      <c r="F7" s="82">
        <v>3097308</v>
      </c>
      <c r="G7" s="82">
        <v>2765685</v>
      </c>
      <c r="H7" s="82">
        <v>2485913</v>
      </c>
      <c r="I7" s="82">
        <v>2121004</v>
      </c>
      <c r="J7" s="82">
        <v>1847774</v>
      </c>
      <c r="K7" s="82">
        <v>1666446</v>
      </c>
      <c r="L7" s="82">
        <v>1494689</v>
      </c>
      <c r="M7" s="82">
        <v>1425406</v>
      </c>
      <c r="N7" s="82">
        <v>1317351</v>
      </c>
      <c r="O7" s="82">
        <v>1269067</v>
      </c>
      <c r="P7" s="82">
        <v>1196697</v>
      </c>
      <c r="Q7" s="82">
        <v>1128444</v>
      </c>
      <c r="R7" s="82">
        <v>1041673</v>
      </c>
      <c r="S7" s="82">
        <v>935774</v>
      </c>
      <c r="T7" s="82">
        <v>891087</v>
      </c>
      <c r="U7" s="82">
        <v>795933</v>
      </c>
      <c r="V7" s="82">
        <v>704361</v>
      </c>
      <c r="W7" s="82">
        <v>645409</v>
      </c>
      <c r="DA7" s="89" t="s">
        <v>337</v>
      </c>
    </row>
    <row r="8" spans="1:105" ht="12" customHeight="1" x14ac:dyDescent="0.25">
      <c r="A8" s="28" t="s">
        <v>192</v>
      </c>
      <c r="B8" s="82">
        <v>14442801</v>
      </c>
      <c r="C8" s="82">
        <v>14508800</v>
      </c>
      <c r="D8" s="82">
        <v>14551516</v>
      </c>
      <c r="E8" s="82">
        <v>14852321</v>
      </c>
      <c r="F8" s="82">
        <v>15065850</v>
      </c>
      <c r="G8" s="82">
        <v>14899849</v>
      </c>
      <c r="H8" s="82">
        <v>14353420</v>
      </c>
      <c r="I8" s="82">
        <v>13861494</v>
      </c>
      <c r="J8" s="82">
        <v>14221524</v>
      </c>
      <c r="K8" s="82">
        <v>14632500</v>
      </c>
      <c r="L8" s="82">
        <v>14867233</v>
      </c>
      <c r="M8" s="82">
        <v>15107142</v>
      </c>
      <c r="N8" s="82">
        <v>15389799</v>
      </c>
      <c r="O8" s="82">
        <v>15559758</v>
      </c>
      <c r="P8" s="82">
        <v>15831613</v>
      </c>
      <c r="Q8" s="82">
        <v>15875934</v>
      </c>
      <c r="R8" s="82">
        <v>15922356</v>
      </c>
      <c r="S8" s="82">
        <v>15893849</v>
      </c>
      <c r="T8" s="82">
        <v>15965509</v>
      </c>
      <c r="U8" s="82">
        <v>15767709</v>
      </c>
      <c r="V8" s="82">
        <v>15609280</v>
      </c>
      <c r="W8" s="82">
        <v>15168177</v>
      </c>
      <c r="DA8" s="89" t="s">
        <v>338</v>
      </c>
    </row>
    <row r="9" spans="1:105" ht="12" customHeight="1" x14ac:dyDescent="0.25">
      <c r="A9" s="28" t="s">
        <v>207</v>
      </c>
      <c r="B9" s="82">
        <v>1376409</v>
      </c>
      <c r="C9" s="82">
        <v>1642425</v>
      </c>
      <c r="D9" s="82">
        <v>2316250</v>
      </c>
      <c r="E9" s="82">
        <v>2813338</v>
      </c>
      <c r="F9" s="82">
        <v>3086231</v>
      </c>
      <c r="G9" s="82">
        <v>3956467</v>
      </c>
      <c r="H9" s="82">
        <v>5057083</v>
      </c>
      <c r="I9" s="82">
        <v>6258102</v>
      </c>
      <c r="J9" s="82">
        <v>6459180</v>
      </c>
      <c r="K9" s="82">
        <v>6455851</v>
      </c>
      <c r="L9" s="82">
        <v>6481357</v>
      </c>
      <c r="M9" s="82">
        <v>6346336</v>
      </c>
      <c r="N9" s="82">
        <v>6243427</v>
      </c>
      <c r="O9" s="82">
        <v>6210149</v>
      </c>
      <c r="P9" s="82">
        <v>6482714</v>
      </c>
      <c r="Q9" s="82">
        <v>6578956</v>
      </c>
      <c r="R9" s="82">
        <v>6647041</v>
      </c>
      <c r="S9" s="82">
        <v>6819563</v>
      </c>
      <c r="T9" s="82">
        <v>6873443</v>
      </c>
      <c r="U9" s="82">
        <v>7008183</v>
      </c>
      <c r="V9" s="82">
        <v>7086972</v>
      </c>
      <c r="W9" s="82">
        <v>7238501</v>
      </c>
      <c r="DA9" s="89" t="s">
        <v>339</v>
      </c>
    </row>
    <row r="10" spans="1:105" ht="12" customHeight="1" x14ac:dyDescent="0.25">
      <c r="A10" s="28" t="s">
        <v>202</v>
      </c>
      <c r="B10" s="82">
        <v>3615</v>
      </c>
      <c r="C10" s="82">
        <v>3551</v>
      </c>
      <c r="D10" s="82">
        <v>3386</v>
      </c>
      <c r="E10" s="82">
        <v>3152</v>
      </c>
      <c r="F10" s="82">
        <v>2998</v>
      </c>
      <c r="G10" s="82">
        <v>2863</v>
      </c>
      <c r="H10" s="82">
        <v>2846</v>
      </c>
      <c r="I10" s="82">
        <v>2804</v>
      </c>
      <c r="J10" s="82">
        <v>2621</v>
      </c>
      <c r="K10" s="82">
        <v>2350</v>
      </c>
      <c r="L10" s="82">
        <v>1888</v>
      </c>
      <c r="M10" s="82">
        <v>1715</v>
      </c>
      <c r="N10" s="82">
        <v>1539</v>
      </c>
      <c r="O10" s="82">
        <v>1367</v>
      </c>
      <c r="P10" s="82">
        <v>1048</v>
      </c>
      <c r="Q10" s="82">
        <v>1012</v>
      </c>
      <c r="R10" s="82">
        <v>1022</v>
      </c>
      <c r="S10" s="82">
        <v>1040</v>
      </c>
      <c r="T10" s="82">
        <v>1041</v>
      </c>
      <c r="U10" s="82">
        <v>1036</v>
      </c>
      <c r="V10" s="82">
        <v>1043</v>
      </c>
      <c r="W10" s="82">
        <v>1019</v>
      </c>
      <c r="DA10" s="89" t="s">
        <v>340</v>
      </c>
    </row>
    <row r="11" spans="1:105" ht="12" customHeight="1" x14ac:dyDescent="0.25">
      <c r="A11" s="28" t="s">
        <v>203</v>
      </c>
      <c r="B11" s="82">
        <v>0</v>
      </c>
      <c r="C11" s="82">
        <v>0</v>
      </c>
      <c r="D11" s="82">
        <v>0</v>
      </c>
      <c r="E11" s="82">
        <v>0</v>
      </c>
      <c r="F11" s="82">
        <v>139247</v>
      </c>
      <c r="G11" s="82">
        <v>140777</v>
      </c>
      <c r="H11" s="82">
        <v>149776</v>
      </c>
      <c r="I11" s="82">
        <v>137604</v>
      </c>
      <c r="J11" s="82">
        <v>146598</v>
      </c>
      <c r="K11" s="82">
        <v>195499</v>
      </c>
      <c r="L11" s="82">
        <v>283653</v>
      </c>
      <c r="M11" s="82">
        <v>560046</v>
      </c>
      <c r="N11" s="82">
        <v>764186</v>
      </c>
      <c r="O11" s="82">
        <v>943332</v>
      </c>
      <c r="P11" s="82">
        <v>1025404</v>
      </c>
      <c r="Q11" s="82">
        <v>1057843</v>
      </c>
      <c r="R11" s="82">
        <v>1088229</v>
      </c>
      <c r="S11" s="82">
        <v>1092686</v>
      </c>
      <c r="T11" s="82">
        <v>1087106</v>
      </c>
      <c r="U11" s="82">
        <v>1066840</v>
      </c>
      <c r="V11" s="82">
        <v>989373</v>
      </c>
      <c r="W11" s="82">
        <v>934432</v>
      </c>
      <c r="DA11" s="89" t="s">
        <v>341</v>
      </c>
    </row>
    <row r="12" spans="1:105" ht="12" customHeight="1" x14ac:dyDescent="0.25">
      <c r="A12" s="28" t="s">
        <v>95</v>
      </c>
      <c r="B12" s="82">
        <v>13276</v>
      </c>
      <c r="C12" s="82">
        <v>15290</v>
      </c>
      <c r="D12" s="82">
        <v>20017</v>
      </c>
      <c r="E12" s="82">
        <v>27130</v>
      </c>
      <c r="F12" s="82">
        <v>37407</v>
      </c>
      <c r="G12" s="82">
        <v>48580</v>
      </c>
      <c r="H12" s="82">
        <v>57413</v>
      </c>
      <c r="I12" s="82">
        <v>67852</v>
      </c>
      <c r="J12" s="82">
        <v>83679</v>
      </c>
      <c r="K12" s="82">
        <v>109046</v>
      </c>
      <c r="L12" s="82">
        <v>142303</v>
      </c>
      <c r="M12" s="82">
        <v>173292</v>
      </c>
      <c r="N12" s="82">
        <v>193118</v>
      </c>
      <c r="O12" s="82">
        <v>207364</v>
      </c>
      <c r="P12" s="82">
        <v>214489</v>
      </c>
      <c r="Q12" s="82">
        <v>227744</v>
      </c>
      <c r="R12" s="82">
        <v>240338</v>
      </c>
      <c r="S12" s="82">
        <v>251606</v>
      </c>
      <c r="T12" s="82">
        <v>252287</v>
      </c>
      <c r="U12" s="82">
        <v>356854</v>
      </c>
      <c r="V12" s="82">
        <v>514747</v>
      </c>
      <c r="W12" s="82">
        <v>975418</v>
      </c>
      <c r="DA12" s="89" t="s">
        <v>342</v>
      </c>
    </row>
    <row r="13" spans="1:105" ht="12" customHeight="1" x14ac:dyDescent="0.25">
      <c r="A13" s="73" t="s">
        <v>94</v>
      </c>
      <c r="B13" s="83">
        <v>574793</v>
      </c>
      <c r="C13" s="83">
        <v>549064</v>
      </c>
      <c r="D13" s="83">
        <v>532061</v>
      </c>
      <c r="E13" s="83">
        <v>520409</v>
      </c>
      <c r="F13" s="83">
        <v>515672</v>
      </c>
      <c r="G13" s="83">
        <v>500690</v>
      </c>
      <c r="H13" s="83">
        <v>463956</v>
      </c>
      <c r="I13" s="83">
        <v>434981</v>
      </c>
      <c r="J13" s="83">
        <v>417832</v>
      </c>
      <c r="K13" s="83">
        <v>418809</v>
      </c>
      <c r="L13" s="83">
        <v>428270</v>
      </c>
      <c r="M13" s="83">
        <v>422240</v>
      </c>
      <c r="N13" s="83">
        <v>387621</v>
      </c>
      <c r="O13" s="83">
        <v>323518</v>
      </c>
      <c r="P13" s="83">
        <v>275982</v>
      </c>
      <c r="Q13" s="83">
        <v>267620</v>
      </c>
      <c r="R13" s="83">
        <v>254542</v>
      </c>
      <c r="S13" s="83">
        <v>222749</v>
      </c>
      <c r="T13" s="83">
        <v>205316</v>
      </c>
      <c r="U13" s="83">
        <v>178146</v>
      </c>
      <c r="V13" s="83">
        <v>147322</v>
      </c>
      <c r="W13" s="83">
        <v>67161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21721641</v>
      </c>
      <c r="C14" s="85">
        <f t="shared" si="4"/>
        <v>21844485</v>
      </c>
      <c r="D14" s="85">
        <f t="shared" si="4"/>
        <v>21952555</v>
      </c>
      <c r="E14" s="85">
        <f t="shared" si="4"/>
        <v>22099676</v>
      </c>
      <c r="F14" s="85">
        <f t="shared" si="4"/>
        <v>22326308</v>
      </c>
      <c r="G14" s="85">
        <f t="shared" si="4"/>
        <v>22665633</v>
      </c>
      <c r="H14" s="85">
        <f t="shared" si="4"/>
        <v>22929444</v>
      </c>
      <c r="I14" s="85">
        <f t="shared" si="4"/>
        <v>23252265</v>
      </c>
      <c r="J14" s="85">
        <f t="shared" si="4"/>
        <v>23546408</v>
      </c>
      <c r="K14" s="85">
        <f t="shared" si="4"/>
        <v>23792255</v>
      </c>
      <c r="L14" s="85">
        <f t="shared" si="4"/>
        <v>23928658</v>
      </c>
      <c r="M14" s="85">
        <f t="shared" si="4"/>
        <v>24201749</v>
      </c>
      <c r="N14" s="85">
        <f t="shared" si="4"/>
        <v>24458977</v>
      </c>
      <c r="O14" s="85">
        <f t="shared" si="4"/>
        <v>24727360</v>
      </c>
      <c r="P14" s="85">
        <f t="shared" si="4"/>
        <v>25286118</v>
      </c>
      <c r="Q14" s="85">
        <f t="shared" si="4"/>
        <v>25391944</v>
      </c>
      <c r="R14" s="85">
        <f t="shared" ref="R14:V14" si="5">SUM(R5:R11)</f>
        <v>25452747</v>
      </c>
      <c r="S14" s="85">
        <f t="shared" si="5"/>
        <v>25496260</v>
      </c>
      <c r="T14" s="85">
        <f t="shared" si="5"/>
        <v>25579406</v>
      </c>
      <c r="U14" s="85">
        <f t="shared" si="5"/>
        <v>25415834</v>
      </c>
      <c r="V14" s="85">
        <f t="shared" si="5"/>
        <v>25179130</v>
      </c>
      <c r="W14" s="85">
        <f t="shared" ref="W14" si="6">SUM(W5:W11)</f>
        <v>24779659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2185984</v>
      </c>
      <c r="C15" s="71">
        <f t="shared" si="7"/>
        <v>2402231</v>
      </c>
      <c r="D15" s="71">
        <f t="shared" si="7"/>
        <v>3041577</v>
      </c>
      <c r="E15" s="71">
        <f t="shared" si="7"/>
        <v>3874805</v>
      </c>
      <c r="F15" s="71">
        <f t="shared" si="7"/>
        <v>4347819</v>
      </c>
      <c r="G15" s="71">
        <f t="shared" si="7"/>
        <v>4851300</v>
      </c>
      <c r="H15" s="71">
        <f t="shared" si="7"/>
        <v>5344334</v>
      </c>
      <c r="I15" s="71">
        <f t="shared" si="7"/>
        <v>6030057</v>
      </c>
      <c r="J15" s="71">
        <f t="shared" si="7"/>
        <v>6851543</v>
      </c>
      <c r="K15" s="71">
        <f t="shared" si="7"/>
        <v>7490701</v>
      </c>
      <c r="L15" s="71">
        <f t="shared" si="7"/>
        <v>7815712</v>
      </c>
      <c r="M15" s="71">
        <f t="shared" si="7"/>
        <v>8184672</v>
      </c>
      <c r="N15" s="71">
        <f t="shared" si="7"/>
        <v>8715177</v>
      </c>
      <c r="O15" s="71">
        <f t="shared" si="7"/>
        <v>9244018</v>
      </c>
      <c r="P15" s="71">
        <f t="shared" si="7"/>
        <v>9484777</v>
      </c>
      <c r="Q15" s="71">
        <f t="shared" si="7"/>
        <v>9628345</v>
      </c>
      <c r="R15" s="71">
        <f t="shared" si="7"/>
        <v>10015445</v>
      </c>
      <c r="S15" s="71">
        <f t="shared" si="7"/>
        <v>10362864</v>
      </c>
      <c r="T15" s="71">
        <f t="shared" si="7"/>
        <v>11144030</v>
      </c>
      <c r="U15" s="71">
        <f t="shared" si="7"/>
        <v>11769750</v>
      </c>
      <c r="V15" s="71">
        <f t="shared" si="7"/>
        <v>12377715</v>
      </c>
      <c r="W15" s="71">
        <f t="shared" si="7"/>
        <v>12549893</v>
      </c>
      <c r="DA15" s="88" t="s">
        <v>344</v>
      </c>
    </row>
    <row r="16" spans="1:105" ht="12" customHeight="1" x14ac:dyDescent="0.25">
      <c r="A16" s="28" t="s">
        <v>91</v>
      </c>
      <c r="B16" s="82">
        <v>2185984</v>
      </c>
      <c r="C16" s="82">
        <v>2402231</v>
      </c>
      <c r="D16" s="82">
        <v>3041577</v>
      </c>
      <c r="E16" s="82">
        <v>3874805</v>
      </c>
      <c r="F16" s="82">
        <v>4347819</v>
      </c>
      <c r="G16" s="82">
        <v>4851300</v>
      </c>
      <c r="H16" s="82">
        <v>5344334</v>
      </c>
      <c r="I16" s="82">
        <v>6030057</v>
      </c>
      <c r="J16" s="82">
        <v>6851543</v>
      </c>
      <c r="K16" s="82">
        <v>7490701</v>
      </c>
      <c r="L16" s="82">
        <v>7815712</v>
      </c>
      <c r="M16" s="82">
        <v>8184672</v>
      </c>
      <c r="N16" s="82">
        <v>8715177</v>
      </c>
      <c r="O16" s="82">
        <v>9244018</v>
      </c>
      <c r="P16" s="82">
        <v>9484777</v>
      </c>
      <c r="Q16" s="82">
        <v>9628345</v>
      </c>
      <c r="R16" s="82">
        <v>10015445</v>
      </c>
      <c r="S16" s="82">
        <v>10362864</v>
      </c>
      <c r="T16" s="82">
        <v>11144030</v>
      </c>
      <c r="U16" s="82">
        <v>11769750</v>
      </c>
      <c r="V16" s="82">
        <v>12377715</v>
      </c>
      <c r="W16" s="82">
        <v>12549893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22309710</v>
      </c>
      <c r="C17" s="71">
        <f t="shared" si="8"/>
        <v>22408839</v>
      </c>
      <c r="D17" s="71">
        <f t="shared" si="8"/>
        <v>22504633</v>
      </c>
      <c r="E17" s="71">
        <f t="shared" si="8"/>
        <v>22647215</v>
      </c>
      <c r="F17" s="71">
        <f t="shared" si="8"/>
        <v>22879387</v>
      </c>
      <c r="G17" s="71">
        <f t="shared" si="8"/>
        <v>23214903</v>
      </c>
      <c r="H17" s="71">
        <f t="shared" si="8"/>
        <v>23450813</v>
      </c>
      <c r="I17" s="71">
        <f t="shared" si="8"/>
        <v>23755098</v>
      </c>
      <c r="J17" s="71">
        <f t="shared" si="8"/>
        <v>24047919</v>
      </c>
      <c r="K17" s="71">
        <f t="shared" si="8"/>
        <v>24320110</v>
      </c>
      <c r="L17" s="71">
        <f t="shared" si="8"/>
        <v>24499231</v>
      </c>
      <c r="M17" s="71">
        <f t="shared" si="8"/>
        <v>24797281</v>
      </c>
      <c r="N17" s="71">
        <f t="shared" si="8"/>
        <v>25039716</v>
      </c>
      <c r="O17" s="71">
        <f t="shared" si="8"/>
        <v>25258242</v>
      </c>
      <c r="P17" s="71">
        <f t="shared" si="8"/>
        <v>25776589</v>
      </c>
      <c r="Q17" s="71">
        <f t="shared" si="8"/>
        <v>25887308</v>
      </c>
      <c r="R17" s="71">
        <f t="shared" ref="R17:V17" si="9">SUM(R18:R25)</f>
        <v>25947627</v>
      </c>
      <c r="S17" s="71">
        <f t="shared" si="9"/>
        <v>25970615</v>
      </c>
      <c r="T17" s="71">
        <f t="shared" si="9"/>
        <v>26037009</v>
      </c>
      <c r="U17" s="71">
        <f t="shared" si="9"/>
        <v>25950834</v>
      </c>
      <c r="V17" s="71">
        <f t="shared" si="9"/>
        <v>25841199</v>
      </c>
      <c r="W17" s="71">
        <f t="shared" ref="W17" si="10">SUM(W18:W25)</f>
        <v>25822238</v>
      </c>
      <c r="DA17" s="88" t="s">
        <v>346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1502272</v>
      </c>
      <c r="C19" s="82">
        <v>1510721</v>
      </c>
      <c r="D19" s="82">
        <v>1553365</v>
      </c>
      <c r="E19" s="82">
        <v>1605752</v>
      </c>
      <c r="F19" s="82">
        <v>1615275</v>
      </c>
      <c r="G19" s="82">
        <v>1605787</v>
      </c>
      <c r="H19" s="82">
        <v>1568725</v>
      </c>
      <c r="I19" s="82">
        <v>1488152</v>
      </c>
      <c r="J19" s="82">
        <v>1453640</v>
      </c>
      <c r="K19" s="82">
        <v>1439821</v>
      </c>
      <c r="L19" s="82">
        <v>1442046</v>
      </c>
      <c r="M19" s="82">
        <v>1442407</v>
      </c>
      <c r="N19" s="82">
        <v>1371576</v>
      </c>
      <c r="O19" s="82">
        <v>1288309</v>
      </c>
      <c r="P19" s="82">
        <v>1218692</v>
      </c>
      <c r="Q19" s="82">
        <v>1213458</v>
      </c>
      <c r="R19" s="82">
        <v>1256447</v>
      </c>
      <c r="S19" s="82">
        <v>1327679</v>
      </c>
      <c r="T19" s="82">
        <v>1389710</v>
      </c>
      <c r="U19" s="82">
        <v>1460018</v>
      </c>
      <c r="V19" s="82">
        <v>1536067</v>
      </c>
      <c r="W19" s="82">
        <v>1653796</v>
      </c>
      <c r="DA19" s="89" t="s">
        <v>348</v>
      </c>
    </row>
    <row r="20" spans="1:105" ht="12" customHeight="1" x14ac:dyDescent="0.25">
      <c r="A20" s="28" t="s">
        <v>205</v>
      </c>
      <c r="B20" s="82">
        <v>2523883</v>
      </c>
      <c r="C20" s="82">
        <v>2418134</v>
      </c>
      <c r="D20" s="82">
        <v>2218243</v>
      </c>
      <c r="E20" s="82">
        <v>2047196</v>
      </c>
      <c r="F20" s="82">
        <v>1977168</v>
      </c>
      <c r="G20" s="82">
        <v>1847915</v>
      </c>
      <c r="H20" s="82">
        <v>1721082</v>
      </c>
      <c r="I20" s="82">
        <v>1542628</v>
      </c>
      <c r="J20" s="82">
        <v>1402284</v>
      </c>
      <c r="K20" s="82">
        <v>1255679</v>
      </c>
      <c r="L20" s="82">
        <v>1076390</v>
      </c>
      <c r="M20" s="82">
        <v>976557</v>
      </c>
      <c r="N20" s="82">
        <v>874205</v>
      </c>
      <c r="O20" s="82">
        <v>835268</v>
      </c>
      <c r="P20" s="82">
        <v>801877</v>
      </c>
      <c r="Q20" s="82">
        <v>761553</v>
      </c>
      <c r="R20" s="82">
        <v>717286</v>
      </c>
      <c r="S20" s="82">
        <v>665853</v>
      </c>
      <c r="T20" s="82">
        <v>655400</v>
      </c>
      <c r="U20" s="82">
        <v>603669</v>
      </c>
      <c r="V20" s="82">
        <v>558560</v>
      </c>
      <c r="W20" s="82">
        <v>555240</v>
      </c>
      <c r="DA20" s="89" t="s">
        <v>349</v>
      </c>
    </row>
    <row r="21" spans="1:105" ht="12" customHeight="1" x14ac:dyDescent="0.25">
      <c r="A21" s="28" t="s">
        <v>192</v>
      </c>
      <c r="B21" s="82">
        <v>12506676</v>
      </c>
      <c r="C21" s="82">
        <v>12597479</v>
      </c>
      <c r="D21" s="82">
        <v>12522659</v>
      </c>
      <c r="E21" s="82">
        <v>12525635</v>
      </c>
      <c r="F21" s="82">
        <v>12272820</v>
      </c>
      <c r="G21" s="82">
        <v>12501610</v>
      </c>
      <c r="H21" s="82">
        <v>12591027</v>
      </c>
      <c r="I21" s="82">
        <v>12947994</v>
      </c>
      <c r="J21" s="82">
        <v>13233549</v>
      </c>
      <c r="K21" s="82">
        <v>13678418</v>
      </c>
      <c r="L21" s="82">
        <v>14014716</v>
      </c>
      <c r="M21" s="82">
        <v>14189325</v>
      </c>
      <c r="N21" s="82">
        <v>14537399</v>
      </c>
      <c r="O21" s="82">
        <v>14766555</v>
      </c>
      <c r="P21" s="82">
        <v>15228873</v>
      </c>
      <c r="Q21" s="82">
        <v>15437807</v>
      </c>
      <c r="R21" s="82">
        <v>15546861</v>
      </c>
      <c r="S21" s="82">
        <v>15563134</v>
      </c>
      <c r="T21" s="82">
        <v>15575077</v>
      </c>
      <c r="U21" s="82">
        <v>15425975</v>
      </c>
      <c r="V21" s="82">
        <v>15273148</v>
      </c>
      <c r="W21" s="82">
        <v>14904756</v>
      </c>
      <c r="DA21" s="89" t="s">
        <v>350</v>
      </c>
    </row>
    <row r="22" spans="1:105" ht="12" customHeight="1" x14ac:dyDescent="0.25">
      <c r="A22" s="28" t="s">
        <v>207</v>
      </c>
      <c r="B22" s="82">
        <v>247404</v>
      </c>
      <c r="C22" s="82">
        <v>302905</v>
      </c>
      <c r="D22" s="82">
        <v>433447</v>
      </c>
      <c r="E22" s="82">
        <v>546256</v>
      </c>
      <c r="F22" s="82">
        <v>671966</v>
      </c>
      <c r="G22" s="82">
        <v>815508</v>
      </c>
      <c r="H22" s="82">
        <v>983163</v>
      </c>
      <c r="I22" s="82">
        <v>1102862</v>
      </c>
      <c r="J22" s="82">
        <v>1212388</v>
      </c>
      <c r="K22" s="82">
        <v>1273376</v>
      </c>
      <c r="L22" s="82">
        <v>1347377</v>
      </c>
      <c r="M22" s="82">
        <v>1431249</v>
      </c>
      <c r="N22" s="82">
        <v>1509534</v>
      </c>
      <c r="O22" s="82">
        <v>1580047</v>
      </c>
      <c r="P22" s="82">
        <v>1654144</v>
      </c>
      <c r="Q22" s="82">
        <v>1675185</v>
      </c>
      <c r="R22" s="82">
        <v>1680406</v>
      </c>
      <c r="S22" s="82">
        <v>1716714</v>
      </c>
      <c r="T22" s="82">
        <v>1709075</v>
      </c>
      <c r="U22" s="82">
        <v>1775641</v>
      </c>
      <c r="V22" s="82">
        <v>1850827</v>
      </c>
      <c r="W22" s="82">
        <v>2062405</v>
      </c>
      <c r="DA22" s="89" t="s">
        <v>351</v>
      </c>
    </row>
    <row r="23" spans="1:105" ht="12" customHeight="1" x14ac:dyDescent="0.25">
      <c r="A23" s="28" t="s">
        <v>202</v>
      </c>
      <c r="B23" s="82">
        <v>1985</v>
      </c>
      <c r="C23" s="82">
        <v>1988</v>
      </c>
      <c r="D23" s="82">
        <v>2020</v>
      </c>
      <c r="E23" s="82">
        <v>2009</v>
      </c>
      <c r="F23" s="82">
        <v>1984</v>
      </c>
      <c r="G23" s="82">
        <v>1958</v>
      </c>
      <c r="H23" s="82">
        <v>1970</v>
      </c>
      <c r="I23" s="82">
        <v>1987</v>
      </c>
      <c r="J23" s="82">
        <v>1936</v>
      </c>
      <c r="K23" s="82">
        <v>1742</v>
      </c>
      <c r="L23" s="82">
        <v>1370</v>
      </c>
      <c r="M23" s="82">
        <v>1218</v>
      </c>
      <c r="N23" s="82">
        <v>1090</v>
      </c>
      <c r="O23" s="82">
        <v>987</v>
      </c>
      <c r="P23" s="82">
        <v>817</v>
      </c>
      <c r="Q23" s="82">
        <v>805</v>
      </c>
      <c r="R23" s="82">
        <v>814</v>
      </c>
      <c r="S23" s="82">
        <v>816</v>
      </c>
      <c r="T23" s="82">
        <v>850</v>
      </c>
      <c r="U23" s="82">
        <v>872</v>
      </c>
      <c r="V23" s="82">
        <v>877</v>
      </c>
      <c r="W23" s="82">
        <v>903</v>
      </c>
      <c r="DA23" s="89" t="s">
        <v>352</v>
      </c>
    </row>
    <row r="24" spans="1:105" ht="12" customHeight="1" x14ac:dyDescent="0.25">
      <c r="A24" s="28" t="s">
        <v>203</v>
      </c>
      <c r="B24" s="82">
        <v>0</v>
      </c>
      <c r="C24" s="82">
        <v>0</v>
      </c>
      <c r="D24" s="82">
        <v>0</v>
      </c>
      <c r="E24" s="82">
        <v>0</v>
      </c>
      <c r="F24" s="82">
        <v>114146</v>
      </c>
      <c r="G24" s="82">
        <v>112134</v>
      </c>
      <c r="H24" s="82">
        <v>124108</v>
      </c>
      <c r="I24" s="82">
        <v>121378</v>
      </c>
      <c r="J24" s="82">
        <v>123578</v>
      </c>
      <c r="K24" s="82">
        <v>134445</v>
      </c>
      <c r="L24" s="82">
        <v>176508</v>
      </c>
      <c r="M24" s="82">
        <v>501473</v>
      </c>
      <c r="N24" s="82">
        <v>692017</v>
      </c>
      <c r="O24" s="82">
        <v>868732</v>
      </c>
      <c r="P24" s="82">
        <v>961915</v>
      </c>
      <c r="Q24" s="82">
        <v>997295</v>
      </c>
      <c r="R24" s="82">
        <v>1022764</v>
      </c>
      <c r="S24" s="82">
        <v>1021970</v>
      </c>
      <c r="T24" s="82">
        <v>989192</v>
      </c>
      <c r="U24" s="82">
        <v>952427</v>
      </c>
      <c r="V24" s="82">
        <v>838818</v>
      </c>
      <c r="W24" s="82">
        <v>803162</v>
      </c>
      <c r="DA24" s="89" t="s">
        <v>353</v>
      </c>
    </row>
    <row r="25" spans="1:105" ht="12" customHeight="1" x14ac:dyDescent="0.25">
      <c r="A25" s="73" t="s">
        <v>53</v>
      </c>
      <c r="B25" s="83">
        <v>5527490</v>
      </c>
      <c r="C25" s="83">
        <v>5577612</v>
      </c>
      <c r="D25" s="83">
        <v>5774899</v>
      </c>
      <c r="E25" s="83">
        <v>5920367</v>
      </c>
      <c r="F25" s="83">
        <v>6226028</v>
      </c>
      <c r="G25" s="83">
        <v>6329991</v>
      </c>
      <c r="H25" s="83">
        <v>6460738</v>
      </c>
      <c r="I25" s="83">
        <v>6550097</v>
      </c>
      <c r="J25" s="83">
        <v>6620544</v>
      </c>
      <c r="K25" s="83">
        <v>6536629</v>
      </c>
      <c r="L25" s="83">
        <v>6440824</v>
      </c>
      <c r="M25" s="83">
        <v>6255052</v>
      </c>
      <c r="N25" s="83">
        <v>6053895</v>
      </c>
      <c r="O25" s="83">
        <v>5918344</v>
      </c>
      <c r="P25" s="83">
        <v>5910271</v>
      </c>
      <c r="Q25" s="83">
        <v>5801205</v>
      </c>
      <c r="R25" s="83">
        <v>5723049</v>
      </c>
      <c r="S25" s="83">
        <v>5674449</v>
      </c>
      <c r="T25" s="83">
        <v>5717705</v>
      </c>
      <c r="U25" s="83">
        <v>5732232</v>
      </c>
      <c r="V25" s="83">
        <v>5782902</v>
      </c>
      <c r="W25" s="83">
        <v>5841976</v>
      </c>
      <c r="DA25" s="90" t="s">
        <v>354</v>
      </c>
    </row>
    <row r="26" spans="1:105" ht="12" customHeight="1" x14ac:dyDescent="0.25">
      <c r="A26" s="84" t="s">
        <v>52</v>
      </c>
      <c r="B26" s="85">
        <v>101155</v>
      </c>
      <c r="C26" s="85">
        <v>111535</v>
      </c>
      <c r="D26" s="85">
        <v>127100</v>
      </c>
      <c r="E26" s="85">
        <v>148414</v>
      </c>
      <c r="F26" s="85">
        <v>169810</v>
      </c>
      <c r="G26" s="85">
        <v>251364</v>
      </c>
      <c r="H26" s="85">
        <v>322978</v>
      </c>
      <c r="I26" s="85">
        <v>507862</v>
      </c>
      <c r="J26" s="85">
        <v>696718</v>
      </c>
      <c r="K26" s="85">
        <v>853583</v>
      </c>
      <c r="L26" s="85">
        <v>1185893</v>
      </c>
      <c r="M26" s="85">
        <v>1196886</v>
      </c>
      <c r="N26" s="85">
        <v>1318062</v>
      </c>
      <c r="O26" s="85">
        <v>1463272</v>
      </c>
      <c r="P26" s="85">
        <v>1695025</v>
      </c>
      <c r="Q26" s="85">
        <v>1706618</v>
      </c>
      <c r="R26" s="85">
        <v>1766176</v>
      </c>
      <c r="S26" s="85">
        <v>1847304</v>
      </c>
      <c r="T26" s="85">
        <v>1901659</v>
      </c>
      <c r="U26" s="85">
        <v>2022917</v>
      </c>
      <c r="V26" s="85">
        <v>2189874</v>
      </c>
      <c r="W26" s="85">
        <v>2680854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22309710</v>
      </c>
      <c r="C27" s="71">
        <f t="shared" si="11"/>
        <v>22408839</v>
      </c>
      <c r="D27" s="71">
        <f t="shared" si="11"/>
        <v>22504633</v>
      </c>
      <c r="E27" s="71">
        <f t="shared" si="11"/>
        <v>22647215</v>
      </c>
      <c r="F27" s="71">
        <f t="shared" si="11"/>
        <v>22879387</v>
      </c>
      <c r="G27" s="71">
        <f t="shared" si="11"/>
        <v>23214903</v>
      </c>
      <c r="H27" s="71">
        <f t="shared" si="11"/>
        <v>23450813</v>
      </c>
      <c r="I27" s="71">
        <f t="shared" si="11"/>
        <v>23755098</v>
      </c>
      <c r="J27" s="71">
        <f t="shared" si="11"/>
        <v>24047919</v>
      </c>
      <c r="K27" s="71">
        <f t="shared" si="11"/>
        <v>24320110</v>
      </c>
      <c r="L27" s="71">
        <f t="shared" si="11"/>
        <v>24499231</v>
      </c>
      <c r="M27" s="71">
        <f t="shared" si="11"/>
        <v>24797281</v>
      </c>
      <c r="N27" s="71">
        <f t="shared" si="11"/>
        <v>25039716</v>
      </c>
      <c r="O27" s="71">
        <f t="shared" si="11"/>
        <v>25258242</v>
      </c>
      <c r="P27" s="71">
        <f t="shared" si="11"/>
        <v>25776589</v>
      </c>
      <c r="Q27" s="71">
        <f t="shared" si="11"/>
        <v>25887308</v>
      </c>
      <c r="R27" s="71">
        <f t="shared" ref="R27:V27" si="12">SUM(R28:R32)</f>
        <v>25947627</v>
      </c>
      <c r="S27" s="71">
        <f t="shared" si="12"/>
        <v>25970615</v>
      </c>
      <c r="T27" s="71">
        <f t="shared" si="12"/>
        <v>26037009</v>
      </c>
      <c r="U27" s="71">
        <f t="shared" si="12"/>
        <v>25950834</v>
      </c>
      <c r="V27" s="71">
        <f t="shared" si="12"/>
        <v>25841199</v>
      </c>
      <c r="W27" s="71">
        <f t="shared" ref="W27" si="13">SUM(W28:W32)</f>
        <v>25822238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3091375</v>
      </c>
      <c r="C29" s="82">
        <v>3002635</v>
      </c>
      <c r="D29" s="82">
        <v>2968398</v>
      </c>
      <c r="E29" s="82">
        <v>2950763</v>
      </c>
      <c r="F29" s="82">
        <v>2968803</v>
      </c>
      <c r="G29" s="82">
        <v>2961020</v>
      </c>
      <c r="H29" s="82">
        <v>2995127</v>
      </c>
      <c r="I29" s="82">
        <v>3082429</v>
      </c>
      <c r="J29" s="82">
        <v>3204898</v>
      </c>
      <c r="K29" s="82">
        <v>3208541</v>
      </c>
      <c r="L29" s="82">
        <v>3210548</v>
      </c>
      <c r="M29" s="82">
        <v>3225712</v>
      </c>
      <c r="N29" s="82">
        <v>3285346</v>
      </c>
      <c r="O29" s="82">
        <v>3306333</v>
      </c>
      <c r="P29" s="82">
        <v>3417204</v>
      </c>
      <c r="Q29" s="82">
        <v>3350898</v>
      </c>
      <c r="R29" s="82">
        <v>3308142</v>
      </c>
      <c r="S29" s="82">
        <v>3183313</v>
      </c>
      <c r="T29" s="82">
        <v>3135474</v>
      </c>
      <c r="U29" s="82">
        <v>3082202</v>
      </c>
      <c r="V29" s="82">
        <v>3039562</v>
      </c>
      <c r="W29" s="82">
        <v>3113390</v>
      </c>
      <c r="DA29" s="89" t="s">
        <v>358</v>
      </c>
    </row>
    <row r="30" spans="1:105" ht="12" customHeight="1" x14ac:dyDescent="0.25">
      <c r="A30" s="28" t="s">
        <v>192</v>
      </c>
      <c r="B30" s="82">
        <v>13917834</v>
      </c>
      <c r="C30" s="82">
        <v>13881041</v>
      </c>
      <c r="D30" s="82">
        <v>13798525</v>
      </c>
      <c r="E30" s="82">
        <v>13809650</v>
      </c>
      <c r="F30" s="82">
        <v>13616324</v>
      </c>
      <c r="G30" s="82">
        <v>13791156</v>
      </c>
      <c r="H30" s="82">
        <v>13473350</v>
      </c>
      <c r="I30" s="82">
        <v>13289709</v>
      </c>
      <c r="J30" s="82">
        <v>13299204</v>
      </c>
      <c r="K30" s="82">
        <v>13741595</v>
      </c>
      <c r="L30" s="82">
        <v>14292649</v>
      </c>
      <c r="M30" s="82">
        <v>14775541</v>
      </c>
      <c r="N30" s="82">
        <v>14979179</v>
      </c>
      <c r="O30" s="82">
        <v>15010554</v>
      </c>
      <c r="P30" s="82">
        <v>15424835</v>
      </c>
      <c r="Q30" s="82">
        <v>15485788</v>
      </c>
      <c r="R30" s="82">
        <v>15545917</v>
      </c>
      <c r="S30" s="82">
        <v>15511628</v>
      </c>
      <c r="T30" s="82">
        <v>15531724</v>
      </c>
      <c r="U30" s="82">
        <v>15371644</v>
      </c>
      <c r="V30" s="82">
        <v>15197309</v>
      </c>
      <c r="W30" s="82">
        <v>14759015</v>
      </c>
      <c r="DA30" s="89" t="s">
        <v>359</v>
      </c>
    </row>
    <row r="31" spans="1:105" ht="12" customHeight="1" x14ac:dyDescent="0.25">
      <c r="A31" s="28" t="s">
        <v>207</v>
      </c>
      <c r="B31" s="82">
        <v>115780</v>
      </c>
      <c r="C31" s="82">
        <v>136116</v>
      </c>
      <c r="D31" s="82">
        <v>167479</v>
      </c>
      <c r="E31" s="82">
        <v>197005</v>
      </c>
      <c r="F31" s="82">
        <v>241624</v>
      </c>
      <c r="G31" s="82">
        <v>315832</v>
      </c>
      <c r="H31" s="82">
        <v>414218</v>
      </c>
      <c r="I31" s="82">
        <v>533547</v>
      </c>
      <c r="J31" s="82">
        <v>617827</v>
      </c>
      <c r="K31" s="82">
        <v>650752</v>
      </c>
      <c r="L31" s="82">
        <v>654693</v>
      </c>
      <c r="M31" s="82">
        <v>650070</v>
      </c>
      <c r="N31" s="82">
        <v>671501</v>
      </c>
      <c r="O31" s="82">
        <v>708406</v>
      </c>
      <c r="P31" s="82">
        <v>764302</v>
      </c>
      <c r="Q31" s="82">
        <v>774460</v>
      </c>
      <c r="R31" s="82">
        <v>756311</v>
      </c>
      <c r="S31" s="82">
        <v>724672</v>
      </c>
      <c r="T31" s="82">
        <v>688355</v>
      </c>
      <c r="U31" s="82">
        <v>672657</v>
      </c>
      <c r="V31" s="82">
        <v>667580</v>
      </c>
      <c r="W31" s="82">
        <v>668868</v>
      </c>
      <c r="DA31" s="89" t="s">
        <v>360</v>
      </c>
    </row>
    <row r="32" spans="1:105" ht="12" customHeight="1" x14ac:dyDescent="0.25">
      <c r="A32" s="32" t="s">
        <v>53</v>
      </c>
      <c r="B32" s="86">
        <v>5184721</v>
      </c>
      <c r="C32" s="86">
        <v>5389047</v>
      </c>
      <c r="D32" s="86">
        <v>5570231</v>
      </c>
      <c r="E32" s="86">
        <v>5689797</v>
      </c>
      <c r="F32" s="86">
        <v>6052636</v>
      </c>
      <c r="G32" s="86">
        <v>6146895</v>
      </c>
      <c r="H32" s="86">
        <v>6568118</v>
      </c>
      <c r="I32" s="86">
        <v>6849413</v>
      </c>
      <c r="J32" s="86">
        <v>6925990</v>
      </c>
      <c r="K32" s="86">
        <v>6719222</v>
      </c>
      <c r="L32" s="86">
        <v>6341341</v>
      </c>
      <c r="M32" s="86">
        <v>6145958</v>
      </c>
      <c r="N32" s="86">
        <v>6103690</v>
      </c>
      <c r="O32" s="86">
        <v>6232949</v>
      </c>
      <c r="P32" s="86">
        <v>6170248</v>
      </c>
      <c r="Q32" s="86">
        <v>6276162</v>
      </c>
      <c r="R32" s="86">
        <v>6337257</v>
      </c>
      <c r="S32" s="86">
        <v>6551002</v>
      </c>
      <c r="T32" s="86">
        <v>6681456</v>
      </c>
      <c r="U32" s="86">
        <v>6824331</v>
      </c>
      <c r="V32" s="86">
        <v>6936748</v>
      </c>
      <c r="W32" s="86">
        <v>7280965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24217.45922046635</v>
      </c>
      <c r="C3" s="65">
        <f t="shared" si="0"/>
        <v>25494.290848033481</v>
      </c>
      <c r="D3" s="65">
        <f t="shared" si="0"/>
        <v>25297.240199783428</v>
      </c>
      <c r="E3" s="65">
        <f t="shared" si="0"/>
        <v>28107.413679188299</v>
      </c>
      <c r="F3" s="65">
        <f t="shared" si="0"/>
        <v>27886.952029746666</v>
      </c>
      <c r="G3" s="65">
        <f t="shared" si="0"/>
        <v>30317.375270713241</v>
      </c>
      <c r="H3" s="65">
        <f t="shared" si="0"/>
        <v>28750.946811031426</v>
      </c>
      <c r="I3" s="65">
        <f t="shared" si="0"/>
        <v>28576.755170230146</v>
      </c>
      <c r="J3" s="65">
        <f t="shared" si="0"/>
        <v>29770.738708204666</v>
      </c>
      <c r="K3" s="65">
        <f t="shared" si="0"/>
        <v>30114.808657211957</v>
      </c>
      <c r="L3" s="65">
        <f t="shared" si="0"/>
        <v>31421.134738801571</v>
      </c>
      <c r="M3" s="65">
        <f t="shared" si="0"/>
        <v>28385.102984438094</v>
      </c>
      <c r="N3" s="65">
        <f t="shared" si="0"/>
        <v>30371.265311846488</v>
      </c>
      <c r="O3" s="65">
        <f t="shared" si="0"/>
        <v>30259.066033803305</v>
      </c>
      <c r="P3" s="65">
        <f t="shared" si="0"/>
        <v>25540.045899021519</v>
      </c>
      <c r="Q3" s="65">
        <f t="shared" si="0"/>
        <v>28525.671018438894</v>
      </c>
      <c r="R3" s="65">
        <f t="shared" ref="R3:V3" si="1">SUM(R4,R15,R17,R27)</f>
        <v>28276.254256233875</v>
      </c>
      <c r="S3" s="65">
        <f t="shared" si="1"/>
        <v>28853.497253272195</v>
      </c>
      <c r="T3" s="65">
        <f t="shared" si="1"/>
        <v>27803.717454858113</v>
      </c>
      <c r="U3" s="65">
        <f t="shared" si="1"/>
        <v>27030.81462214579</v>
      </c>
      <c r="V3" s="65">
        <f t="shared" si="1"/>
        <v>26391.65485812553</v>
      </c>
      <c r="W3" s="65">
        <f t="shared" ref="W3" si="2">SUM(W4,W15,W17,W27)</f>
        <v>26592.633868348126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18161.284014107161</v>
      </c>
      <c r="C4" s="69">
        <f t="shared" si="3"/>
        <v>19367.541846395296</v>
      </c>
      <c r="D4" s="69">
        <f t="shared" si="3"/>
        <v>19124.355974132275</v>
      </c>
      <c r="E4" s="69">
        <f t="shared" si="3"/>
        <v>21881.342269172816</v>
      </c>
      <c r="F4" s="69">
        <f t="shared" si="3"/>
        <v>21722.052967430442</v>
      </c>
      <c r="G4" s="69">
        <f t="shared" si="3"/>
        <v>24182.811231334545</v>
      </c>
      <c r="H4" s="69">
        <f t="shared" si="3"/>
        <v>22633.210821316417</v>
      </c>
      <c r="I4" s="69">
        <f t="shared" si="3"/>
        <v>22837.101169881433</v>
      </c>
      <c r="J4" s="69">
        <f t="shared" si="3"/>
        <v>24396.96452655485</v>
      </c>
      <c r="K4" s="69">
        <f t="shared" si="3"/>
        <v>24547.96547193663</v>
      </c>
      <c r="L4" s="69">
        <f t="shared" si="3"/>
        <v>25621.200328012354</v>
      </c>
      <c r="M4" s="69">
        <f t="shared" si="3"/>
        <v>22457.072069525912</v>
      </c>
      <c r="N4" s="69">
        <f t="shared" si="3"/>
        <v>24605.511130723651</v>
      </c>
      <c r="O4" s="69">
        <f t="shared" si="3"/>
        <v>24599.151809268831</v>
      </c>
      <c r="P4" s="69">
        <f t="shared" si="3"/>
        <v>20227.843151917579</v>
      </c>
      <c r="Q4" s="69">
        <f t="shared" si="3"/>
        <v>23002.890778544857</v>
      </c>
      <c r="R4" s="69">
        <f t="shared" ref="R4:V4" si="4">SUM(R5:R14)</f>
        <v>22791.831633109188</v>
      </c>
      <c r="S4" s="69">
        <f t="shared" si="4"/>
        <v>23153.753275220231</v>
      </c>
      <c r="T4" s="69">
        <f t="shared" si="4"/>
        <v>22198.922531030094</v>
      </c>
      <c r="U4" s="69">
        <f t="shared" si="4"/>
        <v>21493.339414316615</v>
      </c>
      <c r="V4" s="69">
        <f t="shared" si="4"/>
        <v>20947.131393115542</v>
      </c>
      <c r="W4" s="69">
        <f t="shared" ref="W4" si="5">SUM(W5:W14)</f>
        <v>21819.533910894919</v>
      </c>
      <c r="DA4" s="88" t="s">
        <v>245</v>
      </c>
    </row>
    <row r="5" spans="1:105" ht="12" customHeight="1" x14ac:dyDescent="0.25">
      <c r="A5" s="28" t="s">
        <v>51</v>
      </c>
      <c r="B5" s="72">
        <v>64.912553740326743</v>
      </c>
      <c r="C5" s="72">
        <v>74.712983662940658</v>
      </c>
      <c r="D5" s="72">
        <v>16.815993121238179</v>
      </c>
      <c r="E5" s="72">
        <v>16.816079105760963</v>
      </c>
      <c r="F5" s="72">
        <v>7.6202063628546863</v>
      </c>
      <c r="G5" s="72">
        <v>6.9852106620808252</v>
      </c>
      <c r="H5" s="72">
        <v>6.9852106620808252</v>
      </c>
      <c r="I5" s="72">
        <v>5.4985382631126392</v>
      </c>
      <c r="J5" s="72">
        <v>4.2668959587274289</v>
      </c>
      <c r="K5" s="72">
        <v>3.6646603611349948</v>
      </c>
      <c r="L5" s="72">
        <v>3.626139294926912</v>
      </c>
      <c r="M5" s="72">
        <v>3.6199484092863279</v>
      </c>
      <c r="N5" s="72">
        <v>2.419776440240756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363</v>
      </c>
    </row>
    <row r="6" spans="1:105" ht="12" customHeight="1" x14ac:dyDescent="0.25">
      <c r="A6" s="28" t="s">
        <v>74</v>
      </c>
      <c r="B6" s="72">
        <v>984.00836096756711</v>
      </c>
      <c r="C6" s="72">
        <v>970.81419497787181</v>
      </c>
      <c r="D6" s="72">
        <v>936.56686809712016</v>
      </c>
      <c r="E6" s="72">
        <v>1002.9357213231475</v>
      </c>
      <c r="F6" s="72">
        <v>909.34639483697526</v>
      </c>
      <c r="G6" s="72">
        <v>1009.4295652198823</v>
      </c>
      <c r="H6" s="72">
        <v>906.63194530225314</v>
      </c>
      <c r="I6" s="72">
        <v>887.94849590182105</v>
      </c>
      <c r="J6" s="72">
        <v>997.98565067934555</v>
      </c>
      <c r="K6" s="72">
        <v>932.58326443813098</v>
      </c>
      <c r="L6" s="72">
        <v>910.43031835921681</v>
      </c>
      <c r="M6" s="72">
        <v>750.44998364204355</v>
      </c>
      <c r="N6" s="72">
        <v>769.73270909130031</v>
      </c>
      <c r="O6" s="72">
        <v>778.77601648040991</v>
      </c>
      <c r="P6" s="72">
        <v>684.24451500723023</v>
      </c>
      <c r="Q6" s="72">
        <v>703.76216680997379</v>
      </c>
      <c r="R6" s="72">
        <v>725.13066781312762</v>
      </c>
      <c r="S6" s="72">
        <v>736.58893665806829</v>
      </c>
      <c r="T6" s="72">
        <v>697.56891181809465</v>
      </c>
      <c r="U6" s="72">
        <v>708.7359701920326</v>
      </c>
      <c r="V6" s="72">
        <v>688.36848189548061</v>
      </c>
      <c r="W6" s="72">
        <v>746.4760389796495</v>
      </c>
      <c r="DA6" s="89" t="s">
        <v>364</v>
      </c>
    </row>
    <row r="7" spans="1:105" ht="12" customHeight="1" x14ac:dyDescent="0.25">
      <c r="A7" s="28" t="s">
        <v>205</v>
      </c>
      <c r="B7" s="72">
        <v>3965.3205769272445</v>
      </c>
      <c r="C7" s="72">
        <v>4452.1690245591208</v>
      </c>
      <c r="D7" s="72">
        <v>3909.352320601065</v>
      </c>
      <c r="E7" s="72">
        <v>3285.6332025032734</v>
      </c>
      <c r="F7" s="72">
        <v>3420.8863774861643</v>
      </c>
      <c r="G7" s="72">
        <v>3398.1880052508855</v>
      </c>
      <c r="H7" s="72">
        <v>2974.5332860682688</v>
      </c>
      <c r="I7" s="72">
        <v>2327.912515102063</v>
      </c>
      <c r="J7" s="72">
        <v>2230.9988144217896</v>
      </c>
      <c r="K7" s="72">
        <v>2167.9302957357631</v>
      </c>
      <c r="L7" s="72">
        <v>1770.6549167308783</v>
      </c>
      <c r="M7" s="72">
        <v>1635.7421203186868</v>
      </c>
      <c r="N7" s="72">
        <v>1446.7963113944495</v>
      </c>
      <c r="O7" s="72">
        <v>1370.2924300719455</v>
      </c>
      <c r="P7" s="72">
        <v>1024.994173839963</v>
      </c>
      <c r="Q7" s="72">
        <v>1157.2250453807192</v>
      </c>
      <c r="R7" s="72">
        <v>1051.4031288812453</v>
      </c>
      <c r="S7" s="72">
        <v>841.19708130314359</v>
      </c>
      <c r="T7" s="72">
        <v>962.3865529760194</v>
      </c>
      <c r="U7" s="72">
        <v>764.60612400878892</v>
      </c>
      <c r="V7" s="72">
        <v>684.61864908760879</v>
      </c>
      <c r="W7" s="72">
        <v>648.82003439380901</v>
      </c>
      <c r="DA7" s="89" t="s">
        <v>365</v>
      </c>
    </row>
    <row r="8" spans="1:105" ht="12" customHeight="1" x14ac:dyDescent="0.25">
      <c r="A8" s="28" t="s">
        <v>192</v>
      </c>
      <c r="B8" s="72">
        <v>11353.77358024507</v>
      </c>
      <c r="C8" s="72">
        <v>12059.110444483624</v>
      </c>
      <c r="D8" s="72">
        <v>11647.135065466009</v>
      </c>
      <c r="E8" s="72">
        <v>13602.328302632153</v>
      </c>
      <c r="F8" s="72">
        <v>14513.736297363386</v>
      </c>
      <c r="G8" s="72">
        <v>15178.994834833764</v>
      </c>
      <c r="H8" s="72">
        <v>13569.192739923319</v>
      </c>
      <c r="I8" s="72">
        <v>12694.877512887984</v>
      </c>
      <c r="J8" s="72">
        <v>13094.824924586323</v>
      </c>
      <c r="K8" s="72">
        <v>13670.627019760284</v>
      </c>
      <c r="L8" s="72">
        <v>15243.111759642659</v>
      </c>
      <c r="M8" s="72">
        <v>14584.472776086142</v>
      </c>
      <c r="N8" s="72">
        <v>14758.428935745034</v>
      </c>
      <c r="O8" s="72">
        <v>14691.984045503705</v>
      </c>
      <c r="P8" s="72">
        <v>12011.893665786893</v>
      </c>
      <c r="Q8" s="72">
        <v>13717.083448579586</v>
      </c>
      <c r="R8" s="72">
        <v>13765.112219624321</v>
      </c>
      <c r="S8" s="72">
        <v>13873.146129370303</v>
      </c>
      <c r="T8" s="72">
        <v>13168.474267176016</v>
      </c>
      <c r="U8" s="72">
        <v>12842.439878840947</v>
      </c>
      <c r="V8" s="72">
        <v>12639.371103793967</v>
      </c>
      <c r="W8" s="72">
        <v>12803.468041581405</v>
      </c>
      <c r="DA8" s="89" t="s">
        <v>366</v>
      </c>
    </row>
    <row r="9" spans="1:105" ht="12" customHeight="1" x14ac:dyDescent="0.25">
      <c r="A9" s="28" t="s">
        <v>207</v>
      </c>
      <c r="B9" s="72">
        <v>1217.9397965227947</v>
      </c>
      <c r="C9" s="72">
        <v>1266.0090850343499</v>
      </c>
      <c r="D9" s="72">
        <v>2054.4554372853136</v>
      </c>
      <c r="E9" s="72">
        <v>3371.2721967683215</v>
      </c>
      <c r="F9" s="72">
        <v>2110.4559248949013</v>
      </c>
      <c r="G9" s="72">
        <v>3741.7891942643919</v>
      </c>
      <c r="H9" s="72">
        <v>4450.6287339494766</v>
      </c>
      <c r="I9" s="72">
        <v>6257.0735513209338</v>
      </c>
      <c r="J9" s="72">
        <v>7446.5432490293106</v>
      </c>
      <c r="K9" s="72">
        <v>7149.3169831702671</v>
      </c>
      <c r="L9" s="72">
        <v>6907.5362184035439</v>
      </c>
      <c r="M9" s="72">
        <v>4328.4159537956139</v>
      </c>
      <c r="N9" s="72">
        <v>6368.8705166818827</v>
      </c>
      <c r="O9" s="72">
        <v>6360.5023542467725</v>
      </c>
      <c r="P9" s="72">
        <v>5384.7405020576871</v>
      </c>
      <c r="Q9" s="72">
        <v>6111.898586032291</v>
      </c>
      <c r="R9" s="72">
        <v>5901.6203496703956</v>
      </c>
      <c r="S9" s="72">
        <v>6459.5457151046166</v>
      </c>
      <c r="T9" s="72">
        <v>5976.5614598261172</v>
      </c>
      <c r="U9" s="72">
        <v>5968.1787474921193</v>
      </c>
      <c r="V9" s="72">
        <v>5748.951175121806</v>
      </c>
      <c r="W9" s="72">
        <v>6505.3121811407273</v>
      </c>
      <c r="DA9" s="89" t="s">
        <v>367</v>
      </c>
    </row>
    <row r="10" spans="1:105" ht="12" customHeight="1" x14ac:dyDescent="0.25">
      <c r="A10" s="28" t="s">
        <v>202</v>
      </c>
      <c r="B10" s="72">
        <v>2.0322015880015689</v>
      </c>
      <c r="C10" s="72">
        <v>2.083122821418145</v>
      </c>
      <c r="D10" s="72">
        <v>2.0716462908063327</v>
      </c>
      <c r="E10" s="72">
        <v>2.1003847038434418</v>
      </c>
      <c r="F10" s="72">
        <v>2.047025383578521</v>
      </c>
      <c r="G10" s="72">
        <v>2.0700484603239744</v>
      </c>
      <c r="H10" s="72">
        <v>2.0546701984966753</v>
      </c>
      <c r="I10" s="72">
        <v>2.0534342506703043</v>
      </c>
      <c r="J10" s="72">
        <v>2.0650145202602856</v>
      </c>
      <c r="K10" s="72">
        <v>2.0696273906741531</v>
      </c>
      <c r="L10" s="72">
        <v>1.2026097209994879</v>
      </c>
      <c r="M10" s="72">
        <v>1.1821085836089729</v>
      </c>
      <c r="N10" s="72">
        <v>1.369016558710473</v>
      </c>
      <c r="O10" s="72">
        <v>1.2629417703414054</v>
      </c>
      <c r="P10" s="72">
        <v>0.3961097701563191</v>
      </c>
      <c r="Q10" s="72">
        <v>0.76542222206465749</v>
      </c>
      <c r="R10" s="72">
        <v>0.7864142031793192</v>
      </c>
      <c r="S10" s="72">
        <v>0.78336888577639485</v>
      </c>
      <c r="T10" s="72">
        <v>0.87444462175273918</v>
      </c>
      <c r="U10" s="72">
        <v>0.84421601044207761</v>
      </c>
      <c r="V10" s="72">
        <v>0.77728305615791216</v>
      </c>
      <c r="W10" s="72">
        <v>0.74220324780314517</v>
      </c>
      <c r="DA10" s="89" t="s">
        <v>368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134.62972041468248</v>
      </c>
      <c r="G11" s="72">
        <v>138.92055359603606</v>
      </c>
      <c r="H11" s="72">
        <v>124.49647998996655</v>
      </c>
      <c r="I11" s="72">
        <v>115.51165781914867</v>
      </c>
      <c r="J11" s="72">
        <v>37.78542404691246</v>
      </c>
      <c r="K11" s="72">
        <v>45.188988540824205</v>
      </c>
      <c r="L11" s="72">
        <v>108.00506743230191</v>
      </c>
      <c r="M11" s="72">
        <v>490.04152615497236</v>
      </c>
      <c r="N11" s="72">
        <v>608.85230308829739</v>
      </c>
      <c r="O11" s="72">
        <v>816.64703334935291</v>
      </c>
      <c r="P11" s="72">
        <v>699.95721514408547</v>
      </c>
      <c r="Q11" s="72">
        <v>790.92402789720029</v>
      </c>
      <c r="R11" s="72">
        <v>824.23877901977653</v>
      </c>
      <c r="S11" s="72">
        <v>789.62646890226495</v>
      </c>
      <c r="T11" s="72">
        <v>951.23248781885945</v>
      </c>
      <c r="U11" s="72">
        <v>774.91717301996687</v>
      </c>
      <c r="V11" s="72">
        <v>770.89086653291326</v>
      </c>
      <c r="W11" s="72">
        <v>639.75820674500812</v>
      </c>
      <c r="DA11" s="89" t="s">
        <v>369</v>
      </c>
    </row>
    <row r="12" spans="1:105" ht="12" customHeight="1" x14ac:dyDescent="0.25">
      <c r="A12" s="28" t="s">
        <v>95</v>
      </c>
      <c r="B12" s="72">
        <v>3.7913411305145295</v>
      </c>
      <c r="C12" s="72">
        <v>4.8350919285564302</v>
      </c>
      <c r="D12" s="72">
        <v>5.7019799840176475</v>
      </c>
      <c r="E12" s="72">
        <v>7.7334627844859343</v>
      </c>
      <c r="F12" s="72">
        <v>11.620449911165013</v>
      </c>
      <c r="G12" s="72">
        <v>17.642573146639055</v>
      </c>
      <c r="H12" s="72">
        <v>16.923508563099176</v>
      </c>
      <c r="I12" s="72">
        <v>19.33302614000128</v>
      </c>
      <c r="J12" s="72">
        <v>23.040437993741584</v>
      </c>
      <c r="K12" s="72">
        <v>28.369876232258921</v>
      </c>
      <c r="L12" s="72">
        <v>42.109945615014148</v>
      </c>
      <c r="M12" s="72">
        <v>44.989876086825575</v>
      </c>
      <c r="N12" s="72">
        <v>51.415086463522222</v>
      </c>
      <c r="O12" s="72">
        <v>56.063325296362827</v>
      </c>
      <c r="P12" s="72">
        <v>42.937687545081026</v>
      </c>
      <c r="Q12" s="72">
        <v>52.294922461637512</v>
      </c>
      <c r="R12" s="72">
        <v>53.586704156753761</v>
      </c>
      <c r="S12" s="72">
        <v>58.224064352899063</v>
      </c>
      <c r="T12" s="72">
        <v>54.578590525206607</v>
      </c>
      <c r="U12" s="72">
        <v>46.204490265607376</v>
      </c>
      <c r="V12" s="72">
        <v>41.737582064363231</v>
      </c>
      <c r="W12" s="72">
        <v>245.86023686232579</v>
      </c>
      <c r="DA12" s="89" t="s">
        <v>370</v>
      </c>
    </row>
    <row r="13" spans="1:105" ht="12" customHeight="1" x14ac:dyDescent="0.25">
      <c r="A13" s="73" t="s">
        <v>94</v>
      </c>
      <c r="B13" s="74">
        <v>360.85168494555188</v>
      </c>
      <c r="C13" s="74">
        <v>317.83259694598325</v>
      </c>
      <c r="D13" s="74">
        <v>340.44463418953137</v>
      </c>
      <c r="E13" s="74">
        <v>375.20058103512895</v>
      </c>
      <c r="F13" s="74">
        <v>372.52202597051348</v>
      </c>
      <c r="G13" s="74">
        <v>432.14184921941705</v>
      </c>
      <c r="H13" s="74">
        <v>351.45078399283784</v>
      </c>
      <c r="I13" s="74">
        <v>307.42797492922517</v>
      </c>
      <c r="J13" s="74">
        <v>334.8786395969795</v>
      </c>
      <c r="K13" s="74">
        <v>317.37740932708613</v>
      </c>
      <c r="L13" s="74">
        <v>376.95198283026986</v>
      </c>
      <c r="M13" s="74">
        <v>378.45280592298997</v>
      </c>
      <c r="N13" s="74">
        <v>354.45069271656479</v>
      </c>
      <c r="O13" s="74">
        <v>257.83100230904768</v>
      </c>
      <c r="P13" s="74">
        <v>154.05492453356072</v>
      </c>
      <c r="Q13" s="74">
        <v>235.37313312201013</v>
      </c>
      <c r="R13" s="74">
        <v>235.57532486412347</v>
      </c>
      <c r="S13" s="74">
        <v>156.58972984347864</v>
      </c>
      <c r="T13" s="74">
        <v>158.49212349783684</v>
      </c>
      <c r="U13" s="74">
        <v>161.10265976596139</v>
      </c>
      <c r="V13" s="74">
        <v>149.32313308407146</v>
      </c>
      <c r="W13" s="74">
        <v>4.8700298330765408</v>
      </c>
      <c r="DA13" s="90" t="s">
        <v>371</v>
      </c>
    </row>
    <row r="14" spans="1:105" ht="12" customHeight="1" x14ac:dyDescent="0.25">
      <c r="A14" s="75" t="s">
        <v>97</v>
      </c>
      <c r="B14" s="76">
        <v>208.65391804008877</v>
      </c>
      <c r="C14" s="76">
        <v>219.97530198142698</v>
      </c>
      <c r="D14" s="76">
        <v>211.8120290971741</v>
      </c>
      <c r="E14" s="76">
        <v>217.32233831670018</v>
      </c>
      <c r="F14" s="76">
        <v>239.18854480621869</v>
      </c>
      <c r="G14" s="76">
        <v>256.64939668112004</v>
      </c>
      <c r="H14" s="76">
        <v>230.31346266661552</v>
      </c>
      <c r="I14" s="76">
        <v>219.46446326647413</v>
      </c>
      <c r="J14" s="76">
        <v>224.57547572146152</v>
      </c>
      <c r="K14" s="76">
        <v>230.83734698020658</v>
      </c>
      <c r="L14" s="76">
        <v>257.57136998253844</v>
      </c>
      <c r="M14" s="76">
        <v>239.70497052574009</v>
      </c>
      <c r="N14" s="76">
        <v>243.17578254364835</v>
      </c>
      <c r="O14" s="76">
        <v>265.79266024089162</v>
      </c>
      <c r="P14" s="76">
        <v>224.62435823292199</v>
      </c>
      <c r="Q14" s="76">
        <v>233.56402603937366</v>
      </c>
      <c r="R14" s="76">
        <v>234.37804487626707</v>
      </c>
      <c r="S14" s="76">
        <v>238.05178079967911</v>
      </c>
      <c r="T14" s="76">
        <v>228.75369277019485</v>
      </c>
      <c r="U14" s="76">
        <v>226.31015472074975</v>
      </c>
      <c r="V14" s="76">
        <v>223.0931184791701</v>
      </c>
      <c r="W14" s="76">
        <v>224.22693811111415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67.348167090859988</v>
      </c>
      <c r="C15" s="69">
        <f t="shared" si="6"/>
        <v>83.899502415022042</v>
      </c>
      <c r="D15" s="69">
        <f t="shared" si="6"/>
        <v>72.073477692112931</v>
      </c>
      <c r="E15" s="69">
        <f t="shared" si="6"/>
        <v>233.66473643116603</v>
      </c>
      <c r="F15" s="69">
        <f t="shared" si="6"/>
        <v>98.162401708407188</v>
      </c>
      <c r="G15" s="69">
        <f t="shared" si="6"/>
        <v>103.56060417175868</v>
      </c>
      <c r="H15" s="69">
        <f t="shared" si="6"/>
        <v>140.64803816750566</v>
      </c>
      <c r="I15" s="69">
        <f t="shared" si="6"/>
        <v>137.89750276032606</v>
      </c>
      <c r="J15" s="69">
        <f t="shared" si="6"/>
        <v>182.73975517080731</v>
      </c>
      <c r="K15" s="69">
        <f t="shared" si="6"/>
        <v>199.26097711276788</v>
      </c>
      <c r="L15" s="69">
        <f t="shared" si="6"/>
        <v>159.86502619971674</v>
      </c>
      <c r="M15" s="69">
        <f t="shared" si="6"/>
        <v>181.57301784686788</v>
      </c>
      <c r="N15" s="69">
        <f t="shared" si="6"/>
        <v>296.28665295757554</v>
      </c>
      <c r="O15" s="69">
        <f t="shared" si="6"/>
        <v>179.64447572095918</v>
      </c>
      <c r="P15" s="69">
        <f t="shared" si="6"/>
        <v>132.15015734382811</v>
      </c>
      <c r="Q15" s="69">
        <f t="shared" si="6"/>
        <v>271.00833572179221</v>
      </c>
      <c r="R15" s="69">
        <f t="shared" si="6"/>
        <v>188.15993121238199</v>
      </c>
      <c r="S15" s="69">
        <f t="shared" si="6"/>
        <v>277.90138052928222</v>
      </c>
      <c r="T15" s="69">
        <f t="shared" si="6"/>
        <v>214.01478456100145</v>
      </c>
      <c r="U15" s="69">
        <f t="shared" si="6"/>
        <v>263.64884876277796</v>
      </c>
      <c r="V15" s="69">
        <f t="shared" si="6"/>
        <v>206.10506830992585</v>
      </c>
      <c r="W15" s="69">
        <f t="shared" si="6"/>
        <v>250.08815802044452</v>
      </c>
      <c r="DA15" s="88" t="s">
        <v>246</v>
      </c>
    </row>
    <row r="16" spans="1:105" ht="12" customHeight="1" x14ac:dyDescent="0.25">
      <c r="A16" s="28" t="s">
        <v>91</v>
      </c>
      <c r="B16" s="72">
        <v>67.348167090859988</v>
      </c>
      <c r="C16" s="72">
        <v>83.899502415022042</v>
      </c>
      <c r="D16" s="72">
        <v>72.073477692112931</v>
      </c>
      <c r="E16" s="72">
        <v>233.66473643116603</v>
      </c>
      <c r="F16" s="72">
        <v>98.162401708407188</v>
      </c>
      <c r="G16" s="72">
        <v>103.56060417175868</v>
      </c>
      <c r="H16" s="72">
        <v>140.64803816750566</v>
      </c>
      <c r="I16" s="72">
        <v>137.89750276032606</v>
      </c>
      <c r="J16" s="72">
        <v>182.73975517080731</v>
      </c>
      <c r="K16" s="72">
        <v>199.26097711276788</v>
      </c>
      <c r="L16" s="72">
        <v>159.86502619971674</v>
      </c>
      <c r="M16" s="72">
        <v>181.57301784686788</v>
      </c>
      <c r="N16" s="72">
        <v>296.28665295757554</v>
      </c>
      <c r="O16" s="72">
        <v>179.64447572095918</v>
      </c>
      <c r="P16" s="72">
        <v>132.15015734382811</v>
      </c>
      <c r="Q16" s="72">
        <v>271.00833572179221</v>
      </c>
      <c r="R16" s="72">
        <v>188.15993121238199</v>
      </c>
      <c r="S16" s="72">
        <v>277.90138052928222</v>
      </c>
      <c r="T16" s="72">
        <v>214.01478456100145</v>
      </c>
      <c r="U16" s="72">
        <v>263.64884876277796</v>
      </c>
      <c r="V16" s="72">
        <v>206.10506830992585</v>
      </c>
      <c r="W16" s="72">
        <v>250.08815802044452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4134.7130034684069</v>
      </c>
      <c r="C17" s="69">
        <f t="shared" si="7"/>
        <v>4164.2709643591334</v>
      </c>
      <c r="D17" s="69">
        <f t="shared" si="7"/>
        <v>4200.2306190406298</v>
      </c>
      <c r="E17" s="69">
        <f t="shared" si="7"/>
        <v>4114.6410717519329</v>
      </c>
      <c r="F17" s="69">
        <f t="shared" si="7"/>
        <v>4119.3310893450671</v>
      </c>
      <c r="G17" s="69">
        <f t="shared" si="7"/>
        <v>4130.4139097251646</v>
      </c>
      <c r="H17" s="69">
        <f t="shared" si="7"/>
        <v>4083.1050838048204</v>
      </c>
      <c r="I17" s="69">
        <f t="shared" si="7"/>
        <v>3888.243716764222</v>
      </c>
      <c r="J17" s="69">
        <f t="shared" si="7"/>
        <v>3619.0092569558878</v>
      </c>
      <c r="K17" s="69">
        <f t="shared" si="7"/>
        <v>3746.5393246273984</v>
      </c>
      <c r="L17" s="69">
        <f t="shared" si="7"/>
        <v>3998.831544817609</v>
      </c>
      <c r="M17" s="69">
        <f t="shared" si="7"/>
        <v>4111.0263075630919</v>
      </c>
      <c r="N17" s="69">
        <f t="shared" si="7"/>
        <v>4038.3066709713512</v>
      </c>
      <c r="O17" s="69">
        <f t="shared" si="7"/>
        <v>3952.270559096778</v>
      </c>
      <c r="P17" s="69">
        <f t="shared" si="7"/>
        <v>3743.0214182483865</v>
      </c>
      <c r="Q17" s="69">
        <f t="shared" si="7"/>
        <v>3772.8981326907178</v>
      </c>
      <c r="R17" s="69">
        <f t="shared" ref="R17:V17" si="8">SUM(R18:R26)</f>
        <v>3786.8468592423724</v>
      </c>
      <c r="S17" s="69">
        <f t="shared" si="8"/>
        <v>3715.2806764839779</v>
      </c>
      <c r="T17" s="69">
        <f t="shared" si="8"/>
        <v>3705.7392828216498</v>
      </c>
      <c r="U17" s="69">
        <f t="shared" si="8"/>
        <v>3574.9869083427939</v>
      </c>
      <c r="V17" s="69">
        <f t="shared" si="8"/>
        <v>3469.6517443672637</v>
      </c>
      <c r="W17" s="69">
        <f t="shared" ref="W17" si="9">SUM(W18:W26)</f>
        <v>2927.2640759218898</v>
      </c>
      <c r="DA17" s="88" t="s">
        <v>247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269.89649908585267</v>
      </c>
      <c r="C19" s="72">
        <v>274.4097841835586</v>
      </c>
      <c r="D19" s="72">
        <v>277.05047271545476</v>
      </c>
      <c r="E19" s="72">
        <v>280.8058083447458</v>
      </c>
      <c r="F19" s="72">
        <v>318.37601895217188</v>
      </c>
      <c r="G19" s="72">
        <v>287.25858814516255</v>
      </c>
      <c r="H19" s="72">
        <v>273.44204655243936</v>
      </c>
      <c r="I19" s="72">
        <v>238.22455061655398</v>
      </c>
      <c r="J19" s="72">
        <v>223.38517056221781</v>
      </c>
      <c r="K19" s="72">
        <v>224.30631535331207</v>
      </c>
      <c r="L19" s="72">
        <v>240.78556779346144</v>
      </c>
      <c r="M19" s="72">
        <v>268.1350989334951</v>
      </c>
      <c r="N19" s="72">
        <v>236.85634743636459</v>
      </c>
      <c r="O19" s="72">
        <v>212.70097752788357</v>
      </c>
      <c r="P19" s="72">
        <v>182.16812639776103</v>
      </c>
      <c r="Q19" s="72">
        <v>181.6257284799847</v>
      </c>
      <c r="R19" s="72">
        <v>187.14115792490682</v>
      </c>
      <c r="S19" s="72">
        <v>195.64392853730772</v>
      </c>
      <c r="T19" s="72">
        <v>199.1234833285564</v>
      </c>
      <c r="U19" s="72">
        <v>194.8726473679182</v>
      </c>
      <c r="V19" s="72">
        <v>196.14053692557562</v>
      </c>
      <c r="W19" s="72">
        <v>194.25628164708127</v>
      </c>
      <c r="DA19" s="89" t="s">
        <v>375</v>
      </c>
    </row>
    <row r="20" spans="1:105" ht="12" customHeight="1" x14ac:dyDescent="0.25">
      <c r="A20" s="28" t="s">
        <v>205</v>
      </c>
      <c r="B20" s="72">
        <v>512.93015394119902</v>
      </c>
      <c r="C20" s="72">
        <v>493.9473125002076</v>
      </c>
      <c r="D20" s="72">
        <v>453.6504309036635</v>
      </c>
      <c r="E20" s="72">
        <v>381.76903309431918</v>
      </c>
      <c r="F20" s="72">
        <v>416.41654598760925</v>
      </c>
      <c r="G20" s="72">
        <v>374.1392518428371</v>
      </c>
      <c r="H20" s="72">
        <v>350.51211375976141</v>
      </c>
      <c r="I20" s="72">
        <v>275.77527509570058</v>
      </c>
      <c r="J20" s="72">
        <v>251.25492590495176</v>
      </c>
      <c r="K20" s="72">
        <v>239.14433883001536</v>
      </c>
      <c r="L20" s="72">
        <v>183.56786916765975</v>
      </c>
      <c r="M20" s="72">
        <v>198.7281290364302</v>
      </c>
      <c r="N20" s="72">
        <v>155.82621655052074</v>
      </c>
      <c r="O20" s="72">
        <v>146.59389838893131</v>
      </c>
      <c r="P20" s="72">
        <v>137.96558540337321</v>
      </c>
      <c r="Q20" s="72">
        <v>131.874008789529</v>
      </c>
      <c r="R20" s="72">
        <v>119.67743861660456</v>
      </c>
      <c r="S20" s="72">
        <v>98.473082067450079</v>
      </c>
      <c r="T20" s="72">
        <v>121.25248399732493</v>
      </c>
      <c r="U20" s="72">
        <v>92.740565587083211</v>
      </c>
      <c r="V20" s="72">
        <v>86.024171204738693</v>
      </c>
      <c r="W20" s="72">
        <v>74.49742046431642</v>
      </c>
      <c r="DA20" s="89" t="s">
        <v>376</v>
      </c>
    </row>
    <row r="21" spans="1:105" ht="12" customHeight="1" x14ac:dyDescent="0.25">
      <c r="A21" s="28" t="s">
        <v>192</v>
      </c>
      <c r="B21" s="72">
        <v>2407.3594957495429</v>
      </c>
      <c r="C21" s="72">
        <v>2467.1154370307363</v>
      </c>
      <c r="D21" s="72">
        <v>2433.4379532405233</v>
      </c>
      <c r="E21" s="72">
        <v>2437.9402923238513</v>
      </c>
      <c r="F21" s="72">
        <v>2245.8525788758843</v>
      </c>
      <c r="G21" s="72">
        <v>2338.3225081243863</v>
      </c>
      <c r="H21" s="72">
        <v>2287.1673662231765</v>
      </c>
      <c r="I21" s="72">
        <v>2248.0296426256414</v>
      </c>
      <c r="J21" s="72">
        <v>2027.0690798262647</v>
      </c>
      <c r="K21" s="72">
        <v>2192.1998760537426</v>
      </c>
      <c r="L21" s="72">
        <v>2429.3563713512644</v>
      </c>
      <c r="M21" s="72">
        <v>2367.6118516886982</v>
      </c>
      <c r="N21" s="72">
        <v>2453.5836453302136</v>
      </c>
      <c r="O21" s="72">
        <v>2429.7807334481404</v>
      </c>
      <c r="P21" s="72">
        <v>2239.3333051365407</v>
      </c>
      <c r="Q21" s="72">
        <v>2338.9122060651321</v>
      </c>
      <c r="R21" s="72">
        <v>2372.9397206868498</v>
      </c>
      <c r="S21" s="72">
        <v>2306.1409207738075</v>
      </c>
      <c r="T21" s="72">
        <v>2271.2262066003323</v>
      </c>
      <c r="U21" s="72">
        <v>2205.5341873323541</v>
      </c>
      <c r="V21" s="72">
        <v>2157.0171671106555</v>
      </c>
      <c r="W21" s="72">
        <v>1715.0030448346715</v>
      </c>
      <c r="DA21" s="89" t="s">
        <v>377</v>
      </c>
    </row>
    <row r="22" spans="1:105" ht="12" customHeight="1" x14ac:dyDescent="0.25">
      <c r="A22" s="28" t="s">
        <v>207</v>
      </c>
      <c r="B22" s="72">
        <v>52.265066726218102</v>
      </c>
      <c r="C22" s="72">
        <v>52.501595725085913</v>
      </c>
      <c r="D22" s="72">
        <v>89.025110680428483</v>
      </c>
      <c r="E22" s="72">
        <v>102.94383224051606</v>
      </c>
      <c r="F22" s="72">
        <v>112.33986782511623</v>
      </c>
      <c r="G22" s="72">
        <v>136.6692930184268</v>
      </c>
      <c r="H22" s="72">
        <v>173.98480736821756</v>
      </c>
      <c r="I22" s="72">
        <v>170.12703271911241</v>
      </c>
      <c r="J22" s="72">
        <v>181.1902205357614</v>
      </c>
      <c r="K22" s="72">
        <v>181.15120899733139</v>
      </c>
      <c r="L22" s="72">
        <v>201.10386982909708</v>
      </c>
      <c r="M22" s="72">
        <v>229.94821066015587</v>
      </c>
      <c r="N22" s="72">
        <v>227.39967434931981</v>
      </c>
      <c r="O22" s="72">
        <v>225.7354743736588</v>
      </c>
      <c r="P22" s="72">
        <v>240.44730327448588</v>
      </c>
      <c r="Q22" s="72">
        <v>231.05920989777388</v>
      </c>
      <c r="R22" s="72">
        <v>222.97076526225283</v>
      </c>
      <c r="S22" s="72">
        <v>244.37675551734026</v>
      </c>
      <c r="T22" s="72">
        <v>225.78112162033059</v>
      </c>
      <c r="U22" s="72">
        <v>225.37976497563776</v>
      </c>
      <c r="V22" s="72">
        <v>216.64978026177505</v>
      </c>
      <c r="W22" s="72">
        <v>236.49548581255374</v>
      </c>
      <c r="DA22" s="89" t="s">
        <v>378</v>
      </c>
    </row>
    <row r="23" spans="1:105" ht="12" customHeight="1" x14ac:dyDescent="0.25">
      <c r="A23" s="28" t="s">
        <v>202</v>
      </c>
      <c r="B23" s="72">
        <v>0.28456539394168118</v>
      </c>
      <c r="C23" s="72">
        <v>0.28145155519406501</v>
      </c>
      <c r="D23" s="72">
        <v>0.29292808580587754</v>
      </c>
      <c r="E23" s="72">
        <v>0.26418967276876876</v>
      </c>
      <c r="F23" s="72">
        <v>0.26974159836472911</v>
      </c>
      <c r="G23" s="72">
        <v>0.24671852161927596</v>
      </c>
      <c r="H23" s="72">
        <v>0.26209678344657572</v>
      </c>
      <c r="I23" s="72">
        <v>0.26333273127294582</v>
      </c>
      <c r="J23" s="72">
        <v>0.25175246168296506</v>
      </c>
      <c r="K23" s="72">
        <v>0.24713959126909851</v>
      </c>
      <c r="L23" s="72">
        <v>0.13496551545795052</v>
      </c>
      <c r="M23" s="72">
        <v>0.15546665284846503</v>
      </c>
      <c r="N23" s="72">
        <v>0.15961628737723077</v>
      </c>
      <c r="O23" s="72">
        <v>0.14625857359668526</v>
      </c>
      <c r="P23" s="72">
        <v>5.7716541107653195E-2</v>
      </c>
      <c r="Q23" s="72">
        <v>9.4423005794327206E-2</v>
      </c>
      <c r="R23" s="72">
        <v>9.7334722014146016E-2</v>
      </c>
      <c r="S23" s="72">
        <v>9.702664302842065E-2</v>
      </c>
      <c r="T23" s="72">
        <v>0.1095622570090842</v>
      </c>
      <c r="U23" s="72">
        <v>0.10823454845732036</v>
      </c>
      <c r="V23" s="72">
        <v>0.10036096791775385</v>
      </c>
      <c r="W23" s="72">
        <v>9.5973880313793891E-2</v>
      </c>
      <c r="DA23" s="89" t="s">
        <v>379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21.360563334242713</v>
      </c>
      <c r="G24" s="72">
        <v>19.935852250911577</v>
      </c>
      <c r="H24" s="72">
        <v>19.12157675981847</v>
      </c>
      <c r="I24" s="72">
        <v>17.835977606474749</v>
      </c>
      <c r="J24" s="72">
        <v>5.4696060476705188</v>
      </c>
      <c r="K24" s="72">
        <v>6.4972539355300691</v>
      </c>
      <c r="L24" s="72">
        <v>14.594502645084194</v>
      </c>
      <c r="M24" s="72">
        <v>77.599660431442175</v>
      </c>
      <c r="N24" s="72">
        <v>85.472718407832986</v>
      </c>
      <c r="O24" s="72">
        <v>113.87265710636518</v>
      </c>
      <c r="P24" s="72">
        <v>118.42438416803856</v>
      </c>
      <c r="Q24" s="72">
        <v>117.47855163848284</v>
      </c>
      <c r="R24" s="72">
        <v>122.42691315563199</v>
      </c>
      <c r="S24" s="72">
        <v>115.31592146746915</v>
      </c>
      <c r="T24" s="72">
        <v>140.38900831183719</v>
      </c>
      <c r="U24" s="72">
        <v>112.96563007547533</v>
      </c>
      <c r="V24" s="72">
        <v>98.730629597783519</v>
      </c>
      <c r="W24" s="72">
        <v>70.699316900735653</v>
      </c>
      <c r="DA24" s="89" t="s">
        <v>380</v>
      </c>
    </row>
    <row r="25" spans="1:105" ht="12" customHeight="1" x14ac:dyDescent="0.25">
      <c r="A25" s="73" t="s">
        <v>53</v>
      </c>
      <c r="B25" s="74">
        <v>883.4982027952118</v>
      </c>
      <c r="C25" s="74">
        <v>866.58098955523621</v>
      </c>
      <c r="D25" s="74">
        <v>935.85850415422124</v>
      </c>
      <c r="E25" s="74">
        <v>898.40235287710698</v>
      </c>
      <c r="F25" s="74">
        <v>990.31336520503953</v>
      </c>
      <c r="G25" s="74">
        <v>952.56052843231112</v>
      </c>
      <c r="H25" s="74">
        <v>951.5060479830687</v>
      </c>
      <c r="I25" s="74">
        <v>897.3124109584594</v>
      </c>
      <c r="J25" s="74">
        <v>878.29624022438986</v>
      </c>
      <c r="K25" s="74">
        <v>836.83291671572556</v>
      </c>
      <c r="L25" s="74">
        <v>830.02408209254008</v>
      </c>
      <c r="M25" s="74">
        <v>864.97377150138004</v>
      </c>
      <c r="N25" s="74">
        <v>764.0757784910636</v>
      </c>
      <c r="O25" s="74">
        <v>699.00186664294881</v>
      </c>
      <c r="P25" s="74">
        <v>691.75500592553124</v>
      </c>
      <c r="Q25" s="74">
        <v>631.31711745374548</v>
      </c>
      <c r="R25" s="74">
        <v>613.53299577007044</v>
      </c>
      <c r="S25" s="74">
        <v>600.74198386794387</v>
      </c>
      <c r="T25" s="74">
        <v>586.2256024328284</v>
      </c>
      <c r="U25" s="74">
        <v>574.70548292706269</v>
      </c>
      <c r="V25" s="74">
        <v>534.80560732719232</v>
      </c>
      <c r="W25" s="74">
        <v>447.25963062813321</v>
      </c>
      <c r="DA25" s="90" t="s">
        <v>381</v>
      </c>
    </row>
    <row r="26" spans="1:105" ht="12" customHeight="1" x14ac:dyDescent="0.25">
      <c r="A26" s="32" t="s">
        <v>52</v>
      </c>
      <c r="B26" s="77">
        <v>8.4790197764402411</v>
      </c>
      <c r="C26" s="77">
        <v>9.4343938091143578</v>
      </c>
      <c r="D26" s="77">
        <v>10.9152192605331</v>
      </c>
      <c r="E26" s="77">
        <v>12.51556319862425</v>
      </c>
      <c r="F26" s="77">
        <v>14.402407566638001</v>
      </c>
      <c r="G26" s="77">
        <v>21.281169389509891</v>
      </c>
      <c r="H26" s="77">
        <v>27.109028374892521</v>
      </c>
      <c r="I26" s="77">
        <v>40.675494411006007</v>
      </c>
      <c r="J26" s="77">
        <v>52.092261392949261</v>
      </c>
      <c r="K26" s="77">
        <v>66.160275150472913</v>
      </c>
      <c r="L26" s="77">
        <v>99.264316423043837</v>
      </c>
      <c r="M26" s="77">
        <v>103.87411865864139</v>
      </c>
      <c r="N26" s="77">
        <v>114.9326741186586</v>
      </c>
      <c r="O26" s="77">
        <v>124.43869303525361</v>
      </c>
      <c r="P26" s="77">
        <v>132.86999140154771</v>
      </c>
      <c r="Q26" s="77">
        <v>140.5368873602751</v>
      </c>
      <c r="R26" s="77">
        <v>148.0605331040413</v>
      </c>
      <c r="S26" s="77">
        <v>154.49105760963019</v>
      </c>
      <c r="T26" s="77">
        <v>161.63181427343079</v>
      </c>
      <c r="U26" s="77">
        <v>168.68039552880481</v>
      </c>
      <c r="V26" s="77">
        <v>180.1834909716251</v>
      </c>
      <c r="W26" s="77">
        <v>188.95692175408419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1854.1140357999266</v>
      </c>
      <c r="C27" s="69">
        <f t="shared" si="10"/>
        <v>1878.5785348640313</v>
      </c>
      <c r="D27" s="69">
        <f t="shared" si="10"/>
        <v>1900.5801289184085</v>
      </c>
      <c r="E27" s="69">
        <f t="shared" si="10"/>
        <v>1877.7656018323883</v>
      </c>
      <c r="F27" s="69">
        <f t="shared" si="10"/>
        <v>1947.405571262753</v>
      </c>
      <c r="G27" s="69">
        <f t="shared" si="10"/>
        <v>1900.5895254817749</v>
      </c>
      <c r="H27" s="69">
        <f t="shared" si="10"/>
        <v>1893.9828677426826</v>
      </c>
      <c r="I27" s="69">
        <f t="shared" si="10"/>
        <v>1713.5127808241623</v>
      </c>
      <c r="J27" s="69">
        <f t="shared" si="10"/>
        <v>1572.0251695231184</v>
      </c>
      <c r="K27" s="69">
        <f t="shared" si="10"/>
        <v>1621.0428835351586</v>
      </c>
      <c r="L27" s="69">
        <f t="shared" si="10"/>
        <v>1641.2378397718949</v>
      </c>
      <c r="M27" s="69">
        <f t="shared" si="10"/>
        <v>1635.4315895022185</v>
      </c>
      <c r="N27" s="69">
        <f t="shared" si="10"/>
        <v>1431.1608571939078</v>
      </c>
      <c r="O27" s="69">
        <f t="shared" si="10"/>
        <v>1527.9991897167386</v>
      </c>
      <c r="P27" s="69">
        <f t="shared" si="10"/>
        <v>1437.0311715117259</v>
      </c>
      <c r="Q27" s="69">
        <f t="shared" si="10"/>
        <v>1478.8737714815295</v>
      </c>
      <c r="R27" s="69">
        <f t="shared" ref="R27:V27" si="11">SUM(R28:R32)</f>
        <v>1509.415832669928</v>
      </c>
      <c r="S27" s="69">
        <f t="shared" si="11"/>
        <v>1706.5619210387044</v>
      </c>
      <c r="T27" s="69">
        <f t="shared" si="11"/>
        <v>1685.0408564453694</v>
      </c>
      <c r="U27" s="69">
        <f t="shared" si="11"/>
        <v>1698.8394507236019</v>
      </c>
      <c r="V27" s="69">
        <f t="shared" si="11"/>
        <v>1768.766652332796</v>
      </c>
      <c r="W27" s="69">
        <f t="shared" ref="W27" si="12">SUM(W28:W32)</f>
        <v>1595.7477235108738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274.37450366111119</v>
      </c>
      <c r="C29" s="72">
        <v>259.98289960039267</v>
      </c>
      <c r="D29" s="72">
        <v>260.82616735595406</v>
      </c>
      <c r="E29" s="72">
        <v>253.32734393485751</v>
      </c>
      <c r="F29" s="72">
        <v>273.08962404404269</v>
      </c>
      <c r="G29" s="72">
        <v>254.66369530219498</v>
      </c>
      <c r="H29" s="72">
        <v>247.12575019173903</v>
      </c>
      <c r="I29" s="72">
        <v>231.80915468540763</v>
      </c>
      <c r="J29" s="72">
        <v>236.59229139816139</v>
      </c>
      <c r="K29" s="72">
        <v>225.26381659720684</v>
      </c>
      <c r="L29" s="72">
        <v>219.95066586795733</v>
      </c>
      <c r="M29" s="72">
        <v>226.23194235997212</v>
      </c>
      <c r="N29" s="72">
        <v>199.77379815849108</v>
      </c>
      <c r="O29" s="72">
        <v>200.60288561337401</v>
      </c>
      <c r="P29" s="72">
        <v>213.60077218056387</v>
      </c>
      <c r="Q29" s="72">
        <v>200.11889748734117</v>
      </c>
      <c r="R29" s="72">
        <v>206.19575809687589</v>
      </c>
      <c r="S29" s="72">
        <v>215.56429731537216</v>
      </c>
      <c r="T29" s="72">
        <v>219.39763064870544</v>
      </c>
      <c r="U29" s="72">
        <v>214.71391038501957</v>
      </c>
      <c r="V29" s="72">
        <v>216.11144549536638</v>
      </c>
      <c r="W29" s="72">
        <v>214.03491927008693</v>
      </c>
      <c r="DA29" s="89" t="s">
        <v>384</v>
      </c>
    </row>
    <row r="30" spans="1:105" ht="12" customHeight="1" x14ac:dyDescent="0.25">
      <c r="A30" s="28" t="s">
        <v>192</v>
      </c>
      <c r="B30" s="72">
        <v>1213.6519626984214</v>
      </c>
      <c r="C30" s="72">
        <v>1220.1627685286301</v>
      </c>
      <c r="D30" s="72">
        <v>1220.3083226520164</v>
      </c>
      <c r="E30" s="72">
        <v>1232.5387997129576</v>
      </c>
      <c r="F30" s="72">
        <v>1177.2984840358781</v>
      </c>
      <c r="G30" s="72">
        <v>1228.4694154253425</v>
      </c>
      <c r="H30" s="72">
        <v>1160.5573487116253</v>
      </c>
      <c r="I30" s="72">
        <v>999.16077225937613</v>
      </c>
      <c r="J30" s="72">
        <v>892.85234124518911</v>
      </c>
      <c r="K30" s="72">
        <v>957.87387804666923</v>
      </c>
      <c r="L30" s="72">
        <v>1025.1243023680706</v>
      </c>
      <c r="M30" s="72">
        <v>1037.5542372294565</v>
      </c>
      <c r="N30" s="72">
        <v>904.53943956104149</v>
      </c>
      <c r="O30" s="72">
        <v>951.32206541616449</v>
      </c>
      <c r="P30" s="72">
        <v>899.61137817373037</v>
      </c>
      <c r="Q30" s="72">
        <v>929.55894552724567</v>
      </c>
      <c r="R30" s="72">
        <v>959.41151626663668</v>
      </c>
      <c r="S30" s="72">
        <v>1081.3240418593305</v>
      </c>
      <c r="T30" s="72">
        <v>1059.6901539106636</v>
      </c>
      <c r="U30" s="72">
        <v>1078.6712476702046</v>
      </c>
      <c r="V30" s="72">
        <v>1136.2083756989814</v>
      </c>
      <c r="W30" s="72">
        <v>961.29899096998133</v>
      </c>
      <c r="DA30" s="89" t="s">
        <v>385</v>
      </c>
    </row>
    <row r="31" spans="1:105" ht="12" customHeight="1" x14ac:dyDescent="0.25">
      <c r="A31" s="28" t="s">
        <v>207</v>
      </c>
      <c r="B31" s="72">
        <v>10.013881376954874</v>
      </c>
      <c r="C31" s="72">
        <v>11.841855783986242</v>
      </c>
      <c r="D31" s="72">
        <v>16.627448594876515</v>
      </c>
      <c r="E31" s="72">
        <v>16.927565144214622</v>
      </c>
      <c r="F31" s="72">
        <v>21.175746402939648</v>
      </c>
      <c r="G31" s="72">
        <v>26.681409535753136</v>
      </c>
      <c r="H31" s="72">
        <v>34.314489636733484</v>
      </c>
      <c r="I31" s="72">
        <v>46.918074601396746</v>
      </c>
      <c r="J31" s="72">
        <v>46.7243120342414</v>
      </c>
      <c r="K31" s="72">
        <v>50.013321160000899</v>
      </c>
      <c r="L31" s="72">
        <v>54.238501621186558</v>
      </c>
      <c r="M31" s="72">
        <v>43.345981717915244</v>
      </c>
      <c r="N31" s="72">
        <v>41.094899252543343</v>
      </c>
      <c r="O31" s="72">
        <v>46.460193735540763</v>
      </c>
      <c r="P31" s="72">
        <v>50.340053653212792</v>
      </c>
      <c r="Q31" s="72">
        <v>50.507380338205792</v>
      </c>
      <c r="R31" s="72">
        <v>48.739323588420746</v>
      </c>
      <c r="S31" s="72">
        <v>53.418458010891371</v>
      </c>
      <c r="T31" s="72">
        <v>49.353635234546672</v>
      </c>
      <c r="U31" s="72">
        <v>49.265907136715391</v>
      </c>
      <c r="V31" s="72">
        <v>47.357600076430693</v>
      </c>
      <c r="W31" s="72">
        <v>51.695686443106908</v>
      </c>
      <c r="DA31" s="89" t="s">
        <v>386</v>
      </c>
    </row>
    <row r="32" spans="1:105" ht="12" customHeight="1" x14ac:dyDescent="0.25">
      <c r="A32" s="32" t="s">
        <v>53</v>
      </c>
      <c r="B32" s="77">
        <v>356.07368806343902</v>
      </c>
      <c r="C32" s="77">
        <v>386.59101095102233</v>
      </c>
      <c r="D32" s="77">
        <v>402.81819031556142</v>
      </c>
      <c r="E32" s="77">
        <v>374.97189304035851</v>
      </c>
      <c r="F32" s="77">
        <v>475.84171677989252</v>
      </c>
      <c r="G32" s="77">
        <v>390.77500521848424</v>
      </c>
      <c r="H32" s="77">
        <v>451.98527920258493</v>
      </c>
      <c r="I32" s="77">
        <v>435.62477927798182</v>
      </c>
      <c r="J32" s="77">
        <v>395.85622484552641</v>
      </c>
      <c r="K32" s="77">
        <v>387.89186773128154</v>
      </c>
      <c r="L32" s="77">
        <v>341.92436991468048</v>
      </c>
      <c r="M32" s="77">
        <v>328.29942819487451</v>
      </c>
      <c r="N32" s="77">
        <v>285.75272022183185</v>
      </c>
      <c r="O32" s="77">
        <v>329.61404495165925</v>
      </c>
      <c r="P32" s="77">
        <v>273.47896750421887</v>
      </c>
      <c r="Q32" s="77">
        <v>298.68854812873678</v>
      </c>
      <c r="R32" s="77">
        <v>295.06923471799473</v>
      </c>
      <c r="S32" s="77">
        <v>356.25512385311049</v>
      </c>
      <c r="T32" s="77">
        <v>356.59943665145374</v>
      </c>
      <c r="U32" s="77">
        <v>356.18838553166233</v>
      </c>
      <c r="V32" s="77">
        <v>369.08923106201746</v>
      </c>
      <c r="W32" s="77">
        <v>368.7181268276986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12475.050263246827</v>
      </c>
      <c r="C3" s="65">
        <f t="shared" si="0"/>
        <v>13258.545134465066</v>
      </c>
      <c r="D3" s="65">
        <f t="shared" si="0"/>
        <v>13338.525666700989</v>
      </c>
      <c r="E3" s="65">
        <f t="shared" si="0"/>
        <v>15286.807948359894</v>
      </c>
      <c r="F3" s="65">
        <f t="shared" si="0"/>
        <v>15225.347861953742</v>
      </c>
      <c r="G3" s="65">
        <f t="shared" si="0"/>
        <v>16767.12174067555</v>
      </c>
      <c r="H3" s="65">
        <f t="shared" si="0"/>
        <v>16257.851090928238</v>
      </c>
      <c r="I3" s="65">
        <f t="shared" si="0"/>
        <v>16483.838189754439</v>
      </c>
      <c r="J3" s="65">
        <f t="shared" si="0"/>
        <v>17532.251798192618</v>
      </c>
      <c r="K3" s="65">
        <f t="shared" si="0"/>
        <v>18106.909967681673</v>
      </c>
      <c r="L3" s="65">
        <f t="shared" si="0"/>
        <v>19270.496523533333</v>
      </c>
      <c r="M3" s="65">
        <f t="shared" si="0"/>
        <v>18009.370960116328</v>
      </c>
      <c r="N3" s="65">
        <f t="shared" si="0"/>
        <v>20002.378294359471</v>
      </c>
      <c r="O3" s="65">
        <f t="shared" si="0"/>
        <v>20209.522223888842</v>
      </c>
      <c r="P3" s="65">
        <f t="shared" si="0"/>
        <v>17170.831338268319</v>
      </c>
      <c r="Q3" s="65">
        <f t="shared" si="0"/>
        <v>19703.021752323682</v>
      </c>
      <c r="R3" s="65">
        <f t="shared" ref="R3:V3" si="1">SUM(R4,R15,R17,R27)</f>
        <v>19596.262122961878</v>
      </c>
      <c r="S3" s="65">
        <f t="shared" si="1"/>
        <v>20579.339501510571</v>
      </c>
      <c r="T3" s="65">
        <f t="shared" si="1"/>
        <v>20019.146702507191</v>
      </c>
      <c r="U3" s="65">
        <f t="shared" si="1"/>
        <v>19930.034700222586</v>
      </c>
      <c r="V3" s="65">
        <f t="shared" si="1"/>
        <v>19594.914343079297</v>
      </c>
      <c r="W3" s="65">
        <f t="shared" ref="W3" si="2">SUM(W4,W15,W17,W27)</f>
        <v>20718.10944904156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8891.3587986616931</v>
      </c>
      <c r="C4" s="69">
        <f t="shared" si="3"/>
        <v>9584.1728520427405</v>
      </c>
      <c r="D4" s="69">
        <f t="shared" si="3"/>
        <v>9612.5129949695111</v>
      </c>
      <c r="E4" s="69">
        <f t="shared" si="3"/>
        <v>11242.15679832028</v>
      </c>
      <c r="F4" s="69">
        <f t="shared" si="3"/>
        <v>11367.429671937212</v>
      </c>
      <c r="G4" s="69">
        <f t="shared" si="3"/>
        <v>12894.431432116869</v>
      </c>
      <c r="H4" s="69">
        <f t="shared" si="3"/>
        <v>12269.60923280434</v>
      </c>
      <c r="I4" s="69">
        <f t="shared" si="3"/>
        <v>12685.656572342446</v>
      </c>
      <c r="J4" s="69">
        <f t="shared" si="3"/>
        <v>13828.177853424291</v>
      </c>
      <c r="K4" s="69">
        <f t="shared" si="3"/>
        <v>14209.396595671016</v>
      </c>
      <c r="L4" s="69">
        <f t="shared" si="3"/>
        <v>15260.768403557302</v>
      </c>
      <c r="M4" s="69">
        <f t="shared" si="3"/>
        <v>13805.061265485314</v>
      </c>
      <c r="N4" s="69">
        <f t="shared" si="3"/>
        <v>15571.727293400121</v>
      </c>
      <c r="O4" s="69">
        <f t="shared" si="3"/>
        <v>16034.642076861819</v>
      </c>
      <c r="P4" s="69">
        <f t="shared" si="3"/>
        <v>13298.023852901819</v>
      </c>
      <c r="Q4" s="69">
        <f t="shared" si="3"/>
        <v>15282.076831808954</v>
      </c>
      <c r="R4" s="69">
        <f t="shared" ref="R4:V4" si="4">SUM(R5:R14)</f>
        <v>15357.255713930675</v>
      </c>
      <c r="S4" s="69">
        <f t="shared" si="4"/>
        <v>15865.731698000431</v>
      </c>
      <c r="T4" s="69">
        <f t="shared" si="4"/>
        <v>15472.630269324</v>
      </c>
      <c r="U4" s="69">
        <f t="shared" si="4"/>
        <v>15208.276340905553</v>
      </c>
      <c r="V4" s="69">
        <f t="shared" si="4"/>
        <v>15049.942924486097</v>
      </c>
      <c r="W4" s="69">
        <f t="shared" ref="W4" si="5">SUM(W5:W14)</f>
        <v>16444.793227246832</v>
      </c>
      <c r="DA4" s="88" t="s">
        <v>390</v>
      </c>
    </row>
    <row r="5" spans="1:105" ht="12" customHeight="1" x14ac:dyDescent="0.25">
      <c r="A5" s="28" t="s">
        <v>51</v>
      </c>
      <c r="B5" s="72">
        <v>38.710894480081535</v>
      </c>
      <c r="C5" s="72">
        <v>44.555425109879415</v>
      </c>
      <c r="D5" s="72">
        <v>10.028293416064136</v>
      </c>
      <c r="E5" s="72">
        <v>10.028344693322486</v>
      </c>
      <c r="F5" s="72">
        <v>4.5443444670033841</v>
      </c>
      <c r="G5" s="72">
        <v>4.16566191406769</v>
      </c>
      <c r="H5" s="72">
        <v>4.16566191406769</v>
      </c>
      <c r="I5" s="72">
        <v>3.2790781171471552</v>
      </c>
      <c r="J5" s="72">
        <v>2.5445826685011328</v>
      </c>
      <c r="K5" s="72">
        <v>2.1854367509978694</v>
      </c>
      <c r="L5" s="72">
        <v>2.1624645392557986</v>
      </c>
      <c r="M5" s="72">
        <v>2.1587725766543948</v>
      </c>
      <c r="N5" s="72">
        <v>1.4430446045655101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391</v>
      </c>
    </row>
    <row r="6" spans="1:105" ht="12" customHeight="1" x14ac:dyDescent="0.25">
      <c r="A6" s="28" t="s">
        <v>74</v>
      </c>
      <c r="B6" s="72">
        <v>458.49710385828604</v>
      </c>
      <c r="C6" s="72">
        <v>454.58810980302178</v>
      </c>
      <c r="D6" s="72">
        <v>440.29633383870083</v>
      </c>
      <c r="E6" s="72">
        <v>473.53747786744958</v>
      </c>
      <c r="F6" s="72">
        <v>432.17523923754032</v>
      </c>
      <c r="G6" s="72">
        <v>485.34305455313023</v>
      </c>
      <c r="H6" s="72">
        <v>442.67067514141769</v>
      </c>
      <c r="I6" s="72">
        <v>441.69611957126534</v>
      </c>
      <c r="J6" s="72">
        <v>507.15604899241714</v>
      </c>
      <c r="K6" s="72">
        <v>483.44109151415489</v>
      </c>
      <c r="L6" s="72">
        <v>482.2780720762629</v>
      </c>
      <c r="M6" s="72">
        <v>408.21605630267118</v>
      </c>
      <c r="N6" s="72">
        <v>434.16271988849246</v>
      </c>
      <c r="O6" s="72">
        <v>456.73310785579827</v>
      </c>
      <c r="P6" s="72">
        <v>404.12539237666738</v>
      </c>
      <c r="Q6" s="72">
        <v>419.59981178224439</v>
      </c>
      <c r="R6" s="72">
        <v>437.9779075238294</v>
      </c>
      <c r="S6" s="72">
        <v>452.21896646772507</v>
      </c>
      <c r="T6" s="72">
        <v>435.99504389645625</v>
      </c>
      <c r="U6" s="72">
        <v>452.1524834711185</v>
      </c>
      <c r="V6" s="72">
        <v>448.77746645956398</v>
      </c>
      <c r="W6" s="72">
        <v>497.48237576518045</v>
      </c>
      <c r="DA6" s="89" t="s">
        <v>392</v>
      </c>
    </row>
    <row r="7" spans="1:105" ht="12" customHeight="1" x14ac:dyDescent="0.25">
      <c r="A7" s="28" t="s">
        <v>205</v>
      </c>
      <c r="B7" s="72">
        <v>1756.1962027671534</v>
      </c>
      <c r="C7" s="72">
        <v>1983.7252282703471</v>
      </c>
      <c r="D7" s="72">
        <v>1742.786537907293</v>
      </c>
      <c r="E7" s="72">
        <v>1465.3073484967094</v>
      </c>
      <c r="F7" s="72">
        <v>1525.7538104082264</v>
      </c>
      <c r="G7" s="72">
        <v>1515.9507967526274</v>
      </c>
      <c r="H7" s="72">
        <v>1327.4538215691621</v>
      </c>
      <c r="I7" s="72">
        <v>1039.6863786524389</v>
      </c>
      <c r="J7" s="72">
        <v>997.4512232495415</v>
      </c>
      <c r="K7" s="72">
        <v>988.12540962915227</v>
      </c>
      <c r="L7" s="72">
        <v>833.56595622219584</v>
      </c>
      <c r="M7" s="72">
        <v>814.65359761384207</v>
      </c>
      <c r="N7" s="72">
        <v>773.3414761188742</v>
      </c>
      <c r="O7" s="72">
        <v>796.34748891794891</v>
      </c>
      <c r="P7" s="72">
        <v>597.59677928992392</v>
      </c>
      <c r="Q7" s="72">
        <v>677.06155949969195</v>
      </c>
      <c r="R7" s="72">
        <v>618.00611122346209</v>
      </c>
      <c r="S7" s="72">
        <v>497.50967810454546</v>
      </c>
      <c r="T7" s="72">
        <v>569.18489623636026</v>
      </c>
      <c r="U7" s="72">
        <v>452.22671020331387</v>
      </c>
      <c r="V7" s="72">
        <v>404.92036898704737</v>
      </c>
      <c r="W7" s="72">
        <v>383.834989163101</v>
      </c>
      <c r="DA7" s="89" t="s">
        <v>393</v>
      </c>
    </row>
    <row r="8" spans="1:105" ht="12" customHeight="1" x14ac:dyDescent="0.25">
      <c r="A8" s="28" t="s">
        <v>192</v>
      </c>
      <c r="B8" s="72">
        <v>5639.4400226670541</v>
      </c>
      <c r="C8" s="72">
        <v>6069.2745788988741</v>
      </c>
      <c r="D8" s="72">
        <v>5944.7500084660442</v>
      </c>
      <c r="E8" s="72">
        <v>7066.8920965650077</v>
      </c>
      <c r="F8" s="72">
        <v>7674.6385971217842</v>
      </c>
      <c r="G8" s="72">
        <v>8147.8568362861206</v>
      </c>
      <c r="H8" s="72">
        <v>7377.2903713555816</v>
      </c>
      <c r="I8" s="72">
        <v>7007.2145337310712</v>
      </c>
      <c r="J8" s="72">
        <v>7414.958830333675</v>
      </c>
      <c r="K8" s="72">
        <v>7953.0505888172365</v>
      </c>
      <c r="L8" s="72">
        <v>9109.5680086049379</v>
      </c>
      <c r="M8" s="72">
        <v>8973.2847746942934</v>
      </c>
      <c r="N8" s="72">
        <v>9379.6441516864743</v>
      </c>
      <c r="O8" s="72">
        <v>9620.194810780793</v>
      </c>
      <c r="P8" s="72">
        <v>7934.4229295665064</v>
      </c>
      <c r="Q8" s="72">
        <v>9153.2151998471709</v>
      </c>
      <c r="R8" s="72">
        <v>9307.7632458192729</v>
      </c>
      <c r="S8" s="72">
        <v>9535.470052511524</v>
      </c>
      <c r="T8" s="72">
        <v>9203.0076395436736</v>
      </c>
      <c r="U8" s="72">
        <v>9107.4157464494183</v>
      </c>
      <c r="V8" s="72">
        <v>9087.3702064105873</v>
      </c>
      <c r="W8" s="72">
        <v>9308.5569688615742</v>
      </c>
      <c r="DA8" s="89" t="s">
        <v>394</v>
      </c>
    </row>
    <row r="9" spans="1:105" ht="12" customHeight="1" x14ac:dyDescent="0.25">
      <c r="A9" s="28" t="s">
        <v>207</v>
      </c>
      <c r="B9" s="72">
        <v>539.9599651194718</v>
      </c>
      <c r="C9" s="72">
        <v>589.25727299172627</v>
      </c>
      <c r="D9" s="72">
        <v>1022.5580574218404</v>
      </c>
      <c r="E9" s="72">
        <v>1740.7250259437099</v>
      </c>
      <c r="F9" s="72">
        <v>1114.1037549985035</v>
      </c>
      <c r="G9" s="72">
        <v>2051.0094621555204</v>
      </c>
      <c r="H9" s="72">
        <v>2520.0105140367141</v>
      </c>
      <c r="I9" s="72">
        <v>3637.2111338945019</v>
      </c>
      <c r="J9" s="72">
        <v>4373.9796520554</v>
      </c>
      <c r="K9" s="72">
        <v>4234.7462028072814</v>
      </c>
      <c r="L9" s="72">
        <v>4132.4303948671222</v>
      </c>
      <c r="M9" s="72">
        <v>2612.2743517899635</v>
      </c>
      <c r="N9" s="72">
        <v>3886.8562950685173</v>
      </c>
      <c r="O9" s="72">
        <v>3931.8674533860885</v>
      </c>
      <c r="P9" s="72">
        <v>3369.7165964147039</v>
      </c>
      <c r="Q9" s="72">
        <v>3871.4194425905466</v>
      </c>
      <c r="R9" s="72">
        <v>3795.8428005525147</v>
      </c>
      <c r="S9" s="72">
        <v>4244.89483207589</v>
      </c>
      <c r="T9" s="72">
        <v>4012.9845164466369</v>
      </c>
      <c r="U9" s="72">
        <v>4094.7016493299848</v>
      </c>
      <c r="V9" s="72">
        <v>4026.3436846455256</v>
      </c>
      <c r="W9" s="72">
        <v>4662.0662259868232</v>
      </c>
      <c r="DA9" s="89" t="s">
        <v>395</v>
      </c>
    </row>
    <row r="10" spans="1:105" ht="12" customHeight="1" x14ac:dyDescent="0.25">
      <c r="A10" s="28" t="s">
        <v>202</v>
      </c>
      <c r="B10" s="72">
        <v>1.4532889853823385</v>
      </c>
      <c r="C10" s="72">
        <v>1.4957221626469805</v>
      </c>
      <c r="D10" s="72">
        <v>1.4915118375218706</v>
      </c>
      <c r="E10" s="72">
        <v>1.5147654810715332</v>
      </c>
      <c r="F10" s="72">
        <v>1.4822984369126293</v>
      </c>
      <c r="G10" s="72">
        <v>1.5068726394606706</v>
      </c>
      <c r="H10" s="72">
        <v>1.5095162309503629</v>
      </c>
      <c r="I10" s="72">
        <v>1.5228283729930367</v>
      </c>
      <c r="J10" s="72">
        <v>1.5420694173919784</v>
      </c>
      <c r="K10" s="72">
        <v>1.5549203848271249</v>
      </c>
      <c r="L10" s="72">
        <v>0.9096637759679822</v>
      </c>
      <c r="M10" s="72">
        <v>0.90289407943299294</v>
      </c>
      <c r="N10" s="72">
        <v>1.0653225255653578</v>
      </c>
      <c r="O10" s="72">
        <v>1.0021548805411462</v>
      </c>
      <c r="P10" s="72">
        <v>0.31472933858049601</v>
      </c>
      <c r="Q10" s="72">
        <v>0.60840126109638448</v>
      </c>
      <c r="R10" s="72">
        <v>0.62826655859216607</v>
      </c>
      <c r="S10" s="72">
        <v>0.63116047414071264</v>
      </c>
      <c r="T10" s="72">
        <v>0.70978883246022273</v>
      </c>
      <c r="U10" s="72">
        <v>0.69075182688120929</v>
      </c>
      <c r="V10" s="72">
        <v>0.64209717356438101</v>
      </c>
      <c r="W10" s="72">
        <v>0.61844328876482935</v>
      </c>
      <c r="DA10" s="89" t="s">
        <v>396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102.39767183174934</v>
      </c>
      <c r="G11" s="72">
        <v>105.66492282314189</v>
      </c>
      <c r="H11" s="72">
        <v>94.730473426060513</v>
      </c>
      <c r="I11" s="72">
        <v>87.893991111361714</v>
      </c>
      <c r="J11" s="72">
        <v>28.773130282454268</v>
      </c>
      <c r="K11" s="72">
        <v>34.541894825749885</v>
      </c>
      <c r="L11" s="72">
        <v>82.950577873560363</v>
      </c>
      <c r="M11" s="72">
        <v>379.32141626663702</v>
      </c>
      <c r="N11" s="72">
        <v>473.31653764520092</v>
      </c>
      <c r="O11" s="72">
        <v>637.47603395906265</v>
      </c>
      <c r="P11" s="72">
        <v>547.75239450034962</v>
      </c>
      <c r="Q11" s="72">
        <v>620.09628885748589</v>
      </c>
      <c r="R11" s="72">
        <v>647.74017543211085</v>
      </c>
      <c r="S11" s="72">
        <v>621.83431323334366</v>
      </c>
      <c r="T11" s="72">
        <v>750.91692356058832</v>
      </c>
      <c r="U11" s="72">
        <v>613.4022708781398</v>
      </c>
      <c r="V11" s="72">
        <v>611.16825670903211</v>
      </c>
      <c r="W11" s="72">
        <v>507.55857385195452</v>
      </c>
      <c r="DA11" s="89" t="s">
        <v>397</v>
      </c>
    </row>
    <row r="12" spans="1:105" ht="12" customHeight="1" x14ac:dyDescent="0.25">
      <c r="A12" s="28" t="s">
        <v>95</v>
      </c>
      <c r="B12" s="72">
        <v>4.9354412372708607</v>
      </c>
      <c r="C12" s="72">
        <v>6.4405467642305556</v>
      </c>
      <c r="D12" s="72">
        <v>7.969573454895329</v>
      </c>
      <c r="E12" s="72">
        <v>11.456641659528429</v>
      </c>
      <c r="F12" s="72">
        <v>18.322812229961578</v>
      </c>
      <c r="G12" s="72">
        <v>29.357201453004453</v>
      </c>
      <c r="H12" s="72">
        <v>29.318071727556596</v>
      </c>
      <c r="I12" s="72">
        <v>34.967458806162981</v>
      </c>
      <c r="J12" s="72">
        <v>43.955274840841511</v>
      </c>
      <c r="K12" s="72">
        <v>57.713428494004887</v>
      </c>
      <c r="L12" s="72">
        <v>91.22772764167253</v>
      </c>
      <c r="M12" s="72">
        <v>102.46292642163912</v>
      </c>
      <c r="N12" s="72">
        <v>121.32664858171344</v>
      </c>
      <c r="O12" s="72">
        <v>136.37424877907046</v>
      </c>
      <c r="P12" s="72">
        <v>106.57455925716029</v>
      </c>
      <c r="Q12" s="72">
        <v>133.97186225006945</v>
      </c>
      <c r="R12" s="72">
        <v>142.0066004624467</v>
      </c>
      <c r="S12" s="72">
        <v>159.94298094791182</v>
      </c>
      <c r="T12" s="72">
        <v>154.24247702563653</v>
      </c>
      <c r="U12" s="72">
        <v>142.33157539028483</v>
      </c>
      <c r="V12" s="72">
        <v>137.05108163444038</v>
      </c>
      <c r="W12" s="72">
        <v>856.8370210411739</v>
      </c>
      <c r="DA12" s="89" t="s">
        <v>398</v>
      </c>
    </row>
    <row r="13" spans="1:105" ht="12" customHeight="1" x14ac:dyDescent="0.25">
      <c r="A13" s="73" t="s">
        <v>94</v>
      </c>
      <c r="B13" s="74">
        <v>243.51196150690575</v>
      </c>
      <c r="C13" s="74">
        <v>214.86066606058722</v>
      </c>
      <c r="D13" s="74">
        <v>230.82064952997811</v>
      </c>
      <c r="E13" s="74">
        <v>255.3727592967804</v>
      </c>
      <c r="F13" s="74">
        <v>254.82259839931001</v>
      </c>
      <c r="G13" s="74">
        <v>296.92722685867938</v>
      </c>
      <c r="H13" s="74">
        <v>242.14666473621418</v>
      </c>
      <c r="I13" s="74">
        <v>212.7205868190299</v>
      </c>
      <c r="J13" s="74">
        <v>233.24156586260625</v>
      </c>
      <c r="K13" s="74">
        <v>223.20027546740562</v>
      </c>
      <c r="L13" s="74">
        <v>268.10416797378821</v>
      </c>
      <c r="M13" s="74">
        <v>272.08150521444196</v>
      </c>
      <c r="N13" s="74">
        <v>257.3953147370683</v>
      </c>
      <c r="O13" s="74">
        <v>188.85411806162494</v>
      </c>
      <c r="P13" s="74">
        <v>112.89611392500166</v>
      </c>
      <c r="Q13" s="74">
        <v>172.54023968127441</v>
      </c>
      <c r="R13" s="74">
        <v>172.91256148218224</v>
      </c>
      <c r="S13" s="74">
        <v>115.17793338567195</v>
      </c>
      <c r="T13" s="74">
        <v>116.83529101199241</v>
      </c>
      <c r="U13" s="74">
        <v>119.04499863566191</v>
      </c>
      <c r="V13" s="74">
        <v>110.57664398716373</v>
      </c>
      <c r="W13" s="74">
        <v>3.6116911771452171</v>
      </c>
      <c r="DA13" s="90" t="s">
        <v>399</v>
      </c>
    </row>
    <row r="14" spans="1:105" ht="12" customHeight="1" x14ac:dyDescent="0.25">
      <c r="A14" s="75" t="s">
        <v>97</v>
      </c>
      <c r="B14" s="76">
        <v>208.65391804008877</v>
      </c>
      <c r="C14" s="76">
        <v>219.97530198142698</v>
      </c>
      <c r="D14" s="76">
        <v>211.8120290971741</v>
      </c>
      <c r="E14" s="76">
        <v>217.32233831670018</v>
      </c>
      <c r="F14" s="76">
        <v>239.18854480621869</v>
      </c>
      <c r="G14" s="76">
        <v>256.64939668112004</v>
      </c>
      <c r="H14" s="76">
        <v>230.31346266661552</v>
      </c>
      <c r="I14" s="76">
        <v>219.46446326647413</v>
      </c>
      <c r="J14" s="76">
        <v>224.57547572146152</v>
      </c>
      <c r="K14" s="76">
        <v>230.83734698020658</v>
      </c>
      <c r="L14" s="76">
        <v>257.57136998253844</v>
      </c>
      <c r="M14" s="76">
        <v>239.70497052574009</v>
      </c>
      <c r="N14" s="76">
        <v>243.17578254364835</v>
      </c>
      <c r="O14" s="76">
        <v>265.79266024089162</v>
      </c>
      <c r="P14" s="76">
        <v>224.62435823292199</v>
      </c>
      <c r="Q14" s="76">
        <v>233.56402603937366</v>
      </c>
      <c r="R14" s="76">
        <v>234.37804487626707</v>
      </c>
      <c r="S14" s="76">
        <v>238.05178079967911</v>
      </c>
      <c r="T14" s="76">
        <v>228.75369277019485</v>
      </c>
      <c r="U14" s="76">
        <v>226.31015472074975</v>
      </c>
      <c r="V14" s="76">
        <v>223.0931184791701</v>
      </c>
      <c r="W14" s="76">
        <v>224.22693811111415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120.96505195083382</v>
      </c>
      <c r="C15" s="69">
        <f t="shared" si="6"/>
        <v>158.80841814644492</v>
      </c>
      <c r="D15" s="69">
        <f t="shared" si="6"/>
        <v>146.98625479905911</v>
      </c>
      <c r="E15" s="69">
        <f t="shared" si="6"/>
        <v>508.80958880438629</v>
      </c>
      <c r="F15" s="69">
        <f t="shared" si="6"/>
        <v>223.60476698542038</v>
      </c>
      <c r="G15" s="69">
        <f t="shared" si="6"/>
        <v>247.13826547946624</v>
      </c>
      <c r="H15" s="69">
        <f t="shared" si="6"/>
        <v>350.83109038995786</v>
      </c>
      <c r="I15" s="69">
        <f t="shared" si="6"/>
        <v>354.66496077045514</v>
      </c>
      <c r="J15" s="69">
        <f t="shared" si="6"/>
        <v>481.33379664829476</v>
      </c>
      <c r="K15" s="69">
        <f t="shared" si="6"/>
        <v>539.55286685966996</v>
      </c>
      <c r="L15" s="69">
        <f t="shared" si="6"/>
        <v>445.23169988184492</v>
      </c>
      <c r="M15" s="69">
        <f t="shared" si="6"/>
        <v>521.28677414664162</v>
      </c>
      <c r="N15" s="69">
        <f t="shared" si="6"/>
        <v>876.53875765796363</v>
      </c>
      <c r="O15" s="69">
        <f t="shared" si="6"/>
        <v>554.15003093281211</v>
      </c>
      <c r="P15" s="69">
        <f t="shared" si="6"/>
        <v>419.44089478757553</v>
      </c>
      <c r="Q15" s="69">
        <f t="shared" si="6"/>
        <v>886.68050854873536</v>
      </c>
      <c r="R15" s="69">
        <f t="shared" si="6"/>
        <v>637.88687780661235</v>
      </c>
      <c r="S15" s="69">
        <f t="shared" si="6"/>
        <v>976.37414192865413</v>
      </c>
      <c r="T15" s="69">
        <f t="shared" si="6"/>
        <v>777.8635688769856</v>
      </c>
      <c r="U15" s="69">
        <f t="shared" si="6"/>
        <v>985.86869781024939</v>
      </c>
      <c r="V15" s="69">
        <f t="shared" si="6"/>
        <v>790.11705168321294</v>
      </c>
      <c r="W15" s="69">
        <f t="shared" si="6"/>
        <v>977.07033735564323</v>
      </c>
      <c r="DA15" s="88" t="s">
        <v>401</v>
      </c>
    </row>
    <row r="16" spans="1:105" ht="12" customHeight="1" x14ac:dyDescent="0.25">
      <c r="A16" s="28" t="s">
        <v>91</v>
      </c>
      <c r="B16" s="72">
        <v>120.96505195083382</v>
      </c>
      <c r="C16" s="72">
        <v>158.80841814644492</v>
      </c>
      <c r="D16" s="72">
        <v>146.98625479905911</v>
      </c>
      <c r="E16" s="72">
        <v>508.80958880438629</v>
      </c>
      <c r="F16" s="72">
        <v>223.60476698542038</v>
      </c>
      <c r="G16" s="72">
        <v>247.13826547946624</v>
      </c>
      <c r="H16" s="72">
        <v>350.83109038995786</v>
      </c>
      <c r="I16" s="72">
        <v>354.66496077045514</v>
      </c>
      <c r="J16" s="72">
        <v>481.33379664829476</v>
      </c>
      <c r="K16" s="72">
        <v>539.55286685966996</v>
      </c>
      <c r="L16" s="72">
        <v>445.23169988184492</v>
      </c>
      <c r="M16" s="72">
        <v>521.28677414664162</v>
      </c>
      <c r="N16" s="72">
        <v>876.53875765796363</v>
      </c>
      <c r="O16" s="72">
        <v>554.15003093281211</v>
      </c>
      <c r="P16" s="72">
        <v>419.44089478757553</v>
      </c>
      <c r="Q16" s="72">
        <v>886.68050854873536</v>
      </c>
      <c r="R16" s="72">
        <v>637.88687780661235</v>
      </c>
      <c r="S16" s="72">
        <v>976.37414192865413</v>
      </c>
      <c r="T16" s="72">
        <v>777.8635688769856</v>
      </c>
      <c r="U16" s="72">
        <v>985.86869781024939</v>
      </c>
      <c r="V16" s="72">
        <v>790.11705168321294</v>
      </c>
      <c r="W16" s="72">
        <v>977.07033735564323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2265.9094848189934</v>
      </c>
      <c r="C17" s="69">
        <f t="shared" si="7"/>
        <v>2296.7977783381093</v>
      </c>
      <c r="D17" s="69">
        <f t="shared" si="7"/>
        <v>2341.7913766560864</v>
      </c>
      <c r="E17" s="69">
        <f t="shared" si="7"/>
        <v>2314.2268053300268</v>
      </c>
      <c r="F17" s="69">
        <f t="shared" si="7"/>
        <v>2351.4334615436269</v>
      </c>
      <c r="G17" s="69">
        <f t="shared" si="7"/>
        <v>2381.7100948967618</v>
      </c>
      <c r="H17" s="69">
        <f t="shared" si="7"/>
        <v>2385.2779738766662</v>
      </c>
      <c r="I17" s="69">
        <f t="shared" si="7"/>
        <v>2305.5321132185118</v>
      </c>
      <c r="J17" s="69">
        <f t="shared" si="7"/>
        <v>2178.9845344106288</v>
      </c>
      <c r="K17" s="69">
        <f t="shared" si="7"/>
        <v>2284.2520434463077</v>
      </c>
      <c r="L17" s="69">
        <f t="shared" si="7"/>
        <v>2484.8503578755613</v>
      </c>
      <c r="M17" s="69">
        <f t="shared" si="7"/>
        <v>2607.9588556315634</v>
      </c>
      <c r="N17" s="69">
        <f t="shared" si="7"/>
        <v>2612.8706095039001</v>
      </c>
      <c r="O17" s="69">
        <f t="shared" si="7"/>
        <v>2610.6190569574874</v>
      </c>
      <c r="P17" s="69">
        <f t="shared" si="7"/>
        <v>2508.6811402949629</v>
      </c>
      <c r="Q17" s="69">
        <f t="shared" si="7"/>
        <v>2557.8686999321094</v>
      </c>
      <c r="R17" s="69">
        <f t="shared" ref="R17:V17" si="8">SUM(R18:R26)</f>
        <v>2604.7705908520911</v>
      </c>
      <c r="S17" s="69">
        <f t="shared" si="8"/>
        <v>2603.8576647064483</v>
      </c>
      <c r="T17" s="69">
        <f t="shared" si="8"/>
        <v>2644.9204048067891</v>
      </c>
      <c r="U17" s="69">
        <f t="shared" si="8"/>
        <v>2598.582243839212</v>
      </c>
      <c r="V17" s="69">
        <f t="shared" si="8"/>
        <v>2565.8741440721128</v>
      </c>
      <c r="W17" s="69">
        <f t="shared" ref="W17" si="9">SUM(W18:W26)</f>
        <v>2210.6956335069563</v>
      </c>
      <c r="DA17" s="88" t="s">
        <v>403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151.90211474498631</v>
      </c>
      <c r="C19" s="72">
        <v>155.27192143136122</v>
      </c>
      <c r="D19" s="72">
        <v>157.79852784843436</v>
      </c>
      <c r="E19" s="72">
        <v>161.02031451912737</v>
      </c>
      <c r="F19" s="72">
        <v>183.74658047979523</v>
      </c>
      <c r="G19" s="72">
        <v>166.92130865578824</v>
      </c>
      <c r="H19" s="72">
        <v>160.1172254632003</v>
      </c>
      <c r="I19" s="72">
        <v>140.06995650712946</v>
      </c>
      <c r="J19" s="72">
        <v>131.69583942553808</v>
      </c>
      <c r="K19" s="72">
        <v>132.91768910751276</v>
      </c>
      <c r="L19" s="72">
        <v>143.59776392110081</v>
      </c>
      <c r="M19" s="72">
        <v>161.23203652822247</v>
      </c>
      <c r="N19" s="72">
        <v>143.72172220167852</v>
      </c>
      <c r="O19" s="72">
        <v>130.64068693166075</v>
      </c>
      <c r="P19" s="72">
        <v>113.62370552626679</v>
      </c>
      <c r="Q19" s="72">
        <v>115.92780079039818</v>
      </c>
      <c r="R19" s="72">
        <v>123.63104085748708</v>
      </c>
      <c r="S19" s="72">
        <v>134.56864750868471</v>
      </c>
      <c r="T19" s="72">
        <v>142.00613647096489</v>
      </c>
      <c r="U19" s="72">
        <v>143.05712121265088</v>
      </c>
      <c r="V19" s="72">
        <v>146.92497239011391</v>
      </c>
      <c r="W19" s="72">
        <v>147.95024241323679</v>
      </c>
      <c r="DA19" s="89" t="s">
        <v>405</v>
      </c>
    </row>
    <row r="20" spans="1:105" ht="12" customHeight="1" x14ac:dyDescent="0.25">
      <c r="A20" s="28" t="s">
        <v>205</v>
      </c>
      <c r="B20" s="72">
        <v>260.16132004199216</v>
      </c>
      <c r="C20" s="72">
        <v>250.85551549666971</v>
      </c>
      <c r="D20" s="72">
        <v>230.42678545044558</v>
      </c>
      <c r="E20" s="72">
        <v>194.07561347069094</v>
      </c>
      <c r="F20" s="72">
        <v>212.2720555865034</v>
      </c>
      <c r="G20" s="72">
        <v>191.14849791753034</v>
      </c>
      <c r="H20" s="72">
        <v>179.59225542646533</v>
      </c>
      <c r="I20" s="72">
        <v>141.58218768565797</v>
      </c>
      <c r="J20" s="72">
        <v>129.65968061922004</v>
      </c>
      <c r="K20" s="72">
        <v>124.41961840440378</v>
      </c>
      <c r="L20" s="72">
        <v>96.634373335993061</v>
      </c>
      <c r="M20" s="72">
        <v>106.64965574467188</v>
      </c>
      <c r="N20" s="72">
        <v>86.055208544503387</v>
      </c>
      <c r="O20" s="72">
        <v>83.995492776239416</v>
      </c>
      <c r="P20" s="72">
        <v>79.699948939972316</v>
      </c>
      <c r="Q20" s="72">
        <v>77.146349409862609</v>
      </c>
      <c r="R20" s="72">
        <v>71.258567579389862</v>
      </c>
      <c r="S20" s="72">
        <v>60.088353187008373</v>
      </c>
      <c r="T20" s="72">
        <v>74.227204602569131</v>
      </c>
      <c r="U20" s="72">
        <v>57.649014872467568</v>
      </c>
      <c r="V20" s="72">
        <v>54.260955226488477</v>
      </c>
      <c r="W20" s="72">
        <v>47.545027253850925</v>
      </c>
      <c r="DA20" s="89" t="s">
        <v>406</v>
      </c>
    </row>
    <row r="21" spans="1:105" ht="12" customHeight="1" x14ac:dyDescent="0.25">
      <c r="A21" s="28" t="s">
        <v>192</v>
      </c>
      <c r="B21" s="72">
        <v>1263.3723625518451</v>
      </c>
      <c r="C21" s="72">
        <v>1305.3321606090508</v>
      </c>
      <c r="D21" s="72">
        <v>1297.4765783693954</v>
      </c>
      <c r="E21" s="72">
        <v>1311.806204305866</v>
      </c>
      <c r="F21" s="72">
        <v>1218.2204239061937</v>
      </c>
      <c r="G21" s="72">
        <v>1284.6757432108648</v>
      </c>
      <c r="H21" s="72">
        <v>1272.3771601161181</v>
      </c>
      <c r="I21" s="72">
        <v>1271.9400619241439</v>
      </c>
      <c r="J21" s="72">
        <v>1166.65600661556</v>
      </c>
      <c r="K21" s="72">
        <v>1285.5719569504943</v>
      </c>
      <c r="L21" s="72">
        <v>1451.7476499029351</v>
      </c>
      <c r="M21" s="72">
        <v>1442.7868013555728</v>
      </c>
      <c r="N21" s="72">
        <v>1530.6414531835526</v>
      </c>
      <c r="O21" s="72">
        <v>1548.1325335968024</v>
      </c>
      <c r="P21" s="72">
        <v>1442.8797077365725</v>
      </c>
      <c r="Q21" s="72">
        <v>1526.1656674019421</v>
      </c>
      <c r="R21" s="72">
        <v>1572.3073591797809</v>
      </c>
      <c r="S21" s="72">
        <v>1556.8975394968213</v>
      </c>
      <c r="T21" s="72">
        <v>1562.5818207539714</v>
      </c>
      <c r="U21" s="72">
        <v>1544.8820505935246</v>
      </c>
      <c r="V21" s="72">
        <v>1537.6911236555654</v>
      </c>
      <c r="W21" s="72">
        <v>1242.4515221959207</v>
      </c>
      <c r="DA21" s="89" t="s">
        <v>407</v>
      </c>
    </row>
    <row r="22" spans="1:105" ht="12" customHeight="1" x14ac:dyDescent="0.25">
      <c r="A22" s="28" t="s">
        <v>207</v>
      </c>
      <c r="B22" s="72">
        <v>24.711622857996261</v>
      </c>
      <c r="C22" s="72">
        <v>26.186222453382108</v>
      </c>
      <c r="D22" s="72">
        <v>47.57321461089203</v>
      </c>
      <c r="E22" s="72">
        <v>57.306514114093247</v>
      </c>
      <c r="F22" s="72">
        <v>64.685100118977857</v>
      </c>
      <c r="G22" s="72">
        <v>81.050783449116608</v>
      </c>
      <c r="H22" s="72">
        <v>105.99055179761048</v>
      </c>
      <c r="I22" s="72">
        <v>105.67012040008544</v>
      </c>
      <c r="J22" s="72">
        <v>115.23244015174998</v>
      </c>
      <c r="K22" s="72">
        <v>117.23465948095418</v>
      </c>
      <c r="L22" s="72">
        <v>132.67866929807624</v>
      </c>
      <c r="M22" s="72">
        <v>154.88773017239816</v>
      </c>
      <c r="N22" s="72">
        <v>156.48544289448631</v>
      </c>
      <c r="O22" s="72">
        <v>158.21725505166859</v>
      </c>
      <c r="P22" s="72">
        <v>170.16273702037626</v>
      </c>
      <c r="Q22" s="72">
        <v>164.9234591467505</v>
      </c>
      <c r="R22" s="72">
        <v>160.86159174939712</v>
      </c>
      <c r="S22" s="72">
        <v>179.63604890685727</v>
      </c>
      <c r="T22" s="72">
        <v>169.53086862113113</v>
      </c>
      <c r="U22" s="72">
        <v>173.05213395709529</v>
      </c>
      <c r="V22" s="72">
        <v>169.68899534367455</v>
      </c>
      <c r="W22" s="72">
        <v>190.34095968238699</v>
      </c>
      <c r="DA22" s="89" t="s">
        <v>408</v>
      </c>
    </row>
    <row r="23" spans="1:105" ht="12" customHeight="1" x14ac:dyDescent="0.25">
      <c r="A23" s="28" t="s">
        <v>202</v>
      </c>
      <c r="B23" s="72">
        <v>0.20257742097228251</v>
      </c>
      <c r="C23" s="72">
        <v>0.20139653933264548</v>
      </c>
      <c r="D23" s="72">
        <v>0.21096891802472753</v>
      </c>
      <c r="E23" s="72">
        <v>0.19133234161251389</v>
      </c>
      <c r="F23" s="72">
        <v>0.19645275547984534</v>
      </c>
      <c r="G23" s="72">
        <v>0.18079464844340515</v>
      </c>
      <c r="H23" s="72">
        <v>0.19358769888609673</v>
      </c>
      <c r="I23" s="72">
        <v>0.19627297161561386</v>
      </c>
      <c r="J23" s="72">
        <v>0.18972060681305775</v>
      </c>
      <c r="K23" s="72">
        <v>0.18773267808125224</v>
      </c>
      <c r="L23" s="72">
        <v>0.10371983630174525</v>
      </c>
      <c r="M23" s="72">
        <v>0.12056000345040253</v>
      </c>
      <c r="N23" s="72">
        <v>0.12596540464467412</v>
      </c>
      <c r="O23" s="72">
        <v>0.1171760189675766</v>
      </c>
      <c r="P23" s="72">
        <v>4.6436513922717894E-2</v>
      </c>
      <c r="Q23" s="72">
        <v>7.601860993861996E-2</v>
      </c>
      <c r="R23" s="72">
        <v>7.8617857479204148E-2</v>
      </c>
      <c r="S23" s="72">
        <v>7.8706789109726866E-2</v>
      </c>
      <c r="T23" s="72">
        <v>8.9251585882011555E-2</v>
      </c>
      <c r="U23" s="72">
        <v>8.8536991547372434E-2</v>
      </c>
      <c r="V23" s="72">
        <v>8.2531161782167392E-2</v>
      </c>
      <c r="W23" s="72">
        <v>7.9410299571522666E-2</v>
      </c>
      <c r="DA23" s="89" t="s">
        <v>409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17.30887697364923</v>
      </c>
      <c r="G24" s="72">
        <v>16.155287990438051</v>
      </c>
      <c r="H24" s="72">
        <v>15.504865288261248</v>
      </c>
      <c r="I24" s="72">
        <v>14.471206075531752</v>
      </c>
      <c r="J24" s="72">
        <v>4.4386885595474723</v>
      </c>
      <c r="K24" s="72">
        <v>5.2790785737012103</v>
      </c>
      <c r="L24" s="72">
        <v>11.908132618087581</v>
      </c>
      <c r="M24" s="72">
        <v>64.092763894360857</v>
      </c>
      <c r="N24" s="72">
        <v>70.880223596568385</v>
      </c>
      <c r="O24" s="72">
        <v>94.826370961993632</v>
      </c>
      <c r="P24" s="72">
        <v>98.909115941774715</v>
      </c>
      <c r="Q24" s="72">
        <v>98.317065549724887</v>
      </c>
      <c r="R24" s="72">
        <v>102.68691117611382</v>
      </c>
      <c r="S24" s="72">
        <v>96.896702697294799</v>
      </c>
      <c r="T24" s="72">
        <v>118.13204632200608</v>
      </c>
      <c r="U24" s="72">
        <v>95.245083826350083</v>
      </c>
      <c r="V24" s="72">
        <v>83.741951290762955</v>
      </c>
      <c r="W24" s="72">
        <v>60.130457818705224</v>
      </c>
      <c r="DA24" s="89" t="s">
        <v>410</v>
      </c>
    </row>
    <row r="25" spans="1:105" ht="12" customHeight="1" x14ac:dyDescent="0.25">
      <c r="A25" s="73" t="s">
        <v>53</v>
      </c>
      <c r="B25" s="74">
        <v>557.08046742476131</v>
      </c>
      <c r="C25" s="74">
        <v>549.51616799919896</v>
      </c>
      <c r="D25" s="74">
        <v>597.39008219836137</v>
      </c>
      <c r="E25" s="74">
        <v>577.31126338001252</v>
      </c>
      <c r="F25" s="74">
        <v>640.60156415638949</v>
      </c>
      <c r="G25" s="74">
        <v>620.29650963507061</v>
      </c>
      <c r="H25" s="74">
        <v>624.39329971123186</v>
      </c>
      <c r="I25" s="74">
        <v>590.92681324334217</v>
      </c>
      <c r="J25" s="74">
        <v>579.01989703925074</v>
      </c>
      <c r="K25" s="74">
        <v>552.48103310068745</v>
      </c>
      <c r="L25" s="74">
        <v>548.91573254002333</v>
      </c>
      <c r="M25" s="74">
        <v>574.31518927424577</v>
      </c>
      <c r="N25" s="74">
        <v>510.02791955980751</v>
      </c>
      <c r="O25" s="74">
        <v>470.25084858490175</v>
      </c>
      <c r="P25" s="74">
        <v>470.48949721452874</v>
      </c>
      <c r="Q25" s="74">
        <v>434.7754516632184</v>
      </c>
      <c r="R25" s="74">
        <v>425.88596934840211</v>
      </c>
      <c r="S25" s="74">
        <v>421.20060851104301</v>
      </c>
      <c r="T25" s="74">
        <v>416.72126217683302</v>
      </c>
      <c r="U25" s="74">
        <v>415.9279068567717</v>
      </c>
      <c r="V25" s="74">
        <v>393.30012403210094</v>
      </c>
      <c r="W25" s="74">
        <v>333.24109208919987</v>
      </c>
      <c r="DA25" s="90" t="s">
        <v>411</v>
      </c>
    </row>
    <row r="26" spans="1:105" ht="12" customHeight="1" x14ac:dyDescent="0.25">
      <c r="A26" s="32" t="s">
        <v>52</v>
      </c>
      <c r="B26" s="77">
        <v>8.4790197764402429</v>
      </c>
      <c r="C26" s="77">
        <v>9.4343938091143649</v>
      </c>
      <c r="D26" s="77">
        <v>10.915219260533103</v>
      </c>
      <c r="E26" s="77">
        <v>12.515563198624251</v>
      </c>
      <c r="F26" s="77">
        <v>14.402407566638008</v>
      </c>
      <c r="G26" s="77">
        <v>21.281169389509852</v>
      </c>
      <c r="H26" s="77">
        <v>27.109028374892532</v>
      </c>
      <c r="I26" s="77">
        <v>40.675494411005957</v>
      </c>
      <c r="J26" s="77">
        <v>52.092261392949254</v>
      </c>
      <c r="K26" s="77">
        <v>66.160275150472941</v>
      </c>
      <c r="L26" s="77">
        <v>99.264316423043653</v>
      </c>
      <c r="M26" s="77">
        <v>103.87411865864135</v>
      </c>
      <c r="N26" s="77">
        <v>114.93267411865855</v>
      </c>
      <c r="O26" s="77">
        <v>124.43869303525334</v>
      </c>
      <c r="P26" s="77">
        <v>132.86999140154865</v>
      </c>
      <c r="Q26" s="77">
        <v>140.53688736027391</v>
      </c>
      <c r="R26" s="77">
        <v>148.06053310404121</v>
      </c>
      <c r="S26" s="77">
        <v>154.49105760962911</v>
      </c>
      <c r="T26" s="77">
        <v>161.6318142734313</v>
      </c>
      <c r="U26" s="77">
        <v>168.68039552880415</v>
      </c>
      <c r="V26" s="77">
        <v>180.18349097162428</v>
      </c>
      <c r="W26" s="77">
        <v>188.95692175408416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1196.8169278153071</v>
      </c>
      <c r="C27" s="69">
        <f t="shared" si="10"/>
        <v>1218.7660859377702</v>
      </c>
      <c r="D27" s="69">
        <f t="shared" si="10"/>
        <v>1237.2350402763318</v>
      </c>
      <c r="E27" s="69">
        <f t="shared" si="10"/>
        <v>1221.6147559052001</v>
      </c>
      <c r="F27" s="69">
        <f t="shared" si="10"/>
        <v>1282.8799614874818</v>
      </c>
      <c r="G27" s="69">
        <f t="shared" si="10"/>
        <v>1243.841948182451</v>
      </c>
      <c r="H27" s="69">
        <f t="shared" si="10"/>
        <v>1252.1327938572749</v>
      </c>
      <c r="I27" s="69">
        <f t="shared" si="10"/>
        <v>1137.9845434230251</v>
      </c>
      <c r="J27" s="69">
        <f t="shared" si="10"/>
        <v>1043.7556137094034</v>
      </c>
      <c r="K27" s="69">
        <f t="shared" si="10"/>
        <v>1073.7084617046794</v>
      </c>
      <c r="L27" s="69">
        <f t="shared" si="10"/>
        <v>1079.6460622186255</v>
      </c>
      <c r="M27" s="69">
        <f t="shared" si="10"/>
        <v>1075.0640648528115</v>
      </c>
      <c r="N27" s="69">
        <f t="shared" si="10"/>
        <v>941.24163379748461</v>
      </c>
      <c r="O27" s="69">
        <f t="shared" si="10"/>
        <v>1010.1110591367236</v>
      </c>
      <c r="P27" s="69">
        <f t="shared" si="10"/>
        <v>944.6854502839617</v>
      </c>
      <c r="Q27" s="69">
        <f t="shared" si="10"/>
        <v>976.39571203388027</v>
      </c>
      <c r="R27" s="69">
        <f t="shared" ref="R27:V27" si="11">SUM(R28:R32)</f>
        <v>996.34894037250012</v>
      </c>
      <c r="S27" s="69">
        <f t="shared" si="11"/>
        <v>1133.3759968750383</v>
      </c>
      <c r="T27" s="69">
        <f t="shared" si="11"/>
        <v>1123.7324594994184</v>
      </c>
      <c r="U27" s="69">
        <f t="shared" si="11"/>
        <v>1137.3074176675732</v>
      </c>
      <c r="V27" s="69">
        <f t="shared" si="11"/>
        <v>1188.9802228378762</v>
      </c>
      <c r="W27" s="69">
        <f t="shared" ref="W27" si="12">SUM(W28:W32)</f>
        <v>1085.5502509321309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169.4604695079631</v>
      </c>
      <c r="C29" s="72">
        <v>160.78879772813485</v>
      </c>
      <c r="D29" s="72">
        <v>161.57509806314459</v>
      </c>
      <c r="E29" s="72">
        <v>157.20145593946756</v>
      </c>
      <c r="F29" s="72">
        <v>169.77764342864177</v>
      </c>
      <c r="G29" s="72">
        <v>158.61328752166182</v>
      </c>
      <c r="H29" s="72">
        <v>154.21500022816201</v>
      </c>
      <c r="I29" s="72">
        <v>144.78136497970547</v>
      </c>
      <c r="J29" s="72">
        <v>147.79498419531166</v>
      </c>
      <c r="K29" s="72">
        <v>140.74952853585947</v>
      </c>
      <c r="L29" s="72">
        <v>137.46332387436232</v>
      </c>
      <c r="M29" s="72">
        <v>141.42178043086551</v>
      </c>
      <c r="N29" s="72">
        <v>124.90706140543776</v>
      </c>
      <c r="O29" s="72">
        <v>125.44433562652922</v>
      </c>
      <c r="P29" s="72">
        <v>133.58468316904074</v>
      </c>
      <c r="Q29" s="72">
        <v>125.16090648049821</v>
      </c>
      <c r="R29" s="72">
        <v>128.98006955425365</v>
      </c>
      <c r="S29" s="72">
        <v>134.87667448692139</v>
      </c>
      <c r="T29" s="72">
        <v>137.34947160713992</v>
      </c>
      <c r="U29" s="72">
        <v>134.52348816956172</v>
      </c>
      <c r="V29" s="72">
        <v>135.53780475639891</v>
      </c>
      <c r="W29" s="72">
        <v>134.40962782581317</v>
      </c>
      <c r="DA29" s="89" t="s">
        <v>415</v>
      </c>
    </row>
    <row r="30" spans="1:105" ht="12" customHeight="1" x14ac:dyDescent="0.25">
      <c r="A30" s="28" t="s">
        <v>192</v>
      </c>
      <c r="B30" s="72">
        <v>750.096618404227</v>
      </c>
      <c r="C30" s="72">
        <v>755.32185502528046</v>
      </c>
      <c r="D30" s="72">
        <v>756.64322334638916</v>
      </c>
      <c r="E30" s="72">
        <v>765.55971448099388</v>
      </c>
      <c r="F30" s="72">
        <v>732.51533550624993</v>
      </c>
      <c r="G30" s="72">
        <v>765.82991603104358</v>
      </c>
      <c r="H30" s="72">
        <v>724.88052512657396</v>
      </c>
      <c r="I30" s="72">
        <v>624.6298982714992</v>
      </c>
      <c r="J30" s="72">
        <v>558.29796122038965</v>
      </c>
      <c r="K30" s="72">
        <v>599.16523486803965</v>
      </c>
      <c r="L30" s="72">
        <v>641.45117202972131</v>
      </c>
      <c r="M30" s="72">
        <v>649.42733801847794</v>
      </c>
      <c r="N30" s="72">
        <v>566.30663866073303</v>
      </c>
      <c r="O30" s="72">
        <v>595.70672879031542</v>
      </c>
      <c r="P30" s="72">
        <v>563.37413897765271</v>
      </c>
      <c r="Q30" s="72">
        <v>582.16765071279019</v>
      </c>
      <c r="R30" s="72">
        <v>600.98367895620299</v>
      </c>
      <c r="S30" s="72">
        <v>677.66227837053054</v>
      </c>
      <c r="T30" s="72">
        <v>664.60439910892273</v>
      </c>
      <c r="U30" s="72">
        <v>677.1733085968666</v>
      </c>
      <c r="V30" s="72">
        <v>714.10484591201873</v>
      </c>
      <c r="W30" s="72">
        <v>604.8581638142723</v>
      </c>
      <c r="DA30" s="89" t="s">
        <v>416</v>
      </c>
    </row>
    <row r="31" spans="1:105" ht="12" customHeight="1" x14ac:dyDescent="0.25">
      <c r="A31" s="28" t="s">
        <v>207</v>
      </c>
      <c r="B31" s="72">
        <v>5.8783637686930481</v>
      </c>
      <c r="C31" s="72">
        <v>6.9716112132299113</v>
      </c>
      <c r="D31" s="72">
        <v>9.8142353696821587</v>
      </c>
      <c r="E31" s="72">
        <v>10.009349919809159</v>
      </c>
      <c r="F31" s="72">
        <v>12.540623171041943</v>
      </c>
      <c r="G31" s="72">
        <v>15.821059236912243</v>
      </c>
      <c r="H31" s="72">
        <v>20.365390437512094</v>
      </c>
      <c r="I31" s="72">
        <v>27.856622919202611</v>
      </c>
      <c r="J31" s="72">
        <v>27.746562461766999</v>
      </c>
      <c r="K31" s="72">
        <v>29.704370394010052</v>
      </c>
      <c r="L31" s="72">
        <v>32.218693538786646</v>
      </c>
      <c r="M31" s="72">
        <v>25.752386678980024</v>
      </c>
      <c r="N31" s="72">
        <v>24.419532550721524</v>
      </c>
      <c r="O31" s="72">
        <v>27.612561224424997</v>
      </c>
      <c r="P31" s="72">
        <v>29.922146637808567</v>
      </c>
      <c r="Q31" s="72">
        <v>30.023935800641432</v>
      </c>
      <c r="R31" s="72">
        <v>28.976626625212457</v>
      </c>
      <c r="S31" s="72">
        <v>31.765459240357444</v>
      </c>
      <c r="T31" s="72">
        <v>29.360547089277457</v>
      </c>
      <c r="U31" s="72">
        <v>29.331310504314626</v>
      </c>
      <c r="V31" s="72">
        <v>28.228235516364499</v>
      </c>
      <c r="W31" s="72">
        <v>30.858946086984421</v>
      </c>
      <c r="DA31" s="89" t="s">
        <v>417</v>
      </c>
    </row>
    <row r="32" spans="1:105" ht="12" customHeight="1" x14ac:dyDescent="0.25">
      <c r="A32" s="32" t="s">
        <v>53</v>
      </c>
      <c r="B32" s="77">
        <v>271.38147613442391</v>
      </c>
      <c r="C32" s="77">
        <v>295.68382197112504</v>
      </c>
      <c r="D32" s="77">
        <v>309.20248349711585</v>
      </c>
      <c r="E32" s="77">
        <v>288.84423556492953</v>
      </c>
      <c r="F32" s="77">
        <v>368.04635938154803</v>
      </c>
      <c r="G32" s="77">
        <v>303.5776853928333</v>
      </c>
      <c r="H32" s="77">
        <v>352.67187806502682</v>
      </c>
      <c r="I32" s="77">
        <v>340.71665725261767</v>
      </c>
      <c r="J32" s="77">
        <v>309.91610583193523</v>
      </c>
      <c r="K32" s="77">
        <v>304.08932790677011</v>
      </c>
      <c r="L32" s="77">
        <v>268.51287277575528</v>
      </c>
      <c r="M32" s="77">
        <v>258.46255972448796</v>
      </c>
      <c r="N32" s="77">
        <v>225.60840118059232</v>
      </c>
      <c r="O32" s="77">
        <v>261.34743349545397</v>
      </c>
      <c r="P32" s="77">
        <v>217.80448149945957</v>
      </c>
      <c r="Q32" s="77">
        <v>239.04321903995046</v>
      </c>
      <c r="R32" s="77">
        <v>237.40856523683101</v>
      </c>
      <c r="S32" s="77">
        <v>289.07158477722891</v>
      </c>
      <c r="T32" s="77">
        <v>292.41804169407834</v>
      </c>
      <c r="U32" s="77">
        <v>296.27931039683023</v>
      </c>
      <c r="V32" s="77">
        <v>311.10933665309392</v>
      </c>
      <c r="W32" s="77">
        <v>315.42351320506089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0.51512630411302895</v>
      </c>
      <c r="C3" s="66">
        <f>IF(RES_hh_tes!C3=0,"",RES_hh_tes!C3/RES_hh_fec!C3)</f>
        <v>0.52005938166692611</v>
      </c>
      <c r="D3" s="66">
        <f>IF(RES_hh_tes!D3=0,"",RES_hh_tes!D3/RES_hh_fec!D3)</f>
        <v>0.52727196964415046</v>
      </c>
      <c r="E3" s="66">
        <f>IF(RES_hh_tes!E3=0,"",RES_hh_tes!E3/RES_hh_fec!E3)</f>
        <v>0.54387102715461777</v>
      </c>
      <c r="F3" s="66">
        <f>IF(RES_hh_tes!F3=0,"",RES_hh_tes!F3/RES_hh_fec!F3)</f>
        <v>0.5459667247145924</v>
      </c>
      <c r="G3" s="66">
        <f>IF(RES_hh_tes!G3=0,"",RES_hh_tes!G3/RES_hh_fec!G3)</f>
        <v>0.5530532109378441</v>
      </c>
      <c r="H3" s="66">
        <f>IF(RES_hh_tes!H3=0,"",RES_hh_tes!H3/RES_hh_fec!H3)</f>
        <v>0.56547185029364933</v>
      </c>
      <c r="I3" s="66">
        <f>IF(RES_hh_tes!I3=0,"",RES_hh_tes!I3/RES_hh_fec!I3)</f>
        <v>0.57682679826877226</v>
      </c>
      <c r="J3" s="66">
        <f>IF(RES_hh_tes!J3=0,"",RES_hh_tes!J3/RES_hh_fec!J3)</f>
        <v>0.58890886014060573</v>
      </c>
      <c r="K3" s="66">
        <f>IF(RES_hh_tes!K3=0,"",RES_hh_tes!K3/RES_hh_fec!K3)</f>
        <v>0.60126266030069542</v>
      </c>
      <c r="L3" s="66">
        <f>IF(RES_hh_tes!L3=0,"",RES_hh_tes!L3/RES_hh_fec!L3)</f>
        <v>0.61329728170944875</v>
      </c>
      <c r="M3" s="66">
        <f>IF(RES_hh_tes!M3=0,"",RES_hh_tes!M3/RES_hh_fec!M3)</f>
        <v>0.63446558464099367</v>
      </c>
      <c r="N3" s="66">
        <f>IF(RES_hh_tes!N3=0,"",RES_hh_tes!N3/RES_hh_fec!N3)</f>
        <v>0.65859548783953459</v>
      </c>
      <c r="O3" s="66">
        <f>IF(RES_hh_tes!O3=0,"",RES_hh_tes!O3/RES_hh_fec!O3)</f>
        <v>0.66788321230113912</v>
      </c>
      <c r="P3" s="66">
        <f>IF(RES_hh_tes!P3=0,"",RES_hh_tes!P3/RES_hh_fec!P3)</f>
        <v>0.67231012059090156</v>
      </c>
      <c r="Q3" s="66">
        <f>IF(RES_hh_tes!Q3=0,"",RES_hh_tes!Q3/RES_hh_fec!Q3)</f>
        <v>0.69071194642845446</v>
      </c>
      <c r="R3" s="66">
        <f>IF(RES_hh_tes!R3=0,"",RES_hh_tes!R3/RES_hh_fec!R3)</f>
        <v>0.69302892615777145</v>
      </c>
      <c r="S3" s="66">
        <f>IF(RES_hh_tes!S3=0,"",RES_hh_tes!S3/RES_hh_fec!S3)</f>
        <v>0.71323553331742917</v>
      </c>
      <c r="T3" s="66">
        <f>IF(RES_hh_tes!T3=0,"",RES_hh_tes!T3/RES_hh_fec!T3)</f>
        <v>0.72001690907016702</v>
      </c>
      <c r="U3" s="66">
        <f>IF(RES_hh_tes!U3=0,"",RES_hh_tes!U3/RES_hh_fec!U3)</f>
        <v>0.73730795681955952</v>
      </c>
      <c r="V3" s="66">
        <f>IF(RES_hh_tes!V3=0,"",RES_hh_tes!V3/RES_hh_fec!V3)</f>
        <v>0.74246630036715433</v>
      </c>
      <c r="W3" s="66">
        <f>IF(RES_hh_tes!W3=0,"",RES_hh_tes!W3/RES_hh_fec!W3)</f>
        <v>0.77909204299244994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0.4895776527560024</v>
      </c>
      <c r="C4" s="70">
        <f>IF(RES_hh_tes!C4=0,"",RES_hh_tes!C4/RES_hh_fec!C4)</f>
        <v>0.49485747484400328</v>
      </c>
      <c r="D4" s="70">
        <f>IF(RES_hh_tes!D4=0,"",RES_hh_tes!D4/RES_hh_fec!D4)</f>
        <v>0.50263198446899116</v>
      </c>
      <c r="E4" s="70">
        <f>IF(RES_hh_tes!E4=0,"",RES_hh_tes!E4/RES_hh_fec!E4)</f>
        <v>0.51377820702336963</v>
      </c>
      <c r="F4" s="70">
        <f>IF(RES_hh_tes!F4=0,"",RES_hh_tes!F4/RES_hh_fec!F4)</f>
        <v>0.52331286039037295</v>
      </c>
      <c r="G4" s="70">
        <f>IF(RES_hh_tes!G4=0,"",RES_hh_tes!G4/RES_hh_fec!G4)</f>
        <v>0.53320647085931383</v>
      </c>
      <c r="H4" s="70">
        <f>IF(RES_hh_tes!H4=0,"",RES_hh_tes!H4/RES_hh_fec!H4)</f>
        <v>0.54210643508205092</v>
      </c>
      <c r="I4" s="70">
        <f>IF(RES_hh_tes!I4=0,"",RES_hh_tes!I4/RES_hh_fec!I4)</f>
        <v>0.55548453711247925</v>
      </c>
      <c r="J4" s="70">
        <f>IF(RES_hh_tes!J4=0,"",RES_hh_tes!J4/RES_hh_fec!J4)</f>
        <v>0.56679911299510344</v>
      </c>
      <c r="K4" s="70">
        <f>IF(RES_hh_tes!K4=0,"",RES_hh_tes!K4/RES_hh_fec!K4)</f>
        <v>0.57884212897053633</v>
      </c>
      <c r="L4" s="70">
        <f>IF(RES_hh_tes!L4=0,"",RES_hh_tes!L4/RES_hh_fec!L4)</f>
        <v>0.59563050162299735</v>
      </c>
      <c r="M4" s="70">
        <f>IF(RES_hh_tes!M4=0,"",RES_hh_tes!M4/RES_hh_fec!M4)</f>
        <v>0.61473112891767778</v>
      </c>
      <c r="N4" s="70">
        <f>IF(RES_hh_tes!N4=0,"",RES_hh_tes!N4/RES_hh_fec!N4)</f>
        <v>0.63285526606909204</v>
      </c>
      <c r="O4" s="70">
        <f>IF(RES_hh_tes!O4=0,"",RES_hh_tes!O4/RES_hh_fec!O4)</f>
        <v>0.6518371934604692</v>
      </c>
      <c r="P4" s="70">
        <f>IF(RES_hh_tes!P4=0,"",RES_hh_tes!P4/RES_hh_fec!P4)</f>
        <v>0.65741185320794715</v>
      </c>
      <c r="Q4" s="70">
        <f>IF(RES_hh_tes!Q4=0,"",RES_hh_tes!Q4/RES_hh_fec!Q4)</f>
        <v>0.66435462303123993</v>
      </c>
      <c r="R4" s="70">
        <f>IF(RES_hh_tes!R4=0,"",RES_hh_tes!R4/RES_hh_fec!R4)</f>
        <v>0.67380524571888867</v>
      </c>
      <c r="S4" s="70">
        <f>IF(RES_hh_tes!S4=0,"",RES_hh_tes!S4/RES_hh_fec!S4)</f>
        <v>0.68523368584826216</v>
      </c>
      <c r="T4" s="70">
        <f>IF(RES_hh_tes!T4=0,"",RES_hh_tes!T4/RES_hh_fec!T4)</f>
        <v>0.69699915604895013</v>
      </c>
      <c r="U4" s="70">
        <f>IF(RES_hh_tes!U4=0,"",RES_hh_tes!U4/RES_hh_fec!U4)</f>
        <v>0.70758089507372646</v>
      </c>
      <c r="V4" s="70">
        <f>IF(RES_hh_tes!V4=0,"",RES_hh_tes!V4/RES_hh_fec!V4)</f>
        <v>0.71847274178231357</v>
      </c>
      <c r="W4" s="70">
        <f>IF(RES_hh_tes!W4=0,"",RES_hh_tes!W4/RES_hh_fec!W4)</f>
        <v>0.75367298377696446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0.59635451464348255</v>
      </c>
      <c r="C5" s="78">
        <f>IF(RES_hh_tes!C5=0,"",RES_hh_tes!C5/RES_hh_fec!C5)</f>
        <v>0.59635451464348255</v>
      </c>
      <c r="D5" s="78">
        <f>IF(RES_hh_tes!D5=0,"",RES_hh_tes!D5/RES_hh_fec!D5)</f>
        <v>0.59635451464348255</v>
      </c>
      <c r="E5" s="78">
        <f>IF(RES_hh_tes!E5=0,"",RES_hh_tes!E5/RES_hh_fec!E5)</f>
        <v>0.59635451464348255</v>
      </c>
      <c r="F5" s="78">
        <f>IF(RES_hh_tes!F5=0,"",RES_hh_tes!F5/RES_hh_fec!F5)</f>
        <v>0.59635451464348255</v>
      </c>
      <c r="G5" s="78">
        <f>IF(RES_hh_tes!G5=0,"",RES_hh_tes!G5/RES_hh_fec!G5)</f>
        <v>0.59635451464348255</v>
      </c>
      <c r="H5" s="78">
        <f>IF(RES_hh_tes!H5=0,"",RES_hh_tes!H5/RES_hh_fec!H5)</f>
        <v>0.59635451464348255</v>
      </c>
      <c r="I5" s="78">
        <f>IF(RES_hh_tes!I5=0,"",RES_hh_tes!I5/RES_hh_fec!I5)</f>
        <v>0.59635451464348255</v>
      </c>
      <c r="J5" s="78">
        <f>IF(RES_hh_tes!J5=0,"",RES_hh_tes!J5/RES_hh_fec!J5)</f>
        <v>0.59635451464348255</v>
      </c>
      <c r="K5" s="78">
        <f>IF(RES_hh_tes!K5=0,"",RES_hh_tes!K5/RES_hh_fec!K5)</f>
        <v>0.59635451464348255</v>
      </c>
      <c r="L5" s="78">
        <f>IF(RES_hh_tes!L5=0,"",RES_hh_tes!L5/RES_hh_fec!L5)</f>
        <v>0.59635451464348255</v>
      </c>
      <c r="M5" s="78">
        <f>IF(RES_hh_tes!M5=0,"",RES_hh_tes!M5/RES_hh_fec!M5)</f>
        <v>0.59635451464348255</v>
      </c>
      <c r="N5" s="78">
        <f>IF(RES_hh_tes!N5=0,"",RES_hh_tes!N5/RES_hh_fec!N5)</f>
        <v>0.59635451464348255</v>
      </c>
      <c r="O5" s="78" t="str">
        <f>IF(RES_hh_tes!O5=0,"",RES_hh_tes!O5/RES_hh_fec!O5)</f>
        <v/>
      </c>
      <c r="P5" s="78" t="str">
        <f>IF(RES_hh_tes!P5=0,"",RES_hh_tes!P5/RES_hh_fec!P5)</f>
        <v/>
      </c>
      <c r="Q5" s="78" t="str">
        <f>IF(RES_hh_tes!Q5=0,"",RES_hh_tes!Q5/RES_hh_fec!Q5)</f>
        <v/>
      </c>
      <c r="R5" s="78" t="str">
        <f>IF(RES_hh_tes!R5=0,"",RES_hh_tes!R5/RES_hh_fec!R5)</f>
        <v/>
      </c>
      <c r="S5" s="78" t="str">
        <f>IF(RES_hh_tes!S5=0,"",RES_hh_tes!S5/RES_hh_fec!S5)</f>
        <v/>
      </c>
      <c r="T5" s="78" t="str">
        <f>IF(RES_hh_tes!T5=0,"",RES_hh_tes!T5/RES_hh_fec!T5)</f>
        <v/>
      </c>
      <c r="U5" s="78" t="str">
        <f>IF(RES_hh_tes!U5=0,"",RES_hh_tes!U5/RES_hh_fec!U5)</f>
        <v/>
      </c>
      <c r="V5" s="78" t="str">
        <f>IF(RES_hh_tes!V5=0,"",RES_hh_tes!V5/RES_hh_fec!V5)</f>
        <v/>
      </c>
      <c r="W5" s="78" t="str">
        <f>IF(RES_hh_tes!W5=0,"",RES_hh_tes!W5/RES_hh_fec!W5)</f>
        <v/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0.46594838219407986</v>
      </c>
      <c r="C6" s="78">
        <f>IF(RES_hh_tes!C6=0,"",RES_hh_tes!C6/RES_hh_fec!C6)</f>
        <v>0.46825449417062076</v>
      </c>
      <c r="D6" s="78">
        <f>IF(RES_hh_tes!D6=0,"",RES_hh_tes!D6/RES_hh_fec!D6)</f>
        <v>0.47011734969151497</v>
      </c>
      <c r="E6" s="78">
        <f>IF(RES_hh_tes!E6=0,"",RES_hh_tes!E6/RES_hh_fec!E6)</f>
        <v>0.47215137301393917</v>
      </c>
      <c r="F6" s="78">
        <f>IF(RES_hh_tes!F6=0,"",RES_hh_tes!F6/RES_hh_fec!F6)</f>
        <v>0.47525919901515562</v>
      </c>
      <c r="G6" s="78">
        <f>IF(RES_hh_tes!G6=0,"",RES_hh_tes!G6/RES_hh_fec!G6)</f>
        <v>0.48080923253660474</v>
      </c>
      <c r="H6" s="78">
        <f>IF(RES_hh_tes!H6=0,"",RES_hh_tes!H6/RES_hh_fec!H6)</f>
        <v>0.48825841338939369</v>
      </c>
      <c r="I6" s="78">
        <f>IF(RES_hh_tes!I6=0,"",RES_hh_tes!I6/RES_hh_fec!I6)</f>
        <v>0.49743439130742434</v>
      </c>
      <c r="J6" s="78">
        <f>IF(RES_hh_tes!J6=0,"",RES_hh_tes!J6/RES_hh_fec!J6)</f>
        <v>0.5081797004267421</v>
      </c>
      <c r="K6" s="78">
        <f>IF(RES_hh_tes!K6=0,"",RES_hh_tes!K6/RES_hh_fec!K6)</f>
        <v>0.51838919906569603</v>
      </c>
      <c r="L6" s="78">
        <f>IF(RES_hh_tes!L6=0,"",RES_hh_tes!L6/RES_hh_fec!L6)</f>
        <v>0.52972540825027381</v>
      </c>
      <c r="M6" s="78">
        <f>IF(RES_hh_tes!M6=0,"",RES_hh_tes!M6/RES_hh_fec!M6)</f>
        <v>0.54396170990841919</v>
      </c>
      <c r="N6" s="78">
        <f>IF(RES_hh_tes!N6=0,"",RES_hh_tes!N6/RES_hh_fec!N6)</f>
        <v>0.56404348517427383</v>
      </c>
      <c r="O6" s="78">
        <f>IF(RES_hh_tes!O6=0,"",RES_hh_tes!O6/RES_hh_fec!O6)</f>
        <v>0.58647556959952607</v>
      </c>
      <c r="P6" s="78">
        <f>IF(RES_hh_tes!P6=0,"",RES_hh_tes!P6/RES_hh_fec!P6)</f>
        <v>0.59061546495903894</v>
      </c>
      <c r="Q6" s="78">
        <f>IF(RES_hh_tes!Q6=0,"",RES_hh_tes!Q6/RES_hh_fec!Q6)</f>
        <v>0.59622388296917717</v>
      </c>
      <c r="R6" s="78">
        <f>IF(RES_hh_tes!R6=0,"",RES_hh_tes!R6/RES_hh_fec!R6)</f>
        <v>0.6039985991003487</v>
      </c>
      <c r="S6" s="78">
        <f>IF(RES_hh_tes!S6=0,"",RES_hh_tes!S6/RES_hh_fec!S6)</f>
        <v>0.61393668023234171</v>
      </c>
      <c r="T6" s="78">
        <f>IF(RES_hh_tes!T6=0,"",RES_hh_tes!T6/RES_hh_fec!T6)</f>
        <v>0.62502074921904038</v>
      </c>
      <c r="U6" s="78">
        <f>IF(RES_hh_tes!U6=0,"",RES_hh_tes!U6/RES_hh_fec!U6)</f>
        <v>0.63797027734969824</v>
      </c>
      <c r="V6" s="78">
        <f>IF(RES_hh_tes!V6=0,"",RES_hh_tes!V6/RES_hh_fec!V6)</f>
        <v>0.65194365846590974</v>
      </c>
      <c r="W6" s="78">
        <f>IF(RES_hh_tes!W6=0,"",RES_hh_tes!W6/RES_hh_fec!W6)</f>
        <v>0.66644118469654301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0.44288883299519821</v>
      </c>
      <c r="C7" s="78">
        <f>IF(RES_hh_tes!C7=0,"",RES_hh_tes!C7/RES_hh_fec!C7)</f>
        <v>0.44556377292229754</v>
      </c>
      <c r="D7" s="78">
        <f>IF(RES_hh_tes!D7=0,"",RES_hh_tes!D7/RES_hh_fec!D7)</f>
        <v>0.44579930254005312</v>
      </c>
      <c r="E7" s="78">
        <f>IF(RES_hh_tes!E7=0,"",RES_hh_tes!E7/RES_hh_fec!E7)</f>
        <v>0.44597411158991035</v>
      </c>
      <c r="F7" s="78">
        <f>IF(RES_hh_tes!F7=0,"",RES_hh_tes!F7/RES_hh_fec!F7)</f>
        <v>0.44601125031502081</v>
      </c>
      <c r="G7" s="78">
        <f>IF(RES_hh_tes!G7=0,"",RES_hh_tes!G7/RES_hh_fec!G7)</f>
        <v>0.44610562876750132</v>
      </c>
      <c r="H7" s="78">
        <f>IF(RES_hh_tes!H7=0,"",RES_hh_tes!H7/RES_hh_fec!H7)</f>
        <v>0.44627297592752357</v>
      </c>
      <c r="I7" s="78">
        <f>IF(RES_hh_tes!I7=0,"",RES_hh_tes!I7/RES_hh_fec!I7)</f>
        <v>0.44661746174205164</v>
      </c>
      <c r="J7" s="78">
        <f>IF(RES_hh_tes!J7=0,"",RES_hh_tes!J7/RES_hh_fec!J7)</f>
        <v>0.44708729417592813</v>
      </c>
      <c r="K7" s="78">
        <f>IF(RES_hh_tes!K7=0,"",RES_hh_tes!K7/RES_hh_fec!K7)</f>
        <v>0.45579205732433259</v>
      </c>
      <c r="L7" s="78">
        <f>IF(RES_hh_tes!L7=0,"",RES_hh_tes!L7/RES_hh_fec!L7)</f>
        <v>0.47076702995363462</v>
      </c>
      <c r="M7" s="78">
        <f>IF(RES_hh_tes!M7=0,"",RES_hh_tes!M7/RES_hh_fec!M7)</f>
        <v>0.49803302580184555</v>
      </c>
      <c r="N7" s="78">
        <f>IF(RES_hh_tes!N7=0,"",RES_hh_tes!N7/RES_hh_fec!N7)</f>
        <v>0.53451993900476091</v>
      </c>
      <c r="O7" s="78">
        <f>IF(RES_hh_tes!O7=0,"",RES_hh_tes!O7/RES_hh_fec!O7)</f>
        <v>0.5811514910551886</v>
      </c>
      <c r="P7" s="78">
        <f>IF(RES_hh_tes!P7=0,"",RES_hh_tes!P7/RES_hh_fec!P7)</f>
        <v>0.58302456203349062</v>
      </c>
      <c r="Q7" s="78">
        <f>IF(RES_hh_tes!Q7=0,"",RES_hh_tes!Q7/RES_hh_fec!Q7)</f>
        <v>0.58507337203105836</v>
      </c>
      <c r="R7" s="78">
        <f>IF(RES_hh_tes!R7=0,"",RES_hh_tes!R7/RES_hh_fec!R7)</f>
        <v>0.58779177486475331</v>
      </c>
      <c r="S7" s="78">
        <f>IF(RES_hh_tes!S7=0,"",RES_hh_tes!S7/RES_hh_fec!S7)</f>
        <v>0.59143058049348729</v>
      </c>
      <c r="T7" s="78">
        <f>IF(RES_hh_tes!T7=0,"",RES_hh_tes!T7/RES_hh_fec!T7)</f>
        <v>0.59143064133247836</v>
      </c>
      <c r="U7" s="78">
        <f>IF(RES_hh_tes!U7=0,"",RES_hh_tes!U7/RES_hh_fec!U7)</f>
        <v>0.59145054689375687</v>
      </c>
      <c r="V7" s="78">
        <f>IF(RES_hh_tes!V7=0,"",RES_hh_tes!V7/RES_hh_fec!V7)</f>
        <v>0.5914538984976303</v>
      </c>
      <c r="W7" s="78">
        <f>IF(RES_hh_tes!W7=0,"",RES_hh_tes!W7/RES_hh_fec!W7)</f>
        <v>0.59158929875172106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0.49670182189288714</v>
      </c>
      <c r="C8" s="78">
        <f>IF(RES_hh_tes!C8=0,"",RES_hh_tes!C8/RES_hh_fec!C8)</f>
        <v>0.5032937219407615</v>
      </c>
      <c r="D8" s="78">
        <f>IF(RES_hh_tes!D8=0,"",RES_hh_tes!D8/RES_hh_fec!D8)</f>
        <v>0.51040448788924475</v>
      </c>
      <c r="E8" s="78">
        <f>IF(RES_hh_tes!E8=0,"",RES_hh_tes!E8/RES_hh_fec!E8)</f>
        <v>0.51953547505521613</v>
      </c>
      <c r="F8" s="78">
        <f>IF(RES_hh_tes!F8=0,"",RES_hh_tes!F8/RES_hh_fec!F8)</f>
        <v>0.52878448663256927</v>
      </c>
      <c r="G8" s="78">
        <f>IF(RES_hh_tes!G8=0,"",RES_hh_tes!G8/RES_hh_fec!G8)</f>
        <v>0.536785006184196</v>
      </c>
      <c r="H8" s="78">
        <f>IF(RES_hh_tes!H8=0,"",RES_hh_tes!H8/RES_hh_fec!H8)</f>
        <v>0.54367938555770501</v>
      </c>
      <c r="I8" s="78">
        <f>IF(RES_hh_tes!I8=0,"",RES_hh_tes!I8/RES_hh_fec!I8)</f>
        <v>0.55197181119843552</v>
      </c>
      <c r="J8" s="78">
        <f>IF(RES_hh_tes!J8=0,"",RES_hh_tes!J8/RES_hh_fec!J8)</f>
        <v>0.566251085679782</v>
      </c>
      <c r="K8" s="78">
        <f>IF(RES_hh_tes!K8=0,"",RES_hh_tes!K8/RES_hh_fec!K8)</f>
        <v>0.58176194678718507</v>
      </c>
      <c r="L8" s="78">
        <f>IF(RES_hh_tes!L8=0,"",RES_hh_tes!L8/RES_hh_fec!L8)</f>
        <v>0.59761865898820199</v>
      </c>
      <c r="M8" s="78">
        <f>IF(RES_hh_tes!M8=0,"",RES_hh_tes!M8/RES_hh_fec!M8)</f>
        <v>0.61526288351044145</v>
      </c>
      <c r="N8" s="78">
        <f>IF(RES_hh_tes!N8=0,"",RES_hh_tes!N8/RES_hh_fec!N8)</f>
        <v>0.63554489387206381</v>
      </c>
      <c r="O8" s="78">
        <f>IF(RES_hh_tes!O8=0,"",RES_hh_tes!O8/RES_hh_fec!O8)</f>
        <v>0.65479208124548238</v>
      </c>
      <c r="P8" s="78">
        <f>IF(RES_hh_tes!P8=0,"",RES_hh_tes!P8/RES_hh_fec!P8)</f>
        <v>0.66054721681110773</v>
      </c>
      <c r="Q8" s="78">
        <f>IF(RES_hh_tes!Q8=0,"",RES_hh_tes!Q8/RES_hh_fec!Q8)</f>
        <v>0.6672858143758682</v>
      </c>
      <c r="R8" s="78">
        <f>IF(RES_hh_tes!R8=0,"",RES_hh_tes!R8/RES_hh_fec!R8)</f>
        <v>0.67618506099424314</v>
      </c>
      <c r="S8" s="78">
        <f>IF(RES_hh_tes!S8=0,"",RES_hh_tes!S8/RES_hh_fec!S8)</f>
        <v>0.68733292099651044</v>
      </c>
      <c r="T8" s="78">
        <f>IF(RES_hh_tes!T8=0,"",RES_hh_tes!T8/RES_hh_fec!T8)</f>
        <v>0.69886666084644766</v>
      </c>
      <c r="U8" s="78">
        <f>IF(RES_hh_tes!U8=0,"",RES_hh_tes!U8/RES_hh_fec!U8)</f>
        <v>0.7091655349272602</v>
      </c>
      <c r="V8" s="78">
        <f>IF(RES_hh_tes!V8=0,"",RES_hh_tes!V8/RES_hh_fec!V8)</f>
        <v>0.71897328844809583</v>
      </c>
      <c r="W8" s="78">
        <f>IF(RES_hh_tes!W8=0,"",RES_hh_tes!W8/RES_hh_fec!W8)</f>
        <v>0.72703403004798994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0.44333879774768165</v>
      </c>
      <c r="C9" s="78">
        <f>IF(RES_hh_tes!C9=0,"",RES_hh_tes!C9/RES_hh_fec!C9)</f>
        <v>0.46544474282010251</v>
      </c>
      <c r="D9" s="78">
        <f>IF(RES_hh_tes!D9=0,"",RES_hh_tes!D9/RES_hh_fec!D9)</f>
        <v>0.49772705645687471</v>
      </c>
      <c r="E9" s="78">
        <f>IF(RES_hh_tes!E9=0,"",RES_hh_tes!E9/RES_hh_fec!E9)</f>
        <v>0.51634069405975491</v>
      </c>
      <c r="F9" s="78">
        <f>IF(RES_hh_tes!F9=0,"",RES_hh_tes!F9/RES_hh_fec!F9)</f>
        <v>0.52789719124505519</v>
      </c>
      <c r="G9" s="78">
        <f>IF(RES_hh_tes!G9=0,"",RES_hh_tes!G9/RES_hh_fec!G9)</f>
        <v>0.54813602682358853</v>
      </c>
      <c r="H9" s="78">
        <f>IF(RES_hh_tes!H9=0,"",RES_hh_tes!H9/RES_hh_fec!H9)</f>
        <v>0.56621449792341205</v>
      </c>
      <c r="I9" s="78">
        <f>IF(RES_hh_tes!I9=0,"",RES_hh_tes!I9/RES_hh_fec!I9)</f>
        <v>0.58129588921431941</v>
      </c>
      <c r="J9" s="78">
        <f>IF(RES_hh_tes!J9=0,"",RES_hh_tes!J9/RES_hh_fec!J9)</f>
        <v>0.58738390495825932</v>
      </c>
      <c r="K9" s="78">
        <f>IF(RES_hh_tes!K9=0,"",RES_hh_tes!K9/RES_hh_fec!K9)</f>
        <v>0.59232877948704987</v>
      </c>
      <c r="L9" s="78">
        <f>IF(RES_hh_tes!L9=0,"",RES_hh_tes!L9/RES_hh_fec!L9)</f>
        <v>0.59824954429586785</v>
      </c>
      <c r="M9" s="78">
        <f>IF(RES_hh_tes!M9=0,"",RES_hh_tes!M9/RES_hh_fec!M9)</f>
        <v>0.60351740213397109</v>
      </c>
      <c r="N9" s="78">
        <f>IF(RES_hh_tes!N9=0,"",RES_hh_tes!N9/RES_hh_fec!N9)</f>
        <v>0.61028973424530075</v>
      </c>
      <c r="O9" s="78">
        <f>IF(RES_hh_tes!O9=0,"",RES_hh_tes!O9/RES_hh_fec!O9)</f>
        <v>0.61816932600628061</v>
      </c>
      <c r="P9" s="78">
        <f>IF(RES_hh_tes!P9=0,"",RES_hh_tes!P9/RES_hh_fec!P9)</f>
        <v>0.62578996984664792</v>
      </c>
      <c r="Q9" s="78">
        <f>IF(RES_hh_tes!Q9=0,"",RES_hh_tes!Q9/RES_hh_fec!Q9)</f>
        <v>0.63342337705635698</v>
      </c>
      <c r="R9" s="78">
        <f>IF(RES_hh_tes!R9=0,"",RES_hh_tes!R9/RES_hh_fec!R9)</f>
        <v>0.64318654465201441</v>
      </c>
      <c r="S9" s="78">
        <f>IF(RES_hh_tes!S9=0,"",RES_hh_tes!S9/RES_hh_fec!S9)</f>
        <v>0.65715067580524755</v>
      </c>
      <c r="T9" s="78">
        <f>IF(RES_hh_tes!T9=0,"",RES_hh_tes!T9/RES_hh_fec!T9)</f>
        <v>0.67145373529939256</v>
      </c>
      <c r="U9" s="78">
        <f>IF(RES_hh_tes!U9=0,"",RES_hh_tes!U9/RES_hh_fec!U9)</f>
        <v>0.68608897664980528</v>
      </c>
      <c r="V9" s="78">
        <f>IF(RES_hh_tes!V9=0,"",RES_hh_tes!V9/RES_hh_fec!V9)</f>
        <v>0.70036143324181521</v>
      </c>
      <c r="W9" s="78">
        <f>IF(RES_hh_tes!W9=0,"",RES_hh_tes!W9/RES_hh_fec!W9)</f>
        <v>0.71665526513891531</v>
      </c>
      <c r="DA9" s="89" t="s">
        <v>424</v>
      </c>
    </row>
    <row r="10" spans="1:105" ht="12" customHeight="1" x14ac:dyDescent="0.25">
      <c r="A10" s="28" t="s">
        <v>202</v>
      </c>
      <c r="B10" s="78">
        <f>IF(RES_hh_tes!B10=0,"",RES_hh_tes!B10/RES_hh_fec!B10)</f>
        <v>0.71513032661857001</v>
      </c>
      <c r="C10" s="78">
        <f>IF(RES_hh_tes!C10=0,"",RES_hh_tes!C10/RES_hh_fec!C10)</f>
        <v>0.71801919083615307</v>
      </c>
      <c r="D10" s="78">
        <f>IF(RES_hh_tes!D10=0,"",RES_hh_tes!D10/RES_hh_fec!D10)</f>
        <v>0.71996452490030993</v>
      </c>
      <c r="E10" s="78">
        <f>IF(RES_hh_tes!E10=0,"",RES_hh_tes!E10/RES_hh_fec!E10)</f>
        <v>0.7211847802451149</v>
      </c>
      <c r="F10" s="78">
        <f>IF(RES_hh_tes!F10=0,"",RES_hh_tes!F10/RES_hh_fec!F10)</f>
        <v>0.72412313438016063</v>
      </c>
      <c r="G10" s="78">
        <f>IF(RES_hh_tes!G10=0,"",RES_hh_tes!G10/RES_hh_fec!G10)</f>
        <v>0.72794075517673462</v>
      </c>
      <c r="H10" s="78">
        <f>IF(RES_hh_tes!H10=0,"",RES_hh_tes!H10/RES_hh_fec!H10)</f>
        <v>0.73467568277128803</v>
      </c>
      <c r="I10" s="78">
        <f>IF(RES_hh_tes!I10=0,"",RES_hh_tes!I10/RES_hh_fec!I10)</f>
        <v>0.74160074640614304</v>
      </c>
      <c r="J10" s="78">
        <f>IF(RES_hh_tes!J10=0,"",RES_hh_tes!J10/RES_hh_fec!J10)</f>
        <v>0.74675960012020048</v>
      </c>
      <c r="K10" s="78">
        <f>IF(RES_hh_tes!K10=0,"",RES_hh_tes!K10/RES_hh_fec!K10)</f>
        <v>0.75130450622835576</v>
      </c>
      <c r="L10" s="78">
        <f>IF(RES_hh_tes!L10=0,"",RES_hh_tes!L10/RES_hh_fec!L10)</f>
        <v>0.75640813481198321</v>
      </c>
      <c r="M10" s="78">
        <f>IF(RES_hh_tes!M10=0,"",RES_hh_tes!M10/RES_hh_fec!M10)</f>
        <v>0.76379961363317472</v>
      </c>
      <c r="N10" s="78">
        <f>IF(RES_hh_tes!N10=0,"",RES_hh_tes!N10/RES_hh_fec!N10)</f>
        <v>0.77816628205638672</v>
      </c>
      <c r="O10" s="78">
        <f>IF(RES_hh_tes!O10=0,"",RES_hh_tes!O10/RES_hh_fec!O10)</f>
        <v>0.79350838183951911</v>
      </c>
      <c r="P10" s="78">
        <f>IF(RES_hh_tes!P10=0,"",RES_hh_tes!P10/RES_hh_fec!P10)</f>
        <v>0.79455080963110947</v>
      </c>
      <c r="Q10" s="78">
        <f>IF(RES_hh_tes!Q10=0,"",RES_hh_tes!Q10/RES_hh_fec!Q10)</f>
        <v>0.79485706523554656</v>
      </c>
      <c r="R10" s="78">
        <f>IF(RES_hh_tes!R10=0,"",RES_hh_tes!R10/RES_hh_fec!R10)</f>
        <v>0.79890032002500333</v>
      </c>
      <c r="S10" s="78">
        <f>IF(RES_hh_tes!S10=0,"",RES_hh_tes!S10/RES_hh_fec!S10)</f>
        <v>0.80570020791056962</v>
      </c>
      <c r="T10" s="78">
        <f>IF(RES_hh_tes!T10=0,"",RES_hh_tes!T10/RES_hh_fec!T10)</f>
        <v>0.81170243924368823</v>
      </c>
      <c r="U10" s="78">
        <f>IF(RES_hh_tes!U10=0,"",RES_hh_tes!U10/RES_hh_fec!U10)</f>
        <v>0.81821692355667819</v>
      </c>
      <c r="V10" s="78">
        <f>IF(RES_hh_tes!V10=0,"",RES_hh_tes!V10/RES_hh_fec!V10)</f>
        <v>0.82607895344875892</v>
      </c>
      <c r="W10" s="78">
        <f>IF(RES_hh_tes!W10=0,"",RES_hh_tes!W10/RES_hh_fec!W10)</f>
        <v>0.83325327744841571</v>
      </c>
      <c r="DA10" s="89" t="s">
        <v>425</v>
      </c>
    </row>
    <row r="11" spans="1:105" ht="12" customHeight="1" x14ac:dyDescent="0.25">
      <c r="A11" s="28" t="s">
        <v>203</v>
      </c>
      <c r="B11" s="78" t="str">
        <f>IF(RES_hh_tes!B11=0,"",RES_hh_tes!B11/RES_hh_fec!B11)</f>
        <v/>
      </c>
      <c r="C11" s="78" t="str">
        <f>IF(RES_hh_tes!C11=0,"",RES_hh_tes!C11/RES_hh_fec!C11)</f>
        <v/>
      </c>
      <c r="D11" s="78" t="str">
        <f>IF(RES_hh_tes!D11=0,"",RES_hh_tes!D11/RES_hh_fec!D11)</f>
        <v/>
      </c>
      <c r="E11" s="78" t="str">
        <f>IF(RES_hh_tes!E11=0,"",RES_hh_tes!E11/RES_hh_fec!E11)</f>
        <v/>
      </c>
      <c r="F11" s="78">
        <f>IF(RES_hh_tes!F11=0,"",RES_hh_tes!F11/RES_hh_fec!F11)</f>
        <v>0.76058742093756904</v>
      </c>
      <c r="G11" s="78">
        <f>IF(RES_hh_tes!G11=0,"",RES_hh_tes!G11/RES_hh_fec!G11)</f>
        <v>0.76061403505778225</v>
      </c>
      <c r="H11" s="78">
        <f>IF(RES_hh_tes!H11=0,"",RES_hh_tes!H11/RES_hh_fec!H11)</f>
        <v>0.76090885006303033</v>
      </c>
      <c r="I11" s="78">
        <f>IF(RES_hh_tes!I11=0,"",RES_hh_tes!I11/RES_hh_fec!I11)</f>
        <v>0.76091013470669189</v>
      </c>
      <c r="J11" s="78">
        <f>IF(RES_hh_tes!J11=0,"",RES_hh_tes!J11/RES_hh_fec!J11)</f>
        <v>0.76148755791998024</v>
      </c>
      <c r="K11" s="78">
        <f>IF(RES_hh_tes!K11=0,"",RES_hh_tes!K11/RES_hh_fec!K11)</f>
        <v>0.76438743023744327</v>
      </c>
      <c r="L11" s="78">
        <f>IF(RES_hh_tes!L11=0,"",RES_hh_tes!L11/RES_hh_fec!L11)</f>
        <v>0.76802486999560626</v>
      </c>
      <c r="M11" s="78">
        <f>IF(RES_hh_tes!M11=0,"",RES_hh_tes!M11/RES_hh_fec!M11)</f>
        <v>0.77405973988147114</v>
      </c>
      <c r="N11" s="78">
        <f>IF(RES_hh_tes!N11=0,"",RES_hh_tes!N11/RES_hh_fec!N11)</f>
        <v>0.77739138908465177</v>
      </c>
      <c r="O11" s="78">
        <f>IF(RES_hh_tes!O11=0,"",RES_hh_tes!O11/RES_hh_fec!O11)</f>
        <v>0.78060166501132344</v>
      </c>
      <c r="P11" s="78">
        <f>IF(RES_hh_tes!P11=0,"",RES_hh_tes!P11/RES_hh_fec!P11)</f>
        <v>0.78255125120411162</v>
      </c>
      <c r="Q11" s="78">
        <f>IF(RES_hh_tes!Q11=0,"",RES_hh_tes!Q11/RES_hh_fec!Q11)</f>
        <v>0.7840149837224093</v>
      </c>
      <c r="R11" s="78">
        <f>IF(RES_hh_tes!R11=0,"",RES_hh_tes!R11/RES_hh_fec!R11)</f>
        <v>0.78586471774894395</v>
      </c>
      <c r="S11" s="78">
        <f>IF(RES_hh_tes!S11=0,"",RES_hh_tes!S11/RES_hh_fec!S11)</f>
        <v>0.78750439318202548</v>
      </c>
      <c r="T11" s="78">
        <f>IF(RES_hh_tes!T11=0,"",RES_hh_tes!T11/RES_hh_fec!T11)</f>
        <v>0.78941471530520657</v>
      </c>
      <c r="U11" s="78">
        <f>IF(RES_hh_tes!U11=0,"",RES_hh_tes!U11/RES_hh_fec!U11)</f>
        <v>0.79157139915691943</v>
      </c>
      <c r="V11" s="78">
        <f>IF(RES_hh_tes!V11=0,"",RES_hh_tes!V11/RES_hh_fec!V11)</f>
        <v>0.79280775430349226</v>
      </c>
      <c r="W11" s="78">
        <f>IF(RES_hh_tes!W11=0,"",RES_hh_tes!W11/RES_hh_fec!W11)</f>
        <v>0.79336000460913958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1.3017665958750231</v>
      </c>
      <c r="C12" s="78">
        <f>IF(RES_hh_tes!C12=0,"",RES_hh_tes!C12/RES_hh_fec!C12)</f>
        <v>1.3320422567753436</v>
      </c>
      <c r="D12" s="78">
        <f>IF(RES_hh_tes!D12=0,"",RES_hh_tes!D12/RES_hh_fec!D12)</f>
        <v>1.3976852737529117</v>
      </c>
      <c r="E12" s="78">
        <f>IF(RES_hh_tes!E12=0,"",RES_hh_tes!E12/RES_hh_fec!E12)</f>
        <v>1.4814374852248009</v>
      </c>
      <c r="F12" s="78">
        <f>IF(RES_hh_tes!F12=0,"",RES_hh_tes!F12/RES_hh_fec!F12)</f>
        <v>1.5767730483788658</v>
      </c>
      <c r="G12" s="78">
        <f>IF(RES_hh_tes!G12=0,"",RES_hh_tes!G12/RES_hh_fec!G12)</f>
        <v>1.6639977178497376</v>
      </c>
      <c r="H12" s="78">
        <f>IF(RES_hh_tes!H12=0,"",RES_hh_tes!H12/RES_hh_fec!H12)</f>
        <v>1.732387324900412</v>
      </c>
      <c r="I12" s="78">
        <f>IF(RES_hh_tes!I12=0,"",RES_hh_tes!I12/RES_hh_fec!I12)</f>
        <v>1.8086904012307234</v>
      </c>
      <c r="J12" s="78">
        <f>IF(RES_hh_tes!J12=0,"",RES_hh_tes!J12/RES_hh_fec!J12)</f>
        <v>1.9077447595736232</v>
      </c>
      <c r="K12" s="78">
        <f>IF(RES_hh_tes!K12=0,"",RES_hh_tes!K12/RES_hh_fec!K12)</f>
        <v>2.034320771141747</v>
      </c>
      <c r="L12" s="78">
        <f>IF(RES_hh_tes!L12=0,"",RES_hh_tes!L12/RES_hh_fec!L12)</f>
        <v>2.1664176077478858</v>
      </c>
      <c r="M12" s="78">
        <f>IF(RES_hh_tes!M12=0,"",RES_hh_tes!M12/RES_hh_fec!M12)</f>
        <v>2.277466295392697</v>
      </c>
      <c r="N12" s="78">
        <f>IF(RES_hh_tes!N12=0,"",RES_hh_tes!N12/RES_hh_fec!N12)</f>
        <v>2.3597480219700069</v>
      </c>
      <c r="O12" s="78">
        <f>IF(RES_hh_tes!O12=0,"",RES_hh_tes!O12/RES_hh_fec!O12)</f>
        <v>2.4325037456869847</v>
      </c>
      <c r="P12" s="78">
        <f>IF(RES_hh_tes!P12=0,"",RES_hh_tes!P12/RES_hh_fec!P12)</f>
        <v>2.4820749637545294</v>
      </c>
      <c r="Q12" s="78">
        <f>IF(RES_hh_tes!Q12=0,"",RES_hh_tes!Q12/RES_hh_fec!Q12)</f>
        <v>2.5618522017763476</v>
      </c>
      <c r="R12" s="78">
        <f>IF(RES_hh_tes!R12=0,"",RES_hh_tes!R12/RES_hh_fec!R12)</f>
        <v>2.650034233250171</v>
      </c>
      <c r="S12" s="78">
        <f>IF(RES_hh_tes!S12=0,"",RES_hh_tes!S12/RES_hh_fec!S12)</f>
        <v>2.7470253532712721</v>
      </c>
      <c r="T12" s="78">
        <f>IF(RES_hh_tes!T12=0,"",RES_hh_tes!T12/RES_hh_fec!T12)</f>
        <v>2.8260619327353478</v>
      </c>
      <c r="U12" s="78">
        <f>IF(RES_hh_tes!U12=0,"",RES_hh_tes!U12/RES_hh_fec!U12)</f>
        <v>3.0804706333105094</v>
      </c>
      <c r="V12" s="78">
        <f>IF(RES_hh_tes!V12=0,"",RES_hh_tes!V12/RES_hh_fec!V12)</f>
        <v>3.2836373085315502</v>
      </c>
      <c r="W12" s="78">
        <f>IF(RES_hh_tes!W12=0,"",RES_hh_tes!W12/RES_hh_fec!W12)</f>
        <v>3.485057331661876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0.67482561857414836</v>
      </c>
      <c r="C13" s="79">
        <f>IF(RES_hh_tes!C13=0,"",RES_hh_tes!C13/RES_hh_fec!C13)</f>
        <v>0.67601834464167165</v>
      </c>
      <c r="D13" s="79">
        <f>IF(RES_hh_tes!D13=0,"",RES_hh_tes!D13/RES_hh_fec!D13)</f>
        <v>0.67799761356049537</v>
      </c>
      <c r="E13" s="79">
        <f>IF(RES_hh_tes!E13=0,"",RES_hh_tes!E13/RES_hh_fec!E13)</f>
        <v>0.68062996755559546</v>
      </c>
      <c r="F13" s="79">
        <f>IF(RES_hh_tes!F13=0,"",RES_hh_tes!F13/RES_hh_fec!F13)</f>
        <v>0.68404706469485421</v>
      </c>
      <c r="G13" s="79">
        <f>IF(RES_hh_tes!G13=0,"",RES_hh_tes!G13/RES_hh_fec!G13)</f>
        <v>0.6871059292105649</v>
      </c>
      <c r="H13" s="79">
        <f>IF(RES_hh_tes!H13=0,"",RES_hh_tes!H13/RES_hh_fec!H13)</f>
        <v>0.68899167611801049</v>
      </c>
      <c r="I13" s="79">
        <f>IF(RES_hh_tes!I13=0,"",RES_hh_tes!I13/RES_hh_fec!I13)</f>
        <v>0.6919363368541902</v>
      </c>
      <c r="J13" s="79">
        <f>IF(RES_hh_tes!J13=0,"",RES_hh_tes!J13/RES_hh_fec!J13)</f>
        <v>0.69649579962253894</v>
      </c>
      <c r="K13" s="79">
        <f>IF(RES_hh_tes!K13=0,"",RES_hh_tes!K13/RES_hh_fec!K13)</f>
        <v>0.70326453272349176</v>
      </c>
      <c r="L13" s="79">
        <f>IF(RES_hh_tes!L13=0,"",RES_hh_tes!L13/RES_hh_fec!L13)</f>
        <v>0.71124222761949885</v>
      </c>
      <c r="M13" s="79">
        <f>IF(RES_hh_tes!M13=0,"",RES_hh_tes!M13/RES_hh_fec!M13)</f>
        <v>0.71893113475767667</v>
      </c>
      <c r="N13" s="79">
        <f>IF(RES_hh_tes!N13=0,"",RES_hh_tes!N13/RES_hh_fec!N13)</f>
        <v>0.72618087656805208</v>
      </c>
      <c r="O13" s="79">
        <f>IF(RES_hh_tes!O13=0,"",RES_hh_tes!O13/RES_hh_fec!O13)</f>
        <v>0.73247249698566519</v>
      </c>
      <c r="P13" s="79">
        <f>IF(RES_hh_tes!P13=0,"",RES_hh_tes!P13/RES_hh_fec!P13)</f>
        <v>0.73283028288009933</v>
      </c>
      <c r="Q13" s="79">
        <f>IF(RES_hh_tes!Q13=0,"",RES_hh_tes!Q13/RES_hh_fec!Q13)</f>
        <v>0.73304984894701175</v>
      </c>
      <c r="R13" s="79">
        <f>IF(RES_hh_tes!R13=0,"",RES_hh_tes!R13/RES_hh_fec!R13)</f>
        <v>0.73400115900048435</v>
      </c>
      <c r="S13" s="79">
        <f>IF(RES_hh_tes!S13=0,"",RES_hh_tes!S13/RES_hh_fec!S13)</f>
        <v>0.73553951144049867</v>
      </c>
      <c r="T13" s="79">
        <f>IF(RES_hh_tes!T13=0,"",RES_hh_tes!T13/RES_hh_fec!T13)</f>
        <v>0.73716780640892243</v>
      </c>
      <c r="U13" s="79">
        <f>IF(RES_hh_tes!U13=0,"",RES_hh_tes!U13/RES_hh_fec!U13)</f>
        <v>0.73893875376484852</v>
      </c>
      <c r="V13" s="79">
        <f>IF(RES_hh_tes!V13=0,"",RES_hh_tes!V13/RES_hh_fec!V13)</f>
        <v>0.74051917946904589</v>
      </c>
      <c r="W13" s="79">
        <f>IF(RES_hh_tes!W13=0,"",RES_hh_tes!W13/RES_hh_fec!W13)</f>
        <v>0.74161582186111696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1.7961149824261562</v>
      </c>
      <c r="C15" s="70">
        <f>IF(RES_hh_tes!C15=0,"",RES_hh_tes!C15/RES_hh_fec!C15)</f>
        <v>1.8928410011405572</v>
      </c>
      <c r="D15" s="70">
        <f>IF(RES_hh_tes!D15=0,"",RES_hh_tes!D15/RES_hh_fec!D15)</f>
        <v>2.0393945110705261</v>
      </c>
      <c r="E15" s="70">
        <f>IF(RES_hh_tes!E15=0,"",RES_hh_tes!E15/RES_hh_fec!E15)</f>
        <v>2.1775197942812978</v>
      </c>
      <c r="F15" s="70">
        <f>IF(RES_hh_tes!F15=0,"",RES_hh_tes!F15/RES_hh_fec!F15)</f>
        <v>2.277906439673731</v>
      </c>
      <c r="G15" s="70">
        <f>IF(RES_hh_tes!G15=0,"",RES_hh_tes!G15/RES_hh_fec!G15)</f>
        <v>2.3864119706136444</v>
      </c>
      <c r="H15" s="70">
        <f>IF(RES_hh_tes!H15=0,"",RES_hh_tes!H15/RES_hh_fec!H15)</f>
        <v>2.4943902166067429</v>
      </c>
      <c r="I15" s="70">
        <f>IF(RES_hh_tes!I15=0,"",RES_hh_tes!I15/RES_hh_fec!I15)</f>
        <v>2.5719462185394582</v>
      </c>
      <c r="J15" s="70">
        <f>IF(RES_hh_tes!J15=0,"",RES_hh_tes!J15/RES_hh_fec!J15)</f>
        <v>2.6339851238083956</v>
      </c>
      <c r="K15" s="70">
        <f>IF(RES_hh_tes!K15=0,"",RES_hh_tes!K15/RES_hh_fec!K15)</f>
        <v>2.7077698537748338</v>
      </c>
      <c r="L15" s="70">
        <f>IF(RES_hh_tes!L15=0,"",RES_hh_tes!L15/RES_hh_fec!L15)</f>
        <v>2.7850475520869979</v>
      </c>
      <c r="M15" s="70">
        <f>IF(RES_hh_tes!M15=0,"",RES_hh_tes!M15/RES_hh_fec!M15)</f>
        <v>2.870948449985427</v>
      </c>
      <c r="N15" s="70">
        <f>IF(RES_hh_tes!N15=0,"",RES_hh_tes!N15/RES_hh_fec!N15)</f>
        <v>2.9584145924503482</v>
      </c>
      <c r="O15" s="70">
        <f>IF(RES_hh_tes!O15=0,"",RES_hh_tes!O15/RES_hh_fec!O15)</f>
        <v>3.0847039894150181</v>
      </c>
      <c r="P15" s="70">
        <f>IF(RES_hh_tes!P15=0,"",RES_hh_tes!P15/RES_hh_fec!P15)</f>
        <v>3.1739719665734087</v>
      </c>
      <c r="Q15" s="70">
        <f>IF(RES_hh_tes!Q15=0,"",RES_hh_tes!Q15/RES_hh_fec!Q15)</f>
        <v>3.2717831582087236</v>
      </c>
      <c r="R15" s="70">
        <f>IF(RES_hh_tes!R15=0,"",RES_hh_tes!R15/RES_hh_fec!R15)</f>
        <v>3.3901313297495284</v>
      </c>
      <c r="S15" s="70">
        <f>IF(RES_hh_tes!S15=0,"",RES_hh_tes!S15/RES_hh_fec!S15)</f>
        <v>3.5133835609923301</v>
      </c>
      <c r="T15" s="70">
        <f>IF(RES_hh_tes!T15=0,"",RES_hh_tes!T15/RES_hh_fec!T15)</f>
        <v>3.6346253856834276</v>
      </c>
      <c r="U15" s="70">
        <f>IF(RES_hh_tes!U15=0,"",RES_hh_tes!U15/RES_hh_fec!U15)</f>
        <v>3.73932487259711</v>
      </c>
      <c r="V15" s="70">
        <f>IF(RES_hh_tes!V15=0,"",RES_hh_tes!V15/RES_hh_fec!V15)</f>
        <v>3.8335643958793493</v>
      </c>
      <c r="W15" s="70">
        <f>IF(RES_hh_tes!W15=0,"",RES_hh_tes!W15/RES_hh_fec!W15)</f>
        <v>3.9069036498552179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1.7961149824261562</v>
      </c>
      <c r="C16" s="78">
        <f>IF(RES_hh_tes!C16=0,"",RES_hh_tes!C16/RES_hh_fec!C16)</f>
        <v>1.8928410011405572</v>
      </c>
      <c r="D16" s="78">
        <f>IF(RES_hh_tes!D16=0,"",RES_hh_tes!D16/RES_hh_fec!D16)</f>
        <v>2.0393945110705261</v>
      </c>
      <c r="E16" s="78">
        <f>IF(RES_hh_tes!E16=0,"",RES_hh_tes!E16/RES_hh_fec!E16)</f>
        <v>2.1775197942812978</v>
      </c>
      <c r="F16" s="78">
        <f>IF(RES_hh_tes!F16=0,"",RES_hh_tes!F16/RES_hh_fec!F16)</f>
        <v>2.277906439673731</v>
      </c>
      <c r="G16" s="78">
        <f>IF(RES_hh_tes!G16=0,"",RES_hh_tes!G16/RES_hh_fec!G16)</f>
        <v>2.3864119706136444</v>
      </c>
      <c r="H16" s="78">
        <f>IF(RES_hh_tes!H16=0,"",RES_hh_tes!H16/RES_hh_fec!H16)</f>
        <v>2.4943902166067429</v>
      </c>
      <c r="I16" s="78">
        <f>IF(RES_hh_tes!I16=0,"",RES_hh_tes!I16/RES_hh_fec!I16)</f>
        <v>2.5719462185394582</v>
      </c>
      <c r="J16" s="78">
        <f>IF(RES_hh_tes!J16=0,"",RES_hh_tes!J16/RES_hh_fec!J16)</f>
        <v>2.6339851238083956</v>
      </c>
      <c r="K16" s="78">
        <f>IF(RES_hh_tes!K16=0,"",RES_hh_tes!K16/RES_hh_fec!K16)</f>
        <v>2.7077698537748338</v>
      </c>
      <c r="L16" s="78">
        <f>IF(RES_hh_tes!L16=0,"",RES_hh_tes!L16/RES_hh_fec!L16)</f>
        <v>2.7850475520869979</v>
      </c>
      <c r="M16" s="78">
        <f>IF(RES_hh_tes!M16=0,"",RES_hh_tes!M16/RES_hh_fec!M16)</f>
        <v>2.870948449985427</v>
      </c>
      <c r="N16" s="78">
        <f>IF(RES_hh_tes!N16=0,"",RES_hh_tes!N16/RES_hh_fec!N16)</f>
        <v>2.9584145924503482</v>
      </c>
      <c r="O16" s="78">
        <f>IF(RES_hh_tes!O16=0,"",RES_hh_tes!O16/RES_hh_fec!O16)</f>
        <v>3.0847039894150181</v>
      </c>
      <c r="P16" s="78">
        <f>IF(RES_hh_tes!P16=0,"",RES_hh_tes!P16/RES_hh_fec!P16)</f>
        <v>3.1739719665734087</v>
      </c>
      <c r="Q16" s="78">
        <f>IF(RES_hh_tes!Q16=0,"",RES_hh_tes!Q16/RES_hh_fec!Q16)</f>
        <v>3.2717831582087236</v>
      </c>
      <c r="R16" s="78">
        <f>IF(RES_hh_tes!R16=0,"",RES_hh_tes!R16/RES_hh_fec!R16)</f>
        <v>3.3901313297495284</v>
      </c>
      <c r="S16" s="78">
        <f>IF(RES_hh_tes!S16=0,"",RES_hh_tes!S16/RES_hh_fec!S16)</f>
        <v>3.5133835609923301</v>
      </c>
      <c r="T16" s="78">
        <f>IF(RES_hh_tes!T16=0,"",RES_hh_tes!T16/RES_hh_fec!T16)</f>
        <v>3.6346253856834276</v>
      </c>
      <c r="U16" s="78">
        <f>IF(RES_hh_tes!U16=0,"",RES_hh_tes!U16/RES_hh_fec!U16)</f>
        <v>3.73932487259711</v>
      </c>
      <c r="V16" s="78">
        <f>IF(RES_hh_tes!V16=0,"",RES_hh_tes!V16/RES_hh_fec!V16)</f>
        <v>3.8335643958793493</v>
      </c>
      <c r="W16" s="78">
        <f>IF(RES_hh_tes!W16=0,"",RES_hh_tes!W16/RES_hh_fec!W16)</f>
        <v>3.9069036498552179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0.5480209830569216</v>
      </c>
      <c r="C17" s="70">
        <f>IF(RES_hh_tes!C17=0,"",RES_hh_tes!C17/RES_hh_fec!C17)</f>
        <v>0.55154858989623368</v>
      </c>
      <c r="D17" s="70">
        <f>IF(RES_hh_tes!D17=0,"",RES_hh_tes!D17/RES_hh_fec!D17)</f>
        <v>0.55753876133376989</v>
      </c>
      <c r="E17" s="70">
        <f>IF(RES_hh_tes!E17=0,"",RES_hh_tes!E17/RES_hh_fec!E17)</f>
        <v>0.56243710325495655</v>
      </c>
      <c r="F17" s="70">
        <f>IF(RES_hh_tes!F17=0,"",RES_hh_tes!F17/RES_hh_fec!F17)</f>
        <v>0.57082895512472187</v>
      </c>
      <c r="G17" s="70">
        <f>IF(RES_hh_tes!G17=0,"",RES_hh_tes!G17/RES_hh_fec!G17)</f>
        <v>0.57662746324017666</v>
      </c>
      <c r="H17" s="70">
        <f>IF(RES_hh_tes!H17=0,"",RES_hh_tes!H17/RES_hh_fec!H17)</f>
        <v>0.58418236242256039</v>
      </c>
      <c r="I17" s="70">
        <f>IF(RES_hh_tes!I17=0,"",RES_hh_tes!I17/RES_hh_fec!I17)</f>
        <v>0.59294948597953745</v>
      </c>
      <c r="J17" s="70">
        <f>IF(RES_hh_tes!J17=0,"",RES_hh_tes!J17/RES_hh_fec!J17)</f>
        <v>0.60209421410639641</v>
      </c>
      <c r="K17" s="70">
        <f>IF(RES_hh_tes!K17=0,"",RES_hh_tes!K17/RES_hh_fec!K17)</f>
        <v>0.60969653472768004</v>
      </c>
      <c r="L17" s="70">
        <f>IF(RES_hh_tes!L17=0,"",RES_hh_tes!L17/RES_hh_fec!L17)</f>
        <v>0.62139410726012412</v>
      </c>
      <c r="M17" s="70">
        <f>IF(RES_hh_tes!M17=0,"",RES_hh_tes!M17/RES_hh_fec!M17)</f>
        <v>0.63438145623969333</v>
      </c>
      <c r="N17" s="70">
        <f>IF(RES_hh_tes!N17=0,"",RES_hh_tes!N17/RES_hh_fec!N17)</f>
        <v>0.64702134394251321</v>
      </c>
      <c r="O17" s="70">
        <f>IF(RES_hh_tes!O17=0,"",RES_hh_tes!O17/RES_hh_fec!O17)</f>
        <v>0.6605365239858727</v>
      </c>
      <c r="P17" s="70">
        <f>IF(RES_hh_tes!P17=0,"",RES_hh_tes!P17/RES_hh_fec!P17)</f>
        <v>0.67022890333043961</v>
      </c>
      <c r="Q17" s="70">
        <f>IF(RES_hh_tes!Q17=0,"",RES_hh_tes!Q17/RES_hh_fec!Q17)</f>
        <v>0.67795859044514251</v>
      </c>
      <c r="R17" s="70">
        <f>IF(RES_hh_tes!R17=0,"",RES_hh_tes!R17/RES_hh_fec!R17)</f>
        <v>0.68784682551784593</v>
      </c>
      <c r="S17" s="70">
        <f>IF(RES_hh_tes!S17=0,"",RES_hh_tes!S17/RES_hh_fec!S17)</f>
        <v>0.70085086200557412</v>
      </c>
      <c r="T17" s="70">
        <f>IF(RES_hh_tes!T17=0,"",RES_hh_tes!T17/RES_hh_fec!T17)</f>
        <v>0.7137362353222203</v>
      </c>
      <c r="U17" s="70">
        <f>IF(RES_hh_tes!U17=0,"",RES_hh_tes!U17/RES_hh_fec!U17)</f>
        <v>0.72687881395453835</v>
      </c>
      <c r="V17" s="70">
        <f>IF(RES_hh_tes!V17=0,"",RES_hh_tes!V17/RES_hh_fec!V17)</f>
        <v>0.73951921781130614</v>
      </c>
      <c r="W17" s="70">
        <f>IF(RES_hh_tes!W17=0,"",RES_hh_tes!W17/RES_hh_fec!W17)</f>
        <v>0.75520881484214464</v>
      </c>
      <c r="DA17" s="88" t="s">
        <v>292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0.5628161730866581</v>
      </c>
      <c r="C19" s="78">
        <f>IF(RES_hh_tes!C19=0,"",RES_hh_tes!C19/RES_hh_fec!C19)</f>
        <v>0.56583959603822476</v>
      </c>
      <c r="D19" s="78">
        <f>IF(RES_hh_tes!D19=0,"",RES_hh_tes!D19/RES_hh_fec!D19)</f>
        <v>0.56956599388480977</v>
      </c>
      <c r="E19" s="78">
        <f>IF(RES_hh_tes!E19=0,"",RES_hh_tes!E19/RES_hh_fec!E19)</f>
        <v>0.57342230728163013</v>
      </c>
      <c r="F19" s="78">
        <f>IF(RES_hh_tes!F19=0,"",RES_hh_tes!F19/RES_hh_fec!F19)</f>
        <v>0.57713700009358626</v>
      </c>
      <c r="G19" s="78">
        <f>IF(RES_hh_tes!G19=0,"",RES_hh_tes!G19/RES_hh_fec!G19)</f>
        <v>0.58108378842075437</v>
      </c>
      <c r="H19" s="78">
        <f>IF(RES_hh_tes!H19=0,"",RES_hh_tes!H19/RES_hh_fec!H19)</f>
        <v>0.5855618310423002</v>
      </c>
      <c r="I19" s="78">
        <f>IF(RES_hh_tes!I19=0,"",RES_hh_tes!I19/RES_hh_fec!I19)</f>
        <v>0.58797448098699923</v>
      </c>
      <c r="J19" s="78">
        <f>IF(RES_hh_tes!J19=0,"",RES_hh_tes!J19/RES_hh_fec!J19)</f>
        <v>0.58954602534306466</v>
      </c>
      <c r="K19" s="78">
        <f>IF(RES_hh_tes!K19=0,"",RES_hh_tes!K19/RES_hh_fec!K19)</f>
        <v>0.59257221045314679</v>
      </c>
      <c r="L19" s="78">
        <f>IF(RES_hh_tes!L19=0,"",RES_hh_tes!L19/RES_hh_fec!L19)</f>
        <v>0.59637197211202719</v>
      </c>
      <c r="M19" s="78">
        <f>IF(RES_hh_tes!M19=0,"",RES_hh_tes!M19/RES_hh_fec!M19)</f>
        <v>0.60130895645337523</v>
      </c>
      <c r="N19" s="78">
        <f>IF(RES_hh_tes!N19=0,"",RES_hh_tes!N19/RES_hh_fec!N19)</f>
        <v>0.60678856090310929</v>
      </c>
      <c r="O19" s="78">
        <f>IF(RES_hh_tes!O19=0,"",RES_hh_tes!O19/RES_hh_fec!O19)</f>
        <v>0.61419880834602514</v>
      </c>
      <c r="P19" s="78">
        <f>IF(RES_hh_tes!P19=0,"",RES_hh_tes!P19/RES_hh_fec!P19)</f>
        <v>0.62372989047585281</v>
      </c>
      <c r="Q19" s="78">
        <f>IF(RES_hh_tes!Q19=0,"",RES_hh_tes!Q19/RES_hh_fec!Q19)</f>
        <v>0.638278517920293</v>
      </c>
      <c r="R19" s="78">
        <f>IF(RES_hh_tes!R19=0,"",RES_hh_tes!R19/RES_hh_fec!R19)</f>
        <v>0.66062988082555241</v>
      </c>
      <c r="S19" s="78">
        <f>IF(RES_hh_tes!S19=0,"",RES_hh_tes!S19/RES_hh_fec!S19)</f>
        <v>0.68782429648985277</v>
      </c>
      <c r="T19" s="78">
        <f>IF(RES_hh_tes!T19=0,"",RES_hh_tes!T19/RES_hh_fec!T19)</f>
        <v>0.7131561486228768</v>
      </c>
      <c r="U19" s="78">
        <f>IF(RES_hh_tes!U19=0,"",RES_hh_tes!U19/RES_hh_fec!U19)</f>
        <v>0.73410570002962006</v>
      </c>
      <c r="V19" s="78">
        <f>IF(RES_hh_tes!V19=0,"",RES_hh_tes!V19/RES_hh_fec!V19)</f>
        <v>0.74908009681784304</v>
      </c>
      <c r="W19" s="78">
        <f>IF(RES_hh_tes!W19=0,"",RES_hh_tes!W19/RES_hh_fec!W19)</f>
        <v>0.76162398023260924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0.50720613331657705</v>
      </c>
      <c r="C20" s="78">
        <f>IF(RES_hh_tes!C20=0,"",RES_hh_tes!C20/RES_hh_fec!C20)</f>
        <v>0.50785885285399601</v>
      </c>
      <c r="D20" s="78">
        <f>IF(RES_hh_tes!D20=0,"",RES_hh_tes!D20/RES_hh_fec!D20)</f>
        <v>0.50793908647113939</v>
      </c>
      <c r="E20" s="78">
        <f>IF(RES_hh_tes!E20=0,"",RES_hh_tes!E20/RES_hh_fec!E20)</f>
        <v>0.50835871075678096</v>
      </c>
      <c r="F20" s="78">
        <f>IF(RES_hh_tes!F20=0,"",RES_hh_tes!F20/RES_hh_fec!F20)</f>
        <v>0.50975893641080172</v>
      </c>
      <c r="G20" s="78">
        <f>IF(RES_hh_tes!G20=0,"",RES_hh_tes!G20/RES_hh_fec!G20)</f>
        <v>0.51090201569608418</v>
      </c>
      <c r="H20" s="78">
        <f>IF(RES_hh_tes!H20=0,"",RES_hh_tes!H20/RES_hh_fec!H20)</f>
        <v>0.51237103762284408</v>
      </c>
      <c r="I20" s="78">
        <f>IF(RES_hh_tes!I20=0,"",RES_hh_tes!I20/RES_hh_fec!I20)</f>
        <v>0.5133969593050921</v>
      </c>
      <c r="J20" s="78">
        <f>IF(RES_hh_tes!J20=0,"",RES_hh_tes!J20/RES_hh_fec!J20)</f>
        <v>0.51604831289265762</v>
      </c>
      <c r="K20" s="78">
        <f>IF(RES_hh_tes!K20=0,"",RES_hh_tes!K20/RES_hh_fec!K20)</f>
        <v>0.52026997173803757</v>
      </c>
      <c r="L20" s="78">
        <f>IF(RES_hh_tes!L20=0,"",RES_hh_tes!L20/RES_hh_fec!L20)</f>
        <v>0.52642313589059031</v>
      </c>
      <c r="M20" s="78">
        <f>IF(RES_hh_tes!M20=0,"",RES_hh_tes!M20/RES_hh_fec!M20)</f>
        <v>0.53666109705647758</v>
      </c>
      <c r="N20" s="78">
        <f>IF(RES_hh_tes!N20=0,"",RES_hh_tes!N20/RES_hh_fec!N20)</f>
        <v>0.55225115804953939</v>
      </c>
      <c r="O20" s="78">
        <f>IF(RES_hh_tes!O20=0,"",RES_hh_tes!O20/RES_hh_fec!O20)</f>
        <v>0.5729808245728566</v>
      </c>
      <c r="P20" s="78">
        <f>IF(RES_hh_tes!P20=0,"",RES_hh_tes!P20/RES_hh_fec!P20)</f>
        <v>0.57767992435904725</v>
      </c>
      <c r="Q20" s="78">
        <f>IF(RES_hh_tes!Q20=0,"",RES_hh_tes!Q20/RES_hh_fec!Q20)</f>
        <v>0.58500041151390358</v>
      </c>
      <c r="R20" s="78">
        <f>IF(RES_hh_tes!R20=0,"",RES_hh_tes!R20/RES_hh_fec!R20)</f>
        <v>0.59542189741937823</v>
      </c>
      <c r="S20" s="78">
        <f>IF(RES_hh_tes!S20=0,"",RES_hh_tes!S20/RES_hh_fec!S20)</f>
        <v>0.61020079726813348</v>
      </c>
      <c r="T20" s="78">
        <f>IF(RES_hh_tes!T20=0,"",RES_hh_tes!T20/RES_hh_fec!T20)</f>
        <v>0.61217058946360825</v>
      </c>
      <c r="U20" s="78">
        <f>IF(RES_hh_tes!U20=0,"",RES_hh_tes!U20/RES_hh_fec!U20)</f>
        <v>0.62161595098679068</v>
      </c>
      <c r="V20" s="78">
        <f>IF(RES_hh_tes!V20=0,"",RES_hh_tes!V20/RES_hh_fec!V20)</f>
        <v>0.63076405696890314</v>
      </c>
      <c r="W20" s="78">
        <f>IF(RES_hh_tes!W20=0,"",RES_hh_tes!W20/RES_hh_fec!W20)</f>
        <v>0.63821038309137912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0.5247958872708739</v>
      </c>
      <c r="C21" s="78">
        <f>IF(RES_hh_tes!C21=0,"",RES_hh_tes!C21/RES_hh_fec!C21)</f>
        <v>0.52909245389022652</v>
      </c>
      <c r="D21" s="78">
        <f>IF(RES_hh_tes!D21=0,"",RES_hh_tes!D21/RES_hh_fec!D21)</f>
        <v>0.53318662867142008</v>
      </c>
      <c r="E21" s="78">
        <f>IF(RES_hh_tes!E21=0,"",RES_hh_tes!E21/RES_hh_fec!E21)</f>
        <v>0.53807970951390638</v>
      </c>
      <c r="F21" s="78">
        <f>IF(RES_hh_tes!F21=0,"",RES_hh_tes!F21/RES_hh_fec!F21)</f>
        <v>0.54243116194026819</v>
      </c>
      <c r="G21" s="78">
        <f>IF(RES_hh_tes!G21=0,"",RES_hh_tes!G21/RES_hh_fec!G21)</f>
        <v>0.54940058043632656</v>
      </c>
      <c r="H21" s="78">
        <f>IF(RES_hh_tes!H21=0,"",RES_hh_tes!H21/RES_hh_fec!H21)</f>
        <v>0.55631134778615166</v>
      </c>
      <c r="I21" s="78">
        <f>IF(RES_hh_tes!I21=0,"",RES_hh_tes!I21/RES_hh_fec!I21)</f>
        <v>0.56580217529451715</v>
      </c>
      <c r="J21" s="78">
        <f>IF(RES_hh_tes!J21=0,"",RES_hh_tes!J21/RES_hh_fec!J21)</f>
        <v>0.57553835645085727</v>
      </c>
      <c r="K21" s="78">
        <f>IF(RES_hh_tes!K21=0,"",RES_hh_tes!K21/RES_hh_fec!K21)</f>
        <v>0.58643008376804506</v>
      </c>
      <c r="L21" s="78">
        <f>IF(RES_hh_tes!L21=0,"",RES_hh_tes!L21/RES_hh_fec!L21)</f>
        <v>0.59758529749813505</v>
      </c>
      <c r="M21" s="78">
        <f>IF(RES_hh_tes!M21=0,"",RES_hh_tes!M21/RES_hh_fec!M21)</f>
        <v>0.60938485348707216</v>
      </c>
      <c r="N21" s="78">
        <f>IF(RES_hh_tes!N21=0,"",RES_hh_tes!N21/RES_hh_fec!N21)</f>
        <v>0.62383911634590006</v>
      </c>
      <c r="O21" s="78">
        <f>IF(RES_hh_tes!O21=0,"",RES_hh_tes!O21/RES_hh_fec!O21)</f>
        <v>0.63714906957872819</v>
      </c>
      <c r="P21" s="78">
        <f>IF(RES_hh_tes!P21=0,"",RES_hh_tes!P21/RES_hh_fec!P21)</f>
        <v>0.64433450099943679</v>
      </c>
      <c r="Q21" s="78">
        <f>IF(RES_hh_tes!Q21=0,"",RES_hh_tes!Q21/RES_hh_fec!Q21)</f>
        <v>0.65251088238557109</v>
      </c>
      <c r="R21" s="78">
        <f>IF(RES_hh_tes!R21=0,"",RES_hh_tes!R21/RES_hh_fec!R21)</f>
        <v>0.66259894656096652</v>
      </c>
      <c r="S21" s="78">
        <f>IF(RES_hh_tes!S21=0,"",RES_hh_tes!S21/RES_hh_fec!S21)</f>
        <v>0.67510945470514294</v>
      </c>
      <c r="T21" s="78">
        <f>IF(RES_hh_tes!T21=0,"",RES_hh_tes!T21/RES_hh_fec!T21)</f>
        <v>0.68799039752755853</v>
      </c>
      <c r="U21" s="78">
        <f>IF(RES_hh_tes!U21=0,"",RES_hh_tes!U21/RES_hh_fec!U21)</f>
        <v>0.70045708629984826</v>
      </c>
      <c r="V21" s="78">
        <f>IF(RES_hh_tes!V21=0,"",RES_hh_tes!V21/RES_hh_fec!V21)</f>
        <v>0.71287848196188308</v>
      </c>
      <c r="W21" s="78">
        <f>IF(RES_hh_tes!W21=0,"",RES_hh_tes!W21/RES_hh_fec!W21)</f>
        <v>0.72446024276049881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0.47281338006213608</v>
      </c>
      <c r="C22" s="78">
        <f>IF(RES_hh_tes!C22=0,"",RES_hh_tes!C22/RES_hh_fec!C22)</f>
        <v>0.49877002959111977</v>
      </c>
      <c r="D22" s="78">
        <f>IF(RES_hh_tes!D22=0,"",RES_hh_tes!D22/RES_hh_fec!D22)</f>
        <v>0.53437973002543715</v>
      </c>
      <c r="E22" s="78">
        <f>IF(RES_hh_tes!E22=0,"",RES_hh_tes!E22/RES_hh_fec!E22)</f>
        <v>0.55667748972277786</v>
      </c>
      <c r="F22" s="78">
        <f>IF(RES_hh_tes!F22=0,"",RES_hh_tes!F22/RES_hh_fec!F22)</f>
        <v>0.57579825729967593</v>
      </c>
      <c r="G22" s="78">
        <f>IF(RES_hh_tes!G22=0,"",RES_hh_tes!G22/RES_hh_fec!G22)</f>
        <v>0.59304311640939511</v>
      </c>
      <c r="H22" s="78">
        <f>IF(RES_hh_tes!H22=0,"",RES_hh_tes!H22/RES_hh_fec!H22)</f>
        <v>0.60919429346089082</v>
      </c>
      <c r="I22" s="78">
        <f>IF(RES_hh_tes!I22=0,"",RES_hh_tes!I22/RES_hh_fec!I22)</f>
        <v>0.62112480721715568</v>
      </c>
      <c r="J22" s="78">
        <f>IF(RES_hh_tes!J22=0,"",RES_hh_tes!J22/RES_hh_fec!J22)</f>
        <v>0.63597494285850065</v>
      </c>
      <c r="K22" s="78">
        <f>IF(RES_hh_tes!K22=0,"",RES_hh_tes!K22/RES_hh_fec!K22)</f>
        <v>0.64716465393659728</v>
      </c>
      <c r="L22" s="78">
        <f>IF(RES_hh_tes!L22=0,"",RES_hh_tes!L22/RES_hh_fec!L22)</f>
        <v>0.65975194515565405</v>
      </c>
      <c r="M22" s="78">
        <f>IF(RES_hh_tes!M22=0,"",RES_hh_tes!M22/RES_hh_fec!M22)</f>
        <v>0.67357658373480112</v>
      </c>
      <c r="N22" s="78">
        <f>IF(RES_hh_tes!N22=0,"",RES_hh_tes!N22/RES_hh_fec!N22)</f>
        <v>0.688151569883523</v>
      </c>
      <c r="O22" s="78">
        <f>IF(RES_hh_tes!O22=0,"",RES_hh_tes!O22/RES_hh_fec!O22)</f>
        <v>0.70089672653653168</v>
      </c>
      <c r="P22" s="78">
        <f>IF(RES_hh_tes!P22=0,"",RES_hh_tes!P22/RES_hh_fec!P22)</f>
        <v>0.70769243282435434</v>
      </c>
      <c r="Q22" s="78">
        <f>IF(RES_hh_tes!Q22=0,"",RES_hh_tes!Q22/RES_hh_fec!Q22)</f>
        <v>0.71377141478029194</v>
      </c>
      <c r="R22" s="78">
        <f>IF(RES_hh_tes!R22=0,"",RES_hh_tes!R22/RES_hh_fec!R22)</f>
        <v>0.7214470092534131</v>
      </c>
      <c r="S22" s="78">
        <f>IF(RES_hh_tes!S22=0,"",RES_hh_tes!S22/RES_hh_fec!S22)</f>
        <v>0.73507829550552661</v>
      </c>
      <c r="T22" s="78">
        <f>IF(RES_hh_tes!T22=0,"",RES_hh_tes!T22/RES_hh_fec!T22)</f>
        <v>0.75086378969368017</v>
      </c>
      <c r="U22" s="78">
        <f>IF(RES_hh_tes!U22=0,"",RES_hh_tes!U22/RES_hh_fec!U22)</f>
        <v>0.76782462691715569</v>
      </c>
      <c r="V22" s="78">
        <f>IF(RES_hh_tes!V22=0,"",RES_hh_tes!V22/RES_hh_fec!V22)</f>
        <v>0.78324102216324243</v>
      </c>
      <c r="W22" s="78">
        <f>IF(RES_hh_tes!W22=0,"",RES_hh_tes!W22/RES_hh_fec!W22)</f>
        <v>0.80483971619336192</v>
      </c>
      <c r="DA22" s="89" t="s">
        <v>435</v>
      </c>
    </row>
    <row r="23" spans="1:105" ht="12" customHeight="1" x14ac:dyDescent="0.25">
      <c r="A23" s="28" t="s">
        <v>202</v>
      </c>
      <c r="B23" s="78">
        <f>IF(RES_hh_tes!B23=0,"",RES_hh_tes!B23/RES_hh_fec!B23)</f>
        <v>0.71188354341427307</v>
      </c>
      <c r="C23" s="78">
        <f>IF(RES_hh_tes!C23=0,"",RES_hh_tes!C23/RES_hh_fec!C23)</f>
        <v>0.71556378217125005</v>
      </c>
      <c r="D23" s="78">
        <f>IF(RES_hh_tes!D23=0,"",RES_hh_tes!D23/RES_hh_fec!D23)</f>
        <v>0.72020720527473059</v>
      </c>
      <c r="E23" s="78">
        <f>IF(RES_hh_tes!E23=0,"",RES_hh_tes!E23/RES_hh_fec!E23)</f>
        <v>0.72422339453055373</v>
      </c>
      <c r="F23" s="78">
        <f>IF(RES_hh_tes!F23=0,"",RES_hh_tes!F23/RES_hh_fec!F23)</f>
        <v>0.72829981237900576</v>
      </c>
      <c r="G23" s="78">
        <f>IF(RES_hh_tes!G23=0,"",RES_hh_tes!G23/RES_hh_fec!G23)</f>
        <v>0.73279722680244763</v>
      </c>
      <c r="H23" s="78">
        <f>IF(RES_hh_tes!H23=0,"",RES_hh_tes!H23/RES_hh_fec!H23)</f>
        <v>0.73861150198188719</v>
      </c>
      <c r="I23" s="78">
        <f>IF(RES_hh_tes!I23=0,"",RES_hh_tes!I23/RES_hh_fec!I23)</f>
        <v>0.74534210261988221</v>
      </c>
      <c r="J23" s="78">
        <f>IF(RES_hh_tes!J23=0,"",RES_hh_tes!J23/RES_hh_fec!J23)</f>
        <v>0.7535998081002887</v>
      </c>
      <c r="K23" s="78">
        <f>IF(RES_hh_tes!K23=0,"",RES_hh_tes!K23/RES_hh_fec!K23)</f>
        <v>0.7596220302753478</v>
      </c>
      <c r="L23" s="78">
        <f>IF(RES_hh_tes!L23=0,"",RES_hh_tes!L23/RES_hh_fec!L23)</f>
        <v>0.76849138796539407</v>
      </c>
      <c r="M23" s="78">
        <f>IF(RES_hh_tes!M23=0,"",RES_hh_tes!M23/RES_hh_fec!M23)</f>
        <v>0.77547178923259918</v>
      </c>
      <c r="N23" s="78">
        <f>IF(RES_hh_tes!N23=0,"",RES_hh_tes!N23/RES_hh_fec!N23)</f>
        <v>0.78917638490721509</v>
      </c>
      <c r="O23" s="78">
        <f>IF(RES_hh_tes!O23=0,"",RES_hh_tes!O23/RES_hh_fec!O23)</f>
        <v>0.80115658238740151</v>
      </c>
      <c r="P23" s="78">
        <f>IF(RES_hh_tes!P23=0,"",RES_hh_tes!P23/RES_hh_fec!P23)</f>
        <v>0.80456162187724078</v>
      </c>
      <c r="Q23" s="78">
        <f>IF(RES_hh_tes!Q23=0,"",RES_hh_tes!Q23/RES_hh_fec!Q23)</f>
        <v>0.80508568117609158</v>
      </c>
      <c r="R23" s="78">
        <f>IF(RES_hh_tes!R23=0,"",RES_hh_tes!R23/RES_hh_fec!R23)</f>
        <v>0.80770619006625732</v>
      </c>
      <c r="S23" s="78">
        <f>IF(RES_hh_tes!S23=0,"",RES_hh_tes!S23/RES_hh_fec!S23)</f>
        <v>0.81118738784637112</v>
      </c>
      <c r="T23" s="78">
        <f>IF(RES_hh_tes!T23=0,"",RES_hh_tes!T23/RES_hh_fec!T23)</f>
        <v>0.81461981816065898</v>
      </c>
      <c r="U23" s="78">
        <f>IF(RES_hh_tes!U23=0,"",RES_hh_tes!U23/RES_hh_fec!U23)</f>
        <v>0.81801044869037198</v>
      </c>
      <c r="V23" s="78">
        <f>IF(RES_hh_tes!V23=0,"",RES_hh_tes!V23/RES_hh_fec!V23)</f>
        <v>0.82234322261421344</v>
      </c>
      <c r="W23" s="78">
        <f>IF(RES_hh_tes!W23=0,"",RES_hh_tes!W23/RES_hh_fec!W23)</f>
        <v>0.82741574386577532</v>
      </c>
      <c r="DA23" s="89" t="s">
        <v>436</v>
      </c>
    </row>
    <row r="24" spans="1:105" ht="12" customHeight="1" x14ac:dyDescent="0.25">
      <c r="A24" s="28" t="s">
        <v>203</v>
      </c>
      <c r="B24" s="78" t="str">
        <f>IF(RES_hh_tes!B24=0,"",RES_hh_tes!B24/RES_hh_fec!B24)</f>
        <v/>
      </c>
      <c r="C24" s="78" t="str">
        <f>IF(RES_hh_tes!C24=0,"",RES_hh_tes!C24/RES_hh_fec!C24)</f>
        <v/>
      </c>
      <c r="D24" s="78" t="str">
        <f>IF(RES_hh_tes!D24=0,"",RES_hh_tes!D24/RES_hh_fec!D24)</f>
        <v/>
      </c>
      <c r="E24" s="78" t="str">
        <f>IF(RES_hh_tes!E24=0,"",RES_hh_tes!E24/RES_hh_fec!E24)</f>
        <v/>
      </c>
      <c r="F24" s="78">
        <f>IF(RES_hh_tes!F24=0,"",RES_hh_tes!F24/RES_hh_fec!F24)</f>
        <v>0.81031931147160796</v>
      </c>
      <c r="G24" s="78">
        <f>IF(RES_hh_tes!G24=0,"",RES_hh_tes!G24/RES_hh_fec!G24)</f>
        <v>0.81036354940378041</v>
      </c>
      <c r="H24" s="78">
        <f>IF(RES_hh_tes!H24=0,"",RES_hh_tes!H24/RES_hh_fec!H24)</f>
        <v>0.81085704819294635</v>
      </c>
      <c r="I24" s="78">
        <f>IF(RES_hh_tes!I24=0,"",RES_hh_tes!I24/RES_hh_fec!I24)</f>
        <v>0.81134919513906933</v>
      </c>
      <c r="J24" s="78">
        <f>IF(RES_hh_tes!J24=0,"",RES_hh_tes!J24/RES_hh_fec!J24)</f>
        <v>0.81151887738567396</v>
      </c>
      <c r="K24" s="78">
        <f>IF(RES_hh_tes!K24=0,"",RES_hh_tes!K24/RES_hh_fec!K24)</f>
        <v>0.81250919635951158</v>
      </c>
      <c r="L24" s="78">
        <f>IF(RES_hh_tes!L24=0,"",RES_hh_tes!L24/RES_hh_fec!L24)</f>
        <v>0.81593274588898357</v>
      </c>
      <c r="M24" s="78">
        <f>IF(RES_hh_tes!M24=0,"",RES_hh_tes!M24/RES_hh_fec!M24)</f>
        <v>0.82594129327390031</v>
      </c>
      <c r="N24" s="78">
        <f>IF(RES_hh_tes!N24=0,"",RES_hh_tes!N24/RES_hh_fec!N24)</f>
        <v>0.82927307001473238</v>
      </c>
      <c r="O24" s="78">
        <f>IF(RES_hh_tes!O24=0,"",RES_hh_tes!O24/RES_hh_fec!O24)</f>
        <v>0.83274047845760757</v>
      </c>
      <c r="P24" s="78">
        <f>IF(RES_hh_tes!P24=0,"",RES_hh_tes!P24/RES_hh_fec!P24)</f>
        <v>0.83520903770483113</v>
      </c>
      <c r="Q24" s="78">
        <f>IF(RES_hh_tes!Q24=0,"",RES_hh_tes!Q24/RES_hh_fec!Q24)</f>
        <v>0.83689374935670247</v>
      </c>
      <c r="R24" s="78">
        <f>IF(RES_hh_tes!R24=0,"",RES_hh_tes!R24/RES_hh_fec!R24)</f>
        <v>0.83876092706491578</v>
      </c>
      <c r="S24" s="78">
        <f>IF(RES_hh_tes!S24=0,"",RES_hh_tes!S24/RES_hh_fec!S24)</f>
        <v>0.84027167683544501</v>
      </c>
      <c r="T24" s="78">
        <f>IF(RES_hh_tes!T24=0,"",RES_hh_tes!T24/RES_hh_fec!T24)</f>
        <v>0.84146221803637833</v>
      </c>
      <c r="U24" s="78">
        <f>IF(RES_hh_tes!U24=0,"",RES_hh_tes!U24/RES_hh_fec!U24)</f>
        <v>0.84313329428352957</v>
      </c>
      <c r="V24" s="78">
        <f>IF(RES_hh_tes!V24=0,"",RES_hh_tes!V24/RES_hh_fec!V24)</f>
        <v>0.84818613668237908</v>
      </c>
      <c r="W24" s="78">
        <f>IF(RES_hh_tes!W24=0,"",RES_hh_tes!W24/RES_hh_fec!W24)</f>
        <v>0.85050974259242873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0.63053944610444035</v>
      </c>
      <c r="C25" s="79">
        <f>IF(RES_hh_tes!C25=0,"",RES_hh_tes!C25/RES_hh_fec!C25)</f>
        <v>0.6341198048681318</v>
      </c>
      <c r="D25" s="79">
        <f>IF(RES_hh_tes!D25=0,"",RES_hh_tes!D25/RES_hh_fec!D25)</f>
        <v>0.6383337647161208</v>
      </c>
      <c r="E25" s="79">
        <f>IF(RES_hh_tes!E25=0,"",RES_hh_tes!E25/RES_hh_fec!E25)</f>
        <v>0.64259767523002387</v>
      </c>
      <c r="F25" s="79">
        <f>IF(RES_hh_tes!F25=0,"",RES_hh_tes!F25/RES_hh_fec!F25)</f>
        <v>0.64686753371621519</v>
      </c>
      <c r="G25" s="79">
        <f>IF(RES_hh_tes!G25=0,"",RES_hh_tes!G25/RES_hh_fec!G25)</f>
        <v>0.65118855035483325</v>
      </c>
      <c r="H25" s="79">
        <f>IF(RES_hh_tes!H25=0,"",RES_hh_tes!H25/RES_hh_fec!H25)</f>
        <v>0.65621579708796807</v>
      </c>
      <c r="I25" s="79">
        <f>IF(RES_hh_tes!I25=0,"",RES_hh_tes!I25/RES_hh_fec!I25)</f>
        <v>0.65855192241478855</v>
      </c>
      <c r="J25" s="79">
        <f>IF(RES_hh_tes!J25=0,"",RES_hh_tes!J25/RES_hh_fec!J25)</f>
        <v>0.65925353032516787</v>
      </c>
      <c r="K25" s="79">
        <f>IF(RES_hh_tes!K25=0,"",RES_hh_tes!K25/RES_hh_fec!K25)</f>
        <v>0.66020471000230363</v>
      </c>
      <c r="L25" s="79">
        <f>IF(RES_hh_tes!L25=0,"",RES_hh_tes!L25/RES_hh_fec!L25)</f>
        <v>0.6613250680102849</v>
      </c>
      <c r="M25" s="79">
        <f>IF(RES_hh_tes!M25=0,"",RES_hh_tes!M25/RES_hh_fec!M25)</f>
        <v>0.6639683285163398</v>
      </c>
      <c r="N25" s="79">
        <f>IF(RES_hh_tes!N25=0,"",RES_hh_tes!N25/RES_hh_fec!N25)</f>
        <v>0.66750960299649476</v>
      </c>
      <c r="O25" s="79">
        <f>IF(RES_hh_tes!O25=0,"",RES_hh_tes!O25/RES_hh_fec!O25)</f>
        <v>0.67274619858076368</v>
      </c>
      <c r="P25" s="79">
        <f>IF(RES_hh_tes!P25=0,"",RES_hh_tes!P25/RES_hh_fec!P25)</f>
        <v>0.68013891216448652</v>
      </c>
      <c r="Q25" s="79">
        <f>IF(RES_hh_tes!Q25=0,"",RES_hh_tes!Q25/RES_hh_fec!Q25)</f>
        <v>0.68867996707704182</v>
      </c>
      <c r="R25" s="79">
        <f>IF(RES_hh_tes!R25=0,"",RES_hh_tes!R25/RES_hh_fec!R25)</f>
        <v>0.69415332554992437</v>
      </c>
      <c r="S25" s="79">
        <f>IF(RES_hh_tes!S25=0,"",RES_hh_tes!S25/RES_hh_fec!S25)</f>
        <v>0.70113396403410366</v>
      </c>
      <c r="T25" s="79">
        <f>IF(RES_hh_tes!T25=0,"",RES_hh_tes!T25/RES_hh_fec!T25)</f>
        <v>0.71085476384423563</v>
      </c>
      <c r="U25" s="79">
        <f>IF(RES_hh_tes!U25=0,"",RES_hh_tes!U25/RES_hh_fec!U25)</f>
        <v>0.72372357531441567</v>
      </c>
      <c r="V25" s="79">
        <f>IF(RES_hh_tes!V25=0,"",RES_hh_tes!V25/RES_hh_fec!V25)</f>
        <v>0.73540762969502904</v>
      </c>
      <c r="W25" s="79">
        <f>IF(RES_hh_tes!W25=0,"",RES_hh_tes!W25/RES_hh_fec!W25)</f>
        <v>0.7450730387206973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1.0000000000000002</v>
      </c>
      <c r="C26" s="81">
        <f>IF(RES_hh_tes!C26=0,"",RES_hh_tes!C26/RES_hh_fec!C26)</f>
        <v>1.0000000000000007</v>
      </c>
      <c r="D26" s="81">
        <f>IF(RES_hh_tes!D26=0,"",RES_hh_tes!D26/RES_hh_fec!D26)</f>
        <v>1.0000000000000002</v>
      </c>
      <c r="E26" s="81">
        <f>IF(RES_hh_tes!E26=0,"",RES_hh_tes!E26/RES_hh_fec!E26)</f>
        <v>1.0000000000000002</v>
      </c>
      <c r="F26" s="81">
        <f>IF(RES_hh_tes!F26=0,"",RES_hh_tes!F26/RES_hh_fec!F26)</f>
        <v>1.0000000000000004</v>
      </c>
      <c r="G26" s="81">
        <f>IF(RES_hh_tes!G26=0,"",RES_hh_tes!G26/RES_hh_fec!G26)</f>
        <v>0.99999999999999811</v>
      </c>
      <c r="H26" s="81">
        <f>IF(RES_hh_tes!H26=0,"",RES_hh_tes!H26/RES_hh_fec!H26)</f>
        <v>1.0000000000000004</v>
      </c>
      <c r="I26" s="81">
        <f>IF(RES_hh_tes!I26=0,"",RES_hh_tes!I26/RES_hh_fec!I26)</f>
        <v>0.99999999999999878</v>
      </c>
      <c r="J26" s="81">
        <f>IF(RES_hh_tes!J26=0,"",RES_hh_tes!J26/RES_hh_fec!J26)</f>
        <v>0.99999999999999989</v>
      </c>
      <c r="K26" s="81">
        <f>IF(RES_hh_tes!K26=0,"",RES_hh_tes!K26/RES_hh_fec!K26)</f>
        <v>1.0000000000000004</v>
      </c>
      <c r="L26" s="81">
        <f>IF(RES_hh_tes!L26=0,"",RES_hh_tes!L26/RES_hh_fec!L26)</f>
        <v>0.99999999999999811</v>
      </c>
      <c r="M26" s="81">
        <f>IF(RES_hh_tes!M26=0,"",RES_hh_tes!M26/RES_hh_fec!M26)</f>
        <v>0.99999999999999956</v>
      </c>
      <c r="N26" s="81">
        <f>IF(RES_hh_tes!N26=0,"",RES_hh_tes!N26/RES_hh_fec!N26)</f>
        <v>0.99999999999999967</v>
      </c>
      <c r="O26" s="81">
        <f>IF(RES_hh_tes!O26=0,"",RES_hh_tes!O26/RES_hh_fec!O26)</f>
        <v>0.99999999999999778</v>
      </c>
      <c r="P26" s="81">
        <f>IF(RES_hh_tes!P26=0,"",RES_hh_tes!P26/RES_hh_fec!P26)</f>
        <v>1.0000000000000071</v>
      </c>
      <c r="Q26" s="81">
        <f>IF(RES_hh_tes!Q26=0,"",RES_hh_tes!Q26/RES_hh_fec!Q26)</f>
        <v>0.99999999999999145</v>
      </c>
      <c r="R26" s="81">
        <f>IF(RES_hh_tes!R26=0,"",RES_hh_tes!R26/RES_hh_fec!R26)</f>
        <v>0.99999999999999944</v>
      </c>
      <c r="S26" s="81">
        <f>IF(RES_hh_tes!S26=0,"",RES_hh_tes!S26/RES_hh_fec!S26)</f>
        <v>0.99999999999999301</v>
      </c>
      <c r="T26" s="81">
        <f>IF(RES_hh_tes!T26=0,"",RES_hh_tes!T26/RES_hh_fec!T26)</f>
        <v>1.0000000000000031</v>
      </c>
      <c r="U26" s="81">
        <f>IF(RES_hh_tes!U26=0,"",RES_hh_tes!U26/RES_hh_fec!U26)</f>
        <v>0.99999999999999611</v>
      </c>
      <c r="V26" s="81">
        <f>IF(RES_hh_tes!V26=0,"",RES_hh_tes!V26/RES_hh_fec!V26)</f>
        <v>0.99999999999999545</v>
      </c>
      <c r="W26" s="81">
        <f>IF(RES_hh_tes!W26=0,"",RES_hh_tes!W26/RES_hh_fec!W26)</f>
        <v>0.99999999999999989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0.64549262057603718</v>
      </c>
      <c r="C27" s="70">
        <f>IF(RES_hh_tes!C27=0,"",RES_hh_tes!C27/RES_hh_fec!C27)</f>
        <v>0.64877036723193615</v>
      </c>
      <c r="D27" s="70">
        <f>IF(RES_hh_tes!D27=0,"",RES_hh_tes!D27/RES_hh_fec!D27)</f>
        <v>0.65097757334778805</v>
      </c>
      <c r="E27" s="70">
        <f>IF(RES_hh_tes!E27=0,"",RES_hh_tes!E27/RES_hh_fec!E27)</f>
        <v>0.6505682896273669</v>
      </c>
      <c r="F27" s="70">
        <f>IF(RES_hh_tes!F27=0,"",RES_hh_tes!F27/RES_hh_fec!F27)</f>
        <v>0.6587636291168798</v>
      </c>
      <c r="G27" s="70">
        <f>IF(RES_hh_tes!G27=0,"",RES_hh_tes!G27/RES_hh_fec!G27)</f>
        <v>0.6544505962523145</v>
      </c>
      <c r="H27" s="70">
        <f>IF(RES_hh_tes!H27=0,"",RES_hh_tes!H27/RES_hh_fec!H27)</f>
        <v>0.66111093990496972</v>
      </c>
      <c r="I27" s="70">
        <f>IF(RES_hh_tes!I27=0,"",RES_hh_tes!I27/RES_hh_fec!I27)</f>
        <v>0.66412375568957205</v>
      </c>
      <c r="J27" s="70">
        <f>IF(RES_hh_tes!J27=0,"",RES_hh_tes!J27/RES_hh_fec!J27)</f>
        <v>0.66395604468981362</v>
      </c>
      <c r="K27" s="70">
        <f>IF(RES_hh_tes!K27=0,"",RES_hh_tes!K27/RES_hh_fec!K27)</f>
        <v>0.66235660549777919</v>
      </c>
      <c r="L27" s="70">
        <f>IF(RES_hh_tes!L27=0,"",RES_hh_tes!L27/RES_hh_fec!L27)</f>
        <v>0.65782425682354395</v>
      </c>
      <c r="M27" s="70">
        <f>IF(RES_hh_tes!M27=0,"",RES_hh_tes!M27/RES_hh_fec!M27)</f>
        <v>0.65735801592289911</v>
      </c>
      <c r="N27" s="70">
        <f>IF(RES_hh_tes!N27=0,"",RES_hh_tes!N27/RES_hh_fec!N27)</f>
        <v>0.65767703823523171</v>
      </c>
      <c r="O27" s="70">
        <f>IF(RES_hh_tes!O27=0,"",RES_hh_tes!O27/RES_hh_fec!O27)</f>
        <v>0.6610677976367112</v>
      </c>
      <c r="P27" s="70">
        <f>IF(RES_hh_tes!P27=0,"",RES_hh_tes!P27/RES_hh_fec!P27)</f>
        <v>0.65738688833741366</v>
      </c>
      <c r="Q27" s="70">
        <f>IF(RES_hh_tes!Q27=0,"",RES_hh_tes!Q27/RES_hh_fec!Q27)</f>
        <v>0.66022924394401228</v>
      </c>
      <c r="R27" s="70">
        <f>IF(RES_hh_tes!R27=0,"",RES_hh_tes!R27/RES_hh_fec!R27)</f>
        <v>0.66008910123203735</v>
      </c>
      <c r="S27" s="70">
        <f>IF(RES_hh_tes!S27=0,"",RES_hh_tes!S27/RES_hh_fec!S27)</f>
        <v>0.6641282586366426</v>
      </c>
      <c r="T27" s="70">
        <f>IF(RES_hh_tes!T27=0,"",RES_hh_tes!T27/RES_hh_fec!T27)</f>
        <v>0.66688736667783632</v>
      </c>
      <c r="U27" s="70">
        <f>IF(RES_hh_tes!U27=0,"",RES_hh_tes!U27/RES_hh_fec!U27)</f>
        <v>0.6694613885868671</v>
      </c>
      <c r="V27" s="70">
        <f>IF(RES_hh_tes!V27=0,"",RES_hh_tes!V27/RES_hh_fec!V27)</f>
        <v>0.67220863830158184</v>
      </c>
      <c r="W27" s="70">
        <f>IF(RES_hh_tes!W27=0,"",RES_hh_tes!W27/RES_hh_fec!W27)</f>
        <v>0.68027686014413646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0.61762469634302897</v>
      </c>
      <c r="C29" s="78">
        <f>IF(RES_hh_tes!C29=0,"",RES_hh_tes!C29/RES_hh_fec!C29)</f>
        <v>0.61845912933225855</v>
      </c>
      <c r="D29" s="78">
        <f>IF(RES_hh_tes!D29=0,"",RES_hh_tes!D29/RES_hh_fec!D29)</f>
        <v>0.61947426403210615</v>
      </c>
      <c r="E29" s="78">
        <f>IF(RES_hh_tes!E29=0,"",RES_hh_tes!E29/RES_hh_fec!E29)</f>
        <v>0.62054673410972772</v>
      </c>
      <c r="F29" s="78">
        <f>IF(RES_hh_tes!F29=0,"",RES_hh_tes!F29/RES_hh_fec!F29)</f>
        <v>0.62169203250747007</v>
      </c>
      <c r="G29" s="78">
        <f>IF(RES_hh_tes!G29=0,"",RES_hh_tes!G29/RES_hh_fec!G29)</f>
        <v>0.62283431226207731</v>
      </c>
      <c r="H29" s="78">
        <f>IF(RES_hh_tes!H29=0,"",RES_hh_tes!H29/RES_hh_fec!H29)</f>
        <v>0.62403452537224569</v>
      </c>
      <c r="I29" s="78">
        <f>IF(RES_hh_tes!I29=0,"",RES_hh_tes!I29/RES_hh_fec!I29)</f>
        <v>0.62457138578582394</v>
      </c>
      <c r="J29" s="78">
        <f>IF(RES_hh_tes!J29=0,"",RES_hh_tes!J29/RES_hh_fec!J29)</f>
        <v>0.62468216238959084</v>
      </c>
      <c r="K29" s="78">
        <f>IF(RES_hh_tes!K29=0,"",RES_hh_tes!K29/RES_hh_fec!K29)</f>
        <v>0.62482084633917501</v>
      </c>
      <c r="L29" s="78">
        <f>IF(RES_hh_tes!L29=0,"",RES_hh_tes!L29/RES_hh_fec!L29)</f>
        <v>0.62497343816583617</v>
      </c>
      <c r="M29" s="78">
        <f>IF(RES_hh_tes!M29=0,"",RES_hh_tes!M29/RES_hh_fec!M29)</f>
        <v>0.62511853523248395</v>
      </c>
      <c r="N29" s="78">
        <f>IF(RES_hh_tes!N29=0,"",RES_hh_tes!N29/RES_hh_fec!N29)</f>
        <v>0.62524246200866851</v>
      </c>
      <c r="O29" s="78">
        <f>IF(RES_hh_tes!O29=0,"",RES_hh_tes!O29/RES_hh_fec!O29)</f>
        <v>0.62533664579631532</v>
      </c>
      <c r="P29" s="78">
        <f>IF(RES_hh_tes!P29=0,"",RES_hh_tes!P29/RES_hh_fec!P29)</f>
        <v>0.62539419593538337</v>
      </c>
      <c r="Q29" s="78">
        <f>IF(RES_hh_tes!Q29=0,"",RES_hh_tes!Q29/RES_hh_fec!Q29)</f>
        <v>0.62543272050764454</v>
      </c>
      <c r="R29" s="78">
        <f>IF(RES_hh_tes!R29=0,"",RES_hh_tes!R29/RES_hh_fec!R29)</f>
        <v>0.62552241978545264</v>
      </c>
      <c r="S29" s="78">
        <f>IF(RES_hh_tes!S29=0,"",RES_hh_tes!S29/RES_hh_fec!S29)</f>
        <v>0.62569115649794182</v>
      </c>
      <c r="T29" s="78">
        <f>IF(RES_hh_tes!T29=0,"",RES_hh_tes!T29/RES_hh_fec!T29)</f>
        <v>0.62602987644411168</v>
      </c>
      <c r="U29" s="78">
        <f>IF(RES_hh_tes!U29=0,"",RES_hh_tes!U29/RES_hh_fec!U29)</f>
        <v>0.62652432685119275</v>
      </c>
      <c r="V29" s="78">
        <f>IF(RES_hh_tes!V29=0,"",RES_hh_tes!V29/RES_hh_fec!V29)</f>
        <v>0.627166249551114</v>
      </c>
      <c r="W29" s="78">
        <f>IF(RES_hh_tes!W29=0,"",RES_hh_tes!W29/RES_hh_fec!W29)</f>
        <v>0.62797990292511108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0.61804919487500343</v>
      </c>
      <c r="C30" s="78">
        <f>IF(RES_hh_tes!C30=0,"",RES_hh_tes!C30/RES_hh_fec!C30)</f>
        <v>0.61903368510097057</v>
      </c>
      <c r="D30" s="78">
        <f>IF(RES_hh_tes!D30=0,"",RES_hh_tes!D30/RES_hh_fec!D30)</f>
        <v>0.62004266405561004</v>
      </c>
      <c r="E30" s="78">
        <f>IF(RES_hh_tes!E30=0,"",RES_hh_tes!E30/RES_hh_fec!E30)</f>
        <v>0.62112423126905447</v>
      </c>
      <c r="F30" s="78">
        <f>IF(RES_hh_tes!F30=0,"",RES_hh_tes!F30/RES_hh_fec!F30)</f>
        <v>0.6222001857975098</v>
      </c>
      <c r="G30" s="78">
        <f>IF(RES_hh_tes!G30=0,"",RES_hh_tes!G30/RES_hh_fec!G30)</f>
        <v>0.62340169516217414</v>
      </c>
      <c r="H30" s="78">
        <f>IF(RES_hh_tes!H30=0,"",RES_hh_tes!H30/RES_hh_fec!H30)</f>
        <v>0.62459690245491861</v>
      </c>
      <c r="I30" s="78">
        <f>IF(RES_hh_tes!I30=0,"",RES_hh_tes!I30/RES_hh_fec!I30)</f>
        <v>0.62515454530809889</v>
      </c>
      <c r="J30" s="78">
        <f>IF(RES_hh_tes!J30=0,"",RES_hh_tes!J30/RES_hh_fec!J30)</f>
        <v>0.62529707929283862</v>
      </c>
      <c r="K30" s="78">
        <f>IF(RES_hh_tes!K30=0,"",RES_hh_tes!K30/RES_hh_fec!K30)</f>
        <v>0.6255157892914659</v>
      </c>
      <c r="L30" s="78">
        <f>IF(RES_hh_tes!L30=0,"",RES_hh_tes!L30/RES_hh_fec!L30)</f>
        <v>0.62573013882116357</v>
      </c>
      <c r="M30" s="78">
        <f>IF(RES_hh_tes!M30=0,"",RES_hh_tes!M30/RES_hh_fec!M30)</f>
        <v>0.62592133954618145</v>
      </c>
      <c r="N30" s="78">
        <f>IF(RES_hh_tes!N30=0,"",RES_hh_tes!N30/RES_hh_fec!N30)</f>
        <v>0.62607180393986206</v>
      </c>
      <c r="O30" s="78">
        <f>IF(RES_hh_tes!O30=0,"",RES_hh_tes!O30/RES_hh_fec!O30)</f>
        <v>0.62618828096846268</v>
      </c>
      <c r="P30" s="78">
        <f>IF(RES_hh_tes!P30=0,"",RES_hh_tes!P30/RES_hh_fec!P30)</f>
        <v>0.62624167795802987</v>
      </c>
      <c r="Q30" s="78">
        <f>IF(RES_hh_tes!Q30=0,"",RES_hh_tes!Q30/RES_hh_fec!Q30)</f>
        <v>0.62628373758759837</v>
      </c>
      <c r="R30" s="78">
        <f>IF(RES_hh_tes!R30=0,"",RES_hh_tes!R30/RES_hh_fec!R30)</f>
        <v>0.62640865652187927</v>
      </c>
      <c r="S30" s="78">
        <f>IF(RES_hh_tes!S30=0,"",RES_hh_tes!S30/RES_hh_fec!S30)</f>
        <v>0.62669676446414169</v>
      </c>
      <c r="T30" s="78">
        <f>IF(RES_hh_tes!T30=0,"",RES_hh_tes!T30/RES_hh_fec!T30)</f>
        <v>0.62716860834865484</v>
      </c>
      <c r="U30" s="78">
        <f>IF(RES_hh_tes!U30=0,"",RES_hh_tes!U30/RES_hh_fec!U30)</f>
        <v>0.62778470276228882</v>
      </c>
      <c r="V30" s="78">
        <f>IF(RES_hh_tes!V30=0,"",RES_hh_tes!V30/RES_hh_fec!V30)</f>
        <v>0.62849813571626789</v>
      </c>
      <c r="W30" s="78">
        <f>IF(RES_hh_tes!W30=0,"",RES_hh_tes!W30/RES_hh_fec!W30)</f>
        <v>0.62920919453369151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0.5870215101829579</v>
      </c>
      <c r="C31" s="78">
        <f>IF(RES_hh_tes!C31=0,"",RES_hh_tes!C31/RES_hh_fec!C31)</f>
        <v>0.58872623855609107</v>
      </c>
      <c r="D31" s="78">
        <f>IF(RES_hh_tes!D31=0,"",RES_hh_tes!D31/RES_hh_fec!D31)</f>
        <v>0.59024301375415222</v>
      </c>
      <c r="E31" s="78">
        <f>IF(RES_hh_tes!E31=0,"",RES_hh_tes!E31/RES_hh_fec!E31)</f>
        <v>0.591304764420303</v>
      </c>
      <c r="F31" s="78">
        <f>IF(RES_hh_tes!F31=0,"",RES_hh_tes!F31/RES_hh_fec!F31)</f>
        <v>0.59221634658889921</v>
      </c>
      <c r="G31" s="78">
        <f>IF(RES_hh_tes!G31=0,"",RES_hh_tes!G31/RES_hh_fec!G31)</f>
        <v>0.59296189789793508</v>
      </c>
      <c r="H31" s="78">
        <f>IF(RES_hh_tes!H31=0,"",RES_hh_tes!H31/RES_hh_fec!H31)</f>
        <v>0.59349244745027618</v>
      </c>
      <c r="I31" s="78">
        <f>IF(RES_hh_tes!I31=0,"",RES_hh_tes!I31/RES_hh_fec!I31)</f>
        <v>0.59372902992854959</v>
      </c>
      <c r="J31" s="78">
        <f>IF(RES_hh_tes!J31=0,"",RES_hh_tes!J31/RES_hh_fec!J31)</f>
        <v>0.59383565543850569</v>
      </c>
      <c r="K31" s="78">
        <f>IF(RES_hh_tes!K31=0,"",RES_hh_tes!K31/RES_hh_fec!K31)</f>
        <v>0.59392917136978063</v>
      </c>
      <c r="L31" s="78">
        <f>IF(RES_hh_tes!L31=0,"",RES_hh_tes!L31/RES_hh_fec!L31)</f>
        <v>0.59401887175661638</v>
      </c>
      <c r="M31" s="78">
        <f>IF(RES_hh_tes!M31=0,"",RES_hh_tes!M31/RES_hh_fec!M31)</f>
        <v>0.59411243345623321</v>
      </c>
      <c r="N31" s="78">
        <f>IF(RES_hh_tes!N31=0,"",RES_hh_tes!N31/RES_hh_fec!N31)</f>
        <v>0.59422295698194738</v>
      </c>
      <c r="O31" s="78">
        <f>IF(RES_hh_tes!O31=0,"",RES_hh_tes!O31/RES_hh_fec!O31)</f>
        <v>0.59432729406167228</v>
      </c>
      <c r="P31" s="78">
        <f>IF(RES_hh_tes!P31=0,"",RES_hh_tes!P31/RES_hh_fec!P31)</f>
        <v>0.59440037239409815</v>
      </c>
      <c r="Q31" s="78">
        <f>IF(RES_hh_tes!Q31=0,"",RES_hh_tes!Q31/RES_hh_fec!Q31)</f>
        <v>0.59444650662133303</v>
      </c>
      <c r="R31" s="78">
        <f>IF(RES_hh_tes!R31=0,"",RES_hh_tes!R31/RES_hh_fec!R31)</f>
        <v>0.59452254343752498</v>
      </c>
      <c r="S31" s="78">
        <f>IF(RES_hh_tes!S31=0,"",RES_hh_tes!S31/RES_hh_fec!S31)</f>
        <v>0.5946532420288293</v>
      </c>
      <c r="T31" s="78">
        <f>IF(RES_hh_tes!T31=0,"",RES_hh_tes!T31/RES_hh_fec!T31)</f>
        <v>0.59490140796610647</v>
      </c>
      <c r="U31" s="78">
        <f>IF(RES_hh_tes!U31=0,"",RES_hh_tes!U31/RES_hh_fec!U31)</f>
        <v>0.59536730792186066</v>
      </c>
      <c r="V31" s="78">
        <f>IF(RES_hh_tes!V31=0,"",RES_hh_tes!V31/RES_hh_fec!V31)</f>
        <v>0.59606558336585458</v>
      </c>
      <c r="W31" s="78">
        <f>IF(RES_hh_tes!W31=0,"",RES_hh_tes!W31/RES_hh_fec!W31)</f>
        <v>0.59693464213780933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0.76214976065873719</v>
      </c>
      <c r="C32" s="81">
        <f>IF(RES_hh_tes!C32=0,"",RES_hh_tes!C32/RES_hh_fec!C32)</f>
        <v>0.76484919099318005</v>
      </c>
      <c r="D32" s="81">
        <f>IF(RES_hh_tes!D32=0,"",RES_hh_tes!D32/RES_hh_fec!D32)</f>
        <v>0.76759811480929274</v>
      </c>
      <c r="E32" s="81">
        <f>IF(RES_hh_tes!E32=0,"",RES_hh_tes!E32/RES_hh_fec!E32)</f>
        <v>0.77030903095939784</v>
      </c>
      <c r="F32" s="81">
        <f>IF(RES_hh_tes!F32=0,"",RES_hh_tes!F32/RES_hh_fec!F32)</f>
        <v>0.77346383556318832</v>
      </c>
      <c r="G32" s="81">
        <f>IF(RES_hh_tes!G32=0,"",RES_hh_tes!G32/RES_hh_fec!G32)</f>
        <v>0.77686054977621077</v>
      </c>
      <c r="H32" s="81">
        <f>IF(RES_hh_tes!H32=0,"",RES_hh_tes!H32/RES_hh_fec!H32)</f>
        <v>0.78027292987777874</v>
      </c>
      <c r="I32" s="81">
        <f>IF(RES_hh_tes!I32=0,"",RES_hh_tes!I32/RES_hh_fec!I32)</f>
        <v>0.78213332542132274</v>
      </c>
      <c r="J32" s="81">
        <f>IF(RES_hh_tes!J32=0,"",RES_hh_tes!J32/RES_hh_fec!J32)</f>
        <v>0.78290067549871856</v>
      </c>
      <c r="K32" s="81">
        <f>IF(RES_hh_tes!K32=0,"",RES_hh_tes!K32/RES_hh_fec!K32)</f>
        <v>0.78395386241361731</v>
      </c>
      <c r="L32" s="81">
        <f>IF(RES_hh_tes!L32=0,"",RES_hh_tes!L32/RES_hh_fec!L32)</f>
        <v>0.78529902049028155</v>
      </c>
      <c r="M32" s="81">
        <f>IF(RES_hh_tes!M32=0,"",RES_hh_tes!M32/RES_hh_fec!M32)</f>
        <v>0.787276911037042</v>
      </c>
      <c r="N32" s="81">
        <f>IF(RES_hh_tes!N32=0,"",RES_hh_tes!N32/RES_hh_fec!N32)</f>
        <v>0.78952319685863681</v>
      </c>
      <c r="O32" s="81">
        <f>IF(RES_hh_tes!O32=0,"",RES_hh_tes!O32/RES_hh_fec!O32)</f>
        <v>0.79288925183325498</v>
      </c>
      <c r="P32" s="81">
        <f>IF(RES_hh_tes!P32=0,"",RES_hh_tes!P32/RES_hh_fec!P32)</f>
        <v>0.79642132441537605</v>
      </c>
      <c r="Q32" s="81">
        <f>IF(RES_hh_tes!Q32=0,"",RES_hh_tes!Q32/RES_hh_fec!Q32)</f>
        <v>0.80030928717401384</v>
      </c>
      <c r="R32" s="81">
        <f>IF(RES_hh_tes!R32=0,"",RES_hh_tes!R32/RES_hh_fec!R32)</f>
        <v>0.8045859659470378</v>
      </c>
      <c r="S32" s="81">
        <f>IF(RES_hh_tes!S32=0,"",RES_hh_tes!S32/RES_hh_fec!S32)</f>
        <v>0.81141733949184569</v>
      </c>
      <c r="T32" s="81">
        <f>IF(RES_hh_tes!T32=0,"",RES_hh_tes!T32/RES_hh_fec!T32)</f>
        <v>0.8200182379421217</v>
      </c>
      <c r="U32" s="81">
        <f>IF(RES_hh_tes!U32=0,"",RES_hh_tes!U32/RES_hh_fec!U32)</f>
        <v>0.83180508526293129</v>
      </c>
      <c r="V32" s="81">
        <f>IF(RES_hh_tes!V32=0,"",RES_hh_tes!V32/RES_hh_fec!V32)</f>
        <v>0.84291090194614404</v>
      </c>
      <c r="W32" s="81">
        <f>IF(RES_hh_tes!W32=0,"",RES_hh_tes!W32/RES_hh_fec!W32)</f>
        <v>0.85545974080210541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53433.54234357227</v>
      </c>
      <c r="C3" s="65">
        <f t="shared" si="0"/>
        <v>56685.280007008892</v>
      </c>
      <c r="D3" s="65">
        <f t="shared" si="0"/>
        <v>53484.933362655618</v>
      </c>
      <c r="E3" s="65">
        <f t="shared" si="0"/>
        <v>56123.843232530067</v>
      </c>
      <c r="F3" s="65">
        <f t="shared" si="0"/>
        <v>58057.582642837784</v>
      </c>
      <c r="G3" s="65">
        <f t="shared" si="0"/>
        <v>59887.186002708047</v>
      </c>
      <c r="H3" s="65">
        <f t="shared" si="0"/>
        <v>53981.857952166014</v>
      </c>
      <c r="I3" s="65">
        <f t="shared" si="0"/>
        <v>49021.603075302308</v>
      </c>
      <c r="J3" s="65">
        <f t="shared" si="0"/>
        <v>49195.733837293745</v>
      </c>
      <c r="K3" s="65">
        <f t="shared" si="0"/>
        <v>50652.77226081182</v>
      </c>
      <c r="L3" s="65">
        <f t="shared" si="0"/>
        <v>53620.733534548053</v>
      </c>
      <c r="M3" s="65">
        <f t="shared" si="0"/>
        <v>51251.839547599811</v>
      </c>
      <c r="N3" s="65">
        <f t="shared" si="0"/>
        <v>50722.600203623137</v>
      </c>
      <c r="O3" s="65">
        <f t="shared" si="0"/>
        <v>50305.175883719989</v>
      </c>
      <c r="P3" s="65">
        <f t="shared" si="0"/>
        <v>42047.208048600005</v>
      </c>
      <c r="Q3" s="65">
        <f t="shared" si="0"/>
        <v>46762.713561959972</v>
      </c>
      <c r="R3" s="65">
        <f t="shared" ref="R3:V3" si="1">SUM(R4,R15,R17,R27)</f>
        <v>46746.405277199978</v>
      </c>
      <c r="S3" s="65">
        <f t="shared" si="1"/>
        <v>46489.158564120014</v>
      </c>
      <c r="T3" s="65">
        <f t="shared" si="1"/>
        <v>45063.961478639998</v>
      </c>
      <c r="U3" s="65">
        <f t="shared" si="1"/>
        <v>43492.303573199999</v>
      </c>
      <c r="V3" s="65">
        <f t="shared" si="1"/>
        <v>42720.764793479982</v>
      </c>
      <c r="W3" s="65">
        <f t="shared" ref="W3" si="2">SUM(W4,W15,W17,W27)</f>
        <v>41653.435221719978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41895.335771550344</v>
      </c>
      <c r="C4" s="69">
        <f t="shared" si="3"/>
        <v>45076.269740379132</v>
      </c>
      <c r="D4" s="69">
        <f t="shared" si="3"/>
        <v>42070.522693092687</v>
      </c>
      <c r="E4" s="69">
        <f t="shared" si="3"/>
        <v>44903.039249281559</v>
      </c>
      <c r="F4" s="69">
        <f t="shared" si="3"/>
        <v>47159.87091005499</v>
      </c>
      <c r="G4" s="69">
        <f t="shared" si="3"/>
        <v>48914.344087378835</v>
      </c>
      <c r="H4" s="69">
        <f t="shared" si="3"/>
        <v>43431.797116301197</v>
      </c>
      <c r="I4" s="69">
        <f t="shared" si="3"/>
        <v>39308.937570226357</v>
      </c>
      <c r="J4" s="69">
        <f t="shared" si="3"/>
        <v>40341.631810808816</v>
      </c>
      <c r="K4" s="69">
        <f t="shared" si="3"/>
        <v>41323.19384084866</v>
      </c>
      <c r="L4" s="69">
        <f t="shared" si="3"/>
        <v>43719.741285418408</v>
      </c>
      <c r="M4" s="69">
        <f t="shared" si="3"/>
        <v>41330.803157812421</v>
      </c>
      <c r="N4" s="69">
        <f t="shared" si="3"/>
        <v>41197.907028491238</v>
      </c>
      <c r="O4" s="69">
        <f t="shared" si="3"/>
        <v>40816.981107285355</v>
      </c>
      <c r="P4" s="69">
        <f t="shared" si="3"/>
        <v>33200.903007917317</v>
      </c>
      <c r="Q4" s="69">
        <f t="shared" si="3"/>
        <v>37668.093306428658</v>
      </c>
      <c r="R4" s="69">
        <f t="shared" ref="R4:V4" si="4">SUM(R5:R14)</f>
        <v>37508.967017293216</v>
      </c>
      <c r="S4" s="69">
        <f t="shared" si="4"/>
        <v>37140.84072353079</v>
      </c>
      <c r="T4" s="69">
        <f t="shared" si="4"/>
        <v>35758.488926141275</v>
      </c>
      <c r="U4" s="69">
        <f t="shared" si="4"/>
        <v>34408.604550296695</v>
      </c>
      <c r="V4" s="69">
        <f t="shared" si="4"/>
        <v>33629.675402536122</v>
      </c>
      <c r="W4" s="69">
        <f t="shared" ref="W4" si="5">SUM(W5:W14)</f>
        <v>34057.591336153098</v>
      </c>
      <c r="DA4" s="88" t="s">
        <v>265</v>
      </c>
    </row>
    <row r="5" spans="1:105" ht="12" customHeight="1" x14ac:dyDescent="0.25">
      <c r="A5" s="28" t="s">
        <v>51</v>
      </c>
      <c r="B5" s="72">
        <v>292.89036669227079</v>
      </c>
      <c r="C5" s="72">
        <v>337.47701276889273</v>
      </c>
      <c r="D5" s="72">
        <v>75.756426735633326</v>
      </c>
      <c r="E5" s="72">
        <v>75.779829290050458</v>
      </c>
      <c r="F5" s="72">
        <v>30.384654037785396</v>
      </c>
      <c r="G5" s="72">
        <v>27.598786188027482</v>
      </c>
      <c r="H5" s="72">
        <v>27.433816086016954</v>
      </c>
      <c r="I5" s="72">
        <v>21.672690342301816</v>
      </c>
      <c r="J5" s="72">
        <v>16.706048653739707</v>
      </c>
      <c r="K5" s="72">
        <v>14.408849851842966</v>
      </c>
      <c r="L5" s="72">
        <v>14.234673748047236</v>
      </c>
      <c r="M5" s="72">
        <v>14.159987119821006</v>
      </c>
      <c r="N5" s="72">
        <v>9.4959596631157321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446</v>
      </c>
    </row>
    <row r="6" spans="1:105" ht="12" customHeight="1" x14ac:dyDescent="0.25">
      <c r="A6" s="28" t="s">
        <v>74</v>
      </c>
      <c r="B6" s="72">
        <v>2599.6229557960755</v>
      </c>
      <c r="C6" s="72">
        <v>2564.7656739375466</v>
      </c>
      <c r="D6" s="72">
        <v>2474.2886610732339</v>
      </c>
      <c r="E6" s="72">
        <v>2649.6265964405611</v>
      </c>
      <c r="F6" s="72">
        <v>2402.3756876050761</v>
      </c>
      <c r="G6" s="72">
        <v>2666.7824930111033</v>
      </c>
      <c r="H6" s="72">
        <v>2395.2044626412203</v>
      </c>
      <c r="I6" s="72">
        <v>2345.8452032269411</v>
      </c>
      <c r="J6" s="72">
        <v>2636.5491493487634</v>
      </c>
      <c r="K6" s="72">
        <v>2463.7644948877769</v>
      </c>
      <c r="L6" s="72">
        <v>2405.2392735079193</v>
      </c>
      <c r="M6" s="72">
        <v>1982.5918986443928</v>
      </c>
      <c r="N6" s="72">
        <v>2033.5343679532011</v>
      </c>
      <c r="O6" s="72">
        <v>2057.425617679914</v>
      </c>
      <c r="P6" s="72">
        <v>1807.6856042577635</v>
      </c>
      <c r="Q6" s="72">
        <v>1859.2487186399992</v>
      </c>
      <c r="R6" s="72">
        <v>1915.7015374800019</v>
      </c>
      <c r="S6" s="72">
        <v>1945.9728033600004</v>
      </c>
      <c r="T6" s="72">
        <v>1842.8869391199994</v>
      </c>
      <c r="U6" s="72">
        <v>1872.3888645600016</v>
      </c>
      <c r="V6" s="72">
        <v>1818.5805919599991</v>
      </c>
      <c r="W6" s="72">
        <v>1972.0932502799981</v>
      </c>
      <c r="DA6" s="89" t="s">
        <v>447</v>
      </c>
    </row>
    <row r="7" spans="1:105" ht="12" customHeight="1" x14ac:dyDescent="0.25">
      <c r="A7" s="28" t="s">
        <v>205</v>
      </c>
      <c r="B7" s="72">
        <v>12336.718889815429</v>
      </c>
      <c r="C7" s="72">
        <v>13849.651149043864</v>
      </c>
      <c r="D7" s="72">
        <v>12163.747328619593</v>
      </c>
      <c r="E7" s="72">
        <v>10228.554838435713</v>
      </c>
      <c r="F7" s="72">
        <v>10637.32222459375</v>
      </c>
      <c r="G7" s="72">
        <v>10567.61867089529</v>
      </c>
      <c r="H7" s="72">
        <v>9137.9094898443072</v>
      </c>
      <c r="I7" s="72">
        <v>7123.7573877488776</v>
      </c>
      <c r="J7" s="72">
        <v>6931.3199230275623</v>
      </c>
      <c r="K7" s="72">
        <v>6735.5228393565876</v>
      </c>
      <c r="L7" s="72">
        <v>5497.3257012949098</v>
      </c>
      <c r="M7" s="72">
        <v>5078.1174548355084</v>
      </c>
      <c r="N7" s="72">
        <v>4490.3555604274452</v>
      </c>
      <c r="O7" s="72">
        <v>4251.0997618433703</v>
      </c>
      <c r="P7" s="72">
        <v>3179.7440233063562</v>
      </c>
      <c r="Q7" s="72">
        <v>3590.2303125988574</v>
      </c>
      <c r="R7" s="72">
        <v>3261.8414769431452</v>
      </c>
      <c r="S7" s="72">
        <v>2609.694431865692</v>
      </c>
      <c r="T7" s="72">
        <v>2985.558104344434</v>
      </c>
      <c r="U7" s="72">
        <v>2371.9596790024434</v>
      </c>
      <c r="V7" s="72">
        <v>2123.805686714591</v>
      </c>
      <c r="W7" s="72">
        <v>2012.7789278405105</v>
      </c>
      <c r="DA7" s="89" t="s">
        <v>448</v>
      </c>
    </row>
    <row r="8" spans="1:105" ht="12" customHeight="1" x14ac:dyDescent="0.25">
      <c r="A8" s="28" t="s">
        <v>192</v>
      </c>
      <c r="B8" s="72">
        <v>26666.103559246567</v>
      </c>
      <c r="C8" s="72">
        <v>28324.375904628829</v>
      </c>
      <c r="D8" s="72">
        <v>27356.730276664224</v>
      </c>
      <c r="E8" s="72">
        <v>31949.077985115233</v>
      </c>
      <c r="F8" s="72">
        <v>34089.788343818378</v>
      </c>
      <c r="G8" s="72">
        <v>35652.34413728441</v>
      </c>
      <c r="H8" s="72">
        <v>31871.249347729648</v>
      </c>
      <c r="I8" s="72">
        <v>29817.662288908235</v>
      </c>
      <c r="J8" s="72">
        <v>30757.05668977875</v>
      </c>
      <c r="K8" s="72">
        <v>32109.497656752457</v>
      </c>
      <c r="L8" s="72">
        <v>35802.94163686753</v>
      </c>
      <c r="M8" s="72">
        <v>34255.933817212703</v>
      </c>
      <c r="N8" s="72">
        <v>34664.521140447476</v>
      </c>
      <c r="O8" s="72">
        <v>34508.45572776207</v>
      </c>
      <c r="P8" s="72">
        <v>28213.473380353196</v>
      </c>
      <c r="Q8" s="72">
        <v>32218.614275189804</v>
      </c>
      <c r="R8" s="72">
        <v>32331.42400287007</v>
      </c>
      <c r="S8" s="72">
        <v>32585.173488305099</v>
      </c>
      <c r="T8" s="72">
        <v>30930.04388267684</v>
      </c>
      <c r="U8" s="72">
        <v>30164.256006734249</v>
      </c>
      <c r="V8" s="72">
        <v>29687.289123861534</v>
      </c>
      <c r="W8" s="72">
        <v>30072.719158032593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7962.8941403571043</v>
      </c>
      <c r="C17" s="69">
        <f t="shared" si="7"/>
        <v>8056.2570698025002</v>
      </c>
      <c r="D17" s="69">
        <f t="shared" si="7"/>
        <v>7859.087791507548</v>
      </c>
      <c r="E17" s="69">
        <f t="shared" si="7"/>
        <v>7656.5651469014092</v>
      </c>
      <c r="F17" s="69">
        <f t="shared" si="7"/>
        <v>7411.0116718865092</v>
      </c>
      <c r="G17" s="69">
        <f t="shared" si="7"/>
        <v>7414.6307599801585</v>
      </c>
      <c r="H17" s="69">
        <f t="shared" si="7"/>
        <v>7171.2754667495137</v>
      </c>
      <c r="I17" s="69">
        <f t="shared" si="7"/>
        <v>6753.4320418930783</v>
      </c>
      <c r="J17" s="69">
        <f t="shared" si="7"/>
        <v>6131.928824050503</v>
      </c>
      <c r="K17" s="69">
        <f t="shared" si="7"/>
        <v>6484.611336786591</v>
      </c>
      <c r="L17" s="69">
        <f t="shared" si="7"/>
        <v>6912.1043767767787</v>
      </c>
      <c r="M17" s="69">
        <f t="shared" si="7"/>
        <v>6886.3588301167865</v>
      </c>
      <c r="N17" s="69">
        <f t="shared" si="7"/>
        <v>6872.3390791359998</v>
      </c>
      <c r="O17" s="69">
        <f t="shared" si="7"/>
        <v>6723.7675501621788</v>
      </c>
      <c r="P17" s="69">
        <f t="shared" si="7"/>
        <v>6168.9968707261132</v>
      </c>
      <c r="Q17" s="69">
        <f t="shared" si="7"/>
        <v>6382.5887661834449</v>
      </c>
      <c r="R17" s="69">
        <f t="shared" ref="R17:V17" si="8">SUM(R18:R26)</f>
        <v>6439.2349270395653</v>
      </c>
      <c r="S17" s="69">
        <f t="shared" si="8"/>
        <v>6239.0165313550378</v>
      </c>
      <c r="T17" s="69">
        <f t="shared" si="8"/>
        <v>6236.8576353821536</v>
      </c>
      <c r="U17" s="69">
        <f t="shared" si="8"/>
        <v>5982.8751952660105</v>
      </c>
      <c r="V17" s="69">
        <f t="shared" si="8"/>
        <v>5851.4305489856406</v>
      </c>
      <c r="W17" s="69">
        <f t="shared" ref="W17" si="9">SUM(W18:W26)</f>
        <v>4772.4972109313285</v>
      </c>
      <c r="DA17" s="88" t="s">
        <v>267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713.03167995714091</v>
      </c>
      <c r="C19" s="72">
        <v>724.95519606884545</v>
      </c>
      <c r="D19" s="72">
        <v>731.93155399315685</v>
      </c>
      <c r="E19" s="72">
        <v>741.85266553638041</v>
      </c>
      <c r="F19" s="72">
        <v>841.10830788998931</v>
      </c>
      <c r="G19" s="72">
        <v>758.90007606993117</v>
      </c>
      <c r="H19" s="72">
        <v>722.39855827913027</v>
      </c>
      <c r="I19" s="72">
        <v>629.35848411699624</v>
      </c>
      <c r="J19" s="72">
        <v>590.15475926134366</v>
      </c>
      <c r="K19" s="72">
        <v>592.58830478750758</v>
      </c>
      <c r="L19" s="72">
        <v>636.12436061496658</v>
      </c>
      <c r="M19" s="72">
        <v>708.37828832751154</v>
      </c>
      <c r="N19" s="72">
        <v>625.74386808678594</v>
      </c>
      <c r="O19" s="72">
        <v>561.92850166237054</v>
      </c>
      <c r="P19" s="72">
        <v>481.26465382095199</v>
      </c>
      <c r="Q19" s="72">
        <v>479.83170859999854</v>
      </c>
      <c r="R19" s="72">
        <v>494.40276059999718</v>
      </c>
      <c r="S19" s="72">
        <v>516.86598199999889</v>
      </c>
      <c r="T19" s="72">
        <v>526.05851619999999</v>
      </c>
      <c r="U19" s="72">
        <v>514.82835679999948</v>
      </c>
      <c r="V19" s="72">
        <v>518.17795719999913</v>
      </c>
      <c r="W19" s="72">
        <v>513.19999820000066</v>
      </c>
      <c r="DA19" s="89" t="s">
        <v>458</v>
      </c>
    </row>
    <row r="20" spans="1:105" ht="12" customHeight="1" x14ac:dyDescent="0.25">
      <c r="A20" s="28" t="s">
        <v>205</v>
      </c>
      <c r="B20" s="72">
        <v>1595.8041718245745</v>
      </c>
      <c r="C20" s="72">
        <v>1536.5539642361321</v>
      </c>
      <c r="D20" s="72">
        <v>1411.5098268204065</v>
      </c>
      <c r="E20" s="72">
        <v>1188.4910000442851</v>
      </c>
      <c r="F20" s="72">
        <v>1294.8565051662481</v>
      </c>
      <c r="G20" s="72">
        <v>1163.4909361047132</v>
      </c>
      <c r="H20" s="72">
        <v>1076.7900919556898</v>
      </c>
      <c r="I20" s="72">
        <v>843.91322293112182</v>
      </c>
      <c r="J20" s="72">
        <v>780.60475085243809</v>
      </c>
      <c r="K20" s="72">
        <v>742.99536256341219</v>
      </c>
      <c r="L20" s="72">
        <v>569.92040378509012</v>
      </c>
      <c r="M20" s="72">
        <v>616.94613612449291</v>
      </c>
      <c r="N20" s="72">
        <v>483.63070353255443</v>
      </c>
      <c r="O20" s="72">
        <v>454.78269663662758</v>
      </c>
      <c r="P20" s="72">
        <v>427.99779433364279</v>
      </c>
      <c r="Q20" s="72">
        <v>409.13223032113922</v>
      </c>
      <c r="R20" s="72">
        <v>371.28368977685466</v>
      </c>
      <c r="S20" s="72">
        <v>305.49874657430985</v>
      </c>
      <c r="T20" s="72">
        <v>376.15481549556426</v>
      </c>
      <c r="U20" s="72">
        <v>287.69960803755481</v>
      </c>
      <c r="V20" s="72">
        <v>266.86188616540915</v>
      </c>
      <c r="W20" s="72">
        <v>231.10697903948883</v>
      </c>
      <c r="DA20" s="89" t="s">
        <v>459</v>
      </c>
    </row>
    <row r="21" spans="1:105" ht="12" customHeight="1" x14ac:dyDescent="0.25">
      <c r="A21" s="28" t="s">
        <v>192</v>
      </c>
      <c r="B21" s="72">
        <v>5654.0582885753893</v>
      </c>
      <c r="C21" s="72">
        <v>5794.7479094975224</v>
      </c>
      <c r="D21" s="72">
        <v>5715.6464106939848</v>
      </c>
      <c r="E21" s="72">
        <v>5726.2214813207438</v>
      </c>
      <c r="F21" s="72">
        <v>5275.046858830272</v>
      </c>
      <c r="G21" s="72">
        <v>5492.2397478055136</v>
      </c>
      <c r="H21" s="72">
        <v>5372.0868165146931</v>
      </c>
      <c r="I21" s="72">
        <v>5280.1603348449607</v>
      </c>
      <c r="J21" s="72">
        <v>4761.1693139367217</v>
      </c>
      <c r="K21" s="72">
        <v>5149.0276694356708</v>
      </c>
      <c r="L21" s="72">
        <v>5706.0596123767218</v>
      </c>
      <c r="M21" s="72">
        <v>5561.0344056647818</v>
      </c>
      <c r="N21" s="72">
        <v>5762.9645075166591</v>
      </c>
      <c r="O21" s="72">
        <v>5707.0563518631807</v>
      </c>
      <c r="P21" s="72">
        <v>5259.7344225715187</v>
      </c>
      <c r="Q21" s="72">
        <v>5493.624827262307</v>
      </c>
      <c r="R21" s="72">
        <v>5573.5484766627133</v>
      </c>
      <c r="S21" s="72">
        <v>5416.6518027807288</v>
      </c>
      <c r="T21" s="72">
        <v>5334.6443036865894</v>
      </c>
      <c r="U21" s="72">
        <v>5180.347230428456</v>
      </c>
      <c r="V21" s="72">
        <v>5066.3907056202324</v>
      </c>
      <c r="W21" s="72">
        <v>4028.1902336918392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3575.3124316648273</v>
      </c>
      <c r="C27" s="69">
        <f t="shared" si="10"/>
        <v>3552.7531968272601</v>
      </c>
      <c r="D27" s="69">
        <f t="shared" si="10"/>
        <v>3555.3228780553864</v>
      </c>
      <c r="E27" s="69">
        <f t="shared" si="10"/>
        <v>3564.2388363470927</v>
      </c>
      <c r="F27" s="69">
        <f t="shared" si="10"/>
        <v>3486.7000608962867</v>
      </c>
      <c r="G27" s="69">
        <f t="shared" si="10"/>
        <v>3558.2111553490513</v>
      </c>
      <c r="H27" s="69">
        <f t="shared" si="10"/>
        <v>3378.7853691153014</v>
      </c>
      <c r="I27" s="69">
        <f t="shared" si="10"/>
        <v>2959.2334631828703</v>
      </c>
      <c r="J27" s="69">
        <f t="shared" si="10"/>
        <v>2722.173202434421</v>
      </c>
      <c r="K27" s="69">
        <f t="shared" si="10"/>
        <v>2844.9670831765679</v>
      </c>
      <c r="L27" s="69">
        <f t="shared" si="10"/>
        <v>2988.8878723528669</v>
      </c>
      <c r="M27" s="69">
        <f t="shared" si="10"/>
        <v>3034.6775596706038</v>
      </c>
      <c r="N27" s="69">
        <f t="shared" si="10"/>
        <v>2652.3540959959014</v>
      </c>
      <c r="O27" s="69">
        <f t="shared" si="10"/>
        <v>2764.427226272458</v>
      </c>
      <c r="P27" s="69">
        <f t="shared" si="10"/>
        <v>2677.3081699565741</v>
      </c>
      <c r="Q27" s="69">
        <f t="shared" si="10"/>
        <v>2712.031489347874</v>
      </c>
      <c r="R27" s="69">
        <f t="shared" ref="R27:V27" si="11">SUM(R28:R32)</f>
        <v>2798.2033328672001</v>
      </c>
      <c r="S27" s="69">
        <f t="shared" si="11"/>
        <v>3109.3013092341835</v>
      </c>
      <c r="T27" s="69">
        <f t="shared" si="11"/>
        <v>3068.6149171165666</v>
      </c>
      <c r="U27" s="69">
        <f t="shared" si="11"/>
        <v>3100.8238276372936</v>
      </c>
      <c r="V27" s="69">
        <f t="shared" si="11"/>
        <v>3239.6588419582199</v>
      </c>
      <c r="W27" s="69">
        <f t="shared" ref="W27" si="12">SUM(W28:W32)</f>
        <v>2823.3466746355452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724.86198948678282</v>
      </c>
      <c r="C29" s="72">
        <v>686.84123095360917</v>
      </c>
      <c r="D29" s="72">
        <v>689.06903541360828</v>
      </c>
      <c r="E29" s="72">
        <v>669.25811278305719</v>
      </c>
      <c r="F29" s="72">
        <v>721.46750354493395</v>
      </c>
      <c r="G29" s="72">
        <v>672.78858043896628</v>
      </c>
      <c r="H29" s="72">
        <v>652.87430335965109</v>
      </c>
      <c r="I29" s="72">
        <v>612.40983693606233</v>
      </c>
      <c r="J29" s="72">
        <v>625.04626614989434</v>
      </c>
      <c r="K29" s="72">
        <v>595.11789936471553</v>
      </c>
      <c r="L29" s="72">
        <v>581.08124159711122</v>
      </c>
      <c r="M29" s="72">
        <v>597.67556254809381</v>
      </c>
      <c r="N29" s="72">
        <v>527.77656396001214</v>
      </c>
      <c r="O29" s="72">
        <v>529.9669058977131</v>
      </c>
      <c r="P29" s="72">
        <v>564.30564288128301</v>
      </c>
      <c r="Q29" s="72">
        <v>528.68827180000278</v>
      </c>
      <c r="R29" s="72">
        <v>544.74255240000468</v>
      </c>
      <c r="S29" s="72">
        <v>569.49302260000218</v>
      </c>
      <c r="T29" s="72">
        <v>579.62019400000327</v>
      </c>
      <c r="U29" s="72">
        <v>567.24641020000354</v>
      </c>
      <c r="V29" s="72">
        <v>570.93851740000389</v>
      </c>
      <c r="W29" s="72">
        <v>565.45260340000414</v>
      </c>
      <c r="DA29" s="89" t="s">
        <v>467</v>
      </c>
    </row>
    <row r="30" spans="1:105" ht="12" customHeight="1" x14ac:dyDescent="0.25">
      <c r="A30" s="28" t="s">
        <v>192</v>
      </c>
      <c r="B30" s="72">
        <v>2850.4504421780443</v>
      </c>
      <c r="C30" s="72">
        <v>2865.9119658736508</v>
      </c>
      <c r="D30" s="72">
        <v>2866.2538426417782</v>
      </c>
      <c r="E30" s="72">
        <v>2894.9807235640355</v>
      </c>
      <c r="F30" s="72">
        <v>2765.2325573513526</v>
      </c>
      <c r="G30" s="72">
        <v>2885.4225749100851</v>
      </c>
      <c r="H30" s="72">
        <v>2725.9110657556503</v>
      </c>
      <c r="I30" s="72">
        <v>2346.8236262468081</v>
      </c>
      <c r="J30" s="72">
        <v>2097.1269362845269</v>
      </c>
      <c r="K30" s="72">
        <v>2249.8491838118525</v>
      </c>
      <c r="L30" s="72">
        <v>2407.8066307557556</v>
      </c>
      <c r="M30" s="72">
        <v>2437.0019971225101</v>
      </c>
      <c r="N30" s="72">
        <v>2124.5775320358894</v>
      </c>
      <c r="O30" s="72">
        <v>2234.4603203747452</v>
      </c>
      <c r="P30" s="72">
        <v>2113.0025270752913</v>
      </c>
      <c r="Q30" s="72">
        <v>2183.3432175478711</v>
      </c>
      <c r="R30" s="72">
        <v>2253.4607804671955</v>
      </c>
      <c r="S30" s="72">
        <v>2539.8082866341811</v>
      </c>
      <c r="T30" s="72">
        <v>2488.9947231165634</v>
      </c>
      <c r="U30" s="72">
        <v>2533.57741743729</v>
      </c>
      <c r="V30" s="72">
        <v>2668.7203245582159</v>
      </c>
      <c r="W30" s="72">
        <v>2257.8940712355411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12624.505237137713</v>
      </c>
      <c r="C3" s="65">
        <f>IF(RES_hh_fec!C3=0,0,1000*11630*RES_hh_fec!C3/RES_hh_num!C3)</f>
        <v>13231.323700555366</v>
      </c>
      <c r="D3" s="65">
        <f>IF(RES_hh_fec!D3=0,0,1000*11630*RES_hh_fec!D3/RES_hh_num!D3)</f>
        <v>13073.170467764627</v>
      </c>
      <c r="E3" s="65">
        <f>IF(RES_hh_fec!E3=0,0,1000*11630*RES_hh_fec!E3/RES_hh_num!E3)</f>
        <v>14433.96996447289</v>
      </c>
      <c r="F3" s="65">
        <f>IF(RES_hh_fec!F3=0,0,1000*11630*RES_hh_fec!F3/RES_hh_num!F3)</f>
        <v>14175.434512557253</v>
      </c>
      <c r="G3" s="65">
        <f>IF(RES_hh_fec!G3=0,0,1000*11630*RES_hh_fec!G3/RES_hh_num!G3)</f>
        <v>15188.134725283799</v>
      </c>
      <c r="H3" s="65">
        <f>IF(RES_hh_fec!H3=0,0,1000*11630*RES_hh_fec!H3/RES_hh_num!H3)</f>
        <v>14258.504019126991</v>
      </c>
      <c r="I3" s="65">
        <f>IF(RES_hh_fec!I3=0,0,1000*11630*RES_hh_fec!I3/RES_hh_num!I3)</f>
        <v>13990.582679548475</v>
      </c>
      <c r="J3" s="65">
        <f>IF(RES_hh_fec!J3=0,0,1000*11630*RES_hh_fec!J3/RES_hh_num!J3)</f>
        <v>14397.657076956235</v>
      </c>
      <c r="K3" s="65">
        <f>IF(RES_hh_fec!K3=0,0,1000*11630*RES_hh_fec!K3/RES_hh_num!K3)</f>
        <v>14401.054299646468</v>
      </c>
      <c r="L3" s="65">
        <f>IF(RES_hh_fec!L3=0,0,1000*11630*RES_hh_fec!L3/RES_hh_num!L3)</f>
        <v>14915.888462468976</v>
      </c>
      <c r="M3" s="65">
        <f>IF(RES_hh_fec!M3=0,0,1000*11630*RES_hh_fec!M3/RES_hh_num!M3)</f>
        <v>13312.699392688053</v>
      </c>
      <c r="N3" s="65">
        <f>IF(RES_hh_fec!N3=0,0,1000*11630*RES_hh_fec!N3/RES_hh_num!N3)</f>
        <v>14106.302786212698</v>
      </c>
      <c r="O3" s="65">
        <f>IF(RES_hh_fec!O3=0,0,1000*11630*RES_hh_fec!O3/RES_hh_num!O3)</f>
        <v>13932.598237562712</v>
      </c>
      <c r="P3" s="65">
        <f>IF(RES_hh_fec!P3=0,0,1000*11630*RES_hh_fec!P3/RES_hh_num!P3)</f>
        <v>11523.275395577757</v>
      </c>
      <c r="Q3" s="65">
        <f>IF(RES_hh_fec!Q3=0,0,1000*11630*RES_hh_fec!Q3/RES_hh_num!Q3)</f>
        <v>12815.297517395178</v>
      </c>
      <c r="R3" s="65">
        <f>IF(RES_hh_fec!R3=0,0,1000*11630*RES_hh_fec!R3/RES_hh_num!R3)</f>
        <v>12673.715288107076</v>
      </c>
      <c r="S3" s="65">
        <f>IF(RES_hh_fec!S3=0,0,1000*11630*RES_hh_fec!S3/RES_hh_num!S3)</f>
        <v>12920.994479936482</v>
      </c>
      <c r="T3" s="65">
        <f>IF(RES_hh_fec!T3=0,0,1000*11630*RES_hh_fec!T3/RES_hh_num!T3)</f>
        <v>12419.139003254939</v>
      </c>
      <c r="U3" s="65">
        <f>IF(RES_hh_fec!U3=0,0,1000*11630*RES_hh_fec!U3/RES_hh_num!U3)</f>
        <v>12113.99888171438</v>
      </c>
      <c r="V3" s="65">
        <f>IF(RES_hh_fec!V3=0,0,1000*11630*RES_hh_fec!V3/RES_hh_num!V3)</f>
        <v>11877.736245907163</v>
      </c>
      <c r="W3" s="65">
        <f>IF(RES_hh_fec!W3=0,0,1000*11630*RES_hh_fec!W3/RES_hh_num!W3)</f>
        <v>11976.976274825161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9467.4351698908813</v>
      </c>
      <c r="C4" s="69">
        <f>IF(RES_hh_fec!C4=0,0,1000*11630*RES_hh_fec!C4/RES_hh_num!C4)</f>
        <v>10051.592216516763</v>
      </c>
      <c r="D4" s="69">
        <f>IF(RES_hh_fec!D4=0,0,1000*11630*RES_hh_fec!D4/RES_hh_num!D4)</f>
        <v>9883.1320634803669</v>
      </c>
      <c r="E4" s="69">
        <f>IF(RES_hh_fec!E4=0,0,1000*11630*RES_hh_fec!E4/RES_hh_num!E4)</f>
        <v>11236.702198944986</v>
      </c>
      <c r="F4" s="69">
        <f>IF(RES_hh_fec!F4=0,0,1000*11630*RES_hh_fec!F4/RES_hh_num!F4)</f>
        <v>11041.706493762968</v>
      </c>
      <c r="G4" s="69">
        <f>IF(RES_hh_fec!G4=0,0,1000*11630*RES_hh_fec!G4/RES_hh_num!G4)</f>
        <v>12114.894239291923</v>
      </c>
      <c r="H4" s="69">
        <f>IF(RES_hh_fec!H4=0,0,1000*11630*RES_hh_fec!H4/RES_hh_num!H4)</f>
        <v>11224.52521590232</v>
      </c>
      <c r="I4" s="69">
        <f>IF(RES_hh_fec!I4=0,0,1000*11630*RES_hh_fec!I4/RES_hh_num!I4)</f>
        <v>11180.567918756684</v>
      </c>
      <c r="J4" s="69">
        <f>IF(RES_hh_fec!J4=0,0,1000*11630*RES_hh_fec!J4/RES_hh_num!J4)</f>
        <v>11798.804605248084</v>
      </c>
      <c r="K4" s="69">
        <f>IF(RES_hh_fec!K4=0,0,1000*11630*RES_hh_fec!K4/RES_hh_num!K4)</f>
        <v>11738.961642797791</v>
      </c>
      <c r="L4" s="69">
        <f>IF(RES_hh_fec!L4=0,0,1000*11630*RES_hh_fec!L4/RES_hh_num!L4)</f>
        <v>12162.608688198568</v>
      </c>
      <c r="M4" s="69">
        <f>IF(RES_hh_fec!M4=0,0,1000*11630*RES_hh_fec!M4/RES_hh_num!M4)</f>
        <v>10532.434913674058</v>
      </c>
      <c r="N4" s="69">
        <f>IF(RES_hh_fec!N4=0,0,1000*11630*RES_hh_fec!N4/RES_hh_num!N4)</f>
        <v>11428.328278576164</v>
      </c>
      <c r="O4" s="69">
        <f>IF(RES_hh_fec!O4=0,0,1000*11630*RES_hh_fec!O4/RES_hh_num!O4)</f>
        <v>11326.526032247079</v>
      </c>
      <c r="P4" s="69">
        <f>IF(RES_hh_fec!P4=0,0,1000*11630*RES_hh_fec!P4/RES_hh_num!P4)</f>
        <v>9126.4913234563919</v>
      </c>
      <c r="Q4" s="69">
        <f>IF(RES_hh_fec!Q4=0,0,1000*11630*RES_hh_fec!Q4/RES_hh_num!Q4)</f>
        <v>10334.161425918704</v>
      </c>
      <c r="R4" s="69">
        <f>IF(RES_hh_fec!R4=0,0,1000*11630*RES_hh_fec!R4/RES_hh_num!R4)</f>
        <v>10215.539243456053</v>
      </c>
      <c r="S4" s="69">
        <f>IF(RES_hh_fec!S4=0,0,1000*11630*RES_hh_fec!S4/RES_hh_num!S4)</f>
        <v>10368.570424335785</v>
      </c>
      <c r="T4" s="69">
        <f>IF(RES_hh_fec!T4=0,0,1000*11630*RES_hh_fec!T4/RES_hh_num!T4)</f>
        <v>9915.6346658665734</v>
      </c>
      <c r="U4" s="69">
        <f>IF(RES_hh_fec!U4=0,0,1000*11630*RES_hh_fec!U4/RES_hh_num!U4)</f>
        <v>9632.3508288212324</v>
      </c>
      <c r="V4" s="69">
        <f>IF(RES_hh_fec!V4=0,0,1000*11630*RES_hh_fec!V4/RES_hh_num!V4)</f>
        <v>9427.3929821109978</v>
      </c>
      <c r="W4" s="69">
        <f>IF(RES_hh_fec!W4=0,0,1000*11630*RES_hh_fec!W4/RES_hh_num!W4)</f>
        <v>9827.2341608697097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7511.9953829467549</v>
      </c>
      <c r="C5" s="72">
        <f>IF(RES_hh_fec!C5=0,0,1000*11630*RES_hh_fec!C5/RES_hh_num!C5)</f>
        <v>10459.745762711864</v>
      </c>
      <c r="D5" s="72">
        <f>IF(RES_hh_fec!D5=0,0,1000*11630*RES_hh_fec!D5/RES_hh_num!D5)</f>
        <v>4313.2195315601439</v>
      </c>
      <c r="E5" s="72">
        <f>IF(RES_hh_fec!E5=0,0,1000*11630*RES_hh_fec!E5/RES_hh_num!E5)</f>
        <v>7515.8910111064142</v>
      </c>
      <c r="F5" s="72">
        <f>IF(RES_hh_fec!F5=0,0,1000*11630*RES_hh_fec!F5/RES_hh_num!F5)</f>
        <v>7113.7421737036439</v>
      </c>
      <c r="G5" s="72">
        <f>IF(RES_hh_fec!G5=0,0,1000*11630*RES_hh_fec!G5/RES_hh_num!G5)</f>
        <v>8889.1563628405729</v>
      </c>
      <c r="H5" s="72">
        <f>IF(RES_hh_fec!H5=0,0,1000*11630*RES_hh_fec!H5/RES_hh_num!H5)</f>
        <v>11073.882224645584</v>
      </c>
      <c r="I5" s="72">
        <f>IF(RES_hh_fec!I5=0,0,1000*11630*RES_hh_fec!I5/RES_hh_num!I5)</f>
        <v>10464.408443789885</v>
      </c>
      <c r="J5" s="72">
        <f>IF(RES_hh_fec!J5=0,0,1000*11630*RES_hh_fec!J5/RES_hh_num!J5)</f>
        <v>10061.638280616382</v>
      </c>
      <c r="K5" s="72">
        <f>IF(RES_hh_fec!K5=0,0,1000*11630*RES_hh_fec!K5/RES_hh_num!K5)</f>
        <v>10364.785992217898</v>
      </c>
      <c r="L5" s="72">
        <f>IF(RES_hh_fec!L5=0,0,1000*11630*RES_hh_fec!L5/RES_hh_num!L5)</f>
        <v>11659.386231683711</v>
      </c>
      <c r="M5" s="72">
        <f>IF(RES_hh_fec!M5=0,0,1000*11630*RES_hh_fec!M5/RES_hh_num!M5)</f>
        <v>13536.977491961412</v>
      </c>
      <c r="N5" s="72">
        <f>IF(RES_hh_fec!N5=0,0,1000*11630*RES_hh_fec!N5/RES_hh_num!N5)</f>
        <v>13608.31721470019</v>
      </c>
      <c r="O5" s="72">
        <f>IF(RES_hh_fec!O5=0,0,1000*11630*RES_hh_fec!O5/RES_hh_num!O5)</f>
        <v>0</v>
      </c>
      <c r="P5" s="72">
        <f>IF(RES_hh_fec!P5=0,0,1000*11630*RES_hh_fec!P5/RES_hh_num!P5)</f>
        <v>0</v>
      </c>
      <c r="Q5" s="72">
        <f>IF(RES_hh_fec!Q5=0,0,1000*11630*RES_hh_fec!Q5/RES_hh_num!Q5)</f>
        <v>0</v>
      </c>
      <c r="R5" s="72">
        <f>IF(RES_hh_fec!R5=0,0,1000*11630*RES_hh_fec!R5/RES_hh_num!R5)</f>
        <v>0</v>
      </c>
      <c r="S5" s="72">
        <f>IF(RES_hh_fec!S5=0,0,1000*11630*RES_hh_fec!S5/RES_hh_num!S5)</f>
        <v>0</v>
      </c>
      <c r="T5" s="72">
        <f>IF(RES_hh_fec!T5=0,0,1000*11630*RES_hh_fec!T5/RES_hh_num!T5)</f>
        <v>0</v>
      </c>
      <c r="U5" s="72">
        <f>IF(RES_hh_fec!U5=0,0,1000*11630*RES_hh_fec!U5/RES_hh_num!U5)</f>
        <v>0</v>
      </c>
      <c r="V5" s="72">
        <f>IF(RES_hh_fec!V5=0,0,1000*11630*RES_hh_fec!V5/RES_hh_num!V5)</f>
        <v>0</v>
      </c>
      <c r="W5" s="72">
        <f>IF(RES_hh_fec!W5=0,0,1000*11630*RES_hh_fec!W5/RES_hh_num!W5)</f>
        <v>0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9951.8731808142402</v>
      </c>
      <c r="C6" s="72">
        <f>IF(RES_hh_fec!C6=0,0,1000*11630*RES_hh_fec!C6/RES_hh_num!C6)</f>
        <v>10227.844866716474</v>
      </c>
      <c r="D6" s="72">
        <f>IF(RES_hh_fec!D6=0,0,1000*11630*RES_hh_fec!D6/RES_hh_num!D6)</f>
        <v>10447.501636308578</v>
      </c>
      <c r="E6" s="72">
        <f>IF(RES_hh_fec!E6=0,0,1000*11630*RES_hh_fec!E6/RES_hh_num!E6)</f>
        <v>11928.416506694011</v>
      </c>
      <c r="F6" s="72">
        <f>IF(RES_hh_fec!F6=0,0,1000*11630*RES_hh_fec!F6/RES_hh_num!F6)</f>
        <v>11467.702329989961</v>
      </c>
      <c r="G6" s="72">
        <f>IF(RES_hh_fec!G6=0,0,1000*11630*RES_hh_fec!G6/RES_hh_num!G6)</f>
        <v>13178.005623270315</v>
      </c>
      <c r="H6" s="72">
        <f>IF(RES_hh_fec!H6=0,0,1000*11630*RES_hh_fec!H6/RES_hh_num!H6)</f>
        <v>12077.072312489496</v>
      </c>
      <c r="I6" s="72">
        <f>IF(RES_hh_fec!I6=0,0,1000*11630*RES_hh_fec!I6/RES_hh_num!I6)</f>
        <v>11936.529796517789</v>
      </c>
      <c r="J6" s="72">
        <f>IF(RES_hh_fec!J6=0,0,1000*11630*RES_hh_fec!J6/RES_hh_num!J6)</f>
        <v>13436.97070361839</v>
      </c>
      <c r="K6" s="72">
        <f>IF(RES_hh_fec!K6=0,0,1000*11630*RES_hh_fec!K6/RES_hh_num!K6)</f>
        <v>12981.427061276656</v>
      </c>
      <c r="L6" s="72">
        <f>IF(RES_hh_fec!L6=0,0,1000*11630*RES_hh_fec!L6/RES_hh_num!L6)</f>
        <v>13298.198116499931</v>
      </c>
      <c r="M6" s="72">
        <f>IF(RES_hh_fec!M6=0,0,1000*11630*RES_hh_fec!M6/RES_hh_num!M6)</f>
        <v>11514.25118108714</v>
      </c>
      <c r="N6" s="72">
        <f>IF(RES_hh_fec!N6=0,0,1000*11630*RES_hh_fec!N6/RES_hh_num!N6)</f>
        <v>12087.370773881185</v>
      </c>
      <c r="O6" s="72">
        <f>IF(RES_hh_fec!O6=0,0,1000*11630*RES_hh_fec!O6/RES_hh_num!O6)</f>
        <v>12178.732546981684</v>
      </c>
      <c r="P6" s="72">
        <f>IF(RES_hh_fec!P6=0,0,1000*11630*RES_hh_fec!P6/RES_hh_num!P6)</f>
        <v>10629.598271983254</v>
      </c>
      <c r="Q6" s="72">
        <f>IF(RES_hh_fec!Q6=0,0,1000*11630*RES_hh_fec!Q6/RES_hh_num!Q6)</f>
        <v>10916.571413328347</v>
      </c>
      <c r="R6" s="72">
        <f>IF(RES_hh_fec!R6=0,0,1000*11630*RES_hh_fec!R6/RES_hh_num!R6)</f>
        <v>11208.105071683693</v>
      </c>
      <c r="S6" s="72">
        <f>IF(RES_hh_fec!S6=0,0,1000*11630*RES_hh_fec!S6/RES_hh_num!S6)</f>
        <v>11371.277727336283</v>
      </c>
      <c r="T6" s="72">
        <f>IF(RES_hh_fec!T6=0,0,1000*11630*RES_hh_fec!T6/RES_hh_num!T6)</f>
        <v>10657.531915142063</v>
      </c>
      <c r="U6" s="72">
        <f>IF(RES_hh_fec!U6=0,0,1000*11630*RES_hh_fec!U6/RES_hh_num!U6)</f>
        <v>10620.086162208459</v>
      </c>
      <c r="V6" s="72">
        <f>IF(RES_hh_fec!V6=0,0,1000*11630*RES_hh_fec!V6/RES_hh_num!V6)</f>
        <v>10158.248047451329</v>
      </c>
      <c r="W6" s="72">
        <f>IF(RES_hh_fec!W6=0,0,1000*11630*RES_hh_fec!W6/RES_hh_num!W6)</f>
        <v>10959.836102480966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9921.0151809056733</v>
      </c>
      <c r="C7" s="72">
        <f>IF(RES_hh_fec!C7=0,0,1000*11630*RES_hh_fec!C7/RES_hh_num!C7)</f>
        <v>11499.402086471629</v>
      </c>
      <c r="D7" s="72">
        <f>IF(RES_hh_fec!D7=0,0,1000*11630*RES_hh_fec!D7/RES_hh_num!D7)</f>
        <v>11384.97376319063</v>
      </c>
      <c r="E7" s="72">
        <f>IF(RES_hh_fec!E7=0,0,1000*11630*RES_hh_fec!E7/RES_hh_num!E7)</f>
        <v>11150.255411546099</v>
      </c>
      <c r="F7" s="72">
        <f>IF(RES_hh_fec!F7=0,0,1000*11630*RES_hh_fec!F7/RES_hh_num!F7)</f>
        <v>12844.995902946717</v>
      </c>
      <c r="G7" s="72">
        <f>IF(RES_hh_fec!G7=0,0,1000*11630*RES_hh_fec!G7/RES_hh_num!G7)</f>
        <v>14289.742505407447</v>
      </c>
      <c r="H7" s="72">
        <f>IF(RES_hh_fec!H7=0,0,1000*11630*RES_hh_fec!H7/RES_hh_num!H7)</f>
        <v>13915.942399019583</v>
      </c>
      <c r="I7" s="72">
        <f>IF(RES_hh_fec!I7=0,0,1000*11630*RES_hh_fec!I7/RES_hh_num!I7)</f>
        <v>12764.531585342127</v>
      </c>
      <c r="J7" s="72">
        <f>IF(RES_hh_fec!J7=0,0,1000*11630*RES_hh_fec!J7/RES_hh_num!J7)</f>
        <v>14042.039887846357</v>
      </c>
      <c r="K7" s="72">
        <f>IF(RES_hh_fec!K7=0,0,1000*11630*RES_hh_fec!K7/RES_hh_num!K7)</f>
        <v>15129.820791917005</v>
      </c>
      <c r="L7" s="72">
        <f>IF(RES_hh_fec!L7=0,0,1000*11630*RES_hh_fec!L7/RES_hh_num!L7)</f>
        <v>13777.258467534126</v>
      </c>
      <c r="M7" s="72">
        <f>IF(RES_hh_fec!M7=0,0,1000*11630*RES_hh_fec!M7/RES_hh_num!M7)</f>
        <v>13346.148998465229</v>
      </c>
      <c r="N7" s="72">
        <f>IF(RES_hh_fec!N7=0,0,1000*11630*RES_hh_fec!N7/RES_hh_num!N7)</f>
        <v>12772.785006818569</v>
      </c>
      <c r="O7" s="72">
        <f>IF(RES_hh_fec!O7=0,0,1000*11630*RES_hh_fec!O7/RES_hh_num!O7)</f>
        <v>12557.651378324963</v>
      </c>
      <c r="P7" s="72">
        <f>IF(RES_hh_fec!P7=0,0,1000*11630*RES_hh_fec!P7/RES_hh_num!P7)</f>
        <v>9961.3204025403011</v>
      </c>
      <c r="Q7" s="72">
        <f>IF(RES_hh_fec!Q7=0,0,1000*11630*RES_hh_fec!Q7/RES_hh_num!Q7)</f>
        <v>11926.623986460792</v>
      </c>
      <c r="R7" s="72">
        <f>IF(RES_hh_fec!R7=0,0,1000*11630*RES_hh_fec!R7/RES_hh_num!R7)</f>
        <v>11738.634282436889</v>
      </c>
      <c r="S7" s="72">
        <f>IF(RES_hh_fec!S7=0,0,1000*11630*RES_hh_fec!S7/RES_hh_num!S7)</f>
        <v>10454.577767233925</v>
      </c>
      <c r="T7" s="72">
        <f>IF(RES_hh_fec!T7=0,0,1000*11630*RES_hh_fec!T7/RES_hh_num!T7)</f>
        <v>12560.564356915886</v>
      </c>
      <c r="U7" s="72">
        <f>IF(RES_hh_fec!U7=0,0,1000*11630*RES_hh_fec!U7/RES_hh_num!U7)</f>
        <v>11172.258496911443</v>
      </c>
      <c r="V7" s="72">
        <f>IF(RES_hh_fec!V7=0,0,1000*11630*RES_hh_fec!V7/RES_hh_num!V7)</f>
        <v>11304.025760780183</v>
      </c>
      <c r="W7" s="72">
        <f>IF(RES_hh_fec!W7=0,0,1000*11630*RES_hh_fec!W7/RES_hh_num!W7)</f>
        <v>11691.465411855117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9142.5746805103918</v>
      </c>
      <c r="C8" s="72">
        <f>IF(RES_hh_fec!C8=0,0,1000*11630*RES_hh_fec!C8/RES_hh_num!C8)</f>
        <v>9666.3717515814224</v>
      </c>
      <c r="D8" s="72">
        <f>IF(RES_hh_fec!D8=0,0,1000*11630*RES_hh_fec!D8/RES_hh_num!D8)</f>
        <v>9308.7332489185101</v>
      </c>
      <c r="E8" s="72">
        <f>IF(RES_hh_fec!E8=0,0,1000*11630*RES_hh_fec!E8/RES_hh_num!E8)</f>
        <v>10651.20247263791</v>
      </c>
      <c r="F8" s="72">
        <f>IF(RES_hh_fec!F8=0,0,1000*11630*RES_hh_fec!F8/RES_hh_num!F8)</f>
        <v>11203.798865536042</v>
      </c>
      <c r="G8" s="72">
        <f>IF(RES_hh_fec!G8=0,0,1000*11630*RES_hh_fec!G8/RES_hh_num!G8)</f>
        <v>11847.885836233419</v>
      </c>
      <c r="H8" s="72">
        <f>IF(RES_hh_fec!H8=0,0,1000*11630*RES_hh_fec!H8/RES_hh_num!H8)</f>
        <v>10994.572134397809</v>
      </c>
      <c r="I8" s="72">
        <f>IF(RES_hh_fec!I8=0,0,1000*11630*RES_hh_fec!I8/RES_hh_num!I8)</f>
        <v>10651.19138491762</v>
      </c>
      <c r="J8" s="72">
        <f>IF(RES_hh_fec!J8=0,0,1000*11630*RES_hh_fec!J8/RES_hh_num!J8)</f>
        <v>10708.614201469472</v>
      </c>
      <c r="K8" s="72">
        <f>IF(RES_hh_fec!K8=0,0,1000*11630*RES_hh_fec!K8/RES_hh_num!K8)</f>
        <v>10865.497504856457</v>
      </c>
      <c r="L8" s="72">
        <f>IF(RES_hh_fec!L8=0,0,1000*11630*RES_hh_fec!L8/RES_hh_num!L8)</f>
        <v>11924.033864582882</v>
      </c>
      <c r="M8" s="72">
        <f>IF(RES_hh_fec!M8=0,0,1000*11630*RES_hh_fec!M8/RES_hh_num!M8)</f>
        <v>11227.63116848189</v>
      </c>
      <c r="N8" s="72">
        <f>IF(RES_hh_fec!N8=0,0,1000*11630*RES_hh_fec!N8/RES_hh_num!N8)</f>
        <v>11152.876559512879</v>
      </c>
      <c r="O8" s="72">
        <f>IF(RES_hh_fec!O8=0,0,1000*11630*RES_hh_fec!O8/RES_hh_num!O8)</f>
        <v>10981.390227869104</v>
      </c>
      <c r="P8" s="72">
        <f>IF(RES_hh_fec!P8=0,0,1000*11630*RES_hh_fec!P8/RES_hh_num!P8)</f>
        <v>8824.0107519746452</v>
      </c>
      <c r="Q8" s="72">
        <f>IF(RES_hh_fec!Q8=0,0,1000*11630*RES_hh_fec!Q8/RES_hh_num!Q8)</f>
        <v>10048.522531460549</v>
      </c>
      <c r="R8" s="72">
        <f>IF(RES_hh_fec!R8=0,0,1000*11630*RES_hh_fec!R8/RES_hh_num!R8)</f>
        <v>10054.306982850456</v>
      </c>
      <c r="S8" s="72">
        <f>IF(RES_hh_fec!S8=0,0,1000*11630*RES_hh_fec!S8/RES_hh_num!S8)</f>
        <v>10151.391867670105</v>
      </c>
      <c r="T8" s="72">
        <f>IF(RES_hh_fec!T8=0,0,1000*11630*RES_hh_fec!T8/RES_hh_num!T8)</f>
        <v>9592.513193738896</v>
      </c>
      <c r="U8" s="72">
        <f>IF(RES_hh_fec!U8=0,0,1000*11630*RES_hh_fec!U8/RES_hh_num!U8)</f>
        <v>9472.3701325868096</v>
      </c>
      <c r="V8" s="72">
        <f>IF(RES_hh_fec!V8=0,0,1000*11630*RES_hh_fec!V8/RES_hh_num!V8)</f>
        <v>9417.2111677876128</v>
      </c>
      <c r="W8" s="72">
        <f>IF(RES_hh_fec!W8=0,0,1000*11630*RES_hh_fec!W8/RES_hh_num!W8)</f>
        <v>9816.8905415325607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10291.010763196189</v>
      </c>
      <c r="C9" s="72">
        <f>IF(RES_hh_fec!C9=0,0,1000*11630*RES_hh_fec!C9/RES_hh_num!C9)</f>
        <v>8964.6015245441886</v>
      </c>
      <c r="D9" s="72">
        <f>IF(RES_hh_fec!D9=0,0,1000*11630*RES_hh_fec!D9/RES_hh_num!D9)</f>
        <v>10315.517209121726</v>
      </c>
      <c r="E9" s="72">
        <f>IF(RES_hh_fec!E9=0,0,1000*11630*RES_hh_fec!E9/RES_hh_num!E9)</f>
        <v>13936.432681894454</v>
      </c>
      <c r="F9" s="72">
        <f>IF(RES_hh_fec!F9=0,0,1000*11630*RES_hh_fec!F9/RES_hh_num!F9)</f>
        <v>7952.9375495637569</v>
      </c>
      <c r="G9" s="72">
        <f>IF(RES_hh_fec!G9=0,0,1000*11630*RES_hh_fec!G9/RES_hh_num!G9)</f>
        <v>10998.956475384446</v>
      </c>
      <c r="H9" s="72">
        <f>IF(RES_hh_fec!H9=0,0,1000*11630*RES_hh_fec!H9/RES_hh_num!H9)</f>
        <v>10235.30999507669</v>
      </c>
      <c r="I9" s="72">
        <f>IF(RES_hh_fec!I9=0,0,1000*11630*RES_hh_fec!I9/RES_hh_num!I9)</f>
        <v>11628.088740302164</v>
      </c>
      <c r="J9" s="72">
        <f>IF(RES_hh_fec!J9=0,0,1000*11630*RES_hh_fec!J9/RES_hh_num!J9)</f>
        <v>13407.785196605588</v>
      </c>
      <c r="K9" s="72">
        <f>IF(RES_hh_fec!K9=0,0,1000*11630*RES_hh_fec!K9/RES_hh_num!K9)</f>
        <v>12879.255812172587</v>
      </c>
      <c r="L9" s="72">
        <f>IF(RES_hh_fec!L9=0,0,1000*11630*RES_hh_fec!L9/RES_hh_num!L9)</f>
        <v>12394.726323520401</v>
      </c>
      <c r="M9" s="72">
        <f>IF(RES_hh_fec!M9=0,0,1000*11630*RES_hh_fec!M9/RES_hh_num!M9)</f>
        <v>7932.053635773932</v>
      </c>
      <c r="N9" s="72">
        <f>IF(RES_hh_fec!N9=0,0,1000*11630*RES_hh_fec!N9/RES_hh_num!N9)</f>
        <v>11863.671043004155</v>
      </c>
      <c r="O9" s="72">
        <f>IF(RES_hh_fec!O9=0,0,1000*11630*RES_hh_fec!O9/RES_hh_num!O9)</f>
        <v>11911.572875286884</v>
      </c>
      <c r="P9" s="72">
        <f>IF(RES_hh_fec!P9=0,0,1000*11630*RES_hh_fec!P9/RES_hh_num!P9)</f>
        <v>9660.2336674008602</v>
      </c>
      <c r="Q9" s="72">
        <f>IF(RES_hh_fec!Q9=0,0,1000*11630*RES_hh_fec!Q9/RES_hh_num!Q9)</f>
        <v>10804.355669129805</v>
      </c>
      <c r="R9" s="72">
        <f>IF(RES_hh_fec!R9=0,0,1000*11630*RES_hh_fec!R9/RES_hh_num!R9)</f>
        <v>10325.774230468369</v>
      </c>
      <c r="S9" s="72">
        <f>IF(RES_hh_fec!S9=0,0,1000*11630*RES_hh_fec!S9/RES_hh_num!S9)</f>
        <v>11016.030890346887</v>
      </c>
      <c r="T9" s="72">
        <f>IF(RES_hh_fec!T9=0,0,1000*11630*RES_hh_fec!T9/RES_hh_num!T9)</f>
        <v>10112.458891093989</v>
      </c>
      <c r="U9" s="72">
        <f>IF(RES_hh_fec!U9=0,0,1000*11630*RES_hh_fec!U9/RES_hh_num!U9)</f>
        <v>9904.1247686216739</v>
      </c>
      <c r="V9" s="72">
        <f>IF(RES_hh_fec!V9=0,0,1000*11630*RES_hh_fec!V9/RES_hh_num!V9)</f>
        <v>9434.2551609723596</v>
      </c>
      <c r="W9" s="72">
        <f>IF(RES_hh_fec!W9=0,0,1000*11630*RES_hh_fec!W9/RES_hh_num!W9)</f>
        <v>10451.995608851426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6537.8988847740657</v>
      </c>
      <c r="C10" s="72">
        <f>IF(RES_hh_fec!C10=0,0,1000*11630*RES_hh_fec!C10/RES_hh_num!C10)</f>
        <v>6822.5058893531477</v>
      </c>
      <c r="D10" s="72">
        <f>IF(RES_hh_fec!D10=0,0,1000*11630*RES_hh_fec!D10/RES_hh_num!D10)</f>
        <v>7115.548246331261</v>
      </c>
      <c r="E10" s="72">
        <f>IF(RES_hh_fec!E10=0,0,1000*11630*RES_hh_fec!E10/RES_hh_num!E10)</f>
        <v>7749.8331553614298</v>
      </c>
      <c r="F10" s="72">
        <f>IF(RES_hh_fec!F10=0,0,1000*11630*RES_hh_fec!F10/RES_hh_num!F10)</f>
        <v>7940.9290230214147</v>
      </c>
      <c r="G10" s="72">
        <f>IF(RES_hh_fec!G10=0,0,1000*11630*RES_hh_fec!G10/RES_hh_num!G10)</f>
        <v>8408.894024997493</v>
      </c>
      <c r="H10" s="72">
        <f>IF(RES_hh_fec!H10=0,0,1000*11630*RES_hh_fec!H10/RES_hh_num!H10)</f>
        <v>8396.2805370753103</v>
      </c>
      <c r="I10" s="72">
        <f>IF(RES_hh_fec!I10=0,0,1000*11630*RES_hh_fec!I10/RES_hh_num!I10)</f>
        <v>8516.9188071667759</v>
      </c>
      <c r="J10" s="72">
        <f>IF(RES_hh_fec!J10=0,0,1000*11630*RES_hh_fec!J10/RES_hh_num!J10)</f>
        <v>9162.9602711282423</v>
      </c>
      <c r="K10" s="72">
        <f>IF(RES_hh_fec!K10=0,0,1000*11630*RES_hh_fec!K10/RES_hh_num!K10)</f>
        <v>10242.453852570383</v>
      </c>
      <c r="L10" s="72">
        <f>IF(RES_hh_fec!L10=0,0,1000*11630*RES_hh_fec!L10/RES_hh_num!L10)</f>
        <v>7408.0249233178201</v>
      </c>
      <c r="M10" s="72">
        <f>IF(RES_hh_fec!M10=0,0,1000*11630*RES_hh_fec!M10/RES_hh_num!M10)</f>
        <v>8016.2815319955416</v>
      </c>
      <c r="N10" s="72">
        <f>IF(RES_hh_fec!N10=0,0,1000*11630*RES_hh_fec!N10/RES_hh_num!N10)</f>
        <v>10345.459764654192</v>
      </c>
      <c r="O10" s="72">
        <f>IF(RES_hh_fec!O10=0,0,1000*11630*RES_hh_fec!O10/RES_hh_num!O10)</f>
        <v>10744.705771083061</v>
      </c>
      <c r="P10" s="72">
        <f>IF(RES_hh_fec!P10=0,0,1000*11630*RES_hh_fec!P10/RES_hh_num!P10)</f>
        <v>4395.7601401889224</v>
      </c>
      <c r="Q10" s="72">
        <f>IF(RES_hh_fec!Q10=0,0,1000*11630*RES_hh_fec!Q10/RES_hh_num!Q10)</f>
        <v>8796.3047851896899</v>
      </c>
      <c r="R10" s="72">
        <f>IF(RES_hh_fec!R10=0,0,1000*11630*RES_hh_fec!R10/RES_hh_num!R10)</f>
        <v>8949.1166173928395</v>
      </c>
      <c r="S10" s="72">
        <f>IF(RES_hh_fec!S10=0,0,1000*11630*RES_hh_fec!S10/RES_hh_num!S10)</f>
        <v>8760.1732130571836</v>
      </c>
      <c r="T10" s="72">
        <f>IF(RES_hh_fec!T10=0,0,1000*11630*RES_hh_fec!T10/RES_hh_num!T10)</f>
        <v>9769.2516339907361</v>
      </c>
      <c r="U10" s="72">
        <f>IF(RES_hh_fec!U10=0,0,1000*11630*RES_hh_fec!U10/RES_hh_num!U10)</f>
        <v>9477.058109499385</v>
      </c>
      <c r="V10" s="72">
        <f>IF(RES_hh_fec!V10=0,0,1000*11630*RES_hh_fec!V10/RES_hh_num!V10)</f>
        <v>8667.1159569669398</v>
      </c>
      <c r="W10" s="72">
        <f>IF(RES_hh_fec!W10=0,0,1000*11630*RES_hh_fec!W10/RES_hh_num!W10)</f>
        <v>8470.8771069191152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0</v>
      </c>
      <c r="C11" s="72">
        <f>IF(RES_hh_fec!C11=0,0,1000*11630*RES_hh_fec!C11/RES_hh_num!C11)</f>
        <v>0</v>
      </c>
      <c r="D11" s="72">
        <f>IF(RES_hh_fec!D11=0,0,1000*11630*RES_hh_fec!D11/RES_hh_num!D11)</f>
        <v>0</v>
      </c>
      <c r="E11" s="72">
        <f>IF(RES_hh_fec!E11=0,0,1000*11630*RES_hh_fec!E11/RES_hh_num!E11)</f>
        <v>0</v>
      </c>
      <c r="F11" s="72">
        <f>IF(RES_hh_fec!F11=0,0,1000*11630*RES_hh_fec!F11/RES_hh_num!F11)</f>
        <v>11244.36180616284</v>
      </c>
      <c r="G11" s="72">
        <f>IF(RES_hh_fec!G11=0,0,1000*11630*RES_hh_fec!G11/RES_hh_num!G11)</f>
        <v>11476.633529070086</v>
      </c>
      <c r="H11" s="72">
        <f>IF(RES_hh_fec!H11=0,0,1000*11630*RES_hh_fec!H11/RES_hh_num!H11)</f>
        <v>9667.0632296450094</v>
      </c>
      <c r="I11" s="72">
        <f>IF(RES_hh_fec!I11=0,0,1000*11630*RES_hh_fec!I11/RES_hh_num!I11)</f>
        <v>9762.801811260566</v>
      </c>
      <c r="J11" s="72">
        <f>IF(RES_hh_fec!J11=0,0,1000*11630*RES_hh_fec!J11/RES_hh_num!J11)</f>
        <v>2997.6158042100978</v>
      </c>
      <c r="K11" s="72">
        <f>IF(RES_hh_fec!K11=0,0,1000*11630*RES_hh_fec!K11/RES_hh_num!K11)</f>
        <v>2688.2384908863241</v>
      </c>
      <c r="L11" s="72">
        <f>IF(RES_hh_fec!L11=0,0,1000*11630*RES_hh_fec!L11/RES_hh_num!L11)</f>
        <v>4428.2941983256705</v>
      </c>
      <c r="M11" s="72">
        <f>IF(RES_hh_fec!M11=0,0,1000*11630*RES_hh_fec!M11/RES_hh_num!M11)</f>
        <v>10176.276500827304</v>
      </c>
      <c r="N11" s="72">
        <f>IF(RES_hh_fec!N11=0,0,1000*11630*RES_hh_fec!N11/RES_hh_num!N11)</f>
        <v>9266.0062928618154</v>
      </c>
      <c r="O11" s="72">
        <f>IF(RES_hh_fec!O11=0,0,1000*11630*RES_hh_fec!O11/RES_hh_num!O11)</f>
        <v>10068.146737154018</v>
      </c>
      <c r="P11" s="72">
        <f>IF(RES_hh_fec!P11=0,0,1000*11630*RES_hh_fec!P11/RES_hh_num!P11)</f>
        <v>7938.8245141677953</v>
      </c>
      <c r="Q11" s="72">
        <f>IF(RES_hh_fec!Q11=0,0,1000*11630*RES_hh_fec!Q11/RES_hh_num!Q11)</f>
        <v>8695.4741341053814</v>
      </c>
      <c r="R11" s="72">
        <f>IF(RES_hh_fec!R11=0,0,1000*11630*RES_hh_fec!R11/RES_hh_num!R11)</f>
        <v>8808.7130557998371</v>
      </c>
      <c r="S11" s="72">
        <f>IF(RES_hh_fec!S11=0,0,1000*11630*RES_hh_fec!S11/RES_hh_num!S11)</f>
        <v>8404.3868351322726</v>
      </c>
      <c r="T11" s="72">
        <f>IF(RES_hh_fec!T11=0,0,1000*11630*RES_hh_fec!T11/RES_hh_num!T11)</f>
        <v>10176.407667084291</v>
      </c>
      <c r="U11" s="72">
        <f>IF(RES_hh_fec!U11=0,0,1000*11630*RES_hh_fec!U11/RES_hh_num!U11)</f>
        <v>8447.6460595986409</v>
      </c>
      <c r="V11" s="72">
        <f>IF(RES_hh_fec!V11=0,0,1000*11630*RES_hh_fec!V11/RES_hh_num!V11)</f>
        <v>9061.7601023858351</v>
      </c>
      <c r="W11" s="72">
        <f>IF(RES_hh_fec!W11=0,0,1000*11630*RES_hh_fec!W11/RES_hh_num!W11)</f>
        <v>7962.4712600215371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3321.2787999310017</v>
      </c>
      <c r="C12" s="72">
        <f>IF(RES_hh_fec!C12=0,0,1000*11630*RES_hh_fec!C12/RES_hh_num!C12)</f>
        <v>3677.7056330354012</v>
      </c>
      <c r="D12" s="72">
        <f>IF(RES_hh_fec!D12=0,0,1000*11630*RES_hh_fec!D12/RES_hh_num!D12)</f>
        <v>3312.8854081093691</v>
      </c>
      <c r="E12" s="72">
        <f>IF(RES_hh_fec!E12=0,0,1000*11630*RES_hh_fec!E12/RES_hh_num!E12)</f>
        <v>3315.1556278500339</v>
      </c>
      <c r="F12" s="72">
        <f>IF(RES_hh_fec!F12=0,0,1000*11630*RES_hh_fec!F12/RES_hh_num!F12)</f>
        <v>3612.848730634616</v>
      </c>
      <c r="G12" s="72">
        <f>IF(RES_hh_fec!G12=0,0,1000*11630*RES_hh_fec!G12/RES_hh_num!G12)</f>
        <v>4223.6131267067149</v>
      </c>
      <c r="H12" s="72">
        <f>IF(RES_hh_fec!H12=0,0,1000*11630*RES_hh_fec!H12/RES_hh_num!H12)</f>
        <v>3428.1504988215806</v>
      </c>
      <c r="I12" s="72">
        <f>IF(RES_hh_fec!I12=0,0,1000*11630*RES_hh_fec!I12/RES_hh_num!I12)</f>
        <v>3313.7283205832532</v>
      </c>
      <c r="J12" s="72">
        <f>IF(RES_hh_fec!J12=0,0,1000*11630*RES_hh_fec!J12/RES_hh_num!J12)</f>
        <v>3202.2406322639445</v>
      </c>
      <c r="K12" s="72">
        <f>IF(RES_hh_fec!K12=0,0,1000*11630*RES_hh_fec!K12/RES_hh_num!K12)</f>
        <v>3025.7108062759871</v>
      </c>
      <c r="L12" s="72">
        <f>IF(RES_hh_fec!L12=0,0,1000*11630*RES_hh_fec!L12/RES_hh_num!L12)</f>
        <v>3441.5203298778983</v>
      </c>
      <c r="M12" s="72">
        <f>IF(RES_hh_fec!M12=0,0,1000*11630*RES_hh_fec!M12/RES_hh_num!M12)</f>
        <v>3019.367650496165</v>
      </c>
      <c r="N12" s="72">
        <f>IF(RES_hh_fec!N12=0,0,1000*11630*RES_hh_fec!N12/RES_hh_num!N12)</f>
        <v>3096.3320641823316</v>
      </c>
      <c r="O12" s="72">
        <f>IF(RES_hh_fec!O12=0,0,1000*11630*RES_hh_fec!O12/RES_hh_num!O12)</f>
        <v>3144.3089118492103</v>
      </c>
      <c r="P12" s="72">
        <f>IF(RES_hh_fec!P12=0,0,1000*11630*RES_hh_fec!P12/RES_hh_num!P12)</f>
        <v>2328.1627782743749</v>
      </c>
      <c r="Q12" s="72">
        <f>IF(RES_hh_fec!Q12=0,0,1000*11630*RES_hh_fec!Q12/RES_hh_num!Q12)</f>
        <v>2670.4982270832352</v>
      </c>
      <c r="R12" s="72">
        <f>IF(RES_hh_fec!R12=0,0,1000*11630*RES_hh_fec!R12/RES_hh_num!R12)</f>
        <v>2593.0704646915851</v>
      </c>
      <c r="S12" s="72">
        <f>IF(RES_hh_fec!S12=0,0,1000*11630*RES_hh_fec!S12/RES_hh_num!S12)</f>
        <v>2691.2945972044236</v>
      </c>
      <c r="T12" s="72">
        <f>IF(RES_hh_fec!T12=0,0,1000*11630*RES_hh_fec!T12/RES_hh_num!T12)</f>
        <v>2515.9798475868865</v>
      </c>
      <c r="U12" s="72">
        <f>IF(RES_hh_fec!U12=0,0,1000*11630*RES_hh_fec!U12/RES_hh_num!U12)</f>
        <v>1505.8209289765948</v>
      </c>
      <c r="V12" s="72">
        <f>IF(RES_hh_fec!V12=0,0,1000*11630*RES_hh_fec!V12/RES_hh_num!V12)</f>
        <v>943.00322179351087</v>
      </c>
      <c r="W12" s="72">
        <f>IF(RES_hh_fec!W12=0,0,1000*11630*RES_hh_fec!W12/RES_hh_num!W12)</f>
        <v>2931.4145881138638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7301.2460066785234</v>
      </c>
      <c r="C13" s="74">
        <f>IF(RES_hh_fec!C13=0,0,1000*11630*RES_hh_fec!C13/RES_hh_num!C13)</f>
        <v>6732.1716639258548</v>
      </c>
      <c r="D13" s="74">
        <f>IF(RES_hh_fec!D13=0,0,1000*11630*RES_hh_fec!D13/RES_hh_num!D13)</f>
        <v>7441.5736083348529</v>
      </c>
      <c r="E13" s="74">
        <f>IF(RES_hh_fec!E13=0,0,1000*11630*RES_hh_fec!E13/RES_hh_num!E13)</f>
        <v>8384.9102483595598</v>
      </c>
      <c r="F13" s="74">
        <f>IF(RES_hh_fec!F13=0,0,1000*11630*RES_hh_fec!F13/RES_hh_num!F13)</f>
        <v>8401.5249267694817</v>
      </c>
      <c r="G13" s="74">
        <f>IF(RES_hh_fec!G13=0,0,1000*11630*RES_hh_fec!G13/RES_hh_num!G13)</f>
        <v>10037.767293977951</v>
      </c>
      <c r="H13" s="74">
        <f>IF(RES_hh_fec!H13=0,0,1000*11630*RES_hh_fec!H13/RES_hh_num!H13)</f>
        <v>8809.8281255910133</v>
      </c>
      <c r="I13" s="74">
        <f>IF(RES_hh_fec!I13=0,0,1000*11630*RES_hh_fec!I13/RES_hh_num!I13)</f>
        <v>8219.6402795222984</v>
      </c>
      <c r="J13" s="74">
        <f>IF(RES_hh_fec!J13=0,0,1000*11630*RES_hh_fec!J13/RES_hh_num!J13)</f>
        <v>9321.0634382069147</v>
      </c>
      <c r="K13" s="74">
        <f>IF(RES_hh_fec!K13=0,0,1000*11630*RES_hh_fec!K13/RES_hh_num!K13)</f>
        <v>8813.3236641858493</v>
      </c>
      <c r="L13" s="74">
        <f>IF(RES_hh_fec!L13=0,0,1000*11630*RES_hh_fec!L13/RES_hh_num!L13)</f>
        <v>10236.419922749756</v>
      </c>
      <c r="M13" s="74">
        <f>IF(RES_hh_fec!M13=0,0,1000*11630*RES_hh_fec!M13/RES_hh_num!M13)</f>
        <v>10423.944043398005</v>
      </c>
      <c r="N13" s="74">
        <f>IF(RES_hh_fec!N13=0,0,1000*11630*RES_hh_fec!N13/RES_hh_num!N13)</f>
        <v>10634.773545018585</v>
      </c>
      <c r="O13" s="74">
        <f>IF(RES_hh_fec!O13=0,0,1000*11630*RES_hh_fec!O13/RES_hh_num!O13)</f>
        <v>9268.6482880526728</v>
      </c>
      <c r="P13" s="74">
        <f>IF(RES_hh_fec!P13=0,0,1000*11630*RES_hh_fec!P13/RES_hh_num!P13)</f>
        <v>6491.9406784692883</v>
      </c>
      <c r="Q13" s="74">
        <f>IF(RES_hh_fec!Q13=0,0,1000*11630*RES_hh_fec!Q13/RES_hh_num!Q13)</f>
        <v>10228.643368242201</v>
      </c>
      <c r="R13" s="74">
        <f>IF(RES_hh_fec!R13=0,0,1000*11630*RES_hh_fec!R13/RES_hh_num!R13)</f>
        <v>10763.414399862326</v>
      </c>
      <c r="S13" s="74">
        <f>IF(RES_hh_fec!S13=0,0,1000*11630*RES_hh_fec!S13/RES_hh_num!S13)</f>
        <v>8175.7429127837013</v>
      </c>
      <c r="T13" s="74">
        <f>IF(RES_hh_fec!T13=0,0,1000*11630*RES_hh_fec!T13/RES_hh_num!T13)</f>
        <v>8977.6899816859986</v>
      </c>
      <c r="U13" s="74">
        <f>IF(RES_hh_fec!U13=0,0,1000*11630*RES_hh_fec!U13/RES_hh_num!U13)</f>
        <v>10517.350561214571</v>
      </c>
      <c r="V13" s="74">
        <f>IF(RES_hh_fec!V13=0,0,1000*11630*RES_hh_fec!V13/RES_hh_num!V13)</f>
        <v>11787.974896945134</v>
      </c>
      <c r="W13" s="74">
        <f>IF(RES_hh_fec!W13=0,0,1000*11630*RES_hh_fec!W13/RES_hh_num!W13)</f>
        <v>843.32346091749923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111.71554979691601</v>
      </c>
      <c r="C14" s="76">
        <f>IF(RES_hh_fec!C14=0,0,1000*11630*RES_hh_fec!C14/RES_hh_num!C14)</f>
        <v>117.11481236769811</v>
      </c>
      <c r="D14" s="76">
        <f>IF(RES_hh_fec!D14=0,0,1000*11630*RES_hh_fec!D14/RES_hh_num!D14)</f>
        <v>112.21353953560919</v>
      </c>
      <c r="E14" s="76">
        <f>IF(RES_hh_fec!E14=0,0,1000*11630*RES_hh_fec!E14/RES_hh_num!E14)</f>
        <v>114.36632802323543</v>
      </c>
      <c r="F14" s="76">
        <f>IF(RES_hh_fec!F14=0,0,1000*11630*RES_hh_fec!F14/RES_hh_num!F14)</f>
        <v>124.59573594059185</v>
      </c>
      <c r="G14" s="76">
        <f>IF(RES_hh_fec!G14=0,0,1000*11630*RES_hh_fec!G14/RES_hh_num!G14)</f>
        <v>131.68979147422999</v>
      </c>
      <c r="H14" s="76">
        <f>IF(RES_hh_fec!H14=0,0,1000*11630*RES_hh_fec!H14/RES_hh_num!H14)</f>
        <v>116.81685656279927</v>
      </c>
      <c r="I14" s="76">
        <f>IF(RES_hh_fec!I14=0,0,1000*11630*RES_hh_fec!I14/RES_hh_num!I14)</f>
        <v>109.76873469268882</v>
      </c>
      <c r="J14" s="76">
        <f>IF(RES_hh_fec!J14=0,0,1000*11630*RES_hh_fec!J14/RES_hh_num!J14)</f>
        <v>110.9219199225885</v>
      </c>
      <c r="K14" s="76">
        <f>IF(RES_hh_fec!K14=0,0,1000*11630*RES_hh_fec!K14/RES_hh_num!K14)</f>
        <v>112.83664979968492</v>
      </c>
      <c r="L14" s="76">
        <f>IF(RES_hh_fec!L14=0,0,1000*11630*RES_hh_fec!L14/RES_hh_num!L14)</f>
        <v>125.18692159405354</v>
      </c>
      <c r="M14" s="76">
        <f>IF(RES_hh_fec!M14=0,0,1000*11630*RES_hh_fec!M14/RES_hh_num!M14)</f>
        <v>115.1887331454581</v>
      </c>
      <c r="N14" s="76">
        <f>IF(RES_hh_fec!N14=0,0,1000*11630*RES_hh_fec!N14/RES_hh_num!N14)</f>
        <v>115.6276630450501</v>
      </c>
      <c r="O14" s="76">
        <f>IF(RES_hh_fec!O14=0,0,1000*11630*RES_hh_fec!O14/RES_hh_num!O14)</f>
        <v>125.01005520207453</v>
      </c>
      <c r="P14" s="76">
        <f>IF(RES_hh_fec!P14=0,0,1000*11630*RES_hh_fec!P14/RES_hh_num!P14)</f>
        <v>103.31286464173277</v>
      </c>
      <c r="Q14" s="76">
        <f>IF(RES_hh_fec!Q14=0,0,1000*11630*RES_hh_fec!Q14/RES_hh_num!Q14)</f>
        <v>106.97682788044568</v>
      </c>
      <c r="R14" s="76">
        <f>IF(RES_hh_fec!R14=0,0,1000*11630*RES_hh_fec!R14/RES_hh_num!R14)</f>
        <v>107.0932210936205</v>
      </c>
      <c r="S14" s="76">
        <f>IF(RES_hh_fec!S14=0,0,1000*11630*RES_hh_fec!S14/RES_hh_num!S14)</f>
        <v>108.58620874984283</v>
      </c>
      <c r="T14" s="76">
        <f>IF(RES_hh_fec!T14=0,0,1000*11630*RES_hh_fec!T14/RES_hh_num!T14)</f>
        <v>104.00575552525989</v>
      </c>
      <c r="U14" s="76">
        <f>IF(RES_hh_fec!U14=0,0,1000*11630*RES_hh_fec!U14/RES_hh_num!U14)</f>
        <v>103.55698339083894</v>
      </c>
      <c r="V14" s="76">
        <f>IF(RES_hh_fec!V14=0,0,1000*11630*RES_hh_fec!V14/RES_hh_num!V14)</f>
        <v>103.04458366562896</v>
      </c>
      <c r="W14" s="76">
        <f>IF(RES_hh_fec!W14=0,0,1000*11630*RES_hh_fec!W14/RES_hh_num!W14)</f>
        <v>105.2379005793525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35.108443062088291</v>
      </c>
      <c r="C15" s="69">
        <f t="shared" si="0"/>
        <v>43.543139967523814</v>
      </c>
      <c r="D15" s="69">
        <f t="shared" si="0"/>
        <v>37.246310373480576</v>
      </c>
      <c r="E15" s="69">
        <f t="shared" si="0"/>
        <v>119.99360118647969</v>
      </c>
      <c r="F15" s="69">
        <f t="shared" si="0"/>
        <v>49.89769751561856</v>
      </c>
      <c r="G15" s="69">
        <f t="shared" si="0"/>
        <v>51.880889897216178</v>
      </c>
      <c r="H15" s="69">
        <f t="shared" si="0"/>
        <v>69.751811329018352</v>
      </c>
      <c r="I15" s="69">
        <f t="shared" si="0"/>
        <v>67.511738200473516</v>
      </c>
      <c r="J15" s="69">
        <f t="shared" si="0"/>
        <v>88.376185591630161</v>
      </c>
      <c r="K15" s="69">
        <f t="shared" si="0"/>
        <v>95.2876102871858</v>
      </c>
      <c r="L15" s="69">
        <f t="shared" si="0"/>
        <v>75.889331167280545</v>
      </c>
      <c r="M15" s="69">
        <f t="shared" si="0"/>
        <v>85.158296087344155</v>
      </c>
      <c r="N15" s="69">
        <f t="shared" si="0"/>
        <v>137.6139319589968</v>
      </c>
      <c r="O15" s="69">
        <f t="shared" si="0"/>
        <v>82.716178451166755</v>
      </c>
      <c r="P15" s="69">
        <f t="shared" si="0"/>
        <v>59.624115894803651</v>
      </c>
      <c r="Q15" s="69">
        <f t="shared" si="0"/>
        <v>121.75182311132711</v>
      </c>
      <c r="R15" s="69">
        <f t="shared" si="0"/>
        <v>84.33526503213578</v>
      </c>
      <c r="S15" s="69">
        <f t="shared" si="0"/>
        <v>124.44807547127984</v>
      </c>
      <c r="T15" s="69">
        <f t="shared" si="0"/>
        <v>95.594388143601563</v>
      </c>
      <c r="U15" s="69">
        <f t="shared" si="0"/>
        <v>118.15559034099282</v>
      </c>
      <c r="V15" s="69">
        <f t="shared" si="0"/>
        <v>92.758929043673149</v>
      </c>
      <c r="W15" s="69">
        <f t="shared" si="0"/>
        <v>112.63645226171992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35.108443062088291</v>
      </c>
      <c r="C16" s="72">
        <f>IF(RES_hh_fec!C16=0,0,1000*11630*RES_hh_fec!C16/RES_hh_num!C$3)</f>
        <v>43.543139967523814</v>
      </c>
      <c r="D16" s="72">
        <f>IF(RES_hh_fec!D16=0,0,1000*11630*RES_hh_fec!D16/RES_hh_num!D$3)</f>
        <v>37.246310373480576</v>
      </c>
      <c r="E16" s="72">
        <f>IF(RES_hh_fec!E16=0,0,1000*11630*RES_hh_fec!E16/RES_hh_num!E$3)</f>
        <v>119.99360118647969</v>
      </c>
      <c r="F16" s="72">
        <f>IF(RES_hh_fec!F16=0,0,1000*11630*RES_hh_fec!F16/RES_hh_num!F$3)</f>
        <v>49.89769751561856</v>
      </c>
      <c r="G16" s="72">
        <f>IF(RES_hh_fec!G16=0,0,1000*11630*RES_hh_fec!G16/RES_hh_num!G$3)</f>
        <v>51.880889897216178</v>
      </c>
      <c r="H16" s="72">
        <f>IF(RES_hh_fec!H16=0,0,1000*11630*RES_hh_fec!H16/RES_hh_num!H$3)</f>
        <v>69.751811329018352</v>
      </c>
      <c r="I16" s="72">
        <f>IF(RES_hh_fec!I16=0,0,1000*11630*RES_hh_fec!I16/RES_hh_num!I$3)</f>
        <v>67.511738200473516</v>
      </c>
      <c r="J16" s="72">
        <f>IF(RES_hh_fec!J16=0,0,1000*11630*RES_hh_fec!J16/RES_hh_num!J$3)</f>
        <v>88.376185591630161</v>
      </c>
      <c r="K16" s="72">
        <f>IF(RES_hh_fec!K16=0,0,1000*11630*RES_hh_fec!K16/RES_hh_num!K$3)</f>
        <v>95.2876102871858</v>
      </c>
      <c r="L16" s="72">
        <f>IF(RES_hh_fec!L16=0,0,1000*11630*RES_hh_fec!L16/RES_hh_num!L$3)</f>
        <v>75.889331167280545</v>
      </c>
      <c r="M16" s="72">
        <f>IF(RES_hh_fec!M16=0,0,1000*11630*RES_hh_fec!M16/RES_hh_num!M$3)</f>
        <v>85.158296087344155</v>
      </c>
      <c r="N16" s="72">
        <f>IF(RES_hh_fec!N16=0,0,1000*11630*RES_hh_fec!N16/RES_hh_num!N$3)</f>
        <v>137.6139319589968</v>
      </c>
      <c r="O16" s="72">
        <f>IF(RES_hh_fec!O16=0,0,1000*11630*RES_hh_fec!O16/RES_hh_num!O$3)</f>
        <v>82.716178451166755</v>
      </c>
      <c r="P16" s="72">
        <f>IF(RES_hh_fec!P16=0,0,1000*11630*RES_hh_fec!P16/RES_hh_num!P$3)</f>
        <v>59.624115894803651</v>
      </c>
      <c r="Q16" s="72">
        <f>IF(RES_hh_fec!Q16=0,0,1000*11630*RES_hh_fec!Q16/RES_hh_num!Q$3)</f>
        <v>121.75182311132711</v>
      </c>
      <c r="R16" s="72">
        <f>IF(RES_hh_fec!R16=0,0,1000*11630*RES_hh_fec!R16/RES_hh_num!R$3)</f>
        <v>84.33526503213578</v>
      </c>
      <c r="S16" s="72">
        <f>IF(RES_hh_fec!S16=0,0,1000*11630*RES_hh_fec!S16/RES_hh_num!S$3)</f>
        <v>124.44807547127984</v>
      </c>
      <c r="T16" s="72">
        <f>IF(RES_hh_fec!T16=0,0,1000*11630*RES_hh_fec!T16/RES_hh_num!T$3)</f>
        <v>95.594388143601563</v>
      </c>
      <c r="U16" s="72">
        <f>IF(RES_hh_fec!U16=0,0,1000*11630*RES_hh_fec!U16/RES_hh_num!U$3)</f>
        <v>118.15559034099282</v>
      </c>
      <c r="V16" s="72">
        <f>IF(RES_hh_fec!V16=0,0,1000*11630*RES_hh_fec!V16/RES_hh_num!V$3)</f>
        <v>92.758929043673149</v>
      </c>
      <c r="W16" s="72">
        <f>IF(RES_hh_fec!W16=0,0,1000*11630*RES_hh_fec!W16/RES_hh_num!W$3)</f>
        <v>112.63645226171992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2155.4162842250112</v>
      </c>
      <c r="C17" s="69">
        <f>IF(RES_hh_fec!C17=0,0,1000*11630*RES_hh_fec!C17/RES_hh_num!C17)</f>
        <v>2161.22179803678</v>
      </c>
      <c r="D17" s="69">
        <f>IF(RES_hh_fec!D17=0,0,1000*11630*RES_hh_fec!D17/RES_hh_num!D17)</f>
        <v>2170.6055859450153</v>
      </c>
      <c r="E17" s="69">
        <f>IF(RES_hh_fec!E17=0,0,1000*11630*RES_hh_fec!E17/RES_hh_num!E17)</f>
        <v>2112.9872112078674</v>
      </c>
      <c r="F17" s="69">
        <f>IF(RES_hh_fec!F17=0,0,1000*11630*RES_hh_fec!F17/RES_hh_num!F17)</f>
        <v>2093.9293770887798</v>
      </c>
      <c r="G17" s="69">
        <f>IF(RES_hh_fec!G17=0,0,1000*11630*RES_hh_fec!G17/RES_hh_num!G17)</f>
        <v>2069.2188018232796</v>
      </c>
      <c r="H17" s="69">
        <f>IF(RES_hh_fec!H17=0,0,1000*11630*RES_hh_fec!H17/RES_hh_num!H17)</f>
        <v>2024.9409743129188</v>
      </c>
      <c r="I17" s="69">
        <f>IF(RES_hh_fec!I17=0,0,1000*11630*RES_hh_fec!I17/RES_hh_num!I17)</f>
        <v>1903.6029413967437</v>
      </c>
      <c r="J17" s="69">
        <f>IF(RES_hh_fec!J17=0,0,1000*11630*RES_hh_fec!J17/RES_hh_num!J17)</f>
        <v>1750.2170419983938</v>
      </c>
      <c r="K17" s="69">
        <f>IF(RES_hh_fec!K17=0,0,1000*11630*RES_hh_fec!K17/RES_hh_num!K17)</f>
        <v>1791.6141146325672</v>
      </c>
      <c r="L17" s="69">
        <f>IF(RES_hh_fec!L17=0,0,1000*11630*RES_hh_fec!L17/RES_hh_num!L17)</f>
        <v>1898.280434444199</v>
      </c>
      <c r="M17" s="69">
        <f>IF(RES_hh_fec!M17=0,0,1000*11630*RES_hh_fec!M17/RES_hh_num!M17)</f>
        <v>1928.0838071302558</v>
      </c>
      <c r="N17" s="69">
        <f>IF(RES_hh_fec!N17=0,0,1000*11630*RES_hh_fec!N17/RES_hh_num!N17)</f>
        <v>1875.6405457392893</v>
      </c>
      <c r="O17" s="69">
        <f>IF(RES_hh_fec!O17=0,0,1000*11630*RES_hh_fec!O17/RES_hh_num!O17)</f>
        <v>1819.7983296816749</v>
      </c>
      <c r="P17" s="69">
        <f>IF(RES_hh_fec!P17=0,0,1000*11630*RES_hh_fec!P17/RES_hh_num!P17)</f>
        <v>1688.7936217716292</v>
      </c>
      <c r="Q17" s="69">
        <f>IF(RES_hh_fec!Q17=0,0,1000*11630*RES_hh_fec!Q17/RES_hh_num!Q17)</f>
        <v>1694.9929781494873</v>
      </c>
      <c r="R17" s="69">
        <f>IF(RES_hh_fec!R17=0,0,1000*11630*RES_hh_fec!R17/RES_hh_num!R17)</f>
        <v>1697.3046889023337</v>
      </c>
      <c r="S17" s="69">
        <f>IF(RES_hh_fec!S17=0,0,1000*11630*RES_hh_fec!S17/RES_hh_num!S17)</f>
        <v>1663.7539876321241</v>
      </c>
      <c r="T17" s="69">
        <f>IF(RES_hh_fec!T17=0,0,1000*11630*RES_hh_fec!T17/RES_hh_num!T17)</f>
        <v>1655.2495664619462</v>
      </c>
      <c r="U17" s="69">
        <f>IF(RES_hh_fec!U17=0,0,1000*11630*RES_hh_fec!U17/RES_hh_num!U17)</f>
        <v>1602.1488073958121</v>
      </c>
      <c r="V17" s="69">
        <f>IF(RES_hh_fec!V17=0,0,1000*11630*RES_hh_fec!V17/RES_hh_num!V17)</f>
        <v>1561.5393769844534</v>
      </c>
      <c r="W17" s="69">
        <f>IF(RES_hh_fec!W17=0,0,1000*11630*RES_hh_fec!W17/RES_hh_num!W17)</f>
        <v>1318.4016506614018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2089.4327288057466</v>
      </c>
      <c r="C19" s="72">
        <f>IF(RES_hh_fec!C19=0,0,1000*11630*RES_hh_fec!C19/RES_hh_num!C19)</f>
        <v>2112.4918433349285</v>
      </c>
      <c r="D19" s="72">
        <f>IF(RES_hh_fec!D19=0,0,1000*11630*RES_hh_fec!D19/RES_hh_num!D19)</f>
        <v>2074.2690852959472</v>
      </c>
      <c r="E19" s="72">
        <f>IF(RES_hh_fec!E19=0,0,1000*11630*RES_hh_fec!E19/RES_hh_num!E19)</f>
        <v>2033.795723778886</v>
      </c>
      <c r="F19" s="72">
        <f>IF(RES_hh_fec!F19=0,0,1000*11630*RES_hh_fec!F19/RES_hh_num!F19)</f>
        <v>2292.3112785214648</v>
      </c>
      <c r="G19" s="72">
        <f>IF(RES_hh_fec!G19=0,0,1000*11630*RES_hh_fec!G19/RES_hh_num!G19)</f>
        <v>2080.486004761678</v>
      </c>
      <c r="H19" s="72">
        <f>IF(RES_hh_fec!H19=0,0,1000*11630*RES_hh_fec!H19/RES_hh_num!H19)</f>
        <v>2027.2074464325297</v>
      </c>
      <c r="I19" s="72">
        <f>IF(RES_hh_fec!I19=0,0,1000*11630*RES_hh_fec!I19/RES_hh_num!I19)</f>
        <v>1861.7396097109183</v>
      </c>
      <c r="J19" s="72">
        <f>IF(RES_hh_fec!J19=0,0,1000*11630*RES_hh_fec!J19/RES_hh_num!J19)</f>
        <v>1787.2165967079836</v>
      </c>
      <c r="K19" s="72">
        <f>IF(RES_hh_fec!K19=0,0,1000*11630*RES_hh_fec!K19/RES_hh_num!K19)</f>
        <v>1811.8102511069221</v>
      </c>
      <c r="L19" s="72">
        <f>IF(RES_hh_fec!L19=0,0,1000*11630*RES_hh_fec!L19/RES_hh_num!L19)</f>
        <v>1941.9187414534324</v>
      </c>
      <c r="M19" s="72">
        <f>IF(RES_hh_fec!M19=0,0,1000*11630*RES_hh_fec!M19/RES_hh_num!M19)</f>
        <v>2161.9495749788707</v>
      </c>
      <c r="N19" s="72">
        <f>IF(RES_hh_fec!N19=0,0,1000*11630*RES_hh_fec!N19/RES_hh_num!N19)</f>
        <v>2008.3752709911228</v>
      </c>
      <c r="O19" s="72">
        <f>IF(RES_hh_fec!O19=0,0,1000*11630*RES_hh_fec!O19/RES_hh_num!O19)</f>
        <v>1920.1234864068215</v>
      </c>
      <c r="P19" s="72">
        <f>IF(RES_hh_fec!P19=0,0,1000*11630*RES_hh_fec!P19/RES_hh_num!P19)</f>
        <v>1738.4337552112927</v>
      </c>
      <c r="Q19" s="72">
        <f>IF(RES_hh_fec!Q19=0,0,1000*11630*RES_hh_fec!Q19/RES_hh_num!Q19)</f>
        <v>1740.7336901831147</v>
      </c>
      <c r="R19" s="72">
        <f>IF(RES_hh_fec!R19=0,0,1000*11630*RES_hh_fec!R19/RES_hh_num!R19)</f>
        <v>1732.2271983351995</v>
      </c>
      <c r="S19" s="72">
        <f>IF(RES_hh_fec!S19=0,0,1000*11630*RES_hh_fec!S19/RES_hh_num!S19)</f>
        <v>1713.771844616725</v>
      </c>
      <c r="T19" s="72">
        <f>IF(RES_hh_fec!T19=0,0,1000*11630*RES_hh_fec!T19/RES_hh_num!T19)</f>
        <v>1666.3952271417138</v>
      </c>
      <c r="U19" s="72">
        <f>IF(RES_hh_fec!U19=0,0,1000*11630*RES_hh_fec!U19/RES_hh_num!U19)</f>
        <v>1552.2883203418648</v>
      </c>
      <c r="V19" s="72">
        <f>IF(RES_hh_fec!V19=0,0,1000*11630*RES_hh_fec!V19/RES_hh_num!V19)</f>
        <v>1485.0357728174909</v>
      </c>
      <c r="W19" s="72">
        <f>IF(RES_hh_fec!W19=0,0,1000*11630*RES_hh_fec!W19/RES_hh_num!W19)</f>
        <v>1366.0696697510184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2363.5714057807531</v>
      </c>
      <c r="C20" s="72">
        <f>IF(RES_hh_fec!C20=0,0,1000*11630*RES_hh_fec!C20/RES_hh_num!C20)</f>
        <v>2375.6364388315183</v>
      </c>
      <c r="D20" s="72">
        <f>IF(RES_hh_fec!D20=0,0,1000*11630*RES_hh_fec!D20/RES_hh_num!D20)</f>
        <v>2378.4384810003262</v>
      </c>
      <c r="E20" s="72">
        <f>IF(RES_hh_fec!E20=0,0,1000*11630*RES_hh_fec!E20/RES_hh_num!E20)</f>
        <v>2168.807410178084</v>
      </c>
      <c r="F20" s="72">
        <f>IF(RES_hh_fec!F20=0,0,1000*11630*RES_hh_fec!F20/RES_hh_num!F20)</f>
        <v>2449.4248489940642</v>
      </c>
      <c r="G20" s="72">
        <f>IF(RES_hh_fec!G20=0,0,1000*11630*RES_hh_fec!G20/RES_hh_num!G20)</f>
        <v>2354.6751332892454</v>
      </c>
      <c r="H20" s="72">
        <f>IF(RES_hh_fec!H20=0,0,1000*11630*RES_hh_fec!H20/RES_hh_num!H20)</f>
        <v>2368.5425116444339</v>
      </c>
      <c r="I20" s="72">
        <f>IF(RES_hh_fec!I20=0,0,1000*11630*RES_hh_fec!I20/RES_hh_num!I20)</f>
        <v>2079.0925935241662</v>
      </c>
      <c r="J20" s="72">
        <f>IF(RES_hh_fec!J20=0,0,1000*11630*RES_hh_fec!J20/RES_hh_num!J20)</f>
        <v>2083.8109742923612</v>
      </c>
      <c r="K20" s="72">
        <f>IF(RES_hh_fec!K20=0,0,1000*11630*RES_hh_fec!K20/RES_hh_num!K20)</f>
        <v>2214.9360310979787</v>
      </c>
      <c r="L20" s="72">
        <f>IF(RES_hh_fec!L20=0,0,1000*11630*RES_hh_fec!L20/RES_hh_num!L20)</f>
        <v>1983.3836420069706</v>
      </c>
      <c r="M20" s="72">
        <f>IF(RES_hh_fec!M20=0,0,1000*11630*RES_hh_fec!M20/RES_hh_num!M20)</f>
        <v>2366.6904652710318</v>
      </c>
      <c r="N20" s="72">
        <f>IF(RES_hh_fec!N20=0,0,1000*11630*RES_hh_fec!N20/RES_hh_num!N20)</f>
        <v>2073.0365285974754</v>
      </c>
      <c r="O20" s="72">
        <f>IF(RES_hh_fec!O20=0,0,1000*11630*RES_hh_fec!O20/RES_hh_num!O20)</f>
        <v>2041.1257683321653</v>
      </c>
      <c r="P20" s="72">
        <f>IF(RES_hh_fec!P20=0,0,1000*11630*RES_hh_fec!P20/RES_hh_num!P20)</f>
        <v>2000.9798987141799</v>
      </c>
      <c r="Q20" s="72">
        <f>IF(RES_hh_fec!Q20=0,0,1000*11630*RES_hh_fec!Q20/RES_hh_num!Q20)</f>
        <v>2013.9041172738107</v>
      </c>
      <c r="R20" s="72">
        <f>IF(RES_hh_fec!R20=0,0,1000*11630*RES_hh_fec!R20/RES_hh_num!R20)</f>
        <v>1940.4374421236594</v>
      </c>
      <c r="S20" s="72">
        <f>IF(RES_hh_fec!S20=0,0,1000*11630*RES_hh_fec!S20/RES_hh_num!S20)</f>
        <v>1719.9621304468769</v>
      </c>
      <c r="T20" s="72">
        <f>IF(RES_hh_fec!T20=0,0,1000*11630*RES_hh_fec!T20/RES_hh_num!T20)</f>
        <v>2151.6118231444748</v>
      </c>
      <c r="U20" s="72">
        <f>IF(RES_hh_fec!U20=0,0,1000*11630*RES_hh_fec!U20/RES_hh_num!U20)</f>
        <v>1786.6956523819804</v>
      </c>
      <c r="V20" s="72">
        <f>IF(RES_hh_fec!V20=0,0,1000*11630*RES_hh_fec!V20/RES_hh_num!V20)</f>
        <v>1791.1434959737737</v>
      </c>
      <c r="W20" s="72">
        <f>IF(RES_hh_fec!W20=0,0,1000*11630*RES_hh_fec!W20/RES_hh_num!W20)</f>
        <v>1560.4153158994309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2238.6116771208581</v>
      </c>
      <c r="C21" s="72">
        <f>IF(RES_hh_fec!C21=0,0,1000*11630*RES_hh_fec!C21/RES_hh_num!C21)</f>
        <v>2277.6424181907714</v>
      </c>
      <c r="D21" s="72">
        <f>IF(RES_hh_fec!D21=0,0,1000*11630*RES_hh_fec!D21/RES_hh_num!D21)</f>
        <v>2259.9739716770446</v>
      </c>
      <c r="E21" s="72">
        <f>IF(RES_hh_fec!E21=0,0,1000*11630*RES_hh_fec!E21/RES_hh_num!E21)</f>
        <v>2263.6174213703648</v>
      </c>
      <c r="F21" s="72">
        <f>IF(RES_hh_fec!F21=0,0,1000*11630*RES_hh_fec!F21/RES_hh_num!F21)</f>
        <v>2128.2203676356808</v>
      </c>
      <c r="G21" s="72">
        <f>IF(RES_hh_fec!G21=0,0,1000*11630*RES_hh_fec!G21/RES_hh_num!G21)</f>
        <v>2175.2950835521674</v>
      </c>
      <c r="H21" s="72">
        <f>IF(RES_hh_fec!H21=0,0,1000*11630*RES_hh_fec!H21/RES_hh_num!H21)</f>
        <v>2112.5962535999279</v>
      </c>
      <c r="I21" s="72">
        <f>IF(RES_hh_fec!I21=0,0,1000*11630*RES_hh_fec!I21/RES_hh_num!I21)</f>
        <v>2019.1996338379683</v>
      </c>
      <c r="J21" s="72">
        <f>IF(RES_hh_fec!J21=0,0,1000*11630*RES_hh_fec!J21/RES_hh_num!J21)</f>
        <v>1781.4430126324737</v>
      </c>
      <c r="K21" s="72">
        <f>IF(RES_hh_fec!K21=0,0,1000*11630*RES_hh_fec!K21/RES_hh_num!K21)</f>
        <v>1863.9059398904924</v>
      </c>
      <c r="L21" s="72">
        <f>IF(RES_hh_fec!L21=0,0,1000*11630*RES_hh_fec!L21/RES_hh_num!L21)</f>
        <v>2015.9819577375099</v>
      </c>
      <c r="M21" s="72">
        <f>IF(RES_hh_fec!M21=0,0,1000*11630*RES_hh_fec!M21/RES_hh_num!M21)</f>
        <v>1940.5662943895893</v>
      </c>
      <c r="N21" s="72">
        <f>IF(RES_hh_fec!N21=0,0,1000*11630*RES_hh_fec!N21/RES_hh_num!N21)</f>
        <v>1962.8805534738631</v>
      </c>
      <c r="O21" s="72">
        <f>IF(RES_hh_fec!O21=0,0,1000*11630*RES_hh_fec!O21/RES_hh_num!O21)</f>
        <v>1913.6724801419066</v>
      </c>
      <c r="P21" s="72">
        <f>IF(RES_hh_fec!P21=0,0,1000*11630*RES_hh_fec!P21/RES_hh_num!P21)</f>
        <v>1710.1361564140675</v>
      </c>
      <c r="Q21" s="72">
        <f>IF(RES_hh_fec!Q21=0,0,1000*11630*RES_hh_fec!Q21/RES_hh_num!Q21)</f>
        <v>1762.0086166731769</v>
      </c>
      <c r="R21" s="72">
        <f>IF(RES_hh_fec!R21=0,0,1000*11630*RES_hh_fec!R21/RES_hh_num!R21)</f>
        <v>1775.1036014014701</v>
      </c>
      <c r="S21" s="72">
        <f>IF(RES_hh_fec!S21=0,0,1000*11630*RES_hh_fec!S21/RES_hh_num!S21)</f>
        <v>1723.330205124455</v>
      </c>
      <c r="T21" s="72">
        <f>IF(RES_hh_fec!T21=0,0,1000*11630*RES_hh_fec!T21/RES_hh_num!T21)</f>
        <v>1695.9377332620484</v>
      </c>
      <c r="U21" s="72">
        <f>IF(RES_hh_fec!U21=0,0,1000*11630*RES_hh_fec!U21/RES_hh_num!U21)</f>
        <v>1662.8033300115733</v>
      </c>
      <c r="V21" s="72">
        <f>IF(RES_hh_fec!V21=0,0,1000*11630*RES_hh_fec!V21/RES_hh_num!V21)</f>
        <v>1642.4976470794968</v>
      </c>
      <c r="W21" s="72">
        <f>IF(RES_hh_fec!W21=0,0,1000*11630*RES_hh_fec!W21/RES_hh_num!W21)</f>
        <v>1338.1960369849214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2456.8831790347631</v>
      </c>
      <c r="C22" s="72">
        <f>IF(RES_hh_fec!C22=0,0,1000*11630*RES_hh_fec!C22/RES_hh_num!C22)</f>
        <v>2015.7922724377254</v>
      </c>
      <c r="D22" s="72">
        <f>IF(RES_hh_fec!D22=0,0,1000*11630*RES_hh_fec!D22/RES_hh_num!D22)</f>
        <v>2388.6704423225524</v>
      </c>
      <c r="E22" s="72">
        <f>IF(RES_hh_fec!E22=0,0,1000*11630*RES_hh_fec!E22/RES_hh_num!E22)</f>
        <v>2191.7137183979703</v>
      </c>
      <c r="F22" s="72">
        <f>IF(RES_hh_fec!F22=0,0,1000*11630*RES_hh_fec!F22/RES_hh_num!F22)</f>
        <v>1944.3136450446925</v>
      </c>
      <c r="G22" s="72">
        <f>IF(RES_hh_fec!G22=0,0,1000*11630*RES_hh_fec!G22/RES_hh_num!G22)</f>
        <v>1949.0475602989839</v>
      </c>
      <c r="H22" s="72">
        <f>IF(RES_hh_fec!H22=0,0,1000*11630*RES_hh_fec!H22/RES_hh_num!H22)</f>
        <v>2058.095463002951</v>
      </c>
      <c r="I22" s="72">
        <f>IF(RES_hh_fec!I22=0,0,1000*11630*RES_hh_fec!I22/RES_hh_num!I22)</f>
        <v>1794.0389554842557</v>
      </c>
      <c r="J22" s="72">
        <f>IF(RES_hh_fec!J22=0,0,1000*11630*RES_hh_fec!J22/RES_hh_num!J22)</f>
        <v>1738.0923143671043</v>
      </c>
      <c r="K22" s="72">
        <f>IF(RES_hh_fec!K22=0,0,1000*11630*RES_hh_fec!K22/RES_hh_num!K22)</f>
        <v>1654.4905516037402</v>
      </c>
      <c r="L22" s="72">
        <f>IF(RES_hh_fec!L22=0,0,1000*11630*RES_hh_fec!L22/RES_hh_num!L22)</f>
        <v>1735.8452802091761</v>
      </c>
      <c r="M22" s="72">
        <f>IF(RES_hh_fec!M22=0,0,1000*11630*RES_hh_fec!M22/RES_hh_num!M22)</f>
        <v>1868.5062417354441</v>
      </c>
      <c r="N22" s="72">
        <f>IF(RES_hh_fec!N22=0,0,1000*11630*RES_hh_fec!N22/RES_hh_num!N22)</f>
        <v>1751.969954093508</v>
      </c>
      <c r="O22" s="72">
        <f>IF(RES_hh_fec!O22=0,0,1000*11630*RES_hh_fec!O22/RES_hh_num!O22)</f>
        <v>1661.5351106426911</v>
      </c>
      <c r="P22" s="72">
        <f>IF(RES_hh_fec!P22=0,0,1000*11630*RES_hh_fec!P22/RES_hh_num!P22)</f>
        <v>1690.5433487545647</v>
      </c>
      <c r="Q22" s="72">
        <f>IF(RES_hh_fec!Q22=0,0,1000*11630*RES_hh_fec!Q22/RES_hh_num!Q22)</f>
        <v>1604.132445736507</v>
      </c>
      <c r="R22" s="72">
        <f>IF(RES_hh_fec!R22=0,0,1000*11630*RES_hh_fec!R22/RES_hh_num!R22)</f>
        <v>1543.1687342225632</v>
      </c>
      <c r="S22" s="72">
        <f>IF(RES_hh_fec!S22=0,0,1000*11630*RES_hh_fec!S22/RES_hh_num!S22)</f>
        <v>1655.5475557761322</v>
      </c>
      <c r="T22" s="72">
        <f>IF(RES_hh_fec!T22=0,0,1000*11630*RES_hh_fec!T22/RES_hh_num!T22)</f>
        <v>1536.4067957488376</v>
      </c>
      <c r="U22" s="72">
        <f>IF(RES_hh_fec!U22=0,0,1000*11630*RES_hh_fec!U22/RES_hh_num!U22)</f>
        <v>1476.1805267318489</v>
      </c>
      <c r="V22" s="72">
        <f>IF(RES_hh_fec!V22=0,0,1000*11630*RES_hh_fec!V22/RES_hh_num!V22)</f>
        <v>1361.357352385957</v>
      </c>
      <c r="W22" s="72">
        <f>IF(RES_hh_fec!W22=0,0,1000*11630*RES_hh_fec!W22/RES_hh_num!W22)</f>
        <v>1333.6093056407447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1667.2521569479859</v>
      </c>
      <c r="C23" s="72">
        <f>IF(RES_hh_fec!C23=0,0,1000*11630*RES_hh_fec!C23/RES_hh_num!C23)</f>
        <v>1646.5199129310745</v>
      </c>
      <c r="D23" s="72">
        <f>IF(RES_hh_fec!D23=0,0,1000*11630*RES_hh_fec!D23/RES_hh_num!D23)</f>
        <v>1686.5117019417603</v>
      </c>
      <c r="E23" s="72">
        <f>IF(RES_hh_fec!E23=0,0,1000*11630*RES_hh_fec!E23/RES_hh_num!E23)</f>
        <v>1529.380733848074</v>
      </c>
      <c r="F23" s="72">
        <f>IF(RES_hh_fec!F23=0,0,1000*11630*RES_hh_fec!F23/RES_hh_num!F23)</f>
        <v>1581.1969702529232</v>
      </c>
      <c r="G23" s="72">
        <f>IF(RES_hh_fec!G23=0,0,1000*11630*RES_hh_fec!G23/RES_hh_num!G23)</f>
        <v>1465.4424956241978</v>
      </c>
      <c r="H23" s="72">
        <f>IF(RES_hh_fec!H23=0,0,1000*11630*RES_hh_fec!H23/RES_hh_num!H23)</f>
        <v>1547.3023307023734</v>
      </c>
      <c r="I23" s="72">
        <f>IF(RES_hh_fec!I23=0,0,1000*11630*RES_hh_fec!I23/RES_hh_num!I23)</f>
        <v>1541.2982711144239</v>
      </c>
      <c r="J23" s="72">
        <f>IF(RES_hh_fec!J23=0,0,1000*11630*RES_hh_fec!J23/RES_hh_num!J23)</f>
        <v>1512.3352940975637</v>
      </c>
      <c r="K23" s="72">
        <f>IF(RES_hh_fec!K23=0,0,1000*11630*RES_hh_fec!K23/RES_hh_num!K23)</f>
        <v>1649.9617947529366</v>
      </c>
      <c r="L23" s="72">
        <f>IF(RES_hh_fec!L23=0,0,1000*11630*RES_hh_fec!L23/RES_hh_num!L23)</f>
        <v>1145.7291567707771</v>
      </c>
      <c r="M23" s="72">
        <f>IF(RES_hh_fec!M23=0,0,1000*11630*RES_hh_fec!M23/RES_hh_num!M23)</f>
        <v>1484.4640169356719</v>
      </c>
      <c r="N23" s="72">
        <f>IF(RES_hh_fec!N23=0,0,1000*11630*RES_hh_fec!N23/RES_hh_num!N23)</f>
        <v>1703.0618552267833</v>
      </c>
      <c r="O23" s="72">
        <f>IF(RES_hh_fec!O23=0,0,1000*11630*RES_hh_fec!O23/RES_hh_num!O23)</f>
        <v>1723.3912978008609</v>
      </c>
      <c r="P23" s="72">
        <f>IF(RES_hh_fec!P23=0,0,1000*11630*RES_hh_fec!P23/RES_hh_num!P23)</f>
        <v>821.59531588984908</v>
      </c>
      <c r="Q23" s="72">
        <f>IF(RES_hh_fec!Q23=0,0,1000*11630*RES_hh_fec!Q23/RES_hh_num!Q23)</f>
        <v>1364.1485184944413</v>
      </c>
      <c r="R23" s="72">
        <f>IF(RES_hh_fec!R23=0,0,1000*11630*RES_hh_fec!R23/RES_hh_num!R23)</f>
        <v>1390.666851381472</v>
      </c>
      <c r="S23" s="72">
        <f>IF(RES_hh_fec!S23=0,0,1000*11630*RES_hh_fec!S23/RES_hh_num!S23)</f>
        <v>1382.8674735545737</v>
      </c>
      <c r="T23" s="72">
        <f>IF(RES_hh_fec!T23=0,0,1000*11630*RES_hh_fec!T23/RES_hh_num!T23)</f>
        <v>1499.0694694301758</v>
      </c>
      <c r="U23" s="72">
        <f>IF(RES_hh_fec!U23=0,0,1000*11630*RES_hh_fec!U23/RES_hh_num!U23)</f>
        <v>1443.541053392931</v>
      </c>
      <c r="V23" s="72">
        <f>IF(RES_hh_fec!V23=0,0,1000*11630*RES_hh_fec!V23/RES_hh_num!V23)</f>
        <v>1330.898582535322</v>
      </c>
      <c r="W23" s="72">
        <f>IF(RES_hh_fec!W23=0,0,1000*11630*RES_hh_fec!W23/RES_hh_num!W23)</f>
        <v>1236.0755570868471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0</v>
      </c>
      <c r="C24" s="72">
        <f>IF(RES_hh_fec!C24=0,0,1000*11630*RES_hh_fec!C24/RES_hh_num!C24)</f>
        <v>0</v>
      </c>
      <c r="D24" s="72">
        <f>IF(RES_hh_fec!D24=0,0,1000*11630*RES_hh_fec!D24/RES_hh_num!D24)</f>
        <v>0</v>
      </c>
      <c r="E24" s="72">
        <f>IF(RES_hh_fec!E24=0,0,1000*11630*RES_hh_fec!E24/RES_hh_num!E24)</f>
        <v>0</v>
      </c>
      <c r="F24" s="72">
        <f>IF(RES_hh_fec!F24=0,0,1000*11630*RES_hh_fec!F24/RES_hh_num!F24)</f>
        <v>2176.3649324307708</v>
      </c>
      <c r="G24" s="72">
        <f>IF(RES_hh_fec!G24=0,0,1000*11630*RES_hh_fec!G24/RES_hh_num!G24)</f>
        <v>2067.6508612740258</v>
      </c>
      <c r="H24" s="72">
        <f>IF(RES_hh_fec!H24=0,0,1000*11630*RES_hh_fec!H24/RES_hh_num!H24)</f>
        <v>1791.8582018619977</v>
      </c>
      <c r="I24" s="72">
        <f>IF(RES_hh_fec!I24=0,0,1000*11630*RES_hh_fec!I24/RES_hh_num!I24)</f>
        <v>1708.9787240134235</v>
      </c>
      <c r="J24" s="72">
        <f>IF(RES_hh_fec!J24=0,0,1000*11630*RES_hh_fec!J24/RES_hh_num!J24)</f>
        <v>514.74791900182993</v>
      </c>
      <c r="K24" s="72">
        <f>IF(RES_hh_fec!K24=0,0,1000*11630*RES_hh_fec!K24/RES_hh_num!K24)</f>
        <v>562.03699111320395</v>
      </c>
      <c r="L24" s="72">
        <f>IF(RES_hh_fec!L24=0,0,1000*11630*RES_hh_fec!L24/RES_hh_num!L24)</f>
        <v>961.62250868135834</v>
      </c>
      <c r="M24" s="72">
        <f>IF(RES_hh_fec!M24=0,0,1000*11630*RES_hh_fec!M24/RES_hh_num!M24)</f>
        <v>1799.6662847604407</v>
      </c>
      <c r="N24" s="72">
        <f>IF(RES_hh_fec!N24=0,0,1000*11630*RES_hh_fec!N24/RES_hh_num!N24)</f>
        <v>1436.4498488954716</v>
      </c>
      <c r="O24" s="72">
        <f>IF(RES_hh_fec!O24=0,0,1000*11630*RES_hh_fec!O24/RES_hh_num!O24)</f>
        <v>1524.4505810158105</v>
      </c>
      <c r="P24" s="72">
        <f>IF(RES_hh_fec!P24=0,0,1000*11630*RES_hh_fec!P24/RES_hh_num!P24)</f>
        <v>1431.8059161924789</v>
      </c>
      <c r="Q24" s="72">
        <f>IF(RES_hh_fec!Q24=0,0,1000*11630*RES_hh_fec!Q24/RES_hh_num!Q24)</f>
        <v>1369.981355121158</v>
      </c>
      <c r="R24" s="72">
        <f>IF(RES_hh_fec!R24=0,0,1000*11630*RES_hh_fec!R24/RES_hh_num!R24)</f>
        <v>1392.1344513494805</v>
      </c>
      <c r="S24" s="72">
        <f>IF(RES_hh_fec!S24=0,0,1000*11630*RES_hh_fec!S24/RES_hh_num!S24)</f>
        <v>1312.2930875335542</v>
      </c>
      <c r="T24" s="72">
        <f>IF(RES_hh_fec!T24=0,0,1000*11630*RES_hh_fec!T24/RES_hh_num!T24)</f>
        <v>1650.563456504568</v>
      </c>
      <c r="U24" s="72">
        <f>IF(RES_hh_fec!U24=0,0,1000*11630*RES_hh_fec!U24/RES_hh_num!U24)</f>
        <v>1379.4130970434251</v>
      </c>
      <c r="V24" s="72">
        <f>IF(RES_hh_fec!V24=0,0,1000*11630*RES_hh_fec!V24/RES_hh_num!V24)</f>
        <v>1368.8752771426248</v>
      </c>
      <c r="W24" s="72">
        <f>IF(RES_hh_fec!W24=0,0,1000*11630*RES_hh_fec!W24/RES_hh_num!W24)</f>
        <v>1023.7449674605567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1858.9059588544374</v>
      </c>
      <c r="C25" s="74">
        <f>IF(RES_hh_fec!C25=0,0,1000*11630*RES_hh_fec!C25/RES_hh_num!C25)</f>
        <v>1806.9268548130269</v>
      </c>
      <c r="D25" s="74">
        <f>IF(RES_hh_fec!D25=0,0,1000*11630*RES_hh_fec!D25/RES_hh_num!D25)</f>
        <v>1884.7142440609944</v>
      </c>
      <c r="E25" s="74">
        <f>IF(RES_hh_fec!E25=0,0,1000*11630*RES_hh_fec!E25/RES_hh_num!E25)</f>
        <v>1764.8262960658949</v>
      </c>
      <c r="F25" s="74">
        <f>IF(RES_hh_fec!F25=0,0,1000*11630*RES_hh_fec!F25/RES_hh_num!F25)</f>
        <v>1849.8703246009511</v>
      </c>
      <c r="G25" s="74">
        <f>IF(RES_hh_fec!G25=0,0,1000*11630*RES_hh_fec!G25/RES_hh_num!G25)</f>
        <v>1750.1255445178008</v>
      </c>
      <c r="H25" s="74">
        <f>IF(RES_hh_fec!H25=0,0,1000*11630*RES_hh_fec!H25/RES_hh_num!H25)</f>
        <v>1712.809796348821</v>
      </c>
      <c r="I25" s="74">
        <f>IF(RES_hh_fec!I25=0,0,1000*11630*RES_hh_fec!I25/RES_hh_num!I25)</f>
        <v>1593.2196636854205</v>
      </c>
      <c r="J25" s="74">
        <f>IF(RES_hh_fec!J25=0,0,1000*11630*RES_hh_fec!J25/RES_hh_num!J25)</f>
        <v>1542.8619270273944</v>
      </c>
      <c r="K25" s="74">
        <f>IF(RES_hh_fec!K25=0,0,1000*11630*RES_hh_fec!K25/RES_hh_num!K25)</f>
        <v>1488.896925525969</v>
      </c>
      <c r="L25" s="74">
        <f>IF(RES_hh_fec!L25=0,0,1000*11630*RES_hh_fec!L25/RES_hh_num!L25)</f>
        <v>1498.7492399631228</v>
      </c>
      <c r="M25" s="74">
        <f>IF(RES_hh_fec!M25=0,0,1000*11630*RES_hh_fec!M25/RES_hh_num!M25)</f>
        <v>1608.2432188511063</v>
      </c>
      <c r="N25" s="74">
        <f>IF(RES_hh_fec!N25=0,0,1000*11630*RES_hh_fec!N25/RES_hh_num!N25)</f>
        <v>1467.8486005870716</v>
      </c>
      <c r="O25" s="74">
        <f>IF(RES_hh_fec!O25=0,0,1000*11630*RES_hh_fec!O25/RES_hh_num!O25)</f>
        <v>1373.5922935634521</v>
      </c>
      <c r="P25" s="74">
        <f>IF(RES_hh_fec!P25=0,0,1000*11630*RES_hh_fec!P25/RES_hh_num!P25)</f>
        <v>1361.2084317138635</v>
      </c>
      <c r="Q25" s="74">
        <f>IF(RES_hh_fec!Q25=0,0,1000*11630*RES_hh_fec!Q25/RES_hh_num!Q25)</f>
        <v>1265.6367213341125</v>
      </c>
      <c r="R25" s="74">
        <f>IF(RES_hh_fec!R25=0,0,1000*11630*RES_hh_fec!R25/RES_hh_num!R25)</f>
        <v>1246.7809974728366</v>
      </c>
      <c r="S25" s="74">
        <f>IF(RES_hh_fec!S25=0,0,1000*11630*RES_hh_fec!S25/RES_hh_num!S25)</f>
        <v>1231.2436453978505</v>
      </c>
      <c r="T25" s="74">
        <f>IF(RES_hh_fec!T25=0,0,1000*11630*RES_hh_fec!T25/RES_hh_num!T25)</f>
        <v>1192.4021537126862</v>
      </c>
      <c r="U25" s="74">
        <f>IF(RES_hh_fec!U25=0,0,1000*11630*RES_hh_fec!U25/RES_hh_num!U25)</f>
        <v>1166.0073713767586</v>
      </c>
      <c r="V25" s="74">
        <f>IF(RES_hh_fec!V25=0,0,1000*11630*RES_hh_fec!V25/RES_hh_num!V25)</f>
        <v>1075.548092154293</v>
      </c>
      <c r="W25" s="74">
        <f>IF(RES_hh_fec!W25=0,0,1000*11630*RES_hh_fec!W25/RES_hh_num!W25)</f>
        <v>890.3887150863319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974.85047699075676</v>
      </c>
      <c r="C26" s="77">
        <f>IF(RES_hh_fec!C26=0,0,1000*11630*RES_hh_fec!C26/RES_hh_num!C26)</f>
        <v>983.74501277625848</v>
      </c>
      <c r="D26" s="77">
        <f>IF(RES_hh_fec!D26=0,0,1000*11630*RES_hh_fec!D26/RES_hh_num!D26)</f>
        <v>998.77261998426388</v>
      </c>
      <c r="E26" s="77">
        <f>IF(RES_hh_fec!E26=0,0,1000*11630*RES_hh_fec!E26/RES_hh_num!E26)</f>
        <v>980.74305658495848</v>
      </c>
      <c r="F26" s="77">
        <f>IF(RES_hh_fec!F26=0,0,1000*11630*RES_hh_fec!F26/RES_hh_num!F26)</f>
        <v>986.39656086213972</v>
      </c>
      <c r="G26" s="77">
        <f>IF(RES_hh_fec!G26=0,0,1000*11630*RES_hh_fec!G26/RES_hh_num!G26)</f>
        <v>984.62787033942823</v>
      </c>
      <c r="H26" s="77">
        <f>IF(RES_hh_fec!H26=0,0,1000*11630*RES_hh_fec!H26/RES_hh_num!H26)</f>
        <v>976.15936689186265</v>
      </c>
      <c r="I26" s="77">
        <f>IF(RES_hh_fec!I26=0,0,1000*11630*RES_hh_fec!I26/RES_hh_num!I26)</f>
        <v>931.4656343652407</v>
      </c>
      <c r="J26" s="77">
        <f>IF(RES_hh_fec!J26=0,0,1000*11630*RES_hh_fec!J26/RES_hh_num!J26)</f>
        <v>869.55267410918032</v>
      </c>
      <c r="K26" s="77">
        <f>IF(RES_hh_fec!K26=0,0,1000*11630*RES_hh_fec!K26/RES_hh_num!K26)</f>
        <v>901.42844925449549</v>
      </c>
      <c r="L26" s="77">
        <f>IF(RES_hh_fec!L26=0,0,1000*11630*RES_hh_fec!L26/RES_hh_num!L26)</f>
        <v>973.480744046891</v>
      </c>
      <c r="M26" s="77">
        <f>IF(RES_hh_fec!M26=0,0,1000*11630*RES_hh_fec!M26/RES_hh_num!M26)</f>
        <v>1009.3325513039665</v>
      </c>
      <c r="N26" s="77">
        <f>IF(RES_hh_fec!N26=0,0,1000*11630*RES_hh_fec!N26/RES_hh_num!N26)</f>
        <v>1014.1154209741268</v>
      </c>
      <c r="O26" s="77">
        <f>IF(RES_hh_fec!O26=0,0,1000*11630*RES_hh_fec!O26/RES_hh_num!O26)</f>
        <v>989.03143093013432</v>
      </c>
      <c r="P26" s="77">
        <f>IF(RES_hh_fec!P26=0,0,1000*11630*RES_hh_fec!P26/RES_hh_num!P26)</f>
        <v>911.65499033937533</v>
      </c>
      <c r="Q26" s="77">
        <f>IF(RES_hh_fec!Q26=0,0,1000*11630*RES_hh_fec!Q26/RES_hh_num!Q26)</f>
        <v>957.70934093042467</v>
      </c>
      <c r="R26" s="77">
        <f>IF(RES_hh_fec!R26=0,0,1000*11630*RES_hh_fec!R26/RES_hh_num!R26)</f>
        <v>974.95606326889288</v>
      </c>
      <c r="S26" s="77">
        <f>IF(RES_hh_fec!S26=0,0,1000*11630*RES_hh_fec!S26/RES_hh_num!S26)</f>
        <v>972.623347321285</v>
      </c>
      <c r="T26" s="77">
        <f>IF(RES_hh_fec!T26=0,0,1000*11630*RES_hh_fec!T26/RES_hh_num!T26)</f>
        <v>988.49373100014247</v>
      </c>
      <c r="U26" s="77">
        <f>IF(RES_hh_fec!U26=0,0,1000*11630*RES_hh_fec!U26/RES_hh_num!U26)</f>
        <v>969.76445400379748</v>
      </c>
      <c r="V26" s="77">
        <f>IF(RES_hh_fec!V26=0,0,1000*11630*RES_hh_fec!V26/RES_hh_num!V26)</f>
        <v>956.91989584788894</v>
      </c>
      <c r="W26" s="77">
        <f>IF(RES_hh_fec!W26=0,0,1000*11630*RES_hh_fec!W26/RES_hh_num!W26)</f>
        <v>819.7272212511383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966.54533995973702</v>
      </c>
      <c r="C27" s="69">
        <f>IF(RES_hh_fec!C27=0,0,1000*11630*RES_hh_fec!C27/RES_hh_num!C27)</f>
        <v>974.96654603429852</v>
      </c>
      <c r="D27" s="69">
        <f>IF(RES_hh_fec!D27=0,0,1000*11630*RES_hh_fec!D27/RES_hh_num!D27)</f>
        <v>982.18650796576378</v>
      </c>
      <c r="E27" s="69">
        <f>IF(RES_hh_fec!E27=0,0,1000*11630*RES_hh_fec!E27/RES_hh_num!E27)</f>
        <v>964.28695313356081</v>
      </c>
      <c r="F27" s="69">
        <f>IF(RES_hh_fec!F27=0,0,1000*11630*RES_hh_fec!F27/RES_hh_num!F27)</f>
        <v>989.90094418988656</v>
      </c>
      <c r="G27" s="69">
        <f>IF(RES_hh_fec!G27=0,0,1000*11630*RES_hh_fec!G27/RES_hh_num!G27)</f>
        <v>952.14079427138006</v>
      </c>
      <c r="H27" s="69">
        <f>IF(RES_hh_fec!H27=0,0,1000*11630*RES_hh_fec!H27/RES_hh_num!H27)</f>
        <v>939.28601758273373</v>
      </c>
      <c r="I27" s="69">
        <f>IF(RES_hh_fec!I27=0,0,1000*11630*RES_hh_fec!I27/RES_hh_num!I27)</f>
        <v>838.90008119457173</v>
      </c>
      <c r="J27" s="69">
        <f>IF(RES_hh_fec!J27=0,0,1000*11630*RES_hh_fec!J27/RES_hh_num!J27)</f>
        <v>760.25924411812377</v>
      </c>
      <c r="K27" s="69">
        <f>IF(RES_hh_fec!K27=0,0,1000*11630*RES_hh_fec!K27/RES_hh_num!K27)</f>
        <v>775.19093192892194</v>
      </c>
      <c r="L27" s="69">
        <f>IF(RES_hh_fec!L27=0,0,1000*11630*RES_hh_fec!L27/RES_hh_num!L27)</f>
        <v>779.1100086589305</v>
      </c>
      <c r="M27" s="69">
        <f>IF(RES_hh_fec!M27=0,0,1000*11630*RES_hh_fec!M27/RES_hh_num!M27)</f>
        <v>767.02237579639484</v>
      </c>
      <c r="N27" s="69">
        <f>IF(RES_hh_fec!N27=0,0,1000*11630*RES_hh_fec!N27/RES_hh_num!N27)</f>
        <v>664.72002993824481</v>
      </c>
      <c r="O27" s="69">
        <f>IF(RES_hh_fec!O27=0,0,1000*11630*RES_hh_fec!O27/RES_hh_num!O27)</f>
        <v>703.55769718279169</v>
      </c>
      <c r="P27" s="69">
        <f>IF(RES_hh_fec!P27=0,0,1000*11630*RES_hh_fec!P27/RES_hh_num!P27)</f>
        <v>648.36633445493396</v>
      </c>
      <c r="Q27" s="69">
        <f>IF(RES_hh_fec!Q27=0,0,1000*11630*RES_hh_fec!Q27/RES_hh_num!Q27)</f>
        <v>664.39129021566043</v>
      </c>
      <c r="R27" s="69">
        <f>IF(RES_hh_fec!R27=0,0,1000*11630*RES_hh_fec!R27/RES_hh_num!R27)</f>
        <v>676.53609071655239</v>
      </c>
      <c r="S27" s="69">
        <f>IF(RES_hh_fec!S27=0,0,1000*11630*RES_hh_fec!S27/RES_hh_num!S27)</f>
        <v>764.22199249729488</v>
      </c>
      <c r="T27" s="69">
        <f>IF(RES_hh_fec!T27=0,0,1000*11630*RES_hh_fec!T27/RES_hh_num!T27)</f>
        <v>752.66038278281678</v>
      </c>
      <c r="U27" s="69">
        <f>IF(RES_hh_fec!U27=0,0,1000*11630*RES_hh_fec!U27/RES_hh_num!U27)</f>
        <v>761.34365515634249</v>
      </c>
      <c r="V27" s="69">
        <f>IF(RES_hh_fec!V27=0,0,1000*11630*RES_hh_fec!V27/RES_hh_num!V27)</f>
        <v>796.04495776803606</v>
      </c>
      <c r="W27" s="69">
        <f>IF(RES_hh_fec!W27=0,0,1000*11630*RES_hh_fec!W27/RES_hh_num!W27)</f>
        <v>718.70401103233041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1032.2188274081025</v>
      </c>
      <c r="C29" s="72">
        <f>IF(RES_hh_fec!C29=0,0,1000*11630*RES_hh_fec!C29/RES_hh_num!C29)</f>
        <v>1006.9825744229873</v>
      </c>
      <c r="D29" s="72">
        <f>IF(RES_hh_fec!D29=0,0,1000*11630*RES_hh_fec!D29/RES_hh_num!D29)</f>
        <v>1021.9008119361844</v>
      </c>
      <c r="E29" s="72">
        <f>IF(RES_hh_fec!E29=0,0,1000*11630*RES_hh_fec!E29/RES_hh_num!E29)</f>
        <v>998.45260699093512</v>
      </c>
      <c r="F29" s="72">
        <f>IF(RES_hh_fec!F29=0,0,1000*11630*RES_hh_fec!F29/RES_hh_num!F29)</f>
        <v>1069.8023168368586</v>
      </c>
      <c r="G29" s="72">
        <f>IF(RES_hh_fec!G29=0,0,1000*11630*RES_hh_fec!G29/RES_hh_num!G29)</f>
        <v>1000.2427462038513</v>
      </c>
      <c r="H29" s="72">
        <f>IF(RES_hh_fec!H29=0,0,1000*11630*RES_hh_fec!H29/RES_hh_num!H29)</f>
        <v>959.58284063745043</v>
      </c>
      <c r="I29" s="72">
        <f>IF(RES_hh_fec!I29=0,0,1000*11630*RES_hh_fec!I29/RES_hh_num!I29)</f>
        <v>874.61559341392467</v>
      </c>
      <c r="J29" s="72">
        <f>IF(RES_hh_fec!J29=0,0,1000*11630*RES_hh_fec!J29/RES_hh_num!J29)</f>
        <v>858.55098944197823</v>
      </c>
      <c r="K29" s="72">
        <f>IF(RES_hh_fec!K29=0,0,1000*11630*RES_hh_fec!K29/RES_hh_num!K29)</f>
        <v>816.51385692921349</v>
      </c>
      <c r="L29" s="72">
        <f>IF(RES_hh_fec!L29=0,0,1000*11630*RES_hh_fec!L29/RES_hh_num!L29)</f>
        <v>796.75689136070957</v>
      </c>
      <c r="M29" s="72">
        <f>IF(RES_hh_fec!M29=0,0,1000*11630*RES_hh_fec!M29/RES_hh_num!M29)</f>
        <v>815.65790425384409</v>
      </c>
      <c r="N29" s="72">
        <f>IF(RES_hh_fec!N29=0,0,1000*11630*RES_hh_fec!N29/RES_hh_num!N29)</f>
        <v>707.1916542681505</v>
      </c>
      <c r="O29" s="72">
        <f>IF(RES_hh_fec!O29=0,0,1000*11630*RES_hh_fec!O29/RES_hh_num!O29)</f>
        <v>705.61905279460348</v>
      </c>
      <c r="P29" s="72">
        <f>IF(RES_hh_fec!P29=0,0,1000*11630*RES_hh_fec!P29/RES_hh_num!P29)</f>
        <v>726.96186135213395</v>
      </c>
      <c r="Q29" s="72">
        <f>IF(RES_hh_fec!Q29=0,0,1000*11630*RES_hh_fec!Q29/RES_hh_num!Q29)</f>
        <v>694.55494550349715</v>
      </c>
      <c r="R29" s="72">
        <f>IF(RES_hh_fec!R29=0,0,1000*11630*RES_hh_fec!R29/RES_hh_num!R29)</f>
        <v>724.89532392100057</v>
      </c>
      <c r="S29" s="72">
        <f>IF(RES_hh_fec!S29=0,0,1000*11630*RES_hh_fec!S29/RES_hh_num!S29)</f>
        <v>787.54831139061037</v>
      </c>
      <c r="T29" s="72">
        <f>IF(RES_hh_fec!T29=0,0,1000*11630*RES_hh_fec!T29/RES_hh_num!T29)</f>
        <v>813.78268307899987</v>
      </c>
      <c r="U29" s="72">
        <f>IF(RES_hh_fec!U29=0,0,1000*11630*RES_hh_fec!U29/RES_hh_num!U29)</f>
        <v>810.17492616570155</v>
      </c>
      <c r="V29" s="72">
        <f>IF(RES_hh_fec!V29=0,0,1000*11630*RES_hh_fec!V29/RES_hh_num!V29)</f>
        <v>826.88759469657509</v>
      </c>
      <c r="W29" s="72">
        <f>IF(RES_hh_fec!W29=0,0,1000*11630*RES_hh_fec!W29/RES_hh_num!W29)</f>
        <v>799.52274244829948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1014.1500700599418</v>
      </c>
      <c r="C30" s="72">
        <f>IF(RES_hh_fec!C30=0,0,1000*11630*RES_hh_fec!C30/RES_hh_num!C30)</f>
        <v>1022.293140549615</v>
      </c>
      <c r="D30" s="72">
        <f>IF(RES_hh_fec!D30=0,0,1000*11630*RES_hh_fec!D30/RES_hh_num!D30)</f>
        <v>1028.5291936959168</v>
      </c>
      <c r="E30" s="72">
        <f>IF(RES_hh_fec!E30=0,0,1000*11630*RES_hh_fec!E30/RES_hh_num!E30)</f>
        <v>1038.0006908691892</v>
      </c>
      <c r="F30" s="72">
        <f>IF(RES_hh_fec!F30=0,0,1000*11630*RES_hh_fec!F30/RES_hh_num!F30)</f>
        <v>1005.5563725817087</v>
      </c>
      <c r="G30" s="72">
        <f>IF(RES_hh_fec!G30=0,0,1000*11630*RES_hh_fec!G30/RES_hh_num!G30)</f>
        <v>1035.9609666801489</v>
      </c>
      <c r="H30" s="72">
        <f>IF(RES_hh_fec!H30=0,0,1000*11630*RES_hh_fec!H30/RES_hh_num!H30)</f>
        <v>1001.7762446248486</v>
      </c>
      <c r="I30" s="72">
        <f>IF(RES_hh_fec!I30=0,0,1000*11630*RES_hh_fec!I30/RES_hh_num!I30)</f>
        <v>874.37879801405325</v>
      </c>
      <c r="J30" s="72">
        <f>IF(RES_hh_fec!J30=0,0,1000*11630*RES_hh_fec!J30/RES_hh_num!J30)</f>
        <v>780.78904035771984</v>
      </c>
      <c r="K30" s="72">
        <f>IF(RES_hh_fec!K30=0,0,1000*11630*RES_hh_fec!K30/RES_hh_num!K30)</f>
        <v>810.68269015953126</v>
      </c>
      <c r="L30" s="72">
        <f>IF(RES_hh_fec!L30=0,0,1000*11630*RES_hh_fec!L30/RES_hh_num!L30)</f>
        <v>834.14877371862008</v>
      </c>
      <c r="M30" s="72">
        <f>IF(RES_hh_fec!M30=0,0,1000*11630*RES_hh_fec!M30/RES_hh_num!M30)</f>
        <v>816.67099559864369</v>
      </c>
      <c r="N30" s="72">
        <f>IF(RES_hh_fec!N30=0,0,1000*11630*RES_hh_fec!N30/RES_hh_num!N30)</f>
        <v>702.29441026740608</v>
      </c>
      <c r="O30" s="72">
        <f>IF(RES_hh_fec!O30=0,0,1000*11630*RES_hh_fec!O30/RES_hh_num!O30)</f>
        <v>737.07310341710195</v>
      </c>
      <c r="P30" s="72">
        <f>IF(RES_hh_fec!P30=0,0,1000*11630*RES_hh_fec!P30/RES_hh_num!P30)</f>
        <v>678.28798999538628</v>
      </c>
      <c r="Q30" s="72">
        <f>IF(RES_hh_fec!Q30=0,0,1000*11630*RES_hh_fec!Q30/RES_hh_num!Q30)</f>
        <v>698.1091654155324</v>
      </c>
      <c r="R30" s="72">
        <f>IF(RES_hh_fec!R30=0,0,1000*11630*RES_hh_fec!R30/RES_hh_num!R30)</f>
        <v>717.74189545595698</v>
      </c>
      <c r="S30" s="72">
        <f>IF(RES_hh_fec!S30=0,0,1000*11630*RES_hh_fec!S30/RES_hh_num!S30)</f>
        <v>810.73363845651875</v>
      </c>
      <c r="T30" s="72">
        <f>IF(RES_hh_fec!T30=0,0,1000*11630*RES_hh_fec!T30/RES_hh_num!T30)</f>
        <v>793.4854166852964</v>
      </c>
      <c r="U30" s="72">
        <f>IF(RES_hh_fec!U30=0,0,1000*11630*RES_hh_fec!U30/RES_hh_num!U30)</f>
        <v>816.10962434496139</v>
      </c>
      <c r="V30" s="72">
        <f>IF(RES_hh_fec!V30=0,0,1000*11630*RES_hh_fec!V30/RES_hh_num!V30)</f>
        <v>869.50284483780342</v>
      </c>
      <c r="W30" s="72">
        <f>IF(RES_hh_fec!W30=0,0,1000*11630*RES_hh_fec!W30/RES_hh_num!W30)</f>
        <v>757.49684277581412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1005.885648764771</v>
      </c>
      <c r="C31" s="72">
        <f>IF(RES_hh_fec!C31=0,0,1000*11630*RES_hh_fec!C31/RES_hh_num!C31)</f>
        <v>1011.7898172717389</v>
      </c>
      <c r="D31" s="72">
        <f>IF(RES_hh_fec!D31=0,0,1000*11630*RES_hh_fec!D31/RES_hh_num!D31)</f>
        <v>1154.6356687012335</v>
      </c>
      <c r="E31" s="72">
        <f>IF(RES_hh_fec!E31=0,0,1000*11630*RES_hh_fec!E31/RES_hh_num!E31)</f>
        <v>999.30246758821374</v>
      </c>
      <c r="F31" s="72">
        <f>IF(RES_hh_fec!F31=0,0,1000*11630*RES_hh_fec!F31/RES_hh_num!F31)</f>
        <v>1019.2444900597131</v>
      </c>
      <c r="G31" s="72">
        <f>IF(RES_hh_fec!G31=0,0,1000*11630*RES_hh_fec!G31/RES_hh_num!G31)</f>
        <v>982.49953424861633</v>
      </c>
      <c r="H31" s="72">
        <f>IF(RES_hh_fec!H31=0,0,1000*11630*RES_hh_fec!H31/RES_hh_num!H31)</f>
        <v>963.44802610029126</v>
      </c>
      <c r="I31" s="72">
        <f>IF(RES_hh_fec!I31=0,0,1000*11630*RES_hh_fec!I31/RES_hh_num!I31)</f>
        <v>1022.6975460723124</v>
      </c>
      <c r="J31" s="72">
        <f>IF(RES_hh_fec!J31=0,0,1000*11630*RES_hh_fec!J31/RES_hh_num!J31)</f>
        <v>879.54030652306801</v>
      </c>
      <c r="K31" s="72">
        <f>IF(RES_hh_fec!K31=0,0,1000*11630*RES_hh_fec!K31/RES_hh_num!K31)</f>
        <v>893.81965032886637</v>
      </c>
      <c r="L31" s="72">
        <f>IF(RES_hh_fec!L31=0,0,1000*11630*RES_hh_fec!L31/RES_hh_num!L31)</f>
        <v>963.49552210639138</v>
      </c>
      <c r="M31" s="72">
        <f>IF(RES_hh_fec!M31=0,0,1000*11630*RES_hh_fec!M31/RES_hh_num!M31)</f>
        <v>775.47612930815808</v>
      </c>
      <c r="N31" s="72">
        <f>IF(RES_hh_fec!N31=0,0,1000*11630*RES_hh_fec!N31/RES_hh_num!N31)</f>
        <v>711.7393396392248</v>
      </c>
      <c r="O31" s="72">
        <f>IF(RES_hh_fec!O31=0,0,1000*11630*RES_hh_fec!O31/RES_hh_num!O31)</f>
        <v>762.74347357918919</v>
      </c>
      <c r="P31" s="72">
        <f>IF(RES_hh_fec!P31=0,0,1000*11630*RES_hh_fec!P31/RES_hh_num!P31)</f>
        <v>765.99933532407977</v>
      </c>
      <c r="Q31" s="72">
        <f>IF(RES_hh_fec!Q31=0,0,1000*11630*RES_hh_fec!Q31/RES_hh_num!Q31)</f>
        <v>758.46503800497555</v>
      </c>
      <c r="R31" s="72">
        <f>IF(RES_hh_fec!R31=0,0,1000*11630*RES_hh_fec!R31/RES_hh_num!R31)</f>
        <v>749.47783826142052</v>
      </c>
      <c r="S31" s="72">
        <f>IF(RES_hh_fec!S31=0,0,1000*11630*RES_hh_fec!S31/RES_hh_num!S31)</f>
        <v>857.29359857517147</v>
      </c>
      <c r="T31" s="72">
        <f>IF(RES_hh_fec!T31=0,0,1000*11630*RES_hh_fec!T31/RES_hh_num!T31)</f>
        <v>833.84703790599008</v>
      </c>
      <c r="U31" s="72">
        <f>IF(RES_hh_fec!U31=0,0,1000*11630*RES_hh_fec!U31/RES_hh_num!U31)</f>
        <v>851.78999103555009</v>
      </c>
      <c r="V31" s="72">
        <f>IF(RES_hh_fec!V31=0,0,1000*11630*RES_hh_fec!V31/RES_hh_num!V31)</f>
        <v>825.02305175243259</v>
      </c>
      <c r="W31" s="72">
        <f>IF(RES_hh_fec!W31=0,0,1000*11630*RES_hh_fec!W31/RES_hh_num!W31)</f>
        <v>898.8632037013781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798.7193509887602</v>
      </c>
      <c r="C32" s="77">
        <f>IF(RES_hh_fec!C32=0,0,1000*11630*RES_hh_fec!C32/RES_hh_num!C32)</f>
        <v>834.29471989396075</v>
      </c>
      <c r="D32" s="77">
        <f>IF(RES_hh_fec!D32=0,0,1000*11630*RES_hh_fec!D32/RES_hh_num!D32)</f>
        <v>841.0379306298031</v>
      </c>
      <c r="E32" s="77">
        <f>IF(RES_hh_fec!E32=0,0,1000*11630*RES_hh_fec!E32/RES_hh_num!E32)</f>
        <v>766.44616953106924</v>
      </c>
      <c r="F32" s="77">
        <f>IF(RES_hh_fec!F32=0,0,1000*11630*RES_hh_fec!F32/RES_hh_num!F32)</f>
        <v>914.31884655712827</v>
      </c>
      <c r="G32" s="77">
        <f>IF(RES_hh_fec!G32=0,0,1000*11630*RES_hh_fec!G32/RES_hh_num!G32)</f>
        <v>739.35105621471837</v>
      </c>
      <c r="H32" s="77">
        <f>IF(RES_hh_fec!H32=0,0,1000*11630*RES_hh_fec!H32/RES_hh_num!H32)</f>
        <v>800.31887324893717</v>
      </c>
      <c r="I32" s="77">
        <f>IF(RES_hh_fec!I32=0,0,1000*11630*RES_hh_fec!I32/RES_hh_num!I32)</f>
        <v>739.67158689407813</v>
      </c>
      <c r="J32" s="77">
        <f>IF(RES_hh_fec!J32=0,0,1000*11630*RES_hh_fec!J32/RES_hh_num!J32)</f>
        <v>664.71477650898601</v>
      </c>
      <c r="K32" s="77">
        <f>IF(RES_hh_fec!K32=0,0,1000*11630*RES_hh_fec!K32/RES_hh_num!K32)</f>
        <v>671.38463675032688</v>
      </c>
      <c r="L32" s="77">
        <f>IF(RES_hh_fec!L32=0,0,1000*11630*RES_hh_fec!L32/RES_hh_num!L32)</f>
        <v>627.0882487012974</v>
      </c>
      <c r="M32" s="77">
        <f>IF(RES_hh_fec!M32=0,0,1000*11630*RES_hh_fec!M32/RES_hh_num!M32)</f>
        <v>621.24120436657563</v>
      </c>
      <c r="N32" s="77">
        <f>IF(RES_hh_fec!N32=0,0,1000*11630*RES_hh_fec!N32/RES_hh_num!N32)</f>
        <v>544.47459425034765</v>
      </c>
      <c r="O32" s="77">
        <f>IF(RES_hh_fec!O32=0,0,1000*11630*RES_hh_fec!O32/RES_hh_num!O32)</f>
        <v>615.0236978977041</v>
      </c>
      <c r="P32" s="77">
        <f>IF(RES_hh_fec!P32=0,0,1000*11630*RES_hh_fec!P32/RES_hh_num!P32)</f>
        <v>515.46718901315887</v>
      </c>
      <c r="Q32" s="77">
        <f>IF(RES_hh_fec!Q32=0,0,1000*11630*RES_hh_fec!Q32/RES_hh_num!Q32)</f>
        <v>553.48281557060011</v>
      </c>
      <c r="R32" s="77">
        <f>IF(RES_hh_fec!R32=0,0,1000*11630*RES_hh_fec!R32/RES_hh_num!R32)</f>
        <v>541.504818215559</v>
      </c>
      <c r="S32" s="77">
        <f>IF(RES_hh_fec!S32=0,0,1000*11630*RES_hh_fec!S32/RES_hh_num!S32)</f>
        <v>632.46005579172083</v>
      </c>
      <c r="T32" s="77">
        <f>IF(RES_hh_fec!T32=0,0,1000*11630*RES_hh_fec!T32/RES_hh_num!T32)</f>
        <v>620.71073254937357</v>
      </c>
      <c r="U32" s="77">
        <f>IF(RES_hh_fec!U32=0,0,1000*11630*RES_hh_fec!U32/RES_hh_num!U32)</f>
        <v>607.01494750668348</v>
      </c>
      <c r="V32" s="77">
        <f>IF(RES_hh_fec!V32=0,0,1000*11630*RES_hh_fec!V32/RES_hh_num!V32)</f>
        <v>618.80693334272246</v>
      </c>
      <c r="W32" s="77">
        <f>IF(RES_hh_fec!W32=0,0,1000*11630*RES_hh_fec!W32/RES_hh_num!W32)</f>
        <v>588.9592677627395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6503.2147240623299</v>
      </c>
      <c r="C3" s="65">
        <f>IF(RES_hh_tes!C3=0,0,1000*11630*RES_hh_tes!C3/RES_hh_num!C3)</f>
        <v>6881.0740223457688</v>
      </c>
      <c r="D3" s="65">
        <f>IF(RES_hh_tes!D3=0,0,1000*11630*RES_hh_tes!D3/RES_hh_num!D3)</f>
        <v>6893.1163420319945</v>
      </c>
      <c r="E3" s="65">
        <f>IF(RES_hh_tes!E3=0,0,1000*11630*RES_hh_tes!E3/RES_hh_num!E3)</f>
        <v>7850.2180704967723</v>
      </c>
      <c r="F3" s="65">
        <f>IF(RES_hh_tes!F3=0,0,1000*11630*RES_hh_tes!F3/RES_hh_num!F3)</f>
        <v>7739.3155522270772</v>
      </c>
      <c r="G3" s="65">
        <f>IF(RES_hh_tes!G3=0,0,1000*11630*RES_hh_tes!G3/RES_hh_num!G3)</f>
        <v>8399.846677974776</v>
      </c>
      <c r="H3" s="65">
        <f>IF(RES_hh_tes!H3=0,0,1000*11630*RES_hh_tes!H3/RES_hh_num!H3)</f>
        <v>8062.7826501151749</v>
      </c>
      <c r="I3" s="65">
        <f>IF(RES_hh_tes!I3=0,0,1000*11630*RES_hh_tes!I3/RES_hh_num!I3)</f>
        <v>8070.1430129584869</v>
      </c>
      <c r="J3" s="65">
        <f>IF(RES_hh_tes!J3=0,0,1000*11630*RES_hh_tes!J3/RES_hh_num!J3)</f>
        <v>8478.9078178856198</v>
      </c>
      <c r="K3" s="65">
        <f>IF(RES_hh_tes!K3=0,0,1000*11630*RES_hh_tes!K3/RES_hh_num!K3)</f>
        <v>8658.8162193402022</v>
      </c>
      <c r="L3" s="65">
        <f>IF(RES_hh_tes!L3=0,0,1000*11630*RES_hh_tes!L3/RES_hh_num!L3)</f>
        <v>9147.8738483135512</v>
      </c>
      <c r="M3" s="65">
        <f>IF(RES_hh_tes!M3=0,0,1000*11630*RES_hh_tes!M3/RES_hh_num!M3)</f>
        <v>8446.4496033316263</v>
      </c>
      <c r="N3" s="65">
        <f>IF(RES_hh_tes!N3=0,0,1000*11630*RES_hh_tes!N3/RES_hh_num!N3)</f>
        <v>9290.3473650979358</v>
      </c>
      <c r="O3" s="65">
        <f>IF(RES_hh_tes!O3=0,0,1000*11630*RES_hh_tes!O3/RES_hh_num!O3)</f>
        <v>9305.3484666045733</v>
      </c>
      <c r="P3" s="65">
        <f>IF(RES_hh_tes!P3=0,0,1000*11630*RES_hh_tes!P3/RES_hh_num!P3)</f>
        <v>7747.2146708030514</v>
      </c>
      <c r="Q3" s="65">
        <f>IF(RES_hh_tes!Q3=0,0,1000*11630*RES_hh_tes!Q3/RES_hh_num!Q3)</f>
        <v>8851.6790922997643</v>
      </c>
      <c r="R3" s="65">
        <f>IF(RES_hh_tes!R3=0,0,1000*11630*RES_hh_tes!R3/RES_hh_num!R3)</f>
        <v>8783.2512965461792</v>
      </c>
      <c r="S3" s="65">
        <f>IF(RES_hh_tes!S3=0,0,1000*11630*RES_hh_tes!S3/RES_hh_num!S3)</f>
        <v>9215.7123888890546</v>
      </c>
      <c r="T3" s="65">
        <f>IF(RES_hh_tes!T3=0,0,1000*11630*RES_hh_tes!T3/RES_hh_num!T3)</f>
        <v>8941.9900784363763</v>
      </c>
      <c r="U3" s="65">
        <f>IF(RES_hh_tes!U3=0,0,1000*11630*RES_hh_tes!U3/RES_hh_num!U3)</f>
        <v>8931.7477643912589</v>
      </c>
      <c r="V3" s="65">
        <f>IF(RES_hh_tes!V3=0,0,1000*11630*RES_hh_tes!V3/RES_hh_num!V3)</f>
        <v>8818.818887235544</v>
      </c>
      <c r="W3" s="65">
        <f>IF(RES_hh_tes!W3=0,0,1000*11630*RES_hh_tes!W3/RES_hh_num!W3)</f>
        <v>9331.1669148256369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4635.044688094802</v>
      </c>
      <c r="C4" s="69">
        <f>IF(RES_hh_tes!C4=0,0,1000*11630*RES_hh_tes!C4/RES_hh_num!C4)</f>
        <v>4974.1055424271226</v>
      </c>
      <c r="D4" s="69">
        <f>IF(RES_hh_tes!D4=0,0,1000*11630*RES_hh_tes!D4/RES_hh_num!D4)</f>
        <v>4967.5782818362513</v>
      </c>
      <c r="E4" s="69">
        <f>IF(RES_hh_tes!E4=0,0,1000*11630*RES_hh_tes!E4/RES_hh_num!E4)</f>
        <v>5773.1727086295095</v>
      </c>
      <c r="F4" s="69">
        <f>IF(RES_hh_tes!F4=0,0,1000*11630*RES_hh_tes!F4/RES_hh_num!F4)</f>
        <v>5778.2670088420537</v>
      </c>
      <c r="G4" s="69">
        <f>IF(RES_hh_tes!G4=0,0,1000*11630*RES_hh_tes!G4/RES_hh_num!G4)</f>
        <v>6459.7400021666772</v>
      </c>
      <c r="H4" s="69">
        <f>IF(RES_hh_tes!H4=0,0,1000*11630*RES_hh_tes!H4/RES_hh_num!H4)</f>
        <v>6084.887350281394</v>
      </c>
      <c r="I4" s="69">
        <f>IF(RES_hh_tes!I4=0,0,1000*11630*RES_hh_tes!I4/RES_hh_num!I4)</f>
        <v>6210.6325950051923</v>
      </c>
      <c r="J4" s="69">
        <f>IF(RES_hh_tes!J4=0,0,1000*11630*RES_hh_tes!J4/RES_hh_num!J4)</f>
        <v>6687.5519846571542</v>
      </c>
      <c r="K4" s="69">
        <f>IF(RES_hh_tes!K4=0,0,1000*11630*RES_hh_tes!K4/RES_hh_num!K4)</f>
        <v>6795.0055492205393</v>
      </c>
      <c r="L4" s="69">
        <f>IF(RES_hh_tes!L4=0,0,1000*11630*RES_hh_tes!L4/RES_hh_num!L4)</f>
        <v>7244.4207139959381</v>
      </c>
      <c r="M4" s="69">
        <f>IF(RES_hh_tes!M4=0,0,1000*11630*RES_hh_tes!M4/RES_hh_num!M4)</f>
        <v>6474.6156047348177</v>
      </c>
      <c r="N4" s="69">
        <f>IF(RES_hh_tes!N4=0,0,1000*11630*RES_hh_tes!N4/RES_hh_num!N4)</f>
        <v>7232.4777334632472</v>
      </c>
      <c r="O4" s="69">
        <f>IF(RES_hh_tes!O4=0,0,1000*11630*RES_hh_tes!O4/RES_hh_num!O4)</f>
        <v>7383.0509405168796</v>
      </c>
      <c r="P4" s="69">
        <f>IF(RES_hh_tes!P4=0,0,1000*11630*RES_hh_tes!P4/RES_hh_num!P4)</f>
        <v>5999.8635742397155</v>
      </c>
      <c r="Q4" s="69">
        <f>IF(RES_hh_tes!Q4=0,0,1000*11630*RES_hh_tes!Q4/RES_hh_num!Q4)</f>
        <v>6865.5479184602018</v>
      </c>
      <c r="R4" s="69">
        <f>IF(RES_hh_tes!R4=0,0,1000*11630*RES_hh_tes!R4/RES_hh_num!R4)</f>
        <v>6883.2839300878559</v>
      </c>
      <c r="S4" s="69">
        <f>IF(RES_hh_tes!S4=0,0,1000*11630*RES_hh_tes!S4/RES_hh_num!S4)</f>
        <v>7104.8937288448888</v>
      </c>
      <c r="T4" s="69">
        <f>IF(RES_hh_tes!T4=0,0,1000*11630*RES_hh_tes!T4/RES_hh_num!T4)</f>
        <v>6911.1889937987162</v>
      </c>
      <c r="U4" s="69">
        <f>IF(RES_hh_tes!U4=0,0,1000*11630*RES_hh_tes!U4/RES_hh_num!U4)</f>
        <v>6815.6674211214795</v>
      </c>
      <c r="V4" s="69">
        <f>IF(RES_hh_tes!V4=0,0,1000*11630*RES_hh_tes!V4/RES_hh_num!V4)</f>
        <v>6773.3248837166311</v>
      </c>
      <c r="W4" s="69">
        <f>IF(RES_hh_tes!W4=0,0,1000*11630*RES_hh_tes!W4/RES_hh_num!W4)</f>
        <v>7406.5208922975862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4479.8123606012941</v>
      </c>
      <c r="C5" s="72">
        <f>IF(RES_hh_tes!C5=0,0,1000*11630*RES_hh_tes!C5/RES_hh_num!C5)</f>
        <v>6237.7166076162557</v>
      </c>
      <c r="D5" s="72">
        <f>IF(RES_hh_tes!D5=0,0,1000*11630*RES_hh_tes!D5/RES_hh_num!D5)</f>
        <v>2572.2079402943386</v>
      </c>
      <c r="E5" s="72">
        <f>IF(RES_hh_tes!E5=0,0,1000*11630*RES_hh_tes!E5/RES_hh_num!E5)</f>
        <v>4482.1355360416783</v>
      </c>
      <c r="F5" s="72">
        <f>IF(RES_hh_tes!F5=0,0,1000*11630*RES_hh_tes!F5/RES_hh_num!F5)</f>
        <v>4242.3122612979096</v>
      </c>
      <c r="G5" s="72">
        <f>IF(RES_hh_tes!G5=0,0,1000*11630*RES_hh_tes!G5/RES_hh_num!G5)</f>
        <v>5301.0885283518146</v>
      </c>
      <c r="H5" s="72">
        <f>IF(RES_hh_tes!H5=0,0,1000*11630*RES_hh_tes!H5/RES_hh_num!H5)</f>
        <v>6603.959659297605</v>
      </c>
      <c r="I5" s="72">
        <f>IF(RES_hh_tes!I5=0,0,1000*11630*RES_hh_tes!I5/RES_hh_num!I5)</f>
        <v>6240.4972185274773</v>
      </c>
      <c r="J5" s="72">
        <f>IF(RES_hh_tes!J5=0,0,1000*11630*RES_hh_tes!J5/RES_hh_num!J5)</f>
        <v>6000.3034133552665</v>
      </c>
      <c r="K5" s="72">
        <f>IF(RES_hh_tes!K5=0,0,1000*11630*RES_hh_tes!K5/RES_hh_num!K5)</f>
        <v>6181.0869197726706</v>
      </c>
      <c r="L5" s="72">
        <f>IF(RES_hh_tes!L5=0,0,1000*11630*RES_hh_tes!L5/RES_hh_num!L5)</f>
        <v>6953.1276172366433</v>
      </c>
      <c r="M5" s="72">
        <f>IF(RES_hh_tes!M5=0,0,1000*11630*RES_hh_tes!M5/RES_hh_num!M5)</f>
        <v>8072.8376419583965</v>
      </c>
      <c r="N5" s="72">
        <f>IF(RES_hh_tes!N5=0,0,1000*11630*RES_hh_tes!N5/RES_hh_num!N5)</f>
        <v>8115.3814076870804</v>
      </c>
      <c r="O5" s="72">
        <f>IF(RES_hh_tes!O5=0,0,1000*11630*RES_hh_tes!O5/RES_hh_num!O5)</f>
        <v>0</v>
      </c>
      <c r="P5" s="72">
        <f>IF(RES_hh_tes!P5=0,0,1000*11630*RES_hh_tes!P5/RES_hh_num!P5)</f>
        <v>0</v>
      </c>
      <c r="Q5" s="72">
        <f>IF(RES_hh_tes!Q5=0,0,1000*11630*RES_hh_tes!Q5/RES_hh_num!Q5)</f>
        <v>0</v>
      </c>
      <c r="R5" s="72">
        <f>IF(RES_hh_tes!R5=0,0,1000*11630*RES_hh_tes!R5/RES_hh_num!R5)</f>
        <v>0</v>
      </c>
      <c r="S5" s="72">
        <f>IF(RES_hh_tes!S5=0,0,1000*11630*RES_hh_tes!S5/RES_hh_num!S5)</f>
        <v>0</v>
      </c>
      <c r="T5" s="72">
        <f>IF(RES_hh_tes!T5=0,0,1000*11630*RES_hh_tes!T5/RES_hh_num!T5)</f>
        <v>0</v>
      </c>
      <c r="U5" s="72">
        <f>IF(RES_hh_tes!U5=0,0,1000*11630*RES_hh_tes!U5/RES_hh_num!U5)</f>
        <v>0</v>
      </c>
      <c r="V5" s="72">
        <f>IF(RES_hh_tes!V5=0,0,1000*11630*RES_hh_tes!V5/RES_hh_num!V5)</f>
        <v>0</v>
      </c>
      <c r="W5" s="72">
        <f>IF(RES_hh_tes!W5=0,0,1000*11630*RES_hh_tes!W5/RES_hh_num!W5)</f>
        <v>0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4637.0592084010468</v>
      </c>
      <c r="C6" s="72">
        <f>IF(RES_hh_tes!C6=0,0,1000*11630*RES_hh_tes!C6/RES_hh_num!C6)</f>
        <v>4789.2343245199027</v>
      </c>
      <c r="D6" s="72">
        <f>IF(RES_hh_tes!D6=0,0,1000*11630*RES_hh_tes!D6/RES_hh_num!D6)</f>
        <v>4911.551780159155</v>
      </c>
      <c r="E6" s="72">
        <f>IF(RES_hh_tes!E6=0,0,1000*11630*RES_hh_tes!E6/RES_hh_num!E6)</f>
        <v>5632.0182315177135</v>
      </c>
      <c r="F6" s="72">
        <f>IF(RES_hh_tes!F6=0,0,1000*11630*RES_hh_tes!F6/RES_hh_num!F6)</f>
        <v>5450.1310238952628</v>
      </c>
      <c r="G6" s="72">
        <f>IF(RES_hh_tes!G6=0,0,1000*11630*RES_hh_tes!G6/RES_hh_num!G6)</f>
        <v>6336.1067700876629</v>
      </c>
      <c r="H6" s="72">
        <f>IF(RES_hh_tes!H6=0,0,1000*11630*RES_hh_tes!H6/RES_hh_num!H6)</f>
        <v>5896.7321656850972</v>
      </c>
      <c r="I6" s="72">
        <f>IF(RES_hh_tes!I6=0,0,1000*11630*RES_hh_tes!I6/RES_hh_num!I6)</f>
        <v>5937.6404336537607</v>
      </c>
      <c r="J6" s="72">
        <f>IF(RES_hh_tes!J6=0,0,1000*11630*RES_hh_tes!J6/RES_hh_num!J6)</f>
        <v>6828.3957468077042</v>
      </c>
      <c r="K6" s="72">
        <f>IF(RES_hh_tes!K6=0,0,1000*11630*RES_hh_tes!K6/RES_hh_num!K6)</f>
        <v>6729.4315770249586</v>
      </c>
      <c r="L6" s="72">
        <f>IF(RES_hh_tes!L6=0,0,1000*11630*RES_hh_tes!L6/RES_hh_num!L6)</f>
        <v>7044.3934262559487</v>
      </c>
      <c r="M6" s="72">
        <f>IF(RES_hh_tes!M6=0,0,1000*11630*RES_hh_tes!M6/RES_hh_num!M6)</f>
        <v>6263.3117607791964</v>
      </c>
      <c r="N6" s="72">
        <f>IF(RES_hh_tes!N6=0,0,1000*11630*RES_hh_tes!N6/RES_hh_num!N6)</f>
        <v>6817.8027378936022</v>
      </c>
      <c r="O6" s="72">
        <f>IF(RES_hh_tes!O6=0,0,1000*11630*RES_hh_tes!O6/RES_hh_num!O6)</f>
        <v>7142.5291074913694</v>
      </c>
      <c r="P6" s="72">
        <f>IF(RES_hh_tes!P6=0,0,1000*11630*RES_hh_tes!P6/RES_hh_num!P6)</f>
        <v>6278.005125735187</v>
      </c>
      <c r="Q6" s="72">
        <f>IF(RES_hh_tes!Q6=0,0,1000*11630*RES_hh_tes!Q6/RES_hh_num!Q6)</f>
        <v>6508.7205967649461</v>
      </c>
      <c r="R6" s="72">
        <f>IF(RES_hh_tes!R6=0,0,1000*11630*RES_hh_tes!R6/RES_hh_num!R6)</f>
        <v>6769.6797618664641</v>
      </c>
      <c r="S6" s="72">
        <f>IF(RES_hh_tes!S6=0,0,1000*11630*RES_hh_tes!S6/RES_hh_num!S6)</f>
        <v>6981.2444979208049</v>
      </c>
      <c r="T6" s="72">
        <f>IF(RES_hh_tes!T6=0,0,1000*11630*RES_hh_tes!T6/RES_hh_num!T6)</f>
        <v>6661.1785824279268</v>
      </c>
      <c r="U6" s="72">
        <f>IF(RES_hh_tes!U6=0,0,1000*11630*RES_hh_tes!U6/RES_hh_num!U6)</f>
        <v>6775.2993143818239</v>
      </c>
      <c r="V6" s="72">
        <f>IF(RES_hh_tes!V6=0,0,1000*11630*RES_hh_tes!V6/RES_hh_num!V6)</f>
        <v>6622.6053956596033</v>
      </c>
      <c r="W6" s="72">
        <f>IF(RES_hh_tes!W6=0,0,1000*11630*RES_hh_tes!W6/RES_hh_num!W6)</f>
        <v>7304.0861562173568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4393.9068355989593</v>
      </c>
      <c r="C7" s="72">
        <f>IF(RES_hh_tes!C7=0,0,1000*11630*RES_hh_tes!C7/RES_hh_num!C7)</f>
        <v>5123.7169799988405</v>
      </c>
      <c r="D7" s="72">
        <f>IF(RES_hh_tes!D7=0,0,1000*11630*RES_hh_tes!D7/RES_hh_num!D7)</f>
        <v>5075.4133630671868</v>
      </c>
      <c r="E7" s="72">
        <f>IF(RES_hh_tes!E7=0,0,1000*11630*RES_hh_tes!E7/RES_hh_num!E7)</f>
        <v>4972.7252511648621</v>
      </c>
      <c r="F7" s="72">
        <f>IF(RES_hh_tes!F7=0,0,1000*11630*RES_hh_tes!F7/RES_hh_num!F7)</f>
        <v>5729.0126829645851</v>
      </c>
      <c r="G7" s="72">
        <f>IF(RES_hh_tes!G7=0,0,1000*11630*RES_hh_tes!G7/RES_hh_num!G7)</f>
        <v>6374.7345653004786</v>
      </c>
      <c r="H7" s="72">
        <f>IF(RES_hh_tes!H7=0,0,1000*11630*RES_hh_tes!H7/RES_hh_num!H7)</f>
        <v>6210.3090272464706</v>
      </c>
      <c r="I7" s="72">
        <f>IF(RES_hh_tes!I7=0,0,1000*11630*RES_hh_tes!I7/RES_hh_num!I7)</f>
        <v>5700.862696971747</v>
      </c>
      <c r="J7" s="72">
        <f>IF(RES_hh_tes!J7=0,0,1000*11630*RES_hh_tes!J7/RES_hh_num!J7)</f>
        <v>6278.0176181676807</v>
      </c>
      <c r="K7" s="72">
        <f>IF(RES_hh_tes!K7=0,0,1000*11630*RES_hh_tes!K7/RES_hh_num!K7)</f>
        <v>6896.0521456963152</v>
      </c>
      <c r="L7" s="72">
        <f>IF(RES_hh_tes!L7=0,0,1000*11630*RES_hh_tes!L7/RES_hh_num!L7)</f>
        <v>6485.8790496646043</v>
      </c>
      <c r="M7" s="72">
        <f>IF(RES_hh_tes!M7=0,0,1000*11630*RES_hh_tes!M7/RES_hh_num!M7)</f>
        <v>6646.8229685079086</v>
      </c>
      <c r="N7" s="72">
        <f>IF(RES_hh_tes!N7=0,0,1000*11630*RES_hh_tes!N7/RES_hh_num!N7)</f>
        <v>6827.3082627655849</v>
      </c>
      <c r="O7" s="72">
        <f>IF(RES_hh_tes!O7=0,0,1000*11630*RES_hh_tes!O7/RES_hh_num!O7)</f>
        <v>7297.8978226647969</v>
      </c>
      <c r="P7" s="72">
        <f>IF(RES_hh_tes!P7=0,0,1000*11630*RES_hh_tes!P7/RES_hh_num!P7)</f>
        <v>5807.6944649663328</v>
      </c>
      <c r="Q7" s="72">
        <f>IF(RES_hh_tes!Q7=0,0,1000*11630*RES_hh_tes!Q7/RES_hh_num!Q7)</f>
        <v>6977.9501127051208</v>
      </c>
      <c r="R7" s="72">
        <f>IF(RES_hh_tes!R7=0,0,1000*11630*RES_hh_tes!R7/RES_hh_num!R7)</f>
        <v>6899.8726793618189</v>
      </c>
      <c r="S7" s="72">
        <f>IF(RES_hh_tes!S7=0,0,1000*11630*RES_hh_tes!S7/RES_hh_num!S7)</f>
        <v>6183.1569976894671</v>
      </c>
      <c r="T7" s="72">
        <f>IF(RES_hh_tes!T7=0,0,1000*11630*RES_hh_tes!T7/RES_hh_num!T7)</f>
        <v>7428.7026331086299</v>
      </c>
      <c r="U7" s="72">
        <f>IF(RES_hh_tes!U7=0,0,1000*11630*RES_hh_tes!U7/RES_hh_num!U7)</f>
        <v>6607.8383980366943</v>
      </c>
      <c r="V7" s="72">
        <f>IF(RES_hh_tes!V7=0,0,1000*11630*RES_hh_tes!V7/RES_hh_num!V7)</f>
        <v>6685.8101049310808</v>
      </c>
      <c r="W7" s="72">
        <f>IF(RES_hh_tes!W7=0,0,1000*11630*RES_hh_tes!W7/RES_hh_num!W7)</f>
        <v>6916.5458243793701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4541.1335006012914</v>
      </c>
      <c r="C8" s="72">
        <f>IF(RES_hh_tes!C8=0,0,1000*11630*RES_hh_tes!C8/RES_hh_num!C8)</f>
        <v>4865.0242165164518</v>
      </c>
      <c r="D8" s="72">
        <f>IF(RES_hh_tes!D8=0,0,1000*11630*RES_hh_tes!D8/RES_hh_num!D8)</f>
        <v>4751.2192268118388</v>
      </c>
      <c r="E8" s="72">
        <f>IF(RES_hh_tes!E8=0,0,1000*11630*RES_hh_tes!E8/RES_hh_num!E8)</f>
        <v>5533.6775365312287</v>
      </c>
      <c r="F8" s="72">
        <f>IF(RES_hh_tes!F8=0,0,1000*11630*RES_hh_tes!F8/RES_hh_num!F8)</f>
        <v>5924.3950314470376</v>
      </c>
      <c r="G8" s="72">
        <f>IF(RES_hh_tes!G8=0,0,1000*11630*RES_hh_tes!G8/RES_hh_num!G8)</f>
        <v>6359.7674718722037</v>
      </c>
      <c r="H8" s="72">
        <f>IF(RES_hh_tes!H8=0,0,1000*11630*RES_hh_tes!H8/RES_hh_num!H8)</f>
        <v>5977.5222224992658</v>
      </c>
      <c r="I8" s="72">
        <f>IF(RES_hh_tes!I8=0,0,1000*11630*RES_hh_tes!I8/RES_hh_num!I8)</f>
        <v>5879.1574001541503</v>
      </c>
      <c r="J8" s="72">
        <f>IF(RES_hh_tes!J8=0,0,1000*11630*RES_hh_tes!J8/RES_hh_num!J8)</f>
        <v>6063.764417708021</v>
      </c>
      <c r="K8" s="72">
        <f>IF(RES_hh_tes!K8=0,0,1000*11630*RES_hh_tes!K8/RES_hh_num!K8)</f>
        <v>6321.1329812365939</v>
      </c>
      <c r="L8" s="72">
        <f>IF(RES_hh_tes!L8=0,0,1000*11630*RES_hh_tes!L8/RES_hh_num!L8)</f>
        <v>7126.0251278819287</v>
      </c>
      <c r="M8" s="72">
        <f>IF(RES_hh_tes!M8=0,0,1000*11630*RES_hh_tes!M8/RES_hh_num!M8)</f>
        <v>6907.9447277118743</v>
      </c>
      <c r="N8" s="72">
        <f>IF(RES_hh_tes!N8=0,0,1000*11630*RES_hh_tes!N8/RES_hh_num!N8)</f>
        <v>7088.1537493838414</v>
      </c>
      <c r="O8" s="72">
        <f>IF(RES_hh_tes!O8=0,0,1000*11630*RES_hh_tes!O8/RES_hh_num!O8)</f>
        <v>7190.5273622752111</v>
      </c>
      <c r="P8" s="72">
        <f>IF(RES_hh_tes!P8=0,0,1000*11630*RES_hh_tes!P8/RES_hh_num!P8)</f>
        <v>5828.6757433281418</v>
      </c>
      <c r="Q8" s="72">
        <f>IF(RES_hh_tes!Q8=0,0,1000*11630*RES_hh_tes!Q8/RES_hh_num!Q8)</f>
        <v>6705.2365406799117</v>
      </c>
      <c r="R8" s="72">
        <f>IF(RES_hh_tes!R8=0,0,1000*11630*RES_hh_tes!R8/RES_hh_num!R8)</f>
        <v>6798.5721804535797</v>
      </c>
      <c r="S8" s="72">
        <f>IF(RES_hh_tes!S8=0,0,1000*11630*RES_hh_tes!S8/RES_hh_num!S8)</f>
        <v>6977.3858245859155</v>
      </c>
      <c r="T8" s="72">
        <f>IF(RES_hh_tes!T8=0,0,1000*11630*RES_hh_tes!T8/RES_hh_num!T8)</f>
        <v>6703.8876648337946</v>
      </c>
      <c r="U8" s="72">
        <f>IF(RES_hh_tes!U8=0,0,1000*11630*RES_hh_tes!U8/RES_hh_num!U8)</f>
        <v>6717.4784321049265</v>
      </c>
      <c r="V8" s="72">
        <f>IF(RES_hh_tes!V8=0,0,1000*11630*RES_hh_tes!V8/RES_hh_num!V8)</f>
        <v>6770.7232813143928</v>
      </c>
      <c r="W8" s="72">
        <f>IF(RES_hh_tes!W8=0,0,1000*11630*RES_hh_tes!W8/RES_hh_num!W8)</f>
        <v>7137.2134929504127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4562.4043393638503</v>
      </c>
      <c r="C9" s="72">
        <f>IF(RES_hh_tes!C9=0,0,1000*11630*RES_hh_tes!C9/RES_hh_num!C9)</f>
        <v>4172.5266510761694</v>
      </c>
      <c r="D9" s="72">
        <f>IF(RES_hh_tes!D9=0,0,1000*11630*RES_hh_tes!D9/RES_hh_num!D9)</f>
        <v>5134.3120163263911</v>
      </c>
      <c r="E9" s="72">
        <f>IF(RES_hh_tes!E9=0,0,1000*11630*RES_hh_tes!E9/RES_hh_num!E9)</f>
        <v>7195.9473236864342</v>
      </c>
      <c r="F9" s="72">
        <f>IF(RES_hh_tes!F9=0,0,1000*11630*RES_hh_tes!F9/RES_hh_num!F9)</f>
        <v>4198.3333945620388</v>
      </c>
      <c r="G9" s="72">
        <f>IF(RES_hh_tes!G9=0,0,1000*11630*RES_hh_tes!G9/RES_hh_num!G9)</f>
        <v>6028.924301622812</v>
      </c>
      <c r="H9" s="72">
        <f>IF(RES_hh_tes!H9=0,0,1000*11630*RES_hh_tes!H9/RES_hh_num!H9)</f>
        <v>5795.3809099528298</v>
      </c>
      <c r="I9" s="72">
        <f>IF(RES_hh_tes!I9=0,0,1000*11630*RES_hh_tes!I9/RES_hh_num!I9)</f>
        <v>6759.3601841569625</v>
      </c>
      <c r="J9" s="72">
        <f>IF(RES_hh_tes!J9=0,0,1000*11630*RES_hh_tes!J9/RES_hh_num!J9)</f>
        <v>7875.5172256237329</v>
      </c>
      <c r="K9" s="72">
        <f>IF(RES_hh_tes!K9=0,0,1000*11630*RES_hh_tes!K9/RES_hh_num!K9)</f>
        <v>7628.7538759256804</v>
      </c>
      <c r="L9" s="72">
        <f>IF(RES_hh_tes!L9=0,0,1000*11630*RES_hh_tes!L9/RES_hh_num!L9)</f>
        <v>7415.1393747180773</v>
      </c>
      <c r="M9" s="72">
        <f>IF(RES_hh_tes!M9=0,0,1000*11630*RES_hh_tes!M9/RES_hh_num!M9)</f>
        <v>4787.1324038496032</v>
      </c>
      <c r="N9" s="72">
        <f>IF(RES_hh_tes!N9=0,0,1000*11630*RES_hh_tes!N9/RES_hh_num!N9)</f>
        <v>7240.2766480086748</v>
      </c>
      <c r="O9" s="72">
        <f>IF(RES_hh_tes!O9=0,0,1000*11630*RES_hh_tes!O9/RES_hh_num!O9)</f>
        <v>7363.3689759907875</v>
      </c>
      <c r="P9" s="72">
        <f>IF(RES_hh_tes!P9=0,0,1000*11630*RES_hh_tes!P9/RES_hh_num!P9)</f>
        <v>6045.2773354343581</v>
      </c>
      <c r="Q9" s="72">
        <f>IF(RES_hh_tes!Q9=0,0,1000*11630*RES_hh_tes!Q9/RES_hh_num!Q9)</f>
        <v>6843.7314548581962</v>
      </c>
      <c r="R9" s="72">
        <f>IF(RES_hh_tes!R9=0,0,1000*11630*RES_hh_tes!R9/RES_hh_num!R9)</f>
        <v>6641.3990481517631</v>
      </c>
      <c r="S9" s="72">
        <f>IF(RES_hh_tes!S9=0,0,1000*11630*RES_hh_tes!S9/RES_hh_num!S9)</f>
        <v>7239.1921442829407</v>
      </c>
      <c r="T9" s="72">
        <f>IF(RES_hh_tes!T9=0,0,1000*11630*RES_hh_tes!T9/RES_hh_num!T9)</f>
        <v>6790.048295486612</v>
      </c>
      <c r="U9" s="72">
        <f>IF(RES_hh_tes!U9=0,0,1000*11630*RES_hh_tes!U9/RES_hh_num!U9)</f>
        <v>6795.1108271156345</v>
      </c>
      <c r="V9" s="72">
        <f>IF(RES_hh_tes!V9=0,0,1000*11630*RES_hh_tes!V9/RES_hh_num!V9)</f>
        <v>6607.3884661075926</v>
      </c>
      <c r="W9" s="72">
        <f>IF(RES_hh_tes!W9=0,0,1000*11630*RES_hh_tes!W9/RES_hh_num!W9)</f>
        <v>7490.4776842921974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4675.4497648676615</v>
      </c>
      <c r="C10" s="72">
        <f>IF(RES_hh_tes!C10=0,0,1000*11630*RES_hh_tes!C10/RES_hh_num!C10)</f>
        <v>4898.6901581482352</v>
      </c>
      <c r="D10" s="72">
        <f>IF(RES_hh_tes!D10=0,0,1000*11630*RES_hh_tes!D10/RES_hh_num!D10)</f>
        <v>5122.94231257512</v>
      </c>
      <c r="E10" s="72">
        <f>IF(RES_hh_tes!E10=0,0,1000*11630*RES_hh_tes!E10/RES_hh_num!E10)</f>
        <v>5589.0617210856381</v>
      </c>
      <c r="F10" s="72">
        <f>IF(RES_hh_tes!F10=0,0,1000*11630*RES_hh_tes!F10/RES_hh_num!F10)</f>
        <v>5750.2104140406536</v>
      </c>
      <c r="G10" s="72">
        <f>IF(RES_hh_tes!G10=0,0,1000*11630*RES_hh_tes!G10/RES_hh_num!G10)</f>
        <v>6121.1766667578067</v>
      </c>
      <c r="H10" s="72">
        <f>IF(RES_hh_tes!H10=0,0,1000*11630*RES_hh_tes!H10/RES_hh_num!H10)</f>
        <v>6168.543136315081</v>
      </c>
      <c r="I10" s="72">
        <f>IF(RES_hh_tes!I10=0,0,1000*11630*RES_hh_tes!I10/RES_hh_num!I10)</f>
        <v>6316.1533444753986</v>
      </c>
      <c r="J10" s="72">
        <f>IF(RES_hh_tes!J10=0,0,1000*11630*RES_hh_tes!J10/RES_hh_num!J10)</f>
        <v>6842.5285479850099</v>
      </c>
      <c r="K10" s="72">
        <f>IF(RES_hh_tes!K10=0,0,1000*11630*RES_hh_tes!K10/RES_hh_num!K10)</f>
        <v>7695.2017342721119</v>
      </c>
      <c r="L10" s="72">
        <f>IF(RES_hh_tes!L10=0,0,1000*11630*RES_hh_tes!L10/RES_hh_num!L10)</f>
        <v>5603.4903148875183</v>
      </c>
      <c r="M10" s="72">
        <f>IF(RES_hh_tes!M10=0,0,1000*11630*RES_hh_tes!M10/RES_hh_num!M10)</f>
        <v>6122.8327369129493</v>
      </c>
      <c r="N10" s="72">
        <f>IF(RES_hh_tes!N10=0,0,1000*11630*RES_hh_tes!N10/RES_hh_num!N10)</f>
        <v>8050.4879612248933</v>
      </c>
      <c r="O10" s="72">
        <f>IF(RES_hh_tes!O10=0,0,1000*11630*RES_hh_tes!O10/RES_hh_num!O10)</f>
        <v>8526.0140897538622</v>
      </c>
      <c r="P10" s="72">
        <f>IF(RES_hh_tes!P10=0,0,1000*11630*RES_hh_tes!P10/RES_hh_num!P10)</f>
        <v>3492.6547783312676</v>
      </c>
      <c r="Q10" s="72">
        <f>IF(RES_hh_tes!Q10=0,0,1000*11630*RES_hh_tes!Q10/RES_hh_num!Q10)</f>
        <v>6991.8050064732715</v>
      </c>
      <c r="R10" s="72">
        <f>IF(RES_hh_tes!R10=0,0,1000*11630*RES_hh_tes!R10/RES_hh_num!R10)</f>
        <v>7149.4521295762152</v>
      </c>
      <c r="S10" s="72">
        <f>IF(RES_hh_tes!S10=0,0,1000*11630*RES_hh_tes!S10/RES_hh_num!S10)</f>
        <v>7058.073379092777</v>
      </c>
      <c r="T10" s="72">
        <f>IF(RES_hh_tes!T10=0,0,1000*11630*RES_hh_tes!T10/RES_hh_num!T10)</f>
        <v>7929.7253808956684</v>
      </c>
      <c r="U10" s="72">
        <f>IF(RES_hh_tes!U10=0,0,1000*11630*RES_hh_tes!U10/RES_hh_num!U10)</f>
        <v>7754.2893307224558</v>
      </c>
      <c r="V10" s="72">
        <f>IF(RES_hh_tes!V10=0,0,1000*11630*RES_hh_tes!V10/RES_hh_num!V10)</f>
        <v>7159.7220791502887</v>
      </c>
      <c r="W10" s="72">
        <f>IF(RES_hh_tes!W10=0,0,1000*11630*RES_hh_tes!W10/RES_hh_num!W10)</f>
        <v>7058.3861122031058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0</v>
      </c>
      <c r="C11" s="72">
        <f>IF(RES_hh_tes!C11=0,0,1000*11630*RES_hh_tes!C11/RES_hh_num!C11)</f>
        <v>0</v>
      </c>
      <c r="D11" s="72">
        <f>IF(RES_hh_tes!D11=0,0,1000*11630*RES_hh_tes!D11/RES_hh_num!D11)</f>
        <v>0</v>
      </c>
      <c r="E11" s="72">
        <f>IF(RES_hh_tes!E11=0,0,1000*11630*RES_hh_tes!E11/RES_hh_num!E11)</f>
        <v>0</v>
      </c>
      <c r="F11" s="72">
        <f>IF(RES_hh_tes!F11=0,0,1000*11630*RES_hh_tes!F11/RES_hh_num!F11)</f>
        <v>8552.3201462383004</v>
      </c>
      <c r="G11" s="72">
        <f>IF(RES_hh_tes!G11=0,0,1000*11630*RES_hh_tes!G11/RES_hh_num!G11)</f>
        <v>8729.2885374254329</v>
      </c>
      <c r="H11" s="72">
        <f>IF(RES_hh_tes!H11=0,0,1000*11630*RES_hh_tes!H11/RES_hh_num!H11)</f>
        <v>7355.7539655557894</v>
      </c>
      <c r="I11" s="72">
        <f>IF(RES_hh_tes!I11=0,0,1000*11630*RES_hh_tes!I11/RES_hh_num!I11)</f>
        <v>7428.614841321013</v>
      </c>
      <c r="J11" s="72">
        <f>IF(RES_hh_tes!J11=0,0,1000*11630*RES_hh_tes!J11/RES_hh_num!J11)</f>
        <v>2282.6471383302851</v>
      </c>
      <c r="K11" s="72">
        <f>IF(RES_hh_tes!K11=0,0,1000*11630*RES_hh_tes!K11/RES_hh_num!K11)</f>
        <v>2054.85571191398</v>
      </c>
      <c r="L11" s="72">
        <f>IF(RES_hh_tes!L11=0,0,1000*11630*RES_hh_tes!L11/RES_hh_num!L11)</f>
        <v>3401.0400759713702</v>
      </c>
      <c r="M11" s="72">
        <f>IF(RES_hh_tes!M11=0,0,1000*11630*RES_hh_tes!M11/RES_hh_num!M11)</f>
        <v>7877.0459411923093</v>
      </c>
      <c r="N11" s="72">
        <f>IF(RES_hh_tes!N11=0,0,1000*11630*RES_hh_tes!N11/RES_hh_num!N11)</f>
        <v>7203.3135032749706</v>
      </c>
      <c r="O11" s="72">
        <f>IF(RES_hh_tes!O11=0,0,1000*11630*RES_hh_tes!O11/RES_hh_num!O11)</f>
        <v>7859.2121066007494</v>
      </c>
      <c r="P11" s="72">
        <f>IF(RES_hh_tes!P11=0,0,1000*11630*RES_hh_tes!P11/RES_hh_num!P11)</f>
        <v>6212.5370566518823</v>
      </c>
      <c r="Q11" s="72">
        <f>IF(RES_hh_tes!Q11=0,0,1000*11630*RES_hh_tes!Q11/RES_hh_num!Q11)</f>
        <v>6817.3820117092619</v>
      </c>
      <c r="R11" s="72">
        <f>IF(RES_hh_tes!R11=0,0,1000*11630*RES_hh_tes!R11/RES_hh_num!R11)</f>
        <v>6922.4567993275759</v>
      </c>
      <c r="S11" s="72">
        <f>IF(RES_hh_tes!S11=0,0,1000*11630*RES_hh_tes!S11/RES_hh_num!S11)</f>
        <v>6618.491554667843</v>
      </c>
      <c r="T11" s="72">
        <f>IF(RES_hh_tes!T11=0,0,1000*11630*RES_hh_tes!T11/RES_hh_num!T11)</f>
        <v>8033.4059613410664</v>
      </c>
      <c r="U11" s="72">
        <f>IF(RES_hh_tes!U11=0,0,1000*11630*RES_hh_tes!U11/RES_hh_num!U11)</f>
        <v>6686.9150109789343</v>
      </c>
      <c r="V11" s="72">
        <f>IF(RES_hh_tes!V11=0,0,1000*11630*RES_hh_tes!V11/RES_hh_num!V11)</f>
        <v>7184.2336768094974</v>
      </c>
      <c r="W11" s="72">
        <f>IF(RES_hh_tes!W11=0,0,1000*11630*RES_hh_tes!W11/RES_hh_num!W11)</f>
        <v>6317.1062355508284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4323.5297973380621</v>
      </c>
      <c r="C12" s="72">
        <f>IF(RES_hh_tes!C12=0,0,1000*11630*RES_hh_tes!C12/RES_hh_num!C12)</f>
        <v>4898.8593111838691</v>
      </c>
      <c r="D12" s="72">
        <f>IF(RES_hh_tes!D12=0,0,1000*11630*RES_hh_tes!D12/RES_hh_num!D12)</f>
        <v>4630.3711485453696</v>
      </c>
      <c r="E12" s="72">
        <f>IF(RES_hh_tes!E12=0,0,1000*11630*RES_hh_tes!E12/RES_hh_num!E12)</f>
        <v>4911.1958164510006</v>
      </c>
      <c r="F12" s="72">
        <f>IF(RES_hh_tes!F12=0,0,1000*11630*RES_hh_tes!F12/RES_hh_num!F12)</f>
        <v>5696.6425063344595</v>
      </c>
      <c r="G12" s="72">
        <f>IF(RES_hh_tes!G12=0,0,1000*11630*RES_hh_tes!G12/RES_hh_num!G12)</f>
        <v>7028.0826039201684</v>
      </c>
      <c r="H12" s="72">
        <f>IF(RES_hh_tes!H12=0,0,1000*11630*RES_hh_tes!H12/RES_hh_num!H12)</f>
        <v>5938.8844720095312</v>
      </c>
      <c r="I12" s="72">
        <f>IF(RES_hh_tes!I12=0,0,1000*11630*RES_hh_tes!I12/RES_hh_num!I12)</f>
        <v>5993.5086057253357</v>
      </c>
      <c r="J12" s="72">
        <f>IF(RES_hh_tes!J12=0,0,1000*11630*RES_hh_tes!J12/RES_hh_num!J12)</f>
        <v>6109.0577850952659</v>
      </c>
      <c r="K12" s="72">
        <f>IF(RES_hh_tes!K12=0,0,1000*11630*RES_hh_tes!K12/RES_hh_num!K12)</f>
        <v>6155.2663406752818</v>
      </c>
      <c r="L12" s="72">
        <f>IF(RES_hh_tes!L12=0,0,1000*11630*RES_hh_tes!L12/RES_hh_num!L12)</f>
        <v>7455.7702400697908</v>
      </c>
      <c r="M12" s="72">
        <f>IF(RES_hh_tes!M12=0,0,1000*11630*RES_hh_tes!M12/RES_hh_num!M12)</f>
        <v>6876.5080574040521</v>
      </c>
      <c r="N12" s="72">
        <f>IF(RES_hh_tes!N12=0,0,1000*11630*RES_hh_tes!N12/RES_hh_num!N12)</f>
        <v>7306.5634638165639</v>
      </c>
      <c r="O12" s="72">
        <f>IF(RES_hh_tes!O12=0,0,1000*11630*RES_hh_tes!O12/RES_hh_num!O12)</f>
        <v>7648.5432056701711</v>
      </c>
      <c r="P12" s="72">
        <f>IF(RES_hh_tes!P12=0,0,1000*11630*RES_hh_tes!P12/RES_hh_num!P12)</f>
        <v>5778.674543500013</v>
      </c>
      <c r="Q12" s="72">
        <f>IF(RES_hh_tes!Q12=0,0,1000*11630*RES_hh_tes!Q12/RES_hh_num!Q12)</f>
        <v>6841.4217628930191</v>
      </c>
      <c r="R12" s="72">
        <f>IF(RES_hh_tes!R12=0,0,1000*11630*RES_hh_tes!R12/RES_hh_num!R12)</f>
        <v>6871.7255006626301</v>
      </c>
      <c r="S12" s="72">
        <f>IF(RES_hh_tes!S12=0,0,1000*11630*RES_hh_tes!S12/RES_hh_num!S12)</f>
        <v>7393.0544916425461</v>
      </c>
      <c r="T12" s="72">
        <f>IF(RES_hh_tes!T12=0,0,1000*11630*RES_hh_tes!T12/RES_hh_num!T12)</f>
        <v>7110.3148707945829</v>
      </c>
      <c r="U12" s="72">
        <f>IF(RES_hh_tes!U12=0,0,1000*11630*RES_hh_tes!U12/RES_hh_num!U12)</f>
        <v>4638.6371507367503</v>
      </c>
      <c r="V12" s="72">
        <f>IF(RES_hh_tes!V12=0,0,1000*11630*RES_hh_tes!V12/RES_hh_num!V12)</f>
        <v>3096.480561146625</v>
      </c>
      <c r="W12" s="72">
        <f>IF(RES_hh_tes!W12=0,0,1000*11630*RES_hh_tes!W12/RES_hh_num!W12)</f>
        <v>10216.147902446801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4927.0678528188655</v>
      </c>
      <c r="C13" s="74">
        <f>IF(RES_hh_tes!C13=0,0,1000*11630*RES_hh_tes!C13/RES_hh_num!C13)</f>
        <v>4551.0715440907243</v>
      </c>
      <c r="D13" s="74">
        <f>IF(RES_hh_tes!D13=0,0,1000*11630*RES_hh_tes!D13/RES_hh_num!D13)</f>
        <v>5045.369147585795</v>
      </c>
      <c r="E13" s="74">
        <f>IF(RES_hh_tes!E13=0,0,1000*11630*RES_hh_tes!E13/RES_hh_num!E13)</f>
        <v>5707.021190297547</v>
      </c>
      <c r="F13" s="74">
        <f>IF(RES_hh_tes!F13=0,0,1000*11630*RES_hh_tes!F13/RES_hh_num!F13)</f>
        <v>5747.0384651173135</v>
      </c>
      <c r="G13" s="74">
        <f>IF(RES_hh_tes!G13=0,0,1000*11630*RES_hh_tes!G13/RES_hh_num!G13)</f>
        <v>6897.0094237281373</v>
      </c>
      <c r="H13" s="74">
        <f>IF(RES_hh_tes!H13=0,0,1000*11630*RES_hh_tes!H13/RES_hh_num!H13)</f>
        <v>6069.8982465625422</v>
      </c>
      <c r="I13" s="74">
        <f>IF(RES_hh_tes!I13=0,0,1000*11630*RES_hh_tes!I13/RES_hh_num!I13)</f>
        <v>5687.4677852718114</v>
      </c>
      <c r="J13" s="74">
        <f>IF(RES_hh_tes!J13=0,0,1000*11630*RES_hh_tes!J13/RES_hh_num!J13)</f>
        <v>6492.0815327263363</v>
      </c>
      <c r="K13" s="74">
        <f>IF(RES_hh_tes!K13=0,0,1000*11630*RES_hh_tes!K13/RES_hh_num!K13)</f>
        <v>6198.0979484345544</v>
      </c>
      <c r="L13" s="74">
        <f>IF(RES_hh_tes!L13=0,0,1000*11630*RES_hh_tes!L13/RES_hh_num!L13)</f>
        <v>7280.5741087051547</v>
      </c>
      <c r="M13" s="74">
        <f>IF(RES_hh_tes!M13=0,0,1000*11630*RES_hh_tes!M13/RES_hh_num!M13)</f>
        <v>7494.097919770652</v>
      </c>
      <c r="N13" s="74">
        <f>IF(RES_hh_tes!N13=0,0,1000*11630*RES_hh_tes!N13/RES_hh_num!N13)</f>
        <v>7722.7691750243257</v>
      </c>
      <c r="O13" s="74">
        <f>IF(RES_hh_tes!O13=0,0,1000*11630*RES_hh_tes!O13/RES_hh_num!O13)</f>
        <v>6789.029955231852</v>
      </c>
      <c r="P13" s="74">
        <f>IF(RES_hh_tes!P13=0,0,1000*11630*RES_hh_tes!P13/RES_hh_num!P13)</f>
        <v>4757.4907238434726</v>
      </c>
      <c r="Q13" s="74">
        <f>IF(RES_hh_tes!Q13=0,0,1000*11630*RES_hh_tes!Q13/RES_hh_num!Q13)</f>
        <v>7498.1054760227989</v>
      </c>
      <c r="R13" s="74">
        <f>IF(RES_hh_tes!R13=0,0,1000*11630*RES_hh_tes!R13/RES_hh_num!R13)</f>
        <v>7900.3586443014492</v>
      </c>
      <c r="S13" s="74">
        <f>IF(RES_hh_tes!S13=0,0,1000*11630*RES_hh_tes!S13/RES_hh_num!S13)</f>
        <v>6013.5819477320429</v>
      </c>
      <c r="T13" s="74">
        <f>IF(RES_hh_tes!T13=0,0,1000*11630*RES_hh_tes!T13/RES_hh_num!T13)</f>
        <v>6618.0640304188264</v>
      </c>
      <c r="U13" s="74">
        <f>IF(RES_hh_tes!U13=0,0,1000*11630*RES_hh_tes!U13/RES_hh_num!U13)</f>
        <v>7771.6779166119259</v>
      </c>
      <c r="V13" s="74">
        <f>IF(RES_hh_tes!V13=0,0,1000*11630*RES_hh_tes!V13/RES_hh_num!V13)</f>
        <v>8729.2214982875212</v>
      </c>
      <c r="W13" s="74">
        <f>IF(RES_hh_tes!W13=0,0,1000*11630*RES_hh_tes!W13/RES_hh_num!W13)</f>
        <v>625.42202156309281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111.71554979691601</v>
      </c>
      <c r="C14" s="76">
        <f>IF(RES_hh_tes!C14=0,0,1000*11630*RES_hh_tes!C14/RES_hh_num!C14)</f>
        <v>117.11481236769811</v>
      </c>
      <c r="D14" s="76">
        <f>IF(RES_hh_tes!D14=0,0,1000*11630*RES_hh_tes!D14/RES_hh_num!D14)</f>
        <v>112.21353953560919</v>
      </c>
      <c r="E14" s="76">
        <f>IF(RES_hh_tes!E14=0,0,1000*11630*RES_hh_tes!E14/RES_hh_num!E14)</f>
        <v>114.36632802323543</v>
      </c>
      <c r="F14" s="76">
        <f>IF(RES_hh_tes!F14=0,0,1000*11630*RES_hh_tes!F14/RES_hh_num!F14)</f>
        <v>124.59573594059185</v>
      </c>
      <c r="G14" s="76">
        <f>IF(RES_hh_tes!G14=0,0,1000*11630*RES_hh_tes!G14/RES_hh_num!G14)</f>
        <v>131.68979147422999</v>
      </c>
      <c r="H14" s="76">
        <f>IF(RES_hh_tes!H14=0,0,1000*11630*RES_hh_tes!H14/RES_hh_num!H14)</f>
        <v>116.81685656279927</v>
      </c>
      <c r="I14" s="76">
        <f>IF(RES_hh_tes!I14=0,0,1000*11630*RES_hh_tes!I14/RES_hh_num!I14)</f>
        <v>109.76873469268882</v>
      </c>
      <c r="J14" s="76">
        <f>IF(RES_hh_tes!J14=0,0,1000*11630*RES_hh_tes!J14/RES_hh_num!J14)</f>
        <v>110.9219199225885</v>
      </c>
      <c r="K14" s="76">
        <f>IF(RES_hh_tes!K14=0,0,1000*11630*RES_hh_tes!K14/RES_hh_num!K14)</f>
        <v>112.83664979968492</v>
      </c>
      <c r="L14" s="76">
        <f>IF(RES_hh_tes!L14=0,0,1000*11630*RES_hh_tes!L14/RES_hh_num!L14)</f>
        <v>125.18692159405354</v>
      </c>
      <c r="M14" s="76">
        <f>IF(RES_hh_tes!M14=0,0,1000*11630*RES_hh_tes!M14/RES_hh_num!M14)</f>
        <v>115.1887331454581</v>
      </c>
      <c r="N14" s="76">
        <f>IF(RES_hh_tes!N14=0,0,1000*11630*RES_hh_tes!N14/RES_hh_num!N14)</f>
        <v>115.6276630450501</v>
      </c>
      <c r="O14" s="76">
        <f>IF(RES_hh_tes!O14=0,0,1000*11630*RES_hh_tes!O14/RES_hh_num!O14)</f>
        <v>125.01005520207453</v>
      </c>
      <c r="P14" s="76">
        <f>IF(RES_hh_tes!P14=0,0,1000*11630*RES_hh_tes!P14/RES_hh_num!P14)</f>
        <v>103.31286464173277</v>
      </c>
      <c r="Q14" s="76">
        <f>IF(RES_hh_tes!Q14=0,0,1000*11630*RES_hh_tes!Q14/RES_hh_num!Q14)</f>
        <v>106.97682788044568</v>
      </c>
      <c r="R14" s="76">
        <f>IF(RES_hh_tes!R14=0,0,1000*11630*RES_hh_tes!R14/RES_hh_num!R14)</f>
        <v>107.0932210936205</v>
      </c>
      <c r="S14" s="76">
        <f>IF(RES_hh_tes!S14=0,0,1000*11630*RES_hh_tes!S14/RES_hh_num!S14)</f>
        <v>108.58620874984283</v>
      </c>
      <c r="T14" s="76">
        <f>IF(RES_hh_tes!T14=0,0,1000*11630*RES_hh_tes!T14/RES_hh_num!T14)</f>
        <v>104.00575552525989</v>
      </c>
      <c r="U14" s="76">
        <f>IF(RES_hh_tes!U14=0,0,1000*11630*RES_hh_tes!U14/RES_hh_num!U14)</f>
        <v>103.55698339083894</v>
      </c>
      <c r="V14" s="76">
        <f>IF(RES_hh_tes!V14=0,0,1000*11630*RES_hh_tes!V14/RES_hh_num!V14)</f>
        <v>103.04458366562896</v>
      </c>
      <c r="W14" s="76">
        <f>IF(RES_hh_tes!W14=0,0,1000*11630*RES_hh_tes!W14/RES_hh_num!W14)</f>
        <v>105.2379005793525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63.058800593472412</v>
      </c>
      <c r="C15" s="69">
        <f t="shared" si="0"/>
        <v>82.420240648931184</v>
      </c>
      <c r="D15" s="69">
        <f t="shared" si="0"/>
        <v>75.959920933305483</v>
      </c>
      <c r="E15" s="69">
        <f t="shared" si="0"/>
        <v>261.28844177065537</v>
      </c>
      <c r="F15" s="69">
        <f t="shared" si="0"/>
        <v>113.66228649571946</v>
      </c>
      <c r="G15" s="69">
        <f t="shared" si="0"/>
        <v>123.80917669680515</v>
      </c>
      <c r="H15" s="69">
        <f t="shared" si="0"/>
        <v>173.98823576970273</v>
      </c>
      <c r="I15" s="69">
        <f t="shared" si="0"/>
        <v>173.63655977173377</v>
      </c>
      <c r="J15" s="69">
        <f t="shared" si="0"/>
        <v>232.7815581472837</v>
      </c>
      <c r="K15" s="69">
        <f t="shared" si="0"/>
        <v>258.01691857388647</v>
      </c>
      <c r="L15" s="69">
        <f t="shared" si="0"/>
        <v>211.3553959969542</v>
      </c>
      <c r="M15" s="69">
        <f t="shared" si="0"/>
        <v>244.48507815536075</v>
      </c>
      <c r="N15" s="69">
        <f t="shared" si="0"/>
        <v>407.11906443196546</v>
      </c>
      <c r="O15" s="69">
        <f t="shared" si="0"/>
        <v>255.15492565747866</v>
      </c>
      <c r="P15" s="69">
        <f t="shared" si="0"/>
        <v>189.24527238183077</v>
      </c>
      <c r="Q15" s="69">
        <f t="shared" si="0"/>
        <v>398.34556433684776</v>
      </c>
      <c r="R15" s="69">
        <f t="shared" si="0"/>
        <v>285.90762418817343</v>
      </c>
      <c r="S15" s="69">
        <f t="shared" si="0"/>
        <v>437.2338225579274</v>
      </c>
      <c r="T15" s="69">
        <f t="shared" si="0"/>
        <v>347.4497898756091</v>
      </c>
      <c r="U15" s="69">
        <f t="shared" si="0"/>
        <v>441.82213779846927</v>
      </c>
      <c r="V15" s="69">
        <f t="shared" si="0"/>
        <v>355.59732778172429</v>
      </c>
      <c r="W15" s="69">
        <f t="shared" si="0"/>
        <v>440.05976644805656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63.058800593472412</v>
      </c>
      <c r="C16" s="72">
        <f>IF(RES_hh_tes!C16=0,0,1000*11630*RES_hh_tes!C16/RES_hh_num!C$3)</f>
        <v>82.420240648931184</v>
      </c>
      <c r="D16" s="72">
        <f>IF(RES_hh_tes!D16=0,0,1000*11630*RES_hh_tes!D16/RES_hh_num!D$3)</f>
        <v>75.959920933305483</v>
      </c>
      <c r="E16" s="72">
        <f>IF(RES_hh_tes!E16=0,0,1000*11630*RES_hh_tes!E16/RES_hh_num!E$3)</f>
        <v>261.28844177065537</v>
      </c>
      <c r="F16" s="72">
        <f>IF(RES_hh_tes!F16=0,0,1000*11630*RES_hh_tes!F16/RES_hh_num!F$3)</f>
        <v>113.66228649571946</v>
      </c>
      <c r="G16" s="72">
        <f>IF(RES_hh_tes!G16=0,0,1000*11630*RES_hh_tes!G16/RES_hh_num!G$3)</f>
        <v>123.80917669680515</v>
      </c>
      <c r="H16" s="72">
        <f>IF(RES_hh_tes!H16=0,0,1000*11630*RES_hh_tes!H16/RES_hh_num!H$3)</f>
        <v>173.98823576970273</v>
      </c>
      <c r="I16" s="72">
        <f>IF(RES_hh_tes!I16=0,0,1000*11630*RES_hh_tes!I16/RES_hh_num!I$3)</f>
        <v>173.63655977173377</v>
      </c>
      <c r="J16" s="72">
        <f>IF(RES_hh_tes!J16=0,0,1000*11630*RES_hh_tes!J16/RES_hh_num!J$3)</f>
        <v>232.7815581472837</v>
      </c>
      <c r="K16" s="72">
        <f>IF(RES_hh_tes!K16=0,0,1000*11630*RES_hh_tes!K16/RES_hh_num!K$3)</f>
        <v>258.01691857388647</v>
      </c>
      <c r="L16" s="72">
        <f>IF(RES_hh_tes!L16=0,0,1000*11630*RES_hh_tes!L16/RES_hh_num!L$3)</f>
        <v>211.3553959969542</v>
      </c>
      <c r="M16" s="72">
        <f>IF(RES_hh_tes!M16=0,0,1000*11630*RES_hh_tes!M16/RES_hh_num!M$3)</f>
        <v>244.48507815536075</v>
      </c>
      <c r="N16" s="72">
        <f>IF(RES_hh_tes!N16=0,0,1000*11630*RES_hh_tes!N16/RES_hh_num!N$3)</f>
        <v>407.11906443196546</v>
      </c>
      <c r="O16" s="72">
        <f>IF(RES_hh_tes!O16=0,0,1000*11630*RES_hh_tes!O16/RES_hh_num!O$3)</f>
        <v>255.15492565747866</v>
      </c>
      <c r="P16" s="72">
        <f>IF(RES_hh_tes!P16=0,0,1000*11630*RES_hh_tes!P16/RES_hh_num!P$3)</f>
        <v>189.24527238183077</v>
      </c>
      <c r="Q16" s="72">
        <f>IF(RES_hh_tes!Q16=0,0,1000*11630*RES_hh_tes!Q16/RES_hh_num!Q$3)</f>
        <v>398.34556433684776</v>
      </c>
      <c r="R16" s="72">
        <f>IF(RES_hh_tes!R16=0,0,1000*11630*RES_hh_tes!R16/RES_hh_num!R$3)</f>
        <v>285.90762418817343</v>
      </c>
      <c r="S16" s="72">
        <f>IF(RES_hh_tes!S16=0,0,1000*11630*RES_hh_tes!S16/RES_hh_num!S$3)</f>
        <v>437.2338225579274</v>
      </c>
      <c r="T16" s="72">
        <f>IF(RES_hh_tes!T16=0,0,1000*11630*RES_hh_tes!T16/RES_hh_num!T$3)</f>
        <v>347.4497898756091</v>
      </c>
      <c r="U16" s="72">
        <f>IF(RES_hh_tes!U16=0,0,1000*11630*RES_hh_tes!U16/RES_hh_num!U$3)</f>
        <v>441.82213779846927</v>
      </c>
      <c r="V16" s="72">
        <f>IF(RES_hh_tes!V16=0,0,1000*11630*RES_hh_tes!V16/RES_hh_num!V$3)</f>
        <v>355.59732778172429</v>
      </c>
      <c r="W16" s="72">
        <f>IF(RES_hh_tes!W16=0,0,1000*11630*RES_hh_tes!W16/RES_hh_num!W$3)</f>
        <v>440.05976644805656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1181.2133509778878</v>
      </c>
      <c r="C17" s="69">
        <f>IF(RES_hh_tes!C17=0,0,1000*11630*RES_hh_tes!C17/RES_hh_num!C17)</f>
        <v>1192.0188351601889</v>
      </c>
      <c r="D17" s="69">
        <f>IF(RES_hh_tes!D17=0,0,1000*11630*RES_hh_tes!D17/RES_hh_num!D17)</f>
        <v>1210.1967497319456</v>
      </c>
      <c r="E17" s="69">
        <f>IF(RES_hh_tes!E17=0,0,1000*11630*RES_hh_tes!E17/RES_hh_num!E17)</f>
        <v>1188.4224062865219</v>
      </c>
      <c r="F17" s="69">
        <f>IF(RES_hh_tes!F17=0,0,1000*11630*RES_hh_tes!F17/RES_hh_num!F17)</f>
        <v>1195.2755184285479</v>
      </c>
      <c r="G17" s="69">
        <f>IF(RES_hh_tes!G17=0,0,1000*11630*RES_hh_tes!G17/RES_hh_num!G17)</f>
        <v>1193.1683885842358</v>
      </c>
      <c r="H17" s="69">
        <f>IF(RES_hh_tes!H17=0,0,1000*11630*RES_hh_tes!H17/RES_hh_num!H17)</f>
        <v>1182.9348021403619</v>
      </c>
      <c r="I17" s="69">
        <f>IF(RES_hh_tes!I17=0,0,1000*11630*RES_hh_tes!I17/RES_hh_num!I17)</f>
        <v>1128.7403856103349</v>
      </c>
      <c r="J17" s="69">
        <f>IF(RES_hh_tes!J17=0,0,1000*11630*RES_hh_tes!J17/RES_hh_num!J17)</f>
        <v>1053.7955544176448</v>
      </c>
      <c r="K17" s="69">
        <f>IF(RES_hh_tes!K17=0,0,1000*11630*RES_hh_tes!K17/RES_hh_num!K17)</f>
        <v>1092.3409172606769</v>
      </c>
      <c r="L17" s="69">
        <f>IF(RES_hh_tes!L17=0,0,1000*11630*RES_hh_tes!L17/RES_hh_num!L17)</f>
        <v>1179.5802758908137</v>
      </c>
      <c r="M17" s="69">
        <f>IF(RES_hh_tes!M17=0,0,1000*11630*RES_hh_tes!M17/RES_hh_num!M17)</f>
        <v>1223.1406133194637</v>
      </c>
      <c r="N17" s="69">
        <f>IF(RES_hh_tes!N17=0,0,1000*11630*RES_hh_tes!N17/RES_hh_num!N17)</f>
        <v>1213.5794666573038</v>
      </c>
      <c r="O17" s="69">
        <f>IF(RES_hh_tes!O17=0,0,1000*11630*RES_hh_tes!O17/RES_hh_num!O17)</f>
        <v>1202.0432630432306</v>
      </c>
      <c r="P17" s="69">
        <f>IF(RES_hh_tes!P17=0,0,1000*11630*RES_hh_tes!P17/RES_hh_num!P17)</f>
        <v>1131.8782970714401</v>
      </c>
      <c r="Q17" s="69">
        <f>IF(RES_hh_tes!Q17=0,0,1000*11630*RES_hh_tes!Q17/RES_hh_num!Q17)</f>
        <v>1149.1350502806408</v>
      </c>
      <c r="R17" s="69">
        <f>IF(RES_hh_tes!R17=0,0,1000*11630*RES_hh_tes!R17/RES_hh_num!R17)</f>
        <v>1167.4856421980253</v>
      </c>
      <c r="S17" s="69">
        <f>IF(RES_hh_tes!S17=0,0,1000*11630*RES_hh_tes!S17/RES_hh_num!S17)</f>
        <v>1166.0434163971856</v>
      </c>
      <c r="T17" s="69">
        <f>IF(RES_hh_tes!T17=0,0,1000*11630*RES_hh_tes!T17/RES_hh_num!T17)</f>
        <v>1181.4115940852867</v>
      </c>
      <c r="U17" s="69">
        <f>IF(RES_hh_tes!U17=0,0,1000*11630*RES_hh_tes!U17/RES_hh_num!U17)</f>
        <v>1164.5680248985461</v>
      </c>
      <c r="V17" s="69">
        <f>IF(RES_hh_tes!V17=0,0,1000*11630*RES_hh_tes!V17/RES_hh_num!V17)</f>
        <v>1154.7883786490972</v>
      </c>
      <c r="W17" s="69">
        <f>IF(RES_hh_tes!W17=0,0,1000*11630*RES_hh_tes!W17/RES_hh_num!W17)</f>
        <v>995.66854808192465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1175.9665323484633</v>
      </c>
      <c r="C19" s="72">
        <f>IF(RES_hh_tes!C19=0,0,1000*11630*RES_hh_tes!C19/RES_hh_num!C19)</f>
        <v>1195.3315312666807</v>
      </c>
      <c r="D19" s="72">
        <f>IF(RES_hh_tes!D19=0,0,1000*11630*RES_hh_tes!D19/RES_hh_num!D19)</f>
        <v>1181.4331331511214</v>
      </c>
      <c r="E19" s="72">
        <f>IF(RES_hh_tes!E19=0,0,1000*11630*RES_hh_tes!E19/RES_hh_num!E19)</f>
        <v>1166.2238364688017</v>
      </c>
      <c r="F19" s="72">
        <f>IF(RES_hh_tes!F19=0,0,1000*11630*RES_hh_tes!F19/RES_hh_num!F19)</f>
        <v>1322.9776545665713</v>
      </c>
      <c r="G19" s="72">
        <f>IF(RES_hh_tes!G19=0,0,1000*11630*RES_hh_tes!G19/RES_hh_num!G19)</f>
        <v>1208.9366894032753</v>
      </c>
      <c r="H19" s="72">
        <f>IF(RES_hh_tes!H19=0,0,1000*11630*RES_hh_tes!H19/RES_hh_num!H19)</f>
        <v>1187.0553042356178</v>
      </c>
      <c r="I19" s="72">
        <f>IF(RES_hh_tes!I19=0,0,1000*11630*RES_hh_tes!I19/RES_hh_num!I19)</f>
        <v>1094.6553807527159</v>
      </c>
      <c r="J19" s="72">
        <f>IF(RES_hh_tes!J19=0,0,1000*11630*RES_hh_tes!J19/RES_hh_num!J19)</f>
        <v>1053.6464410163505</v>
      </c>
      <c r="K19" s="72">
        <f>IF(RES_hh_tes!K19=0,0,1000*11630*RES_hh_tes!K19/RES_hh_num!K19)</f>
        <v>1073.6284054200996</v>
      </c>
      <c r="L19" s="72">
        <f>IF(RES_hh_tes!L19=0,0,1000*11630*RES_hh_tes!L19/RES_hh_num!L19)</f>
        <v>1158.1059095218893</v>
      </c>
      <c r="M19" s="72">
        <f>IF(RES_hh_tes!M19=0,0,1000*11630*RES_hh_tes!M19/RES_hh_num!M19)</f>
        <v>1299.9996428353629</v>
      </c>
      <c r="N19" s="72">
        <f>IF(RES_hh_tes!N19=0,0,1000*11630*RES_hh_tes!N19/RES_hh_num!N19)</f>
        <v>1218.6591404380954</v>
      </c>
      <c r="O19" s="72">
        <f>IF(RES_hh_tes!O19=0,0,1000*11630*RES_hh_tes!O19/RES_hh_num!O19)</f>
        <v>1179.3375572282848</v>
      </c>
      <c r="P19" s="72">
        <f>IF(RES_hh_tes!P19=0,0,1000*11630*RES_hh_tes!P19/RES_hh_num!P19)</f>
        <v>1084.3130957374651</v>
      </c>
      <c r="Q19" s="72">
        <f>IF(RES_hh_tes!Q19=0,0,1000*11630*RES_hh_tes!Q19/RES_hh_num!Q19)</f>
        <v>1111.0729198640008</v>
      </c>
      <c r="R19" s="72">
        <f>IF(RES_hh_tes!R19=0,0,1000*11630*RES_hh_tes!R19/RES_hh_num!R19)</f>
        <v>1144.3610475989633</v>
      </c>
      <c r="S19" s="72">
        <f>IF(RES_hh_tes!S19=0,0,1000*11630*RES_hh_tes!S19/RES_hh_num!S19)</f>
        <v>1178.7739133676162</v>
      </c>
      <c r="T19" s="72">
        <f>IF(RES_hh_tes!T19=0,0,1000*11630*RES_hh_tes!T19/RES_hh_num!T19)</f>
        <v>1188.4000022719285</v>
      </c>
      <c r="U19" s="72">
        <f>IF(RES_hh_tes!U19=0,0,1000*11630*RES_hh_tes!U19/RES_hh_num!U19)</f>
        <v>1139.5437040523677</v>
      </c>
      <c r="V19" s="72">
        <f>IF(RES_hh_tes!V19=0,0,1000*11630*RES_hh_tes!V19/RES_hh_num!V19)</f>
        <v>1112.4107404800861</v>
      </c>
      <c r="W19" s="72">
        <f>IF(RES_hh_tes!W19=0,0,1000*11630*RES_hh_tes!W19/RES_hh_num!W19)</f>
        <v>1040.4314191508167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1198.8179135436822</v>
      </c>
      <c r="C20" s="72">
        <f>IF(RES_hh_tes!C20=0,0,1000*11630*RES_hh_tes!C20/RES_hh_num!C20)</f>
        <v>1206.4879966231272</v>
      </c>
      <c r="D20" s="72">
        <f>IF(RES_hh_tes!D20=0,0,1000*11630*RES_hh_tes!D20/RES_hh_num!D20)</f>
        <v>1208.10186926711</v>
      </c>
      <c r="E20" s="72">
        <f>IF(RES_hh_tes!E20=0,0,1000*11630*RES_hh_tes!E20/RES_hh_num!E20)</f>
        <v>1102.5321389178835</v>
      </c>
      <c r="F20" s="72">
        <f>IF(RES_hh_tes!F20=0,0,1000*11630*RES_hh_tes!F20/RES_hh_num!F20)</f>
        <v>1248.6162058414027</v>
      </c>
      <c r="G20" s="72">
        <f>IF(RES_hh_tes!G20=0,0,1000*11630*RES_hh_tes!G20/RES_hh_num!G20)</f>
        <v>1203.0082719069208</v>
      </c>
      <c r="H20" s="72">
        <f>IF(RES_hh_tes!H20=0,0,1000*11630*RES_hh_tes!H20/RES_hh_num!H20)</f>
        <v>1213.5725843450757</v>
      </c>
      <c r="I20" s="72">
        <f>IF(RES_hh_tes!I20=0,0,1000*11630*RES_hh_tes!I20/RES_hh_num!I20)</f>
        <v>1067.3998156290447</v>
      </c>
      <c r="J20" s="72">
        <f>IF(RES_hh_tes!J20=0,0,1000*11630*RES_hh_tes!J20/RES_hh_num!J20)</f>
        <v>1075.347137670778</v>
      </c>
      <c r="K20" s="72">
        <f>IF(RES_hh_tes!K20=0,0,1000*11630*RES_hh_tes!K20/RES_hh_num!K20)</f>
        <v>1152.3647063009066</v>
      </c>
      <c r="L20" s="72">
        <f>IF(RES_hh_tes!L20=0,0,1000*11630*RES_hh_tes!L20/RES_hh_num!L20)</f>
        <v>1044.0990364994093</v>
      </c>
      <c r="M20" s="72">
        <f>IF(RES_hh_tes!M20=0,0,1000*11630*RES_hh_tes!M20/RES_hh_num!M20)</f>
        <v>1270.1107014854576</v>
      </c>
      <c r="N20" s="72">
        <f>IF(RES_hh_tes!N20=0,0,1000*11630*RES_hh_tes!N20/RES_hh_num!N20)</f>
        <v>1144.8368235969531</v>
      </c>
      <c r="O20" s="72">
        <f>IF(RES_hh_tes!O20=0,0,1000*11630*RES_hh_tes!O20/RES_hh_num!O20)</f>
        <v>1169.5259257958696</v>
      </c>
      <c r="P20" s="72">
        <f>IF(RES_hh_tes!P20=0,0,1000*11630*RES_hh_tes!P20/RES_hh_num!P20)</f>
        <v>1155.9259165331814</v>
      </c>
      <c r="Q20" s="72">
        <f>IF(RES_hh_tes!Q20=0,0,1000*11630*RES_hh_tes!Q20/RES_hh_num!Q20)</f>
        <v>1178.1347373547242</v>
      </c>
      <c r="R20" s="72">
        <f>IF(RES_hh_tes!R20=0,0,1000*11630*RES_hh_tes!R20/RES_hh_num!R20)</f>
        <v>1155.3789436128741</v>
      </c>
      <c r="S20" s="72">
        <f>IF(RES_hh_tes!S20=0,0,1000*11630*RES_hh_tes!S20/RES_hh_num!S20)</f>
        <v>1049.5222632696818</v>
      </c>
      <c r="T20" s="72">
        <f>IF(RES_hh_tes!T20=0,0,1000*11630*RES_hh_tes!T20/RES_hh_num!T20)</f>
        <v>1317.1534780712223</v>
      </c>
      <c r="U20" s="72">
        <f>IF(RES_hh_tes!U20=0,0,1000*11630*RES_hh_tes!U20/RES_hh_num!U20)</f>
        <v>1110.6385170793892</v>
      </c>
      <c r="V20" s="72">
        <f>IF(RES_hh_tes!V20=0,0,1000*11630*RES_hh_tes!V20/RES_hh_num!V20)</f>
        <v>1129.7889381338816</v>
      </c>
      <c r="W20" s="72">
        <f>IF(RES_hh_tes!W20=0,0,1000*11630*RES_hh_tes!W20/RES_hh_num!W20)</f>
        <v>995.87325654183098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1174.8142013495799</v>
      </c>
      <c r="C21" s="72">
        <f>IF(RES_hh_tes!C21=0,0,1000*11630*RES_hh_tes!C21/RES_hh_num!C21)</f>
        <v>1205.0834161250248</v>
      </c>
      <c r="D21" s="72">
        <f>IF(RES_hh_tes!D21=0,0,1000*11630*RES_hh_tes!D21/RES_hh_num!D21)</f>
        <v>1204.9879028436426</v>
      </c>
      <c r="E21" s="72">
        <f>IF(RES_hh_tes!E21=0,0,1000*11630*RES_hh_tes!E21/RES_hh_num!E21)</f>
        <v>1218.0066045415838</v>
      </c>
      <c r="F21" s="72">
        <f>IF(RES_hh_tes!F21=0,0,1000*11630*RES_hh_tes!F21/RES_hh_num!F21)</f>
        <v>1154.413046881567</v>
      </c>
      <c r="G21" s="72">
        <f>IF(RES_hh_tes!G21=0,0,1000*11630*RES_hh_tes!G21/RES_hh_num!G21)</f>
        <v>1195.1083815238483</v>
      </c>
      <c r="H21" s="72">
        <f>IF(RES_hh_tes!H21=0,0,1000*11630*RES_hh_tes!H21/RES_hh_num!H21)</f>
        <v>1175.2612691681506</v>
      </c>
      <c r="I21" s="72">
        <f>IF(RES_hh_tes!I21=0,0,1000*11630*RES_hh_tes!I21/RES_hh_num!I21)</f>
        <v>1142.4675451794149</v>
      </c>
      <c r="J21" s="72">
        <f>IF(RES_hh_tes!J21=0,0,1000*11630*RES_hh_tes!J21/RES_hh_num!J21)</f>
        <v>1025.2887836013576</v>
      </c>
      <c r="K21" s="72">
        <f>IF(RES_hh_tes!K21=0,0,1000*11630*RES_hh_tes!K21/RES_hh_num!K21)</f>
        <v>1093.0505164657379</v>
      </c>
      <c r="L21" s="72">
        <f>IF(RES_hh_tes!L21=0,0,1000*11630*RES_hh_tes!L21/RES_hh_num!L21)</f>
        <v>1204.7211779654426</v>
      </c>
      <c r="M21" s="72">
        <f>IF(RES_hh_tes!M21=0,0,1000*11630*RES_hh_tes!M21/RES_hh_num!M21)</f>
        <v>1182.5517069885504</v>
      </c>
      <c r="N21" s="72">
        <f>IF(RES_hh_tes!N21=0,0,1000*11630*RES_hh_tes!N21/RES_hh_num!N21)</f>
        <v>1224.5216699716859</v>
      </c>
      <c r="O21" s="72">
        <f>IF(RES_hh_tes!O21=0,0,1000*11630*RES_hh_tes!O21/RES_hh_num!O21)</f>
        <v>1219.2946402008331</v>
      </c>
      <c r="P21" s="72">
        <f>IF(RES_hh_tes!P21=0,0,1000*11630*RES_hh_tes!P21/RES_hh_num!P21)</f>
        <v>1101.8997269841529</v>
      </c>
      <c r="Q21" s="72">
        <f>IF(RES_hh_tes!Q21=0,0,1000*11630*RES_hh_tes!Q21/RES_hh_num!Q21)</f>
        <v>1149.7297972363942</v>
      </c>
      <c r="R21" s="72">
        <f>IF(RES_hh_tes!R21=0,0,1000*11630*RES_hh_tes!R21/RES_hh_num!R21)</f>
        <v>1176.1817763251922</v>
      </c>
      <c r="S21" s="72">
        <f>IF(RES_hh_tes!S21=0,0,1000*11630*RES_hh_tes!S21/RES_hh_num!S21)</f>
        <v>1163.4365150584729</v>
      </c>
      <c r="T21" s="72">
        <f>IF(RES_hh_tes!T21=0,0,1000*11630*RES_hh_tes!T21/RES_hh_num!T21)</f>
        <v>1166.7888752889432</v>
      </c>
      <c r="U21" s="72">
        <f>IF(RES_hh_tes!U21=0,0,1000*11630*RES_hh_tes!U21/RES_hh_num!U21)</f>
        <v>1164.7223756295916</v>
      </c>
      <c r="V21" s="72">
        <f>IF(RES_hh_tes!V21=0,0,1000*11630*RES_hh_tes!V21/RES_hh_num!V21)</f>
        <v>1170.9012292759965</v>
      </c>
      <c r="W21" s="72">
        <f>IF(RES_hh_tes!W21=0,0,1000*11630*RES_hh_tes!W21/RES_hh_num!W21)</f>
        <v>969.46982581523355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1161.6472402972324</v>
      </c>
      <c r="C22" s="72">
        <f>IF(RES_hh_tes!C22=0,0,1000*11630*RES_hh_tes!C22/RES_hh_num!C22)</f>
        <v>1005.4167713733148</v>
      </c>
      <c r="D22" s="72">
        <f>IF(RES_hh_tes!D22=0,0,1000*11630*RES_hh_tes!D22/RES_hh_num!D22)</f>
        <v>1276.4570660880668</v>
      </c>
      <c r="E22" s="72">
        <f>IF(RES_hh_tes!E22=0,0,1000*11630*RES_hh_tes!E22/RES_hh_num!E22)</f>
        <v>1220.0776909487574</v>
      </c>
      <c r="F22" s="72">
        <f>IF(RES_hh_tes!F22=0,0,1000*11630*RES_hh_tes!F22/RES_hh_num!F22)</f>
        <v>1119.5324084607146</v>
      </c>
      <c r="G22" s="72">
        <f>IF(RES_hh_tes!G22=0,0,1000*11630*RES_hh_tes!G22/RES_hh_num!G22)</f>
        <v>1155.8692391898378</v>
      </c>
      <c r="H22" s="72">
        <f>IF(RES_hh_tes!H22=0,0,1000*11630*RES_hh_tes!H22/RES_hh_num!H22)</f>
        <v>1253.7800114591475</v>
      </c>
      <c r="I22" s="72">
        <f>IF(RES_hh_tes!I22=0,0,1000*11630*RES_hh_tes!I22/RES_hh_num!I22)</f>
        <v>1114.3221003652257</v>
      </c>
      <c r="J22" s="72">
        <f>IF(RES_hh_tes!J22=0,0,1000*11630*RES_hh_tes!J22/RES_hh_num!J22)</f>
        <v>1105.3831603124183</v>
      </c>
      <c r="K22" s="72">
        <f>IF(RES_hh_tes!K22=0,0,1000*11630*RES_hh_tes!K22/RES_hh_num!K22)</f>
        <v>1070.7278052700044</v>
      </c>
      <c r="L22" s="72">
        <f>IF(RES_hh_tes!L22=0,0,1000*11630*RES_hh_tes!L22/RES_hh_num!L22)</f>
        <v>1145.2273001072651</v>
      </c>
      <c r="M22" s="72">
        <f>IF(RES_hh_tes!M22=0,0,1000*11630*RES_hh_tes!M22/RES_hh_num!M22)</f>
        <v>1258.582050995313</v>
      </c>
      <c r="N22" s="72">
        <f>IF(RES_hh_tes!N22=0,0,1000*11630*RES_hh_tes!N22/RES_hh_num!N22)</f>
        <v>1205.620874298211</v>
      </c>
      <c r="O22" s="72">
        <f>IF(RES_hh_tes!O22=0,0,1000*11630*RES_hh_tes!O22/RES_hh_num!O22)</f>
        <v>1164.5645200749761</v>
      </c>
      <c r="P22" s="72">
        <f>IF(RES_hh_tes!P22=0,0,1000*11630*RES_hh_tes!P22/RES_hh_num!P22)</f>
        <v>1196.3847352751488</v>
      </c>
      <c r="Q22" s="72">
        <f>IF(RES_hh_tes!Q22=0,0,1000*11630*RES_hh_tes!Q22/RES_hh_num!Q22)</f>
        <v>1144.9838852883163</v>
      </c>
      <c r="R22" s="72">
        <f>IF(RES_hh_tes!R22=0,0,1000*11630*RES_hh_tes!R22/RES_hh_num!R22)</f>
        <v>1113.3144680782434</v>
      </c>
      <c r="S22" s="72">
        <f>IF(RES_hh_tes!S22=0,0,1000*11630*RES_hh_tes!S22/RES_hh_num!S22)</f>
        <v>1216.9570754282602</v>
      </c>
      <c r="T22" s="72">
        <f>IF(RES_hh_tes!T22=0,0,1000*11630*RES_hh_tes!T22/RES_hh_num!T22)</f>
        <v>1153.6322291670963</v>
      </c>
      <c r="U22" s="72">
        <f>IF(RES_hh_tes!U22=0,0,1000*11630*RES_hh_tes!U22/RES_hh_num!U22)</f>
        <v>1133.4477622002523</v>
      </c>
      <c r="V22" s="72">
        <f>IF(RES_hh_tes!V22=0,0,1000*11630*RES_hh_tes!V22/RES_hh_num!V22)</f>
        <v>1066.2709242122226</v>
      </c>
      <c r="W22" s="72">
        <f>IF(RES_hh_tes!W22=0,0,1000*11630*RES_hh_tes!W22/RES_hh_num!W22)</f>
        <v>1073.3417350647233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1186.8893732532222</v>
      </c>
      <c r="C23" s="72">
        <f>IF(RES_hh_tes!C23=0,0,1000*11630*RES_hh_tes!C23/RES_hh_num!C23)</f>
        <v>1178.1900163172368</v>
      </c>
      <c r="D23" s="72">
        <f>IF(RES_hh_tes!D23=0,0,1000*11630*RES_hh_tes!D23/RES_hh_num!D23)</f>
        <v>1214.6378795186047</v>
      </c>
      <c r="E23" s="72">
        <f>IF(RES_hh_tes!E23=0,0,1000*11630*RES_hh_tes!E23/RES_hh_num!E23)</f>
        <v>1107.6133065970814</v>
      </c>
      <c r="F23" s="72">
        <f>IF(RES_hh_tes!F23=0,0,1000*11630*RES_hh_tes!F23/RES_hh_num!F23)</f>
        <v>1151.5854567694562</v>
      </c>
      <c r="G23" s="72">
        <f>IF(RES_hh_tes!G23=0,0,1000*11630*RES_hh_tes!G23/RES_hh_num!G23)</f>
        <v>1073.8721968318703</v>
      </c>
      <c r="H23" s="72">
        <f>IF(RES_hh_tes!H23=0,0,1000*11630*RES_hh_tes!H23/RES_hh_num!H23)</f>
        <v>1142.8552985001547</v>
      </c>
      <c r="I23" s="72">
        <f>IF(RES_hh_tes!I23=0,0,1000*11630*RES_hh_tes!I23/RES_hh_num!I23)</f>
        <v>1148.7944941568139</v>
      </c>
      <c r="J23" s="72">
        <f>IF(RES_hh_tes!J23=0,0,1000*11630*RES_hh_tes!J23/RES_hh_num!J23)</f>
        <v>1139.6955874152179</v>
      </c>
      <c r="K23" s="72">
        <f>IF(RES_hh_tes!K23=0,0,1000*11630*RES_hh_tes!K23/RES_hh_num!K23)</f>
        <v>1253.3473284069826</v>
      </c>
      <c r="L23" s="72">
        <f>IF(RES_hh_tes!L23=0,0,1000*11630*RES_hh_tes!L23/RES_hh_num!L23)</f>
        <v>880.48298991919512</v>
      </c>
      <c r="M23" s="72">
        <f>IF(RES_hh_tes!M23=0,0,1000*11630*RES_hh_tes!M23/RES_hh_num!M23)</f>
        <v>1151.1599672645168</v>
      </c>
      <c r="N23" s="72">
        <f>IF(RES_hh_tes!N23=0,0,1000*11630*RES_hh_tes!N23/RES_hh_num!N23)</f>
        <v>1344.0161981812478</v>
      </c>
      <c r="O23" s="72">
        <f>IF(RES_hh_tes!O23=0,0,1000*11630*RES_hh_tes!O23/RES_hh_num!O23)</f>
        <v>1380.7062822623261</v>
      </c>
      <c r="P23" s="72">
        <f>IF(RES_hh_tes!P23=0,0,1000*11630*RES_hh_tes!P23/RES_hh_num!P23)</f>
        <v>661.02405987908082</v>
      </c>
      <c r="Q23" s="72">
        <f>IF(RES_hh_tes!Q23=0,0,1000*11630*RES_hh_tes!Q23/RES_hh_num!Q23)</f>
        <v>1098.2564392374536</v>
      </c>
      <c r="R23" s="72">
        <f>IF(RES_hh_tes!R23=0,0,1000*11630*RES_hh_tes!R23/RES_hh_num!R23)</f>
        <v>1123.250224180767</v>
      </c>
      <c r="S23" s="72">
        <f>IF(RES_hh_tes!S23=0,0,1000*11630*RES_hh_tes!S23/RES_hh_num!S23)</f>
        <v>1121.7646536104453</v>
      </c>
      <c r="T23" s="72">
        <f>IF(RES_hh_tes!T23=0,0,1000*11630*RES_hh_tes!T23/RES_hh_num!T23)</f>
        <v>1221.1716985974051</v>
      </c>
      <c r="U23" s="72">
        <f>IF(RES_hh_tes!U23=0,0,1000*11630*RES_hh_tes!U23/RES_hh_num!U23)</f>
        <v>1180.8316647889237</v>
      </c>
      <c r="V23" s="72">
        <f>IF(RES_hh_tes!V23=0,0,1000*11630*RES_hh_tes!V23/RES_hh_num!V23)</f>
        <v>1094.4554293347853</v>
      </c>
      <c r="W23" s="72">
        <f>IF(RES_hh_tes!W23=0,0,1000*11630*RES_hh_tes!W23/RES_hh_num!W23)</f>
        <v>1022.7483765413162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0</v>
      </c>
      <c r="C24" s="72">
        <f>IF(RES_hh_tes!C24=0,0,1000*11630*RES_hh_tes!C24/RES_hh_num!C24)</f>
        <v>0</v>
      </c>
      <c r="D24" s="72">
        <f>IF(RES_hh_tes!D24=0,0,1000*11630*RES_hh_tes!D24/RES_hh_num!D24)</f>
        <v>0</v>
      </c>
      <c r="E24" s="72">
        <f>IF(RES_hh_tes!E24=0,0,1000*11630*RES_hh_tes!E24/RES_hh_num!E24)</f>
        <v>0</v>
      </c>
      <c r="F24" s="72">
        <f>IF(RES_hh_tes!F24=0,0,1000*11630*RES_hh_tes!F24/RES_hh_num!F24)</f>
        <v>1763.5505335582545</v>
      </c>
      <c r="G24" s="72">
        <f>IF(RES_hh_tes!G24=0,0,1000*11630*RES_hh_tes!G24/RES_hh_num!G24)</f>
        <v>1675.5488908698035</v>
      </c>
      <c r="H24" s="72">
        <f>IF(RES_hh_tes!H24=0,0,1000*11630*RES_hh_tes!H24/RES_hh_num!H24)</f>
        <v>1452.94085234214</v>
      </c>
      <c r="I24" s="72">
        <f>IF(RES_hh_tes!I24=0,0,1000*11630*RES_hh_tes!I24/RES_hh_num!I24)</f>
        <v>1386.5785122380848</v>
      </c>
      <c r="J24" s="72">
        <f>IF(RES_hh_tes!J24=0,0,1000*11630*RES_hh_tes!J24/RES_hh_num!J24)</f>
        <v>417.72765336497679</v>
      </c>
      <c r="K24" s="72">
        <f>IF(RES_hh_tes!K24=0,0,1000*11630*RES_hh_tes!K24/RES_hh_num!K24)</f>
        <v>456.66022397370728</v>
      </c>
      <c r="L24" s="72">
        <f>IF(RES_hh_tes!L24=0,0,1000*11630*RES_hh_tes!L24/RES_hh_num!L24)</f>
        <v>784.61929401703367</v>
      </c>
      <c r="M24" s="72">
        <f>IF(RES_hh_tes!M24=0,0,1000*11630*RES_hh_tes!M24/RES_hh_num!M24)</f>
        <v>1486.4186986964737</v>
      </c>
      <c r="N24" s="72">
        <f>IF(RES_hh_tes!N24=0,0,1000*11630*RES_hh_tes!N24/RES_hh_num!N24)</f>
        <v>1191.2091761157462</v>
      </c>
      <c r="O24" s="72">
        <f>IF(RES_hh_tes!O24=0,0,1000*11630*RES_hh_tes!O24/RES_hh_num!O24)</f>
        <v>1269.4717062200841</v>
      </c>
      <c r="P24" s="72">
        <f>IF(RES_hh_tes!P24=0,0,1000*11630*RES_hh_tes!P24/RES_hh_num!P24)</f>
        <v>1195.8572414432044</v>
      </c>
      <c r="Q24" s="72">
        <f>IF(RES_hh_tes!Q24=0,0,1000*11630*RES_hh_tes!Q24/RES_hh_num!Q24)</f>
        <v>1146.5288328361221</v>
      </c>
      <c r="R24" s="72">
        <f>IF(RES_hh_tes!R24=0,0,1000*11630*RES_hh_tes!R24/RES_hh_num!R24)</f>
        <v>1167.667983012898</v>
      </c>
      <c r="S24" s="72">
        <f>IF(RES_hh_tes!S24=0,0,1000*11630*RES_hh_tes!S24/RES_hh_num!S24)</f>
        <v>1102.6827131613829</v>
      </c>
      <c r="T24" s="72">
        <f>IF(RES_hh_tes!T24=0,0,1000*11630*RES_hh_tes!T24/RES_hh_num!T24)</f>
        <v>1388.8867871201251</v>
      </c>
      <c r="U24" s="72">
        <f>IF(RES_hh_tes!U24=0,0,1000*11630*RES_hh_tes!U24/RES_hh_num!U24)</f>
        <v>1163.0291086880688</v>
      </c>
      <c r="V24" s="72">
        <f>IF(RES_hh_tes!V24=0,0,1000*11630*RES_hh_tes!V24/RES_hh_num!V24)</f>
        <v>1161.061032919624</v>
      </c>
      <c r="W24" s="72">
        <f>IF(RES_hh_tes!W24=0,0,1000*11630*RES_hh_tes!W24/RES_hh_num!W24)</f>
        <v>870.70506875517242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1172.1135336563202</v>
      </c>
      <c r="C25" s="74">
        <f>IF(RES_hh_tes!C25=0,0,1000*11630*RES_hh_tes!C25/RES_hh_num!C25)</f>
        <v>1145.8081045850238</v>
      </c>
      <c r="D25" s="74">
        <f>IF(RES_hh_tes!D25=0,0,1000*11630*RES_hh_tes!D25/RES_hh_num!D25)</f>
        <v>1203.0767388255522</v>
      </c>
      <c r="E25" s="74">
        <f>IF(RES_hh_tes!E25=0,0,1000*11630*RES_hh_tes!E25/RES_hh_num!E25)</f>
        <v>1134.0732750367579</v>
      </c>
      <c r="F25" s="74">
        <f>IF(RES_hh_tes!F25=0,0,1000*11630*RES_hh_tes!F25/RES_hh_num!F25)</f>
        <v>1196.6210545694319</v>
      </c>
      <c r="G25" s="74">
        <f>IF(RES_hh_tes!G25=0,0,1000*11630*RES_hh_tes!G25/RES_hh_num!G25)</f>
        <v>1139.6617162735099</v>
      </c>
      <c r="H25" s="74">
        <f>IF(RES_hh_tes!H25=0,0,1000*11630*RES_hh_tes!H25/RES_hh_num!H25)</f>
        <v>1123.9728457711219</v>
      </c>
      <c r="I25" s="74">
        <f>IF(RES_hh_tes!I25=0,0,1000*11630*RES_hh_tes!I25/RES_hh_num!I25)</f>
        <v>1049.2178723490765</v>
      </c>
      <c r="J25" s="74">
        <f>IF(RES_hh_tes!J25=0,0,1000*11630*RES_hh_tes!J25/RES_hh_num!J25)</f>
        <v>1017.1371721971013</v>
      </c>
      <c r="K25" s="74">
        <f>IF(RES_hh_tes!K25=0,0,1000*11630*RES_hh_tes!K25/RES_hh_num!K25)</f>
        <v>982.97676294019357</v>
      </c>
      <c r="L25" s="74">
        <f>IF(RES_hh_tes!L25=0,0,1000*11630*RES_hh_tes!L25/RES_hh_num!L25)</f>
        <v>991.16044304897503</v>
      </c>
      <c r="M25" s="74">
        <f>IF(RES_hh_tes!M25=0,0,1000*11630*RES_hh_tes!M25/RES_hh_num!M25)</f>
        <v>1067.8225618683073</v>
      </c>
      <c r="N25" s="74">
        <f>IF(RES_hh_tes!N25=0,0,1000*11630*RES_hh_tes!N25/RES_hh_num!N25)</f>
        <v>979.80303663683651</v>
      </c>
      <c r="O25" s="74">
        <f>IF(RES_hh_tes!O25=0,0,1000*11630*RES_hh_tes!O25/RES_hh_num!O25)</f>
        <v>924.07899389464467</v>
      </c>
      <c r="P25" s="74">
        <f>IF(RES_hh_tes!P25=0,0,1000*11630*RES_hh_tes!P25/RES_hh_num!P25)</f>
        <v>925.81082197499393</v>
      </c>
      <c r="Q25" s="74">
        <f>IF(RES_hh_tes!Q25=0,0,1000*11630*RES_hh_tes!Q25/RES_hh_num!Q25)</f>
        <v>871.61865557987176</v>
      </c>
      <c r="R25" s="74">
        <f>IF(RES_hh_tes!R25=0,0,1000*11630*RES_hh_tes!R25/RES_hh_num!R25)</f>
        <v>865.45717562822131</v>
      </c>
      <c r="S25" s="74">
        <f>IF(RES_hh_tes!S25=0,0,1000*11630*RES_hh_tes!S25/RES_hh_num!S25)</f>
        <v>863.26673778959503</v>
      </c>
      <c r="T25" s="74">
        <f>IF(RES_hh_tes!T25=0,0,1000*11630*RES_hh_tes!T25/RES_hh_num!T25)</f>
        <v>847.62475138478942</v>
      </c>
      <c r="U25" s="74">
        <f>IF(RES_hh_tes!U25=0,0,1000*11630*RES_hh_tes!U25/RES_hh_num!U25)</f>
        <v>843.86702365575138</v>
      </c>
      <c r="V25" s="74">
        <f>IF(RES_hh_tes!V25=0,0,1000*11630*RES_hh_tes!V25/RES_hh_num!V25)</f>
        <v>790.96627307419942</v>
      </c>
      <c r="W25" s="74">
        <f>IF(RES_hh_tes!W25=0,0,1000*11630*RES_hh_tes!W25/RES_hh_num!W25)</f>
        <v>663.40462559199057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974.8504769907571</v>
      </c>
      <c r="C26" s="77">
        <f>IF(RES_hh_tes!C26=0,0,1000*11630*RES_hh_tes!C26/RES_hh_num!C26)</f>
        <v>983.74501277625916</v>
      </c>
      <c r="D26" s="77">
        <f>IF(RES_hh_tes!D26=0,0,1000*11630*RES_hh_tes!D26/RES_hh_num!D26)</f>
        <v>998.77261998426422</v>
      </c>
      <c r="E26" s="77">
        <f>IF(RES_hh_tes!E26=0,0,1000*11630*RES_hh_tes!E26/RES_hh_num!E26)</f>
        <v>980.74305658495871</v>
      </c>
      <c r="F26" s="77">
        <f>IF(RES_hh_tes!F26=0,0,1000*11630*RES_hh_tes!F26/RES_hh_num!F26)</f>
        <v>986.39656086214018</v>
      </c>
      <c r="G26" s="77">
        <f>IF(RES_hh_tes!G26=0,0,1000*11630*RES_hh_tes!G26/RES_hh_num!G26)</f>
        <v>984.62787033942641</v>
      </c>
      <c r="H26" s="77">
        <f>IF(RES_hh_tes!H26=0,0,1000*11630*RES_hh_tes!H26/RES_hh_num!H26)</f>
        <v>976.15936689186299</v>
      </c>
      <c r="I26" s="77">
        <f>IF(RES_hh_tes!I26=0,0,1000*11630*RES_hh_tes!I26/RES_hh_num!I26)</f>
        <v>931.46563436523957</v>
      </c>
      <c r="J26" s="77">
        <f>IF(RES_hh_tes!J26=0,0,1000*11630*RES_hh_tes!J26/RES_hh_num!J26)</f>
        <v>869.55267410918032</v>
      </c>
      <c r="K26" s="77">
        <f>IF(RES_hh_tes!K26=0,0,1000*11630*RES_hh_tes!K26/RES_hh_num!K26)</f>
        <v>901.42844925449583</v>
      </c>
      <c r="L26" s="77">
        <f>IF(RES_hh_tes!L26=0,0,1000*11630*RES_hh_tes!L26/RES_hh_num!L26)</f>
        <v>973.48074404688919</v>
      </c>
      <c r="M26" s="77">
        <f>IF(RES_hh_tes!M26=0,0,1000*11630*RES_hh_tes!M26/RES_hh_num!M26)</f>
        <v>1009.3325513039662</v>
      </c>
      <c r="N26" s="77">
        <f>IF(RES_hh_tes!N26=0,0,1000*11630*RES_hh_tes!N26/RES_hh_num!N26)</f>
        <v>1014.1154209741264</v>
      </c>
      <c r="O26" s="77">
        <f>IF(RES_hh_tes!O26=0,0,1000*11630*RES_hh_tes!O26/RES_hh_num!O26)</f>
        <v>989.03143093013216</v>
      </c>
      <c r="P26" s="77">
        <f>IF(RES_hh_tes!P26=0,0,1000*11630*RES_hh_tes!P26/RES_hh_num!P26)</f>
        <v>911.65499033938181</v>
      </c>
      <c r="Q26" s="77">
        <f>IF(RES_hh_tes!Q26=0,0,1000*11630*RES_hh_tes!Q26/RES_hh_num!Q26)</f>
        <v>957.70934093041649</v>
      </c>
      <c r="R26" s="77">
        <f>IF(RES_hh_tes!R26=0,0,1000*11630*RES_hh_tes!R26/RES_hh_num!R26)</f>
        <v>974.95606326889242</v>
      </c>
      <c r="S26" s="77">
        <f>IF(RES_hh_tes!S26=0,0,1000*11630*RES_hh_tes!S26/RES_hh_num!S26)</f>
        <v>972.62334732127829</v>
      </c>
      <c r="T26" s="77">
        <f>IF(RES_hh_tes!T26=0,0,1000*11630*RES_hh_tes!T26/RES_hh_num!T26)</f>
        <v>988.49373100014566</v>
      </c>
      <c r="U26" s="77">
        <f>IF(RES_hh_tes!U26=0,0,1000*11630*RES_hh_tes!U26/RES_hh_num!U26)</f>
        <v>969.76445400379373</v>
      </c>
      <c r="V26" s="77">
        <f>IF(RES_hh_tes!V26=0,0,1000*11630*RES_hh_tes!V26/RES_hh_num!V26)</f>
        <v>956.91989584788462</v>
      </c>
      <c r="W26" s="77">
        <f>IF(RES_hh_tes!W26=0,0,1000*11630*RES_hh_tes!W26/RES_hh_num!W26)</f>
        <v>819.7272212511383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623.89788439616746</v>
      </c>
      <c r="C27" s="69">
        <f>IF(RES_hh_tes!C27=0,0,1000*11630*RES_hh_tes!C27/RES_hh_num!C27)</f>
        <v>632.52940410952419</v>
      </c>
      <c r="D27" s="69">
        <f>IF(RES_hh_tes!D27=0,0,1000*11630*RES_hh_tes!D27/RES_hh_num!D27)</f>
        <v>639.38138953049088</v>
      </c>
      <c r="E27" s="69">
        <f>IF(RES_hh_tes!E27=0,0,1000*11630*RES_hh_tes!E27/RES_hh_num!E27)</f>
        <v>627.33451381008558</v>
      </c>
      <c r="F27" s="69">
        <f>IF(RES_hh_tes!F27=0,0,1000*11630*RES_hh_tes!F27/RES_hh_num!F27)</f>
        <v>652.11073846075567</v>
      </c>
      <c r="G27" s="69">
        <f>IF(RES_hh_tes!G27=0,0,1000*11630*RES_hh_tes!G27/RES_hh_num!G27)</f>
        <v>623.12911052705692</v>
      </c>
      <c r="H27" s="69">
        <f>IF(RES_hh_tes!H27=0,0,1000*11630*RES_hh_tes!H27/RES_hh_num!H27)</f>
        <v>620.97226192371704</v>
      </c>
      <c r="I27" s="69">
        <f>IF(RES_hh_tes!I27=0,0,1000*11630*RES_hh_tes!I27/RES_hh_num!I27)</f>
        <v>557.13347257122587</v>
      </c>
      <c r="J27" s="69">
        <f>IF(RES_hh_tes!J27=0,0,1000*11630*RES_hh_tes!J27/RES_hh_num!J27)</f>
        <v>504.77872066353689</v>
      </c>
      <c r="K27" s="69">
        <f>IF(RES_hh_tes!K27=0,0,1000*11630*RES_hh_tes!K27/RES_hh_num!K27)</f>
        <v>513.45283428510072</v>
      </c>
      <c r="L27" s="69">
        <f>IF(RES_hh_tes!L27=0,0,1000*11630*RES_hh_tes!L27/RES_hh_num!L27)</f>
        <v>512.51746242984586</v>
      </c>
      <c r="M27" s="69">
        <f>IF(RES_hh_tes!M27=0,0,1000*11630*RES_hh_tes!M27/RES_hh_num!M27)</f>
        <v>504.20830712198637</v>
      </c>
      <c r="N27" s="69">
        <f>IF(RES_hh_tes!N27=0,0,1000*11630*RES_hh_tes!N27/RES_hh_num!N27)</f>
        <v>437.17110054541939</v>
      </c>
      <c r="O27" s="69">
        <f>IF(RES_hh_tes!O27=0,0,1000*11630*RES_hh_tes!O27/RES_hh_num!O27)</f>
        <v>465.09933738698425</v>
      </c>
      <c r="P27" s="69">
        <f>IF(RES_hh_tes!P27=0,0,1000*11630*RES_hh_tes!P27/RES_hh_num!P27)</f>
        <v>426.22752711006387</v>
      </c>
      <c r="Q27" s="69">
        <f>IF(RES_hh_tes!Q27=0,0,1000*11630*RES_hh_tes!Q27/RES_hh_num!Q27)</f>
        <v>438.65055922207233</v>
      </c>
      <c r="R27" s="69">
        <f>IF(RES_hh_tes!R27=0,0,1000*11630*RES_hh_tes!R27/RES_hh_num!R27)</f>
        <v>446.57410007212519</v>
      </c>
      <c r="S27" s="69">
        <f>IF(RES_hh_tes!S27=0,0,1000*11630*RES_hh_tes!S27/RES_hh_num!S27)</f>
        <v>507.5414210890537</v>
      </c>
      <c r="T27" s="69">
        <f>IF(RES_hh_tes!T27=0,0,1000*11630*RES_hh_tes!T27/RES_hh_num!T27)</f>
        <v>501.93970067676497</v>
      </c>
      <c r="U27" s="69">
        <f>IF(RES_hh_tes!U27=0,0,1000*11630*RES_hh_tes!U27/RES_hh_num!U27)</f>
        <v>509.69018057276605</v>
      </c>
      <c r="V27" s="69">
        <f>IF(RES_hh_tes!V27=0,0,1000*11630*RES_hh_tes!V27/RES_hh_num!V27)</f>
        <v>535.10829708809172</v>
      </c>
      <c r="W27" s="69">
        <f>IF(RES_hh_tes!W27=0,0,1000*11630*RES_hh_tes!W27/RES_hh_num!W27)</f>
        <v>488.91770799807063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637.52383983748689</v>
      </c>
      <c r="C29" s="72">
        <f>IF(RES_hh_tes!C29=0,0,1000*11630*RES_hh_tes!C29/RES_hh_num!C29)</f>
        <v>622.77756623039716</v>
      </c>
      <c r="D29" s="72">
        <f>IF(RES_hh_tes!D29=0,0,1000*11630*RES_hh_tes!D29/RES_hh_num!D29)</f>
        <v>633.04125338797951</v>
      </c>
      <c r="E29" s="72">
        <f>IF(RES_hh_tes!E29=0,0,1000*11630*RES_hh_tes!E29/RES_hh_num!E29)</f>
        <v>619.5865044315683</v>
      </c>
      <c r="F29" s="72">
        <f>IF(RES_hh_tes!F29=0,0,1000*11630*RES_hh_tes!F29/RES_hh_num!F29)</f>
        <v>665.08757673550713</v>
      </c>
      <c r="G29" s="72">
        <f>IF(RES_hh_tes!G29=0,0,1000*11630*RES_hh_tes!G29/RES_hh_num!G29)</f>
        <v>622.98550292700725</v>
      </c>
      <c r="H29" s="72">
        <f>IF(RES_hh_tes!H29=0,0,1000*11630*RES_hh_tes!H29/RES_hh_num!H29)</f>
        <v>598.81282251254254</v>
      </c>
      <c r="I29" s="72">
        <f>IF(RES_hh_tes!I29=0,0,1000*11630*RES_hh_tes!I29/RES_hh_num!I29)</f>
        <v>546.2598732084258</v>
      </c>
      <c r="J29" s="72">
        <f>IF(RES_hh_tes!J29=0,0,1000*11630*RES_hh_tes!J29/RES_hh_num!J29)</f>
        <v>536.32148860633777</v>
      </c>
      <c r="K29" s="72">
        <f>IF(RES_hh_tes!K29=0,0,1000*11630*RES_hh_tes!K29/RES_hh_num!K29)</f>
        <v>510.17487913417517</v>
      </c>
      <c r="L29" s="72">
        <f>IF(RES_hh_tes!L29=0,0,1000*11630*RES_hh_tes!L29/RES_hh_num!L29)</f>
        <v>497.95189377602634</v>
      </c>
      <c r="M29" s="72">
        <f>IF(RES_hh_tes!M29=0,0,1000*11630*RES_hh_tes!M29/RES_hh_num!M29)</f>
        <v>509.88287435796065</v>
      </c>
      <c r="N29" s="72">
        <f>IF(RES_hh_tes!N29=0,0,1000*11630*RES_hh_tes!N29/RES_hh_num!N29)</f>
        <v>442.16625102660146</v>
      </c>
      <c r="O29" s="72">
        <f>IF(RES_hh_tes!O29=0,0,1000*11630*RES_hh_tes!O29/RES_hh_num!O29)</f>
        <v>441.24945168455054</v>
      </c>
      <c r="P29" s="72">
        <f>IF(RES_hh_tes!P29=0,0,1000*11630*RES_hh_tes!P29/RES_hh_num!P29)</f>
        <v>454.6377287560075</v>
      </c>
      <c r="Q29" s="72">
        <f>IF(RES_hh_tes!Q29=0,0,1000*11630*RES_hh_tes!Q29/RES_hh_num!Q29)</f>
        <v>434.39738910829101</v>
      </c>
      <c r="R29" s="72">
        <f>IF(RES_hh_tes!R29=0,0,1000*11630*RES_hh_tes!R29/RES_hh_num!R29)</f>
        <v>453.43827711022374</v>
      </c>
      <c r="S29" s="72">
        <f>IF(RES_hh_tes!S29=0,0,1000*11630*RES_hh_tes!S29/RES_hh_num!S29)</f>
        <v>492.7620137519923</v>
      </c>
      <c r="T29" s="72">
        <f>IF(RES_hh_tes!T29=0,0,1000*11630*RES_hh_tes!T29/RES_hh_num!T29)</f>
        <v>509.45227254030408</v>
      </c>
      <c r="U29" s="72">
        <f>IF(RES_hh_tes!U29=0,0,1000*11630*RES_hh_tes!U29/RES_hh_num!U29)</f>
        <v>507.59430024768096</v>
      </c>
      <c r="V29" s="72">
        <f>IF(RES_hh_tes!V29=0,0,1000*11630*RES_hh_tes!V29/RES_hh_num!V29)</f>
        <v>518.59599156619254</v>
      </c>
      <c r="W29" s="72">
        <f>IF(RES_hh_tes!W29=0,0,1000*11630*RES_hh_tes!W29/RES_hh_num!W29)</f>
        <v>502.08421418910166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626.79463428297538</v>
      </c>
      <c r="C30" s="72">
        <f>IF(RES_hh_tes!C30=0,0,1000*11630*RES_hh_tes!C30/RES_hh_num!C30)</f>
        <v>632.83389004787261</v>
      </c>
      <c r="D30" s="72">
        <f>IF(RES_hh_tes!D30=0,0,1000*11630*RES_hh_tes!D30/RES_hh_num!D30)</f>
        <v>637.73198131818469</v>
      </c>
      <c r="E30" s="72">
        <f>IF(RES_hh_tes!E30=0,0,1000*11630*RES_hh_tes!E30/RES_hh_num!E30)</f>
        <v>644.72738117287258</v>
      </c>
      <c r="F30" s="72">
        <f>IF(RES_hh_tes!F30=0,0,1000*11630*RES_hh_tes!F30/RES_hh_num!F30)</f>
        <v>625.6573618502091</v>
      </c>
      <c r="G30" s="72">
        <f>IF(RES_hh_tes!G30=0,0,1000*11630*RES_hh_tes!G30/RES_hh_num!G30)</f>
        <v>645.81982275024927</v>
      </c>
      <c r="H30" s="72">
        <f>IF(RES_hh_tes!H30=0,0,1000*11630*RES_hh_tes!H30/RES_hh_num!H30)</f>
        <v>625.70633934560112</v>
      </c>
      <c r="I30" s="72">
        <f>IF(RES_hh_tes!I30=0,0,1000*11630*RES_hh_tes!I30/RES_hh_num!I30)</f>
        <v>546.62187989951735</v>
      </c>
      <c r="J30" s="72">
        <f>IF(RES_hh_tes!J30=0,0,1000*11630*RES_hh_tes!J30/RES_hh_num!J30)</f>
        <v>488.22510647954056</v>
      </c>
      <c r="K30" s="72">
        <f>IF(RES_hh_tes!K30=0,0,1000*11630*RES_hh_tes!K30/RES_hh_num!K30)</f>
        <v>507.09482280006802</v>
      </c>
      <c r="L30" s="72">
        <f>IF(RES_hh_tes!L30=0,0,1000*11630*RES_hh_tes!L30/RES_hh_num!L30)</f>
        <v>521.9520279764555</v>
      </c>
      <c r="M30" s="72">
        <f>IF(RES_hh_tes!M30=0,0,1000*11630*RES_hh_tes!M30/RES_hh_num!M30)</f>
        <v>511.1718035336167</v>
      </c>
      <c r="N30" s="72">
        <f>IF(RES_hh_tes!N30=0,0,1000*11630*RES_hh_tes!N30/RES_hh_num!N30)</f>
        <v>439.68672833299638</v>
      </c>
      <c r="O30" s="72">
        <f>IF(RES_hh_tes!O30=0,0,1000*11630*RES_hh_tes!O30/RES_hh_num!O30)</f>
        <v>461.54653957684496</v>
      </c>
      <c r="P30" s="72">
        <f>IF(RES_hh_tes!P30=0,0,1000*11630*RES_hh_tes!P30/RES_hh_num!P30)</f>
        <v>424.7722089934901</v>
      </c>
      <c r="Q30" s="72">
        <f>IF(RES_hh_tes!Q30=0,0,1000*11630*RES_hh_tes!Q30/RES_hh_num!Q30)</f>
        <v>437.21441736059865</v>
      </c>
      <c r="R30" s="72">
        <f>IF(RES_hh_tes!R30=0,0,1000*11630*RES_hh_tes!R30/RES_hh_num!R30)</f>
        <v>449.59973646203315</v>
      </c>
      <c r="S30" s="72">
        <f>IF(RES_hh_tes!S30=0,0,1000*11630*RES_hh_tes!S30/RES_hh_num!S30)</f>
        <v>508.08414806294155</v>
      </c>
      <c r="T30" s="72">
        <f>IF(RES_hh_tes!T30=0,0,1000*11630*RES_hh_tes!T30/RES_hh_num!T30)</f>
        <v>497.64914452746979</v>
      </c>
      <c r="U30" s="72">
        <f>IF(RES_hh_tes!U30=0,0,1000*11630*RES_hh_tes!U30/RES_hh_num!U30)</f>
        <v>512.34113794084476</v>
      </c>
      <c r="V30" s="72">
        <f>IF(RES_hh_tes!V30=0,0,1000*11630*RES_hh_tes!V30/RES_hh_num!V30)</f>
        <v>546.48091698055077</v>
      </c>
      <c r="W30" s="72">
        <f>IF(RES_hh_tes!W30=0,0,1000*11630*RES_hh_tes!W30/RES_hh_num!W30)</f>
        <v>476.62397830478432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590.47651260926023</v>
      </c>
      <c r="C31" s="72">
        <f>IF(RES_hh_tes!C31=0,0,1000*11630*RES_hh_tes!C31/RES_hh_num!C31)</f>
        <v>595.66721333174553</v>
      </c>
      <c r="D31" s="72">
        <f>IF(RES_hh_tes!D31=0,0,1000*11630*RES_hh_tes!D31/RES_hh_num!D31)</f>
        <v>681.5156368822569</v>
      </c>
      <c r="E31" s="72">
        <f>IF(RES_hh_tes!E31=0,0,1000*11630*RES_hh_tes!E31/RES_hh_num!E31)</f>
        <v>590.89231018187616</v>
      </c>
      <c r="F31" s="72">
        <f>IF(RES_hh_tes!F31=0,0,1000*11630*RES_hh_tes!F31/RES_hh_num!F31)</f>
        <v>603.61324818402886</v>
      </c>
      <c r="G31" s="72">
        <f>IF(RES_hh_tes!G31=0,0,1000*11630*RES_hh_tes!G31/RES_hh_num!G31)</f>
        <v>582.58478851189682</v>
      </c>
      <c r="H31" s="72">
        <f>IF(RES_hh_tes!H31=0,0,1000*11630*RES_hh_tes!H31/RES_hh_num!H31)</f>
        <v>571.79912700139937</v>
      </c>
      <c r="I31" s="72">
        <f>IF(RES_hh_tes!I31=0,0,1000*11630*RES_hh_tes!I31/RES_hh_num!I31)</f>
        <v>607.20522193982231</v>
      </c>
      <c r="J31" s="72">
        <f>IF(RES_hh_tes!J31=0,0,1000*11630*RES_hh_tes!J31/RES_hh_num!J31)</f>
        <v>522.30239440871014</v>
      </c>
      <c r="K31" s="72">
        <f>IF(RES_hh_tes!K31=0,0,1000*11630*RES_hh_tes!K31/RES_hh_num!K31)</f>
        <v>530.86556427385074</v>
      </c>
      <c r="L31" s="72">
        <f>IF(RES_hh_tes!L31=0,0,1000*11630*RES_hh_tes!L31/RES_hh_num!L31)</f>
        <v>572.33452298419058</v>
      </c>
      <c r="M31" s="72">
        <f>IF(RES_hh_tes!M31=0,0,1000*11630*RES_hh_tes!M31/RES_hh_num!M31)</f>
        <v>460.72001027049038</v>
      </c>
      <c r="N31" s="72">
        <f>IF(RES_hh_tes!N31=0,0,1000*11630*RES_hh_tes!N31/RES_hh_num!N31)</f>
        <v>422.93185500079869</v>
      </c>
      <c r="O31" s="72">
        <f>IF(RES_hh_tes!O31=0,0,1000*11630*RES_hh_tes!O31/RES_hh_num!O31)</f>
        <v>453.31926471552009</v>
      </c>
      <c r="P31" s="72">
        <f>IF(RES_hh_tes!P31=0,0,1000*11630*RES_hh_tes!P31/RES_hh_num!P31)</f>
        <v>455.31029017026464</v>
      </c>
      <c r="Q31" s="72">
        <f>IF(RES_hh_tes!Q31=0,0,1000*11630*RES_hh_tes!Q31/RES_hh_num!Q31)</f>
        <v>450.86689223647426</v>
      </c>
      <c r="R31" s="72">
        <f>IF(RES_hh_tes!R31=0,0,1000*11630*RES_hh_tes!R31/RES_hh_num!R31)</f>
        <v>445.58147065323772</v>
      </c>
      <c r="S31" s="72">
        <f>IF(RES_hh_tes!S31=0,0,1000*11630*RES_hh_tes!S31/RES_hh_num!S31)</f>
        <v>509.79241776328746</v>
      </c>
      <c r="T31" s="72">
        <f>IF(RES_hh_tes!T31=0,0,1000*11630*RES_hh_tes!T31/RES_hh_num!T31)</f>
        <v>496.05677687864085</v>
      </c>
      <c r="U31" s="72">
        <f>IF(RES_hh_tes!U31=0,0,1000*11630*RES_hh_tes!U31/RES_hh_num!U31)</f>
        <v>507.12791387762127</v>
      </c>
      <c r="V31" s="72">
        <f>IF(RES_hh_tes!V31=0,0,1000*11630*RES_hh_tes!V31/RES_hh_num!V31)</f>
        <v>491.76784663309138</v>
      </c>
      <c r="W31" s="72">
        <f>IF(RES_hh_tes!W31=0,0,1000*11630*RES_hh_tes!W31/RES_hh_num!W31)</f>
        <v>536.56258483232693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608.74376218958548</v>
      </c>
      <c r="C32" s="77">
        <f>IF(RES_hh_tes!C32=0,0,1000*11630*RES_hh_tes!C32/RES_hh_num!C32)</f>
        <v>638.10964156077762</v>
      </c>
      <c r="D32" s="77">
        <f>IF(RES_hh_tes!D32=0,0,1000*11630*RES_hh_tes!D32/RES_hh_num!D32)</f>
        <v>645.57913003454564</v>
      </c>
      <c r="E32" s="77">
        <f>IF(RES_hh_tes!E32=0,0,1000*11630*RES_hh_tes!E32/RES_hh_num!E32)</f>
        <v>590.40040613402039</v>
      </c>
      <c r="F32" s="77">
        <f>IF(RES_hh_tes!F32=0,0,1000*11630*RES_hh_tes!F32/RES_hh_num!F32)</f>
        <v>707.1925619857866</v>
      </c>
      <c r="G32" s="77">
        <f>IF(RES_hh_tes!G32=0,0,1000*11630*RES_hh_tes!G32/RES_hh_num!G32)</f>
        <v>574.37266800858833</v>
      </c>
      <c r="H32" s="77">
        <f>IF(RES_hh_tes!H32=0,0,1000*11630*RES_hh_tes!H32/RES_hh_num!H32)</f>
        <v>624.4671520664308</v>
      </c>
      <c r="I32" s="77">
        <f>IF(RES_hh_tes!I32=0,0,1000*11630*RES_hh_tes!I32/RES_hh_num!I32)</f>
        <v>578.52179797713222</v>
      </c>
      <c r="J32" s="77">
        <f>IF(RES_hh_tes!J32=0,0,1000*11630*RES_hh_tes!J32/RES_hh_num!J32)</f>
        <v>520.40564754286481</v>
      </c>
      <c r="K32" s="77">
        <f>IF(RES_hh_tes!K32=0,0,1000*11630*RES_hh_tes!K32/RES_hh_num!K32)</f>
        <v>526.3345791455821</v>
      </c>
      <c r="L32" s="77">
        <f>IF(RES_hh_tes!L32=0,0,1000*11630*RES_hh_tes!L32/RES_hh_num!L32)</f>
        <v>492.45178746609491</v>
      </c>
      <c r="M32" s="77">
        <f>IF(RES_hh_tes!M32=0,0,1000*11630*RES_hh_tes!M32/RES_hh_num!M32)</f>
        <v>489.0888563826494</v>
      </c>
      <c r="N32" s="77">
        <f>IF(RES_hh_tes!N32=0,0,1000*11630*RES_hh_tes!N32/RES_hh_num!N32)</f>
        <v>429.87532226084363</v>
      </c>
      <c r="O32" s="77">
        <f>IF(RES_hh_tes!O32=0,0,1000*11630*RES_hh_tes!O32/RES_hh_num!O32)</f>
        <v>487.64567968583248</v>
      </c>
      <c r="P32" s="77">
        <f>IF(RES_hh_tes!P32=0,0,1000*11630*RES_hh_tes!P32/RES_hh_num!P32)</f>
        <v>410.52906136653093</v>
      </c>
      <c r="Q32" s="77">
        <f>IF(RES_hh_tes!Q32=0,0,1000*11630*RES_hh_tes!Q32/RES_hh_num!Q32)</f>
        <v>442.95743759237314</v>
      </c>
      <c r="R32" s="77">
        <f>IF(RES_hh_tes!R32=0,0,1000*11630*RES_hh_tes!R32/RES_hh_num!R32)</f>
        <v>435.68717722894064</v>
      </c>
      <c r="S32" s="77">
        <f>IF(RES_hh_tes!S32=0,0,1000*11630*RES_hh_tes!S32/RES_hh_num!S32)</f>
        <v>513.18905580538251</v>
      </c>
      <c r="T32" s="77">
        <f>IF(RES_hh_tes!T32=0,0,1000*11630*RES_hh_tes!T32/RES_hh_num!T32)</f>
        <v>508.99412117690082</v>
      </c>
      <c r="U32" s="77">
        <f>IF(RES_hh_tes!U32=0,0,1000*11630*RES_hh_tes!U32/RES_hh_num!U32)</f>
        <v>504.91812016667063</v>
      </c>
      <c r="V32" s="77">
        <f>IF(RES_hh_tes!V32=0,0,1000*11630*RES_hh_tes!V32/RES_hh_num!V32)</f>
        <v>521.59911031444165</v>
      </c>
      <c r="W32" s="77">
        <f>IF(RES_hh_tes!W32=0,0,1000*11630*RES_hh_tes!W32/RES_hh_num!W32)</f>
        <v>503.83094254331098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2395.0800948812098</v>
      </c>
      <c r="C3" s="65">
        <f>IF(RES_hh_emi!C3=0,0,1000000*RES_hh_emi!C3/RES_hh_num!C3)</f>
        <v>2529.5946839106164</v>
      </c>
      <c r="D3" s="65">
        <f>IF(RES_hh_emi!D3=0,0,1000000*RES_hh_emi!D3/RES_hh_num!D3)</f>
        <v>2376.6187772382523</v>
      </c>
      <c r="E3" s="65">
        <f>IF(RES_hh_emi!E3=0,0,1000000*RES_hh_emi!E3/RES_hh_num!E3)</f>
        <v>2478.1785854256282</v>
      </c>
      <c r="F3" s="65">
        <f>IF(RES_hh_emi!F3=0,0,1000000*RES_hh_emi!F3/RES_hh_num!F3)</f>
        <v>2537.5497447915795</v>
      </c>
      <c r="G3" s="65">
        <f>IF(RES_hh_emi!G3=0,0,1000000*RES_hh_emi!G3/RES_hh_num!G3)</f>
        <v>2579.6871088674393</v>
      </c>
      <c r="H3" s="65">
        <f>IF(RES_hh_emi!H3=0,0,1000000*RES_hh_emi!H3/RES_hh_num!H3)</f>
        <v>2301.9184005333213</v>
      </c>
      <c r="I3" s="65">
        <f>IF(RES_hh_emi!I3=0,0,1000000*RES_hh_emi!I3/RES_hh_num!I3)</f>
        <v>2063.624535470336</v>
      </c>
      <c r="J3" s="65">
        <f>IF(RES_hh_emi!J3=0,0,1000000*RES_hh_emi!J3/RES_hh_num!J3)</f>
        <v>2045.737672240735</v>
      </c>
      <c r="K3" s="65">
        <f>IF(RES_hh_emi!K3=0,0,1000000*RES_hh_emi!K3/RES_hh_num!K3)</f>
        <v>2082.7525969583121</v>
      </c>
      <c r="L3" s="65">
        <f>IF(RES_hh_emi!L3=0,0,1000000*RES_hh_emi!L3/RES_hh_num!L3)</f>
        <v>2188.6700661971004</v>
      </c>
      <c r="M3" s="65">
        <f>IF(RES_hh_emi!M3=0,0,1000000*RES_hh_emi!M3/RES_hh_num!M3)</f>
        <v>2066.8330349444282</v>
      </c>
      <c r="N3" s="65">
        <f>IF(RES_hh_emi!N3=0,0,1000000*RES_hh_emi!N3/RES_hh_num!N3)</f>
        <v>2025.6859224610671</v>
      </c>
      <c r="O3" s="65">
        <f>IF(RES_hh_emi!O3=0,0,1000000*RES_hh_emi!O3/RES_hh_num!O3)</f>
        <v>1991.634092496223</v>
      </c>
      <c r="P3" s="65">
        <f>IF(RES_hh_emi!P3=0,0,1000000*RES_hh_emi!P3/RES_hh_num!P3)</f>
        <v>1631.2169173586158</v>
      </c>
      <c r="Q3" s="65">
        <f>IF(RES_hh_emi!Q3=0,0,1000000*RES_hh_emi!Q3/RES_hh_num!Q3)</f>
        <v>1806.3953796184589</v>
      </c>
      <c r="R3" s="65">
        <f>IF(RES_hh_emi!R3=0,0,1000000*RES_hh_emi!R3/RES_hh_num!R3)</f>
        <v>1801.567645365026</v>
      </c>
      <c r="S3" s="65">
        <f>IF(RES_hh_emi!S3=0,0,1000000*RES_hh_emi!S3/RES_hh_num!S3)</f>
        <v>1790.0676808816434</v>
      </c>
      <c r="T3" s="65">
        <f>IF(RES_hh_emi!T3=0,0,1000000*RES_hh_emi!T3/RES_hh_num!T3)</f>
        <v>1730.7656758362682</v>
      </c>
      <c r="U3" s="65">
        <f>IF(RES_hh_emi!U3=0,0,1000000*RES_hh_emi!U3/RES_hh_num!U3)</f>
        <v>1675.9501283542563</v>
      </c>
      <c r="V3" s="65">
        <f>IF(RES_hh_emi!V3=0,0,1000000*RES_hh_emi!V3/RES_hh_num!V3)</f>
        <v>1653.2036610793477</v>
      </c>
      <c r="W3" s="65">
        <f>IF(RES_hh_emi!W3=0,0,1000000*RES_hh_emi!W3/RES_hh_num!W3)</f>
        <v>1613.0838551530653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1877.8969234270794</v>
      </c>
      <c r="C4" s="69">
        <f>IF(RES_hh_emi!C4=0,0,1000000*RES_hh_emi!C4/RES_hh_num!C4)</f>
        <v>2011.5397205709378</v>
      </c>
      <c r="D4" s="69">
        <f>IF(RES_hh_emi!D4=0,0,1000000*RES_hh_emi!D4/RES_hh_num!D4)</f>
        <v>1869.4160750407566</v>
      </c>
      <c r="E4" s="69">
        <f>IF(RES_hh_emi!E4=0,0,1000000*RES_hh_emi!E4/RES_hh_num!E4)</f>
        <v>1982.7179301861868</v>
      </c>
      <c r="F4" s="69">
        <f>IF(RES_hh_emi!F4=0,0,1000000*RES_hh_emi!F4/RES_hh_num!F4)</f>
        <v>2061.2383937583204</v>
      </c>
      <c r="G4" s="69">
        <f>IF(RES_hh_emi!G4=0,0,1000000*RES_hh_emi!G4/RES_hh_num!G4)</f>
        <v>2107.0234102369</v>
      </c>
      <c r="H4" s="69">
        <f>IF(RES_hh_emi!H4=0,0,1000000*RES_hh_emi!H4/RES_hh_num!H4)</f>
        <v>1852.0380131938796</v>
      </c>
      <c r="I4" s="69">
        <f>IF(RES_hh_emi!I4=0,0,1000000*RES_hh_emi!I4/RES_hh_num!I4)</f>
        <v>1654.7579627003163</v>
      </c>
      <c r="J4" s="69">
        <f>IF(RES_hh_emi!J4=0,0,1000000*RES_hh_emi!J4/RES_hh_num!J4)</f>
        <v>1677.5518834211316</v>
      </c>
      <c r="K4" s="69">
        <f>IF(RES_hh_emi!K4=0,0,1000000*RES_hh_emi!K4/RES_hh_num!K4)</f>
        <v>1699.1367983470743</v>
      </c>
      <c r="L4" s="69">
        <f>IF(RES_hh_emi!L4=0,0,1000000*RES_hh_emi!L4/RES_hh_num!L4)</f>
        <v>1784.5352486948839</v>
      </c>
      <c r="M4" s="69">
        <f>IF(RES_hh_emi!M4=0,0,1000000*RES_hh_emi!M4/RES_hh_num!M4)</f>
        <v>1666.7473808040656</v>
      </c>
      <c r="N4" s="69">
        <f>IF(RES_hh_emi!N4=0,0,1000000*RES_hh_emi!N4/RES_hh_num!N4)</f>
        <v>1645.3024877954383</v>
      </c>
      <c r="O4" s="69">
        <f>IF(RES_hh_emi!O4=0,0,1000000*RES_hh_emi!O4/RES_hh_num!O4)</f>
        <v>1615.9866196263918</v>
      </c>
      <c r="P4" s="69">
        <f>IF(RES_hh_emi!P4=0,0,1000000*RES_hh_emi!P4/RES_hh_num!P4)</f>
        <v>1288.0254640331705</v>
      </c>
      <c r="Q4" s="69">
        <f>IF(RES_hh_emi!Q4=0,0,1000000*RES_hh_emi!Q4/RES_hh_num!Q4)</f>
        <v>1455.079582103657</v>
      </c>
      <c r="R4" s="69">
        <f>IF(RES_hh_emi!R4=0,0,1000000*RES_hh_emi!R4/RES_hh_num!R4)</f>
        <v>1445.564444767655</v>
      </c>
      <c r="S4" s="69">
        <f>IF(RES_hh_emi!S4=0,0,1000000*RES_hh_emi!S4/RES_hh_num!S4)</f>
        <v>1430.1101734991948</v>
      </c>
      <c r="T4" s="69">
        <f>IF(RES_hh_emi!T4=0,0,1000000*RES_hh_emi!T4/RES_hh_num!T4)</f>
        <v>1373.3716083188078</v>
      </c>
      <c r="U4" s="69">
        <f>IF(RES_hh_emi!U4=0,0,1000000*RES_hh_emi!U4/RES_hh_num!U4)</f>
        <v>1325.9151729110783</v>
      </c>
      <c r="V4" s="69">
        <f>IF(RES_hh_emi!V4=0,0,1000000*RES_hh_emi!V4/RES_hh_num!V4)</f>
        <v>1301.3976403546956</v>
      </c>
      <c r="W4" s="69">
        <f>IF(RES_hh_emi!W4=0,0,1000000*RES_hh_emi!W4/RES_hh_num!W4)</f>
        <v>1318.9248482704365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2914.4190044704897</v>
      </c>
      <c r="C5" s="72">
        <f>IF(RES_hh_emi!C5=0,0,1000000*RES_hh_emi!C5/RES_hh_num!C5)</f>
        <v>4062.4640404575875</v>
      </c>
      <c r="D5" s="72">
        <f>IF(RES_hh_emi!D5=0,0,1000000*RES_hh_emi!D5/RES_hh_num!D5)</f>
        <v>1670.7782350940261</v>
      </c>
      <c r="E5" s="72">
        <f>IF(RES_hh_emi!E5=0,0,1000000*RES_hh_emi!E5/RES_hh_num!E5)</f>
        <v>2912.2566115848913</v>
      </c>
      <c r="F5" s="72">
        <f>IF(RES_hh_emi!F5=0,0,1000000*RES_hh_emi!F5/RES_hh_num!F5)</f>
        <v>2438.967252992888</v>
      </c>
      <c r="G5" s="72">
        <f>IF(RES_hh_emi!G5=0,0,1000000*RES_hh_emi!G5/RES_hh_num!G5)</f>
        <v>3019.8912559391051</v>
      </c>
      <c r="H5" s="72">
        <f>IF(RES_hh_emi!H5=0,0,1000000*RES_hh_emi!H5/RES_hh_num!H5)</f>
        <v>3739.615060798385</v>
      </c>
      <c r="I5" s="72">
        <f>IF(RES_hh_emi!I5=0,0,1000000*RES_hh_emi!I5/RES_hh_num!I5)</f>
        <v>3546.5047197352014</v>
      </c>
      <c r="J5" s="72">
        <f>IF(RES_hh_emi!J5=0,0,1000000*RES_hh_emi!J5/RES_hh_num!J5)</f>
        <v>3387.2766937833958</v>
      </c>
      <c r="K5" s="72">
        <f>IF(RES_hh_emi!K5=0,0,1000000*RES_hh_emi!K5/RES_hh_num!K5)</f>
        <v>3504.0977266155073</v>
      </c>
      <c r="L5" s="72">
        <f>IF(RES_hh_emi!L5=0,0,1000000*RES_hh_emi!L5/RES_hh_num!L5)</f>
        <v>3935.4917744117324</v>
      </c>
      <c r="M5" s="72">
        <f>IF(RES_hh_emi!M5=0,0,1000000*RES_hh_emi!M5/RES_hh_num!M5)</f>
        <v>4553.0505208427676</v>
      </c>
      <c r="N5" s="72">
        <f>IF(RES_hh_emi!N5=0,0,1000000*RES_hh_emi!N5/RES_hh_num!N5)</f>
        <v>4591.8567036343002</v>
      </c>
      <c r="O5" s="72">
        <f>IF(RES_hh_emi!O5=0,0,1000000*RES_hh_emi!O5/RES_hh_num!O5)</f>
        <v>0</v>
      </c>
      <c r="P5" s="72">
        <f>IF(RES_hh_emi!P5=0,0,1000000*RES_hh_emi!P5/RES_hh_num!P5)</f>
        <v>0</v>
      </c>
      <c r="Q5" s="72">
        <f>IF(RES_hh_emi!Q5=0,0,1000000*RES_hh_emi!Q5/RES_hh_num!Q5)</f>
        <v>0</v>
      </c>
      <c r="R5" s="72">
        <f>IF(RES_hh_emi!R5=0,0,1000000*RES_hh_emi!R5/RES_hh_num!R5)</f>
        <v>0</v>
      </c>
      <c r="S5" s="72">
        <f>IF(RES_hh_emi!S5=0,0,1000000*RES_hh_emi!S5/RES_hh_num!S5)</f>
        <v>0</v>
      </c>
      <c r="T5" s="72">
        <f>IF(RES_hh_emi!T5=0,0,1000000*RES_hh_emi!T5/RES_hh_num!T5)</f>
        <v>0</v>
      </c>
      <c r="U5" s="72">
        <f>IF(RES_hh_emi!U5=0,0,1000000*RES_hh_emi!U5/RES_hh_num!U5)</f>
        <v>0</v>
      </c>
      <c r="V5" s="72">
        <f>IF(RES_hh_emi!V5=0,0,1000000*RES_hh_emi!V5/RES_hh_num!V5)</f>
        <v>0</v>
      </c>
      <c r="W5" s="72">
        <f>IF(RES_hh_emi!W5=0,0,1000000*RES_hh_emi!W5/RES_hh_num!W5)</f>
        <v>0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2260.6675117537629</v>
      </c>
      <c r="C6" s="72">
        <f>IF(RES_hh_emi!C6=0,0,1000000*RES_hh_emi!C6/RES_hh_num!C6)</f>
        <v>2323.3572399233149</v>
      </c>
      <c r="D6" s="72">
        <f>IF(RES_hh_emi!D6=0,0,1000000*RES_hh_emi!D6/RES_hh_num!D6)</f>
        <v>2373.2544717038572</v>
      </c>
      <c r="E6" s="72">
        <f>IF(RES_hh_emi!E6=0,0,1000000*RES_hh_emi!E6/RES_hh_num!E6)</f>
        <v>2709.6590936606121</v>
      </c>
      <c r="F6" s="72">
        <f>IF(RES_hh_emi!F6=0,0,1000000*RES_hh_emi!F6/RES_hh_num!F6)</f>
        <v>2605.0032612805203</v>
      </c>
      <c r="G6" s="72">
        <f>IF(RES_hh_emi!G6=0,0,1000000*RES_hh_emi!G6/RES_hh_num!G6)</f>
        <v>2993.5157573820857</v>
      </c>
      <c r="H6" s="72">
        <f>IF(RES_hh_emi!H6=0,0,1000000*RES_hh_emi!H6/RES_hh_num!H6)</f>
        <v>2743.4277465051141</v>
      </c>
      <c r="I6" s="72">
        <f>IF(RES_hh_emi!I6=0,0,1000000*RES_hh_emi!I6/RES_hh_num!I6)</f>
        <v>2711.5021085769813</v>
      </c>
      <c r="J6" s="72">
        <f>IF(RES_hh_emi!J6=0,0,1000000*RES_hh_emi!J6/RES_hh_num!J6)</f>
        <v>3052.3422650339535</v>
      </c>
      <c r="K6" s="72">
        <f>IF(RES_hh_emi!K6=0,0,1000000*RES_hh_emi!K6/RES_hh_num!K6)</f>
        <v>2948.8609712396055</v>
      </c>
      <c r="L6" s="72">
        <f>IF(RES_hh_emi!L6=0,0,1000000*RES_hh_emi!L6/RES_hh_num!L6)</f>
        <v>3020.8186841441247</v>
      </c>
      <c r="M6" s="72">
        <f>IF(RES_hh_emi!M6=0,0,1000000*RES_hh_emi!M6/RES_hh_num!M6)</f>
        <v>2615.5772982957551</v>
      </c>
      <c r="N6" s="72">
        <f>IF(RES_hh_emi!N6=0,0,1000000*RES_hh_emi!N6/RES_hh_num!N6)</f>
        <v>2745.7671449948502</v>
      </c>
      <c r="O6" s="72">
        <f>IF(RES_hh_emi!O6=0,0,1000000*RES_hh_emi!O6/RES_hh_num!O6)</f>
        <v>2766.5208853723598</v>
      </c>
      <c r="P6" s="72">
        <f>IF(RES_hh_emi!P6=0,0,1000000*RES_hh_emi!P6/RES_hh_num!P6)</f>
        <v>2414.6195434637166</v>
      </c>
      <c r="Q6" s="72">
        <f>IF(RES_hh_emi!Q6=0,0,1000000*RES_hh_emi!Q6/RES_hh_num!Q6)</f>
        <v>2479.8083622516679</v>
      </c>
      <c r="R6" s="72">
        <f>IF(RES_hh_emi!R6=0,0,1000000*RES_hh_emi!R6/RES_hh_num!R6)</f>
        <v>2546.033148083668</v>
      </c>
      <c r="S6" s="72">
        <f>IF(RES_hh_emi!S6=0,0,1000000*RES_hh_emi!S6/RES_hh_num!S6)</f>
        <v>2583.0994485417104</v>
      </c>
      <c r="T6" s="72">
        <f>IF(RES_hh_emi!T6=0,0,1000000*RES_hh_emi!T6/RES_hh_num!T6)</f>
        <v>2420.9649498436711</v>
      </c>
      <c r="U6" s="72">
        <f>IF(RES_hh_emi!U6=0,0,1000000*RES_hh_emi!U6/RES_hh_num!U6)</f>
        <v>2412.4587726072741</v>
      </c>
      <c r="V6" s="72">
        <f>IF(RES_hh_emi!V6=0,0,1000000*RES_hh_emi!V6/RES_hh_num!V6)</f>
        <v>2307.5476264590438</v>
      </c>
      <c r="W6" s="72">
        <f>IF(RES_hh_emi!W6=0,0,1000000*RES_hh_emi!W6/RES_hh_num!W6)</f>
        <v>2489.636369039576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2653.9807261612114</v>
      </c>
      <c r="C7" s="72">
        <f>IF(RES_hh_emi!C7=0,0,1000000*RES_hh_emi!C7/RES_hh_num!C7)</f>
        <v>3075.8328830238765</v>
      </c>
      <c r="D7" s="72">
        <f>IF(RES_hh_emi!D7=0,0,1000000*RES_hh_emi!D7/RES_hh_num!D7)</f>
        <v>3045.8947873950806</v>
      </c>
      <c r="E7" s="72">
        <f>IF(RES_hh_emi!E7=0,0,1000000*RES_hh_emi!E7/RES_hh_num!E7)</f>
        <v>2984.6973513665203</v>
      </c>
      <c r="F7" s="72">
        <f>IF(RES_hh_emi!F7=0,0,1000000*RES_hh_emi!F7/RES_hh_num!F7)</f>
        <v>3434.3766343527186</v>
      </c>
      <c r="G7" s="72">
        <f>IF(RES_hh_emi!G7=0,0,1000000*RES_hh_emi!G7/RES_hh_num!G7)</f>
        <v>3820.9769626314242</v>
      </c>
      <c r="H7" s="72">
        <f>IF(RES_hh_emi!H7=0,0,1000000*RES_hh_emi!H7/RES_hh_num!H7)</f>
        <v>3675.876625547357</v>
      </c>
      <c r="I7" s="72">
        <f>IF(RES_hh_emi!I7=0,0,1000000*RES_hh_emi!I7/RES_hh_num!I7)</f>
        <v>3358.6723022440683</v>
      </c>
      <c r="J7" s="72">
        <f>IF(RES_hh_emi!J7=0,0,1000000*RES_hh_emi!J7/RES_hh_num!J7)</f>
        <v>3751.1729914088855</v>
      </c>
      <c r="K7" s="72">
        <f>IF(RES_hh_emi!K7=0,0,1000000*RES_hh_emi!K7/RES_hh_num!K7)</f>
        <v>4041.8488444009513</v>
      </c>
      <c r="L7" s="72">
        <f>IF(RES_hh_emi!L7=0,0,1000000*RES_hh_emi!L7/RES_hh_num!L7)</f>
        <v>3677.9060401828806</v>
      </c>
      <c r="M7" s="72">
        <f>IF(RES_hh_emi!M7=0,0,1000000*RES_hh_emi!M7/RES_hh_num!M7)</f>
        <v>3562.5761746726957</v>
      </c>
      <c r="N7" s="72">
        <f>IF(RES_hh_emi!N7=0,0,1000000*RES_hh_emi!N7/RES_hh_num!N7)</f>
        <v>3408.6250061126043</v>
      </c>
      <c r="O7" s="72">
        <f>IF(RES_hh_emi!O7=0,0,1000000*RES_hh_emi!O7/RES_hh_num!O7)</f>
        <v>3349.7835510996429</v>
      </c>
      <c r="P7" s="72">
        <f>IF(RES_hh_emi!P7=0,0,1000000*RES_hh_emi!P7/RES_hh_num!P7)</f>
        <v>2657.1003548152594</v>
      </c>
      <c r="Q7" s="72">
        <f>IF(RES_hh_emi!Q7=0,0,1000000*RES_hh_emi!Q7/RES_hh_num!Q7)</f>
        <v>3181.575968855218</v>
      </c>
      <c r="R7" s="72">
        <f>IF(RES_hh_emi!R7=0,0,1000000*RES_hh_emi!R7/RES_hh_num!R7)</f>
        <v>3131.3487792648416</v>
      </c>
      <c r="S7" s="72">
        <f>IF(RES_hh_emi!S7=0,0,1000000*RES_hh_emi!S7/RES_hh_num!S7)</f>
        <v>2788.8084429207183</v>
      </c>
      <c r="T7" s="72">
        <f>IF(RES_hh_emi!T7=0,0,1000000*RES_hh_emi!T7/RES_hh_num!T7)</f>
        <v>3350.4675798709145</v>
      </c>
      <c r="U7" s="72">
        <f>IF(RES_hh_emi!U7=0,0,1000000*RES_hh_emi!U7/RES_hh_num!U7)</f>
        <v>2980.0996805038153</v>
      </c>
      <c r="V7" s="72">
        <f>IF(RES_hh_emi!V7=0,0,1000000*RES_hh_emi!V7/RES_hh_num!V7)</f>
        <v>3015.2232828259812</v>
      </c>
      <c r="W7" s="72">
        <f>IF(RES_hh_emi!W7=0,0,1000000*RES_hh_emi!W7/RES_hh_num!W7)</f>
        <v>3118.6099478633091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1846.3249309636383</v>
      </c>
      <c r="C8" s="72">
        <f>IF(RES_hh_emi!C8=0,0,1000000*RES_hh_emi!C8/RES_hh_num!C8)</f>
        <v>1952.2204389493845</v>
      </c>
      <c r="D8" s="72">
        <f>IF(RES_hh_emi!D8=0,0,1000000*RES_hh_emi!D8/RES_hh_num!D8)</f>
        <v>1879.9917669515823</v>
      </c>
      <c r="E8" s="72">
        <f>IF(RES_hh_emi!E8=0,0,1000000*RES_hh_emi!E8/RES_hh_num!E8)</f>
        <v>2151.1168513739526</v>
      </c>
      <c r="F8" s="72">
        <f>IF(RES_hh_emi!F8=0,0,1000000*RES_hh_emi!F8/RES_hh_num!F8)</f>
        <v>2262.7192188836593</v>
      </c>
      <c r="G8" s="72">
        <f>IF(RES_hh_emi!G8=0,0,1000000*RES_hh_emi!G8/RES_hh_num!G8)</f>
        <v>2392.7990234857016</v>
      </c>
      <c r="H8" s="72">
        <f>IF(RES_hh_emi!H8=0,0,1000000*RES_hh_emi!H8/RES_hh_num!H8)</f>
        <v>2220.4637882629818</v>
      </c>
      <c r="I8" s="72">
        <f>IF(RES_hh_emi!I8=0,0,1000000*RES_hh_emi!I8/RES_hh_num!I8)</f>
        <v>2151.1146120979624</v>
      </c>
      <c r="J8" s="72">
        <f>IF(RES_hh_emi!J8=0,0,1000000*RES_hh_emi!J8/RES_hh_num!J8)</f>
        <v>2162.7117241287747</v>
      </c>
      <c r="K8" s="72">
        <f>IF(RES_hh_emi!K8=0,0,1000000*RES_hh_emi!K8/RES_hh_num!K8)</f>
        <v>2194.3958760808105</v>
      </c>
      <c r="L8" s="72">
        <f>IF(RES_hh_emi!L8=0,0,1000000*RES_hh_emi!L8/RES_hh_num!L8)</f>
        <v>2408.1778792911587</v>
      </c>
      <c r="M8" s="72">
        <f>IF(RES_hh_emi!M8=0,0,1000000*RES_hh_emi!M8/RES_hh_num!M8)</f>
        <v>2267.5323907866032</v>
      </c>
      <c r="N8" s="72">
        <f>IF(RES_hh_emi!N8=0,0,1000000*RES_hh_emi!N8/RES_hh_num!N8)</f>
        <v>2252.4349499592217</v>
      </c>
      <c r="O8" s="72">
        <f>IF(RES_hh_emi!O8=0,0,1000000*RES_hh_emi!O8/RES_hh_num!O8)</f>
        <v>2217.801570420444</v>
      </c>
      <c r="P8" s="72">
        <f>IF(RES_hh_emi!P8=0,0,1000000*RES_hh_emi!P8/RES_hh_num!P8)</f>
        <v>1782.0972114687995</v>
      </c>
      <c r="Q8" s="72">
        <f>IF(RES_hh_emi!Q8=0,0,1000000*RES_hh_emi!Q8/RES_hh_num!Q8)</f>
        <v>2029.3996104537725</v>
      </c>
      <c r="R8" s="72">
        <f>IF(RES_hh_emi!R8=0,0,1000000*RES_hh_emi!R8/RES_hh_num!R8)</f>
        <v>2030.5678382564786</v>
      </c>
      <c r="S8" s="72">
        <f>IF(RES_hh_emi!S8=0,0,1000000*RES_hh_emi!S8/RES_hh_num!S8)</f>
        <v>2050.1751015946547</v>
      </c>
      <c r="T8" s="72">
        <f>IF(RES_hh_emi!T8=0,0,1000000*RES_hh_emi!T8/RES_hh_num!T8)</f>
        <v>1937.3039646075074</v>
      </c>
      <c r="U8" s="72">
        <f>IF(RES_hh_emi!U8=0,0,1000000*RES_hh_emi!U8/RES_hh_num!U8)</f>
        <v>1913.039871977232</v>
      </c>
      <c r="V8" s="72">
        <f>IF(RES_hh_emi!V8=0,0,1000000*RES_hh_emi!V8/RES_hh_num!V8)</f>
        <v>1901.8999674463867</v>
      </c>
      <c r="W8" s="72">
        <f>IF(RES_hh_emi!W8=0,0,1000000*RES_hh_emi!W8/RES_hh_num!W8)</f>
        <v>1982.6192137679163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356.92504027874429</v>
      </c>
      <c r="C17" s="69">
        <f>IF(RES_hh_emi!C17=0,0,1000000*RES_hh_emi!C17/RES_hh_num!C17)</f>
        <v>359.51247049445533</v>
      </c>
      <c r="D17" s="69">
        <f>IF(RES_hh_emi!D17=0,0,1000000*RES_hh_emi!D17/RES_hh_num!D17)</f>
        <v>349.22088227377662</v>
      </c>
      <c r="E17" s="69">
        <f>IF(RES_hh_emi!E17=0,0,1000000*RES_hh_emi!E17/RES_hh_num!E17)</f>
        <v>338.07976596245538</v>
      </c>
      <c r="F17" s="69">
        <f>IF(RES_hh_emi!F17=0,0,1000000*RES_hh_emi!F17/RES_hh_num!F17)</f>
        <v>323.91653115035422</v>
      </c>
      <c r="G17" s="69">
        <f>IF(RES_hh_emi!G17=0,0,1000000*RES_hh_emi!G17/RES_hh_num!G17)</f>
        <v>319.39098603944882</v>
      </c>
      <c r="H17" s="69">
        <f>IF(RES_hh_emi!H17=0,0,1000000*RES_hh_emi!H17/RES_hh_num!H17)</f>
        <v>305.80071858274226</v>
      </c>
      <c r="I17" s="69">
        <f>IF(RES_hh_emi!I17=0,0,1000000*RES_hh_emi!I17/RES_hh_num!I17)</f>
        <v>284.29400888571701</v>
      </c>
      <c r="J17" s="69">
        <f>IF(RES_hh_emi!J17=0,0,1000000*RES_hh_emi!J17/RES_hh_num!J17)</f>
        <v>254.9879190815015</v>
      </c>
      <c r="K17" s="69">
        <f>IF(RES_hh_emi!K17=0,0,1000000*RES_hh_emi!K17/RES_hh_num!K17)</f>
        <v>266.63577330803975</v>
      </c>
      <c r="L17" s="69">
        <f>IF(RES_hh_emi!L17=0,0,1000000*RES_hh_emi!L17/RES_hh_num!L17)</f>
        <v>282.13556485821039</v>
      </c>
      <c r="M17" s="69">
        <f>IF(RES_hh_emi!M17=0,0,1000000*RES_hh_emi!M17/RES_hh_num!M17)</f>
        <v>277.70620618110456</v>
      </c>
      <c r="N17" s="69">
        <f>IF(RES_hh_emi!N17=0,0,1000000*RES_hh_emi!N17/RES_hh_num!N17)</f>
        <v>274.4575489249159</v>
      </c>
      <c r="O17" s="69">
        <f>IF(RES_hh_emi!O17=0,0,1000000*RES_hh_emi!O17/RES_hh_num!O17)</f>
        <v>266.20093156769099</v>
      </c>
      <c r="P17" s="69">
        <f>IF(RES_hh_emi!P17=0,0,1000000*RES_hh_emi!P17/RES_hh_num!P17)</f>
        <v>239.32557060696095</v>
      </c>
      <c r="Q17" s="69">
        <f>IF(RES_hh_emi!Q17=0,0,1000000*RES_hh_emi!Q17/RES_hh_num!Q17)</f>
        <v>246.55281909511197</v>
      </c>
      <c r="R17" s="69">
        <f>IF(RES_hh_emi!R17=0,0,1000000*RES_hh_emi!R17/RES_hh_num!R17)</f>
        <v>248.16276752550687</v>
      </c>
      <c r="S17" s="69">
        <f>IF(RES_hh_emi!S17=0,0,1000000*RES_hh_emi!S17/RES_hh_num!S17)</f>
        <v>240.23368454520764</v>
      </c>
      <c r="T17" s="69">
        <f>IF(RES_hh_emi!T17=0,0,1000000*RES_hh_emi!T17/RES_hh_num!T17)</f>
        <v>239.53817565535863</v>
      </c>
      <c r="U17" s="69">
        <f>IF(RES_hh_emi!U17=0,0,1000000*RES_hh_emi!U17/RES_hh_num!U17)</f>
        <v>230.54654795549192</v>
      </c>
      <c r="V17" s="69">
        <f>IF(RES_hh_emi!V17=0,0,1000000*RES_hh_emi!V17/RES_hh_num!V17)</f>
        <v>226.43804372179636</v>
      </c>
      <c r="W17" s="69">
        <f>IF(RES_hh_emi!W17=0,0,1000000*RES_hh_emi!W17/RES_hh_num!W17)</f>
        <v>184.82120763240309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474.63553867551343</v>
      </c>
      <c r="C19" s="72">
        <f>IF(RES_hh_emi!C19=0,0,1000000*RES_hh_emi!C19/RES_hh_num!C19)</f>
        <v>479.87364713196251</v>
      </c>
      <c r="D19" s="72">
        <f>IF(RES_hh_emi!D19=0,0,1000000*RES_hh_emi!D19/RES_hh_num!D19)</f>
        <v>471.19096541582752</v>
      </c>
      <c r="E19" s="72">
        <f>IF(RES_hh_emi!E19=0,0,1000000*RES_hh_emi!E19/RES_hh_num!E19)</f>
        <v>461.99703661361184</v>
      </c>
      <c r="F19" s="72">
        <f>IF(RES_hh_emi!F19=0,0,1000000*RES_hh_emi!F19/RES_hh_num!F19)</f>
        <v>520.72143002893574</v>
      </c>
      <c r="G19" s="72">
        <f>IF(RES_hh_emi!G19=0,0,1000000*RES_hh_emi!G19/RES_hh_num!G19)</f>
        <v>472.60320084166278</v>
      </c>
      <c r="H19" s="72">
        <f>IF(RES_hh_emi!H19=0,0,1000000*RES_hh_emi!H19/RES_hh_num!H19)</f>
        <v>460.50044353161337</v>
      </c>
      <c r="I19" s="72">
        <f>IF(RES_hh_emi!I19=0,0,1000000*RES_hh_emi!I19/RES_hh_num!I19)</f>
        <v>422.91276974193249</v>
      </c>
      <c r="J19" s="72">
        <f>IF(RES_hh_emi!J19=0,0,1000000*RES_hh_emi!J19/RES_hh_num!J19)</f>
        <v>405.98412210818606</v>
      </c>
      <c r="K19" s="72">
        <f>IF(RES_hh_emi!K19=0,0,1000000*RES_hh_emi!K19/RES_hh_num!K19)</f>
        <v>411.57081664144886</v>
      </c>
      <c r="L19" s="72">
        <f>IF(RES_hh_emi!L19=0,0,1000000*RES_hh_emi!L19/RES_hh_num!L19)</f>
        <v>441.12626130856205</v>
      </c>
      <c r="M19" s="72">
        <f>IF(RES_hh_emi!M19=0,0,1000000*RES_hh_emi!M19/RES_hh_num!M19)</f>
        <v>491.10846545220005</v>
      </c>
      <c r="N19" s="72">
        <f>IF(RES_hh_emi!N19=0,0,1000000*RES_hh_emi!N19/RES_hh_num!N19)</f>
        <v>456.22252655834302</v>
      </c>
      <c r="O19" s="72">
        <f>IF(RES_hh_emi!O19=0,0,1000000*RES_hh_emi!O19/RES_hh_num!O19)</f>
        <v>436.17525117217264</v>
      </c>
      <c r="P19" s="72">
        <f>IF(RES_hh_emi!P19=0,0,1000000*RES_hh_emi!P19/RES_hh_num!P19)</f>
        <v>394.90261183379556</v>
      </c>
      <c r="Q19" s="72">
        <f>IF(RES_hh_emi!Q19=0,0,1000000*RES_hh_emi!Q19/RES_hh_num!Q19)</f>
        <v>395.42506506199516</v>
      </c>
      <c r="R19" s="72">
        <f>IF(RES_hh_emi!R19=0,0,1000000*RES_hh_emi!R19/RES_hh_num!R19)</f>
        <v>393.4927303738217</v>
      </c>
      <c r="S19" s="72">
        <f>IF(RES_hh_emi!S19=0,0,1000000*RES_hh_emi!S19/RES_hh_num!S19)</f>
        <v>389.3004122231344</v>
      </c>
      <c r="T19" s="72">
        <f>IF(RES_hh_emi!T19=0,0,1000000*RES_hh_emi!T19/RES_hh_num!T19)</f>
        <v>378.5383397975117</v>
      </c>
      <c r="U19" s="72">
        <f>IF(RES_hh_emi!U19=0,0,1000000*RES_hh_emi!U19/RES_hh_num!U19)</f>
        <v>352.61781484885768</v>
      </c>
      <c r="V19" s="72">
        <f>IF(RES_hh_emi!V19=0,0,1000000*RES_hh_emi!V19/RES_hh_num!V19)</f>
        <v>337.34072615322066</v>
      </c>
      <c r="W19" s="72">
        <f>IF(RES_hh_emi!W19=0,0,1000000*RES_hh_emi!W19/RES_hh_num!W19)</f>
        <v>310.31638618064176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632.2813584562258</v>
      </c>
      <c r="C20" s="72">
        <f>IF(RES_hh_emi!C20=0,0,1000000*RES_hh_emi!C20/RES_hh_num!C20)</f>
        <v>635.42961814197736</v>
      </c>
      <c r="D20" s="72">
        <f>IF(RES_hh_emi!D20=0,0,1000000*RES_hh_emi!D20/RES_hh_num!D20)</f>
        <v>636.31884641150964</v>
      </c>
      <c r="E20" s="72">
        <f>IF(RES_hh_emi!E20=0,0,1000000*RES_hh_emi!E20/RES_hh_num!E20)</f>
        <v>580.54578068943329</v>
      </c>
      <c r="F20" s="72">
        <f>IF(RES_hh_emi!F20=0,0,1000000*RES_hh_emi!F20/RES_hh_num!F20)</f>
        <v>654.9046439990168</v>
      </c>
      <c r="G20" s="72">
        <f>IF(RES_hh_emi!G20=0,0,1000000*RES_hh_emi!G20/RES_hh_num!G20)</f>
        <v>629.62362235531032</v>
      </c>
      <c r="H20" s="72">
        <f>IF(RES_hh_emi!H20=0,0,1000000*RES_hh_emi!H20/RES_hh_num!H20)</f>
        <v>625.64717541389075</v>
      </c>
      <c r="I20" s="72">
        <f>IF(RES_hh_emi!I20=0,0,1000000*RES_hh_emi!I20/RES_hh_num!I20)</f>
        <v>547.06204148448091</v>
      </c>
      <c r="J20" s="72">
        <f>IF(RES_hh_emi!J20=0,0,1000000*RES_hh_emi!J20/RES_hh_num!J20)</f>
        <v>556.66666014333623</v>
      </c>
      <c r="K20" s="72">
        <f>IF(RES_hh_emi!K20=0,0,1000000*RES_hh_emi!K20/RES_hh_num!K20)</f>
        <v>591.7080420739793</v>
      </c>
      <c r="L20" s="72">
        <f>IF(RES_hh_emi!L20=0,0,1000000*RES_hh_emi!L20/RES_hh_num!L20)</f>
        <v>529.47389309180699</v>
      </c>
      <c r="M20" s="72">
        <f>IF(RES_hh_emi!M20=0,0,1000000*RES_hh_emi!M20/RES_hh_num!M20)</f>
        <v>631.7564014435336</v>
      </c>
      <c r="N20" s="72">
        <f>IF(RES_hh_emi!N20=0,0,1000000*RES_hh_emi!N20/RES_hh_num!N20)</f>
        <v>553.22344705481487</v>
      </c>
      <c r="O20" s="72">
        <f>IF(RES_hh_emi!O20=0,0,1000000*RES_hh_emi!O20/RES_hh_num!O20)</f>
        <v>544.4751823805384</v>
      </c>
      <c r="P20" s="72">
        <f>IF(RES_hh_emi!P20=0,0,1000000*RES_hh_emi!P20/RES_hh_num!P20)</f>
        <v>533.74494384256286</v>
      </c>
      <c r="Q20" s="72">
        <f>IF(RES_hh_emi!Q20=0,0,1000000*RES_hh_emi!Q20/RES_hh_num!Q20)</f>
        <v>537.23408655883338</v>
      </c>
      <c r="R20" s="72">
        <f>IF(RES_hh_emi!R20=0,0,1000000*RES_hh_emi!R20/RES_hh_num!R20)</f>
        <v>517.62294228083999</v>
      </c>
      <c r="S20" s="72">
        <f>IF(RES_hh_emi!S20=0,0,1000000*RES_hh_emi!S20/RES_hh_num!S20)</f>
        <v>458.80809514158506</v>
      </c>
      <c r="T20" s="72">
        <f>IF(RES_hh_emi!T20=0,0,1000000*RES_hh_emi!T20/RES_hh_num!T20)</f>
        <v>573.9316684399821</v>
      </c>
      <c r="U20" s="72">
        <f>IF(RES_hh_emi!U20=0,0,1000000*RES_hh_emi!U20/RES_hh_num!U20)</f>
        <v>476.58502927523989</v>
      </c>
      <c r="V20" s="72">
        <f>IF(RES_hh_emi!V20=0,0,1000000*RES_hh_emi!V20/RES_hh_num!V20)</f>
        <v>477.76762776677373</v>
      </c>
      <c r="W20" s="72">
        <f>IF(RES_hh_emi!W20=0,0,1000000*RES_hh_emi!W20/RES_hh_num!W20)</f>
        <v>416.22898033190842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452.08321448284011</v>
      </c>
      <c r="C21" s="72">
        <f>IF(RES_hh_emi!C21=0,0,1000000*RES_hh_emi!C21/RES_hh_num!C21)</f>
        <v>459.99266277780833</v>
      </c>
      <c r="D21" s="72">
        <f>IF(RES_hh_emi!D21=0,0,1000000*RES_hh_emi!D21/RES_hh_num!D21)</f>
        <v>456.42434331989597</v>
      </c>
      <c r="E21" s="72">
        <f>IF(RES_hh_emi!E21=0,0,1000000*RES_hh_emi!E21/RES_hh_num!E21)</f>
        <v>457.16017441995905</v>
      </c>
      <c r="F21" s="72">
        <f>IF(RES_hh_emi!F21=0,0,1000000*RES_hh_emi!F21/RES_hh_num!F21)</f>
        <v>429.81538544770245</v>
      </c>
      <c r="G21" s="72">
        <f>IF(RES_hh_emi!G21=0,0,1000000*RES_hh_emi!G21/RES_hh_num!G21)</f>
        <v>439.32259507419553</v>
      </c>
      <c r="H21" s="72">
        <f>IF(RES_hh_emi!H21=0,0,1000000*RES_hh_emi!H21/RES_hh_num!H21)</f>
        <v>426.65993937704155</v>
      </c>
      <c r="I21" s="72">
        <f>IF(RES_hh_emi!I21=0,0,1000000*RES_hh_emi!I21/RES_hh_num!I21)</f>
        <v>407.79755804991578</v>
      </c>
      <c r="J21" s="72">
        <f>IF(RES_hh_emi!J21=0,0,1000000*RES_hh_emi!J21/RES_hh_num!J21)</f>
        <v>359.78023083125487</v>
      </c>
      <c r="K21" s="72">
        <f>IF(RES_hh_emi!K21=0,0,1000000*RES_hh_emi!K21/RES_hh_num!K21)</f>
        <v>376.4344436202835</v>
      </c>
      <c r="L21" s="72">
        <f>IF(RES_hh_emi!L21=0,0,1000000*RES_hh_emi!L21/RES_hh_num!L21)</f>
        <v>407.14771618466773</v>
      </c>
      <c r="M21" s="72">
        <f>IF(RES_hh_emi!M21=0,0,1000000*RES_hh_emi!M21/RES_hh_num!M21)</f>
        <v>391.91676881492117</v>
      </c>
      <c r="N21" s="72">
        <f>IF(RES_hh_emi!N21=0,0,1000000*RES_hh_emi!N21/RES_hh_num!N21)</f>
        <v>396.42335657958199</v>
      </c>
      <c r="O21" s="72">
        <f>IF(RES_hh_emi!O21=0,0,1000000*RES_hh_emi!O21/RES_hh_num!O21)</f>
        <v>386.48529408945967</v>
      </c>
      <c r="P21" s="72">
        <f>IF(RES_hh_emi!P21=0,0,1000000*RES_hh_emi!P21/RES_hh_num!P21)</f>
        <v>345.37909814938496</v>
      </c>
      <c r="Q21" s="72">
        <f>IF(RES_hh_emi!Q21=0,0,1000000*RES_hh_emi!Q21/RES_hh_num!Q21)</f>
        <v>355.85526022331459</v>
      </c>
      <c r="R21" s="72">
        <f>IF(RES_hh_emi!R21=0,0,1000000*RES_hh_emi!R21/RES_hh_num!R21)</f>
        <v>358.49992333904015</v>
      </c>
      <c r="S21" s="72">
        <f>IF(RES_hh_emi!S21=0,0,1000000*RES_hh_emi!S21/RES_hh_num!S21)</f>
        <v>348.04376822693479</v>
      </c>
      <c r="T21" s="72">
        <f>IF(RES_hh_emi!T21=0,0,1000000*RES_hh_emi!T21/RES_hh_num!T21)</f>
        <v>342.51158460960346</v>
      </c>
      <c r="U21" s="72">
        <f>IF(RES_hh_emi!U21=0,0,1000000*RES_hh_emi!U21/RES_hh_num!U21)</f>
        <v>335.81976052913711</v>
      </c>
      <c r="V21" s="72">
        <f>IF(RES_hh_emi!V21=0,0,1000000*RES_hh_emi!V21/RES_hh_num!V21)</f>
        <v>331.7188248041748</v>
      </c>
      <c r="W21" s="72">
        <f>IF(RES_hh_emi!W21=0,0,1000000*RES_hh_emi!W21/RES_hh_num!W21)</f>
        <v>270.26207162947446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160.2581311753863</v>
      </c>
      <c r="C27" s="69">
        <f>IF(RES_hh_emi!C27=0,0,1000000*RES_hh_emi!C27/RES_hh_num!C27)</f>
        <v>158.54249284522325</v>
      </c>
      <c r="D27" s="69">
        <f>IF(RES_hh_emi!D27=0,0,1000000*RES_hh_emi!D27/RES_hh_num!D27)</f>
        <v>157.98181992371912</v>
      </c>
      <c r="E27" s="69">
        <f>IF(RES_hh_emi!E27=0,0,1000000*RES_hh_emi!E27/RES_hh_num!E27)</f>
        <v>157.38088927698584</v>
      </c>
      <c r="F27" s="69">
        <f>IF(RES_hh_emi!F27=0,0,1000000*RES_hh_emi!F27/RES_hh_num!F27)</f>
        <v>152.39481988290535</v>
      </c>
      <c r="G27" s="69">
        <f>IF(RES_hh_emi!G27=0,0,1000000*RES_hh_emi!G27/RES_hh_num!G27)</f>
        <v>153.27271259109079</v>
      </c>
      <c r="H27" s="69">
        <f>IF(RES_hh_emi!H27=0,0,1000000*RES_hh_emi!H27/RES_hh_num!H27)</f>
        <v>144.07966875669945</v>
      </c>
      <c r="I27" s="69">
        <f>IF(RES_hh_emi!I27=0,0,1000000*RES_hh_emi!I27/RES_hh_num!I27)</f>
        <v>124.57256388430267</v>
      </c>
      <c r="J27" s="69">
        <f>IF(RES_hh_emi!J27=0,0,1000000*RES_hh_emi!J27/RES_hh_num!J27)</f>
        <v>113.1978697381017</v>
      </c>
      <c r="K27" s="69">
        <f>IF(RES_hh_emi!K27=0,0,1000000*RES_hh_emi!K27/RES_hh_num!K27)</f>
        <v>116.98002530319839</v>
      </c>
      <c r="L27" s="69">
        <f>IF(RES_hh_emi!L27=0,0,1000000*RES_hh_emi!L27/RES_hh_num!L27)</f>
        <v>121.99925264400613</v>
      </c>
      <c r="M27" s="69">
        <f>IF(RES_hh_emi!M27=0,0,1000000*RES_hh_emi!M27/RES_hh_num!M27)</f>
        <v>122.37944795925827</v>
      </c>
      <c r="N27" s="69">
        <f>IF(RES_hh_emi!N27=0,0,1000000*RES_hh_emi!N27/RES_hh_num!N27)</f>
        <v>105.92588574071294</v>
      </c>
      <c r="O27" s="69">
        <f>IF(RES_hh_emi!O27=0,0,1000000*RES_hh_emi!O27/RES_hh_num!O27)</f>
        <v>109.44654130214043</v>
      </c>
      <c r="P27" s="69">
        <f>IF(RES_hh_emi!P27=0,0,1000000*RES_hh_emi!P27/RES_hh_num!P27)</f>
        <v>103.86588271848436</v>
      </c>
      <c r="Q27" s="69">
        <f>IF(RES_hh_emi!Q27=0,0,1000000*RES_hh_emi!Q27/RES_hh_num!Q27)</f>
        <v>104.76297841969023</v>
      </c>
      <c r="R27" s="69">
        <f>IF(RES_hh_emi!R27=0,0,1000000*RES_hh_emi!R27/RES_hh_num!R27)</f>
        <v>107.84043307186434</v>
      </c>
      <c r="S27" s="69">
        <f>IF(RES_hh_emi!S27=0,0,1000000*RES_hh_emi!S27/RES_hh_num!S27)</f>
        <v>119.7238228372406</v>
      </c>
      <c r="T27" s="69">
        <f>IF(RES_hh_emi!T27=0,0,1000000*RES_hh_emi!T27/RES_hh_num!T27)</f>
        <v>117.85589186210161</v>
      </c>
      <c r="U27" s="69">
        <f>IF(RES_hh_emi!U27=0,0,1000000*RES_hh_emi!U27/RES_hh_num!U27)</f>
        <v>119.48840748768588</v>
      </c>
      <c r="V27" s="69">
        <f>IF(RES_hh_emi!V27=0,0,1000000*RES_hh_emi!V27/RES_hh_num!V27)</f>
        <v>125.3679770028558</v>
      </c>
      <c r="W27" s="69">
        <f>IF(RES_hh_emi!W27=0,0,1000000*RES_hh_emi!W27/RES_hh_num!W27)</f>
        <v>109.33779925022553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234.4788288340246</v>
      </c>
      <c r="C29" s="72">
        <f>IF(RES_hh_emi!C29=0,0,1000000*RES_hh_emi!C29/RES_hh_num!C29)</f>
        <v>228.74616160592586</v>
      </c>
      <c r="D29" s="72">
        <f>IF(RES_hh_emi!D29=0,0,1000000*RES_hh_emi!D29/RES_hh_num!D29)</f>
        <v>232.13498843942367</v>
      </c>
      <c r="E29" s="72">
        <f>IF(RES_hh_emi!E29=0,0,1000000*RES_hh_emi!E29/RES_hh_num!E29)</f>
        <v>226.80849420406085</v>
      </c>
      <c r="F29" s="72">
        <f>IF(RES_hh_emi!F29=0,0,1000000*RES_hh_emi!F29/RES_hh_num!F29)</f>
        <v>243.01629429266069</v>
      </c>
      <c r="G29" s="72">
        <f>IF(RES_hh_emi!G29=0,0,1000000*RES_hh_emi!G29/RES_hh_num!G29)</f>
        <v>227.21514222766692</v>
      </c>
      <c r="H29" s="72">
        <f>IF(RES_hh_emi!H29=0,0,1000000*RES_hh_emi!H29/RES_hh_num!H29)</f>
        <v>217.97883807920368</v>
      </c>
      <c r="I29" s="72">
        <f>IF(RES_hh_emi!I29=0,0,1000000*RES_hh_emi!I29/RES_hh_num!I29)</f>
        <v>198.67767819990738</v>
      </c>
      <c r="J29" s="72">
        <f>IF(RES_hh_emi!J29=0,0,1000000*RES_hh_emi!J29/RES_hh_num!J29)</f>
        <v>195.02844276163995</v>
      </c>
      <c r="K29" s="72">
        <f>IF(RES_hh_emi!K29=0,0,1000000*RES_hh_emi!K29/RES_hh_num!K29)</f>
        <v>185.47928774003998</v>
      </c>
      <c r="L29" s="72">
        <f>IF(RES_hh_emi!L29=0,0,1000000*RES_hh_emi!L29/RES_hh_num!L29)</f>
        <v>180.99129544149821</v>
      </c>
      <c r="M29" s="72">
        <f>IF(RES_hh_emi!M29=0,0,1000000*RES_hh_emi!M29/RES_hh_num!M29)</f>
        <v>185.28484953030332</v>
      </c>
      <c r="N29" s="72">
        <f>IF(RES_hh_emi!N29=0,0,1000000*RES_hh_emi!N29/RES_hh_num!N29)</f>
        <v>160.64565618355331</v>
      </c>
      <c r="O29" s="72">
        <f>IF(RES_hh_emi!O29=0,0,1000000*RES_hh_emi!O29/RES_hh_num!O29)</f>
        <v>160.28842403282221</v>
      </c>
      <c r="P29" s="72">
        <f>IF(RES_hh_emi!P29=0,0,1000000*RES_hh_emi!P29/RES_hh_num!P29)</f>
        <v>165.13665642475047</v>
      </c>
      <c r="Q29" s="72">
        <f>IF(RES_hh_emi!Q29=0,0,1000000*RES_hh_emi!Q29/RES_hh_num!Q29)</f>
        <v>157.77510142057525</v>
      </c>
      <c r="R29" s="72">
        <f>IF(RES_hh_emi!R29=0,0,1000000*RES_hh_emi!R29/RES_hh_num!R29)</f>
        <v>164.66722178189588</v>
      </c>
      <c r="S29" s="72">
        <f>IF(RES_hh_emi!S29=0,0,1000000*RES_hh_emi!S29/RES_hh_num!S29)</f>
        <v>178.89947441549171</v>
      </c>
      <c r="T29" s="72">
        <f>IF(RES_hh_emi!T29=0,0,1000000*RES_hh_emi!T29/RES_hh_num!T29)</f>
        <v>184.85887428822667</v>
      </c>
      <c r="U29" s="72">
        <f>IF(RES_hh_emi!U29=0,0,1000000*RES_hh_emi!U29/RES_hh_num!U29)</f>
        <v>184.0393362278019</v>
      </c>
      <c r="V29" s="72">
        <f>IF(RES_hh_emi!V29=0,0,1000000*RES_hh_emi!V29/RES_hh_num!V29)</f>
        <v>187.83578601127527</v>
      </c>
      <c r="W29" s="72">
        <f>IF(RES_hh_emi!W29=0,0,1000000*RES_hh_emi!W29/RES_hh_num!W29)</f>
        <v>181.61958617455704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204.80560712091008</v>
      </c>
      <c r="C30" s="72">
        <f>IF(RES_hh_emi!C30=0,0,1000000*RES_hh_emi!C30/RES_hh_num!C30)</f>
        <v>206.46232266540031</v>
      </c>
      <c r="D30" s="72">
        <f>IF(RES_hh_emi!D30=0,0,1000000*RES_hh_emi!D30/RES_hh_num!D30)</f>
        <v>207.72175595882734</v>
      </c>
      <c r="E30" s="72">
        <f>IF(RES_hh_emi!E30=0,0,1000000*RES_hh_emi!E30/RES_hh_num!E30)</f>
        <v>209.63461952794137</v>
      </c>
      <c r="F30" s="72">
        <f>IF(RES_hh_emi!F30=0,0,1000000*RES_hh_emi!F30/RES_hh_num!F30)</f>
        <v>203.08216500660183</v>
      </c>
      <c r="G30" s="72">
        <f>IF(RES_hh_emi!G30=0,0,1000000*RES_hh_emi!G30/RES_hh_num!G30)</f>
        <v>209.22267683072292</v>
      </c>
      <c r="H30" s="72">
        <f>IF(RES_hh_emi!H30=0,0,1000000*RES_hh_emi!H30/RES_hh_num!H30)</f>
        <v>202.31873036443423</v>
      </c>
      <c r="I30" s="72">
        <f>IF(RES_hh_emi!I30=0,0,1000000*RES_hh_emi!I30/RES_hh_num!I30)</f>
        <v>176.58954204691827</v>
      </c>
      <c r="J30" s="72">
        <f>IF(RES_hh_emi!J30=0,0,1000000*RES_hh_emi!J30/RES_hh_num!J30)</f>
        <v>157.68815459064518</v>
      </c>
      <c r="K30" s="72">
        <f>IF(RES_hh_emi!K30=0,0,1000000*RES_hh_emi!K30/RES_hh_num!K30)</f>
        <v>163.72547610461905</v>
      </c>
      <c r="L30" s="72">
        <f>IF(RES_hh_emi!L30=0,0,1000000*RES_hh_emi!L30/RES_hh_num!L30)</f>
        <v>168.46468634021275</v>
      </c>
      <c r="M30" s="72">
        <f>IF(RES_hh_emi!M30=0,0,1000000*RES_hh_emi!M30/RES_hh_num!M30)</f>
        <v>164.93487427110182</v>
      </c>
      <c r="N30" s="72">
        <f>IF(RES_hh_emi!N30=0,0,1000000*RES_hh_emi!N30/RES_hh_num!N30)</f>
        <v>141.83537909760537</v>
      </c>
      <c r="O30" s="72">
        <f>IF(RES_hh_emi!O30=0,0,1000000*RES_hh_emi!O30/RES_hh_num!O30)</f>
        <v>148.8592839661178</v>
      </c>
      <c r="P30" s="72">
        <f>IF(RES_hh_emi!P30=0,0,1000000*RES_hh_emi!P30/RES_hh_num!P30)</f>
        <v>136.9870424594682</v>
      </c>
      <c r="Q30" s="72">
        <f>IF(RES_hh_emi!Q30=0,0,1000000*RES_hh_emi!Q30/RES_hh_num!Q30)</f>
        <v>140.9901270473205</v>
      </c>
      <c r="R30" s="72">
        <f>IF(RES_hh_emi!R30=0,0,1000000*RES_hh_emi!R30/RES_hh_num!R30)</f>
        <v>144.95515320628533</v>
      </c>
      <c r="S30" s="72">
        <f>IF(RES_hh_emi!S30=0,0,1000000*RES_hh_emi!S30/RES_hh_num!S30)</f>
        <v>163.73576562267874</v>
      </c>
      <c r="T30" s="72">
        <f>IF(RES_hh_emi!T30=0,0,1000000*RES_hh_emi!T30/RES_hh_num!T30)</f>
        <v>160.25231475376225</v>
      </c>
      <c r="U30" s="72">
        <f>IF(RES_hh_emi!U30=0,0,1000000*RES_hh_emi!U30/RES_hh_num!U30)</f>
        <v>164.8214997327085</v>
      </c>
      <c r="V30" s="72">
        <f>IF(RES_hh_emi!V30=0,0,1000000*RES_hh_emi!V30/RES_hh_num!V30)</f>
        <v>175.60479454344292</v>
      </c>
      <c r="W30" s="72">
        <f>IF(RES_hh_emi!W30=0,0,1000000*RES_hh_emi!W30/RES_hh_num!W30)</f>
        <v>152.98406236700356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137.22907915462105</v>
      </c>
      <c r="C3" s="65">
        <f>IF(RES_hh_fech!C3=0,0,RES_hh_fech!C3/RES_summary!C$19)</f>
        <v>143.76937817868188</v>
      </c>
      <c r="D3" s="65">
        <f>IF(RES_hh_fech!D3=0,0,RES_hh_fech!D3/RES_summary!D$19)</f>
        <v>141.98725596932763</v>
      </c>
      <c r="E3" s="65">
        <f>IF(RES_hh_fech!E3=0,0,RES_hh_fech!E3/RES_summary!E$19)</f>
        <v>156.652705003557</v>
      </c>
      <c r="F3" s="65">
        <f>IF(RES_hh_fech!F3=0,0,RES_hh_fech!F3/RES_summary!F$19)</f>
        <v>153.69749618115273</v>
      </c>
      <c r="G3" s="65">
        <f>IF(RES_hh_fech!G3=0,0,RES_hh_fech!G3/RES_summary!G$19)</f>
        <v>164.45903213300221</v>
      </c>
      <c r="H3" s="65">
        <f>IF(RES_hh_fech!H3=0,0,RES_hh_fech!H3/RES_summary!H$19)</f>
        <v>154.20232349865836</v>
      </c>
      <c r="I3" s="65">
        <f>IF(RES_hh_fech!I3=0,0,RES_hh_fech!I3/RES_summary!I$19)</f>
        <v>151.0888916202598</v>
      </c>
      <c r="J3" s="65">
        <f>IF(RES_hh_fech!J3=0,0,RES_hh_fech!J3/RES_summary!J$19)</f>
        <v>155.23355252366392</v>
      </c>
      <c r="K3" s="65">
        <f>IF(RES_hh_fech!K3=0,0,RES_hh_fech!K3/RES_summary!K$19)</f>
        <v>154.96461561281694</v>
      </c>
      <c r="L3" s="65">
        <f>IF(RES_hh_fech!L3=0,0,RES_hh_fech!L3/RES_summary!L$19)</f>
        <v>160.20835569206966</v>
      </c>
      <c r="M3" s="65">
        <f>IF(RES_hh_fech!M3=0,0,RES_hh_fech!M3/RES_summary!M$19)</f>
        <v>142.6116435760091</v>
      </c>
      <c r="N3" s="65">
        <f>IF(RES_hh_fech!N3=0,0,RES_hh_fech!N3/RES_summary!N$19)</f>
        <v>150.70836310056302</v>
      </c>
      <c r="O3" s="65">
        <f>IF(RES_hh_fech!O3=0,0,RES_hh_fech!O3/RES_summary!O$19)</f>
        <v>148.42074360927606</v>
      </c>
      <c r="P3" s="65">
        <f>IF(RES_hh_fech!P3=0,0,RES_hh_fech!P3/RES_summary!P$19)</f>
        <v>122.23648143406912</v>
      </c>
      <c r="Q3" s="65">
        <f>IF(RES_hh_fech!Q3=0,0,RES_hh_fech!Q3/RES_summary!Q$19)</f>
        <v>135.51892294610334</v>
      </c>
      <c r="R3" s="65">
        <f>IF(RES_hh_fech!R3=0,0,RES_hh_fech!R3/RES_summary!R$19)</f>
        <v>133.59275103833022</v>
      </c>
      <c r="S3" s="65">
        <f>IF(RES_hh_fech!S3=0,0,RES_hh_fech!S3/RES_summary!S$19)</f>
        <v>135.74665936448508</v>
      </c>
      <c r="T3" s="65">
        <f>IF(RES_hh_fech!T3=0,0,RES_hh_fech!T3/RES_summary!T$19)</f>
        <v>129.98023247269063</v>
      </c>
      <c r="U3" s="65">
        <f>IF(RES_hh_fech!U3=0,0,RES_hh_fech!U3/RES_summary!U$19)</f>
        <v>126.29714683031301</v>
      </c>
      <c r="V3" s="65">
        <f>IF(RES_hh_fech!V3=0,0,RES_hh_fech!V3/RES_summary!V$19)</f>
        <v>123.32097825827894</v>
      </c>
      <c r="W3" s="65">
        <f>IF(RES_hh_fech!W3=0,0,RES_hh_fech!W3/RES_summary!W$19)</f>
        <v>123.8097844014444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102.91155066404497</v>
      </c>
      <c r="C4" s="69">
        <f>IF(RES_hh_fech!C4=0,0,RES_hh_fech!C4/RES_summary!C$19)</f>
        <v>109.21894100539897</v>
      </c>
      <c r="D4" s="69">
        <f>IF(RES_hh_fech!D4=0,0,RES_hh_fech!D4/RES_summary!D$19)</f>
        <v>107.34035829611588</v>
      </c>
      <c r="E4" s="69">
        <f>IF(RES_hh_fech!E4=0,0,RES_hh_fech!E4/RES_summary!E$19)</f>
        <v>121.95257431716789</v>
      </c>
      <c r="F4" s="69">
        <f>IF(RES_hh_fech!F4=0,0,RES_hh_fech!F4/RES_summary!F$19)</f>
        <v>119.71997332111329</v>
      </c>
      <c r="G4" s="69">
        <f>IF(RES_hh_fech!G4=0,0,RES_hh_fech!G4/RES_summary!G$19)</f>
        <v>131.1815978081143</v>
      </c>
      <c r="H4" s="69">
        <f>IF(RES_hh_fech!H4=0,0,RES_hh_fech!H4/RES_summary!H$19)</f>
        <v>121.39056566800987</v>
      </c>
      <c r="I4" s="69">
        <f>IF(RES_hh_fech!I4=0,0,RES_hh_fech!I4/RES_summary!I$19)</f>
        <v>120.74262046278837</v>
      </c>
      <c r="J4" s="69">
        <f>IF(RES_hh_fech!J4=0,0,RES_hh_fech!J4/RES_summary!J$19)</f>
        <v>127.21308367155754</v>
      </c>
      <c r="K4" s="69">
        <f>IF(RES_hh_fech!K4=0,0,RES_hh_fech!K4/RES_summary!K$19)</f>
        <v>126.31878477914074</v>
      </c>
      <c r="L4" s="69">
        <f>IF(RES_hh_fech!L4=0,0,RES_hh_fech!L4/RES_summary!L$19)</f>
        <v>130.63596873664446</v>
      </c>
      <c r="M4" s="69">
        <f>IF(RES_hh_fech!M4=0,0,RES_hh_fech!M4/RES_summary!M$19)</f>
        <v>112.82819581439605</v>
      </c>
      <c r="N4" s="69">
        <f>IF(RES_hh_fech!N4=0,0,RES_hh_fech!N4/RES_summary!N$19)</f>
        <v>122.09752434376244</v>
      </c>
      <c r="O4" s="69">
        <f>IF(RES_hh_fech!O4=0,0,RES_hh_fech!O4/RES_summary!O$19)</f>
        <v>120.65885971531574</v>
      </c>
      <c r="P4" s="69">
        <f>IF(RES_hh_fech!P4=0,0,RES_hh_fech!P4/RES_summary!P$19)</f>
        <v>96.811900169113017</v>
      </c>
      <c r="Q4" s="69">
        <f>IF(RES_hh_fech!Q4=0,0,RES_hh_fech!Q4/RES_summary!Q$19)</f>
        <v>109.28146023068915</v>
      </c>
      <c r="R4" s="69">
        <f>IF(RES_hh_fech!R4=0,0,RES_hh_fech!R4/RES_summary!R$19)</f>
        <v>107.68128838699431</v>
      </c>
      <c r="S4" s="69">
        <f>IF(RES_hh_fech!S4=0,0,RES_hh_fech!S4/RES_summary!S$19)</f>
        <v>108.93115074652547</v>
      </c>
      <c r="T4" s="69">
        <f>IF(RES_hh_fech!T4=0,0,RES_hh_fech!T4/RES_summary!T$19)</f>
        <v>103.77824893060746</v>
      </c>
      <c r="U4" s="69">
        <f>IF(RES_hh_fech!U4=0,0,RES_hh_fech!U4/RES_summary!U$19)</f>
        <v>100.42418187647688</v>
      </c>
      <c r="V4" s="69">
        <f>IF(RES_hh_fech!V4=0,0,RES_hh_fech!V4/RES_summary!V$19)</f>
        <v>97.880210581352955</v>
      </c>
      <c r="W4" s="69">
        <f>IF(RES_hh_fech!W4=0,0,RES_hh_fech!W4/RES_summary!W$19)</f>
        <v>101.58722158256505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81.655810635892323</v>
      </c>
      <c r="C5" s="72">
        <f>IF(RES_hh_fech!C5=0,0,RES_hh_fech!C5/RES_summary!C$19)</f>
        <v>113.6538700318448</v>
      </c>
      <c r="D5" s="72">
        <f>IF(RES_hh_fech!D5=0,0,RES_hh_fech!D5/RES_summary!D$19)</f>
        <v>46.845729365315258</v>
      </c>
      <c r="E5" s="72">
        <f>IF(RES_hh_fech!E5=0,0,RES_hh_fech!E5/RES_summary!E$19)</f>
        <v>81.57039680002795</v>
      </c>
      <c r="F5" s="72">
        <f>IF(RES_hh_fech!F5=0,0,RES_hh_fech!F5/RES_summary!F$19)</f>
        <v>77.130923895699169</v>
      </c>
      <c r="G5" s="72">
        <f>IF(RES_hh_fech!G5=0,0,RES_hh_fech!G5/RES_summary!G$19)</f>
        <v>96.252902568610992</v>
      </c>
      <c r="H5" s="72">
        <f>IF(RES_hh_fech!H5=0,0,RES_hh_fech!H5/RES_summary!H$19)</f>
        <v>119.76139761227165</v>
      </c>
      <c r="I5" s="72">
        <f>IF(RES_hh_fech!I5=0,0,RES_hh_fech!I5/RES_summary!I$19)</f>
        <v>113.00857937426002</v>
      </c>
      <c r="J5" s="72">
        <f>IF(RES_hh_fech!J5=0,0,RES_hh_fech!J5/RES_summary!J$19)</f>
        <v>108.48319599221681</v>
      </c>
      <c r="K5" s="72">
        <f>IF(RES_hh_fech!K5=0,0,RES_hh_fech!K5/RES_summary!K$19)</f>
        <v>111.53177008940143</v>
      </c>
      <c r="L5" s="72">
        <f>IF(RES_hh_fech!L5=0,0,RES_hh_fech!L5/RES_summary!L$19)</f>
        <v>125.2309643677512</v>
      </c>
      <c r="M5" s="72">
        <f>IF(RES_hh_fech!M5=0,0,RES_hh_fech!M5/RES_summary!M$19)</f>
        <v>145.01421178640859</v>
      </c>
      <c r="N5" s="72">
        <f>IF(RES_hh_fech!N5=0,0,RES_hh_fech!N5/RES_summary!N$19)</f>
        <v>145.3880044305576</v>
      </c>
      <c r="O5" s="72">
        <f>IF(RES_hh_fech!O5=0,0,RES_hh_fech!O5/RES_summary!O$19)</f>
        <v>0</v>
      </c>
      <c r="P5" s="72">
        <f>IF(RES_hh_fech!P5=0,0,RES_hh_fech!P5/RES_summary!P$19)</f>
        <v>0</v>
      </c>
      <c r="Q5" s="72">
        <f>IF(RES_hh_fech!Q5=0,0,RES_hh_fech!Q5/RES_summary!Q$19)</f>
        <v>0</v>
      </c>
      <c r="R5" s="72">
        <f>IF(RES_hh_fech!R5=0,0,RES_hh_fech!R5/RES_summary!R$19)</f>
        <v>0</v>
      </c>
      <c r="S5" s="72">
        <f>IF(RES_hh_fech!S5=0,0,RES_hh_fech!S5/RES_summary!S$19)</f>
        <v>0</v>
      </c>
      <c r="T5" s="72">
        <f>IF(RES_hh_fech!T5=0,0,RES_hh_fech!T5/RES_summary!T$19)</f>
        <v>0</v>
      </c>
      <c r="U5" s="72">
        <f>IF(RES_hh_fech!U5=0,0,RES_hh_fech!U5/RES_summary!U$19)</f>
        <v>0</v>
      </c>
      <c r="V5" s="72">
        <f>IF(RES_hh_fech!V5=0,0,RES_hh_fech!V5/RES_summary!V$19)</f>
        <v>0</v>
      </c>
      <c r="W5" s="72">
        <f>IF(RES_hh_fech!W5=0,0,RES_hh_fech!W5/RES_summary!W$19)</f>
        <v>0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108.17741898108179</v>
      </c>
      <c r="C6" s="72">
        <f>IF(RES_hh_fech!C6=0,0,RES_hh_fech!C6/RES_summary!C$19)</f>
        <v>111.13407319436459</v>
      </c>
      <c r="D6" s="72">
        <f>IF(RES_hh_fech!D6=0,0,RES_hh_fech!D6/RES_summary!D$19)</f>
        <v>113.46995686564799</v>
      </c>
      <c r="E6" s="72">
        <f>IF(RES_hh_fech!E6=0,0,RES_hh_fech!E6/RES_summary!E$19)</f>
        <v>129.45978942605737</v>
      </c>
      <c r="F6" s="72">
        <f>IF(RES_hh_fech!F6=0,0,RES_hh_fech!F6/RES_summary!F$19)</f>
        <v>124.33884361772995</v>
      </c>
      <c r="G6" s="72">
        <f>IF(RES_hh_fech!G6=0,0,RES_hh_fech!G6/RES_summary!G$19)</f>
        <v>142.6931015194692</v>
      </c>
      <c r="H6" s="72">
        <f>IF(RES_hh_fech!H6=0,0,RES_hh_fech!H6/RES_summary!H$19)</f>
        <v>130.61065937555625</v>
      </c>
      <c r="I6" s="72">
        <f>IF(RES_hh_fech!I6=0,0,RES_hh_fech!I6/RES_summary!I$19)</f>
        <v>128.90650075528393</v>
      </c>
      <c r="J6" s="72">
        <f>IF(RES_hh_fech!J6=0,0,RES_hh_fech!J6/RES_summary!J$19)</f>
        <v>144.87556456790159</v>
      </c>
      <c r="K6" s="72">
        <f>IF(RES_hh_fech!K6=0,0,RES_hh_fech!K6/RES_summary!K$19)</f>
        <v>139.68851257688411</v>
      </c>
      <c r="L6" s="72">
        <f>IF(RES_hh_fech!L6=0,0,RES_hh_fech!L6/RES_summary!L$19)</f>
        <v>142.8330909870038</v>
      </c>
      <c r="M6" s="72">
        <f>IF(RES_hh_fech!M6=0,0,RES_hh_fech!M6/RES_summary!M$19)</f>
        <v>123.34585473955339</v>
      </c>
      <c r="N6" s="72">
        <f>IF(RES_hh_fech!N6=0,0,RES_hh_fech!N6/RES_summary!N$19)</f>
        <v>129.13857664402977</v>
      </c>
      <c r="O6" s="72">
        <f>IF(RES_hh_fech!O6=0,0,RES_hh_fech!O6/RES_summary!O$19)</f>
        <v>129.73721842981394</v>
      </c>
      <c r="P6" s="72">
        <f>IF(RES_hh_fech!P6=0,0,RES_hh_fech!P6/RES_summary!P$19)</f>
        <v>112.75654249515992</v>
      </c>
      <c r="Q6" s="72">
        <f>IF(RES_hh_fech!Q6=0,0,RES_hh_fech!Q6/RES_summary!Q$19)</f>
        <v>115.44031640236007</v>
      </c>
      <c r="R6" s="72">
        <f>IF(RES_hh_fech!R6=0,0,RES_hh_fech!R6/RES_summary!R$19)</f>
        <v>118.14385572145224</v>
      </c>
      <c r="S6" s="72">
        <f>IF(RES_hh_fech!S6=0,0,RES_hh_fech!S6/RES_summary!S$19)</f>
        <v>119.46549211738868</v>
      </c>
      <c r="T6" s="72">
        <f>IF(RES_hh_fech!T6=0,0,RES_hh_fech!T6/RES_summary!T$19)</f>
        <v>111.5430365625362</v>
      </c>
      <c r="U6" s="72">
        <f>IF(RES_hh_fech!U6=0,0,RES_hh_fech!U6/RES_summary!U$19)</f>
        <v>110.72203278833368</v>
      </c>
      <c r="V6" s="72">
        <f>IF(RES_hh_fech!V6=0,0,RES_hh_fech!V6/RES_summary!V$19)</f>
        <v>105.46833678291303</v>
      </c>
      <c r="W6" s="72">
        <f>IF(RES_hh_fech!W6=0,0,RES_hh_fech!W6/RES_summary!W$19)</f>
        <v>113.29528536977448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107.84199079340524</v>
      </c>
      <c r="C7" s="72">
        <f>IF(RES_hh_fech!C7=0,0,RES_hh_fech!C7/RES_summary!C$19)</f>
        <v>124.95060394669883</v>
      </c>
      <c r="D7" s="72">
        <f>IF(RES_hh_fech!D7=0,0,RES_hh_fech!D7/RES_summary!D$19)</f>
        <v>123.65180947530588</v>
      </c>
      <c r="E7" s="72">
        <f>IF(RES_hh_fech!E7=0,0,RES_hh_fech!E7/RES_summary!E$19)</f>
        <v>121.01436236867173</v>
      </c>
      <c r="F7" s="72">
        <f>IF(RES_hh_fech!F7=0,0,RES_hh_fech!F7/RES_summary!F$19)</f>
        <v>139.27218294375382</v>
      </c>
      <c r="G7" s="72">
        <f>IF(RES_hh_fech!G7=0,0,RES_hh_fech!G7/RES_summary!G$19)</f>
        <v>154.73112823768545</v>
      </c>
      <c r="H7" s="72">
        <f>IF(RES_hh_fech!H7=0,0,RES_hh_fech!H7/RES_summary!H$19)</f>
        <v>150.49760120162307</v>
      </c>
      <c r="I7" s="72">
        <f>IF(RES_hh_fech!I7=0,0,RES_hh_fech!I7/RES_summary!I$19)</f>
        <v>137.84836367825829</v>
      </c>
      <c r="J7" s="72">
        <f>IF(RES_hh_fech!J7=0,0,RES_hh_fech!J7/RES_summary!J$19)</f>
        <v>151.39933704617758</v>
      </c>
      <c r="K7" s="72">
        <f>IF(RES_hh_fech!K7=0,0,RES_hh_fech!K7/RES_summary!K$19)</f>
        <v>162.80661224697843</v>
      </c>
      <c r="L7" s="72">
        <f>IF(RES_hh_fech!L7=0,0,RES_hh_fech!L7/RES_summary!L$19)</f>
        <v>147.97857536827746</v>
      </c>
      <c r="M7" s="72">
        <f>IF(RES_hh_fech!M7=0,0,RES_hh_fech!M7/RES_summary!M$19)</f>
        <v>142.96997084804775</v>
      </c>
      <c r="N7" s="72">
        <f>IF(RES_hh_fech!N7=0,0,RES_hh_fech!N7/RES_summary!N$19)</f>
        <v>136.46137827797617</v>
      </c>
      <c r="O7" s="72">
        <f>IF(RES_hh_fech!O7=0,0,RES_hh_fech!O7/RES_summary!O$19)</f>
        <v>133.77375301988803</v>
      </c>
      <c r="P7" s="72">
        <f>IF(RES_hh_fech!P7=0,0,RES_hh_fech!P7/RES_summary!P$19)</f>
        <v>105.6675914307506</v>
      </c>
      <c r="Q7" s="72">
        <f>IF(RES_hh_fech!Q7=0,0,RES_hh_fech!Q7/RES_summary!Q$19)</f>
        <v>126.12139787113206</v>
      </c>
      <c r="R7" s="72">
        <f>IF(RES_hh_fech!R7=0,0,RES_hh_fech!R7/RES_summary!R$19)</f>
        <v>123.73612721876306</v>
      </c>
      <c r="S7" s="72">
        <f>IF(RES_hh_fech!S7=0,0,RES_hh_fech!S7/RES_summary!S$19)</f>
        <v>109.83473518016696</v>
      </c>
      <c r="T7" s="72">
        <f>IF(RES_hh_fech!T7=0,0,RES_hh_fech!T7/RES_summary!T$19)</f>
        <v>131.46040757513248</v>
      </c>
      <c r="U7" s="72">
        <f>IF(RES_hh_fech!U7=0,0,RES_hh_fech!U7/RES_summary!U$19)</f>
        <v>116.47882632220845</v>
      </c>
      <c r="V7" s="72">
        <f>IF(RES_hh_fech!V7=0,0,RES_hh_fech!V7/RES_summary!V$19)</f>
        <v>117.36441071054692</v>
      </c>
      <c r="W7" s="72">
        <f>IF(RES_hh_fech!W7=0,0,RES_hh_fech!W7/RES_summary!W$19)</f>
        <v>120.85836848665355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99.380298945739085</v>
      </c>
      <c r="C8" s="72">
        <f>IF(RES_hh_fech!C8=0,0,RES_hh_fech!C8/RES_summary!C$19)</f>
        <v>105.03319905252603</v>
      </c>
      <c r="D8" s="72">
        <f>IF(RES_hh_fech!D8=0,0,RES_hh_fech!D8/RES_summary!D$19)</f>
        <v>101.10183247617236</v>
      </c>
      <c r="E8" s="72">
        <f>IF(RES_hh_fech!E8=0,0,RES_hh_fech!E8/RES_summary!E$19)</f>
        <v>115.59811216083796</v>
      </c>
      <c r="F8" s="72">
        <f>IF(RES_hh_fech!F8=0,0,RES_hh_fech!F8/RES_summary!F$19)</f>
        <v>121.47746383539113</v>
      </c>
      <c r="G8" s="72">
        <f>IF(RES_hh_fech!G8=0,0,RES_hh_fech!G8/RES_summary!G$19)</f>
        <v>128.29039725369208</v>
      </c>
      <c r="H8" s="72">
        <f>IF(RES_hh_fech!H8=0,0,RES_hh_fech!H8/RES_summary!H$19)</f>
        <v>118.90367788398251</v>
      </c>
      <c r="I8" s="72">
        <f>IF(RES_hh_fech!I8=0,0,RES_hh_fech!I8/RES_summary!I$19)</f>
        <v>115.02570962501184</v>
      </c>
      <c r="J8" s="72">
        <f>IF(RES_hh_fech!J8=0,0,RES_hh_fech!J8/RES_summary!J$19)</f>
        <v>115.45880112397384</v>
      </c>
      <c r="K8" s="72">
        <f>IF(RES_hh_fech!K8=0,0,RES_hh_fech!K8/RES_summary!K$19)</f>
        <v>116.91974832172095</v>
      </c>
      <c r="L8" s="72">
        <f>IF(RES_hh_fech!L8=0,0,RES_hh_fech!L8/RES_summary!L$19)</f>
        <v>128.07348777567674</v>
      </c>
      <c r="M8" s="72">
        <f>IF(RES_hh_fech!M8=0,0,RES_hh_fech!M8/RES_summary!M$19)</f>
        <v>120.27545182022796</v>
      </c>
      <c r="N8" s="72">
        <f>IF(RES_hh_fech!N8=0,0,RES_hh_fech!N8/RES_summary!N$19)</f>
        <v>119.15466409735983</v>
      </c>
      <c r="O8" s="72">
        <f>IF(RES_hh_fech!O8=0,0,RES_hh_fech!O8/RES_summary!O$19)</f>
        <v>116.98220789068624</v>
      </c>
      <c r="P8" s="72">
        <f>IF(RES_hh_fech!P8=0,0,RES_hh_fech!P8/RES_summary!P$19)</f>
        <v>93.603249894705399</v>
      </c>
      <c r="Q8" s="72">
        <f>IF(RES_hh_fech!Q8=0,0,RES_hh_fech!Q8/RES_summary!Q$19)</f>
        <v>106.26089240727798</v>
      </c>
      <c r="R8" s="72">
        <f>IF(RES_hh_fech!R8=0,0,RES_hh_fech!R8/RES_summary!R$19)</f>
        <v>105.9817503461924</v>
      </c>
      <c r="S8" s="72">
        <f>IF(RES_hh_fech!S8=0,0,RES_hh_fech!S8/RES_summary!S$19)</f>
        <v>106.64949482609731</v>
      </c>
      <c r="T8" s="72">
        <f>IF(RES_hh_fech!T8=0,0,RES_hh_fech!T8/RES_summary!T$19)</f>
        <v>100.39641996057452</v>
      </c>
      <c r="U8" s="72">
        <f>IF(RES_hh_fech!U8=0,0,RES_hh_fech!U8/RES_summary!U$19)</f>
        <v>98.756268111614844</v>
      </c>
      <c r="V8" s="72">
        <f>IF(RES_hh_fech!V8=0,0,RES_hh_fech!V8/RES_summary!V$19)</f>
        <v>97.774497566952874</v>
      </c>
      <c r="W8" s="72">
        <f>IF(RES_hh_fech!W8=0,0,RES_hh_fech!W8/RES_summary!W$19)</f>
        <v>101.4802963244133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111.86386350011871</v>
      </c>
      <c r="C9" s="72">
        <f>IF(RES_hh_fech!C9=0,0,RES_hh_fech!C9/RES_summary!C$19)</f>
        <v>97.40787966280989</v>
      </c>
      <c r="D9" s="72">
        <f>IF(RES_hh_fech!D9=0,0,RES_hh_fech!D9/RES_summary!D$19)</f>
        <v>112.03647852975745</v>
      </c>
      <c r="E9" s="72">
        <f>IF(RES_hh_fech!E9=0,0,RES_hh_fech!E9/RES_summary!E$19)</f>
        <v>151.252904300918</v>
      </c>
      <c r="F9" s="72">
        <f>IF(RES_hh_fech!F9=0,0,RES_hh_fech!F9/RES_summary!F$19)</f>
        <v>86.2299203294411</v>
      </c>
      <c r="G9" s="72">
        <f>IF(RES_hh_fech!G9=0,0,RES_hh_fech!G9/RES_summary!G$19)</f>
        <v>119.09808341398838</v>
      </c>
      <c r="H9" s="72">
        <f>IF(RES_hh_fech!H9=0,0,RES_hh_fech!H9/RES_summary!H$19)</f>
        <v>110.69243876164384</v>
      </c>
      <c r="I9" s="72">
        <f>IF(RES_hh_fech!I9=0,0,RES_hh_fech!I9/RES_summary!I$19)</f>
        <v>125.57554461276929</v>
      </c>
      <c r="J9" s="72">
        <f>IF(RES_hh_fech!J9=0,0,RES_hh_fech!J9/RES_summary!J$19)</f>
        <v>144.56089045727475</v>
      </c>
      <c r="K9" s="72">
        <f>IF(RES_hh_fech!K9=0,0,RES_hh_fech!K9/RES_summary!K$19)</f>
        <v>138.58908415902985</v>
      </c>
      <c r="L9" s="72">
        <f>IF(RES_hh_fech!L9=0,0,RES_hh_fech!L9/RES_summary!L$19)</f>
        <v>133.12909442443782</v>
      </c>
      <c r="M9" s="72">
        <f>IF(RES_hh_fech!M9=0,0,RES_hh_fech!M9/RES_summary!M$19)</f>
        <v>84.971738079813321</v>
      </c>
      <c r="N9" s="72">
        <f>IF(RES_hh_fech!N9=0,0,RES_hh_fech!N9/RES_summary!N$19)</f>
        <v>126.74862225431791</v>
      </c>
      <c r="O9" s="72">
        <f>IF(RES_hh_fech!O9=0,0,RES_hh_fech!O9/RES_summary!O$19)</f>
        <v>126.89122829507731</v>
      </c>
      <c r="P9" s="72">
        <f>IF(RES_hh_fech!P9=0,0,RES_hh_fech!P9/RES_summary!P$19)</f>
        <v>102.4737266790637</v>
      </c>
      <c r="Q9" s="72">
        <f>IF(RES_hh_fech!Q9=0,0,RES_hh_fech!Q9/RES_summary!Q$19)</f>
        <v>114.25365984828946</v>
      </c>
      <c r="R9" s="72">
        <f>IF(RES_hh_fech!R9=0,0,RES_hh_fech!R9/RES_summary!R$19)</f>
        <v>108.84326771514516</v>
      </c>
      <c r="S9" s="72">
        <f>IF(RES_hh_fech!S9=0,0,RES_hh_fech!S9/RES_summary!S$19)</f>
        <v>115.7333048274714</v>
      </c>
      <c r="T9" s="72">
        <f>IF(RES_hh_fech!T9=0,0,RES_hh_fech!T9/RES_summary!T$19)</f>
        <v>105.83823541957514</v>
      </c>
      <c r="U9" s="72">
        <f>IF(RES_hh_fech!U9=0,0,RES_hh_fech!U9/RES_summary!U$19)</f>
        <v>103.25762057122863</v>
      </c>
      <c r="V9" s="72">
        <f>IF(RES_hh_fech!V9=0,0,RES_hh_fech!V9/RES_summary!V$19)</f>
        <v>97.951457373893746</v>
      </c>
      <c r="W9" s="72">
        <f>IF(RES_hh_fech!W9=0,0,RES_hh_fech!W9/RES_summary!W$19)</f>
        <v>108.04557788235489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71.067327131703422</v>
      </c>
      <c r="C10" s="72">
        <f>IF(RES_hh_fech!C10=0,0,RES_hh_fech!C10/RES_summary!C$19)</f>
        <v>74.132222257666214</v>
      </c>
      <c r="D10" s="72">
        <f>IF(RES_hh_fech!D10=0,0,RES_hh_fech!D10/RES_summary!D$19)</f>
        <v>77.281725401282131</v>
      </c>
      <c r="E10" s="72">
        <f>IF(RES_hh_fech!E10=0,0,RES_hh_fech!E10/RES_summary!E$19)</f>
        <v>84.109384327512302</v>
      </c>
      <c r="F10" s="72">
        <f>IF(RES_hh_fech!F10=0,0,RES_hh_fech!F10/RES_summary!F$19)</f>
        <v>86.099717586043852</v>
      </c>
      <c r="G10" s="72">
        <f>IF(RES_hh_fech!G10=0,0,RES_hh_fech!G10/RES_summary!G$19)</f>
        <v>91.052561599807149</v>
      </c>
      <c r="H10" s="72">
        <f>IF(RES_hh_fech!H10=0,0,RES_hh_fech!H10/RES_summary!H$19)</f>
        <v>90.803773371089491</v>
      </c>
      <c r="I10" s="72">
        <f>IF(RES_hh_fech!I10=0,0,RES_hh_fech!I10/RES_summary!I$19)</f>
        <v>91.976999962670831</v>
      </c>
      <c r="J10" s="72">
        <f>IF(RES_hh_fech!J10=0,0,RES_hh_fech!J10/RES_summary!J$19)</f>
        <v>98.793773661758635</v>
      </c>
      <c r="K10" s="72">
        <f>IF(RES_hh_fech!K10=0,0,RES_hh_fech!K10/RES_summary!K$19)</f>
        <v>110.21539750978857</v>
      </c>
      <c r="L10" s="72">
        <f>IF(RES_hh_fech!L10=0,0,RES_hh_fech!L10/RES_summary!L$19)</f>
        <v>79.568005276848709</v>
      </c>
      <c r="M10" s="72">
        <f>IF(RES_hh_fech!M10=0,0,RES_hh_fech!M10/RES_summary!M$19)</f>
        <v>85.874025314039514</v>
      </c>
      <c r="N10" s="72">
        <f>IF(RES_hh_fech!N10=0,0,RES_hh_fech!N10/RES_summary!N$19)</f>
        <v>110.52841628904052</v>
      </c>
      <c r="O10" s="72">
        <f>IF(RES_hh_fech!O10=0,0,RES_hh_fech!O10/RES_summary!O$19)</f>
        <v>114.46086316531884</v>
      </c>
      <c r="P10" s="72">
        <f>IF(RES_hh_fech!P10=0,0,RES_hh_fech!P10/RES_summary!P$19)</f>
        <v>46.629298903246756</v>
      </c>
      <c r="Q10" s="72">
        <f>IF(RES_hh_fech!Q10=0,0,RES_hh_fech!Q10/RES_summary!Q$19)</f>
        <v>93.018968055675671</v>
      </c>
      <c r="R10" s="72">
        <f>IF(RES_hh_fech!R10=0,0,RES_hh_fech!R10/RES_summary!R$19)</f>
        <v>94.332015600999725</v>
      </c>
      <c r="S10" s="72">
        <f>IF(RES_hh_fech!S10=0,0,RES_hh_fech!S10/RES_summary!S$19)</f>
        <v>92.033492543726098</v>
      </c>
      <c r="T10" s="72">
        <f>IF(RES_hh_fech!T10=0,0,RES_hh_fech!T10/RES_summary!T$19)</f>
        <v>102.24618615972682</v>
      </c>
      <c r="U10" s="72">
        <f>IF(RES_hh_fech!U10=0,0,RES_hh_fech!U10/RES_summary!U$19)</f>
        <v>98.805143641012364</v>
      </c>
      <c r="V10" s="72">
        <f>IF(RES_hh_fech!V10=0,0,RES_hh_fech!V10/RES_summary!V$19)</f>
        <v>89.986609936670632</v>
      </c>
      <c r="W10" s="72">
        <f>IF(RES_hh_fech!W10=0,0,RES_hh_fech!W10/RES_summary!W$19)</f>
        <v>87.566130568635259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0</v>
      </c>
      <c r="C11" s="72">
        <f>IF(RES_hh_fech!C11=0,0,RES_hh_fech!C11/RES_summary!C$19)</f>
        <v>0</v>
      </c>
      <c r="D11" s="72">
        <f>IF(RES_hh_fech!D11=0,0,RES_hh_fech!D11/RES_summary!D$19)</f>
        <v>0</v>
      </c>
      <c r="E11" s="72">
        <f>IF(RES_hh_fech!E11=0,0,RES_hh_fech!E11/RES_summary!E$19)</f>
        <v>0</v>
      </c>
      <c r="F11" s="72">
        <f>IF(RES_hh_fech!F11=0,0,RES_hh_fech!F11/RES_summary!F$19)</f>
        <v>121.91726851344605</v>
      </c>
      <c r="G11" s="72">
        <f>IF(RES_hh_fech!G11=0,0,RES_hh_fech!G11/RES_summary!G$19)</f>
        <v>124.27043060093477</v>
      </c>
      <c r="H11" s="72">
        <f>IF(RES_hh_fech!H11=0,0,RES_hh_fech!H11/RES_summary!H$19)</f>
        <v>104.54698539342105</v>
      </c>
      <c r="I11" s="72">
        <f>IF(RES_hh_fech!I11=0,0,RES_hh_fech!I11/RES_summary!I$19)</f>
        <v>105.43169920491322</v>
      </c>
      <c r="J11" s="72">
        <f>IF(RES_hh_fech!J11=0,0,RES_hh_fech!J11/RES_summary!J$19)</f>
        <v>32.319880095865386</v>
      </c>
      <c r="K11" s="72">
        <f>IF(RES_hh_fech!K11=0,0,RES_hh_fech!K11/RES_summary!K$19)</f>
        <v>28.927176840518197</v>
      </c>
      <c r="L11" s="72">
        <f>IF(RES_hh_fech!L11=0,0,RES_hh_fech!L11/RES_summary!L$19)</f>
        <v>47.563357276342536</v>
      </c>
      <c r="M11" s="72">
        <f>IF(RES_hh_fech!M11=0,0,RES_hh_fech!M11/RES_summary!M$19)</f>
        <v>109.01286617077803</v>
      </c>
      <c r="N11" s="72">
        <f>IF(RES_hh_fech!N11=0,0,RES_hh_fech!N11/RES_summary!N$19)</f>
        <v>98.995793727156155</v>
      </c>
      <c r="O11" s="72">
        <f>IF(RES_hh_fech!O11=0,0,RES_hh_fech!O11/RES_summary!O$19)</f>
        <v>107.25363640121112</v>
      </c>
      <c r="P11" s="72">
        <f>IF(RES_hh_fech!P11=0,0,RES_hh_fech!P11/RES_summary!P$19)</f>
        <v>84.213380486143421</v>
      </c>
      <c r="Q11" s="72">
        <f>IF(RES_hh_fech!Q11=0,0,RES_hh_fech!Q11/RES_summary!Q$19)</f>
        <v>91.952706330861872</v>
      </c>
      <c r="R11" s="72">
        <f>IF(RES_hh_fech!R11=0,0,RES_hh_fech!R11/RES_summary!R$19)</f>
        <v>92.852031427267335</v>
      </c>
      <c r="S11" s="72">
        <f>IF(RES_hh_fech!S11=0,0,RES_hh_fech!S11/RES_summary!S$19)</f>
        <v>88.295636891385143</v>
      </c>
      <c r="T11" s="72">
        <f>IF(RES_hh_fech!T11=0,0,RES_hh_fech!T11/RES_summary!T$19)</f>
        <v>106.50753115476137</v>
      </c>
      <c r="U11" s="72">
        <f>IF(RES_hh_fech!U11=0,0,RES_hh_fech!U11/RES_summary!U$19)</f>
        <v>88.072782999023559</v>
      </c>
      <c r="V11" s="72">
        <f>IF(RES_hh_fech!V11=0,0,RES_hh_fech!V11/RES_summary!V$19)</f>
        <v>94.084015458175685</v>
      </c>
      <c r="W11" s="72">
        <f>IF(RES_hh_fech!W11=0,0,RES_hh_fech!W11/RES_summary!W$19)</f>
        <v>82.310578846024725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36.102486613854175</v>
      </c>
      <c r="C12" s="72">
        <f>IF(RES_hh_fech!C12=0,0,RES_hh_fech!C12/RES_summary!C$19)</f>
        <v>39.961342035909986</v>
      </c>
      <c r="D12" s="72">
        <f>IF(RES_hh_fech!D12=0,0,RES_hh_fech!D12/RES_summary!D$19)</f>
        <v>35.981134767433858</v>
      </c>
      <c r="E12" s="72">
        <f>IF(RES_hh_fech!E12=0,0,RES_hh_fech!E12/RES_summary!E$19)</f>
        <v>35.979574426767094</v>
      </c>
      <c r="F12" s="72">
        <f>IF(RES_hh_fech!F12=0,0,RES_hh_fech!F12/RES_summary!F$19)</f>
        <v>39.172400922729999</v>
      </c>
      <c r="G12" s="72">
        <f>IF(RES_hh_fech!G12=0,0,RES_hh_fech!G12/RES_summary!G$19)</f>
        <v>45.733813893954007</v>
      </c>
      <c r="H12" s="72">
        <f>IF(RES_hh_fech!H12=0,0,RES_hh_fech!H12/RES_summary!H$19)</f>
        <v>37.074630796628192</v>
      </c>
      <c r="I12" s="72">
        <f>IF(RES_hh_fech!I12=0,0,RES_hh_fech!I12/RES_summary!I$19)</f>
        <v>35.786039120405448</v>
      </c>
      <c r="J12" s="72">
        <f>IF(RES_hh_fech!J12=0,0,RES_hh_fech!J12/RES_summary!J$19)</f>
        <v>34.526116765037237</v>
      </c>
      <c r="K12" s="72">
        <f>IF(RES_hh_fech!K12=0,0,RES_hh_fech!K12/RES_summary!K$19)</f>
        <v>32.55859621761271</v>
      </c>
      <c r="L12" s="72">
        <f>IF(RES_hh_fech!L12=0,0,RES_hh_fech!L12/RES_summary!L$19)</f>
        <v>36.964631005245693</v>
      </c>
      <c r="M12" s="72">
        <f>IF(RES_hh_fech!M12=0,0,RES_hh_fech!M12/RES_summary!M$19)</f>
        <v>32.344828835690137</v>
      </c>
      <c r="N12" s="72">
        <f>IF(RES_hh_fech!N12=0,0,RES_hh_fech!N12/RES_summary!N$19)</f>
        <v>33.08047077117876</v>
      </c>
      <c r="O12" s="72">
        <f>IF(RES_hh_fech!O12=0,0,RES_hh_fech!O12/RES_summary!O$19)</f>
        <v>33.495594926131446</v>
      </c>
      <c r="P12" s="72">
        <f>IF(RES_hh_fech!P12=0,0,RES_hh_fech!P12/RES_summary!P$19)</f>
        <v>24.696661014561975</v>
      </c>
      <c r="Q12" s="72">
        <f>IF(RES_hh_fech!Q12=0,0,RES_hh_fech!Q12/RES_summary!Q$19)</f>
        <v>28.239925212236393</v>
      </c>
      <c r="R12" s="72">
        <f>IF(RES_hh_fech!R12=0,0,RES_hh_fech!R12/RES_summary!R$19)</f>
        <v>27.33337534727989</v>
      </c>
      <c r="S12" s="72">
        <f>IF(RES_hh_fech!S12=0,0,RES_hh_fech!S12/RES_summary!S$19)</f>
        <v>28.274468463203299</v>
      </c>
      <c r="T12" s="72">
        <f>IF(RES_hh_fech!T12=0,0,RES_hh_fech!T12/RES_summary!T$19)</f>
        <v>26.332553762401517</v>
      </c>
      <c r="U12" s="72">
        <f>IF(RES_hh_fech!U12=0,0,RES_hh_fech!U12/RES_summary!U$19)</f>
        <v>15.699265686262043</v>
      </c>
      <c r="V12" s="72">
        <f>IF(RES_hh_fech!V12=0,0,RES_hh_fech!V12/RES_summary!V$19)</f>
        <v>9.7907612532107322</v>
      </c>
      <c r="W12" s="72">
        <f>IF(RES_hh_fech!W12=0,0,RES_hh_fech!W12/RES_summary!W$19)</f>
        <v>30.302957926743041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79.36495310964068</v>
      </c>
      <c r="C13" s="74">
        <f>IF(RES_hh_fech!C13=0,0,RES_hh_fech!C13/RES_summary!C$19)</f>
        <v>73.150665482859964</v>
      </c>
      <c r="D13" s="74">
        <f>IF(RES_hh_fech!D13=0,0,RES_hh_fech!D13/RES_summary!D$19)</f>
        <v>80.822675673554699</v>
      </c>
      <c r="E13" s="74">
        <f>IF(RES_hh_fech!E13=0,0,RES_hh_fech!E13/RES_summary!E$19)</f>
        <v>91.001912491892881</v>
      </c>
      <c r="F13" s="74">
        <f>IF(RES_hh_fech!F13=0,0,RES_hh_fech!F13/RES_summary!F$19)</f>
        <v>91.09373996290023</v>
      </c>
      <c r="G13" s="74">
        <f>IF(RES_hh_fech!G13=0,0,RES_hh_fech!G13/RES_summary!G$19)</f>
        <v>108.69020612490468</v>
      </c>
      <c r="H13" s="74">
        <f>IF(RES_hh_fech!H13=0,0,RES_hh_fech!H13/RES_summary!H$19)</f>
        <v>95.276192002163597</v>
      </c>
      <c r="I13" s="74">
        <f>IF(RES_hh_fech!I13=0,0,RES_hh_fech!I13/RES_summary!I$19)</f>
        <v>88.766591627786781</v>
      </c>
      <c r="J13" s="74">
        <f>IF(RES_hh_fech!J13=0,0,RES_hh_fech!J13/RES_summary!J$19)</f>
        <v>100.4984201997114</v>
      </c>
      <c r="K13" s="74">
        <f>IF(RES_hh_fech!K13=0,0,RES_hh_fech!K13/RES_summary!K$19)</f>
        <v>94.837036613731215</v>
      </c>
      <c r="L13" s="74">
        <f>IF(RES_hh_fech!L13=0,0,RES_hh_fech!L13/RES_summary!L$19)</f>
        <v>109.94718873929043</v>
      </c>
      <c r="M13" s="74">
        <f>IF(RES_hh_fech!M13=0,0,RES_hh_fech!M13/RES_summary!M$19)</f>
        <v>111.66599265283759</v>
      </c>
      <c r="N13" s="74">
        <f>IF(RES_hh_fech!N13=0,0,RES_hh_fech!N13/RES_summary!N$19)</f>
        <v>113.61937548096779</v>
      </c>
      <c r="O13" s="74">
        <f>IF(RES_hh_fech!O13=0,0,RES_hh_fech!O13/RES_summary!O$19)</f>
        <v>98.736764507915012</v>
      </c>
      <c r="P13" s="74">
        <f>IF(RES_hh_fech!P13=0,0,RES_hh_fech!P13/RES_summary!P$19)</f>
        <v>68.865141114246697</v>
      </c>
      <c r="Q13" s="74">
        <f>IF(RES_hh_fech!Q13=0,0,RES_hh_fech!Q13/RES_summary!Q$19)</f>
        <v>108.16563022297575</v>
      </c>
      <c r="R13" s="74">
        <f>IF(RES_hh_fech!R13=0,0,RES_hh_fech!R13/RES_summary!R$19)</f>
        <v>113.45640229053548</v>
      </c>
      <c r="S13" s="74">
        <f>IF(RES_hh_fech!S13=0,0,RES_hh_fech!S13/RES_summary!S$19)</f>
        <v>85.893527000307799</v>
      </c>
      <c r="T13" s="74">
        <f>IF(RES_hh_fech!T13=0,0,RES_hh_fech!T13/RES_summary!T$19)</f>
        <v>93.961604792526472</v>
      </c>
      <c r="U13" s="74">
        <f>IF(RES_hh_fech!U13=0,0,RES_hh_fech!U13/RES_summary!U$19)</f>
        <v>109.65094029359925</v>
      </c>
      <c r="V13" s="74">
        <f>IF(RES_hh_fech!V13=0,0,RES_hh_fech!V13/RES_summary!V$19)</f>
        <v>122.38902816824437</v>
      </c>
      <c r="W13" s="74">
        <f>IF(RES_hh_fech!W13=0,0,RES_hh_fech!W13/RES_summary!W$19)</f>
        <v>8.7177008187235216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1.2143542846166084</v>
      </c>
      <c r="C14" s="76">
        <f>IF(RES_hh_fech!C14=0,0,RES_hh_fech!C14/RES_summary!C$19)</f>
        <v>1.2725502096899215</v>
      </c>
      <c r="D14" s="76">
        <f>IF(RES_hh_fech!D14=0,0,RES_hh_fech!D14/RES_summary!D$19)</f>
        <v>1.2187474033596963</v>
      </c>
      <c r="E14" s="76">
        <f>IF(RES_hh_fech!E14=0,0,RES_hh_fech!E14/RES_summary!E$19)</f>
        <v>1.2412243263815186</v>
      </c>
      <c r="F14" s="76">
        <f>IF(RES_hh_fech!F14=0,0,RES_hh_fech!F14/RES_summary!F$19)</f>
        <v>1.3509323211188362</v>
      </c>
      <c r="G14" s="76">
        <f>IF(RES_hh_fech!G14=0,0,RES_hh_fech!G14/RES_summary!G$19)</f>
        <v>1.4259536170426002</v>
      </c>
      <c r="H14" s="76">
        <f>IF(RES_hh_fech!H14=0,0,RES_hh_fech!H14/RES_summary!H$19)</f>
        <v>1.2633464690004736</v>
      </c>
      <c r="I14" s="76">
        <f>IF(RES_hh_fech!I14=0,0,RES_hh_fech!I14/RES_summary!I$19)</f>
        <v>1.185428572858551</v>
      </c>
      <c r="J14" s="76">
        <f>IF(RES_hh_fech!J14=0,0,RES_hh_fech!J14/RES_summary!J$19)</f>
        <v>1.1959448395175252</v>
      </c>
      <c r="K14" s="76">
        <f>IF(RES_hh_fech!K14=0,0,RES_hh_fech!K14/RES_summary!K$19)</f>
        <v>1.2141949956869107</v>
      </c>
      <c r="L14" s="76">
        <f>IF(RES_hh_fech!L14=0,0,RES_hh_fech!L14/RES_summary!L$19)</f>
        <v>1.3446058485352581</v>
      </c>
      <c r="M14" s="76">
        <f>IF(RES_hh_fech!M14=0,0,RES_hh_fech!M14/RES_summary!M$19)</f>
        <v>1.2339536911901354</v>
      </c>
      <c r="N14" s="76">
        <f>IF(RES_hh_fech!N14=0,0,RES_hh_fech!N14/RES_summary!N$19)</f>
        <v>1.2353382803958344</v>
      </c>
      <c r="O14" s="76">
        <f>IF(RES_hh_fech!O14=0,0,RES_hh_fech!O14/RES_summary!O$19)</f>
        <v>1.3317031780695554</v>
      </c>
      <c r="P14" s="76">
        <f>IF(RES_hh_fech!P14=0,0,RES_hh_fech!P14/RES_summary!P$19)</f>
        <v>1.0959211358886809</v>
      </c>
      <c r="Q14" s="76">
        <f>IF(RES_hh_fech!Q14=0,0,RES_hh_fech!Q14/RES_summary!Q$19)</f>
        <v>1.1312561783969726</v>
      </c>
      <c r="R14" s="76">
        <f>IF(RES_hh_fech!R14=0,0,RES_hh_fech!R14/RES_summary!R$19)</f>
        <v>1.1288621922001334</v>
      </c>
      <c r="S14" s="76">
        <f>IF(RES_hh_fech!S14=0,0,RES_hh_fech!S14/RES_summary!S$19)</f>
        <v>1.1407957114859975</v>
      </c>
      <c r="T14" s="76">
        <f>IF(RES_hh_fech!T14=0,0,RES_hh_fech!T14/RES_summary!T$19)</f>
        <v>1.0885369974623833</v>
      </c>
      <c r="U14" s="76">
        <f>IF(RES_hh_fech!U14=0,0,RES_hh_fech!U14/RES_summary!U$19)</f>
        <v>1.0796559966964543</v>
      </c>
      <c r="V14" s="76">
        <f>IF(RES_hh_fech!V14=0,0,RES_hh_fech!V14/RES_summary!V$19)</f>
        <v>1.0698637011948477</v>
      </c>
      <c r="W14" s="76">
        <f>IF(RES_hh_fech!W14=0,0,RES_hh_fech!W14/RES_summary!W$19)</f>
        <v>1.0878773976514766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0.38163074286586113</v>
      </c>
      <c r="C15" s="69">
        <f>IF(RES_hh_fech!C15=0,0,RES_hh_fech!C15/RES_summary!C$19)</f>
        <v>0.47313256774267021</v>
      </c>
      <c r="D15" s="69">
        <f>IF(RES_hh_fech!D15=0,0,RES_hh_fech!D15/RES_summary!D$19)</f>
        <v>0.40453089921474011</v>
      </c>
      <c r="E15" s="69">
        <f>IF(RES_hh_fech!E15=0,0,RES_hh_fech!E15/RES_summary!E$19)</f>
        <v>1.3022974452106342</v>
      </c>
      <c r="F15" s="69">
        <f>IF(RES_hh_fech!F15=0,0,RES_hh_fech!F15/RES_summary!F$19)</f>
        <v>0.54101700844241563</v>
      </c>
      <c r="G15" s="69">
        <f>IF(RES_hh_fech!G15=0,0,RES_hh_fech!G15/RES_summary!G$19)</f>
        <v>0.56177279784668188</v>
      </c>
      <c r="H15" s="69">
        <f>IF(RES_hh_fech!H15=0,0,RES_hh_fech!H15/RES_summary!H$19)</f>
        <v>0.75434921929721666</v>
      </c>
      <c r="I15" s="69">
        <f>IF(RES_hh_fech!I15=0,0,RES_hh_fech!I15/RES_summary!I$19)</f>
        <v>0.72908140637898677</v>
      </c>
      <c r="J15" s="69">
        <f>IF(RES_hh_fech!J15=0,0,RES_hh_fech!J15/RES_summary!J$19)</f>
        <v>0.95285984202505203</v>
      </c>
      <c r="K15" s="69">
        <f>IF(RES_hh_fech!K15=0,0,RES_hh_fech!K15/RES_summary!K$19)</f>
        <v>1.0253560325218789</v>
      </c>
      <c r="L15" s="69">
        <f>IF(RES_hh_fech!L15=0,0,RES_hh_fech!L15/RES_summary!L$19)</f>
        <v>0.81511101343194536</v>
      </c>
      <c r="M15" s="69">
        <f>IF(RES_hh_fech!M15=0,0,RES_hh_fech!M15/RES_summary!M$19)</f>
        <v>0.91225409745366359</v>
      </c>
      <c r="N15" s="69">
        <f>IF(RES_hh_fech!N15=0,0,RES_hh_fech!N15/RES_summary!N$19)</f>
        <v>1.4702343158012479</v>
      </c>
      <c r="O15" s="69">
        <f>IF(RES_hh_fech!O15=0,0,RES_hh_fech!O15/RES_summary!O$19)</f>
        <v>0.88115630013224144</v>
      </c>
      <c r="P15" s="69">
        <f>IF(RES_hh_fech!P15=0,0,RES_hh_fech!P15/RES_summary!P$19)</f>
        <v>0.63248007926591188</v>
      </c>
      <c r="Q15" s="69">
        <f>IF(RES_hh_fech!Q15=0,0,RES_hh_fech!Q15/RES_summary!Q$19)</f>
        <v>1.2874984691050113</v>
      </c>
      <c r="R15" s="69">
        <f>IF(RES_hh_fech!R15=0,0,RES_hh_fech!R15/RES_summary!R$19)</f>
        <v>0.88897216081240127</v>
      </c>
      <c r="S15" s="69">
        <f>IF(RES_hh_fech!S15=0,0,RES_hh_fech!S15/RES_summary!S$19)</f>
        <v>1.307438876767371</v>
      </c>
      <c r="T15" s="69">
        <f>IF(RES_hh_fech!T15=0,0,RES_hh_fech!T15/RES_summary!T$19)</f>
        <v>1.0005025944820634</v>
      </c>
      <c r="U15" s="69">
        <f>IF(RES_hh_fech!U15=0,0,RES_hh_fech!U15/RES_summary!U$19)</f>
        <v>1.2318569687705643</v>
      </c>
      <c r="V15" s="69">
        <f>IF(RES_hh_fech!V15=0,0,RES_hh_fech!V15/RES_summary!V$19)</f>
        <v>0.96307256155799503</v>
      </c>
      <c r="W15" s="69">
        <f>IF(RES_hh_fech!W15=0,0,RES_hh_fech!W15/RES_summary!W$19)</f>
        <v>1.1643585618166137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0.38163074286586113</v>
      </c>
      <c r="C16" s="72">
        <f>IF(RES_hh_fech!C16=0,0,RES_hh_fech!C16/RES_summary!C$19)</f>
        <v>0.47313256774267021</v>
      </c>
      <c r="D16" s="72">
        <f>IF(RES_hh_fech!D16=0,0,RES_hh_fech!D16/RES_summary!D$19)</f>
        <v>0.40453089921474011</v>
      </c>
      <c r="E16" s="72">
        <f>IF(RES_hh_fech!E16=0,0,RES_hh_fech!E16/RES_summary!E$19)</f>
        <v>1.3022974452106342</v>
      </c>
      <c r="F16" s="72">
        <f>IF(RES_hh_fech!F16=0,0,RES_hh_fech!F16/RES_summary!F$19)</f>
        <v>0.54101700844241563</v>
      </c>
      <c r="G16" s="72">
        <f>IF(RES_hh_fech!G16=0,0,RES_hh_fech!G16/RES_summary!G$19)</f>
        <v>0.56177279784668188</v>
      </c>
      <c r="H16" s="72">
        <f>IF(RES_hh_fech!H16=0,0,RES_hh_fech!H16/RES_summary!H$19)</f>
        <v>0.75434921929721666</v>
      </c>
      <c r="I16" s="72">
        <f>IF(RES_hh_fech!I16=0,0,RES_hh_fech!I16/RES_summary!I$19)</f>
        <v>0.72908140637898677</v>
      </c>
      <c r="J16" s="72">
        <f>IF(RES_hh_fech!J16=0,0,RES_hh_fech!J16/RES_summary!J$19)</f>
        <v>0.95285984202505203</v>
      </c>
      <c r="K16" s="72">
        <f>IF(RES_hh_fech!K16=0,0,RES_hh_fech!K16/RES_summary!K$19)</f>
        <v>1.0253560325218789</v>
      </c>
      <c r="L16" s="72">
        <f>IF(RES_hh_fech!L16=0,0,RES_hh_fech!L16/RES_summary!L$19)</f>
        <v>0.81511101343194536</v>
      </c>
      <c r="M16" s="72">
        <f>IF(RES_hh_fech!M16=0,0,RES_hh_fech!M16/RES_summary!M$19)</f>
        <v>0.91225409745366359</v>
      </c>
      <c r="N16" s="72">
        <f>IF(RES_hh_fech!N16=0,0,RES_hh_fech!N16/RES_summary!N$19)</f>
        <v>1.4702343158012479</v>
      </c>
      <c r="O16" s="72">
        <f>IF(RES_hh_fech!O16=0,0,RES_hh_fech!O16/RES_summary!O$19)</f>
        <v>0.88115630013224144</v>
      </c>
      <c r="P16" s="72">
        <f>IF(RES_hh_fech!P16=0,0,RES_hh_fech!P16/RES_summary!P$19)</f>
        <v>0.63248007926591188</v>
      </c>
      <c r="Q16" s="72">
        <f>IF(RES_hh_fech!Q16=0,0,RES_hh_fech!Q16/RES_summary!Q$19)</f>
        <v>1.2874984691050113</v>
      </c>
      <c r="R16" s="72">
        <f>IF(RES_hh_fech!R16=0,0,RES_hh_fech!R16/RES_summary!R$19)</f>
        <v>0.88897216081240127</v>
      </c>
      <c r="S16" s="72">
        <f>IF(RES_hh_fech!S16=0,0,RES_hh_fech!S16/RES_summary!S$19)</f>
        <v>1.307438876767371</v>
      </c>
      <c r="T16" s="72">
        <f>IF(RES_hh_fech!T16=0,0,RES_hh_fech!T16/RES_summary!T$19)</f>
        <v>1.0005025944820634</v>
      </c>
      <c r="U16" s="72">
        <f>IF(RES_hh_fech!U16=0,0,RES_hh_fech!U16/RES_summary!U$19)</f>
        <v>1.2318569687705643</v>
      </c>
      <c r="V16" s="72">
        <f>IF(RES_hh_fech!V16=0,0,RES_hh_fech!V16/RES_summary!V$19)</f>
        <v>0.96307256155799503</v>
      </c>
      <c r="W16" s="72">
        <f>IF(RES_hh_fech!W16=0,0,RES_hh_fech!W16/RES_summary!W$19)</f>
        <v>1.1643585618166137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23.429495756313312</v>
      </c>
      <c r="C17" s="69">
        <f>IF(RES_hh_fech!C17=0,0,RES_hh_fech!C17/RES_summary!C$19)</f>
        <v>23.483479131941934</v>
      </c>
      <c r="D17" s="69">
        <f>IF(RES_hh_fech!D17=0,0,RES_hh_fech!D17/RES_summary!D$19)</f>
        <v>23.574872805336096</v>
      </c>
      <c r="E17" s="69">
        <f>IF(RES_hh_fech!E17=0,0,RES_hh_fech!E17/RES_summary!E$19)</f>
        <v>22.932371557399353</v>
      </c>
      <c r="F17" s="69">
        <f>IF(RES_hh_fech!F17=0,0,RES_hh_fech!F17/RES_summary!F$19)</f>
        <v>22.703480599032989</v>
      </c>
      <c r="G17" s="69">
        <f>IF(RES_hh_fech!G17=0,0,RES_hh_fech!G17/RES_summary!G$19)</f>
        <v>22.405761311345515</v>
      </c>
      <c r="H17" s="69">
        <f>IF(RES_hh_fech!H17=0,0,RES_hh_fech!H17/RES_summary!H$19)</f>
        <v>21.899254141095192</v>
      </c>
      <c r="I17" s="69">
        <f>IF(RES_hh_fech!I17=0,0,RES_hh_fech!I17/RES_summary!I$19)</f>
        <v>20.557632593897271</v>
      </c>
      <c r="J17" s="69">
        <f>IF(RES_hh_fech!J17=0,0,RES_hh_fech!J17/RES_summary!J$19)</f>
        <v>18.87059871371148</v>
      </c>
      <c r="K17" s="69">
        <f>IF(RES_hh_fech!K17=0,0,RES_hh_fech!K17/RES_summary!K$19)</f>
        <v>19.278921308375931</v>
      </c>
      <c r="L17" s="69">
        <f>IF(RES_hh_fech!L17=0,0,RES_hh_fech!L17/RES_summary!L$19)</f>
        <v>20.389022605656621</v>
      </c>
      <c r="M17" s="69">
        <f>IF(RES_hh_fech!M17=0,0,RES_hh_fech!M17/RES_summary!M$19)</f>
        <v>20.654503837002384</v>
      </c>
      <c r="N17" s="69">
        <f>IF(RES_hh_fech!N17=0,0,RES_hh_fech!N17/RES_summary!N$19)</f>
        <v>20.038894719436854</v>
      </c>
      <c r="O17" s="69">
        <f>IF(RES_hh_fech!O17=0,0,RES_hh_fech!O17/RES_summary!O$19)</f>
        <v>19.385890320305521</v>
      </c>
      <c r="P17" s="69">
        <f>IF(RES_hh_fech!P17=0,0,RES_hh_fech!P17/RES_summary!P$19)</f>
        <v>17.914367495971135</v>
      </c>
      <c r="Q17" s="69">
        <f>IF(RES_hh_fech!Q17=0,0,RES_hh_fech!Q17/RES_summary!Q$19)</f>
        <v>17.924174018451964</v>
      </c>
      <c r="R17" s="69">
        <f>IF(RES_hh_fech!R17=0,0,RES_hh_fech!R17/RES_summary!R$19)</f>
        <v>17.891170630406879</v>
      </c>
      <c r="S17" s="69">
        <f>IF(RES_hh_fech!S17=0,0,RES_hh_fech!S17/RES_summary!S$19)</f>
        <v>17.479230888620574</v>
      </c>
      <c r="T17" s="69">
        <f>IF(RES_hh_fech!T17=0,0,RES_hh_fech!T17/RES_summary!T$19)</f>
        <v>17.32404503989008</v>
      </c>
      <c r="U17" s="69">
        <f>IF(RES_hh_fech!U17=0,0,RES_hh_fech!U17/RES_summary!U$19)</f>
        <v>16.703553066784131</v>
      </c>
      <c r="V17" s="69">
        <f>IF(RES_hh_fech!V17=0,0,RES_hh_fech!V17/RES_summary!V$19)</f>
        <v>16.212732760832459</v>
      </c>
      <c r="W17" s="69">
        <f>IF(RES_hh_fech!W17=0,0,RES_hh_fech!W17/RES_summary!W$19)</f>
        <v>13.628734029138704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22.712250812495888</v>
      </c>
      <c r="C19" s="72">
        <f>IF(RES_hh_fech!C19=0,0,RES_hh_fech!C19/RES_summary!C$19)</f>
        <v>22.953987491897902</v>
      </c>
      <c r="D19" s="72">
        <f>IF(RES_hh_fech!D19=0,0,RES_hh_fech!D19/RES_summary!D$19)</f>
        <v>22.528565376654075</v>
      </c>
      <c r="E19" s="72">
        <f>IF(RES_hh_fech!E19=0,0,RES_hh_fech!E19/RES_summary!E$19)</f>
        <v>22.072901796166679</v>
      </c>
      <c r="F19" s="72">
        <f>IF(RES_hh_fech!F19=0,0,RES_hh_fech!F19/RES_summary!F$19)</f>
        <v>24.854441228200987</v>
      </c>
      <c r="G19" s="72">
        <f>IF(RES_hh_fech!G19=0,0,RES_hh_fech!G19/RES_summary!G$19)</f>
        <v>22.527764001182764</v>
      </c>
      <c r="H19" s="72">
        <f>IF(RES_hh_fech!H19=0,0,RES_hh_fech!H19/RES_summary!H$19)</f>
        <v>21.923765497021456</v>
      </c>
      <c r="I19" s="72">
        <f>IF(RES_hh_fech!I19=0,0,RES_hh_fech!I19/RES_summary!I$19)</f>
        <v>20.105536742793891</v>
      </c>
      <c r="J19" s="72">
        <f>IF(RES_hh_fech!J19=0,0,RES_hh_fech!J19/RES_summary!J$19)</f>
        <v>19.269522808698852</v>
      </c>
      <c r="K19" s="72">
        <f>IF(RES_hh_fech!K19=0,0,RES_hh_fech!K19/RES_summary!K$19)</f>
        <v>19.496244739042339</v>
      </c>
      <c r="L19" s="72">
        <f>IF(RES_hh_fech!L19=0,0,RES_hh_fech!L19/RES_summary!L$19)</f>
        <v>20.857732292560364</v>
      </c>
      <c r="M19" s="72">
        <f>IF(RES_hh_fech!M19=0,0,RES_hh_fech!M19/RES_summary!M$19)</f>
        <v>23.159779479850208</v>
      </c>
      <c r="N19" s="72">
        <f>IF(RES_hh_fech!N19=0,0,RES_hh_fech!N19/RES_summary!N$19)</f>
        <v>21.457000758452168</v>
      </c>
      <c r="O19" s="72">
        <f>IF(RES_hh_fech!O19=0,0,RES_hh_fech!O19/RES_summary!O$19)</f>
        <v>20.454630989487999</v>
      </c>
      <c r="P19" s="72">
        <f>IF(RES_hh_fech!P19=0,0,RES_hh_fech!P19/RES_summary!P$19)</f>
        <v>18.44093958951936</v>
      </c>
      <c r="Q19" s="72">
        <f>IF(RES_hh_fech!Q19=0,0,RES_hh_fech!Q19/RES_summary!Q$19)</f>
        <v>18.407871881975698</v>
      </c>
      <c r="R19" s="72">
        <f>IF(RES_hh_fech!R19=0,0,RES_hh_fech!R19/RES_summary!R$19)</f>
        <v>18.259286372495275</v>
      </c>
      <c r="S19" s="72">
        <f>IF(RES_hh_fech!S19=0,0,RES_hh_fech!S19/RES_summary!S$19)</f>
        <v>18.004713428279047</v>
      </c>
      <c r="T19" s="72">
        <f>IF(RES_hh_fech!T19=0,0,RES_hh_fech!T19/RES_summary!T$19)</f>
        <v>17.44069689199015</v>
      </c>
      <c r="U19" s="72">
        <f>IF(RES_hh_fech!U19=0,0,RES_hh_fech!U19/RES_summary!U$19)</f>
        <v>16.183721645634773</v>
      </c>
      <c r="V19" s="72">
        <f>IF(RES_hh_fech!V19=0,0,RES_hh_fech!V19/RES_summary!V$19)</f>
        <v>15.418431632163696</v>
      </c>
      <c r="W19" s="72">
        <f>IF(RES_hh_fech!W19=0,0,RES_hh_fech!W19/RES_summary!W$19)</f>
        <v>14.121493389340035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25.692153588509598</v>
      </c>
      <c r="C20" s="72">
        <f>IF(RES_hh_fech!C20=0,0,RES_hh_fech!C20/RES_summary!C$19)</f>
        <v>25.813273208264853</v>
      </c>
      <c r="D20" s="72">
        <f>IF(RES_hh_fech!D20=0,0,RES_hh_fech!D20/RES_summary!D$19)</f>
        <v>25.832138748729754</v>
      </c>
      <c r="E20" s="72">
        <f>IF(RES_hh_fech!E20=0,0,RES_hh_fech!E20/RES_summary!E$19)</f>
        <v>23.538191382717283</v>
      </c>
      <c r="F20" s="72">
        <f>IF(RES_hh_fech!F20=0,0,RES_hh_fech!F20/RES_summary!F$19)</f>
        <v>26.557948967334362</v>
      </c>
      <c r="G20" s="72">
        <f>IF(RES_hh_fech!G20=0,0,RES_hh_fech!G20/RES_summary!G$19)</f>
        <v>25.496718353685878</v>
      </c>
      <c r="H20" s="72">
        <f>IF(RES_hh_fech!H20=0,0,RES_hh_fech!H20/RES_summary!H$19)</f>
        <v>25.615222895121232</v>
      </c>
      <c r="I20" s="72">
        <f>IF(RES_hh_fech!I20=0,0,RES_hh_fech!I20/RES_summary!I$19)</f>
        <v>22.452802912251226</v>
      </c>
      <c r="J20" s="72">
        <f>IF(RES_hh_fech!J20=0,0,RES_hh_fech!J20/RES_summary!J$19)</f>
        <v>22.467362474199579</v>
      </c>
      <c r="K20" s="72">
        <f>IF(RES_hh_fech!K20=0,0,RES_hh_fech!K20/RES_summary!K$19)</f>
        <v>23.834137662719787</v>
      </c>
      <c r="L20" s="72">
        <f>IF(RES_hh_fech!L20=0,0,RES_hh_fech!L20/RES_summary!L$19)</f>
        <v>21.303097887330839</v>
      </c>
      <c r="M20" s="72">
        <f>IF(RES_hh_fech!M20=0,0,RES_hh_fech!M20/RES_summary!M$19)</f>
        <v>25.353056290999234</v>
      </c>
      <c r="N20" s="72">
        <f>IF(RES_hh_fech!N20=0,0,RES_hh_fech!N20/RES_summary!N$19)</f>
        <v>22.147826160229439</v>
      </c>
      <c r="O20" s="72">
        <f>IF(RES_hh_fech!O20=0,0,RES_hh_fech!O20/RES_summary!O$19)</f>
        <v>21.743640286645519</v>
      </c>
      <c r="P20" s="72">
        <f>IF(RES_hh_fech!P20=0,0,RES_hh_fech!P20/RES_summary!P$19)</f>
        <v>21.225973852277086</v>
      </c>
      <c r="Q20" s="72">
        <f>IF(RES_hh_fech!Q20=0,0,RES_hh_fech!Q20/RES_summary!Q$19)</f>
        <v>21.296588434190614</v>
      </c>
      <c r="R20" s="72">
        <f>IF(RES_hh_fech!R20=0,0,RES_hh_fech!R20/RES_summary!R$19)</f>
        <v>20.454016065386792</v>
      </c>
      <c r="S20" s="72">
        <f>IF(RES_hh_fech!S20=0,0,RES_hh_fech!S20/RES_summary!S$19)</f>
        <v>18.069747944256843</v>
      </c>
      <c r="T20" s="72">
        <f>IF(RES_hh_fech!T20=0,0,RES_hh_fech!T20/RES_summary!T$19)</f>
        <v>22.519033315434385</v>
      </c>
      <c r="U20" s="72">
        <f>IF(RES_hh_fech!U20=0,0,RES_hh_fech!U20/RES_summary!U$19)</f>
        <v>18.627586592449322</v>
      </c>
      <c r="V20" s="72">
        <f>IF(RES_hh_fech!V20=0,0,RES_hh_fech!V20/RES_summary!V$19)</f>
        <v>18.596604904453269</v>
      </c>
      <c r="W20" s="72">
        <f>IF(RES_hh_fech!W20=0,0,RES_hh_fech!W20/RES_summary!W$19)</f>
        <v>16.130505680661919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24.333834337711249</v>
      </c>
      <c r="C21" s="72">
        <f>IF(RES_hh_fech!C21=0,0,RES_hh_fech!C21/RES_summary!C$19)</f>
        <v>24.74848636368348</v>
      </c>
      <c r="D21" s="72">
        <f>IF(RES_hh_fech!D21=0,0,RES_hh_fech!D21/RES_summary!D$19)</f>
        <v>24.54549977694851</v>
      </c>
      <c r="E21" s="72">
        <f>IF(RES_hh_fech!E21=0,0,RES_hh_fech!E21/RES_summary!E$19)</f>
        <v>24.567169879364076</v>
      </c>
      <c r="F21" s="72">
        <f>IF(RES_hh_fech!F21=0,0,RES_hh_fech!F21/RES_summary!F$19)</f>
        <v>23.075281504603922</v>
      </c>
      <c r="G21" s="72">
        <f>IF(RES_hh_fech!G21=0,0,RES_hh_fech!G21/RES_summary!G$19)</f>
        <v>23.554368624945347</v>
      </c>
      <c r="H21" s="72">
        <f>IF(RES_hh_fech!H21=0,0,RES_hh_fech!H21/RES_summary!H$19)</f>
        <v>22.847225100380175</v>
      </c>
      <c r="I21" s="72">
        <f>IF(RES_hh_fech!I21=0,0,RES_hh_fech!I21/RES_summary!I$19)</f>
        <v>21.805999194199323</v>
      </c>
      <c r="J21" s="72">
        <f>IF(RES_hh_fech!J21=0,0,RES_hh_fech!J21/RES_summary!J$19)</f>
        <v>19.207272821631864</v>
      </c>
      <c r="K21" s="72">
        <f>IF(RES_hh_fech!K21=0,0,RES_hh_fech!K21/RES_summary!K$19)</f>
        <v>20.056827889376624</v>
      </c>
      <c r="L21" s="72">
        <f>IF(RES_hh_fech!L21=0,0,RES_hh_fech!L21/RES_summary!L$19)</f>
        <v>21.653229398079354</v>
      </c>
      <c r="M21" s="72">
        <f>IF(RES_hh_fech!M21=0,0,RES_hh_fech!M21/RES_summary!M$19)</f>
        <v>20.788221873552349</v>
      </c>
      <c r="N21" s="72">
        <f>IF(RES_hh_fech!N21=0,0,RES_hh_fech!N21/RES_summary!N$19)</f>
        <v>20.97094608412247</v>
      </c>
      <c r="O21" s="72">
        <f>IF(RES_hh_fech!O21=0,0,RES_hh_fech!O21/RES_summary!O$19)</f>
        <v>20.385909913164603</v>
      </c>
      <c r="P21" s="72">
        <f>IF(RES_hh_fech!P21=0,0,RES_hh_fech!P21/RES_summary!P$19)</f>
        <v>18.140764613979577</v>
      </c>
      <c r="Q21" s="72">
        <f>IF(RES_hh_fech!Q21=0,0,RES_hh_fech!Q21/RES_summary!Q$19)</f>
        <v>18.632849501088888</v>
      </c>
      <c r="R21" s="72">
        <f>IF(RES_hh_fech!R21=0,0,RES_hh_fech!R21/RES_summary!R$19)</f>
        <v>18.711243553956223</v>
      </c>
      <c r="S21" s="72">
        <f>IF(RES_hh_fech!S21=0,0,RES_hh_fech!S21/RES_summary!S$19)</f>
        <v>18.105132595699988</v>
      </c>
      <c r="T21" s="72">
        <f>IF(RES_hh_fech!T21=0,0,RES_hh_fech!T21/RES_summary!T$19)</f>
        <v>17.749892385521591</v>
      </c>
      <c r="U21" s="72">
        <f>IF(RES_hh_fech!U21=0,0,RES_hh_fech!U21/RES_summary!U$19)</f>
        <v>17.335920068261121</v>
      </c>
      <c r="V21" s="72">
        <f>IF(RES_hh_fech!V21=0,0,RES_hh_fech!V21/RES_summary!V$19)</f>
        <v>17.053284601647999</v>
      </c>
      <c r="W21" s="72">
        <f>IF(RES_hh_fech!W21=0,0,RES_hh_fech!W21/RES_summary!W$19)</f>
        <v>13.833354848854709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26.706457791122119</v>
      </c>
      <c r="C22" s="72">
        <f>IF(RES_hh_fech!C22=0,0,RES_hh_fech!C22/RES_summary!C$19)</f>
        <v>21.903265924451652</v>
      </c>
      <c r="D22" s="72">
        <f>IF(RES_hh_fech!D22=0,0,RES_hh_fech!D22/RES_summary!D$19)</f>
        <v>25.943267729638361</v>
      </c>
      <c r="E22" s="72">
        <f>IF(RES_hh_fech!E22=0,0,RES_hh_fech!E22/RES_summary!E$19)</f>
        <v>23.786794861394498</v>
      </c>
      <c r="F22" s="72">
        <f>IF(RES_hh_fech!F22=0,0,RES_hh_fech!F22/RES_summary!F$19)</f>
        <v>21.081268356853325</v>
      </c>
      <c r="G22" s="72">
        <f>IF(RES_hh_fech!G22=0,0,RES_hh_fech!G22/RES_summary!G$19)</f>
        <v>21.104532001178356</v>
      </c>
      <c r="H22" s="72">
        <f>IF(RES_hh_fech!H22=0,0,RES_hh_fech!H22/RES_summary!H$19)</f>
        <v>22.257812036338255</v>
      </c>
      <c r="I22" s="72">
        <f>IF(RES_hh_fech!I22=0,0,RES_hh_fech!I22/RES_summary!I$19)</f>
        <v>19.374415170278869</v>
      </c>
      <c r="J22" s="72">
        <f>IF(RES_hh_fech!J22=0,0,RES_hh_fech!J22/RES_summary!J$19)</f>
        <v>18.73987157293249</v>
      </c>
      <c r="K22" s="72">
        <f>IF(RES_hh_fech!K22=0,0,RES_hh_fech!K22/RES_summary!K$19)</f>
        <v>17.803383490513269</v>
      </c>
      <c r="L22" s="72">
        <f>IF(RES_hh_fech!L22=0,0,RES_hh_fech!L22/RES_summary!L$19)</f>
        <v>18.644341487125839</v>
      </c>
      <c r="M22" s="72">
        <f>IF(RES_hh_fech!M22=0,0,RES_hh_fech!M22/RES_summary!M$19)</f>
        <v>20.016282070658146</v>
      </c>
      <c r="N22" s="72">
        <f>IF(RES_hh_fech!N22=0,0,RES_hh_fech!N22/RES_summary!N$19)</f>
        <v>18.717627714674233</v>
      </c>
      <c r="O22" s="72">
        <f>IF(RES_hh_fech!O22=0,0,RES_hh_fech!O22/RES_summary!O$19)</f>
        <v>17.699948886034115</v>
      </c>
      <c r="P22" s="72">
        <f>IF(RES_hh_fech!P22=0,0,RES_hh_fech!P22/RES_summary!P$19)</f>
        <v>17.932928231744782</v>
      </c>
      <c r="Q22" s="72">
        <f>IF(RES_hh_fech!Q22=0,0,RES_hh_fech!Q22/RES_summary!Q$19)</f>
        <v>16.963344082650412</v>
      </c>
      <c r="R22" s="72">
        <f>IF(RES_hh_fech!R22=0,0,RES_hh_fech!R22/RES_summary!R$19)</f>
        <v>16.266434256621302</v>
      </c>
      <c r="S22" s="72">
        <f>IF(RES_hh_fech!S22=0,0,RES_hh_fech!S22/RES_summary!S$19)</f>
        <v>17.393014946691103</v>
      </c>
      <c r="T22" s="72">
        <f>IF(RES_hh_fech!T22=0,0,RES_hh_fech!T22/RES_summary!T$19)</f>
        <v>16.080222021165515</v>
      </c>
      <c r="U22" s="72">
        <f>IF(RES_hh_fech!U22=0,0,RES_hh_fech!U22/RES_summary!U$19)</f>
        <v>15.390243185024662</v>
      </c>
      <c r="V22" s="72">
        <f>IF(RES_hh_fech!V22=0,0,RES_hh_fech!V22/RES_summary!V$19)</f>
        <v>14.134336457688756</v>
      </c>
      <c r="W22" s="72">
        <f>IF(RES_hh_fech!W22=0,0,RES_hh_fech!W22/RES_summary!W$19)</f>
        <v>13.785940359103774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18.123124345774471</v>
      </c>
      <c r="C23" s="72">
        <f>IF(RES_hh_fech!C23=0,0,RES_hh_fech!C23/RES_summary!C$19)</f>
        <v>17.890813451339117</v>
      </c>
      <c r="D23" s="72">
        <f>IF(RES_hh_fech!D23=0,0,RES_hh_fech!D23/RES_summary!D$19)</f>
        <v>18.317145738237798</v>
      </c>
      <c r="E23" s="72">
        <f>IF(RES_hh_fech!E23=0,0,RES_hh_fech!E23/RES_summary!E$19)</f>
        <v>16.598456940628328</v>
      </c>
      <c r="F23" s="72">
        <f>IF(RES_hh_fech!F23=0,0,RES_hh_fech!F23/RES_summary!F$19)</f>
        <v>17.144166909438667</v>
      </c>
      <c r="G23" s="72">
        <f>IF(RES_hh_fech!G23=0,0,RES_hh_fech!G23/RES_summary!G$19)</f>
        <v>15.867995566020605</v>
      </c>
      <c r="H23" s="72">
        <f>IF(RES_hh_fech!H23=0,0,RES_hh_fech!H23/RES_summary!H$19)</f>
        <v>16.733706020570601</v>
      </c>
      <c r="I23" s="72">
        <f>IF(RES_hh_fech!I23=0,0,RES_hh_fech!I23/RES_summary!I$19)</f>
        <v>16.644985614453091</v>
      </c>
      <c r="J23" s="72">
        <f>IF(RES_hh_fech!J23=0,0,RES_hh_fech!J23/RES_summary!J$19)</f>
        <v>16.30579052236434</v>
      </c>
      <c r="K23" s="72">
        <f>IF(RES_hh_fech!K23=0,0,RES_hh_fech!K23/RES_summary!K$19)</f>
        <v>17.754651151200729</v>
      </c>
      <c r="L23" s="72">
        <f>IF(RES_hh_fech!L23=0,0,RES_hh_fech!L23/RES_summary!L$19)</f>
        <v>12.306030896957001</v>
      </c>
      <c r="M23" s="72">
        <f>IF(RES_hh_fech!M23=0,0,RES_hh_fech!M23/RES_summary!M$19)</f>
        <v>15.902248450146571</v>
      </c>
      <c r="N23" s="72">
        <f>IF(RES_hh_fech!N23=0,0,RES_hh_fech!N23/RES_summary!N$19)</f>
        <v>18.195105290884438</v>
      </c>
      <c r="O23" s="72">
        <f>IF(RES_hh_fech!O23=0,0,RES_hh_fech!O23/RES_summary!O$19)</f>
        <v>18.358888528038474</v>
      </c>
      <c r="P23" s="72">
        <f>IF(RES_hh_fech!P23=0,0,RES_hh_fech!P23/RES_summary!P$19)</f>
        <v>8.715310285444442</v>
      </c>
      <c r="Q23" s="72">
        <f>IF(RES_hh_fech!Q23=0,0,RES_hh_fech!Q23/RES_summary!Q$19)</f>
        <v>14.425567390374974</v>
      </c>
      <c r="R23" s="72">
        <f>IF(RES_hh_fech!R23=0,0,RES_hh_fech!R23/RES_summary!R$19)</f>
        <v>14.658922520391556</v>
      </c>
      <c r="S23" s="72">
        <f>IF(RES_hh_fech!S23=0,0,RES_hh_fech!S23/RES_summary!S$19)</f>
        <v>14.528265619982031</v>
      </c>
      <c r="T23" s="72">
        <f>IF(RES_hh_fech!T23=0,0,RES_hh_fech!T23/RES_summary!T$19)</f>
        <v>15.68944498311671</v>
      </c>
      <c r="U23" s="72">
        <f>IF(RES_hh_fech!U23=0,0,RES_hh_fech!U23/RES_summary!U$19)</f>
        <v>15.049953211664022</v>
      </c>
      <c r="V23" s="72">
        <f>IF(RES_hh_fech!V23=0,0,RES_hh_fech!V23/RES_summary!V$19)</f>
        <v>13.818097300937115</v>
      </c>
      <c r="W23" s="72">
        <f>IF(RES_hh_fech!W23=0,0,RES_hh_fech!W23/RES_summary!W$19)</f>
        <v>12.777703212829639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0</v>
      </c>
      <c r="C24" s="72">
        <f>IF(RES_hh_fech!C24=0,0,RES_hh_fech!C24/RES_summary!C$19)</f>
        <v>0</v>
      </c>
      <c r="D24" s="72">
        <f>IF(RES_hh_fech!D24=0,0,RES_hh_fech!D24/RES_summary!D$19)</f>
        <v>0</v>
      </c>
      <c r="E24" s="72">
        <f>IF(RES_hh_fech!E24=0,0,RES_hh_fech!E24/RES_summary!E$19)</f>
        <v>0</v>
      </c>
      <c r="F24" s="72">
        <f>IF(RES_hh_fech!F24=0,0,RES_hh_fech!F24/RES_summary!F$19)</f>
        <v>23.597290128549918</v>
      </c>
      <c r="G24" s="72">
        <f>IF(RES_hh_fech!G24=0,0,RES_hh_fech!G24/RES_summary!G$19)</f>
        <v>22.38878345396958</v>
      </c>
      <c r="H24" s="72">
        <f>IF(RES_hh_fech!H24=0,0,RES_hh_fech!H24/RES_summary!H$19)</f>
        <v>19.378519495214594</v>
      </c>
      <c r="I24" s="72">
        <f>IF(RES_hh_fech!I24=0,0,RES_hh_fech!I24/RES_summary!I$19)</f>
        <v>18.455821828725096</v>
      </c>
      <c r="J24" s="72">
        <f>IF(RES_hh_fech!J24=0,0,RES_hh_fech!J24/RES_summary!J$19)</f>
        <v>5.5499410559450535</v>
      </c>
      <c r="K24" s="72">
        <f>IF(RES_hh_fech!K24=0,0,RES_hh_fech!K24/RES_summary!K$19)</f>
        <v>6.0478798618362246</v>
      </c>
      <c r="L24" s="72">
        <f>IF(RES_hh_fech!L24=0,0,RES_hh_fech!L24/RES_summary!L$19)</f>
        <v>10.328580915576408</v>
      </c>
      <c r="M24" s="72">
        <f>IF(RES_hh_fech!M24=0,0,RES_hh_fech!M24/RES_summary!M$19)</f>
        <v>19.27883738582592</v>
      </c>
      <c r="N24" s="72">
        <f>IF(RES_hh_fech!N24=0,0,RES_hh_fech!N24/RES_summary!N$19)</f>
        <v>15.346686419823415</v>
      </c>
      <c r="O24" s="72">
        <f>IF(RES_hh_fech!O24=0,0,RES_hh_fech!O24/RES_summary!O$19)</f>
        <v>16.239619127174386</v>
      </c>
      <c r="P24" s="72">
        <f>IF(RES_hh_fech!P24=0,0,RES_hh_fech!P24/RES_summary!P$19)</f>
        <v>15.188295973471103</v>
      </c>
      <c r="Q24" s="72">
        <f>IF(RES_hh_fech!Q24=0,0,RES_hh_fech!Q24/RES_summary!Q$19)</f>
        <v>14.487248341308831</v>
      </c>
      <c r="R24" s="72">
        <f>IF(RES_hh_fech!R24=0,0,RES_hh_fech!R24/RES_summary!R$19)</f>
        <v>14.674392389541449</v>
      </c>
      <c r="S24" s="72">
        <f>IF(RES_hh_fech!S24=0,0,RES_hh_fech!S24/RES_summary!S$19)</f>
        <v>13.786818268237624</v>
      </c>
      <c r="T24" s="72">
        <f>IF(RES_hh_fech!T24=0,0,RES_hh_fech!T24/RES_summary!T$19)</f>
        <v>17.274999638152249</v>
      </c>
      <c r="U24" s="72">
        <f>IF(RES_hh_fech!U24=0,0,RES_hh_fech!U24/RES_summary!U$19)</f>
        <v>14.381373166537317</v>
      </c>
      <c r="V24" s="72">
        <f>IF(RES_hh_fech!V24=0,0,RES_hh_fech!V24/RES_summary!V$19)</f>
        <v>14.212391553059632</v>
      </c>
      <c r="W24" s="72">
        <f>IF(RES_hh_fech!W24=0,0,RES_hh_fech!W24/RES_summary!W$19)</f>
        <v>10.582774883655309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20.206411908976232</v>
      </c>
      <c r="C25" s="74">
        <f>IF(RES_hh_fech!C25=0,0,RES_hh_fech!C25/RES_summary!C$19)</f>
        <v>19.633768790640829</v>
      </c>
      <c r="D25" s="74">
        <f>IF(RES_hh_fech!D25=0,0,RES_hh_fech!D25/RES_summary!D$19)</f>
        <v>20.46981674876637</v>
      </c>
      <c r="E25" s="74">
        <f>IF(RES_hh_fech!E25=0,0,RES_hh_fech!E25/RES_summary!E$19)</f>
        <v>19.153761149608084</v>
      </c>
      <c r="F25" s="74">
        <f>IF(RES_hh_fech!F25=0,0,RES_hh_fech!F25/RES_summary!F$19)</f>
        <v>20.057264339877435</v>
      </c>
      <c r="G25" s="74">
        <f>IF(RES_hh_fech!G25=0,0,RES_hh_fech!G25/RES_summary!G$19)</f>
        <v>18.950579407456686</v>
      </c>
      <c r="H25" s="74">
        <f>IF(RES_hh_fech!H25=0,0,RES_hh_fech!H25/RES_summary!H$19)</f>
        <v>18.523629824976783</v>
      </c>
      <c r="I25" s="74">
        <f>IF(RES_hh_fech!I25=0,0,RES_hh_fech!I25/RES_summary!I$19)</f>
        <v>17.205701764352966</v>
      </c>
      <c r="J25" s="74">
        <f>IF(RES_hh_fech!J25=0,0,RES_hh_fech!J25/RES_summary!J$19)</f>
        <v>16.634924467627417</v>
      </c>
      <c r="K25" s="74">
        <f>IF(RES_hh_fech!K25=0,0,RES_hh_fech!K25/RES_summary!K$19)</f>
        <v>16.021489465316495</v>
      </c>
      <c r="L25" s="74">
        <f>IF(RES_hh_fech!L25=0,0,RES_hh_fech!L25/RES_summary!L$19)</f>
        <v>16.09774382085223</v>
      </c>
      <c r="M25" s="74">
        <f>IF(RES_hh_fech!M25=0,0,RES_hh_fech!M25/RES_summary!M$19)</f>
        <v>17.228227119460044</v>
      </c>
      <c r="N25" s="74">
        <f>IF(RES_hh_fech!N25=0,0,RES_hh_fech!N25/RES_summary!N$19)</f>
        <v>15.682143168665295</v>
      </c>
      <c r="O25" s="74">
        <f>IF(RES_hh_fech!O25=0,0,RES_hh_fech!O25/RES_summary!O$19)</f>
        <v>14.632560714843548</v>
      </c>
      <c r="P25" s="74">
        <f>IF(RES_hh_fech!P25=0,0,RES_hh_fech!P25/RES_summary!P$19)</f>
        <v>14.439412708555469</v>
      </c>
      <c r="Q25" s="74">
        <f>IF(RES_hh_fech!Q25=0,0,RES_hh_fech!Q25/RES_summary!Q$19)</f>
        <v>13.38382703042379</v>
      </c>
      <c r="R25" s="74">
        <f>IF(RES_hh_fech!R25=0,0,RES_hh_fech!R25/RES_summary!R$19)</f>
        <v>13.142231745651509</v>
      </c>
      <c r="S25" s="74">
        <f>IF(RES_hh_fech!S25=0,0,RES_hh_fech!S25/RES_summary!S$19)</f>
        <v>12.935321037868789</v>
      </c>
      <c r="T25" s="74">
        <f>IF(RES_hh_fech!T25=0,0,RES_hh_fech!T25/RES_summary!T$19)</f>
        <v>12.47982723278086</v>
      </c>
      <c r="U25" s="74">
        <f>IF(RES_hh_fech!U25=0,0,RES_hh_fech!U25/RES_summary!U$19)</f>
        <v>12.156465063760761</v>
      </c>
      <c r="V25" s="74">
        <f>IF(RES_hh_fech!V25=0,0,RES_hh_fech!V25/RES_summary!V$19)</f>
        <v>11.166912628995052</v>
      </c>
      <c r="W25" s="74">
        <f>IF(RES_hh_fech!W25=0,0,RES_hh_fech!W25/RES_summary!W$19)</f>
        <v>9.2042292076701244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10.596679296179323</v>
      </c>
      <c r="C26" s="77">
        <f>IF(RES_hh_fech!C26=0,0,RES_hh_fech!C26/RES_summary!C$19)</f>
        <v>10.689210843453685</v>
      </c>
      <c r="D26" s="77">
        <f>IF(RES_hh_fech!D26=0,0,RES_hh_fech!D26/RES_summary!D$19)</f>
        <v>10.847635162299706</v>
      </c>
      <c r="E26" s="77">
        <f>IF(RES_hh_fech!E26=0,0,RES_hh_fech!E26/RES_summary!E$19)</f>
        <v>10.644060719652531</v>
      </c>
      <c r="F26" s="77">
        <f>IF(RES_hh_fech!F26=0,0,RES_hh_fech!F26/RES_summary!F$19)</f>
        <v>10.695028890430887</v>
      </c>
      <c r="G26" s="77">
        <f>IF(RES_hh_fech!G26=0,0,RES_hh_fech!G26/RES_summary!G$19)</f>
        <v>10.661674359369089</v>
      </c>
      <c r="H26" s="77">
        <f>IF(RES_hh_fech!H26=0,0,RES_hh_fech!H26/RES_summary!H$19)</f>
        <v>10.556930956977128</v>
      </c>
      <c r="I26" s="77">
        <f>IF(RES_hh_fech!I26=0,0,RES_hh_fech!I26/RES_summary!I$19)</f>
        <v>10.059202929720177</v>
      </c>
      <c r="J26" s="77">
        <f>IF(RES_hh_fech!J26=0,0,RES_hh_fech!J26/RES_summary!J$19)</f>
        <v>9.3753969820870573</v>
      </c>
      <c r="K26" s="77">
        <f>IF(RES_hh_fech!K26=0,0,RES_hh_fech!K26/RES_summary!K$19)</f>
        <v>9.6999504504756846</v>
      </c>
      <c r="L26" s="77">
        <f>IF(RES_hh_fech!L26=0,0,RES_hh_fech!L26/RES_summary!L$19)</f>
        <v>10.455947675800028</v>
      </c>
      <c r="M26" s="77">
        <f>IF(RES_hh_fech!M26=0,0,RES_hh_fech!M26/RES_summary!M$19)</f>
        <v>10.812425775593272</v>
      </c>
      <c r="N26" s="77">
        <f>IF(RES_hh_fech!N26=0,0,RES_hh_fech!N26/RES_summary!N$19)</f>
        <v>10.83456646339879</v>
      </c>
      <c r="O26" s="77">
        <f>IF(RES_hh_fech!O26=0,0,RES_hh_fech!O26/RES_summary!O$19)</f>
        <v>10.535922871574597</v>
      </c>
      <c r="P26" s="77">
        <f>IF(RES_hh_fech!P26=0,0,RES_hh_fech!P26/RES_summary!P$19)</f>
        <v>9.6706443676301834</v>
      </c>
      <c r="Q26" s="77">
        <f>IF(RES_hh_fech!Q26=0,0,RES_hh_fech!Q26/RES_summary!Q$19)</f>
        <v>10.127563421929368</v>
      </c>
      <c r="R26" s="77">
        <f>IF(RES_hh_fech!R26=0,0,RES_hh_fech!R26/RES_summary!R$19)</f>
        <v>10.276944027282564</v>
      </c>
      <c r="S26" s="77">
        <f>IF(RES_hh_fech!S26=0,0,RES_hh_fech!S26/RES_summary!S$19)</f>
        <v>10.218282379408368</v>
      </c>
      <c r="T26" s="77">
        <f>IF(RES_hh_fech!T26=0,0,RES_hh_fech!T26/RES_summary!T$19)</f>
        <v>10.345696663796195</v>
      </c>
      <c r="U26" s="77">
        <f>IF(RES_hh_fech!U26=0,0,RES_hh_fech!U26/RES_summary!U$19)</f>
        <v>10.110491575413016</v>
      </c>
      <c r="V26" s="77">
        <f>IF(RES_hh_fech!V26=0,0,RES_hh_fech!V26/RES_summary!V$19)</f>
        <v>9.9352515687857128</v>
      </c>
      <c r="W26" s="77">
        <f>IF(RES_hh_fech!W26=0,0,RES_hh_fech!W26/RES_summary!W$19)</f>
        <v>8.473779040910733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10.506401991396947</v>
      </c>
      <c r="C27" s="69">
        <f>IF(RES_hh_fech!C27=0,0,RES_hh_fech!C27/RES_summary!C$19)</f>
        <v>10.593825473598297</v>
      </c>
      <c r="D27" s="69">
        <f>IF(RES_hh_fech!D27=0,0,RES_hh_fech!D27/RES_summary!D$19)</f>
        <v>10.667493968660899</v>
      </c>
      <c r="E27" s="69">
        <f>IF(RES_hh_fech!E27=0,0,RES_hh_fech!E27/RES_summary!E$19)</f>
        <v>10.465461683779177</v>
      </c>
      <c r="F27" s="69">
        <f>IF(RES_hh_fech!F27=0,0,RES_hh_fech!F27/RES_summary!F$19)</f>
        <v>10.733025252564023</v>
      </c>
      <c r="G27" s="69">
        <f>IF(RES_hh_fech!G27=0,0,RES_hh_fech!G27/RES_summary!G$19)</f>
        <v>10.309900215695723</v>
      </c>
      <c r="H27" s="69">
        <f>IF(RES_hh_fech!H27=0,0,RES_hh_fech!H27/RES_summary!H$19)</f>
        <v>10.158154470256086</v>
      </c>
      <c r="I27" s="69">
        <f>IF(RES_hh_fech!I27=0,0,RES_hh_fech!I27/RES_summary!I$19)</f>
        <v>9.0595571571951421</v>
      </c>
      <c r="J27" s="69">
        <f>IF(RES_hh_fech!J27=0,0,RES_hh_fech!J27/RES_summary!J$19)</f>
        <v>8.1970102963698004</v>
      </c>
      <c r="K27" s="69">
        <f>IF(RES_hh_fech!K27=0,0,RES_hh_fech!K27/RES_summary!K$19)</f>
        <v>8.3415534927783543</v>
      </c>
      <c r="L27" s="69">
        <f>IF(RES_hh_fech!L27=0,0,RES_hh_fech!L27/RES_summary!L$19)</f>
        <v>8.3682533363366538</v>
      </c>
      <c r="M27" s="69">
        <f>IF(RES_hh_fech!M27=0,0,RES_hh_fech!M27/RES_summary!M$19)</f>
        <v>8.2166898271570066</v>
      </c>
      <c r="N27" s="69">
        <f>IF(RES_hh_fech!N27=0,0,RES_hh_fech!N27/RES_summary!N$19)</f>
        <v>7.101709721562445</v>
      </c>
      <c r="O27" s="69">
        <f>IF(RES_hh_fech!O27=0,0,RES_hh_fech!O27/RES_summary!O$19)</f>
        <v>7.4948372735225659</v>
      </c>
      <c r="P27" s="69">
        <f>IF(RES_hh_fech!P27=0,0,RES_hh_fech!P27/RES_summary!P$19)</f>
        <v>6.8777336897190704</v>
      </c>
      <c r="Q27" s="69">
        <f>IF(RES_hh_fech!Q27=0,0,RES_hh_fech!Q27/RES_summary!Q$19)</f>
        <v>7.0257902278572466</v>
      </c>
      <c r="R27" s="69">
        <f>IF(RES_hh_fech!R27=0,0,RES_hh_fech!R27/RES_summary!R$19)</f>
        <v>7.1313198601166166</v>
      </c>
      <c r="S27" s="69">
        <f>IF(RES_hh_fech!S27=0,0,RES_hh_fech!S27/RES_summary!S$19)</f>
        <v>8.0288388525716901</v>
      </c>
      <c r="T27" s="69">
        <f>IF(RES_hh_fech!T27=0,0,RES_hh_fech!T27/RES_summary!T$19)</f>
        <v>7.877435907711015</v>
      </c>
      <c r="U27" s="69">
        <f>IF(RES_hh_fech!U27=0,0,RES_hh_fech!U27/RES_summary!U$19)</f>
        <v>7.9375549182814344</v>
      </c>
      <c r="V27" s="69">
        <f>IF(RES_hh_fech!V27=0,0,RES_hh_fech!V27/RES_summary!V$19)</f>
        <v>8.2649623545355038</v>
      </c>
      <c r="W27" s="69">
        <f>IF(RES_hh_fech!W27=0,0,RES_hh_fech!W27/RES_summary!W$19)</f>
        <v>7.4294702279240434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11.220276479000635</v>
      </c>
      <c r="C29" s="72">
        <f>IF(RES_hh_fech!C29=0,0,RES_hh_fech!C29/RES_summary!C$19)</f>
        <v>10.941706350626468</v>
      </c>
      <c r="D29" s="72">
        <f>IF(RES_hh_fech!D29=0,0,RES_hh_fech!D29/RES_summary!D$19)</f>
        <v>11.098829661666361</v>
      </c>
      <c r="E29" s="72">
        <f>IF(RES_hh_fech!E29=0,0,RES_hh_fech!E29/RES_summary!E$19)</f>
        <v>10.836263487312536</v>
      </c>
      <c r="F29" s="72">
        <f>IF(RES_hh_fech!F29=0,0,RES_hh_fech!F29/RES_summary!F$19)</f>
        <v>11.599357844090447</v>
      </c>
      <c r="G29" s="72">
        <f>IF(RES_hh_fech!G29=0,0,RES_hh_fech!G29/RES_summary!G$19)</f>
        <v>10.830754198203085</v>
      </c>
      <c r="H29" s="72">
        <f>IF(RES_hh_fech!H29=0,0,RES_hh_fech!H29/RES_summary!H$19)</f>
        <v>10.377659775334374</v>
      </c>
      <c r="I29" s="72">
        <f>IF(RES_hh_fech!I29=0,0,RES_hh_fech!I29/RES_summary!I$19)</f>
        <v>9.4452606892403157</v>
      </c>
      <c r="J29" s="72">
        <f>IF(RES_hh_fech!J29=0,0,RES_hh_fech!J29/RES_summary!J$19)</f>
        <v>9.2567783356290629</v>
      </c>
      <c r="K29" s="72">
        <f>IF(RES_hh_fech!K29=0,0,RES_hh_fech!K29/RES_summary!K$19)</f>
        <v>8.7862147693367412</v>
      </c>
      <c r="L29" s="72">
        <f>IF(RES_hh_fech!L29=0,0,RES_hh_fech!L29/RES_summary!L$19)</f>
        <v>8.5577947148376072</v>
      </c>
      <c r="M29" s="72">
        <f>IF(RES_hh_fech!M29=0,0,RES_hh_fech!M29/RES_summary!M$19)</f>
        <v>8.7376955559661589</v>
      </c>
      <c r="N29" s="72">
        <f>IF(RES_hh_fech!N29=0,0,RES_hh_fech!N29/RES_summary!N$19)</f>
        <v>7.555466391753745</v>
      </c>
      <c r="O29" s="72">
        <f>IF(RES_hh_fech!O29=0,0,RES_hh_fech!O29/RES_summary!O$19)</f>
        <v>7.5167964176485631</v>
      </c>
      <c r="P29" s="72">
        <f>IF(RES_hh_fech!P29=0,0,RES_hh_fech!P29/RES_summary!P$19)</f>
        <v>7.7114585061942016</v>
      </c>
      <c r="Q29" s="72">
        <f>IF(RES_hh_fech!Q29=0,0,RES_hh_fech!Q29/RES_summary!Q$19)</f>
        <v>7.3447641784172362</v>
      </c>
      <c r="R29" s="72">
        <f>IF(RES_hh_fech!R29=0,0,RES_hh_fech!R29/RES_summary!R$19)</f>
        <v>7.6410711725789398</v>
      </c>
      <c r="S29" s="72">
        <f>IF(RES_hh_fech!S29=0,0,RES_hh_fech!S29/RES_summary!S$19)</f>
        <v>8.2739027963691356</v>
      </c>
      <c r="T29" s="72">
        <f>IF(RES_hh_fech!T29=0,0,RES_hh_fech!T29/RES_summary!T$19)</f>
        <v>8.5171494015112899</v>
      </c>
      <c r="U29" s="72">
        <f>IF(RES_hh_fech!U29=0,0,RES_hh_fech!U29/RES_summary!U$19)</f>
        <v>8.4466560222850902</v>
      </c>
      <c r="V29" s="72">
        <f>IF(RES_hh_fech!V29=0,0,RES_hh_fech!V29/RES_summary!V$19)</f>
        <v>8.585187023558861</v>
      </c>
      <c r="W29" s="72">
        <f>IF(RES_hh_fech!W29=0,0,RES_hh_fech!W29/RES_summary!W$19)</f>
        <v>8.2649189657863413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11.023868074411263</v>
      </c>
      <c r="C30" s="72">
        <f>IF(RES_hh_fech!C30=0,0,RES_hh_fech!C30/RES_summary!C$19)</f>
        <v>11.108068433620209</v>
      </c>
      <c r="D30" s="72">
        <f>IF(RES_hh_fech!D30=0,0,RES_hh_fech!D30/RES_summary!D$19)</f>
        <v>11.170820288569161</v>
      </c>
      <c r="E30" s="72">
        <f>IF(RES_hh_fech!E30=0,0,RES_hh_fech!E30/RES_summary!E$19)</f>
        <v>11.265481112988972</v>
      </c>
      <c r="F30" s="72">
        <f>IF(RES_hh_fech!F30=0,0,RES_hh_fech!F30/RES_summary!F$19)</f>
        <v>10.902769618659811</v>
      </c>
      <c r="G30" s="72">
        <f>IF(RES_hh_fech!G30=0,0,RES_hh_fech!G30/RES_summary!G$19)</f>
        <v>11.217515579721928</v>
      </c>
      <c r="H30" s="72">
        <f>IF(RES_hh_fech!H30=0,0,RES_hh_fech!H30/RES_summary!H$19)</f>
        <v>10.833971385756231</v>
      </c>
      <c r="I30" s="72">
        <f>IF(RES_hh_fech!I30=0,0,RES_hh_fech!I30/RES_summary!I$19)</f>
        <v>9.442703458042244</v>
      </c>
      <c r="J30" s="72">
        <f>IF(RES_hh_fech!J30=0,0,RES_hh_fech!J30/RES_summary!J$19)</f>
        <v>8.4183597274491238</v>
      </c>
      <c r="K30" s="72">
        <f>IF(RES_hh_fech!K30=0,0,RES_hh_fech!K30/RES_summary!K$19)</f>
        <v>8.7234676608100941</v>
      </c>
      <c r="L30" s="72">
        <f>IF(RES_hh_fech!L30=0,0,RES_hh_fech!L30/RES_summary!L$19)</f>
        <v>8.9594128956027212</v>
      </c>
      <c r="M30" s="72">
        <f>IF(RES_hh_fech!M30=0,0,RES_hh_fech!M30/RES_summary!M$19)</f>
        <v>8.7485482476339236</v>
      </c>
      <c r="N30" s="72">
        <f>IF(RES_hh_fech!N30=0,0,RES_hh_fech!N30/RES_summary!N$19)</f>
        <v>7.5031454088398091</v>
      </c>
      <c r="O30" s="72">
        <f>IF(RES_hh_fech!O30=0,0,RES_hh_fech!O30/RES_summary!O$19)</f>
        <v>7.8518691372744547</v>
      </c>
      <c r="P30" s="72">
        <f>IF(RES_hh_fech!P30=0,0,RES_hh_fech!P30/RES_summary!P$19)</f>
        <v>7.1951363175648595</v>
      </c>
      <c r="Q30" s="72">
        <f>IF(RES_hh_fech!Q30=0,0,RES_hh_fech!Q30/RES_summary!Q$19)</f>
        <v>7.3823492640337669</v>
      </c>
      <c r="R30" s="72">
        <f>IF(RES_hh_fech!R30=0,0,RES_hh_fech!R30/RES_summary!R$19)</f>
        <v>7.5656673808512016</v>
      </c>
      <c r="S30" s="72">
        <f>IF(RES_hh_fech!S30=0,0,RES_hh_fech!S30/RES_summary!S$19)</f>
        <v>8.5174854943075307</v>
      </c>
      <c r="T30" s="72">
        <f>IF(RES_hh_fech!T30=0,0,RES_hh_fech!T30/RES_summary!T$19)</f>
        <v>8.3047157212277973</v>
      </c>
      <c r="U30" s="72">
        <f>IF(RES_hh_fech!U30=0,0,RES_hh_fech!U30/RES_summary!U$19)</f>
        <v>8.5085295171283963</v>
      </c>
      <c r="V30" s="72">
        <f>IF(RES_hh_fech!V30=0,0,RES_hh_fech!V30/RES_summary!V$19)</f>
        <v>9.0276412275700348</v>
      </c>
      <c r="W30" s="72">
        <f>IF(RES_hh_fech!W30=0,0,RES_hh_fech!W30/RES_summary!W$19)</f>
        <v>7.8304839749895425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10.934033351958467</v>
      </c>
      <c r="C31" s="72">
        <f>IF(RES_hh_fech!C31=0,0,RES_hh_fech!C31/RES_summary!C$19)</f>
        <v>10.993941057505412</v>
      </c>
      <c r="D31" s="72">
        <f>IF(RES_hh_fech!D31=0,0,RES_hh_fech!D31/RES_summary!D$19)</f>
        <v>12.540458387461875</v>
      </c>
      <c r="E31" s="72">
        <f>IF(RES_hh_fech!E31=0,0,RES_hh_fech!E31/RES_summary!E$19)</f>
        <v>10.84548707318443</v>
      </c>
      <c r="F31" s="72">
        <f>IF(RES_hh_fech!F31=0,0,RES_hh_fech!F31/RES_summary!F$19)</f>
        <v>11.051183367948349</v>
      </c>
      <c r="G31" s="72">
        <f>IF(RES_hh_fech!G31=0,0,RES_hh_fech!G31/RES_summary!G$19)</f>
        <v>10.638628468620835</v>
      </c>
      <c r="H31" s="72">
        <f>IF(RES_hh_fech!H31=0,0,RES_hh_fech!H31/RES_summary!H$19)</f>
        <v>10.419460835131654</v>
      </c>
      <c r="I31" s="72">
        <f>IF(RES_hh_fech!I31=0,0,RES_hh_fech!I31/RES_summary!I$19)</f>
        <v>11.044446270611804</v>
      </c>
      <c r="J31" s="72">
        <f>IF(RES_hh_fech!J31=0,0,RES_hh_fech!J31/RES_summary!J$19)</f>
        <v>9.4830822570329207</v>
      </c>
      <c r="K31" s="72">
        <f>IF(RES_hh_fech!K31=0,0,RES_hh_fech!K31/RES_summary!K$19)</f>
        <v>9.6180748755176566</v>
      </c>
      <c r="L31" s="72">
        <f>IF(RES_hh_fech!L31=0,0,RES_hh_fech!L31/RES_summary!L$19)</f>
        <v>10.348698550658538</v>
      </c>
      <c r="M31" s="72">
        <f>IF(RES_hh_fech!M31=0,0,RES_hh_fech!M31/RES_summary!M$19)</f>
        <v>8.3072502497382583</v>
      </c>
      <c r="N31" s="72">
        <f>IF(RES_hh_fech!N31=0,0,RES_hh_fech!N31/RES_summary!N$19)</f>
        <v>7.6040527739233426</v>
      </c>
      <c r="O31" s="72">
        <f>IF(RES_hh_fech!O31=0,0,RES_hh_fech!O31/RES_summary!O$19)</f>
        <v>8.1253296478854935</v>
      </c>
      <c r="P31" s="72">
        <f>IF(RES_hh_fech!P31=0,0,RES_hh_fech!P31/RES_summary!P$19)</f>
        <v>8.1255598184162423</v>
      </c>
      <c r="Q31" s="72">
        <f>IF(RES_hh_fech!Q31=0,0,RES_hh_fech!Q31/RES_summary!Q$19)</f>
        <v>8.0205992021012289</v>
      </c>
      <c r="R31" s="72">
        <f>IF(RES_hh_fech!R31=0,0,RES_hh_fech!R31/RES_summary!R$19)</f>
        <v>7.9001937458355469</v>
      </c>
      <c r="S31" s="72">
        <f>IF(RES_hh_fech!S31=0,0,RES_hh_fech!S31/RES_summary!S$19)</f>
        <v>9.0066397197090584</v>
      </c>
      <c r="T31" s="72">
        <f>IF(RES_hh_fech!T31=0,0,RES_hh_fech!T31/RES_summary!T$19)</f>
        <v>8.7271454007623834</v>
      </c>
      <c r="U31" s="72">
        <f>IF(RES_hh_fech!U31=0,0,RES_hh_fech!U31/RES_summary!U$19)</f>
        <v>8.8805229897118227</v>
      </c>
      <c r="V31" s="72">
        <f>IF(RES_hh_fech!V31=0,0,RES_hh_fech!V31/RES_summary!V$19)</f>
        <v>8.5658283465251408</v>
      </c>
      <c r="W31" s="72">
        <f>IF(RES_hh_fech!W31=0,0,RES_hh_fech!W31/RES_summary!W$19)</f>
        <v>9.2918326715382769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8.6821240896419365</v>
      </c>
      <c r="C32" s="77">
        <f>IF(RES_hh_fech!C32=0,0,RES_hh_fech!C32/RES_summary!C$19)</f>
        <v>9.0653086426929264</v>
      </c>
      <c r="D32" s="77">
        <f>IF(RES_hh_fech!D32=0,0,RES_hh_fech!D32/RES_summary!D$19)</f>
        <v>9.1344841123812284</v>
      </c>
      <c r="E32" s="77">
        <f>IF(RES_hh_fech!E32=0,0,RES_hh_fech!E32/RES_summary!E$19)</f>
        <v>8.3182842968484376</v>
      </c>
      <c r="F32" s="77">
        <f>IF(RES_hh_fech!F32=0,0,RES_hh_fech!F32/RES_summary!F$19)</f>
        <v>9.9135245062564792</v>
      </c>
      <c r="G32" s="77">
        <f>IF(RES_hh_fech!G32=0,0,RES_hh_fech!G32/RES_summary!G$19)</f>
        <v>8.0057861818389586</v>
      </c>
      <c r="H32" s="77">
        <f>IF(RES_hh_fech!H32=0,0,RES_hh_fech!H32/RES_summary!H$19)</f>
        <v>8.6552579169080666</v>
      </c>
      <c r="I32" s="77">
        <f>IF(RES_hh_fech!I32=0,0,RES_hh_fech!I32/RES_summary!I$19)</f>
        <v>7.9879560977964719</v>
      </c>
      <c r="J32" s="77">
        <f>IF(RES_hh_fech!J32=0,0,RES_hh_fech!J32/RES_summary!J$19)</f>
        <v>7.1668630264582909</v>
      </c>
      <c r="K32" s="77">
        <f>IF(RES_hh_fech!K32=0,0,RES_hh_fech!K32/RES_summary!K$19)</f>
        <v>7.2245309265252358</v>
      </c>
      <c r="L32" s="77">
        <f>IF(RES_hh_fech!L32=0,0,RES_hh_fech!L32/RES_summary!L$19)</f>
        <v>6.7354202500938314</v>
      </c>
      <c r="M32" s="77">
        <f>IF(RES_hh_fech!M32=0,0,RES_hh_fech!M32/RES_summary!M$19)</f>
        <v>6.6550161314780265</v>
      </c>
      <c r="N32" s="77">
        <f>IF(RES_hh_fech!N32=0,0,RES_hh_fech!N32/RES_summary!N$19)</f>
        <v>5.8170362633584158</v>
      </c>
      <c r="O32" s="77">
        <f>IF(RES_hh_fech!O32=0,0,RES_hh_fech!O32/RES_summary!O$19)</f>
        <v>6.551705074880017</v>
      </c>
      <c r="P32" s="77">
        <f>IF(RES_hh_fech!P32=0,0,RES_hh_fech!P32/RES_summary!P$19)</f>
        <v>5.4679675106835921</v>
      </c>
      <c r="Q32" s="77">
        <f>IF(RES_hh_fech!Q32=0,0,RES_hh_fech!Q32/RES_summary!Q$19)</f>
        <v>5.852957758763794</v>
      </c>
      <c r="R32" s="77">
        <f>IF(RES_hh_fech!R32=0,0,RES_hh_fech!R32/RES_summary!R$19)</f>
        <v>5.7079646119091709</v>
      </c>
      <c r="S32" s="77">
        <f>IF(RES_hh_fech!S32=0,0,RES_hh_fech!S32/RES_summary!S$19)</f>
        <v>6.6445612904266182</v>
      </c>
      <c r="T32" s="77">
        <f>IF(RES_hh_fech!T32=0,0,RES_hh_fech!T32/RES_summary!T$19)</f>
        <v>6.4964346798853105</v>
      </c>
      <c r="U32" s="77">
        <f>IF(RES_hh_fech!U32=0,0,RES_hh_fech!U32/RES_summary!U$19)</f>
        <v>6.3285671975063593</v>
      </c>
      <c r="V32" s="77">
        <f>IF(RES_hh_fech!V32=0,0,RES_hh_fech!V32/RES_summary!V$19)</f>
        <v>6.424782870483905</v>
      </c>
      <c r="W32" s="77">
        <f>IF(RES_hh_fech!W32=0,0,RES_hh_fech!W32/RES_summary!W$19)</f>
        <v>6.0882578615612903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70.690308361754262</v>
      </c>
      <c r="C3" s="65">
        <f>IF(RES_hh_tesh!C3=0,0,RES_hh_tesh!C3/RES_summary!C$19)</f>
        <v>74.768613918243759</v>
      </c>
      <c r="D3" s="65">
        <f>IF(RES_hh_tesh!D3=0,0,RES_hh_tesh!D3/RES_summary!D$19)</f>
        <v>74.86590011931554</v>
      </c>
      <c r="E3" s="65">
        <f>IF(RES_hh_tesh!E3=0,0,RES_hh_tesh!E3/RES_summary!E$19)</f>
        <v>85.198867576833877</v>
      </c>
      <c r="F3" s="65">
        <f>IF(RES_hh_tesh!F3=0,0,RES_hh_tesh!F3/RES_summary!F$19)</f>
        <v>83.913718586857513</v>
      </c>
      <c r="G3" s="65">
        <f>IF(RES_hh_tesh!G3=0,0,RES_hh_tesh!G3/RES_summary!G$19)</f>
        <v>90.954595788886962</v>
      </c>
      <c r="H3" s="65">
        <f>IF(RES_hh_tesh!H3=0,0,RES_hh_tesh!H3/RES_summary!H$19)</f>
        <v>87.197073188366218</v>
      </c>
      <c r="I3" s="65">
        <f>IF(RES_hh_tesh!I3=0,0,RES_hh_tesh!I3/RES_summary!I$19)</f>
        <v>87.152121607291974</v>
      </c>
      <c r="J3" s="65">
        <f>IF(RES_hh_tesh!J3=0,0,RES_hh_tesh!J3/RES_summary!J$19)</f>
        <v>91.418414472287736</v>
      </c>
      <c r="K3" s="65">
        <f>IF(RES_hh_tesh!K3=0,0,RES_hh_tesh!K3/RES_summary!K$19)</f>
        <v>93.174437035836974</v>
      </c>
      <c r="L3" s="65">
        <f>IF(RES_hh_tesh!L3=0,0,RES_hh_tesh!L3/RES_summary!L$19)</f>
        <v>98.255349053086803</v>
      </c>
      <c r="M3" s="65">
        <f>IF(RES_hh_tesh!M3=0,0,RES_hh_tesh!M3/RES_summary!M$19)</f>
        <v>90.482179818065617</v>
      </c>
      <c r="N3" s="65">
        <f>IF(RES_hh_tesh!N3=0,0,RES_hh_tesh!N3/RES_summary!N$19)</f>
        <v>99.255847917712998</v>
      </c>
      <c r="O3" s="65">
        <f>IF(RES_hh_tesh!O3=0,0,RES_hh_tesh!O3/RES_summary!O$19)</f>
        <v>99.127723013887064</v>
      </c>
      <c r="P3" s="65">
        <f>IF(RES_hh_tesh!P3=0,0,RES_hh_tesh!P3/RES_summary!P$19)</f>
        <v>82.180823573546519</v>
      </c>
      <c r="Q3" s="65">
        <f>IF(RES_hh_tesh!Q3=0,0,RES_hh_tesh!Q3/RES_summary!Q$19)</f>
        <v>93.604539045990791</v>
      </c>
      <c r="R3" s="65">
        <f>IF(RES_hh_tesh!R3=0,0,RES_hh_tesh!R3/RES_summary!R$19)</f>
        <v>92.583640794556516</v>
      </c>
      <c r="S3" s="65">
        <f>IF(RES_hh_tesh!S3=0,0,RES_hh_tesh!S3/RES_summary!S$19)</f>
        <v>96.819340987887898</v>
      </c>
      <c r="T3" s="65">
        <f>IF(RES_hh_tesh!T3=0,0,RES_hh_tesh!T3/RES_summary!T$19)</f>
        <v>93.587965225208464</v>
      </c>
      <c r="U3" s="65">
        <f>IF(RES_hh_tesh!U3=0,0,RES_hh_tesh!U3/RES_summary!U$19)</f>
        <v>93.119891281598001</v>
      </c>
      <c r="V3" s="65">
        <f>IF(RES_hh_tesh!V3=0,0,RES_hh_tesh!V3/RES_summary!V$19)</f>
        <v>91.561670485082644</v>
      </c>
      <c r="W3" s="65">
        <f>IF(RES_hh_tesh!W3=0,0,RES_hh_tesh!W3/RES_summary!W$19)</f>
        <v>96.459217871776076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50.38319541558355</v>
      </c>
      <c r="C4" s="69">
        <f>IF(RES_hh_tesh!C4=0,0,RES_hh_tesh!C4/RES_summary!C$19)</f>
        <v>54.047809351067897</v>
      </c>
      <c r="D4" s="69">
        <f>IF(RES_hh_tesh!D4=0,0,RES_hh_tesh!D4/RES_summary!D$19)</f>
        <v>53.952697303989254</v>
      </c>
      <c r="E4" s="69">
        <f>IF(RES_hh_tesh!E4=0,0,RES_hh_tesh!E4/RES_summary!E$19)</f>
        <v>62.656574974558751</v>
      </c>
      <c r="F4" s="69">
        <f>IF(RES_hh_tesh!F4=0,0,RES_hh_tesh!F4/RES_summary!F$19)</f>
        <v>62.651001684530925</v>
      </c>
      <c r="G4" s="69">
        <f>IF(RES_hh_tesh!G4=0,0,RES_hh_tesh!G4/RES_summary!G$19)</f>
        <v>69.94687680895052</v>
      </c>
      <c r="H4" s="69">
        <f>IF(RES_hh_tesh!H4=0,0,RES_hh_tesh!H4/RES_summary!H$19)</f>
        <v>65.80660680687842</v>
      </c>
      <c r="I4" s="69">
        <f>IF(RES_hh_tesh!I4=0,0,RES_hh_tesh!I4/RES_summary!I$19)</f>
        <v>67.070658637519756</v>
      </c>
      <c r="J4" s="69">
        <f>IF(RES_hh_tesh!J4=0,0,RES_hh_tesh!J4/RES_summary!J$19)</f>
        <v>72.104262986410674</v>
      </c>
      <c r="K4" s="69">
        <f>IF(RES_hh_tesh!K4=0,0,RES_hh_tesh!K4/RES_summary!K$19)</f>
        <v>73.118634310528819</v>
      </c>
      <c r="L4" s="69">
        <f>IF(RES_hh_tesh!L4=0,0,RES_hh_tesh!L4/RES_summary!L$19)</f>
        <v>77.810767588613729</v>
      </c>
      <c r="M4" s="69">
        <f>IF(RES_hh_tesh!M4=0,0,RES_hh_tesh!M4/RES_summary!M$19)</f>
        <v>69.359004186728484</v>
      </c>
      <c r="N4" s="69">
        <f>IF(RES_hh_tesh!N4=0,0,RES_hh_tesh!N4/RES_summary!N$19)</f>
        <v>77.270061254949226</v>
      </c>
      <c r="O4" s="69">
        <f>IF(RES_hh_tesh!O4=0,0,RES_hh_tesh!O4/RES_summary!O$19)</f>
        <v>78.649932482971877</v>
      </c>
      <c r="P4" s="69">
        <f>IF(RES_hh_tesh!P4=0,0,RES_hh_tesh!P4/RES_summary!P$19)</f>
        <v>63.645290702759347</v>
      </c>
      <c r="Q4" s="69">
        <f>IF(RES_hh_tesh!Q4=0,0,RES_hh_tesh!Q4/RES_summary!Q$19)</f>
        <v>72.60164331586293</v>
      </c>
      <c r="R4" s="69">
        <f>IF(RES_hh_tesh!R4=0,0,RES_hh_tesh!R4/RES_summary!R$19)</f>
        <v>72.556216980925214</v>
      </c>
      <c r="S4" s="69">
        <f>IF(RES_hh_tesh!S4=0,0,RES_hh_tesh!S4/RES_summary!S$19)</f>
        <v>74.643293929734313</v>
      </c>
      <c r="T4" s="69">
        <f>IF(RES_hh_tesh!T4=0,0,RES_hh_tesh!T4/RES_summary!T$19)</f>
        <v>72.333351920871266</v>
      </c>
      <c r="U4" s="69">
        <f>IF(RES_hh_tesh!U4=0,0,RES_hh_tesh!U4/RES_summary!U$19)</f>
        <v>71.058232499204209</v>
      </c>
      <c r="V4" s="69">
        <f>IF(RES_hh_tesh!V4=0,0,RES_hh_tesh!V4/RES_summary!V$19)</f>
        <v>70.324263262614892</v>
      </c>
      <c r="W4" s="69">
        <f>IF(RES_hh_tesh!W4=0,0,RES_hh_tesh!W4/RES_summary!W$19)</f>
        <v>76.563544403743435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48.69581131958769</v>
      </c>
      <c r="C5" s="72">
        <f>IF(RES_hh_tesh!C5=0,0,RES_hh_tesh!C5/RES_summary!C$19)</f>
        <v>67.777998500194244</v>
      </c>
      <c r="D5" s="72">
        <f>IF(RES_hh_tesh!D5=0,0,RES_hh_tesh!D5/RES_summary!D$19)</f>
        <v>27.936662198772513</v>
      </c>
      <c r="E5" s="72">
        <f>IF(RES_hh_tesh!E5=0,0,RES_hh_tesh!E5/RES_summary!E$19)</f>
        <v>48.644874392956943</v>
      </c>
      <c r="F5" s="72">
        <f>IF(RES_hh_tesh!F5=0,0,RES_hh_tesh!F5/RES_summary!F$19)</f>
        <v>45.997374683823068</v>
      </c>
      <c r="G5" s="72">
        <f>IF(RES_hh_tesh!G5=0,0,RES_hh_tesh!G5/RES_summary!G$19)</f>
        <v>57.400852994330428</v>
      </c>
      <c r="H5" s="72">
        <f>IF(RES_hh_tesh!H5=0,0,RES_hh_tesh!H5/RES_summary!H$19)</f>
        <v>71.420250146091377</v>
      </c>
      <c r="I5" s="72">
        <f>IF(RES_hh_tesh!I5=0,0,RES_hh_tesh!I5/RES_summary!I$19)</f>
        <v>67.393176503286313</v>
      </c>
      <c r="J5" s="72">
        <f>IF(RES_hh_tesh!J5=0,0,RES_hh_tesh!J5/RES_summary!J$19)</f>
        <v>64.694443692912245</v>
      </c>
      <c r="K5" s="72">
        <f>IF(RES_hh_tesh!K5=0,0,RES_hh_tesh!K5/RES_summary!K$19)</f>
        <v>66.512474618993465</v>
      </c>
      <c r="L5" s="72">
        <f>IF(RES_hh_tesh!L5=0,0,RES_hh_tesh!L5/RES_summary!L$19)</f>
        <v>74.682050973865529</v>
      </c>
      <c r="M5" s="72">
        <f>IF(RES_hh_tesh!M5=0,0,RES_hh_tesh!M5/RES_summary!M$19)</f>
        <v>86.479879886290902</v>
      </c>
      <c r="N5" s="72">
        <f>IF(RES_hh_tesh!N5=0,0,RES_hh_tesh!N5/RES_summary!N$19)</f>
        <v>86.702792817169666</v>
      </c>
      <c r="O5" s="72">
        <f>IF(RES_hh_tesh!O5=0,0,RES_hh_tesh!O5/RES_summary!O$19)</f>
        <v>0</v>
      </c>
      <c r="P5" s="72">
        <f>IF(RES_hh_tesh!P5=0,0,RES_hh_tesh!P5/RES_summary!P$19)</f>
        <v>0</v>
      </c>
      <c r="Q5" s="72">
        <f>IF(RES_hh_tesh!Q5=0,0,RES_hh_tesh!Q5/RES_summary!Q$19)</f>
        <v>0</v>
      </c>
      <c r="R5" s="72">
        <f>IF(RES_hh_tesh!R5=0,0,RES_hh_tesh!R5/RES_summary!R$19)</f>
        <v>0</v>
      </c>
      <c r="S5" s="72">
        <f>IF(RES_hh_tesh!S5=0,0,RES_hh_tesh!S5/RES_summary!S$19)</f>
        <v>0</v>
      </c>
      <c r="T5" s="72">
        <f>IF(RES_hh_tesh!T5=0,0,RES_hh_tesh!T5/RES_summary!T$19)</f>
        <v>0</v>
      </c>
      <c r="U5" s="72">
        <f>IF(RES_hh_tesh!U5=0,0,RES_hh_tesh!U5/RES_summary!U$19)</f>
        <v>0</v>
      </c>
      <c r="V5" s="72">
        <f>IF(RES_hh_tesh!V5=0,0,RES_hh_tesh!V5/RES_summary!V$19)</f>
        <v>0</v>
      </c>
      <c r="W5" s="72">
        <f>IF(RES_hh_tesh!W5=0,0,RES_hh_tesh!W5/RES_summary!W$19)</f>
        <v>0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50.405093364166206</v>
      </c>
      <c r="C6" s="72">
        <f>IF(RES_hh_tesh!C6=0,0,RES_hh_tesh!C6/RES_summary!C$19)</f>
        <v>52.039029228747935</v>
      </c>
      <c r="D6" s="72">
        <f>IF(RES_hh_tesh!D6=0,0,RES_hh_tesh!D6/RES_summary!D$19)</f>
        <v>53.344195391288956</v>
      </c>
      <c r="E6" s="72">
        <f>IF(RES_hh_tesh!E6=0,0,RES_hh_tesh!E6/RES_summary!E$19)</f>
        <v>61.124617327608426</v>
      </c>
      <c r="F6" s="72">
        <f>IF(RES_hh_tesh!F6=0,0,RES_hh_tesh!F6/RES_summary!F$19)</f>
        <v>59.093179224233033</v>
      </c>
      <c r="G6" s="72">
        <f>IF(RES_hh_tesh!G6=0,0,RES_hh_tesh!G6/RES_summary!G$19)</f>
        <v>68.608160629843823</v>
      </c>
      <c r="H6" s="72">
        <f>IF(RES_hh_tesh!H6=0,0,RES_hh_tesh!H6/RES_summary!H$19)</f>
        <v>63.771753318451637</v>
      </c>
      <c r="I6" s="72">
        <f>IF(RES_hh_tesh!I6=0,0,RES_hh_tesh!I6/RES_summary!I$19)</f>
        <v>64.12252673877471</v>
      </c>
      <c r="J6" s="72">
        <f>IF(RES_hh_tesh!J6=0,0,RES_hh_tesh!J6/RES_summary!J$19)</f>
        <v>73.622821001271376</v>
      </c>
      <c r="K6" s="72">
        <f>IF(RES_hh_tesh!K6=0,0,RES_hh_tesh!K6/RES_summary!K$19)</f>
        <v>72.413016153409373</v>
      </c>
      <c r="L6" s="72">
        <f>IF(RES_hh_tesh!L6=0,0,RES_hh_tesh!L6/RES_summary!L$19)</f>
        <v>75.662317434739109</v>
      </c>
      <c r="M6" s="72">
        <f>IF(RES_hh_tesh!M6=0,0,RES_hh_tesh!M6/RES_summary!M$19)</f>
        <v>67.09542205424296</v>
      </c>
      <c r="N6" s="72">
        <f>IF(RES_hh_tesh!N6=0,0,RES_hh_tesh!N6/RES_summary!N$19)</f>
        <v>72.83977284074362</v>
      </c>
      <c r="O6" s="72">
        <f>IF(RES_hh_tesh!O6=0,0,RES_hh_tesh!O6/RES_summary!O$19)</f>
        <v>76.087709076883257</v>
      </c>
      <c r="P6" s="72">
        <f>IF(RES_hh_tesh!P6=0,0,RES_hh_tesh!P6/RES_summary!P$19)</f>
        <v>66.595757772952524</v>
      </c>
      <c r="Q6" s="72">
        <f>IF(RES_hh_tesh!Q6=0,0,RES_hh_tesh!Q6/RES_summary!Q$19)</f>
        <v>68.828273696605521</v>
      </c>
      <c r="R6" s="72">
        <f>IF(RES_hh_tesh!R6=0,0,RES_hh_tesh!R6/RES_summary!R$19)</f>
        <v>71.358723348070868</v>
      </c>
      <c r="S6" s="72">
        <f>IF(RES_hh_tesh!S6=0,0,RES_hh_tesh!S6/RES_summary!S$19)</f>
        <v>73.344247632872595</v>
      </c>
      <c r="T6" s="72">
        <f>IF(RES_hh_tesh!T6=0,0,RES_hh_tesh!T6/RES_summary!T$19)</f>
        <v>69.716712282483201</v>
      </c>
      <c r="U6" s="72">
        <f>IF(RES_hh_tesh!U6=0,0,RES_hh_tesh!U6/RES_summary!U$19)</f>
        <v>70.637365966695626</v>
      </c>
      <c r="V6" s="72">
        <f>IF(RES_hh_tesh!V6=0,0,RES_hh_tesh!V6/RES_summary!V$19)</f>
        <v>68.759413334567</v>
      </c>
      <c r="W6" s="72">
        <f>IF(RES_hh_tesh!W6=0,0,RES_hh_tesh!W6/RES_summary!W$19)</f>
        <v>75.504644202365412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47.762013450370162</v>
      </c>
      <c r="C7" s="72">
        <f>IF(RES_hh_tesh!C7=0,0,RES_hh_tesh!C7/RES_summary!C$19)</f>
        <v>55.673462523410869</v>
      </c>
      <c r="D7" s="72">
        <f>IF(RES_hh_tesh!D7=0,0,RES_hh_tesh!D7/RES_summary!D$19)</f>
        <v>55.123890421906893</v>
      </c>
      <c r="E7" s="72">
        <f>IF(RES_hh_tesh!E7=0,0,RES_hh_tesh!E7/RES_summary!E$19)</f>
        <v>53.969272746987862</v>
      </c>
      <c r="F7" s="72">
        <f>IF(RES_hh_tesh!F7=0,0,RES_hh_tesh!F7/RES_summary!F$19)</f>
        <v>62.116960448845958</v>
      </c>
      <c r="G7" s="72">
        <f>IF(RES_hh_tesh!G7=0,0,RES_hh_tesh!G7/RES_summary!G$19)</f>
        <v>69.026427252377545</v>
      </c>
      <c r="H7" s="72">
        <f>IF(RES_hh_tesh!H7=0,0,RES_hh_tesh!H7/RES_summary!H$19)</f>
        <v>67.163012358201968</v>
      </c>
      <c r="I7" s="72">
        <f>IF(RES_hh_tesh!I7=0,0,RES_hh_tesh!I7/RES_summary!I$19)</f>
        <v>61.565486291278937</v>
      </c>
      <c r="J7" s="72">
        <f>IF(RES_hh_tesh!J7=0,0,RES_hh_tesh!J7/RES_summary!J$19)</f>
        <v>67.688719940004887</v>
      </c>
      <c r="K7" s="72">
        <f>IF(RES_hh_tesh!K7=0,0,RES_hh_tesh!K7/RES_summary!K$19)</f>
        <v>74.205960742055183</v>
      </c>
      <c r="L7" s="72">
        <f>IF(RES_hh_tesh!L7=0,0,RES_hh_tesh!L7/RES_summary!L$19)</f>
        <v>69.663434422894056</v>
      </c>
      <c r="M7" s="72">
        <f>IF(RES_hh_tesh!M7=0,0,RES_hh_tesh!M7/RES_summary!M$19)</f>
        <v>71.203767180254886</v>
      </c>
      <c r="N7" s="72">
        <f>IF(RES_hh_tesh!N7=0,0,RES_hh_tesh!N7/RES_summary!N$19)</f>
        <v>72.941327593649419</v>
      </c>
      <c r="O7" s="72">
        <f>IF(RES_hh_tesh!O7=0,0,RES_hh_tesh!O7/RES_summary!O$19)</f>
        <v>77.742816031556472</v>
      </c>
      <c r="P7" s="72">
        <f>IF(RES_hh_tesh!P7=0,0,RES_hh_tesh!P7/RES_summary!P$19)</f>
        <v>61.606801215047184</v>
      </c>
      <c r="Q7" s="72">
        <f>IF(RES_hh_tesh!Q7=0,0,RES_hh_tesh!Q7/RES_summary!Q$19)</f>
        <v>73.790271537733986</v>
      </c>
      <c r="R7" s="72">
        <f>IF(RES_hh_tesh!R7=0,0,RES_hh_tesh!R7/RES_summary!R$19)</f>
        <v>72.731077832807642</v>
      </c>
      <c r="S7" s="72">
        <f>IF(RES_hh_tesh!S7=0,0,RES_hh_tesh!S7/RES_summary!S$19)</f>
        <v>64.959621185954603</v>
      </c>
      <c r="T7" s="72">
        <f>IF(RES_hh_tesh!T7=0,0,RES_hh_tesh!T7/RES_summary!T$19)</f>
        <v>77.74971316198959</v>
      </c>
      <c r="U7" s="72">
        <f>IF(RES_hh_tesh!U7=0,0,RES_hh_tesh!U7/RES_summary!U$19)</f>
        <v>68.891465529813104</v>
      </c>
      <c r="V7" s="72">
        <f>IF(RES_hh_tesh!V7=0,0,RES_hh_tesh!V7/RES_summary!V$19)</f>
        <v>69.415638259630015</v>
      </c>
      <c r="W7" s="72">
        <f>IF(RES_hh_tesh!W7=0,0,RES_hh_tesh!W7/RES_summary!W$19)</f>
        <v>71.498517461296473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49.362375546608369</v>
      </c>
      <c r="C8" s="72">
        <f>IF(RES_hh_tesh!C8=0,0,RES_hh_tesh!C8/RES_summary!C$19)</f>
        <v>52.862549678490687</v>
      </c>
      <c r="D8" s="72">
        <f>IF(RES_hh_tesh!D8=0,0,RES_hh_tesh!D8/RES_summary!D$19)</f>
        <v>51.602829029664981</v>
      </c>
      <c r="E8" s="72">
        <f>IF(RES_hh_tesh!E8=0,0,RES_hh_tesh!E8/RES_summary!E$19)</f>
        <v>60.057320116967105</v>
      </c>
      <c r="F8" s="72">
        <f>IF(RES_hh_tesh!F8=0,0,RES_hh_tesh!F8/RES_summary!F$19)</f>
        <v>64.2353983516238</v>
      </c>
      <c r="G8" s="72">
        <f>IF(RES_hh_tesh!G8=0,0,RES_hh_tesh!G8/RES_summary!G$19)</f>
        <v>68.864361683196051</v>
      </c>
      <c r="H8" s="72">
        <f>IF(RES_hh_tesh!H8=0,0,RES_hh_tesh!H8/RES_summary!H$19)</f>
        <v>64.645478532514886</v>
      </c>
      <c r="I8" s="72">
        <f>IF(RES_hh_tesh!I8=0,0,RES_hh_tesh!I8/RES_summary!I$19)</f>
        <v>63.490949276103095</v>
      </c>
      <c r="J8" s="72">
        <f>IF(RES_hh_tesh!J8=0,0,RES_hh_tesh!J8/RES_summary!J$19)</f>
        <v>65.378671487736227</v>
      </c>
      <c r="K8" s="72">
        <f>IF(RES_hh_tesh!K8=0,0,RES_hh_tesh!K8/RES_summary!K$19)</f>
        <v>68.019460401512092</v>
      </c>
      <c r="L8" s="72">
        <f>IF(RES_hh_tesh!L8=0,0,RES_hh_tesh!L8/RES_summary!L$19)</f>
        <v>76.539106016441806</v>
      </c>
      <c r="M8" s="72">
        <f>IF(RES_hh_tesh!M8=0,0,RES_hh_tesh!M8/RES_summary!M$19)</f>
        <v>74.001021302434623</v>
      </c>
      <c r="N8" s="72">
        <f>IF(RES_hh_tesh!N8=0,0,RES_hh_tesh!N8/RES_summary!N$19)</f>
        <v>75.728138348117966</v>
      </c>
      <c r="O8" s="72">
        <f>IF(RES_hh_tesh!O8=0,0,RES_hh_tesh!O8/RES_summary!O$19)</f>
        <v>76.599023373434122</v>
      </c>
      <c r="P8" s="72">
        <f>IF(RES_hh_tesh!P8=0,0,RES_hh_tesh!P8/RES_summary!P$19)</f>
        <v>61.829366202422264</v>
      </c>
      <c r="Q8" s="72">
        <f>IF(RES_hh_tesh!Q8=0,0,RES_hh_tesh!Q8/RES_summary!Q$19)</f>
        <v>70.906386126296979</v>
      </c>
      <c r="R8" s="72">
        <f>IF(RES_hh_tesh!R8=0,0,RES_hh_tesh!R8/RES_summary!R$19)</f>
        <v>71.663276322116758</v>
      </c>
      <c r="S8" s="72">
        <f>IF(RES_hh_tesh!S8=0,0,RES_hh_tesh!S8/RES_summary!S$19)</f>
        <v>73.303708801623699</v>
      </c>
      <c r="T8" s="72">
        <f>IF(RES_hh_tesh!T8=0,0,RES_hh_tesh!T8/RES_summary!T$19)</f>
        <v>70.163710778784349</v>
      </c>
      <c r="U8" s="72">
        <f>IF(RES_hh_tesh!U8=0,0,RES_hh_tesh!U8/RES_summary!U$19)</f>
        <v>70.034541702793263</v>
      </c>
      <c r="V8" s="72">
        <f>IF(RES_hh_tesh!V8=0,0,RES_hh_tesh!V8/RES_summary!V$19)</f>
        <v>70.297252042072458</v>
      </c>
      <c r="W8" s="72">
        <f>IF(RES_hh_tesh!W8=0,0,RES_hh_tesh!W8/RES_summary!W$19)</f>
        <v>73.779628807202428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49.593590755553393</v>
      </c>
      <c r="C9" s="72">
        <f>IF(RES_hh_tesh!C9=0,0,RES_hh_tesh!C9/RES_summary!C$19)</f>
        <v>45.337985498308051</v>
      </c>
      <c r="D9" s="72">
        <f>IF(RES_hh_tesh!D9=0,0,RES_hh_tesh!D9/RES_summary!D$19)</f>
        <v>55.76358667441</v>
      </c>
      <c r="E9" s="72">
        <f>IF(RES_hh_tesh!E9=0,0,RES_hh_tesh!E9/RES_summary!E$19)</f>
        <v>78.098029585289694</v>
      </c>
      <c r="F9" s="72">
        <f>IF(RES_hh_tesh!F9=0,0,RES_hh_tesh!F9/RES_summary!F$19)</f>
        <v>45.520532743196839</v>
      </c>
      <c r="G9" s="72">
        <f>IF(RES_hh_tesh!G9=0,0,RES_hh_tesh!G9/RES_summary!G$19)</f>
        <v>65.28195024484792</v>
      </c>
      <c r="H9" s="72">
        <f>IF(RES_hh_tesh!H9=0,0,RES_hh_tesh!H9/RES_summary!H$19)</f>
        <v>62.675663637342211</v>
      </c>
      <c r="I9" s="72">
        <f>IF(RES_hh_tesh!I9=0,0,RES_hh_tesh!I9/RES_summary!I$19)</f>
        <v>72.996547869252169</v>
      </c>
      <c r="J9" s="72">
        <f>IF(RES_hh_tesh!J9=0,0,RES_hh_tesh!J9/RES_summary!J$19)</f>
        <v>84.912740341037207</v>
      </c>
      <c r="K9" s="72">
        <f>IF(RES_hh_tesh!K9=0,0,RES_hh_tesh!K9/RES_summary!K$19)</f>
        <v>82.090303070146192</v>
      </c>
      <c r="L9" s="72">
        <f>IF(RES_hh_tesh!L9=0,0,RES_hh_tesh!L9/RES_summary!L$19)</f>
        <v>79.644420071941497</v>
      </c>
      <c r="M9" s="72">
        <f>IF(RES_hh_tesh!M9=0,0,RES_hh_tesh!M9/RES_summary!M$19)</f>
        <v>51.281922620737156</v>
      </c>
      <c r="N9" s="72">
        <f>IF(RES_hh_tesh!N9=0,0,RES_hh_tesh!N9/RES_summary!N$19)</f>
        <v>77.353382991545672</v>
      </c>
      <c r="O9" s="72">
        <f>IF(RES_hh_tesh!O9=0,0,RES_hh_tesh!O9/RES_summary!O$19)</f>
        <v>78.44026507127704</v>
      </c>
      <c r="P9" s="72">
        <f>IF(RES_hh_tesh!P9=0,0,RES_hh_tesh!P9/RES_summary!P$19)</f>
        <v>64.127030328564913</v>
      </c>
      <c r="Q9" s="72">
        <f>IF(RES_hh_tesh!Q9=0,0,RES_hh_tesh!Q9/RES_summary!Q$19)</f>
        <v>72.370939062151805</v>
      </c>
      <c r="R9" s="72">
        <f>IF(RES_hh_tesh!R9=0,0,RES_hh_tesh!R9/RES_summary!R$19)</f>
        <v>70.006525270338372</v>
      </c>
      <c r="S9" s="72">
        <f>IF(RES_hh_tesh!S9=0,0,RES_hh_tesh!S9/RES_summary!S$19)</f>
        <v>76.054219480547559</v>
      </c>
      <c r="T9" s="72">
        <f>IF(RES_hh_tesh!T9=0,0,RES_hh_tesh!T9/RES_summary!T$19)</f>
        <v>71.065478509970205</v>
      </c>
      <c r="U9" s="72">
        <f>IF(RES_hh_tesh!U9=0,0,RES_hh_tesh!U9/RES_summary!U$19)</f>
        <v>70.843915229008147</v>
      </c>
      <c r="V9" s="72">
        <f>IF(RES_hh_tesh!V9=0,0,RES_hh_tesh!V9/RES_summary!V$19)</f>
        <v>68.60142307450478</v>
      </c>
      <c r="W9" s="72">
        <f>IF(RES_hh_tesh!W9=0,0,RES_hh_tesh!W9/RES_summary!W$19)</f>
        <v>77.431432264366364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50.822400863603818</v>
      </c>
      <c r="C10" s="72">
        <f>IF(RES_hh_tesh!C10=0,0,RES_hh_tesh!C10/RES_summary!C$19)</f>
        <v>53.228358240335346</v>
      </c>
      <c r="D10" s="72">
        <f>IF(RES_hh_tesh!D10=0,0,RES_hh_tesh!D10/RES_summary!D$19)</f>
        <v>55.640100712010309</v>
      </c>
      <c r="E10" s="72">
        <f>IF(RES_hh_tesh!E10=0,0,RES_hh_tesh!E10/RES_summary!E$19)</f>
        <v>60.658407852788869</v>
      </c>
      <c r="F10" s="72">
        <f>IF(RES_hh_tesh!F10=0,0,RES_hh_tesh!F10/RES_summary!F$19)</f>
        <v>62.346797367652712</v>
      </c>
      <c r="G10" s="72">
        <f>IF(RES_hh_tesh!G10=0,0,RES_hh_tesh!G10/RES_summary!G$19)</f>
        <v>66.280870451739759</v>
      </c>
      <c r="H10" s="72">
        <f>IF(RES_hh_tesh!H10=0,0,RES_hh_tesh!H10/RES_summary!H$19)</f>
        <v>66.711324199614481</v>
      </c>
      <c r="I10" s="72">
        <f>IF(RES_hh_tesh!I10=0,0,RES_hh_tesh!I10/RES_summary!I$19)</f>
        <v>68.210211824514474</v>
      </c>
      <c r="J10" s="72">
        <f>IF(RES_hh_tesh!J10=0,0,RES_hh_tesh!J10/RES_summary!J$19)</f>
        <v>73.775198914020464</v>
      </c>
      <c r="K10" s="72">
        <f>IF(RES_hh_tesh!K10=0,0,RES_hh_tesh!K10/RES_summary!K$19)</f>
        <v>82.805324804853655</v>
      </c>
      <c r="L10" s="72">
        <f>IF(RES_hh_tesh!L10=0,0,RES_hh_tesh!L10/RES_summary!L$19)</f>
        <v>60.185886462171183</v>
      </c>
      <c r="M10" s="72">
        <f>IF(RES_hh_tesh!M10=0,0,RES_hh_tesh!M10/RES_summary!M$19)</f>
        <v>65.590547355988861</v>
      </c>
      <c r="N10" s="72">
        <f>IF(RES_hh_tesh!N10=0,0,RES_hh_tesh!N10/RES_summary!N$19)</f>
        <v>86.00948676522323</v>
      </c>
      <c r="O10" s="72">
        <f>IF(RES_hh_tesh!O10=0,0,RES_hh_tesh!O10/RES_summary!O$19)</f>
        <v>90.825654314266771</v>
      </c>
      <c r="P10" s="72">
        <f>IF(RES_hh_tesh!P10=0,0,RES_hh_tesh!P10/RES_summary!P$19)</f>
        <v>37.049347196105721</v>
      </c>
      <c r="Q10" s="72">
        <f>IF(RES_hh_tesh!Q10=0,0,RES_hh_tesh!Q10/RES_summary!Q$19)</f>
        <v>73.936783959973411</v>
      </c>
      <c r="R10" s="72">
        <f>IF(RES_hh_tesh!R10=0,0,RES_hh_tesh!R10/RES_summary!R$19)</f>
        <v>75.361877452242297</v>
      </c>
      <c r="S10" s="72">
        <f>IF(RES_hh_tesh!S10=0,0,RES_hh_tesh!S10/RES_summary!S$19)</f>
        <v>74.151404077216</v>
      </c>
      <c r="T10" s="72">
        <f>IF(RES_hh_tesh!T10=0,0,RES_hh_tesh!T10/RES_summary!T$19)</f>
        <v>82.9934787092145</v>
      </c>
      <c r="U10" s="72">
        <f>IF(RES_hh_tesh!U10=0,0,RES_hh_tesh!U10/RES_summary!U$19)</f>
        <v>80.844040661524829</v>
      </c>
      <c r="V10" s="72">
        <f>IF(RES_hh_tesh!V10=0,0,RES_hh_tesh!V10/RES_summary!V$19)</f>
        <v>74.336044560886577</v>
      </c>
      <c r="W10" s="72">
        <f>IF(RES_hh_tesh!W10=0,0,RES_hh_tesh!W10/RES_summary!W$19)</f>
        <v>72.964765289791217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0</v>
      </c>
      <c r="C11" s="72">
        <f>IF(RES_hh_tesh!C11=0,0,RES_hh_tesh!C11/RES_summary!C$19)</f>
        <v>0</v>
      </c>
      <c r="D11" s="72">
        <f>IF(RES_hh_tesh!D11=0,0,RES_hh_tesh!D11/RES_summary!D$19)</f>
        <v>0</v>
      </c>
      <c r="E11" s="72">
        <f>IF(RES_hh_tesh!E11=0,0,RES_hh_tesh!E11/RES_summary!E$19)</f>
        <v>0</v>
      </c>
      <c r="F11" s="72">
        <f>IF(RES_hh_tesh!F11=0,0,RES_hh_tesh!F11/RES_summary!F$19)</f>
        <v>92.728740826395011</v>
      </c>
      <c r="G11" s="72">
        <f>IF(RES_hh_tesh!G11=0,0,RES_hh_tesh!G11/RES_summary!G$19)</f>
        <v>94.521833657745091</v>
      </c>
      <c r="H11" s="72">
        <f>IF(RES_hh_tesh!H11=0,0,RES_hh_tesh!H11/RES_summary!H$19)</f>
        <v>79.550726433264458</v>
      </c>
      <c r="I11" s="72">
        <f>IF(RES_hh_tesh!I11=0,0,RES_hh_tesh!I11/RES_summary!I$19)</f>
        <v>80.224048444365934</v>
      </c>
      <c r="J11" s="72">
        <f>IF(RES_hh_tesh!J11=0,0,RES_hh_tesh!J11/RES_summary!J$19)</f>
        <v>24.611186566467111</v>
      </c>
      <c r="K11" s="72">
        <f>IF(RES_hh_tesh!K11=0,0,RES_hh_tesh!K11/RES_summary!K$19)</f>
        <v>22.111570369147788</v>
      </c>
      <c r="L11" s="72">
        <f>IF(RES_hh_tesh!L11=0,0,RES_hh_tesh!L11/RES_summary!L$19)</f>
        <v>36.529841288717542</v>
      </c>
      <c r="M11" s="72">
        <f>IF(RES_hh_tesh!M11=0,0,RES_hh_tesh!M11/RES_summary!M$19)</f>
        <v>84.382470831886053</v>
      </c>
      <c r="N11" s="72">
        <f>IF(RES_hh_tesh!N11=0,0,RES_hh_tesh!N11/RES_summary!N$19)</f>
        <v>76.958477599091566</v>
      </c>
      <c r="O11" s="72">
        <f>IF(RES_hh_tesh!O11=0,0,RES_hh_tesh!O11/RES_summary!O$19)</f>
        <v>83.722367153304475</v>
      </c>
      <c r="P11" s="72">
        <f>IF(RES_hh_tesh!P11=0,0,RES_hh_tesh!P11/RES_summary!P$19)</f>
        <v>65.901286267559456</v>
      </c>
      <c r="Q11" s="72">
        <f>IF(RES_hh_tesh!Q11=0,0,RES_hh_tesh!Q11/RES_summary!Q$19)</f>
        <v>72.092299557222148</v>
      </c>
      <c r="R11" s="72">
        <f>IF(RES_hh_tesh!R11=0,0,RES_hh_tesh!R11/RES_summary!R$19)</f>
        <v>72.969135470005511</v>
      </c>
      <c r="S11" s="72">
        <f>IF(RES_hh_tesh!S11=0,0,RES_hh_tesh!S11/RES_summary!S$19)</f>
        <v>69.533201950770717</v>
      </c>
      <c r="T11" s="72">
        <f>IF(RES_hh_tesh!T11=0,0,RES_hh_tesh!T11/RES_summary!T$19)</f>
        <v>84.078612384396365</v>
      </c>
      <c r="U11" s="72">
        <f>IF(RES_hh_tesh!U11=0,0,RES_hh_tesh!U11/RES_summary!U$19)</f>
        <v>69.715896066180832</v>
      </c>
      <c r="V11" s="72">
        <f>IF(RES_hh_tesh!V11=0,0,RES_hh_tesh!V11/RES_summary!V$19)</f>
        <v>74.590537011251314</v>
      </c>
      <c r="W11" s="72">
        <f>IF(RES_hh_tesh!W11=0,0,RES_hh_tesh!W11/RES_summary!W$19)</f>
        <v>65.301921212663117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46.997011101940537</v>
      </c>
      <c r="C12" s="72">
        <f>IF(RES_hh_tesh!C12=0,0,RES_hh_tesh!C12/RES_summary!C$19)</f>
        <v>53.230196229284942</v>
      </c>
      <c r="D12" s="72">
        <f>IF(RES_hh_tesh!D12=0,0,RES_hh_tesh!D12/RES_summary!D$19)</f>
        <v>50.2903021973612</v>
      </c>
      <c r="E12" s="72">
        <f>IF(RES_hh_tesh!E12=0,0,RES_hh_tesh!E12/RES_summary!E$19)</f>
        <v>53.301490258248414</v>
      </c>
      <c r="F12" s="72">
        <f>IF(RES_hh_tesh!F12=0,0,RES_hh_tesh!F12/RES_summary!F$19)</f>
        <v>61.765986015252075</v>
      </c>
      <c r="G12" s="72">
        <f>IF(RES_hh_tesh!G12=0,0,RES_hh_tesh!G12/RES_summary!G$19)</f>
        <v>76.1009619481041</v>
      </c>
      <c r="H12" s="72">
        <f>IF(RES_hh_tesh!H12=0,0,RES_hh_tesh!H12/RES_summary!H$19)</f>
        <v>64.227620467441156</v>
      </c>
      <c r="I12" s="72">
        <f>IF(RES_hh_tesh!I12=0,0,RES_hh_tesh!I12/RES_summary!I$19)</f>
        <v>64.725865455144501</v>
      </c>
      <c r="J12" s="72">
        <f>IF(RES_hh_tesh!J12=0,0,RES_hh_tesh!J12/RES_summary!J$19)</f>
        <v>65.867018326926811</v>
      </c>
      <c r="K12" s="72">
        <f>IF(RES_hh_tesh!K12=0,0,RES_hh_tesh!K12/RES_summary!K$19)</f>
        <v>66.23462856470664</v>
      </c>
      <c r="L12" s="72">
        <f>IF(RES_hh_tesh!L12=0,0,RES_hh_tesh!L12/RES_summary!L$19)</f>
        <v>80.080827473667696</v>
      </c>
      <c r="M12" s="72">
        <f>IF(RES_hh_tesh!M12=0,0,RES_hh_tesh!M12/RES_summary!M$19)</f>
        <v>73.664257503530095</v>
      </c>
      <c r="N12" s="72">
        <f>IF(RES_hh_tesh!N12=0,0,RES_hh_tesh!N12/RES_summary!N$19)</f>
        <v>78.061575468125682</v>
      </c>
      <c r="O12" s="72">
        <f>IF(RES_hh_tesh!O12=0,0,RES_hh_tesh!O12/RES_summary!O$19)</f>
        <v>81.478160121828694</v>
      </c>
      <c r="P12" s="72">
        <f>IF(RES_hh_tesh!P12=0,0,RES_hh_tesh!P12/RES_summary!P$19)</f>
        <v>61.298963992576809</v>
      </c>
      <c r="Q12" s="72">
        <f>IF(RES_hh_tesh!Q12=0,0,RES_hh_tesh!Q12/RES_summary!Q$19)</f>
        <v>72.346514582967203</v>
      </c>
      <c r="R12" s="72">
        <f>IF(RES_hh_tesh!R12=0,0,RES_hh_tesh!R12/RES_summary!R$19)</f>
        <v>72.434380380568001</v>
      </c>
      <c r="S12" s="72">
        <f>IF(RES_hh_tesh!S12=0,0,RES_hh_tesh!S12/RES_summary!S$19)</f>
        <v>77.670681718688471</v>
      </c>
      <c r="T12" s="72">
        <f>IF(RES_hh_tesh!T12=0,0,RES_hh_tesh!T12/RES_summary!T$19)</f>
        <v>74.41742777962989</v>
      </c>
      <c r="U12" s="72">
        <f>IF(RES_hh_tesh!U12=0,0,RES_hh_tesh!U12/RES_summary!U$19)</f>
        <v>48.361126911069583</v>
      </c>
      <c r="V12" s="72">
        <f>IF(RES_hh_tesh!V12=0,0,RES_hh_tesh!V12/RES_summary!V$19)</f>
        <v>32.14930892996788</v>
      </c>
      <c r="W12" s="72">
        <f>IF(RES_hh_tesh!W12=0,0,RES_hh_tesh!W12/RES_summary!W$19)</f>
        <v>105.60754569363721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53.557503575321562</v>
      </c>
      <c r="C13" s="74">
        <f>IF(RES_hh_tesh!C13=0,0,RES_hh_tesh!C13/RES_summary!C$19)</f>
        <v>49.451191789159651</v>
      </c>
      <c r="D13" s="74">
        <f>IF(RES_hh_tesh!D13=0,0,RES_hh_tesh!D13/RES_summary!D$19)</f>
        <v>54.797581228243985</v>
      </c>
      <c r="E13" s="74">
        <f>IF(RES_hh_tesh!E13=0,0,RES_hh_tesh!E13/RES_summary!E$19)</f>
        <v>61.938628746854185</v>
      </c>
      <c r="F13" s="74">
        <f>IF(RES_hh_tesh!F13=0,0,RES_hh_tesh!F13/RES_summary!F$19)</f>
        <v>62.312405433698238</v>
      </c>
      <c r="G13" s="74">
        <f>IF(RES_hh_tesh!G13=0,0,RES_hh_tesh!G13/RES_summary!G$19)</f>
        <v>74.681685075540457</v>
      </c>
      <c r="H13" s="74">
        <f>IF(RES_hh_tesh!H13=0,0,RES_hh_tesh!H13/RES_summary!H$19)</f>
        <v>65.644503221712071</v>
      </c>
      <c r="I13" s="74">
        <f>IF(RES_hh_tesh!I13=0,0,RES_hh_tesh!I13/RES_summary!I$19)</f>
        <v>61.420830245962613</v>
      </c>
      <c r="J13" s="74">
        <f>IF(RES_hh_tesh!J13=0,0,RES_hh_tesh!J13/RES_summary!J$19)</f>
        <v>69.996727537799913</v>
      </c>
      <c r="K13" s="74">
        <f>IF(RES_hh_tesh!K13=0,0,RES_hh_tesh!K13/RES_summary!K$19)</f>
        <v>66.695524239036374</v>
      </c>
      <c r="L13" s="74">
        <f>IF(RES_hh_tesh!L13=0,0,RES_hh_tesh!L13/RES_summary!L$19)</f>
        <v>78.199083439434403</v>
      </c>
      <c r="M13" s="74">
        <f>IF(RES_hh_tesh!M13=0,0,RES_hh_tesh!M13/RES_summary!M$19)</f>
        <v>80.280158811746901</v>
      </c>
      <c r="N13" s="74">
        <f>IF(RES_hh_tesh!N13=0,0,RES_hh_tesh!N13/RES_summary!N$19)</f>
        <v>82.508217681883821</v>
      </c>
      <c r="O13" s="74">
        <f>IF(RES_hh_tesh!O13=0,0,RES_hh_tesh!O13/RES_summary!O$19)</f>
        <v>72.321964443398116</v>
      </c>
      <c r="P13" s="74">
        <f>IF(RES_hh_tesh!P13=0,0,RES_hh_tesh!P13/RES_summary!P$19)</f>
        <v>50.466460843331369</v>
      </c>
      <c r="Q13" s="74">
        <f>IF(RES_hh_tesh!Q13=0,0,RES_hh_tesh!Q13/RES_summary!Q$19)</f>
        <v>79.290798896210703</v>
      </c>
      <c r="R13" s="74">
        <f>IF(RES_hh_tesh!R13=0,0,RES_hh_tesh!R13/RES_summary!R$19)</f>
        <v>83.277130777278245</v>
      </c>
      <c r="S13" s="74">
        <f>IF(RES_hh_tesh!S13=0,0,RES_hh_tesh!S13/RES_summary!S$19)</f>
        <v>63.178082885707674</v>
      </c>
      <c r="T13" s="74">
        <f>IF(RES_hh_tesh!T13=0,0,RES_hh_tesh!T13/RES_summary!T$19)</f>
        <v>69.26547009156883</v>
      </c>
      <c r="U13" s="74">
        <f>IF(RES_hh_tesh!U13=0,0,RES_hh_tesh!U13/RES_summary!U$19)</f>
        <v>81.02532916969605</v>
      </c>
      <c r="V13" s="74">
        <f>IF(RES_hh_tesh!V13=0,0,RES_hh_tesh!V13/RES_summary!V$19)</f>
        <v>90.631422715162259</v>
      </c>
      <c r="W13" s="74">
        <f>IF(RES_hh_tesh!W13=0,0,RES_hh_tesh!W13/RES_summary!W$19)</f>
        <v>6.4651848574169781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1.2143542846166084</v>
      </c>
      <c r="C14" s="76">
        <f>IF(RES_hh_tesh!C14=0,0,RES_hh_tesh!C14/RES_summary!C$19)</f>
        <v>1.2725502096899215</v>
      </c>
      <c r="D14" s="76">
        <f>IF(RES_hh_tesh!D14=0,0,RES_hh_tesh!D14/RES_summary!D$19)</f>
        <v>1.2187474033596963</v>
      </c>
      <c r="E14" s="76">
        <f>IF(RES_hh_tesh!E14=0,0,RES_hh_tesh!E14/RES_summary!E$19)</f>
        <v>1.2412243263815186</v>
      </c>
      <c r="F14" s="76">
        <f>IF(RES_hh_tesh!F14=0,0,RES_hh_tesh!F14/RES_summary!F$19)</f>
        <v>1.3509323211188362</v>
      </c>
      <c r="G14" s="76">
        <f>IF(RES_hh_tesh!G14=0,0,RES_hh_tesh!G14/RES_summary!G$19)</f>
        <v>1.4259536170426002</v>
      </c>
      <c r="H14" s="76">
        <f>IF(RES_hh_tesh!H14=0,0,RES_hh_tesh!H14/RES_summary!H$19)</f>
        <v>1.2633464690004736</v>
      </c>
      <c r="I14" s="76">
        <f>IF(RES_hh_tesh!I14=0,0,RES_hh_tesh!I14/RES_summary!I$19)</f>
        <v>1.185428572858551</v>
      </c>
      <c r="J14" s="76">
        <f>IF(RES_hh_tesh!J14=0,0,RES_hh_tesh!J14/RES_summary!J$19)</f>
        <v>1.1959448395175252</v>
      </c>
      <c r="K14" s="76">
        <f>IF(RES_hh_tesh!K14=0,0,RES_hh_tesh!K14/RES_summary!K$19)</f>
        <v>1.2141949956869107</v>
      </c>
      <c r="L14" s="76">
        <f>IF(RES_hh_tesh!L14=0,0,RES_hh_tesh!L14/RES_summary!L$19)</f>
        <v>1.3446058485352581</v>
      </c>
      <c r="M14" s="76">
        <f>IF(RES_hh_tesh!M14=0,0,RES_hh_tesh!M14/RES_summary!M$19)</f>
        <v>1.2339536911901354</v>
      </c>
      <c r="N14" s="76">
        <f>IF(RES_hh_tesh!N14=0,0,RES_hh_tesh!N14/RES_summary!N$19)</f>
        <v>1.2353382803958344</v>
      </c>
      <c r="O14" s="76">
        <f>IF(RES_hh_tesh!O14=0,0,RES_hh_tesh!O14/RES_summary!O$19)</f>
        <v>1.3317031780695554</v>
      </c>
      <c r="P14" s="76">
        <f>IF(RES_hh_tesh!P14=0,0,RES_hh_tesh!P14/RES_summary!P$19)</f>
        <v>1.0959211358886809</v>
      </c>
      <c r="Q14" s="76">
        <f>IF(RES_hh_tesh!Q14=0,0,RES_hh_tesh!Q14/RES_summary!Q$19)</f>
        <v>1.1312561783969726</v>
      </c>
      <c r="R14" s="76">
        <f>IF(RES_hh_tesh!R14=0,0,RES_hh_tesh!R14/RES_summary!R$19)</f>
        <v>1.1288621922001334</v>
      </c>
      <c r="S14" s="76">
        <f>IF(RES_hh_tesh!S14=0,0,RES_hh_tesh!S14/RES_summary!S$19)</f>
        <v>1.1407957114859975</v>
      </c>
      <c r="T14" s="76">
        <f>IF(RES_hh_tesh!T14=0,0,RES_hh_tesh!T14/RES_summary!T$19)</f>
        <v>1.0885369974623833</v>
      </c>
      <c r="U14" s="76">
        <f>IF(RES_hh_tesh!U14=0,0,RES_hh_tesh!U14/RES_summary!U$19)</f>
        <v>1.0796559966964543</v>
      </c>
      <c r="V14" s="76">
        <f>IF(RES_hh_tesh!V14=0,0,RES_hh_tesh!V14/RES_summary!V$19)</f>
        <v>1.0698637011948477</v>
      </c>
      <c r="W14" s="76">
        <f>IF(RES_hh_tesh!W14=0,0,RES_hh_tesh!W14/RES_summary!W$19)</f>
        <v>1.0878773976514766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0.68545269501579709</v>
      </c>
      <c r="C15" s="69">
        <f>IF(RES_hh_tesh!C15=0,0,RES_hh_tesh!C15/RES_summary!C$19)</f>
        <v>0.89556472319823832</v>
      </c>
      <c r="D15" s="69">
        <f>IF(RES_hh_tesh!D15=0,0,RES_hh_tesh!D15/RES_summary!D$19)</f>
        <v>0.82499809541696523</v>
      </c>
      <c r="E15" s="69">
        <f>IF(RES_hh_tesh!E15=0,0,RES_hh_tesh!E15/RES_summary!E$19)</f>
        <v>2.8357784649881199</v>
      </c>
      <c r="F15" s="69">
        <f>IF(RES_hh_tesh!F15=0,0,RES_hh_tesh!F15/RES_summary!F$19)</f>
        <v>1.232386127503996</v>
      </c>
      <c r="G15" s="69">
        <f>IF(RES_hh_tesh!G15=0,0,RES_hh_tesh!G15/RES_summary!G$19)</f>
        <v>1.3406213295464404</v>
      </c>
      <c r="H15" s="69">
        <f>IF(RES_hh_tesh!H15=0,0,RES_hh_tesh!H15/RES_summary!H$19)</f>
        <v>1.8816413125199114</v>
      </c>
      <c r="I15" s="69">
        <f>IF(RES_hh_tesh!I15=0,0,RES_hh_tesh!I15/RES_summary!I$19)</f>
        <v>1.8751581661438654</v>
      </c>
      <c r="J15" s="69">
        <f>IF(RES_hh_tesh!J15=0,0,RES_hh_tesh!J15/RES_summary!J$19)</f>
        <v>2.5098186489684049</v>
      </c>
      <c r="K15" s="69">
        <f>IF(RES_hh_tesh!K15=0,0,RES_hh_tesh!K15/RES_summary!K$19)</f>
        <v>2.776428154248912</v>
      </c>
      <c r="L15" s="69">
        <f>IF(RES_hh_tesh!L15=0,0,RES_hh_tesh!L15/RES_summary!L$19)</f>
        <v>2.2701229326377916</v>
      </c>
      <c r="M15" s="69">
        <f>IF(RES_hh_tesh!M15=0,0,RES_hh_tesh!M15/RES_summary!M$19)</f>
        <v>2.61903448707745</v>
      </c>
      <c r="N15" s="69">
        <f>IF(RES_hh_tesh!N15=0,0,RES_hh_tesh!N15/RES_summary!N$19)</f>
        <v>4.3495626541876655</v>
      </c>
      <c r="O15" s="69">
        <f>IF(RES_hh_tesh!O15=0,0,RES_hh_tesh!O15/RES_summary!O$19)</f>
        <v>2.7181063543161024</v>
      </c>
      <c r="P15" s="69">
        <f>IF(RES_hh_tesh!P15=0,0,RES_hh_tesh!P15/RES_summary!P$19)</f>
        <v>2.0074740410061316</v>
      </c>
      <c r="Q15" s="69">
        <f>IF(RES_hh_tesh!Q15=0,0,RES_hh_tesh!Q15/RES_summary!Q$19)</f>
        <v>4.2124158074372913</v>
      </c>
      <c r="R15" s="69">
        <f>IF(RES_hh_tesh!R15=0,0,RES_hh_tesh!R15/RES_summary!R$19)</f>
        <v>3.0137323736452579</v>
      </c>
      <c r="S15" s="69">
        <f>IF(RES_hh_tesh!S15=0,0,RES_hh_tesh!S15/RES_summary!S$19)</f>
        <v>4.5935342566367581</v>
      </c>
      <c r="T15" s="69">
        <f>IF(RES_hh_tesh!T15=0,0,RES_hh_tesh!T15/RES_summary!T$19)</f>
        <v>3.6364521283466393</v>
      </c>
      <c r="U15" s="69">
        <f>IF(RES_hh_tesh!U15=0,0,RES_hh_tesh!U15/RES_summary!U$19)</f>
        <v>4.6063134028058528</v>
      </c>
      <c r="V15" s="69">
        <f>IF(RES_hh_tesh!V15=0,0,RES_hh_tesh!V15/RES_summary!V$19)</f>
        <v>3.6920006826370528</v>
      </c>
      <c r="W15" s="69">
        <f>IF(RES_hh_tesh!W15=0,0,RES_hh_tesh!W15/RES_summary!W$19)</f>
        <v>4.5490367149015007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0.68545269501579709</v>
      </c>
      <c r="C16" s="72">
        <f>IF(RES_hh_tesh!C16=0,0,RES_hh_tesh!C16/RES_summary!C$19)</f>
        <v>0.89556472319823832</v>
      </c>
      <c r="D16" s="72">
        <f>IF(RES_hh_tesh!D16=0,0,RES_hh_tesh!D16/RES_summary!D$19)</f>
        <v>0.82499809541696523</v>
      </c>
      <c r="E16" s="72">
        <f>IF(RES_hh_tesh!E16=0,0,RES_hh_tesh!E16/RES_summary!E$19)</f>
        <v>2.8357784649881199</v>
      </c>
      <c r="F16" s="72">
        <f>IF(RES_hh_tesh!F16=0,0,RES_hh_tesh!F16/RES_summary!F$19)</f>
        <v>1.232386127503996</v>
      </c>
      <c r="G16" s="72">
        <f>IF(RES_hh_tesh!G16=0,0,RES_hh_tesh!G16/RES_summary!G$19)</f>
        <v>1.3406213295464404</v>
      </c>
      <c r="H16" s="72">
        <f>IF(RES_hh_tesh!H16=0,0,RES_hh_tesh!H16/RES_summary!H$19)</f>
        <v>1.8816413125199114</v>
      </c>
      <c r="I16" s="72">
        <f>IF(RES_hh_tesh!I16=0,0,RES_hh_tesh!I16/RES_summary!I$19)</f>
        <v>1.8751581661438654</v>
      </c>
      <c r="J16" s="72">
        <f>IF(RES_hh_tesh!J16=0,0,RES_hh_tesh!J16/RES_summary!J$19)</f>
        <v>2.5098186489684049</v>
      </c>
      <c r="K16" s="72">
        <f>IF(RES_hh_tesh!K16=0,0,RES_hh_tesh!K16/RES_summary!K$19)</f>
        <v>2.776428154248912</v>
      </c>
      <c r="L16" s="72">
        <f>IF(RES_hh_tesh!L16=0,0,RES_hh_tesh!L16/RES_summary!L$19)</f>
        <v>2.2701229326377916</v>
      </c>
      <c r="M16" s="72">
        <f>IF(RES_hh_tesh!M16=0,0,RES_hh_tesh!M16/RES_summary!M$19)</f>
        <v>2.61903448707745</v>
      </c>
      <c r="N16" s="72">
        <f>IF(RES_hh_tesh!N16=0,0,RES_hh_tesh!N16/RES_summary!N$19)</f>
        <v>4.3495626541876655</v>
      </c>
      <c r="O16" s="72">
        <f>IF(RES_hh_tesh!O16=0,0,RES_hh_tesh!O16/RES_summary!O$19)</f>
        <v>2.7181063543161024</v>
      </c>
      <c r="P16" s="72">
        <f>IF(RES_hh_tesh!P16=0,0,RES_hh_tesh!P16/RES_summary!P$19)</f>
        <v>2.0074740410061316</v>
      </c>
      <c r="Q16" s="72">
        <f>IF(RES_hh_tesh!Q16=0,0,RES_hh_tesh!Q16/RES_summary!Q$19)</f>
        <v>4.2124158074372913</v>
      </c>
      <c r="R16" s="72">
        <f>IF(RES_hh_tesh!R16=0,0,RES_hh_tesh!R16/RES_summary!R$19)</f>
        <v>3.0137323736452579</v>
      </c>
      <c r="S16" s="72">
        <f>IF(RES_hh_tesh!S16=0,0,RES_hh_tesh!S16/RES_summary!S$19)</f>
        <v>4.5935342566367581</v>
      </c>
      <c r="T16" s="72">
        <f>IF(RES_hh_tesh!T16=0,0,RES_hh_tesh!T16/RES_summary!T$19)</f>
        <v>3.6364521283466393</v>
      </c>
      <c r="U16" s="72">
        <f>IF(RES_hh_tesh!U16=0,0,RES_hh_tesh!U16/RES_summary!U$19)</f>
        <v>4.6063134028058528</v>
      </c>
      <c r="V16" s="72">
        <f>IF(RES_hh_tesh!V16=0,0,RES_hh_tesh!V16/RES_summary!V$19)</f>
        <v>3.6920006826370528</v>
      </c>
      <c r="W16" s="72">
        <f>IF(RES_hh_tesh!W16=0,0,RES_hh_tesh!W16/RES_summary!W$19)</f>
        <v>4.5490367149015007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12.839855296902794</v>
      </c>
      <c r="C17" s="69">
        <f>IF(RES_hh_tesh!C17=0,0,RES_hh_tesh!C17/RES_summary!C$19)</f>
        <v>12.952279801080206</v>
      </c>
      <c r="D17" s="69">
        <f>IF(RES_hh_tesh!D17=0,0,RES_hh_tesh!D17/RES_summary!D$19)</f>
        <v>13.143905382488263</v>
      </c>
      <c r="E17" s="69">
        <f>IF(RES_hh_tesh!E17=0,0,RES_hh_tesh!E17/RES_summary!E$19)</f>
        <v>12.898016629510048</v>
      </c>
      <c r="F17" s="69">
        <f>IF(RES_hh_tesh!F17=0,0,RES_hh_tesh!F17/RES_summary!F$19)</f>
        <v>12.959804108040395</v>
      </c>
      <c r="G17" s="69">
        <f>IF(RES_hh_tesh!G17=0,0,RES_hh_tesh!G17/RES_summary!G$19)</f>
        <v>12.919777306926061</v>
      </c>
      <c r="H17" s="69">
        <f>IF(RES_hh_tesh!H17=0,0,RES_hh_tesh!H17/RES_summary!H$19)</f>
        <v>12.793158019437024</v>
      </c>
      <c r="I17" s="69">
        <f>IF(RES_hh_tesh!I17=0,0,RES_hh_tesh!I17/RES_summary!I$19)</f>
        <v>12.189637679507573</v>
      </c>
      <c r="J17" s="69">
        <f>IF(RES_hh_tesh!J17=0,0,RES_hh_tesh!J17/RES_summary!J$19)</f>
        <v>11.36187830224929</v>
      </c>
      <c r="K17" s="69">
        <f>IF(RES_hh_tesh!K17=0,0,RES_hh_tesh!K17/RES_summary!K$19)</f>
        <v>11.754291515004438</v>
      </c>
      <c r="L17" s="69">
        <f>IF(RES_hh_tesh!L17=0,0,RES_hh_tesh!L17/RES_summary!L$19)</f>
        <v>12.669618499948486</v>
      </c>
      <c r="M17" s="69">
        <f>IF(RES_hh_tesh!M17=0,0,RES_hh_tesh!M17/RES_summary!M$19)</f>
        <v>13.102834222025907</v>
      </c>
      <c r="N17" s="69">
        <f>IF(RES_hh_tesh!N17=0,0,RES_hh_tesh!N17/RES_summary!N$19)</f>
        <v>12.965592592492563</v>
      </c>
      <c r="O17" s="69">
        <f>IF(RES_hh_tesh!O17=0,0,RES_hh_tesh!O17/RES_summary!O$19)</f>
        <v>12.805088606545983</v>
      </c>
      <c r="P17" s="69">
        <f>IF(RES_hh_tesh!P17=0,0,RES_hh_tesh!P17/RES_summary!P$19)</f>
        <v>12.006726880683205</v>
      </c>
      <c r="Q17" s="69">
        <f>IF(RES_hh_tesh!Q17=0,0,RES_hh_tesh!Q17/RES_summary!Q$19)</f>
        <v>12.151847752443143</v>
      </c>
      <c r="R17" s="69">
        <f>IF(RES_hh_tesh!R17=0,0,RES_hh_tesh!R17/RES_summary!R$19)</f>
        <v>12.30638492292349</v>
      </c>
      <c r="S17" s="69">
        <f>IF(RES_hh_tesh!S17=0,0,RES_hh_tesh!S17/RES_summary!S$19)</f>
        <v>12.250334035484189</v>
      </c>
      <c r="T17" s="69">
        <f>IF(RES_hh_tesh!T17=0,0,RES_hh_tesh!T17/RES_summary!T$19)</f>
        <v>12.364798687323727</v>
      </c>
      <c r="U17" s="69">
        <f>IF(RES_hh_tesh!U17=0,0,RES_hh_tesh!U17/RES_summary!U$19)</f>
        <v>12.141458842010742</v>
      </c>
      <c r="V17" s="69">
        <f>IF(RES_hh_tesh!V17=0,0,RES_hh_tesh!V17/RES_summary!V$19)</f>
        <v>11.989627449874559</v>
      </c>
      <c r="W17" s="69">
        <f>IF(RES_hh_tesh!W17=0,0,RES_hh_tesh!W17/RES_summary!W$19)</f>
        <v>10.292540073944648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12.782822084473276</v>
      </c>
      <c r="C19" s="72">
        <f>IF(RES_hh_tesh!C19=0,0,RES_hh_tesh!C19/RES_summary!C$19)</f>
        <v>12.988275009881972</v>
      </c>
      <c r="D19" s="72">
        <f>IF(RES_hh_tesh!D19=0,0,RES_hh_tesh!D19/RES_summary!D$19)</f>
        <v>12.831504729552892</v>
      </c>
      <c r="E19" s="72">
        <f>IF(RES_hh_tesh!E19=0,0,RES_hh_tesh!E19/RES_summary!E$19)</f>
        <v>12.657094276358734</v>
      </c>
      <c r="F19" s="72">
        <f>IF(RES_hh_tesh!F19=0,0,RES_hh_tesh!F19/RES_summary!F$19)</f>
        <v>14.344417649446266</v>
      </c>
      <c r="G19" s="72">
        <f>IF(RES_hh_tesh!G19=0,0,RES_hh_tesh!G19/RES_summary!G$19)</f>
        <v>13.090518450455969</v>
      </c>
      <c r="H19" s="72">
        <f>IF(RES_hh_tesh!H19=0,0,RES_hh_tesh!H19/RES_summary!H$19)</f>
        <v>12.837720267777888</v>
      </c>
      <c r="I19" s="72">
        <f>IF(RES_hh_tesh!I19=0,0,RES_hh_tesh!I19/RES_summary!I$19)</f>
        <v>11.821542531309284</v>
      </c>
      <c r="J19" s="72">
        <f>IF(RES_hh_tesh!J19=0,0,RES_hh_tesh!J19/RES_summary!J$19)</f>
        <v>11.360270582125935</v>
      </c>
      <c r="K19" s="72">
        <f>IF(RES_hh_tesh!K19=0,0,RES_hh_tesh!K19/RES_summary!K$19)</f>
        <v>11.55293284054985</v>
      </c>
      <c r="L19" s="72">
        <f>IF(RES_hh_tesh!L19=0,0,RES_hh_tesh!L19/RES_summary!L$19)</f>
        <v>12.438966941098938</v>
      </c>
      <c r="M19" s="72">
        <f>IF(RES_hh_tesh!M19=0,0,RES_hh_tesh!M19/RES_summary!M$19)</f>
        <v>13.926182830719021</v>
      </c>
      <c r="N19" s="72">
        <f>IF(RES_hh_tesh!N19=0,0,RES_hh_tesh!N19/RES_summary!N$19)</f>
        <v>13.019862611518114</v>
      </c>
      <c r="O19" s="72">
        <f>IF(RES_hh_tesh!O19=0,0,RES_hh_tesh!O19/RES_summary!O$19)</f>
        <v>12.563209978901204</v>
      </c>
      <c r="P19" s="72">
        <f>IF(RES_hh_tesh!P19=0,0,RES_hh_tesh!P19/RES_summary!P$19)</f>
        <v>11.50216523044273</v>
      </c>
      <c r="Q19" s="72">
        <f>IF(RES_hh_tesh!Q19=0,0,RES_hh_tesh!Q19/RES_summary!Q$19)</f>
        <v>11.749349182894083</v>
      </c>
      <c r="R19" s="72">
        <f>IF(RES_hh_tesh!R19=0,0,RES_hh_tesh!R19/RES_summary!R$19)</f>
        <v>12.062630180221186</v>
      </c>
      <c r="S19" s="72">
        <f>IF(RES_hh_tesh!S19=0,0,RES_hh_tesh!S19/RES_summary!S$19)</f>
        <v>12.384079347307441</v>
      </c>
      <c r="T19" s="72">
        <f>IF(RES_hh_tesh!T19=0,0,RES_hh_tesh!T19/RES_summary!T$19)</f>
        <v>12.437940224790673</v>
      </c>
      <c r="U19" s="72">
        <f>IF(RES_hh_tesh!U19=0,0,RES_hh_tesh!U19/RES_summary!U$19)</f>
        <v>11.88056230775323</v>
      </c>
      <c r="V19" s="72">
        <f>IF(RES_hh_tesh!V19=0,0,RES_hh_tesh!V19/RES_summary!V$19)</f>
        <v>11.549640259800471</v>
      </c>
      <c r="W19" s="72">
        <f>IF(RES_hh_tesh!W19=0,0,RES_hh_tesh!W19/RES_summary!W$19)</f>
        <v>10.755268002017637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13.031217878203572</v>
      </c>
      <c r="C20" s="72">
        <f>IF(RES_hh_tesh!C20=0,0,RES_hh_tesh!C20/RES_summary!C$19)</f>
        <v>13.109499319956178</v>
      </c>
      <c r="D20" s="72">
        <f>IF(RES_hh_tesh!D20=0,0,RES_hh_tesh!D20/RES_summary!D$19)</f>
        <v>13.121152957625512</v>
      </c>
      <c r="E20" s="72">
        <f>IF(RES_hh_tesh!E20=0,0,RES_hh_tesh!E20/RES_summary!E$19)</f>
        <v>11.965844624864525</v>
      </c>
      <c r="F20" s="72">
        <f>IF(RES_hh_tesh!F20=0,0,RES_hh_tesh!F20/RES_summary!F$19)</f>
        <v>13.538151818840714</v>
      </c>
      <c r="G20" s="72">
        <f>IF(RES_hh_tesh!G20=0,0,RES_hh_tesh!G20/RES_summary!G$19)</f>
        <v>13.026324800533457</v>
      </c>
      <c r="H20" s="72">
        <f>IF(RES_hh_tesh!H20=0,0,RES_hh_tesh!H20/RES_summary!H$19)</f>
        <v>13.124498333713696</v>
      </c>
      <c r="I20" s="72">
        <f>IF(RES_hh_tesh!I20=0,0,RES_hh_tesh!I20/RES_summary!I$19)</f>
        <v>11.527200743026297</v>
      </c>
      <c r="J20" s="72">
        <f>IF(RES_hh_tesh!J20=0,0,RES_hh_tesh!J20/RES_summary!J$19)</f>
        <v>11.594244499958497</v>
      </c>
      <c r="K20" s="72">
        <f>IF(RES_hh_tesh!K20=0,0,RES_hh_tesh!K20/RES_summary!K$19)</f>
        <v>12.400186128183721</v>
      </c>
      <c r="L20" s="72">
        <f>IF(RES_hh_tesh!L20=0,0,RES_hh_tesh!L20/RES_summary!L$19)</f>
        <v>11.214443594032907</v>
      </c>
      <c r="M20" s="72">
        <f>IF(RES_hh_tesh!M20=0,0,RES_hh_tesh!M20/RES_summary!M$19)</f>
        <v>13.605999002862283</v>
      </c>
      <c r="N20" s="72">
        <f>IF(RES_hh_tesh!N20=0,0,RES_hh_tesh!N20/RES_summary!N$19)</f>
        <v>12.231162645266593</v>
      </c>
      <c r="O20" s="72">
        <f>IF(RES_hh_tesh!O20=0,0,RES_hh_tesh!O20/RES_summary!O$19)</f>
        <v>12.458688940657733</v>
      </c>
      <c r="P20" s="72">
        <f>IF(RES_hh_tesh!P20=0,0,RES_hh_tesh!P20/RES_summary!P$19)</f>
        <v>12.261818969430541</v>
      </c>
      <c r="Q20" s="72">
        <f>IF(RES_hh_tesh!Q20=0,0,RES_hh_tesh!Q20/RES_summary!Q$19)</f>
        <v>12.458512997843751</v>
      </c>
      <c r="R20" s="72">
        <f>IF(RES_hh_tesh!R20=0,0,RES_hh_tesh!R20/RES_summary!R$19)</f>
        <v>12.178769055499048</v>
      </c>
      <c r="S20" s="72">
        <f>IF(RES_hh_tesh!S20=0,0,RES_hh_tesh!S20/RES_summary!S$19)</f>
        <v>11.026174602019744</v>
      </c>
      <c r="T20" s="72">
        <f>IF(RES_hh_tesh!T20=0,0,RES_hh_tesh!T20/RES_summary!T$19)</f>
        <v>13.785489898860103</v>
      </c>
      <c r="U20" s="72">
        <f>IF(RES_hh_tesh!U20=0,0,RES_hh_tesh!U20/RES_summary!U$19)</f>
        <v>11.579204954254177</v>
      </c>
      <c r="V20" s="72">
        <f>IF(RES_hh_tesh!V20=0,0,RES_hh_tesh!V20/RES_summary!V$19)</f>
        <v>11.730069955380744</v>
      </c>
      <c r="W20" s="72">
        <f>IF(RES_hh_tesh!W20=0,0,RES_hh_tesh!W20/RES_summary!W$19)</f>
        <v>10.29465620991291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12.770296181961635</v>
      </c>
      <c r="C21" s="72">
        <f>IF(RES_hh_tesh!C21=0,0,RES_hh_tesh!C21/RES_summary!C$19)</f>
        <v>13.094237380230101</v>
      </c>
      <c r="D21" s="72">
        <f>IF(RES_hh_tesh!D21=0,0,RES_hh_tesh!D21/RES_summary!D$19)</f>
        <v>13.087332275126268</v>
      </c>
      <c r="E21" s="72">
        <f>IF(RES_hh_tesh!E21=0,0,RES_hh_tesh!E21/RES_summary!E$19)</f>
        <v>13.219095632267013</v>
      </c>
      <c r="F21" s="72">
        <f>IF(RES_hh_tesh!F21=0,0,RES_hh_tesh!F21/RES_summary!F$19)</f>
        <v>12.516751758641085</v>
      </c>
      <c r="G21" s="72">
        <f>IF(RES_hh_tesh!G21=0,0,RES_hh_tesh!G21/RES_summary!G$19)</f>
        <v>12.940783794356173</v>
      </c>
      <c r="H21" s="72">
        <f>IF(RES_hh_tesh!H21=0,0,RES_hh_tesh!H21/RES_summary!H$19)</f>
        <v>12.71017058876609</v>
      </c>
      <c r="I21" s="72">
        <f>IF(RES_hh_tesh!I21=0,0,RES_hh_tesh!I21/RES_summary!I$19)</f>
        <v>12.337881778548462</v>
      </c>
      <c r="J21" s="72">
        <f>IF(RES_hh_tesh!J21=0,0,RES_hh_tesh!J21/RES_summary!J$19)</f>
        <v>11.054522231665223</v>
      </c>
      <c r="K21" s="72">
        <f>IF(RES_hh_tesh!K21=0,0,RES_hh_tesh!K21/RES_summary!K$19)</f>
        <v>11.761927259288392</v>
      </c>
      <c r="L21" s="72">
        <f>IF(RES_hh_tesh!L21=0,0,RES_hh_tesh!L21/RES_summary!L$19)</f>
        <v>12.939651531646616</v>
      </c>
      <c r="M21" s="72">
        <f>IF(RES_hh_tesh!M21=0,0,RES_hh_tesh!M21/RES_summary!M$19)</f>
        <v>12.668027540671448</v>
      </c>
      <c r="N21" s="72">
        <f>IF(RES_hh_tesh!N21=0,0,RES_hh_tesh!N21/RES_summary!N$19)</f>
        <v>13.082496474056475</v>
      </c>
      <c r="O21" s="72">
        <f>IF(RES_hh_tesh!O21=0,0,RES_hh_tesh!O21/RES_summary!O$19)</f>
        <v>12.988863533688599</v>
      </c>
      <c r="P21" s="72">
        <f>IF(RES_hh_tesh!P21=0,0,RES_hh_tesh!P21/RES_summary!P$19)</f>
        <v>11.688720515296771</v>
      </c>
      <c r="Q21" s="72">
        <f>IF(RES_hh_tesh!Q21=0,0,RES_hh_tesh!Q21/RES_summary!Q$19)</f>
        <v>12.15813706931306</v>
      </c>
      <c r="R21" s="72">
        <f>IF(RES_hh_tesh!R21=0,0,RES_hh_tesh!R21/RES_summary!R$19)</f>
        <v>12.398050267697071</v>
      </c>
      <c r="S21" s="72">
        <f>IF(RES_hh_tesh!S21=0,0,RES_hh_tesh!S21/RES_summary!S$19)</f>
        <v>12.222946194047326</v>
      </c>
      <c r="T21" s="72">
        <f>IF(RES_hh_tesh!T21=0,0,RES_hh_tesh!T21/RES_summary!T$19)</f>
        <v>12.211755518386385</v>
      </c>
      <c r="U21" s="72">
        <f>IF(RES_hh_tesh!U21=0,0,RES_hh_tesh!U21/RES_summary!U$19)</f>
        <v>12.14306805934125</v>
      </c>
      <c r="V21" s="72">
        <f>IF(RES_hh_tesh!V21=0,0,RES_hh_tesh!V21/RES_summary!V$19)</f>
        <v>12.156919639286782</v>
      </c>
      <c r="W21" s="72">
        <f>IF(RES_hh_tesh!W21=0,0,RES_hh_tesh!W21/RES_summary!W$19)</f>
        <v>10.021715611993404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12.627170577707217</v>
      </c>
      <c r="C22" s="72">
        <f>IF(RES_hh_tesh!C22=0,0,RES_hh_tesh!C22/RES_summary!C$19)</f>
        <v>10.924692593280914</v>
      </c>
      <c r="D22" s="72">
        <f>IF(RES_hh_tesh!D22=0,0,RES_hh_tesh!D22/RES_summary!D$19)</f>
        <v>13.863556405341781</v>
      </c>
      <c r="E22" s="72">
        <f>IF(RES_hh_tesh!E22=0,0,RES_hh_tesh!E22/RES_summary!E$19)</f>
        <v>13.241573251991761</v>
      </c>
      <c r="F22" s="72">
        <f>IF(RES_hh_tesh!F22=0,0,RES_hh_tesh!F22/RES_summary!F$19)</f>
        <v>12.138557581542948</v>
      </c>
      <c r="G22" s="72">
        <f>IF(RES_hh_tesh!G22=0,0,RES_hh_tesh!G22/RES_summary!G$19)</f>
        <v>12.515897428340619</v>
      </c>
      <c r="H22" s="72">
        <f>IF(RES_hh_tesh!H22=0,0,RES_hh_tesh!H22/RES_summary!H$19)</f>
        <v>13.559332077462393</v>
      </c>
      <c r="I22" s="72">
        <f>IF(RES_hh_tesh!I22=0,0,RES_hh_tesh!I22/RES_summary!I$19)</f>
        <v>12.0339298875846</v>
      </c>
      <c r="J22" s="72">
        <f>IF(RES_hh_tesh!J22=0,0,RES_hh_tesh!J22/RES_summary!J$19)</f>
        <v>11.918088752771382</v>
      </c>
      <c r="K22" s="72">
        <f>IF(RES_hh_tesh!K22=0,0,RES_hh_tesh!K22/RES_summary!K$19)</f>
        <v>11.521720515538549</v>
      </c>
      <c r="L22" s="72">
        <f>IF(RES_hh_tesh!L22=0,0,RES_hh_tesh!L22/RES_summary!L$19)</f>
        <v>12.300640562277531</v>
      </c>
      <c r="M22" s="72">
        <f>IF(RES_hh_tesh!M22=0,0,RES_hh_tesh!M22/RES_summary!M$19)</f>
        <v>13.482498896226065</v>
      </c>
      <c r="N22" s="72">
        <f>IF(RES_hh_tesh!N22=0,0,RES_hh_tesh!N22/RES_summary!N$19)</f>
        <v>12.880564896348409</v>
      </c>
      <c r="O22" s="72">
        <f>IF(RES_hh_tesh!O22=0,0,RES_hh_tesh!O22/RES_summary!O$19)</f>
        <v>12.405836234085241</v>
      </c>
      <c r="P22" s="72">
        <f>IF(RES_hh_tesh!P22=0,0,RES_hh_tesh!P22/RES_summary!P$19)</f>
        <v>12.690997607988011</v>
      </c>
      <c r="Q22" s="72">
        <f>IF(RES_hh_tesh!Q22=0,0,RES_hh_tesh!Q22/RES_summary!Q$19)</f>
        <v>12.107950105278276</v>
      </c>
      <c r="R22" s="72">
        <f>IF(RES_hh_tesh!R22=0,0,RES_hh_tesh!R22/RES_summary!R$19)</f>
        <v>11.735370345656705</v>
      </c>
      <c r="S22" s="72">
        <f>IF(RES_hh_tesh!S22=0,0,RES_hh_tesh!S22/RES_summary!S$19)</f>
        <v>12.785227780715847</v>
      </c>
      <c r="T22" s="72">
        <f>IF(RES_hh_tesh!T22=0,0,RES_hh_tesh!T22/RES_summary!T$19)</f>
        <v>12.074056445928109</v>
      </c>
      <c r="U22" s="72">
        <f>IF(RES_hh_tesh!U22=0,0,RES_hh_tesh!U22/RES_summary!U$19)</f>
        <v>11.817007731705861</v>
      </c>
      <c r="V22" s="72">
        <f>IF(RES_hh_tesh!V22=0,0,RES_hh_tesh!V22/RES_summary!V$19)</f>
        <v>11.070592134719325</v>
      </c>
      <c r="W22" s="72">
        <f>IF(RES_hh_tesh!W22=0,0,RES_hh_tesh!W22/RES_summary!W$19)</f>
        <v>11.095472326079694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12.901553977007413</v>
      </c>
      <c r="C23" s="72">
        <f>IF(RES_hh_tesh!C23=0,0,RES_hh_tesh!C23/RES_summary!C$19)</f>
        <v>12.802018139360493</v>
      </c>
      <c r="D23" s="72">
        <f>IF(RES_hh_tesh!D23=0,0,RES_hh_tesh!D23/RES_summary!D$19)</f>
        <v>13.192140340746189</v>
      </c>
      <c r="E23" s="72">
        <f>IF(RES_hh_tesh!E23=0,0,RES_hh_tesh!E23/RES_summary!E$19)</f>
        <v>12.020990829511078</v>
      </c>
      <c r="F23" s="72">
        <f>IF(RES_hh_tesh!F23=0,0,RES_hh_tesh!F23/RES_summary!F$19)</f>
        <v>12.486093543538541</v>
      </c>
      <c r="G23" s="72">
        <f>IF(RES_hh_tesh!G23=0,0,RES_hh_tesh!G23/RES_summary!G$19)</f>
        <v>11.628023145693437</v>
      </c>
      <c r="H23" s="72">
        <f>IF(RES_hh_tesh!H23=0,0,RES_hh_tesh!H23/RES_summary!H$19)</f>
        <v>12.359707737577001</v>
      </c>
      <c r="I23" s="72">
        <f>IF(RES_hh_tesh!I23=0,0,RES_hh_tesh!I23/RES_summary!I$19)</f>
        <v>12.40620857595416</v>
      </c>
      <c r="J23" s="72">
        <f>IF(RES_hh_tesh!J23=0,0,RES_hh_tesh!J23/RES_summary!J$19)</f>
        <v>12.288040608577276</v>
      </c>
      <c r="K23" s="72">
        <f>IF(RES_hh_tesh!K23=0,0,RES_hh_tesh!K23/RES_summary!K$19)</f>
        <v>13.486824154305641</v>
      </c>
      <c r="L23" s="72">
        <f>IF(RES_hh_tesh!L23=0,0,RES_hh_tesh!L23/RES_summary!L$19)</f>
        <v>9.4570787643475107</v>
      </c>
      <c r="M23" s="72">
        <f>IF(RES_hh_tesh!M23=0,0,RES_hh_tesh!M23/RES_summary!M$19)</f>
        <v>12.331745058456487</v>
      </c>
      <c r="N23" s="72">
        <f>IF(RES_hh_tesh!N23=0,0,RES_hh_tesh!N23/RES_summary!N$19)</f>
        <v>14.359147416466323</v>
      </c>
      <c r="O23" s="72">
        <f>IF(RES_hh_tesh!O23=0,0,RES_hh_tesh!O23/RES_summary!O$19)</f>
        <v>14.708344389554574</v>
      </c>
      <c r="P23" s="72">
        <f>IF(RES_hh_tesh!P23=0,0,RES_hh_tesh!P23/RES_summary!P$19)</f>
        <v>7.0120041784205771</v>
      </c>
      <c r="Q23" s="72">
        <f>IF(RES_hh_tesh!Q23=0,0,RES_hh_tesh!Q23/RES_summary!Q$19)</f>
        <v>11.613817748831652</v>
      </c>
      <c r="R23" s="72">
        <f>IF(RES_hh_tesh!R23=0,0,RES_hh_tesh!R23/RES_summary!R$19)</f>
        <v>11.840102459421923</v>
      </c>
      <c r="S23" s="72">
        <f>IF(RES_hh_tesh!S23=0,0,RES_hh_tesh!S23/RES_summary!S$19)</f>
        <v>11.785145838211463</v>
      </c>
      <c r="T23" s="72">
        <f>IF(RES_hh_tesh!T23=0,0,RES_hh_tesh!T23/RES_summary!T$19)</f>
        <v>12.780932819188195</v>
      </c>
      <c r="U23" s="72">
        <f>IF(RES_hh_tesh!U23=0,0,RES_hh_tesh!U23/RES_summary!U$19)</f>
        <v>12.311018979442393</v>
      </c>
      <c r="V23" s="72">
        <f>IF(RES_hh_tesh!V23=0,0,RES_hh_tesh!V23/RES_summary!V$19)</f>
        <v>11.363218664849391</v>
      </c>
      <c r="W23" s="72">
        <f>IF(RES_hh_tesh!W23=0,0,RES_hh_tesh!W23/RES_summary!W$19)</f>
        <v>10.572472808739544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0</v>
      </c>
      <c r="C24" s="72">
        <f>IF(RES_hh_tesh!C24=0,0,RES_hh_tesh!C24/RES_summary!C$19)</f>
        <v>0</v>
      </c>
      <c r="D24" s="72">
        <f>IF(RES_hh_tesh!D24=0,0,RES_hh_tesh!D24/RES_summary!D$19)</f>
        <v>0</v>
      </c>
      <c r="E24" s="72">
        <f>IF(RES_hh_tesh!E24=0,0,RES_hh_tesh!E24/RES_summary!E$19)</f>
        <v>0</v>
      </c>
      <c r="F24" s="72">
        <f>IF(RES_hh_tesh!F24=0,0,RES_hh_tesh!F24/RES_summary!F$19)</f>
        <v>19.121339889562339</v>
      </c>
      <c r="G24" s="72">
        <f>IF(RES_hh_tesh!G24=0,0,RES_hh_tesh!G24/RES_summary!G$19)</f>
        <v>18.143054026591422</v>
      </c>
      <c r="H24" s="72">
        <f>IF(RES_hh_tesh!H24=0,0,RES_hh_tesh!H24/RES_summary!H$19)</f>
        <v>15.71320911623917</v>
      </c>
      <c r="I24" s="72">
        <f>IF(RES_hh_tesh!I24=0,0,RES_hh_tesh!I24/RES_summary!I$19)</f>
        <v>14.974116186366174</v>
      </c>
      <c r="J24" s="72">
        <f>IF(RES_hh_tesh!J24=0,0,RES_hh_tesh!J24/RES_summary!J$19)</f>
        <v>4.5038819352771915</v>
      </c>
      <c r="K24" s="72">
        <f>IF(RES_hh_tesh!K24=0,0,RES_hh_tesh!K24/RES_summary!K$19)</f>
        <v>4.913958006219425</v>
      </c>
      <c r="L24" s="72">
        <f>IF(RES_hh_tesh!L24=0,0,RES_hh_tesh!L24/RES_summary!L$19)</f>
        <v>8.4274273875828101</v>
      </c>
      <c r="M24" s="72">
        <f>IF(RES_hh_tesh!M24=0,0,RES_hh_tesh!M24/RES_summary!M$19)</f>
        <v>15.92318788326628</v>
      </c>
      <c r="N24" s="72">
        <f>IF(RES_hh_tesh!N24=0,0,RES_hh_tesh!N24/RES_summary!N$19)</f>
        <v>12.726593761920366</v>
      </c>
      <c r="O24" s="72">
        <f>IF(RES_hh_tesh!O24=0,0,RES_hh_tesh!O24/RES_summary!O$19)</f>
        <v>13.523388201932516</v>
      </c>
      <c r="P24" s="72">
        <f>IF(RES_hh_tesh!P24=0,0,RES_hh_tesh!P24/RES_summary!P$19)</f>
        <v>12.685402064378961</v>
      </c>
      <c r="Q24" s="72">
        <f>IF(RES_hh_tesh!Q24=0,0,RES_hh_tesh!Q24/RES_summary!Q$19)</f>
        <v>12.124287582219617</v>
      </c>
      <c r="R24" s="72">
        <f>IF(RES_hh_tesh!R24=0,0,RES_hh_tesh!R24/RES_summary!R$19)</f>
        <v>12.308306964766128</v>
      </c>
      <c r="S24" s="72">
        <f>IF(RES_hh_tesh!S24=0,0,RES_hh_tesh!S24/RES_summary!S$19)</f>
        <v>11.584672904477573</v>
      </c>
      <c r="T24" s="72">
        <f>IF(RES_hh_tesh!T24=0,0,RES_hh_tesh!T24/RES_summary!T$19)</f>
        <v>14.536259512097223</v>
      </c>
      <c r="U24" s="72">
        <f>IF(RES_hh_tesh!U24=0,0,RES_hh_tesh!U24/RES_summary!U$19)</f>
        <v>12.125414534223362</v>
      </c>
      <c r="V24" s="72">
        <f>IF(RES_hh_tesh!V24=0,0,RES_hh_tesh!V24/RES_summary!V$19)</f>
        <v>12.054753484406929</v>
      </c>
      <c r="W24" s="72">
        <f>IF(RES_hh_tesh!W24=0,0,RES_hh_tesh!W24/RES_summary!W$19)</f>
        <v>9.0007531422112965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12.740939772844037</v>
      </c>
      <c r="C25" s="74">
        <f>IF(RES_hh_tesh!C25=0,0,RES_hh_tesh!C25/RES_summary!C$19)</f>
        <v>12.450161634347179</v>
      </c>
      <c r="D25" s="74">
        <f>IF(RES_hh_tesh!D25=0,0,RES_hh_tesh!D25/RES_summary!D$19)</f>
        <v>13.066575188289139</v>
      </c>
      <c r="E25" s="74">
        <f>IF(RES_hh_tesh!E25=0,0,RES_hh_tesh!E25/RES_summary!E$19)</f>
        <v>12.308162386649304</v>
      </c>
      <c r="F25" s="74">
        <f>IF(RES_hh_tesh!F25=0,0,RES_hh_tesh!F25/RES_summary!F$19)</f>
        <v>12.974393116630708</v>
      </c>
      <c r="G25" s="74">
        <f>IF(RES_hh_tesh!G25=0,0,RES_hh_tesh!G25/RES_summary!G$19)</f>
        <v>12.340400332725876</v>
      </c>
      <c r="H25" s="74">
        <f>IF(RES_hh_tesh!H25=0,0,RES_hh_tesh!H25/RES_summary!H$19)</f>
        <v>12.155498510559598</v>
      </c>
      <c r="I25" s="74">
        <f>IF(RES_hh_tesh!I25=0,0,RES_hh_tesh!I25/RES_summary!I$19)</f>
        <v>11.330847973410165</v>
      </c>
      <c r="J25" s="74">
        <f>IF(RES_hh_tesh!J25=0,0,RES_hh_tesh!J25/RES_summary!J$19)</f>
        <v>10.96663268197589</v>
      </c>
      <c r="K25" s="74">
        <f>IF(RES_hh_tesh!K25=0,0,RES_hh_tesh!K25/RES_summary!K$19)</f>
        <v>10.577462806254236</v>
      </c>
      <c r="L25" s="74">
        <f>IF(RES_hh_tesh!L25=0,0,RES_hh_tesh!L25/RES_summary!L$19)</f>
        <v>10.645841527137245</v>
      </c>
      <c r="M25" s="74">
        <f>IF(RES_hh_tesh!M25=0,0,RES_hh_tesh!M25/RES_summary!M$19)</f>
        <v>11.438997163807763</v>
      </c>
      <c r="N25" s="74">
        <f>IF(RES_hh_tesh!N25=0,0,RES_hh_tesh!N25/RES_summary!N$19)</f>
        <v>10.467981160649963</v>
      </c>
      <c r="O25" s="74">
        <f>IF(RES_hh_tesh!O25=0,0,RES_hh_tesh!O25/RES_summary!O$19)</f>
        <v>9.8439995964132176</v>
      </c>
      <c r="P25" s="74">
        <f>IF(RES_hh_tesh!P25=0,0,RES_hh_tesh!P25/RES_summary!P$19)</f>
        <v>9.820806451890979</v>
      </c>
      <c r="Q25" s="74">
        <f>IF(RES_hh_tesh!Q25=0,0,RES_hh_tesh!Q25/RES_summary!Q$19)</f>
        <v>9.2171735586770787</v>
      </c>
      <c r="R25" s="74">
        <f>IF(RES_hh_tesh!R25=0,0,RES_hh_tesh!R25/RES_summary!R$19)</f>
        <v>9.1227238713917824</v>
      </c>
      <c r="S25" s="74">
        <f>IF(RES_hh_tesh!S25=0,0,RES_hh_tesh!S25/RES_summary!S$19)</f>
        <v>9.069392915334678</v>
      </c>
      <c r="T25" s="74">
        <f>IF(RES_hh_tesh!T25=0,0,RES_hh_tesh!T25/RES_summary!T$19)</f>
        <v>8.8713446403752982</v>
      </c>
      <c r="U25" s="74">
        <f>IF(RES_hh_tesh!U25=0,0,RES_hh_tesh!U25/RES_summary!U$19)</f>
        <v>8.7979203591297246</v>
      </c>
      <c r="V25" s="74">
        <f>IF(RES_hh_tesh!V25=0,0,RES_hh_tesh!V25/RES_summary!V$19)</f>
        <v>8.2122327475007371</v>
      </c>
      <c r="W25" s="74">
        <f>IF(RES_hh_tesh!W25=0,0,RES_hh_tesh!W25/RES_summary!W$19)</f>
        <v>6.8578230248405756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10.596679296179326</v>
      </c>
      <c r="C26" s="77">
        <f>IF(RES_hh_tesh!C26=0,0,RES_hh_tesh!C26/RES_summary!C$19)</f>
        <v>10.689210843453692</v>
      </c>
      <c r="D26" s="77">
        <f>IF(RES_hh_tesh!D26=0,0,RES_hh_tesh!D26/RES_summary!D$19)</f>
        <v>10.84763516229971</v>
      </c>
      <c r="E26" s="77">
        <f>IF(RES_hh_tesh!E26=0,0,RES_hh_tesh!E26/RES_summary!E$19)</f>
        <v>10.644060719652533</v>
      </c>
      <c r="F26" s="77">
        <f>IF(RES_hh_tesh!F26=0,0,RES_hh_tesh!F26/RES_summary!F$19)</f>
        <v>10.695028890430892</v>
      </c>
      <c r="G26" s="77">
        <f>IF(RES_hh_tesh!G26=0,0,RES_hh_tesh!G26/RES_summary!G$19)</f>
        <v>10.661674359369069</v>
      </c>
      <c r="H26" s="77">
        <f>IF(RES_hh_tesh!H26=0,0,RES_hh_tesh!H26/RES_summary!H$19)</f>
        <v>10.556930956977133</v>
      </c>
      <c r="I26" s="77">
        <f>IF(RES_hh_tesh!I26=0,0,RES_hh_tesh!I26/RES_summary!I$19)</f>
        <v>10.059202929720165</v>
      </c>
      <c r="J26" s="77">
        <f>IF(RES_hh_tesh!J26=0,0,RES_hh_tesh!J26/RES_summary!J$19)</f>
        <v>9.3753969820870573</v>
      </c>
      <c r="K26" s="77">
        <f>IF(RES_hh_tesh!K26=0,0,RES_hh_tesh!K26/RES_summary!K$19)</f>
        <v>9.6999504504756882</v>
      </c>
      <c r="L26" s="77">
        <f>IF(RES_hh_tesh!L26=0,0,RES_hh_tesh!L26/RES_summary!L$19)</f>
        <v>10.455947675800008</v>
      </c>
      <c r="M26" s="77">
        <f>IF(RES_hh_tesh!M26=0,0,RES_hh_tesh!M26/RES_summary!M$19)</f>
        <v>10.812425775593267</v>
      </c>
      <c r="N26" s="77">
        <f>IF(RES_hh_tesh!N26=0,0,RES_hh_tesh!N26/RES_summary!N$19)</f>
        <v>10.834566463398787</v>
      </c>
      <c r="O26" s="77">
        <f>IF(RES_hh_tesh!O26=0,0,RES_hh_tesh!O26/RES_summary!O$19)</f>
        <v>10.535922871574574</v>
      </c>
      <c r="P26" s="77">
        <f>IF(RES_hh_tesh!P26=0,0,RES_hh_tesh!P26/RES_summary!P$19)</f>
        <v>9.6706443676302527</v>
      </c>
      <c r="Q26" s="77">
        <f>IF(RES_hh_tesh!Q26=0,0,RES_hh_tesh!Q26/RES_summary!Q$19)</f>
        <v>10.127563421929281</v>
      </c>
      <c r="R26" s="77">
        <f>IF(RES_hh_tesh!R26=0,0,RES_hh_tesh!R26/RES_summary!R$19)</f>
        <v>10.276944027282559</v>
      </c>
      <c r="S26" s="77">
        <f>IF(RES_hh_tesh!S26=0,0,RES_hh_tesh!S26/RES_summary!S$19)</f>
        <v>10.218282379408297</v>
      </c>
      <c r="T26" s="77">
        <f>IF(RES_hh_tesh!T26=0,0,RES_hh_tesh!T26/RES_summary!T$19)</f>
        <v>10.345696663796229</v>
      </c>
      <c r="U26" s="77">
        <f>IF(RES_hh_tesh!U26=0,0,RES_hh_tesh!U26/RES_summary!U$19)</f>
        <v>10.110491575412977</v>
      </c>
      <c r="V26" s="77">
        <f>IF(RES_hh_tesh!V26=0,0,RES_hh_tesh!V26/RES_summary!V$19)</f>
        <v>9.9352515687856684</v>
      </c>
      <c r="W26" s="77">
        <f>IF(RES_hh_tesh!W26=0,0,RES_hh_tesh!W26/RES_summary!W$19)</f>
        <v>8.473779040910733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6.7818049542521113</v>
      </c>
      <c r="C27" s="69">
        <f>IF(RES_hh_tesh!C27=0,0,RES_hh_tesh!C27/RES_summary!C$19)</f>
        <v>6.8729600428974065</v>
      </c>
      <c r="D27" s="69">
        <f>IF(RES_hh_tesh!D27=0,0,RES_hh_tesh!D27/RES_summary!D$19)</f>
        <v>6.9442993374210378</v>
      </c>
      <c r="E27" s="69">
        <f>IF(RES_hh_tesh!E27=0,0,RES_hh_tesh!E27/RES_summary!E$19)</f>
        <v>6.8084975077769618</v>
      </c>
      <c r="F27" s="69">
        <f>IF(RES_hh_tesh!F27=0,0,RES_hh_tesh!F27/RES_summary!F$19)</f>
        <v>7.0705266667821913</v>
      </c>
      <c r="G27" s="69">
        <f>IF(RES_hh_tesh!G27=0,0,RES_hh_tesh!G27/RES_summary!G$19)</f>
        <v>6.7473203434639313</v>
      </c>
      <c r="H27" s="69">
        <f>IF(RES_hh_tesh!H27=0,0,RES_hh_tesh!H27/RES_summary!H$19)</f>
        <v>6.7156670495308717</v>
      </c>
      <c r="I27" s="69">
        <f>IF(RES_hh_tesh!I27=0,0,RES_hh_tesh!I27/RES_summary!I$19)</f>
        <v>6.0166671241207803</v>
      </c>
      <c r="J27" s="69">
        <f>IF(RES_hh_tesh!J27=0,0,RES_hh_tesh!J27/RES_summary!J$19)</f>
        <v>5.4424545346593698</v>
      </c>
      <c r="K27" s="69">
        <f>IF(RES_hh_tesh!K27=0,0,RES_hh_tesh!K27/RES_summary!K$19)</f>
        <v>5.5250830560548136</v>
      </c>
      <c r="L27" s="69">
        <f>IF(RES_hh_tesh!L27=0,0,RES_hh_tesh!L27/RES_summary!L$19)</f>
        <v>5.5048400318868014</v>
      </c>
      <c r="M27" s="69">
        <f>IF(RES_hh_tesh!M27=0,0,RES_hh_tesh!M27/RES_summary!M$19)</f>
        <v>5.4013069222337977</v>
      </c>
      <c r="N27" s="69">
        <f>IF(RES_hh_tesh!N27=0,0,RES_hh_tesh!N27/RES_summary!N$19)</f>
        <v>4.6706314160835412</v>
      </c>
      <c r="O27" s="69">
        <f>IF(RES_hh_tesh!O27=0,0,RES_hh_tesh!O27/RES_summary!O$19)</f>
        <v>4.9545955700530957</v>
      </c>
      <c r="P27" s="69">
        <f>IF(RES_hh_tesh!P27=0,0,RES_hh_tesh!P27/RES_summary!P$19)</f>
        <v>4.5213319490978181</v>
      </c>
      <c r="Q27" s="69">
        <f>IF(RES_hh_tesh!Q27=0,0,RES_hh_tesh!Q27/RES_summary!Q$19)</f>
        <v>4.63863217024742</v>
      </c>
      <c r="R27" s="69">
        <f>IF(RES_hh_tesh!R27=0,0,RES_hh_tesh!R27/RES_summary!R$19)</f>
        <v>4.7073065170625554</v>
      </c>
      <c r="S27" s="69">
        <f>IF(RES_hh_tesh!S27=0,0,RES_hh_tesh!S27/RES_summary!S$19)</f>
        <v>5.3321787660326549</v>
      </c>
      <c r="T27" s="69">
        <f>IF(RES_hh_tesh!T27=0,0,RES_hh_tesh!T27/RES_summary!T$19)</f>
        <v>5.2533624886668298</v>
      </c>
      <c r="U27" s="69">
        <f>IF(RES_hh_tesh!U27=0,0,RES_hh_tesh!U27/RES_summary!U$19)</f>
        <v>5.3138865375772069</v>
      </c>
      <c r="V27" s="69">
        <f>IF(RES_hh_tesh!V27=0,0,RES_hh_tesh!V27/RES_summary!V$19)</f>
        <v>5.5557790899561459</v>
      </c>
      <c r="W27" s="69">
        <f>IF(RES_hh_tesh!W27=0,0,RES_hh_tesh!W27/RES_summary!W$19)</f>
        <v>5.054096679186511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6.9299198532275987</v>
      </c>
      <c r="C29" s="72">
        <f>IF(RES_hh_tesh!C29=0,0,RES_hh_tesh!C29/RES_summary!C$19)</f>
        <v>6.7669981830176908</v>
      </c>
      <c r="D29" s="72">
        <f>IF(RES_hh_tesh!D29=0,0,RES_hh_tesh!D29/RES_summary!D$19)</f>
        <v>6.8754393362784789</v>
      </c>
      <c r="E29" s="72">
        <f>IF(RES_hh_tesh!E29=0,0,RES_hh_tesh!E29/RES_summary!E$19)</f>
        <v>6.7244079170042834</v>
      </c>
      <c r="F29" s="72">
        <f>IF(RES_hh_tesh!F29=0,0,RES_hh_tesh!F29/RES_summary!F$19)</f>
        <v>7.2112283538740565</v>
      </c>
      <c r="G29" s="72">
        <f>IF(RES_hh_tesh!G29=0,0,RES_hh_tesh!G29/RES_summary!G$19)</f>
        <v>6.7457653423174246</v>
      </c>
      <c r="H29" s="72">
        <f>IF(RES_hh_tesh!H29=0,0,RES_hh_tesh!H29/RES_summary!H$19)</f>
        <v>6.4760179923754304</v>
      </c>
      <c r="I29" s="72">
        <f>IF(RES_hh_tesh!I29=0,0,RES_hh_tesh!I29/RES_summary!I$19)</f>
        <v>5.8992395577871921</v>
      </c>
      <c r="J29" s="72">
        <f>IF(RES_hh_tesh!J29=0,0,RES_hh_tesh!J29/RES_summary!J$19)</f>
        <v>5.7825443074618814</v>
      </c>
      <c r="K29" s="72">
        <f>IF(RES_hh_tesh!K29=0,0,RES_hh_tesh!K29/RES_summary!K$19)</f>
        <v>5.4898101482947412</v>
      </c>
      <c r="L29" s="72">
        <f>IF(RES_hh_tesh!L29=0,0,RES_hh_tesh!L29/RES_summary!L$19)</f>
        <v>5.348394386049482</v>
      </c>
      <c r="M29" s="72">
        <f>IF(RES_hh_tesh!M29=0,0,RES_hh_tesh!M29/RES_summary!M$19)</f>
        <v>5.462095447252949</v>
      </c>
      <c r="N29" s="72">
        <f>IF(RES_hh_tesh!N29=0,0,RES_hh_tesh!N29/RES_summary!N$19)</f>
        <v>4.7239984084038618</v>
      </c>
      <c r="O29" s="72">
        <f>IF(RES_hh_tesh!O29=0,0,RES_hh_tesh!O29/RES_summary!O$19)</f>
        <v>4.7005282589461119</v>
      </c>
      <c r="P29" s="72">
        <f>IF(RES_hh_tesh!P29=0,0,RES_hh_tesh!P29/RES_summary!P$19)</f>
        <v>4.822701391970396</v>
      </c>
      <c r="Q29" s="72">
        <f>IF(RES_hh_tesh!Q29=0,0,RES_hh_tesh!Q29/RES_summary!Q$19)</f>
        <v>4.593655841594587</v>
      </c>
      <c r="R29" s="72">
        <f>IF(RES_hh_tesh!R29=0,0,RES_hh_tesh!R29/RES_summary!R$19)</f>
        <v>4.7796613296244441</v>
      </c>
      <c r="S29" s="72">
        <f>IF(RES_hh_tesh!S29=0,0,RES_hh_tesh!S29/RES_summary!S$19)</f>
        <v>5.1769078094117598</v>
      </c>
      <c r="T29" s="72">
        <f>IF(RES_hh_tesh!T29=0,0,RES_hh_tesh!T29/RES_summary!T$19)</f>
        <v>5.3319899874841541</v>
      </c>
      <c r="U29" s="72">
        <f>IF(RES_hh_tesh!U29=0,0,RES_hh_tesh!U29/RES_summary!U$19)</f>
        <v>5.2920354785057393</v>
      </c>
      <c r="V29" s="72">
        <f>IF(RES_hh_tesh!V29=0,0,RES_hh_tesh!V29/RES_summary!V$19)</f>
        <v>5.3843395472603008</v>
      </c>
      <c r="W29" s="72">
        <f>IF(RES_hh_tesh!W29=0,0,RES_hh_tesh!W29/RES_summary!W$19)</f>
        <v>5.1902030098184158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6.8132927877981357</v>
      </c>
      <c r="C30" s="72">
        <f>IF(RES_hh_tesh!C30=0,0,RES_hh_tesh!C30/RES_summary!C$19)</f>
        <v>6.8762685368176841</v>
      </c>
      <c r="D30" s="72">
        <f>IF(RES_hh_tesh!D30=0,0,RES_hh_tesh!D30/RES_summary!D$19)</f>
        <v>6.9263851714108799</v>
      </c>
      <c r="E30" s="72">
        <f>IF(RES_hh_tesh!E30=0,0,RES_hh_tesh!E30/RES_summary!E$19)</f>
        <v>6.9972632961813286</v>
      </c>
      <c r="F30" s="72">
        <f>IF(RES_hh_tesh!F30=0,0,RES_hh_tesh!F30/RES_summary!F$19)</f>
        <v>6.7837052824375785</v>
      </c>
      <c r="G30" s="72">
        <f>IF(RES_hh_tesh!G30=0,0,RES_hh_tesh!G30/RES_summary!G$19)</f>
        <v>6.993018227906747</v>
      </c>
      <c r="H30" s="72">
        <f>IF(RES_hh_tesh!H30=0,0,RES_hh_tesh!H30/RES_summary!H$19)</f>
        <v>6.7668649688285623</v>
      </c>
      <c r="I30" s="72">
        <f>IF(RES_hh_tesh!I30=0,0,RES_hh_tesh!I30/RES_summary!I$19)</f>
        <v>5.9031489867916109</v>
      </c>
      <c r="J30" s="72">
        <f>IF(RES_hh_tesh!J30=0,0,RES_hh_tesh!J30/RES_summary!J$19)</f>
        <v>5.2639757500103945</v>
      </c>
      <c r="K30" s="72">
        <f>IF(RES_hh_tesh!K30=0,0,RES_hh_tesh!K30/RES_summary!K$19)</f>
        <v>5.4566667592102034</v>
      </c>
      <c r="L30" s="72">
        <f>IF(RES_hh_tesh!L30=0,0,RES_hh_tesh!L30/RES_summary!L$19)</f>
        <v>5.6061746749216139</v>
      </c>
      <c r="M30" s="72">
        <f>IF(RES_hh_tesh!M30=0,0,RES_hh_tesh!M30/RES_summary!M$19)</f>
        <v>5.4759030382434242</v>
      </c>
      <c r="N30" s="72">
        <f>IF(RES_hh_tesh!N30=0,0,RES_hh_tesh!N30/RES_summary!N$19)</f>
        <v>4.6975077813354318</v>
      </c>
      <c r="O30" s="72">
        <f>IF(RES_hh_tesh!O30=0,0,RES_hh_tesh!O30/RES_summary!O$19)</f>
        <v>4.9167484374592165</v>
      </c>
      <c r="P30" s="72">
        <f>IF(RES_hh_tesh!P30=0,0,RES_hh_tesh!P30/RES_summary!P$19)</f>
        <v>4.505894240648578</v>
      </c>
      <c r="Q30" s="72">
        <f>IF(RES_hh_tesh!Q30=0,0,RES_hh_tesh!Q30/RES_summary!Q$19)</f>
        <v>4.6234452892561242</v>
      </c>
      <c r="R30" s="72">
        <f>IF(RES_hh_tesh!R30=0,0,RES_hh_tesh!R30/RES_summary!R$19)</f>
        <v>4.7391995397304063</v>
      </c>
      <c r="S30" s="72">
        <f>IF(RES_hh_tesh!S30=0,0,RES_hh_tesh!S30/RES_summary!S$19)</f>
        <v>5.3378806006527899</v>
      </c>
      <c r="T30" s="72">
        <f>IF(RES_hh_tesh!T30=0,0,RES_hh_tesh!T30/RES_summary!T$19)</f>
        <v>5.2084570016136329</v>
      </c>
      <c r="U30" s="72">
        <f>IF(RES_hh_tesh!U30=0,0,RES_hh_tesh!U30/RES_summary!U$19)</f>
        <v>5.3415246738546109</v>
      </c>
      <c r="V30" s="72">
        <f>IF(RES_hh_tesh!V30=0,0,RES_hh_tesh!V30/RES_summary!V$19)</f>
        <v>5.6738556814430874</v>
      </c>
      <c r="W30" s="72">
        <f>IF(RES_hh_tesh!W30=0,0,RES_hh_tesh!W30/RES_summary!W$19)</f>
        <v>4.9270125147121488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6.4185127706574887</v>
      </c>
      <c r="C31" s="72">
        <f>IF(RES_hh_tesh!C31=0,0,RES_hh_tesh!C31/RES_summary!C$19)</f>
        <v>6.4724215656925344</v>
      </c>
      <c r="D31" s="72">
        <f>IF(RES_hh_tesh!D31=0,0,RES_hh_tesh!D31/RES_summary!D$19)</f>
        <v>7.4019179524740331</v>
      </c>
      <c r="E31" s="72">
        <f>IF(RES_hh_tesh!E31=0,0,RES_hh_tesh!E31/RES_summary!E$19)</f>
        <v>6.4129881788327596</v>
      </c>
      <c r="F31" s="72">
        <f>IF(RES_hh_tesh!F31=0,0,RES_hh_tesh!F31/RES_summary!F$19)</f>
        <v>6.5446914396503768</v>
      </c>
      <c r="G31" s="72">
        <f>IF(RES_hh_tesh!G31=0,0,RES_hh_tesh!G31/RES_summary!G$19)</f>
        <v>6.3083013277844131</v>
      </c>
      <c r="H31" s="72">
        <f>IF(RES_hh_tesh!H31=0,0,RES_hh_tesh!H31/RES_summary!H$19)</f>
        <v>6.183871312154583</v>
      </c>
      <c r="I31" s="72">
        <f>IF(RES_hh_tesh!I31=0,0,RES_hh_tesh!I31/RES_summary!I$19)</f>
        <v>6.5574083703483348</v>
      </c>
      <c r="J31" s="72">
        <f>IF(RES_hh_tesh!J31=0,0,RES_hh_tesh!J31/RES_summary!J$19)</f>
        <v>5.6313923676824063</v>
      </c>
      <c r="K31" s="72">
        <f>IF(RES_hh_tesh!K31=0,0,RES_hh_tesh!K31/RES_summary!K$19)</f>
        <v>5.7124552409887084</v>
      </c>
      <c r="L31" s="72">
        <f>IF(RES_hh_tesh!L31=0,0,RES_hh_tesh!L31/RES_summary!L$19)</f>
        <v>6.1473222372115153</v>
      </c>
      <c r="M31" s="72">
        <f>IF(RES_hh_tesh!M31=0,0,RES_hh_tesh!M31/RES_summary!M$19)</f>
        <v>4.9354406612018975</v>
      </c>
      <c r="N31" s="72">
        <f>IF(RES_hh_tesh!N31=0,0,RES_hh_tesh!N31/RES_summary!N$19)</f>
        <v>4.518502724367508</v>
      </c>
      <c r="O31" s="72">
        <f>IF(RES_hh_tesh!O31=0,0,RES_hh_tesh!O31/RES_summary!O$19)</f>
        <v>4.829105182986865</v>
      </c>
      <c r="P31" s="72">
        <f>IF(RES_hh_tesh!P31=0,0,RES_hh_tesh!P31/RES_summary!P$19)</f>
        <v>4.8298357819771347</v>
      </c>
      <c r="Q31" s="72">
        <f>IF(RES_hh_tesh!Q31=0,0,RES_hh_tesh!Q31/RES_summary!Q$19)</f>
        <v>4.7678171766989266</v>
      </c>
      <c r="R31" s="72">
        <f>IF(RES_hh_tesh!R31=0,0,RES_hh_tesh!R31/RES_summary!R$19)</f>
        <v>4.6968432794233772</v>
      </c>
      <c r="S31" s="72">
        <f>IF(RES_hh_tesh!S31=0,0,RES_hh_tesh!S31/RES_summary!S$19)</f>
        <v>5.3558275091106182</v>
      </c>
      <c r="T31" s="72">
        <f>IF(RES_hh_tesh!T31=0,0,RES_hh_tesh!T31/RES_summary!T$19)</f>
        <v>5.1917910864384718</v>
      </c>
      <c r="U31" s="72">
        <f>IF(RES_hh_tesh!U31=0,0,RES_hh_tesh!U31/RES_summary!U$19)</f>
        <v>5.2871730653229214</v>
      </c>
      <c r="V31" s="72">
        <f>IF(RES_hh_tesh!V31=0,0,RES_hh_tesh!V31/RES_summary!V$19)</f>
        <v>5.1057954703832813</v>
      </c>
      <c r="W31" s="72">
        <f>IF(RES_hh_tesh!W31=0,0,RES_hh_tesh!W31/RES_summary!W$19)</f>
        <v>5.5466168105891054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6.6170787969300573</v>
      </c>
      <c r="C32" s="77">
        <f>IF(RES_hh_tesh!C32=0,0,RES_hh_tesh!C32/RES_summary!C$19)</f>
        <v>6.9335939814671681</v>
      </c>
      <c r="D32" s="77">
        <f>IF(RES_hh_tesh!D32=0,0,RES_hh_tesh!D32/RES_summary!D$19)</f>
        <v>7.0116127844192677</v>
      </c>
      <c r="E32" s="77">
        <f>IF(RES_hh_tesh!E32=0,0,RES_hh_tesh!E32/RES_summary!E$19)</f>
        <v>6.4076495159500961</v>
      </c>
      <c r="F32" s="77">
        <f>IF(RES_hh_tesh!F32=0,0,RES_hh_tesh!F32/RES_summary!F$19)</f>
        <v>7.6677526885587977</v>
      </c>
      <c r="G32" s="77">
        <f>IF(RES_hh_tesh!G32=0,0,RES_hh_tesh!G32/RES_summary!G$19)</f>
        <v>6.2193794546142067</v>
      </c>
      <c r="H32" s="77">
        <f>IF(RES_hh_tesh!H32=0,0,RES_hh_tesh!H32/RES_summary!H$19)</f>
        <v>6.7534634536736968</v>
      </c>
      <c r="I32" s="77">
        <f>IF(RES_hh_tesh!I32=0,0,RES_hh_tesh!I32/RES_summary!I$19)</f>
        <v>6.2476466660890875</v>
      </c>
      <c r="J32" s="77">
        <f>IF(RES_hh_tesh!J32=0,0,RES_hh_tesh!J32/RES_summary!J$19)</f>
        <v>5.6109419046209856</v>
      </c>
      <c r="K32" s="77">
        <f>IF(RES_hh_tesh!K32=0,0,RES_hh_tesh!K32/RES_summary!K$19)</f>
        <v>5.6636989239760869</v>
      </c>
      <c r="L32" s="77">
        <f>IF(RES_hh_tesh!L32=0,0,RES_hh_tesh!L32/RES_summary!L$19)</f>
        <v>5.2893189249890931</v>
      </c>
      <c r="M32" s="77">
        <f>IF(RES_hh_tesh!M32=0,0,RES_hh_tesh!M32/RES_summary!M$19)</f>
        <v>5.2393405428917053</v>
      </c>
      <c r="N32" s="77">
        <f>IF(RES_hh_tesh!N32=0,0,RES_hh_tesh!N32/RES_summary!N$19)</f>
        <v>4.5926850668893557</v>
      </c>
      <c r="O32" s="77">
        <f>IF(RES_hh_tesh!O32=0,0,RES_hh_tesh!O32/RES_summary!O$19)</f>
        <v>5.1947765350537569</v>
      </c>
      <c r="P32" s="77">
        <f>IF(RES_hh_tesh!P32=0,0,RES_hh_tesh!P32/RES_summary!P$19)</f>
        <v>4.354805926718873</v>
      </c>
      <c r="Q32" s="77">
        <f>IF(RES_hh_tesh!Q32=0,0,RES_hh_tesh!Q32/RES_summary!Q$19)</f>
        <v>4.6841764517758655</v>
      </c>
      <c r="R32" s="77">
        <f>IF(RES_hh_tesh!R32=0,0,RES_hh_tesh!R32/RES_summary!R$19)</f>
        <v>4.5925482208644492</v>
      </c>
      <c r="S32" s="77">
        <f>IF(RES_hh_tesh!S32=0,0,RES_hh_tesh!S32/RES_summary!S$19)</f>
        <v>5.3915122443684727</v>
      </c>
      <c r="T32" s="77">
        <f>IF(RES_hh_tesh!T32=0,0,RES_hh_tesh!T32/RES_summary!T$19)</f>
        <v>5.3271949191056436</v>
      </c>
      <c r="U32" s="77">
        <f>IF(RES_hh_tesh!U32=0,0,RES_hh_tesh!U32/RES_summary!U$19)</f>
        <v>5.2641343773139679</v>
      </c>
      <c r="V32" s="77">
        <f>IF(RES_hh_tesh!V32=0,0,RES_hh_tesh!V32/RES_summary!V$19)</f>
        <v>5.415519524167725</v>
      </c>
      <c r="W32" s="77">
        <f>IF(RES_hh_tesh!W32=0,0,RES_hh_tesh!W32/RES_summary!W$19)</f>
        <v>5.2082594921876026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26.034654804153693</v>
      </c>
      <c r="C3" s="65">
        <f>IF(RES_hh_emih!C3=0,0,RES_hh_emih!C3/RES_summary!C$19)</f>
        <v>27.486158073108271</v>
      </c>
      <c r="D3" s="65">
        <f>IF(RES_hh_emih!D3=0,0,RES_hh_emih!D3/RES_summary!D$19)</f>
        <v>25.812375008595634</v>
      </c>
      <c r="E3" s="65">
        <f>IF(RES_hh_emih!E3=0,0,RES_hh_emih!E3/RES_summary!E$19)</f>
        <v>26.895814515642176</v>
      </c>
      <c r="F3" s="65">
        <f>IF(RES_hh_emih!F3=0,0,RES_hh_emih!F3/RES_summary!F$19)</f>
        <v>27.513445310201643</v>
      </c>
      <c r="G3" s="65">
        <f>IF(RES_hh_emih!G3=0,0,RES_hh_emih!G3/RES_summary!G$19)</f>
        <v>27.933176311905171</v>
      </c>
      <c r="H3" s="65">
        <f>IF(RES_hh_emih!H3=0,0,RES_hh_emih!H3/RES_summary!H$19)</f>
        <v>24.894699008422819</v>
      </c>
      <c r="I3" s="65">
        <f>IF(RES_hh_emih!I3=0,0,RES_hh_emih!I3/RES_summary!I$19)</f>
        <v>22.285758279414932</v>
      </c>
      <c r="J3" s="65">
        <f>IF(RES_hh_emih!J3=0,0,RES_hh_emih!J3/RES_summary!J$19)</f>
        <v>22.056861383488098</v>
      </c>
      <c r="K3" s="65">
        <f>IF(RES_hh_emih!K3=0,0,RES_hh_emih!K3/RES_summary!K$19)</f>
        <v>22.411758812142271</v>
      </c>
      <c r="L3" s="65">
        <f>IF(RES_hh_emih!L3=0,0,RES_hh_emih!L3/RES_summary!L$19)</f>
        <v>23.50803529673551</v>
      </c>
      <c r="M3" s="65">
        <f>IF(RES_hh_emih!M3=0,0,RES_hh_emih!M3/RES_summary!M$19)</f>
        <v>22.140848179333837</v>
      </c>
      <c r="N3" s="65">
        <f>IF(RES_hh_emih!N3=0,0,RES_hh_emih!N3/RES_summary!N$19)</f>
        <v>21.641943616037043</v>
      </c>
      <c r="O3" s="65">
        <f>IF(RES_hh_emih!O3=0,0,RES_hh_emih!O3/RES_summary!O$19)</f>
        <v>21.216416921355631</v>
      </c>
      <c r="P3" s="65">
        <f>IF(RES_hh_emih!P3=0,0,RES_hh_emih!P3/RES_summary!P$19)</f>
        <v>17.303605927023721</v>
      </c>
      <c r="Q3" s="65">
        <f>IF(RES_hh_emih!Q3=0,0,RES_hh_emih!Q3/RES_summary!Q$19)</f>
        <v>19.102229653929172</v>
      </c>
      <c r="R3" s="65">
        <f>IF(RES_hh_emih!R3=0,0,RES_hh_emih!R3/RES_summary!R$19)</f>
        <v>18.990199200056963</v>
      </c>
      <c r="S3" s="65">
        <f>IF(RES_hh_emih!S3=0,0,RES_hh_emih!S3/RES_summary!S$19)</f>
        <v>18.806269756815869</v>
      </c>
      <c r="T3" s="65">
        <f>IF(RES_hh_emih!T3=0,0,RES_hh_emih!T3/RES_summary!T$19)</f>
        <v>18.114405905432765</v>
      </c>
      <c r="U3" s="65">
        <f>IF(RES_hh_emih!U3=0,0,RES_hh_emih!U3/RES_summary!U$19)</f>
        <v>17.472984891928942</v>
      </c>
      <c r="V3" s="65">
        <f>IF(RES_hh_emih!V3=0,0,RES_hh_emih!V3/RES_summary!V$19)</f>
        <v>17.164440136033889</v>
      </c>
      <c r="W3" s="65">
        <f>IF(RES_hh_emih!W3=0,0,RES_hh_emih!W3/RES_summary!W$19)</f>
        <v>16.674956996261329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20.412844757757924</v>
      </c>
      <c r="C4" s="69">
        <f>IF(RES_hh_emih!C4=0,0,RES_hh_emih!C4/RES_summary!C$19)</f>
        <v>21.857058398175578</v>
      </c>
      <c r="D4" s="69">
        <f>IF(RES_hh_emih!D4=0,0,RES_hh_emih!D4/RES_summary!D$19)</f>
        <v>20.303663859848218</v>
      </c>
      <c r="E4" s="69">
        <f>IF(RES_hh_emih!E4=0,0,RES_hh_emih!E4/RES_summary!E$19)</f>
        <v>21.518551568779191</v>
      </c>
      <c r="F4" s="69">
        <f>IF(RES_hh_emih!F4=0,0,RES_hh_emih!F4/RES_summary!F$19)</f>
        <v>22.349027810926884</v>
      </c>
      <c r="G4" s="69">
        <f>IF(RES_hh_emih!G4=0,0,RES_hh_emih!G4/RES_summary!G$19)</f>
        <v>22.815114363733255</v>
      </c>
      <c r="H4" s="69">
        <f>IF(RES_hh_emih!H4=0,0,RES_hh_emih!H4/RES_summary!H$19)</f>
        <v>20.029349815326626</v>
      </c>
      <c r="I4" s="69">
        <f>IF(RES_hh_emih!I4=0,0,RES_hh_emih!I4/RES_summary!I$19)</f>
        <v>17.870274041528258</v>
      </c>
      <c r="J4" s="69">
        <f>IF(RES_hh_emih!J4=0,0,RES_hh_emih!J4/RES_summary!J$19)</f>
        <v>18.087132997702881</v>
      </c>
      <c r="K4" s="69">
        <f>IF(RES_hh_emih!K4=0,0,RES_hh_emih!K4/RES_summary!K$19)</f>
        <v>18.283805848569763</v>
      </c>
      <c r="L4" s="69">
        <f>IF(RES_hh_emih!L4=0,0,RES_hh_emih!L4/RES_summary!L$19)</f>
        <v>19.167309985410167</v>
      </c>
      <c r="M4" s="69">
        <f>IF(RES_hh_emih!M4=0,0,RES_hh_emih!M4/RES_summary!M$19)</f>
        <v>17.854950103735579</v>
      </c>
      <c r="N4" s="69">
        <f>IF(RES_hh_emih!N4=0,0,RES_hh_emih!N4/RES_summary!N$19)</f>
        <v>17.578018032002547</v>
      </c>
      <c r="O4" s="69">
        <f>IF(RES_hh_emih!O4=0,0,RES_hh_emih!O4/RES_summary!O$19)</f>
        <v>17.214731355775221</v>
      </c>
      <c r="P4" s="69">
        <f>IF(RES_hh_emih!P4=0,0,RES_hh_emih!P4/RES_summary!P$19)</f>
        <v>13.66310318169784</v>
      </c>
      <c r="Q4" s="69">
        <f>IF(RES_hh_emih!Q4=0,0,RES_hh_emih!Q4/RES_summary!Q$19)</f>
        <v>15.387143177900604</v>
      </c>
      <c r="R4" s="69">
        <f>IF(RES_hh_emih!R4=0,0,RES_hh_emih!R4/RES_summary!R$19)</f>
        <v>15.23759423260257</v>
      </c>
      <c r="S4" s="69">
        <f>IF(RES_hh_emih!S4=0,0,RES_hh_emih!S4/RES_summary!S$19)</f>
        <v>15.024592640847116</v>
      </c>
      <c r="T4" s="69">
        <f>IF(RES_hh_emih!T4=0,0,RES_hh_emih!T4/RES_summary!T$19)</f>
        <v>14.373875747254747</v>
      </c>
      <c r="U4" s="69">
        <f>IF(RES_hh_emih!U4=0,0,RES_hh_emih!U4/RES_summary!U$19)</f>
        <v>13.823618848971808</v>
      </c>
      <c r="V4" s="69">
        <f>IF(RES_hh_emih!V4=0,0,RES_hh_emih!V4/RES_summary!V$19)</f>
        <v>13.511802820748654</v>
      </c>
      <c r="W4" s="69">
        <f>IF(RES_hh_emih!W4=0,0,RES_hh_emih!W4/RES_summary!W$19)</f>
        <v>13.634142487975689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31.679897844843353</v>
      </c>
      <c r="C5" s="72">
        <f>IF(RES_hh_emih!C5=0,0,RES_hh_emih!C5/RES_summary!C$19)</f>
        <v>44.142063348153741</v>
      </c>
      <c r="D5" s="72">
        <f>IF(RES_hh_emih!D5=0,0,RES_hh_emih!D5/RES_summary!D$19)</f>
        <v>18.146265094548301</v>
      </c>
      <c r="E5" s="72">
        <f>IF(RES_hh_emih!E5=0,0,RES_hh_emih!E5/RES_summary!E$19)</f>
        <v>31.606888263739489</v>
      </c>
      <c r="F5" s="72">
        <f>IF(RES_hh_emih!F5=0,0,RES_hh_emih!F5/RES_summary!F$19)</f>
        <v>26.444562226347269</v>
      </c>
      <c r="G5" s="72">
        <f>IF(RES_hh_emih!G5=0,0,RES_hh_emih!G5/RES_summary!G$19)</f>
        <v>32.699762155249225</v>
      </c>
      <c r="H5" s="72">
        <f>IF(RES_hh_emih!H5=0,0,RES_hh_emih!H5/RES_summary!H$19)</f>
        <v>40.443045819683029</v>
      </c>
      <c r="I5" s="72">
        <f>IF(RES_hh_emih!I5=0,0,RES_hh_emih!I5/RES_summary!I$19)</f>
        <v>38.299867811374462</v>
      </c>
      <c r="J5" s="72">
        <f>IF(RES_hh_emih!J5=0,0,RES_hh_emih!J5/RES_summary!J$19)</f>
        <v>36.521150055601211</v>
      </c>
      <c r="K5" s="72">
        <f>IF(RES_hh_emih!K5=0,0,RES_hh_emih!K5/RES_summary!K$19)</f>
        <v>37.70634746429976</v>
      </c>
      <c r="L5" s="72">
        <f>IF(RES_hh_emih!L5=0,0,RES_hh_emih!L5/RES_summary!L$19)</f>
        <v>42.27027224054509</v>
      </c>
      <c r="M5" s="72">
        <f>IF(RES_hh_emih!M5=0,0,RES_hh_emih!M5/RES_summary!M$19)</f>
        <v>48.774331854787221</v>
      </c>
      <c r="N5" s="72">
        <f>IF(RES_hh_emih!N5=0,0,RES_hh_emih!N5/RES_summary!N$19)</f>
        <v>49.058298115751072</v>
      </c>
      <c r="O5" s="72">
        <f>IF(RES_hh_emih!O5=0,0,RES_hh_emih!O5/RES_summary!O$19)</f>
        <v>0</v>
      </c>
      <c r="P5" s="72">
        <f>IF(RES_hh_emih!P5=0,0,RES_hh_emih!P5/RES_summary!P$19)</f>
        <v>0</v>
      </c>
      <c r="Q5" s="72">
        <f>IF(RES_hh_emih!Q5=0,0,RES_hh_emih!Q5/RES_summary!Q$19)</f>
        <v>0</v>
      </c>
      <c r="R5" s="72">
        <f>IF(RES_hh_emih!R5=0,0,RES_hh_emih!R5/RES_summary!R$19)</f>
        <v>0</v>
      </c>
      <c r="S5" s="72">
        <f>IF(RES_hh_emih!S5=0,0,RES_hh_emih!S5/RES_summary!S$19)</f>
        <v>0</v>
      </c>
      <c r="T5" s="72">
        <f>IF(RES_hh_emih!T5=0,0,RES_hh_emih!T5/RES_summary!T$19)</f>
        <v>0</v>
      </c>
      <c r="U5" s="72">
        <f>IF(RES_hh_emih!U5=0,0,RES_hh_emih!U5/RES_summary!U$19)</f>
        <v>0</v>
      </c>
      <c r="V5" s="72">
        <f>IF(RES_hh_emih!V5=0,0,RES_hh_emih!V5/RES_summary!V$19)</f>
        <v>0</v>
      </c>
      <c r="W5" s="72">
        <f>IF(RES_hh_emih!W5=0,0,RES_hh_emih!W5/RES_summary!W$19)</f>
        <v>0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24.573582495742539</v>
      </c>
      <c r="C6" s="72">
        <f>IF(RES_hh_emih!C6=0,0,RES_hh_emih!C6/RES_summary!C$19)</f>
        <v>25.245216066831865</v>
      </c>
      <c r="D6" s="72">
        <f>IF(RES_hh_emih!D6=0,0,RES_hh_emih!D6/RES_summary!D$19)</f>
        <v>25.775835401600602</v>
      </c>
      <c r="E6" s="72">
        <f>IF(RES_hh_emih!E6=0,0,RES_hh_emih!E6/RES_summary!E$19)</f>
        <v>29.408085766023195</v>
      </c>
      <c r="F6" s="72">
        <f>IF(RES_hh_emih!F6=0,0,RES_hh_emih!F6/RES_summary!F$19)</f>
        <v>28.244811716203543</v>
      </c>
      <c r="G6" s="72">
        <f>IF(RES_hh_emih!G6=0,0,RES_hh_emih!G6/RES_summary!G$19)</f>
        <v>32.414164941162632</v>
      </c>
      <c r="H6" s="72">
        <f>IF(RES_hh_emih!H6=0,0,RES_hh_emih!H6/RES_summary!H$19)</f>
        <v>29.669517383751362</v>
      </c>
      <c r="I6" s="72">
        <f>IF(RES_hh_emih!I6=0,0,RES_hh_emih!I6/RES_summary!I$19)</f>
        <v>29.2824007115703</v>
      </c>
      <c r="J6" s="72">
        <f>IF(RES_hh_emih!J6=0,0,RES_hh_emih!J6/RES_summary!J$19)</f>
        <v>32.909933247244531</v>
      </c>
      <c r="K6" s="72">
        <f>IF(RES_hh_emih!K6=0,0,RES_hh_emih!K6/RES_summary!K$19)</f>
        <v>31.731642516965</v>
      </c>
      <c r="L6" s="72">
        <f>IF(RES_hh_emih!L6=0,0,RES_hh_emih!L6/RES_summary!L$19)</f>
        <v>32.445964948607788</v>
      </c>
      <c r="M6" s="72">
        <f>IF(RES_hh_emih!M6=0,0,RES_hh_emih!M6/RES_summary!M$19)</f>
        <v>28.01924436263695</v>
      </c>
      <c r="N6" s="72">
        <f>IF(RES_hh_emih!N6=0,0,RES_hh_emih!N6/RES_summary!N$19)</f>
        <v>29.335119070457804</v>
      </c>
      <c r="O6" s="72">
        <f>IF(RES_hh_emih!O6=0,0,RES_hh_emih!O6/RES_summary!O$19)</f>
        <v>29.471106538516537</v>
      </c>
      <c r="P6" s="72">
        <f>IF(RES_hh_emih!P6=0,0,RES_hh_emih!P6/RES_summary!P$19)</f>
        <v>25.613776193200536</v>
      </c>
      <c r="Q6" s="72">
        <f>IF(RES_hh_emih!Q6=0,0,RES_hh_emih!Q6/RES_summary!Q$19)</f>
        <v>26.223422273960118</v>
      </c>
      <c r="R6" s="72">
        <f>IF(RES_hh_emih!R6=0,0,RES_hh_emih!R6/RES_summary!R$19)</f>
        <v>26.837558265685093</v>
      </c>
      <c r="S6" s="72">
        <f>IF(RES_hh_emih!S6=0,0,RES_hh_emih!S6/RES_summary!S$19)</f>
        <v>27.137781189386018</v>
      </c>
      <c r="T6" s="72">
        <f>IF(RES_hh_emih!T6=0,0,RES_hh_emih!T6/RES_summary!T$19)</f>
        <v>25.338116185545726</v>
      </c>
      <c r="U6" s="72">
        <f>IF(RES_hh_emih!U6=0,0,RES_hh_emih!U6/RES_summary!U$19)</f>
        <v>25.151616968197885</v>
      </c>
      <c r="V6" s="72">
        <f>IF(RES_hh_emih!V6=0,0,RES_hh_emih!V6/RES_summary!V$19)</f>
        <v>23.958187383606525</v>
      </c>
      <c r="W6" s="72">
        <f>IF(RES_hh_emih!W6=0,0,RES_hh_emih!W6/RES_summary!W$19)</f>
        <v>25.736157024597969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28.848919169824779</v>
      </c>
      <c r="C7" s="72">
        <f>IF(RES_hh_emih!C7=0,0,RES_hh_emih!C7/RES_summary!C$19)</f>
        <v>33.421492133498624</v>
      </c>
      <c r="D7" s="72">
        <f>IF(RES_hh_emih!D7=0,0,RES_hh_emih!D7/RES_summary!D$19)</f>
        <v>33.081358795090757</v>
      </c>
      <c r="E7" s="72">
        <f>IF(RES_hh_emih!E7=0,0,RES_hh_emih!E7/RES_summary!E$19)</f>
        <v>32.393091773043061</v>
      </c>
      <c r="F7" s="72">
        <f>IF(RES_hh_emih!F7=0,0,RES_hh_emih!F7/RES_summary!F$19)</f>
        <v>37.237312843953305</v>
      </c>
      <c r="G7" s="72">
        <f>IF(RES_hh_emih!G7=0,0,RES_hh_emih!G7/RES_summary!G$19)</f>
        <v>41.374018893233163</v>
      </c>
      <c r="H7" s="72">
        <f>IF(RES_hh_emih!H7=0,0,RES_hh_emih!H7/RES_summary!H$19)</f>
        <v>39.753729829822326</v>
      </c>
      <c r="I7" s="72">
        <f>IF(RES_hh_emih!I7=0,0,RES_hh_emih!I7/RES_summary!I$19)</f>
        <v>36.271403921119592</v>
      </c>
      <c r="J7" s="72">
        <f>IF(RES_hh_emih!J7=0,0,RES_hh_emih!J7/RES_summary!J$19)</f>
        <v>40.444629739043947</v>
      </c>
      <c r="K7" s="72">
        <f>IF(RES_hh_emih!K7=0,0,RES_hh_emih!K7/RES_summary!K$19)</f>
        <v>43.492895693968592</v>
      </c>
      <c r="L7" s="72">
        <f>IF(RES_hh_emih!L7=0,0,RES_hh_emih!L7/RES_summary!L$19)</f>
        <v>39.503599170122577</v>
      </c>
      <c r="M7" s="72">
        <f>IF(RES_hh_emih!M7=0,0,RES_hh_emih!M7/RES_summary!M$19)</f>
        <v>38.163923682814996</v>
      </c>
      <c r="N7" s="72">
        <f>IF(RES_hh_emih!N7=0,0,RES_hh_emih!N7/RES_summary!N$19)</f>
        <v>36.416933825989368</v>
      </c>
      <c r="O7" s="72">
        <f>IF(RES_hh_emih!O7=0,0,RES_hh_emih!O7/RES_summary!O$19)</f>
        <v>35.684468690407293</v>
      </c>
      <c r="P7" s="72">
        <f>IF(RES_hh_emih!P7=0,0,RES_hh_emih!P7/RES_summary!P$19)</f>
        <v>28.185961633311226</v>
      </c>
      <c r="Q7" s="72">
        <f>IF(RES_hh_emih!Q7=0,0,RES_hh_emih!Q7/RES_summary!Q$19)</f>
        <v>33.644458740439937</v>
      </c>
      <c r="R7" s="72">
        <f>IF(RES_hh_emih!R7=0,0,RES_hh_emih!R7/RES_summary!R$19)</f>
        <v>33.007329608789689</v>
      </c>
      <c r="S7" s="72">
        <f>IF(RES_hh_emih!S7=0,0,RES_hh_emih!S7/RES_summary!S$19)</f>
        <v>29.29893905007069</v>
      </c>
      <c r="T7" s="72">
        <f>IF(RES_hh_emih!T7=0,0,RES_hh_emih!T7/RES_summary!T$19)</f>
        <v>35.066404749129198</v>
      </c>
      <c r="U7" s="72">
        <f>IF(RES_hh_emih!U7=0,0,RES_hh_emih!U7/RES_summary!U$19)</f>
        <v>31.069681497633916</v>
      </c>
      <c r="V7" s="72">
        <f>IF(RES_hh_emih!V7=0,0,RES_hh_emih!V7/RES_summary!V$19)</f>
        <v>31.305652626641564</v>
      </c>
      <c r="W7" s="72">
        <f>IF(RES_hh_emih!W7=0,0,RES_hh_emih!W7/RES_summary!W$19)</f>
        <v>32.238055450501633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20.06965543101192</v>
      </c>
      <c r="C8" s="72">
        <f>IF(RES_hh_emih!C8=0,0,RES_hh_emih!C8/RES_summary!C$19)</f>
        <v>21.212504880648162</v>
      </c>
      <c r="D8" s="72">
        <f>IF(RES_hh_emih!D8=0,0,RES_hh_emih!D8/RES_summary!D$19)</f>
        <v>20.418526086887773</v>
      </c>
      <c r="E8" s="72">
        <f>IF(RES_hh_emih!E8=0,0,RES_hh_emih!E8/RES_summary!E$19)</f>
        <v>23.346194732002839</v>
      </c>
      <c r="F8" s="72">
        <f>IF(RES_hh_emih!F8=0,0,RES_hh_emih!F8/RES_summary!F$19)</f>
        <v>24.533588596195596</v>
      </c>
      <c r="G8" s="72">
        <f>IF(RES_hh_emih!G8=0,0,RES_hh_emih!G8/RES_summary!G$19)</f>
        <v>25.909528629355652</v>
      </c>
      <c r="H8" s="72">
        <f>IF(RES_hh_emih!H8=0,0,RES_hh_emih!H8/RES_summary!H$19)</f>
        <v>24.01378678544911</v>
      </c>
      <c r="I8" s="72">
        <f>IF(RES_hh_emih!I8=0,0,RES_hh_emih!I8/RES_summary!I$19)</f>
        <v>23.230592315867391</v>
      </c>
      <c r="J8" s="72">
        <f>IF(RES_hh_emih!J8=0,0,RES_hh_emih!J8/RES_summary!J$19)</f>
        <v>23.31805947499776</v>
      </c>
      <c r="K8" s="72">
        <f>IF(RES_hh_emih!K8=0,0,RES_hh_emih!K8/RES_summary!K$19)</f>
        <v>23.613112371054765</v>
      </c>
      <c r="L8" s="72">
        <f>IF(RES_hh_emih!L8=0,0,RES_hh_emih!L8/RES_summary!L$19)</f>
        <v>25.865721591175674</v>
      </c>
      <c r="M8" s="72">
        <f>IF(RES_hh_emih!M8=0,0,RES_hh_emih!M8/RES_summary!M$19)</f>
        <v>24.290830249613247</v>
      </c>
      <c r="N8" s="72">
        <f>IF(RES_hh_emih!N8=0,0,RES_hh_emih!N8/RES_summary!N$19)</f>
        <v>24.064475961102797</v>
      </c>
      <c r="O8" s="72">
        <f>IF(RES_hh_emih!O8=0,0,RES_hh_emih!O8/RES_summary!O$19)</f>
        <v>23.625726705602993</v>
      </c>
      <c r="P8" s="72">
        <f>IF(RES_hh_emih!P8=0,0,RES_hh_emih!P8/RES_summary!P$19)</f>
        <v>18.904112348734703</v>
      </c>
      <c r="Q8" s="72">
        <f>IF(RES_hh_emih!Q8=0,0,RES_hh_emih!Q8/RES_summary!Q$19)</f>
        <v>21.460449830573861</v>
      </c>
      <c r="R8" s="72">
        <f>IF(RES_hh_emih!R8=0,0,RES_hh_emih!R8/RES_summary!R$19)</f>
        <v>21.404074299917024</v>
      </c>
      <c r="S8" s="72">
        <f>IF(RES_hh_emih!S8=0,0,RES_hh_emih!S8/RES_summary!S$19)</f>
        <v>21.538931975078619</v>
      </c>
      <c r="T8" s="72">
        <f>IF(RES_hh_emih!T8=0,0,RES_hh_emih!T8/RES_summary!T$19)</f>
        <v>20.27606097523763</v>
      </c>
      <c r="U8" s="72">
        <f>IF(RES_hh_emih!U8=0,0,RES_hh_emih!U8/RES_summary!U$19)</f>
        <v>19.944815907821734</v>
      </c>
      <c r="V8" s="72">
        <f>IF(RES_hh_emih!V8=0,0,RES_hh_emih!V8/RES_summary!V$19)</f>
        <v>19.746537528621808</v>
      </c>
      <c r="W8" s="72">
        <f>IF(RES_hh_emih!W8=0,0,RES_hh_emih!W8/RES_summary!W$19)</f>
        <v>20.494960645678514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3.8797951828315127</v>
      </c>
      <c r="C17" s="69">
        <f>IF(RES_hh_emih!C17=0,0,RES_hh_emih!C17/RES_summary!C$19)</f>
        <v>3.9064031309505394</v>
      </c>
      <c r="D17" s="69">
        <f>IF(RES_hh_emih!D17=0,0,RES_hh_emih!D17/RES_summary!D$19)</f>
        <v>3.7928760221941511</v>
      </c>
      <c r="E17" s="69">
        <f>IF(RES_hh_emih!E17=0,0,RES_hh_emih!E17/RES_summary!E$19)</f>
        <v>3.6691991167602644</v>
      </c>
      <c r="F17" s="69">
        <f>IF(RES_hh_emih!F17=0,0,RES_hh_emih!F17/RES_summary!F$19)</f>
        <v>3.5120729290796566</v>
      </c>
      <c r="G17" s="69">
        <f>IF(RES_hh_emih!G17=0,0,RES_hh_emih!G17/RES_summary!G$19)</f>
        <v>3.4584057480482668</v>
      </c>
      <c r="H17" s="69">
        <f>IF(RES_hh_emih!H17=0,0,RES_hh_emih!H17/RES_summary!H$19)</f>
        <v>3.307161906309537</v>
      </c>
      <c r="I17" s="69">
        <f>IF(RES_hh_emih!I17=0,0,RES_hh_emih!I17/RES_summary!I$19)</f>
        <v>3.0701842575587088</v>
      </c>
      <c r="J17" s="69">
        <f>IF(RES_hh_emih!J17=0,0,RES_hh_emih!J17/RES_summary!J$19)</f>
        <v>2.7492445693119731</v>
      </c>
      <c r="K17" s="69">
        <f>IF(RES_hh_emih!K17=0,0,RES_hh_emih!K17/RES_summary!K$19)</f>
        <v>2.8691725799770724</v>
      </c>
      <c r="L17" s="69">
        <f>IF(RES_hh_emih!L17=0,0,RES_hh_emih!L17/RES_summary!L$19)</f>
        <v>3.030357530623776</v>
      </c>
      <c r="M17" s="69">
        <f>IF(RES_hh_emih!M17=0,0,RES_hh_emih!M17/RES_summary!M$19)</f>
        <v>2.9749142023365898</v>
      </c>
      <c r="N17" s="69">
        <f>IF(RES_hh_emih!N17=0,0,RES_hh_emih!N17/RES_summary!N$19)</f>
        <v>2.9322387705653408</v>
      </c>
      <c r="O17" s="69">
        <f>IF(RES_hh_emih!O17=0,0,RES_hh_emih!O17/RES_summary!O$19)</f>
        <v>2.8357768981121723</v>
      </c>
      <c r="P17" s="69">
        <f>IF(RES_hh_emih!P17=0,0,RES_hh_emih!P17/RES_summary!P$19)</f>
        <v>2.5387153100083504</v>
      </c>
      <c r="Q17" s="69">
        <f>IF(RES_hh_emih!Q17=0,0,RES_hh_emih!Q17/RES_summary!Q$19)</f>
        <v>2.6072412636336857</v>
      </c>
      <c r="R17" s="69">
        <f>IF(RES_hh_emih!R17=0,0,RES_hh_emih!R17/RES_summary!R$19)</f>
        <v>2.615866465781219</v>
      </c>
      <c r="S17" s="69">
        <f>IF(RES_hh_emih!S17=0,0,RES_hh_emih!S17/RES_summary!S$19)</f>
        <v>2.5238707589010421</v>
      </c>
      <c r="T17" s="69">
        <f>IF(RES_hh_emih!T17=0,0,RES_hh_emih!T17/RES_summary!T$19)</f>
        <v>2.5070359345851165</v>
      </c>
      <c r="U17" s="69">
        <f>IF(RES_hh_emih!U17=0,0,RES_hh_emih!U17/RES_summary!U$19)</f>
        <v>2.4036134972992382</v>
      </c>
      <c r="V17" s="69">
        <f>IF(RES_hh_emih!V17=0,0,RES_hh_emih!V17/RES_summary!V$19)</f>
        <v>2.3510002654154851</v>
      </c>
      <c r="W17" s="69">
        <f>IF(RES_hh_emih!W17=0,0,RES_hh_emih!W17/RES_summary!W$19)</f>
        <v>1.9105551639006195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5.1593148945665668</v>
      </c>
      <c r="C19" s="72">
        <f>IF(RES_hh_emih!C19=0,0,RES_hh_emih!C19/RES_summary!C$19)</f>
        <v>5.2142277986595289</v>
      </c>
      <c r="D19" s="72">
        <f>IF(RES_hh_emih!D19=0,0,RES_hh_emih!D19/RES_summary!D$19)</f>
        <v>5.1175889109607411</v>
      </c>
      <c r="E19" s="72">
        <f>IF(RES_hh_emih!E19=0,0,RES_hh_emih!E19/RES_summary!E$19)</f>
        <v>5.014080372017224</v>
      </c>
      <c r="F19" s="72">
        <f>IF(RES_hh_emih!F19=0,0,RES_hh_emih!F19/RES_summary!F$19)</f>
        <v>5.6459348693981344</v>
      </c>
      <c r="G19" s="72">
        <f>IF(RES_hh_emih!G19=0,0,RES_hh_emih!G19/RES_summary!G$19)</f>
        <v>5.1174068705086766</v>
      </c>
      <c r="H19" s="72">
        <f>IF(RES_hh_emih!H19=0,0,RES_hh_emih!H19/RES_summary!H$19)</f>
        <v>4.9802025703033932</v>
      </c>
      <c r="I19" s="72">
        <f>IF(RES_hh_emih!I19=0,0,RES_hh_emih!I19/RES_summary!I$19)</f>
        <v>4.5671737264930634</v>
      </c>
      <c r="J19" s="72">
        <f>IF(RES_hh_emih!J19=0,0,RES_hh_emih!J19/RES_summary!J$19)</f>
        <v>4.3772648012240367</v>
      </c>
      <c r="K19" s="72">
        <f>IF(RES_hh_emih!K19=0,0,RES_hh_emih!K19/RES_summary!K$19)</f>
        <v>4.4287669549208619</v>
      </c>
      <c r="L19" s="72">
        <f>IF(RES_hh_emih!L19=0,0,RES_hh_emih!L19/RES_summary!L$19)</f>
        <v>4.7380424675780164</v>
      </c>
      <c r="M19" s="72">
        <f>IF(RES_hh_emih!M19=0,0,RES_hh_emih!M19/RES_summary!M$19)</f>
        <v>5.2609755066427706</v>
      </c>
      <c r="N19" s="72">
        <f>IF(RES_hh_emih!N19=0,0,RES_hh_emih!N19/RES_summary!N$19)</f>
        <v>4.8741722922899902</v>
      </c>
      <c r="O19" s="72">
        <f>IF(RES_hh_emih!O19=0,0,RES_hh_emih!O19/RES_summary!O$19)</f>
        <v>4.6464739755720839</v>
      </c>
      <c r="P19" s="72">
        <f>IF(RES_hh_emih!P19=0,0,RES_hh_emih!P19/RES_summary!P$19)</f>
        <v>4.1890438371552001</v>
      </c>
      <c r="Q19" s="72">
        <f>IF(RES_hh_emih!Q19=0,0,RES_hh_emih!Q19/RES_summary!Q$19)</f>
        <v>4.1815321767095872</v>
      </c>
      <c r="R19" s="72">
        <f>IF(RES_hh_emih!R19=0,0,RES_hh_emih!R19/RES_summary!R$19)</f>
        <v>4.1477794923760039</v>
      </c>
      <c r="S19" s="72">
        <f>IF(RES_hh_emih!S19=0,0,RES_hh_emih!S19/RES_summary!S$19)</f>
        <v>4.0899507023678598</v>
      </c>
      <c r="T19" s="72">
        <f>IF(RES_hh_emih!T19=0,0,RES_hh_emih!T19/RES_summary!T$19)</f>
        <v>3.9618287059844826</v>
      </c>
      <c r="U19" s="72">
        <f>IF(RES_hh_emih!U19=0,0,RES_hh_emih!U19/RES_summary!U$19)</f>
        <v>3.6762942090223918</v>
      </c>
      <c r="V19" s="72">
        <f>IF(RES_hh_emih!V19=0,0,RES_hh_emih!V19/RES_summary!V$19)</f>
        <v>3.5024509295622992</v>
      </c>
      <c r="W19" s="72">
        <f>IF(RES_hh_emih!W19=0,0,RES_hh_emih!W19/RES_summary!W$19)</f>
        <v>3.2078384383224865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6.8729337869285905</v>
      </c>
      <c r="C20" s="72">
        <f>IF(RES_hh_emih!C20=0,0,RES_hh_emih!C20/RES_summary!C$19)</f>
        <v>6.9044732896040362</v>
      </c>
      <c r="D20" s="72">
        <f>IF(RES_hh_emih!D20=0,0,RES_hh_emih!D20/RES_summary!D$19)</f>
        <v>6.9110371616677186</v>
      </c>
      <c r="E20" s="72">
        <f>IF(RES_hh_emih!E20=0,0,RES_hh_emih!E20/RES_summary!E$19)</f>
        <v>6.3006967000241128</v>
      </c>
      <c r="F20" s="72">
        <f>IF(RES_hh_emih!F20=0,0,RES_hh_emih!F20/RES_summary!F$19)</f>
        <v>7.1008196560670704</v>
      </c>
      <c r="G20" s="72">
        <f>IF(RES_hh_emih!G20=0,0,RES_hh_emih!G20/RES_summary!G$19)</f>
        <v>6.8176437339769773</v>
      </c>
      <c r="H20" s="72">
        <f>IF(RES_hh_emih!H20=0,0,RES_hh_emih!H20/RES_summary!H$19)</f>
        <v>6.766225125004496</v>
      </c>
      <c r="I20" s="72">
        <f>IF(RES_hh_emih!I20=0,0,RES_hh_emih!I20/RES_summary!I$19)</f>
        <v>5.9079024361317281</v>
      </c>
      <c r="J20" s="72">
        <f>IF(RES_hh_emih!J20=0,0,RES_hh_emih!J20/RES_summary!J$19)</f>
        <v>6.0019031404657914</v>
      </c>
      <c r="K20" s="72">
        <f>IF(RES_hh_emih!K20=0,0,RES_hh_emih!K20/RES_summary!K$19)</f>
        <v>6.3671594722934763</v>
      </c>
      <c r="L20" s="72">
        <f>IF(RES_hh_emih!L20=0,0,RES_hh_emih!L20/RES_summary!L$19)</f>
        <v>5.686965413260813</v>
      </c>
      <c r="M20" s="72">
        <f>IF(RES_hh_emih!M20=0,0,RES_hh_emih!M20/RES_summary!M$19)</f>
        <v>6.7676596678065239</v>
      </c>
      <c r="N20" s="72">
        <f>IF(RES_hh_emih!N20=0,0,RES_hh_emih!N20/RES_summary!N$19)</f>
        <v>5.9105069129787919</v>
      </c>
      <c r="O20" s="72">
        <f>IF(RES_hh_emih!O20=0,0,RES_hh_emih!O20/RES_summary!O$19)</f>
        <v>5.8001680711531378</v>
      </c>
      <c r="P20" s="72">
        <f>IF(RES_hh_emih!P20=0,0,RES_hh_emih!P20/RES_summary!P$19)</f>
        <v>5.6618540891227678</v>
      </c>
      <c r="Q20" s="72">
        <f>IF(RES_hh_emih!Q20=0,0,RES_hh_emih!Q20/RES_summary!Q$19)</f>
        <v>5.6811310608717802</v>
      </c>
      <c r="R20" s="72">
        <f>IF(RES_hh_emih!R20=0,0,RES_hh_emih!R20/RES_summary!R$19)</f>
        <v>5.456227419337937</v>
      </c>
      <c r="S20" s="72">
        <f>IF(RES_hh_emih!S20=0,0,RES_hh_emih!S20/RES_summary!S$19)</f>
        <v>4.8201913793526501</v>
      </c>
      <c r="T20" s="72">
        <f>IF(RES_hh_emih!T20=0,0,RES_hh_emih!T20/RES_summary!T$19)</f>
        <v>6.0068392557419781</v>
      </c>
      <c r="U20" s="72">
        <f>IF(RES_hh_emih!U20=0,0,RES_hh_emih!U20/RES_summary!U$19)</f>
        <v>4.9687415367323924</v>
      </c>
      <c r="V20" s="72">
        <f>IF(RES_hh_emih!V20=0,0,RES_hh_emih!V20/RES_summary!V$19)</f>
        <v>4.9604377481136668</v>
      </c>
      <c r="W20" s="72">
        <f>IF(RES_hh_emih!W20=0,0,RES_hh_emih!W20/RES_summary!W$19)</f>
        <v>4.3026903564004018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4.9141698672071641</v>
      </c>
      <c r="C21" s="72">
        <f>IF(RES_hh_emih!C21=0,0,RES_hh_emih!C21/RES_summary!C$19)</f>
        <v>4.9982043060095176</v>
      </c>
      <c r="D21" s="72">
        <f>IF(RES_hh_emih!D21=0,0,RES_hh_emih!D21/RES_summary!D$19)</f>
        <v>4.9572091349525218</v>
      </c>
      <c r="E21" s="72">
        <f>IF(RES_hh_emih!E21=0,0,RES_hh_emih!E21/RES_summary!E$19)</f>
        <v>4.9615856288363709</v>
      </c>
      <c r="F21" s="72">
        <f>IF(RES_hh_emih!F21=0,0,RES_hh_emih!F21/RES_summary!F$19)</f>
        <v>4.6602838526698118</v>
      </c>
      <c r="G21" s="72">
        <f>IF(RES_hh_emih!G21=0,0,RES_hh_emih!G21/RES_summary!G$19)</f>
        <v>4.7570402874939601</v>
      </c>
      <c r="H21" s="72">
        <f>IF(RES_hh_emih!H21=0,0,RES_hh_emih!H21/RES_summary!H$19)</f>
        <v>4.6142255812727813</v>
      </c>
      <c r="I21" s="72">
        <f>IF(RES_hh_emih!I21=0,0,RES_hh_emih!I21/RES_summary!I$19)</f>
        <v>4.403939597260492</v>
      </c>
      <c r="J21" s="72">
        <f>IF(RES_hh_emih!J21=0,0,RES_hh_emih!J21/RES_summary!J$19)</f>
        <v>3.8791008190567764</v>
      </c>
      <c r="K21" s="72">
        <f>IF(RES_hh_emih!K21=0,0,RES_hh_emih!K21/RES_summary!K$19)</f>
        <v>4.0506769605384996</v>
      </c>
      <c r="L21" s="72">
        <f>IF(RES_hh_emih!L21=0,0,RES_hh_emih!L21/RES_summary!L$19)</f>
        <v>4.3730862092361091</v>
      </c>
      <c r="M21" s="72">
        <f>IF(RES_hh_emih!M21=0,0,RES_hh_emih!M21/RES_summary!M$19)</f>
        <v>4.1983892895826296</v>
      </c>
      <c r="N21" s="72">
        <f>IF(RES_hh_emih!N21=0,0,RES_hh_emih!N21/RES_summary!N$19)</f>
        <v>4.2352922711493806</v>
      </c>
      <c r="O21" s="72">
        <f>IF(RES_hh_emih!O21=0,0,RES_hh_emih!O21/RES_summary!O$19)</f>
        <v>4.1171383660627257</v>
      </c>
      <c r="P21" s="72">
        <f>IF(RES_hh_emih!P21=0,0,RES_hh_emih!P21/RES_summary!P$19)</f>
        <v>3.6637088214393141</v>
      </c>
      <c r="Q21" s="72">
        <f>IF(RES_hh_emih!Q21=0,0,RES_hh_emih!Q21/RES_summary!Q$19)</f>
        <v>3.76309028523991</v>
      </c>
      <c r="R21" s="72">
        <f>IF(RES_hh_emih!R21=0,0,RES_hh_emih!R21/RES_summary!R$19)</f>
        <v>3.7789227481569907</v>
      </c>
      <c r="S21" s="72">
        <f>IF(RES_hh_emih!S21=0,0,RES_hh_emih!S21/RES_summary!S$19)</f>
        <v>3.6565125790275679</v>
      </c>
      <c r="T21" s="72">
        <f>IF(RES_hh_emih!T21=0,0,RES_hh_emih!T21/RES_summary!T$19)</f>
        <v>3.5847682661799425</v>
      </c>
      <c r="U21" s="72">
        <f>IF(RES_hh_emih!U21=0,0,RES_hh_emih!U21/RES_summary!U$19)</f>
        <v>3.5011624169860132</v>
      </c>
      <c r="V21" s="72">
        <f>IF(RES_hh_emih!V21=0,0,RES_hh_emih!V21/RES_summary!V$19)</f>
        <v>3.4440813581488263</v>
      </c>
      <c r="W21" s="72">
        <f>IF(RES_hh_emih!W21=0,0,RES_hh_emih!W21/RES_summary!W$19)</f>
        <v>2.7937843452746942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1.7420148635642592</v>
      </c>
      <c r="C27" s="69">
        <f>IF(RES_hh_emih!C27=0,0,RES_hh_emih!C27/RES_summary!C$19)</f>
        <v>1.722696543982152</v>
      </c>
      <c r="D27" s="69">
        <f>IF(RES_hh_emih!D27=0,0,RES_hh_emih!D27/RES_summary!D$19)</f>
        <v>1.7158351265532652</v>
      </c>
      <c r="E27" s="69">
        <f>IF(RES_hh_emih!E27=0,0,RES_hh_emih!E27/RES_summary!E$19)</f>
        <v>1.7080638301027162</v>
      </c>
      <c r="F27" s="69">
        <f>IF(RES_hh_emih!F27=0,0,RES_hh_emih!F27/RES_summary!F$19)</f>
        <v>1.6523445701951072</v>
      </c>
      <c r="G27" s="69">
        <f>IF(RES_hh_emih!G27=0,0,RES_hh_emih!G27/RES_summary!G$19)</f>
        <v>1.6596562001236532</v>
      </c>
      <c r="H27" s="69">
        <f>IF(RES_hh_emih!H27=0,0,RES_hh_emih!H27/RES_summary!H$19)</f>
        <v>1.5581872867866555</v>
      </c>
      <c r="I27" s="69">
        <f>IF(RES_hh_emih!I27=0,0,RES_hh_emih!I27/RES_summary!I$19)</f>
        <v>1.3452999803279624</v>
      </c>
      <c r="J27" s="69">
        <f>IF(RES_hh_emih!J27=0,0,RES_hh_emih!J27/RES_summary!J$19)</f>
        <v>1.2204838164732383</v>
      </c>
      <c r="K27" s="69">
        <f>IF(RES_hh_emih!K27=0,0,RES_hh_emih!K27/RES_summary!K$19)</f>
        <v>1.2587803835954396</v>
      </c>
      <c r="L27" s="69">
        <f>IF(RES_hh_emih!L27=0,0,RES_hh_emih!L27/RES_summary!L$19)</f>
        <v>1.3103677807015686</v>
      </c>
      <c r="M27" s="69">
        <f>IF(RES_hh_emih!M27=0,0,RES_hh_emih!M27/RES_summary!M$19)</f>
        <v>1.3109838732616723</v>
      </c>
      <c r="N27" s="69">
        <f>IF(RES_hh_emih!N27=0,0,RES_hh_emih!N27/RES_summary!N$19)</f>
        <v>1.1316868134691553</v>
      </c>
      <c r="O27" s="69">
        <f>IF(RES_hh_emih!O27=0,0,RES_hh_emih!O27/RES_summary!O$19)</f>
        <v>1.1659086674682355</v>
      </c>
      <c r="P27" s="69">
        <f>IF(RES_hh_emih!P27=0,0,RES_hh_emih!P27/RES_summary!P$19)</f>
        <v>1.1017874353175301</v>
      </c>
      <c r="Q27" s="69">
        <f>IF(RES_hh_emih!Q27=0,0,RES_hh_emih!Q27/RES_summary!Q$19)</f>
        <v>1.1078452123948839</v>
      </c>
      <c r="R27" s="69">
        <f>IF(RES_hh_emih!R27=0,0,RES_hh_emih!R27/RES_summary!R$19)</f>
        <v>1.1367385016731779</v>
      </c>
      <c r="S27" s="69">
        <f>IF(RES_hh_emih!S27=0,0,RES_hh_emih!S27/RES_summary!S$19)</f>
        <v>1.2578063570677072</v>
      </c>
      <c r="T27" s="69">
        <f>IF(RES_hh_emih!T27=0,0,RES_hh_emih!T27/RES_summary!T$19)</f>
        <v>1.2334942235929003</v>
      </c>
      <c r="U27" s="69">
        <f>IF(RES_hh_emih!U27=0,0,RES_hh_emih!U27/RES_summary!U$19)</f>
        <v>1.2457525456578911</v>
      </c>
      <c r="V27" s="69">
        <f>IF(RES_hh_emih!V27=0,0,RES_hh_emih!V27/RES_summary!V$19)</f>
        <v>1.3016370498697496</v>
      </c>
      <c r="W27" s="69">
        <f>IF(RES_hh_emih!W27=0,0,RES_hh_emih!W27/RES_summary!W$19)</f>
        <v>1.1302593443850206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2.5487980049697847</v>
      </c>
      <c r="C29" s="72">
        <f>IF(RES_hh_emih!C29=0,0,RES_hh_emih!C29/RES_summary!C$19)</f>
        <v>2.4855180146083091</v>
      </c>
      <c r="D29" s="72">
        <f>IF(RES_hh_emih!D29=0,0,RES_hh_emih!D29/RES_summary!D$19)</f>
        <v>2.521210145944131</v>
      </c>
      <c r="E29" s="72">
        <f>IF(RES_hh_emih!E29=0,0,RES_hh_emih!E29/RES_summary!E$19)</f>
        <v>2.4615656137779158</v>
      </c>
      <c r="F29" s="72">
        <f>IF(RES_hh_emih!F29=0,0,RES_hh_emih!F29/RES_summary!F$19)</f>
        <v>2.6349101278635847</v>
      </c>
      <c r="G29" s="72">
        <f>IF(RES_hh_emih!G29=0,0,RES_hh_emih!G29/RES_summary!G$19)</f>
        <v>2.4603141236638133</v>
      </c>
      <c r="H29" s="72">
        <f>IF(RES_hh_emih!H29=0,0,RES_hh_emih!H29/RES_summary!H$19)</f>
        <v>2.357389194564961</v>
      </c>
      <c r="I29" s="72">
        <f>IF(RES_hh_emih!I29=0,0,RES_hh_emih!I29/RES_summary!I$19)</f>
        <v>2.1455854181678329</v>
      </c>
      <c r="J29" s="72">
        <f>IF(RES_hh_emih!J29=0,0,RES_hh_emih!J29/RES_summary!J$19)</f>
        <v>2.1027697667215</v>
      </c>
      <c r="K29" s="72">
        <f>IF(RES_hh_emih!K29=0,0,RES_hh_emih!K29/RES_summary!K$19)</f>
        <v>1.9958765470025324</v>
      </c>
      <c r="L29" s="72">
        <f>IF(RES_hh_emih!L29=0,0,RES_hh_emih!L29/RES_summary!L$19)</f>
        <v>1.9439886474225048</v>
      </c>
      <c r="M29" s="72">
        <f>IF(RES_hh_emih!M29=0,0,RES_hh_emih!M29/RES_summary!M$19)</f>
        <v>1.9848549224932734</v>
      </c>
      <c r="N29" s="72">
        <f>IF(RES_hh_emih!N29=0,0,RES_hh_emih!N29/RES_summary!N$19)</f>
        <v>1.7162997455507834</v>
      </c>
      <c r="O29" s="72">
        <f>IF(RES_hh_emih!O29=0,0,RES_hh_emih!O29/RES_summary!O$19)</f>
        <v>1.7075154742330485</v>
      </c>
      <c r="P29" s="72">
        <f>IF(RES_hh_emih!P29=0,0,RES_hh_emih!P29/RES_summary!P$19)</f>
        <v>1.751734914267072</v>
      </c>
      <c r="Q29" s="72">
        <f>IF(RES_hh_emih!Q29=0,0,RES_hh_emih!Q29/RES_summary!Q$19)</f>
        <v>1.6684366307692684</v>
      </c>
      <c r="R29" s="72">
        <f>IF(RES_hh_emih!R29=0,0,RES_hh_emih!R29/RES_summary!R$19)</f>
        <v>1.7357457275630466</v>
      </c>
      <c r="S29" s="72">
        <f>IF(RES_hh_emih!S29=0,0,RES_hh_emih!S29/RES_summary!S$19)</f>
        <v>1.8794997592232197</v>
      </c>
      <c r="T29" s="72">
        <f>IF(RES_hh_emih!T29=0,0,RES_hh_emih!T29/RES_summary!T$19)</f>
        <v>1.9347556580473158</v>
      </c>
      <c r="U29" s="72">
        <f>IF(RES_hh_emih!U29=0,0,RES_hh_emih!U29/RES_summary!U$19)</f>
        <v>1.9187423820222926</v>
      </c>
      <c r="V29" s="72">
        <f>IF(RES_hh_emih!V29=0,0,RES_hh_emih!V29/RES_summary!V$19)</f>
        <v>1.950211084271644</v>
      </c>
      <c r="W29" s="72">
        <f>IF(RES_hh_emih!W29=0,0,RES_hh_emih!W29/RES_summary!W$19)</f>
        <v>1.8774589922680391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2.2262484226492942</v>
      </c>
      <c r="C30" s="72">
        <f>IF(RES_hh_emih!C30=0,0,RES_hh_emih!C30/RES_summary!C$19)</f>
        <v>2.2433855008539378</v>
      </c>
      <c r="D30" s="72">
        <f>IF(RES_hh_emih!D30=0,0,RES_hh_emih!D30/RES_summary!D$19)</f>
        <v>2.2560588654794276</v>
      </c>
      <c r="E30" s="72">
        <f>IF(RES_hh_emih!E30=0,0,RES_hh_emih!E30/RES_summary!E$19)</f>
        <v>2.275176565579252</v>
      </c>
      <c r="F30" s="72">
        <f>IF(RES_hh_emih!F30=0,0,RES_hh_emih!F30/RES_summary!F$19)</f>
        <v>2.2019233521845347</v>
      </c>
      <c r="G30" s="72">
        <f>IF(RES_hh_emih!G30=0,0,RES_hh_emih!G30/RES_summary!G$19)</f>
        <v>2.265489446480641</v>
      </c>
      <c r="H30" s="72">
        <f>IF(RES_hh_emih!H30=0,0,RES_hh_emih!H30/RES_summary!H$19)</f>
        <v>2.188028861067326</v>
      </c>
      <c r="I30" s="72">
        <f>IF(RES_hh_emih!I30=0,0,RES_hh_emih!I30/RES_summary!I$19)</f>
        <v>1.9070483903862125</v>
      </c>
      <c r="J30" s="72">
        <f>IF(RES_hh_emih!J30=0,0,RES_hh_emih!J30/RES_summary!J$19)</f>
        <v>1.700171930555626</v>
      </c>
      <c r="K30" s="72">
        <f>IF(RES_hh_emih!K30=0,0,RES_hh_emih!K30/RES_summary!K$19)</f>
        <v>1.7617915287772079</v>
      </c>
      <c r="L30" s="72">
        <f>IF(RES_hh_emih!L30=0,0,RES_hh_emih!L30/RES_summary!L$19)</f>
        <v>1.8094430283959284</v>
      </c>
      <c r="M30" s="72">
        <f>IF(RES_hh_emih!M30=0,0,RES_hh_emih!M30/RES_summary!M$19)</f>
        <v>1.7668568040921446</v>
      </c>
      <c r="N30" s="72">
        <f>IF(RES_hh_emih!N30=0,0,RES_hh_emih!N30/RES_summary!N$19)</f>
        <v>1.5153352467692882</v>
      </c>
      <c r="O30" s="72">
        <f>IF(RES_hh_emih!O30=0,0,RES_hh_emih!O30/RES_summary!O$19)</f>
        <v>1.5857634909639475</v>
      </c>
      <c r="P30" s="72">
        <f>IF(RES_hh_emih!P30=0,0,RES_hh_emih!P30/RES_summary!P$19)</f>
        <v>1.453129730695399</v>
      </c>
      <c r="Q30" s="72">
        <f>IF(RES_hh_emih!Q30=0,0,RES_hh_emih!Q30/RES_summary!Q$19)</f>
        <v>1.490939257364255</v>
      </c>
      <c r="R30" s="72">
        <f>IF(RES_hh_emih!R30=0,0,RES_hh_emih!R30/RES_summary!R$19)</f>
        <v>1.5279621842367115</v>
      </c>
      <c r="S30" s="72">
        <f>IF(RES_hh_emih!S30=0,0,RES_hh_emih!S30/RES_summary!S$19)</f>
        <v>1.7201913704303511</v>
      </c>
      <c r="T30" s="72">
        <f>IF(RES_hh_emih!T30=0,0,RES_hh_emih!T30/RES_summary!T$19)</f>
        <v>1.677220387059164</v>
      </c>
      <c r="U30" s="72">
        <f>IF(RES_hh_emih!U30=0,0,RES_hh_emih!U30/RES_summary!U$19)</f>
        <v>1.7183826212792519</v>
      </c>
      <c r="V30" s="72">
        <f>IF(RES_hh_emih!V30=0,0,RES_hh_emih!V30/RES_summary!V$19)</f>
        <v>1.8232224223200457</v>
      </c>
      <c r="W30" s="72">
        <f>IF(RES_hh_emih!W30=0,0,RES_hh_emih!W30/RES_summary!W$19)</f>
        <v>1.5814445435888895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584123</v>
      </c>
      <c r="D3" s="67">
        <f t="shared" si="0"/>
        <v>582943</v>
      </c>
      <c r="E3" s="67">
        <f t="shared" si="0"/>
        <v>631813</v>
      </c>
      <c r="F3" s="67">
        <f t="shared" si="0"/>
        <v>724503</v>
      </c>
      <c r="G3" s="67">
        <f t="shared" si="0"/>
        <v>832894</v>
      </c>
      <c r="H3" s="67">
        <f t="shared" si="0"/>
        <v>740582</v>
      </c>
      <c r="I3" s="67">
        <f t="shared" si="0"/>
        <v>814085</v>
      </c>
      <c r="J3" s="67">
        <f t="shared" si="0"/>
        <v>809236</v>
      </c>
      <c r="K3" s="67">
        <f t="shared" si="0"/>
        <v>794972</v>
      </c>
      <c r="L3" s="67">
        <f t="shared" si="0"/>
        <v>707819</v>
      </c>
      <c r="M3" s="67">
        <f t="shared" si="0"/>
        <v>830642</v>
      </c>
      <c r="N3" s="67">
        <f t="shared" si="0"/>
        <v>781506</v>
      </c>
      <c r="O3" s="67">
        <f t="shared" si="0"/>
        <v>762868</v>
      </c>
      <c r="P3" s="67">
        <f t="shared" si="0"/>
        <v>1067439</v>
      </c>
      <c r="Q3" s="67">
        <f t="shared" si="0"/>
        <v>671080</v>
      </c>
      <c r="R3" s="67">
        <f t="shared" si="0"/>
        <v>623087</v>
      </c>
      <c r="S3" s="67">
        <f t="shared" si="0"/>
        <v>587067</v>
      </c>
      <c r="T3" s="67">
        <f t="shared" si="0"/>
        <v>630973</v>
      </c>
      <c r="U3" s="67">
        <f t="shared" si="0"/>
        <v>566022</v>
      </c>
      <c r="V3" s="67">
        <f t="shared" si="0"/>
        <v>564149</v>
      </c>
      <c r="W3" s="67">
        <f t="shared" si="0"/>
        <v>561765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584123</v>
      </c>
      <c r="D4" s="71">
        <f t="shared" si="1"/>
        <v>582943</v>
      </c>
      <c r="E4" s="71">
        <f t="shared" si="1"/>
        <v>631813</v>
      </c>
      <c r="F4" s="71">
        <f t="shared" si="1"/>
        <v>724503</v>
      </c>
      <c r="G4" s="71">
        <f t="shared" si="1"/>
        <v>832894</v>
      </c>
      <c r="H4" s="71">
        <f t="shared" si="1"/>
        <v>740582</v>
      </c>
      <c r="I4" s="71">
        <f t="shared" si="1"/>
        <v>814085</v>
      </c>
      <c r="J4" s="71">
        <f t="shared" si="1"/>
        <v>809236</v>
      </c>
      <c r="K4" s="71">
        <f t="shared" si="1"/>
        <v>794972</v>
      </c>
      <c r="L4" s="71">
        <f t="shared" si="1"/>
        <v>707819</v>
      </c>
      <c r="M4" s="71">
        <f t="shared" si="1"/>
        <v>830642</v>
      </c>
      <c r="N4" s="71">
        <f t="shared" si="1"/>
        <v>781506</v>
      </c>
      <c r="O4" s="71">
        <f t="shared" si="1"/>
        <v>762868</v>
      </c>
      <c r="P4" s="71">
        <f t="shared" si="1"/>
        <v>1067439</v>
      </c>
      <c r="Q4" s="71">
        <f t="shared" si="1"/>
        <v>671080</v>
      </c>
      <c r="R4" s="71">
        <f t="shared" ref="R4:V4" si="2">SUM(R5:R13)</f>
        <v>623087</v>
      </c>
      <c r="S4" s="71">
        <f t="shared" si="2"/>
        <v>587067</v>
      </c>
      <c r="T4" s="71">
        <f t="shared" si="2"/>
        <v>630973</v>
      </c>
      <c r="U4" s="71">
        <f t="shared" si="2"/>
        <v>566022</v>
      </c>
      <c r="V4" s="71">
        <f t="shared" si="2"/>
        <v>564149</v>
      </c>
      <c r="W4" s="71">
        <f t="shared" ref="W4" si="3">SUM(W5:W13)</f>
        <v>561765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13819</v>
      </c>
      <c r="D6" s="82">
        <v>8249</v>
      </c>
      <c r="E6" s="82">
        <v>7567</v>
      </c>
      <c r="F6" s="82">
        <v>12748</v>
      </c>
      <c r="G6" s="82">
        <v>23754</v>
      </c>
      <c r="H6" s="82">
        <v>27847</v>
      </c>
      <c r="I6" s="82">
        <v>31702</v>
      </c>
      <c r="J6" s="82">
        <v>35357</v>
      </c>
      <c r="K6" s="82">
        <v>23884</v>
      </c>
      <c r="L6" s="82">
        <v>18132</v>
      </c>
      <c r="M6" s="82">
        <v>20547</v>
      </c>
      <c r="N6" s="82">
        <v>25936</v>
      </c>
      <c r="O6" s="82">
        <v>29089</v>
      </c>
      <c r="P6" s="82">
        <v>19010</v>
      </c>
      <c r="Q6" s="82">
        <v>14912</v>
      </c>
      <c r="R6" s="82">
        <v>15142</v>
      </c>
      <c r="S6" s="82">
        <v>14075</v>
      </c>
      <c r="T6" s="82">
        <v>17516</v>
      </c>
      <c r="U6" s="82">
        <v>19810</v>
      </c>
      <c r="V6" s="82">
        <v>21080</v>
      </c>
      <c r="W6" s="82">
        <v>19330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68614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2">
        <v>0</v>
      </c>
      <c r="K7" s="82">
        <v>52851</v>
      </c>
      <c r="L7" s="82">
        <v>60151</v>
      </c>
      <c r="M7" s="82">
        <v>97740</v>
      </c>
      <c r="N7" s="82">
        <v>76734</v>
      </c>
      <c r="O7" s="82">
        <v>80183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376772</v>
      </c>
      <c r="D8" s="82">
        <v>338859</v>
      </c>
      <c r="E8" s="82">
        <v>429940</v>
      </c>
      <c r="F8" s="82">
        <v>499213</v>
      </c>
      <c r="G8" s="82">
        <v>394746</v>
      </c>
      <c r="H8" s="82">
        <v>235799</v>
      </c>
      <c r="I8" s="82">
        <v>265305</v>
      </c>
      <c r="J8" s="82">
        <v>614215</v>
      </c>
      <c r="K8" s="82">
        <v>608328</v>
      </c>
      <c r="L8" s="82">
        <v>495102</v>
      </c>
      <c r="M8" s="82">
        <v>550970</v>
      </c>
      <c r="N8" s="82">
        <v>538115</v>
      </c>
      <c r="O8" s="82">
        <v>487516</v>
      </c>
      <c r="P8" s="82">
        <v>582111</v>
      </c>
      <c r="Q8" s="82">
        <v>383684</v>
      </c>
      <c r="R8" s="82">
        <v>368440</v>
      </c>
      <c r="S8" s="82">
        <v>329906</v>
      </c>
      <c r="T8" s="82">
        <v>380386</v>
      </c>
      <c r="U8" s="82">
        <v>286077</v>
      </c>
      <c r="V8" s="82">
        <v>290301</v>
      </c>
      <c r="W8" s="82">
        <v>194237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117839</v>
      </c>
      <c r="D9" s="82">
        <v>226062</v>
      </c>
      <c r="E9" s="82">
        <v>181843</v>
      </c>
      <c r="F9" s="82">
        <v>141890</v>
      </c>
      <c r="G9" s="82">
        <v>396580</v>
      </c>
      <c r="H9" s="82">
        <v>466099</v>
      </c>
      <c r="I9" s="82">
        <v>505981</v>
      </c>
      <c r="J9" s="82">
        <v>137855</v>
      </c>
      <c r="K9" s="82">
        <v>64775</v>
      </c>
      <c r="L9" s="82">
        <v>76973</v>
      </c>
      <c r="M9" s="82">
        <v>43109</v>
      </c>
      <c r="N9" s="82">
        <v>64884</v>
      </c>
      <c r="O9" s="82">
        <v>101958</v>
      </c>
      <c r="P9" s="82">
        <v>397823</v>
      </c>
      <c r="Q9" s="82">
        <v>240505</v>
      </c>
      <c r="R9" s="82">
        <v>212284</v>
      </c>
      <c r="S9" s="82">
        <v>226252</v>
      </c>
      <c r="T9" s="82">
        <v>217668</v>
      </c>
      <c r="U9" s="82">
        <v>217553</v>
      </c>
      <c r="V9" s="82">
        <v>204334</v>
      </c>
      <c r="W9" s="82">
        <v>223235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68</v>
      </c>
      <c r="D10" s="82">
        <v>34</v>
      </c>
      <c r="E10" s="82">
        <v>14</v>
      </c>
      <c r="F10" s="82">
        <v>48</v>
      </c>
      <c r="G10" s="82">
        <v>60</v>
      </c>
      <c r="H10" s="82">
        <v>103</v>
      </c>
      <c r="I10" s="82">
        <v>94</v>
      </c>
      <c r="J10" s="82">
        <v>42</v>
      </c>
      <c r="K10" s="82">
        <v>11</v>
      </c>
      <c r="L10" s="82">
        <v>0</v>
      </c>
      <c r="M10" s="82">
        <v>16</v>
      </c>
      <c r="N10" s="82">
        <v>39</v>
      </c>
      <c r="O10" s="82">
        <v>30</v>
      </c>
      <c r="P10" s="82">
        <v>0</v>
      </c>
      <c r="Q10" s="82">
        <v>0</v>
      </c>
      <c r="R10" s="82">
        <v>22</v>
      </c>
      <c r="S10" s="82">
        <v>29</v>
      </c>
      <c r="T10" s="82">
        <v>29</v>
      </c>
      <c r="U10" s="82">
        <v>29</v>
      </c>
      <c r="V10" s="82">
        <v>35</v>
      </c>
      <c r="W10" s="82">
        <v>25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0</v>
      </c>
      <c r="D11" s="82">
        <v>0</v>
      </c>
      <c r="E11" s="82">
        <v>0</v>
      </c>
      <c r="F11" s="82">
        <v>51500</v>
      </c>
      <c r="G11" s="82">
        <v>629</v>
      </c>
      <c r="H11" s="82">
        <v>3516</v>
      </c>
      <c r="I11" s="82">
        <v>0</v>
      </c>
      <c r="J11" s="82">
        <v>3472</v>
      </c>
      <c r="K11" s="82">
        <v>17601</v>
      </c>
      <c r="L11" s="82">
        <v>27707</v>
      </c>
      <c r="M11" s="82">
        <v>91900</v>
      </c>
      <c r="N11" s="82">
        <v>63028</v>
      </c>
      <c r="O11" s="82">
        <v>58273</v>
      </c>
      <c r="P11" s="82">
        <v>60718</v>
      </c>
      <c r="Q11" s="82">
        <v>22948</v>
      </c>
      <c r="R11" s="82">
        <v>19637</v>
      </c>
      <c r="S11" s="82">
        <v>10581</v>
      </c>
      <c r="T11" s="82">
        <v>11196</v>
      </c>
      <c r="U11" s="82">
        <v>9705</v>
      </c>
      <c r="V11" s="82">
        <v>0</v>
      </c>
      <c r="W11" s="82">
        <v>0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962</v>
      </c>
      <c r="D12" s="82">
        <v>1667</v>
      </c>
      <c r="E12" s="82">
        <v>2449</v>
      </c>
      <c r="F12" s="82">
        <v>4194</v>
      </c>
      <c r="G12" s="82">
        <v>4940</v>
      </c>
      <c r="H12" s="82">
        <v>3816</v>
      </c>
      <c r="I12" s="82">
        <v>4455</v>
      </c>
      <c r="J12" s="82">
        <v>6714</v>
      </c>
      <c r="K12" s="82">
        <v>9804</v>
      </c>
      <c r="L12" s="82">
        <v>11173</v>
      </c>
      <c r="M12" s="82">
        <v>11259</v>
      </c>
      <c r="N12" s="82">
        <v>7045</v>
      </c>
      <c r="O12" s="82">
        <v>5819</v>
      </c>
      <c r="P12" s="82">
        <v>7777</v>
      </c>
      <c r="Q12" s="82">
        <v>9031</v>
      </c>
      <c r="R12" s="82">
        <v>7539</v>
      </c>
      <c r="S12" s="82">
        <v>6224</v>
      </c>
      <c r="T12" s="82">
        <v>4095</v>
      </c>
      <c r="U12" s="82">
        <v>32848</v>
      </c>
      <c r="V12" s="82">
        <v>48399</v>
      </c>
      <c r="W12" s="82">
        <v>124934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6049</v>
      </c>
      <c r="D13" s="83">
        <v>8072</v>
      </c>
      <c r="E13" s="83">
        <v>10000</v>
      </c>
      <c r="F13" s="83">
        <v>14910</v>
      </c>
      <c r="G13" s="83">
        <v>12185</v>
      </c>
      <c r="H13" s="83">
        <v>3402</v>
      </c>
      <c r="I13" s="83">
        <v>6548</v>
      </c>
      <c r="J13" s="83">
        <v>11581</v>
      </c>
      <c r="K13" s="83">
        <v>17718</v>
      </c>
      <c r="L13" s="83">
        <v>18581</v>
      </c>
      <c r="M13" s="83">
        <v>15101</v>
      </c>
      <c r="N13" s="83">
        <v>5725</v>
      </c>
      <c r="O13" s="83">
        <v>0</v>
      </c>
      <c r="P13" s="83">
        <v>0</v>
      </c>
      <c r="Q13" s="83">
        <v>0</v>
      </c>
      <c r="R13" s="83">
        <v>23</v>
      </c>
      <c r="S13" s="83">
        <v>0</v>
      </c>
      <c r="T13" s="83">
        <v>83</v>
      </c>
      <c r="U13" s="83">
        <v>0</v>
      </c>
      <c r="V13" s="83">
        <v>0</v>
      </c>
      <c r="W13" s="83">
        <v>4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577112</v>
      </c>
      <c r="D14" s="85">
        <f t="shared" si="4"/>
        <v>573204</v>
      </c>
      <c r="E14" s="85">
        <f t="shared" si="4"/>
        <v>619364</v>
      </c>
      <c r="F14" s="85">
        <f t="shared" si="4"/>
        <v>705399</v>
      </c>
      <c r="G14" s="85">
        <f t="shared" si="4"/>
        <v>815769</v>
      </c>
      <c r="H14" s="85">
        <f t="shared" si="4"/>
        <v>733364</v>
      </c>
      <c r="I14" s="85">
        <f t="shared" si="4"/>
        <v>803082</v>
      </c>
      <c r="J14" s="85">
        <f t="shared" si="4"/>
        <v>790941</v>
      </c>
      <c r="K14" s="85">
        <f t="shared" si="4"/>
        <v>767450</v>
      </c>
      <c r="L14" s="85">
        <f t="shared" si="4"/>
        <v>678065</v>
      </c>
      <c r="M14" s="85">
        <f t="shared" si="4"/>
        <v>804282</v>
      </c>
      <c r="N14" s="85">
        <f t="shared" si="4"/>
        <v>768736</v>
      </c>
      <c r="O14" s="85">
        <f t="shared" si="4"/>
        <v>757049</v>
      </c>
      <c r="P14" s="85">
        <f t="shared" si="4"/>
        <v>1059662</v>
      </c>
      <c r="Q14" s="85">
        <f t="shared" si="4"/>
        <v>662049</v>
      </c>
      <c r="R14" s="85">
        <f t="shared" ref="R14:V14" si="5">SUM(R5:R11)</f>
        <v>615525</v>
      </c>
      <c r="S14" s="85">
        <f t="shared" si="5"/>
        <v>580843</v>
      </c>
      <c r="T14" s="85">
        <f t="shared" si="5"/>
        <v>626795</v>
      </c>
      <c r="U14" s="85">
        <f t="shared" si="5"/>
        <v>533174</v>
      </c>
      <c r="V14" s="85">
        <f t="shared" si="5"/>
        <v>515750</v>
      </c>
      <c r="W14" s="85">
        <f t="shared" ref="W14" si="6">SUM(W5:W11)</f>
        <v>436827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155649</v>
      </c>
      <c r="D15" s="71">
        <f t="shared" si="7"/>
        <v>413630</v>
      </c>
      <c r="E15" s="71">
        <f t="shared" si="7"/>
        <v>501087</v>
      </c>
      <c r="F15" s="71">
        <f t="shared" si="7"/>
        <v>321575</v>
      </c>
      <c r="G15" s="71">
        <f t="shared" si="7"/>
        <v>354991</v>
      </c>
      <c r="H15" s="71">
        <f t="shared" si="7"/>
        <v>352591</v>
      </c>
      <c r="I15" s="71">
        <f t="shared" si="7"/>
        <v>481822</v>
      </c>
      <c r="J15" s="71">
        <f t="shared" si="7"/>
        <v>550658</v>
      </c>
      <c r="K15" s="71">
        <f t="shared" si="7"/>
        <v>419542</v>
      </c>
      <c r="L15" s="71">
        <f t="shared" si="7"/>
        <v>230207</v>
      </c>
      <c r="M15" s="71">
        <f t="shared" si="7"/>
        <v>270652</v>
      </c>
      <c r="N15" s="71">
        <f t="shared" si="7"/>
        <v>375557</v>
      </c>
      <c r="O15" s="71">
        <f t="shared" si="7"/>
        <v>399192</v>
      </c>
      <c r="P15" s="71">
        <f t="shared" si="7"/>
        <v>206266</v>
      </c>
      <c r="Q15" s="71">
        <f t="shared" si="7"/>
        <v>118019</v>
      </c>
      <c r="R15" s="71">
        <f t="shared" si="7"/>
        <v>283017</v>
      </c>
      <c r="S15" s="71">
        <f t="shared" si="7"/>
        <v>262545</v>
      </c>
      <c r="T15" s="71">
        <f t="shared" si="7"/>
        <v>548397</v>
      </c>
      <c r="U15" s="71">
        <f t="shared" si="7"/>
        <v>344164</v>
      </c>
      <c r="V15" s="71">
        <f t="shared" si="7"/>
        <v>323406</v>
      </c>
      <c r="W15" s="71">
        <f t="shared" si="7"/>
        <v>186103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155649</v>
      </c>
      <c r="D16" s="82">
        <v>413630</v>
      </c>
      <c r="E16" s="82">
        <v>501087</v>
      </c>
      <c r="F16" s="82">
        <v>321575</v>
      </c>
      <c r="G16" s="82">
        <v>354991</v>
      </c>
      <c r="H16" s="82">
        <v>352591</v>
      </c>
      <c r="I16" s="82">
        <v>481822</v>
      </c>
      <c r="J16" s="82">
        <v>550658</v>
      </c>
      <c r="K16" s="82">
        <v>419542</v>
      </c>
      <c r="L16" s="82">
        <v>230207</v>
      </c>
      <c r="M16" s="82">
        <v>270652</v>
      </c>
      <c r="N16" s="82">
        <v>375557</v>
      </c>
      <c r="O16" s="82">
        <v>399192</v>
      </c>
      <c r="P16" s="82">
        <v>206266</v>
      </c>
      <c r="Q16" s="82">
        <v>118019</v>
      </c>
      <c r="R16" s="82">
        <v>283017</v>
      </c>
      <c r="S16" s="82">
        <v>262545</v>
      </c>
      <c r="T16" s="82">
        <v>548397</v>
      </c>
      <c r="U16" s="82">
        <v>344164</v>
      </c>
      <c r="V16" s="82">
        <v>323406</v>
      </c>
      <c r="W16" s="82">
        <v>186103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584123</v>
      </c>
      <c r="D17" s="71">
        <f t="shared" si="8"/>
        <v>582943</v>
      </c>
      <c r="E17" s="71">
        <f t="shared" si="8"/>
        <v>631813</v>
      </c>
      <c r="F17" s="71">
        <f t="shared" si="8"/>
        <v>724503</v>
      </c>
      <c r="G17" s="71">
        <f t="shared" si="8"/>
        <v>832894</v>
      </c>
      <c r="H17" s="71">
        <f t="shared" si="8"/>
        <v>740582</v>
      </c>
      <c r="I17" s="71">
        <f t="shared" si="8"/>
        <v>814085</v>
      </c>
      <c r="J17" s="71">
        <f t="shared" si="8"/>
        <v>809236</v>
      </c>
      <c r="K17" s="71">
        <f t="shared" si="8"/>
        <v>794972</v>
      </c>
      <c r="L17" s="71">
        <f t="shared" si="8"/>
        <v>707819</v>
      </c>
      <c r="M17" s="71">
        <f t="shared" si="8"/>
        <v>830642</v>
      </c>
      <c r="N17" s="71">
        <f t="shared" si="8"/>
        <v>781506</v>
      </c>
      <c r="O17" s="71">
        <f t="shared" si="8"/>
        <v>762868</v>
      </c>
      <c r="P17" s="71">
        <f t="shared" si="8"/>
        <v>1067439</v>
      </c>
      <c r="Q17" s="71">
        <f t="shared" si="8"/>
        <v>671080</v>
      </c>
      <c r="R17" s="71">
        <f t="shared" ref="R17:V17" si="9">SUM(R18:R25)</f>
        <v>623087</v>
      </c>
      <c r="S17" s="71">
        <f t="shared" si="9"/>
        <v>587067</v>
      </c>
      <c r="T17" s="71">
        <f t="shared" si="9"/>
        <v>630973</v>
      </c>
      <c r="U17" s="71">
        <f t="shared" si="9"/>
        <v>566022</v>
      </c>
      <c r="V17" s="71">
        <f t="shared" si="9"/>
        <v>564149</v>
      </c>
      <c r="W17" s="71">
        <f t="shared" ref="W17" si="10">SUM(W18:W25)</f>
        <v>561765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55256</v>
      </c>
      <c r="D19" s="82">
        <v>70058</v>
      </c>
      <c r="E19" s="82">
        <v>68050</v>
      </c>
      <c r="F19" s="82">
        <v>64812</v>
      </c>
      <c r="G19" s="82">
        <v>82989</v>
      </c>
      <c r="H19" s="82">
        <v>78840</v>
      </c>
      <c r="I19" s="82">
        <v>42100</v>
      </c>
      <c r="J19" s="82">
        <v>41552</v>
      </c>
      <c r="K19" s="82">
        <v>37915</v>
      </c>
      <c r="L19" s="82">
        <v>36992</v>
      </c>
      <c r="M19" s="82">
        <v>30059</v>
      </c>
      <c r="N19" s="82">
        <v>18980</v>
      </c>
      <c r="O19" s="82">
        <v>16670</v>
      </c>
      <c r="P19" s="82">
        <v>40138</v>
      </c>
      <c r="Q19" s="82">
        <v>39702</v>
      </c>
      <c r="R19" s="82">
        <v>61702</v>
      </c>
      <c r="S19" s="82">
        <v>64943</v>
      </c>
      <c r="T19" s="82">
        <v>60195</v>
      </c>
      <c r="U19" s="82">
        <v>56388</v>
      </c>
      <c r="V19" s="82">
        <v>51392</v>
      </c>
      <c r="W19" s="82">
        <v>66570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1393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32103</v>
      </c>
      <c r="L20" s="82">
        <v>38291</v>
      </c>
      <c r="M20" s="82">
        <v>56523</v>
      </c>
      <c r="N20" s="82">
        <v>48128</v>
      </c>
      <c r="O20" s="82">
        <v>52356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289163</v>
      </c>
      <c r="D21" s="82">
        <v>217185</v>
      </c>
      <c r="E21" s="82">
        <v>248239</v>
      </c>
      <c r="F21" s="82">
        <v>208473</v>
      </c>
      <c r="G21" s="82">
        <v>394746</v>
      </c>
      <c r="H21" s="82">
        <v>235799</v>
      </c>
      <c r="I21" s="82">
        <v>265305</v>
      </c>
      <c r="J21" s="82">
        <v>563112</v>
      </c>
      <c r="K21" s="82">
        <v>585914</v>
      </c>
      <c r="L21" s="82">
        <v>481372</v>
      </c>
      <c r="M21" s="82">
        <v>413038</v>
      </c>
      <c r="N21" s="82">
        <v>479286</v>
      </c>
      <c r="O21" s="82">
        <v>487516</v>
      </c>
      <c r="P21" s="82">
        <v>582111</v>
      </c>
      <c r="Q21" s="82">
        <v>383684</v>
      </c>
      <c r="R21" s="82">
        <v>368440</v>
      </c>
      <c r="S21" s="82">
        <v>329906</v>
      </c>
      <c r="T21" s="82">
        <v>341531</v>
      </c>
      <c r="U21" s="82">
        <v>247880</v>
      </c>
      <c r="V21" s="82">
        <v>272737</v>
      </c>
      <c r="W21" s="82">
        <v>194237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5369</v>
      </c>
      <c r="D22" s="82">
        <v>21323</v>
      </c>
      <c r="E22" s="82">
        <v>22275</v>
      </c>
      <c r="F22" s="82">
        <v>27081</v>
      </c>
      <c r="G22" s="82">
        <v>32855</v>
      </c>
      <c r="H22" s="82">
        <v>35543</v>
      </c>
      <c r="I22" s="82">
        <v>30416</v>
      </c>
      <c r="J22" s="82">
        <v>20874</v>
      </c>
      <c r="K22" s="82">
        <v>4557</v>
      </c>
      <c r="L22" s="82">
        <v>4523</v>
      </c>
      <c r="M22" s="82">
        <v>4428</v>
      </c>
      <c r="N22" s="82">
        <v>6934</v>
      </c>
      <c r="O22" s="82">
        <v>8939</v>
      </c>
      <c r="P22" s="82">
        <v>27833</v>
      </c>
      <c r="Q22" s="82">
        <v>19405</v>
      </c>
      <c r="R22" s="82">
        <v>27384</v>
      </c>
      <c r="S22" s="82">
        <v>38393</v>
      </c>
      <c r="T22" s="82">
        <v>35100</v>
      </c>
      <c r="U22" s="82">
        <v>39365</v>
      </c>
      <c r="V22" s="82">
        <v>31310</v>
      </c>
      <c r="W22" s="82">
        <v>52966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9</v>
      </c>
      <c r="D23" s="82">
        <v>18</v>
      </c>
      <c r="E23" s="82">
        <v>4</v>
      </c>
      <c r="F23" s="82">
        <v>5</v>
      </c>
      <c r="G23" s="82">
        <v>7</v>
      </c>
      <c r="H23" s="82">
        <v>13</v>
      </c>
      <c r="I23" s="82">
        <v>61</v>
      </c>
      <c r="J23" s="82">
        <v>42</v>
      </c>
      <c r="K23" s="82">
        <v>11</v>
      </c>
      <c r="L23" s="82">
        <v>0</v>
      </c>
      <c r="M23" s="82">
        <v>7</v>
      </c>
      <c r="N23" s="82">
        <v>21</v>
      </c>
      <c r="O23" s="82">
        <v>18</v>
      </c>
      <c r="P23" s="82">
        <v>0</v>
      </c>
      <c r="Q23" s="82">
        <v>0</v>
      </c>
      <c r="R23" s="82">
        <v>19</v>
      </c>
      <c r="S23" s="82">
        <v>18</v>
      </c>
      <c r="T23" s="82">
        <v>25</v>
      </c>
      <c r="U23" s="82">
        <v>21</v>
      </c>
      <c r="V23" s="82">
        <v>22</v>
      </c>
      <c r="W23" s="82">
        <v>23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0</v>
      </c>
      <c r="D24" s="82">
        <v>0</v>
      </c>
      <c r="E24" s="82">
        <v>0</v>
      </c>
      <c r="F24" s="82">
        <v>42216</v>
      </c>
      <c r="G24" s="82">
        <v>9</v>
      </c>
      <c r="H24" s="82">
        <v>3516</v>
      </c>
      <c r="I24" s="82">
        <v>0</v>
      </c>
      <c r="J24" s="82">
        <v>849</v>
      </c>
      <c r="K24" s="82">
        <v>3837</v>
      </c>
      <c r="L24" s="82">
        <v>13039</v>
      </c>
      <c r="M24" s="82">
        <v>91900</v>
      </c>
      <c r="N24" s="82">
        <v>58752</v>
      </c>
      <c r="O24" s="82">
        <v>56947</v>
      </c>
      <c r="P24" s="82">
        <v>60718</v>
      </c>
      <c r="Q24" s="82">
        <v>21476</v>
      </c>
      <c r="R24" s="82">
        <v>14816</v>
      </c>
      <c r="S24" s="82">
        <v>5442</v>
      </c>
      <c r="T24" s="82">
        <v>1299</v>
      </c>
      <c r="U24" s="82">
        <v>3546</v>
      </c>
      <c r="V24" s="82">
        <v>0</v>
      </c>
      <c r="W24" s="82">
        <v>0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232933</v>
      </c>
      <c r="D25" s="83">
        <v>274359</v>
      </c>
      <c r="E25" s="83">
        <v>293245</v>
      </c>
      <c r="F25" s="83">
        <v>381916</v>
      </c>
      <c r="G25" s="83">
        <v>322288</v>
      </c>
      <c r="H25" s="83">
        <v>386871</v>
      </c>
      <c r="I25" s="83">
        <v>476203</v>
      </c>
      <c r="J25" s="83">
        <v>182807</v>
      </c>
      <c r="K25" s="83">
        <v>130635</v>
      </c>
      <c r="L25" s="83">
        <v>133602</v>
      </c>
      <c r="M25" s="83">
        <v>234687</v>
      </c>
      <c r="N25" s="83">
        <v>169405</v>
      </c>
      <c r="O25" s="83">
        <v>140422</v>
      </c>
      <c r="P25" s="83">
        <v>356639</v>
      </c>
      <c r="Q25" s="83">
        <v>206813</v>
      </c>
      <c r="R25" s="83">
        <v>150726</v>
      </c>
      <c r="S25" s="83">
        <v>148365</v>
      </c>
      <c r="T25" s="83">
        <v>192823</v>
      </c>
      <c r="U25" s="83">
        <v>218822</v>
      </c>
      <c r="V25" s="83">
        <v>208688</v>
      </c>
      <c r="W25" s="83">
        <v>247969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6606</v>
      </c>
      <c r="D26" s="85">
        <v>8008</v>
      </c>
      <c r="E26" s="85">
        <v>10389</v>
      </c>
      <c r="F26" s="85">
        <v>12174</v>
      </c>
      <c r="G26" s="85">
        <v>28928</v>
      </c>
      <c r="H26" s="85">
        <v>26411</v>
      </c>
      <c r="I26" s="85">
        <v>74234</v>
      </c>
      <c r="J26" s="85">
        <v>60276</v>
      </c>
      <c r="K26" s="85">
        <v>38618</v>
      </c>
      <c r="L26" s="85">
        <v>67050</v>
      </c>
      <c r="M26" s="85">
        <v>24149</v>
      </c>
      <c r="N26" s="85">
        <v>40585</v>
      </c>
      <c r="O26" s="85">
        <v>42927</v>
      </c>
      <c r="P26" s="85">
        <v>141087</v>
      </c>
      <c r="Q26" s="85">
        <v>52538</v>
      </c>
      <c r="R26" s="85">
        <v>65498</v>
      </c>
      <c r="S26" s="85">
        <v>64467</v>
      </c>
      <c r="T26" s="85">
        <v>66407</v>
      </c>
      <c r="U26" s="85">
        <v>75542</v>
      </c>
      <c r="V26" s="85">
        <v>93433</v>
      </c>
      <c r="W26" s="85">
        <v>183770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584123</v>
      </c>
      <c r="D27" s="71">
        <f t="shared" si="11"/>
        <v>582943</v>
      </c>
      <c r="E27" s="71">
        <f t="shared" si="11"/>
        <v>631813</v>
      </c>
      <c r="F27" s="71">
        <f t="shared" si="11"/>
        <v>724503</v>
      </c>
      <c r="G27" s="71">
        <f t="shared" si="11"/>
        <v>832894</v>
      </c>
      <c r="H27" s="71">
        <f t="shared" si="11"/>
        <v>740582</v>
      </c>
      <c r="I27" s="71">
        <f t="shared" si="11"/>
        <v>814085</v>
      </c>
      <c r="J27" s="71">
        <f t="shared" si="11"/>
        <v>809236</v>
      </c>
      <c r="K27" s="71">
        <f t="shared" si="11"/>
        <v>794972</v>
      </c>
      <c r="L27" s="71">
        <f t="shared" si="11"/>
        <v>707819</v>
      </c>
      <c r="M27" s="71">
        <f t="shared" si="11"/>
        <v>830642</v>
      </c>
      <c r="N27" s="71">
        <f t="shared" si="11"/>
        <v>781506</v>
      </c>
      <c r="O27" s="71">
        <f t="shared" si="11"/>
        <v>762868</v>
      </c>
      <c r="P27" s="71">
        <f t="shared" si="11"/>
        <v>1067439</v>
      </c>
      <c r="Q27" s="71">
        <f t="shared" si="11"/>
        <v>671080</v>
      </c>
      <c r="R27" s="71">
        <f t="shared" ref="R27:V27" si="12">SUM(R28:R32)</f>
        <v>623087</v>
      </c>
      <c r="S27" s="71">
        <f t="shared" si="12"/>
        <v>587067</v>
      </c>
      <c r="T27" s="71">
        <f t="shared" si="12"/>
        <v>630973</v>
      </c>
      <c r="U27" s="71">
        <f t="shared" si="12"/>
        <v>566022</v>
      </c>
      <c r="V27" s="71">
        <f t="shared" si="12"/>
        <v>564149</v>
      </c>
      <c r="W27" s="71">
        <f t="shared" ref="W27" si="13">SUM(W28:W32)</f>
        <v>561765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65933</v>
      </c>
      <c r="D29" s="82">
        <v>86464</v>
      </c>
      <c r="E29" s="82">
        <v>87855</v>
      </c>
      <c r="F29" s="82">
        <v>90576</v>
      </c>
      <c r="G29" s="82">
        <v>124341</v>
      </c>
      <c r="H29" s="82">
        <v>137061</v>
      </c>
      <c r="I29" s="82">
        <v>145929</v>
      </c>
      <c r="J29" s="82">
        <v>104473</v>
      </c>
      <c r="K29" s="82">
        <v>76187</v>
      </c>
      <c r="L29" s="82">
        <v>80606</v>
      </c>
      <c r="M29" s="82">
        <v>98962</v>
      </c>
      <c r="N29" s="82">
        <v>92100</v>
      </c>
      <c r="O29" s="82">
        <v>86886</v>
      </c>
      <c r="P29" s="82">
        <v>170525</v>
      </c>
      <c r="Q29" s="82">
        <v>82969</v>
      </c>
      <c r="R29" s="82">
        <v>91079</v>
      </c>
      <c r="S29" s="82">
        <v>67400</v>
      </c>
      <c r="T29" s="82">
        <v>78795</v>
      </c>
      <c r="U29" s="82">
        <v>80431</v>
      </c>
      <c r="V29" s="82">
        <v>82636</v>
      </c>
      <c r="W29" s="82">
        <v>107098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318469</v>
      </c>
      <c r="D30" s="82">
        <v>278797</v>
      </c>
      <c r="E30" s="82">
        <v>317418</v>
      </c>
      <c r="F30" s="82">
        <v>314542</v>
      </c>
      <c r="G30" s="82">
        <v>377354</v>
      </c>
      <c r="H30" s="82">
        <v>151231</v>
      </c>
      <c r="I30" s="82">
        <v>222511</v>
      </c>
      <c r="J30" s="82">
        <v>484983</v>
      </c>
      <c r="K30" s="82">
        <v>599425</v>
      </c>
      <c r="L30" s="82">
        <v>490248</v>
      </c>
      <c r="M30" s="82">
        <v>471582</v>
      </c>
      <c r="N30" s="82">
        <v>516209</v>
      </c>
      <c r="O30" s="82">
        <v>447334</v>
      </c>
      <c r="P30" s="82">
        <v>488354</v>
      </c>
      <c r="Q30" s="82">
        <v>361929</v>
      </c>
      <c r="R30" s="82">
        <v>335107</v>
      </c>
      <c r="S30" s="82">
        <v>327154</v>
      </c>
      <c r="T30" s="82">
        <v>364615</v>
      </c>
      <c r="U30" s="82">
        <v>261805</v>
      </c>
      <c r="V30" s="82">
        <v>283799</v>
      </c>
      <c r="W30" s="82">
        <v>189426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2757</v>
      </c>
      <c r="D31" s="82">
        <v>6752</v>
      </c>
      <c r="E31" s="82">
        <v>6759</v>
      </c>
      <c r="F31" s="82">
        <v>8487</v>
      </c>
      <c r="G31" s="82">
        <v>15685</v>
      </c>
      <c r="H31" s="82">
        <v>21084</v>
      </c>
      <c r="I31" s="82">
        <v>24697</v>
      </c>
      <c r="J31" s="82">
        <v>12075</v>
      </c>
      <c r="K31" s="82">
        <v>2065</v>
      </c>
      <c r="L31" s="82">
        <v>1644</v>
      </c>
      <c r="M31" s="82">
        <v>1535</v>
      </c>
      <c r="N31" s="82">
        <v>3816</v>
      </c>
      <c r="O31" s="82">
        <v>6250</v>
      </c>
      <c r="P31" s="82">
        <v>25526</v>
      </c>
      <c r="Q31" s="82">
        <v>15831</v>
      </c>
      <c r="R31" s="82">
        <v>13640</v>
      </c>
      <c r="S31" s="82">
        <v>9121</v>
      </c>
      <c r="T31" s="82">
        <v>8179</v>
      </c>
      <c r="U31" s="82">
        <v>8068</v>
      </c>
      <c r="V31" s="82">
        <v>8935</v>
      </c>
      <c r="W31" s="82">
        <v>10037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196964</v>
      </c>
      <c r="D32" s="86">
        <v>210930</v>
      </c>
      <c r="E32" s="86">
        <v>219781</v>
      </c>
      <c r="F32" s="86">
        <v>310898</v>
      </c>
      <c r="G32" s="86">
        <v>315514</v>
      </c>
      <c r="H32" s="86">
        <v>431206</v>
      </c>
      <c r="I32" s="86">
        <v>420948</v>
      </c>
      <c r="J32" s="86">
        <v>207705</v>
      </c>
      <c r="K32" s="86">
        <v>117295</v>
      </c>
      <c r="L32" s="86">
        <v>135321</v>
      </c>
      <c r="M32" s="86">
        <v>258563</v>
      </c>
      <c r="N32" s="86">
        <v>169381</v>
      </c>
      <c r="O32" s="86">
        <v>222398</v>
      </c>
      <c r="P32" s="86">
        <v>383034</v>
      </c>
      <c r="Q32" s="86">
        <v>210351</v>
      </c>
      <c r="R32" s="86">
        <v>183261</v>
      </c>
      <c r="S32" s="86">
        <v>183392</v>
      </c>
      <c r="T32" s="86">
        <v>179384</v>
      </c>
      <c r="U32" s="86">
        <v>215718</v>
      </c>
      <c r="V32" s="86">
        <v>188779</v>
      </c>
      <c r="W32" s="86">
        <v>255204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572.06721706455619</v>
      </c>
      <c r="D3" s="65">
        <f t="shared" si="0"/>
        <v>572.51504342718101</v>
      </c>
      <c r="E3" s="65">
        <f t="shared" si="0"/>
        <v>721.76200881166301</v>
      </c>
      <c r="F3" s="65">
        <f t="shared" si="0"/>
        <v>749.54984148171513</v>
      </c>
      <c r="G3" s="65">
        <f t="shared" si="0"/>
        <v>909.7078267106906</v>
      </c>
      <c r="H3" s="65">
        <f t="shared" si="0"/>
        <v>756.31280702271033</v>
      </c>
      <c r="I3" s="65">
        <f t="shared" si="0"/>
        <v>858.42639383829805</v>
      </c>
      <c r="J3" s="65">
        <f t="shared" si="0"/>
        <v>817.02987841179936</v>
      </c>
      <c r="K3" s="65">
        <f t="shared" si="0"/>
        <v>791.87271484020141</v>
      </c>
      <c r="L3" s="65">
        <f t="shared" si="0"/>
        <v>732.12782191560825</v>
      </c>
      <c r="M3" s="65">
        <f t="shared" si="0"/>
        <v>828.91019327595689</v>
      </c>
      <c r="N3" s="65">
        <f t="shared" si="0"/>
        <v>770.28030489571699</v>
      </c>
      <c r="O3" s="65">
        <f t="shared" si="0"/>
        <v>736.20122727440935</v>
      </c>
      <c r="P3" s="65">
        <f t="shared" si="0"/>
        <v>816.99435677181179</v>
      </c>
      <c r="Q3" s="65">
        <f t="shared" si="0"/>
        <v>546.46379562963</v>
      </c>
      <c r="R3" s="65">
        <f t="shared" ref="R3:V3" si="1">SUM(R4,R15,R17,R27)</f>
        <v>489.26061682462614</v>
      </c>
      <c r="S3" s="65">
        <f t="shared" si="1"/>
        <v>465.00565608369078</v>
      </c>
      <c r="T3" s="65">
        <f t="shared" si="1"/>
        <v>462.87688281939745</v>
      </c>
      <c r="U3" s="65">
        <f t="shared" si="1"/>
        <v>379.90620199703721</v>
      </c>
      <c r="V3" s="65">
        <f t="shared" si="1"/>
        <v>347.34732346558974</v>
      </c>
      <c r="W3" s="65">
        <f t="shared" ref="W3" si="2">SUM(W4,W15,W17,W27)</f>
        <v>305.65205260795102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422.35654405741246</v>
      </c>
      <c r="D4" s="69">
        <f t="shared" si="3"/>
        <v>418.64078249298177</v>
      </c>
      <c r="E4" s="69">
        <f t="shared" si="3"/>
        <v>541.91911816329343</v>
      </c>
      <c r="F4" s="69">
        <f t="shared" si="3"/>
        <v>564.15177350340878</v>
      </c>
      <c r="G4" s="69">
        <f t="shared" si="3"/>
        <v>704.09918304916209</v>
      </c>
      <c r="H4" s="69">
        <f t="shared" si="3"/>
        <v>577.26296492654126</v>
      </c>
      <c r="I4" s="69">
        <f t="shared" si="3"/>
        <v>674.71576330013522</v>
      </c>
      <c r="J4" s="69">
        <f t="shared" si="3"/>
        <v>640.91661888192175</v>
      </c>
      <c r="K4" s="69">
        <f t="shared" si="3"/>
        <v>614.55533716408968</v>
      </c>
      <c r="L4" s="69">
        <f t="shared" si="3"/>
        <v>574.15985000175021</v>
      </c>
      <c r="M4" s="69">
        <f t="shared" si="3"/>
        <v>642.05932186426128</v>
      </c>
      <c r="N4" s="69">
        <f t="shared" si="3"/>
        <v>600.54860252625394</v>
      </c>
      <c r="O4" s="69">
        <f t="shared" si="3"/>
        <v>576.90634334185575</v>
      </c>
      <c r="P4" s="69">
        <f t="shared" si="3"/>
        <v>624.17192137999302</v>
      </c>
      <c r="Q4" s="69">
        <f t="shared" si="3"/>
        <v>423.33449220758877</v>
      </c>
      <c r="R4" s="69">
        <f t="shared" ref="R4:V4" si="4">SUM(R5:R14)</f>
        <v>373.6533457964922</v>
      </c>
      <c r="S4" s="69">
        <f t="shared" si="4"/>
        <v>351.66275048007213</v>
      </c>
      <c r="T4" s="69">
        <f t="shared" si="4"/>
        <v>340.59180537939585</v>
      </c>
      <c r="U4" s="69">
        <f t="shared" si="4"/>
        <v>273.90131916402703</v>
      </c>
      <c r="V4" s="69">
        <f t="shared" si="4"/>
        <v>243.91318001617825</v>
      </c>
      <c r="W4" s="69">
        <f t="shared" ref="W4" si="5">SUM(W5:W14)</f>
        <v>217.82687050648923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10.715009894529054</v>
      </c>
      <c r="D6" s="72">
        <v>6.424901380532714</v>
      </c>
      <c r="E6" s="72">
        <v>6.6418173031548431</v>
      </c>
      <c r="F6" s="72">
        <v>10.59636697051255</v>
      </c>
      <c r="G6" s="72">
        <v>22.470570486664752</v>
      </c>
      <c r="H6" s="72">
        <v>23.88554475819458</v>
      </c>
      <c r="I6" s="72">
        <v>26.662605792112824</v>
      </c>
      <c r="J6" s="72">
        <v>33.335229551448975</v>
      </c>
      <c r="K6" s="72">
        <v>21.650732305728113</v>
      </c>
      <c r="L6" s="72">
        <v>16.618818808657242</v>
      </c>
      <c r="M6" s="72">
        <v>16.174372975805081</v>
      </c>
      <c r="N6" s="72">
        <v>21.084418618640388</v>
      </c>
      <c r="O6" s="72">
        <v>23.275989225408104</v>
      </c>
      <c r="P6" s="72">
        <v>12.434604434713311</v>
      </c>
      <c r="Q6" s="72">
        <v>9.4550218761788152</v>
      </c>
      <c r="R6" s="72">
        <v>9.4647782142839301</v>
      </c>
      <c r="S6" s="72">
        <v>8.5927295675762707</v>
      </c>
      <c r="T6" s="72">
        <v>9.6341322446629025</v>
      </c>
      <c r="U6" s="72">
        <v>10.408659606610932</v>
      </c>
      <c r="V6" s="72">
        <v>10.074864194472905</v>
      </c>
      <c r="W6" s="72">
        <v>9.1074734932841892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59.868515753734407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50.822697416398142</v>
      </c>
      <c r="L7" s="72">
        <v>52.590260839473288</v>
      </c>
      <c r="M7" s="72">
        <v>84.908469032294448</v>
      </c>
      <c r="N7" s="72">
        <v>65.13070304264032</v>
      </c>
      <c r="O7" s="72">
        <v>68.567537912700871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267.26428781976466</v>
      </c>
      <c r="D8" s="72">
        <v>229.08677633901175</v>
      </c>
      <c r="E8" s="72">
        <v>331.68841846009281</v>
      </c>
      <c r="F8" s="72">
        <v>402.42904961838832</v>
      </c>
      <c r="G8" s="72">
        <v>333.4922400612715</v>
      </c>
      <c r="H8" s="72">
        <v>181.86412753730809</v>
      </c>
      <c r="I8" s="72">
        <v>195.37648626178287</v>
      </c>
      <c r="J8" s="72">
        <v>454.13473020118437</v>
      </c>
      <c r="K8" s="72">
        <v>457.41866513113632</v>
      </c>
      <c r="L8" s="72">
        <v>405.51566576014426</v>
      </c>
      <c r="M8" s="72">
        <v>424.47724720939641</v>
      </c>
      <c r="N8" s="72">
        <v>406.9386440297024</v>
      </c>
      <c r="O8" s="72">
        <v>355.72093092075124</v>
      </c>
      <c r="P8" s="72">
        <v>326.02985465162561</v>
      </c>
      <c r="Q8" s="72">
        <v>234.09598837739401</v>
      </c>
      <c r="R8" s="72">
        <v>217.00248305272825</v>
      </c>
      <c r="S8" s="72">
        <v>189.3471405543051</v>
      </c>
      <c r="T8" s="72">
        <v>198.28117283949592</v>
      </c>
      <c r="U8" s="72">
        <v>140.08046018501091</v>
      </c>
      <c r="V8" s="72">
        <v>132.9221579047188</v>
      </c>
      <c r="W8" s="72">
        <v>83.333799265020403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75.567186242108235</v>
      </c>
      <c r="D9" s="72">
        <v>173.3508034828053</v>
      </c>
      <c r="E9" s="72">
        <v>190.63101276835553</v>
      </c>
      <c r="F9" s="72">
        <v>84.293189263639576</v>
      </c>
      <c r="G9" s="72">
        <v>329.30611409581797</v>
      </c>
      <c r="H9" s="72">
        <v>360.48744866634149</v>
      </c>
      <c r="I9" s="72">
        <v>441.96262002683517</v>
      </c>
      <c r="J9" s="72">
        <v>135.66517839900345</v>
      </c>
      <c r="K9" s="72">
        <v>59.825642474797</v>
      </c>
      <c r="L9" s="72">
        <v>66.370685189922668</v>
      </c>
      <c r="M9" s="72">
        <v>23.245494301024557</v>
      </c>
      <c r="N9" s="72">
        <v>50.886315623371722</v>
      </c>
      <c r="O9" s="72">
        <v>78.399513505241316</v>
      </c>
      <c r="P9" s="72">
        <v>243.77577709326451</v>
      </c>
      <c r="Q9" s="72">
        <v>160.49484060700263</v>
      </c>
      <c r="R9" s="72">
        <v>130.80116622103651</v>
      </c>
      <c r="S9" s="72">
        <v>143.60039168478073</v>
      </c>
      <c r="T9" s="72">
        <v>121.67259303550446</v>
      </c>
      <c r="U9" s="72">
        <v>113.5113409451311</v>
      </c>
      <c r="V9" s="72">
        <v>95.890375166962215</v>
      </c>
      <c r="W9" s="72">
        <v>105.75424366581332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3.748690974843194E-2</v>
      </c>
      <c r="D10" s="72">
        <v>1.9288595138957143E-2</v>
      </c>
      <c r="E10" s="72">
        <v>8.5573942417135306E-3</v>
      </c>
      <c r="F10" s="72">
        <v>2.9682848220153175E-2</v>
      </c>
      <c r="G10" s="72">
        <v>3.8851583352820372E-2</v>
      </c>
      <c r="H10" s="72">
        <v>6.5836283685058158E-2</v>
      </c>
      <c r="I10" s="72">
        <v>6.0221838660834963E-2</v>
      </c>
      <c r="J10" s="72">
        <v>2.8537655004249363E-2</v>
      </c>
      <c r="K10" s="72">
        <v>8.2418084737351256E-3</v>
      </c>
      <c r="L10" s="72">
        <v>0</v>
      </c>
      <c r="M10" s="72">
        <v>9.0709760094585291E-3</v>
      </c>
      <c r="N10" s="72">
        <v>2.8264247307426382E-2</v>
      </c>
      <c r="O10" s="72">
        <v>2.237745848522834E-2</v>
      </c>
      <c r="P10" s="72">
        <v>0</v>
      </c>
      <c r="Q10" s="72">
        <v>0</v>
      </c>
      <c r="R10" s="72">
        <v>1.2203644417965369E-2</v>
      </c>
      <c r="S10" s="72">
        <v>1.5200602122313125E-2</v>
      </c>
      <c r="T10" s="72">
        <v>1.6232324982277176E-2</v>
      </c>
      <c r="U10" s="72">
        <v>1.4980714100559248E-2</v>
      </c>
      <c r="V10" s="72">
        <v>1.5631506127067447E-2</v>
      </c>
      <c r="W10" s="72">
        <v>9.8577481269108615E-3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49.030424929776693</v>
      </c>
      <c r="G11" s="72">
        <v>0.60286745406556486</v>
      </c>
      <c r="H11" s="72">
        <v>2.7874697860143209</v>
      </c>
      <c r="I11" s="72">
        <v>0</v>
      </c>
      <c r="J11" s="72">
        <v>0.82155384329751002</v>
      </c>
      <c r="K11" s="72">
        <v>3.7039658256058576</v>
      </c>
      <c r="L11" s="72">
        <v>9.4474823858201553</v>
      </c>
      <c r="M11" s="72">
        <v>71.764246706722076</v>
      </c>
      <c r="N11" s="72">
        <v>43.684010114196781</v>
      </c>
      <c r="O11" s="72">
        <v>42.639006463836679</v>
      </c>
      <c r="P11" s="72">
        <v>33.974858010238954</v>
      </c>
      <c r="Q11" s="72">
        <v>13.513028466761851</v>
      </c>
      <c r="R11" s="72">
        <v>11.217004943923016</v>
      </c>
      <c r="S11" s="72">
        <v>5.4818665979614982</v>
      </c>
      <c r="T11" s="72">
        <v>6.6321903171026833</v>
      </c>
      <c r="U11" s="72">
        <v>4.4702118649855329</v>
      </c>
      <c r="V11" s="72">
        <v>0</v>
      </c>
      <c r="W11" s="72">
        <v>0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0.27625434230182211</v>
      </c>
      <c r="D12" s="72">
        <v>0.41590195188623458</v>
      </c>
      <c r="E12" s="72">
        <v>0.60006761369985084</v>
      </c>
      <c r="F12" s="72">
        <v>1.1035006724321861</v>
      </c>
      <c r="G12" s="72">
        <v>1.4890903101751638</v>
      </c>
      <c r="H12" s="72">
        <v>0.89990342859456796</v>
      </c>
      <c r="I12" s="72">
        <v>0.98341282159554211</v>
      </c>
      <c r="J12" s="72">
        <v>1.4067980571671257</v>
      </c>
      <c r="K12" s="72">
        <v>1.9357573330615085</v>
      </c>
      <c r="L12" s="72">
        <v>2.4786097604507922</v>
      </c>
      <c r="M12" s="72">
        <v>2.1466579213122396</v>
      </c>
      <c r="N12" s="72">
        <v>1.3112820037745863</v>
      </c>
      <c r="O12" s="72">
        <v>1.0392665591040298</v>
      </c>
      <c r="P12" s="72">
        <v>0.96481931979012514</v>
      </c>
      <c r="Q12" s="72">
        <v>1.2322481220077703</v>
      </c>
      <c r="R12" s="72">
        <v>0.98045782097848644</v>
      </c>
      <c r="S12" s="72">
        <v>0.82583193987963621</v>
      </c>
      <c r="T12" s="72">
        <v>0.49325986803653754</v>
      </c>
      <c r="U12" s="72">
        <v>2.4654615755692633</v>
      </c>
      <c r="V12" s="72">
        <v>2.2856706181535613</v>
      </c>
      <c r="W12" s="72">
        <v>17.663493367165959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3.3358764260436793</v>
      </c>
      <c r="D13" s="74">
        <v>4.8678595481898004</v>
      </c>
      <c r="E13" s="74">
        <v>6.7529897235126448</v>
      </c>
      <c r="F13" s="74">
        <v>9.9952648679498957</v>
      </c>
      <c r="G13" s="74">
        <v>9.6637803365620432</v>
      </c>
      <c r="H13" s="74">
        <v>2.3274600854789256</v>
      </c>
      <c r="I13" s="74">
        <v>4.1117469093636858</v>
      </c>
      <c r="J13" s="74">
        <v>8.1455615988626242</v>
      </c>
      <c r="K13" s="74">
        <v>11.714300558479492</v>
      </c>
      <c r="L13" s="74">
        <v>14.083322292991966</v>
      </c>
      <c r="M13" s="74">
        <v>11.559867471073224</v>
      </c>
      <c r="N13" s="74">
        <v>4.3731667215005832</v>
      </c>
      <c r="O13" s="74">
        <v>0</v>
      </c>
      <c r="P13" s="74">
        <v>0</v>
      </c>
      <c r="Q13" s="74">
        <v>0</v>
      </c>
      <c r="R13" s="74">
        <v>1.4884764530226656E-2</v>
      </c>
      <c r="S13" s="74">
        <v>0</v>
      </c>
      <c r="T13" s="74">
        <v>3.9307737728602493E-2</v>
      </c>
      <c r="U13" s="74">
        <v>0</v>
      </c>
      <c r="V13" s="74">
        <v>0</v>
      </c>
      <c r="W13" s="74">
        <v>1.3384962366349217E-4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5.2919266691821907</v>
      </c>
      <c r="D14" s="76">
        <v>4.4752511954170719</v>
      </c>
      <c r="E14" s="76">
        <v>5.596254900236068</v>
      </c>
      <c r="F14" s="76">
        <v>6.6742943324893362</v>
      </c>
      <c r="G14" s="76">
        <v>7.0356687212524553</v>
      </c>
      <c r="H14" s="76">
        <v>4.9451743809242368</v>
      </c>
      <c r="I14" s="76">
        <v>5.5586696497844112</v>
      </c>
      <c r="J14" s="76">
        <v>7.3790295759533393</v>
      </c>
      <c r="K14" s="76">
        <v>7.4753343104094476</v>
      </c>
      <c r="L14" s="76">
        <v>7.0550049642897745</v>
      </c>
      <c r="M14" s="76">
        <v>7.7738952706239726</v>
      </c>
      <c r="N14" s="76">
        <v>7.1117981251196261</v>
      </c>
      <c r="O14" s="76">
        <v>7.2417212963282402</v>
      </c>
      <c r="P14" s="76">
        <v>6.9920078703605544</v>
      </c>
      <c r="Q14" s="76">
        <v>4.5433647582436727</v>
      </c>
      <c r="R14" s="76">
        <v>4.1603671345937805</v>
      </c>
      <c r="S14" s="76">
        <v>3.7995895334465999</v>
      </c>
      <c r="T14" s="76">
        <v>3.8229170118823905</v>
      </c>
      <c r="U14" s="76">
        <v>2.9502042726188091</v>
      </c>
      <c r="V14" s="76">
        <v>2.7244806257436567</v>
      </c>
      <c r="W14" s="76">
        <v>1.9578691174548046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4.4842427273985273</v>
      </c>
      <c r="D15" s="69">
        <f t="shared" si="6"/>
        <v>8.3756261187986283</v>
      </c>
      <c r="E15" s="69">
        <f t="shared" si="6"/>
        <v>26.631761353727015</v>
      </c>
      <c r="F15" s="69">
        <f t="shared" si="6"/>
        <v>6.4519623417562588</v>
      </c>
      <c r="G15" s="69">
        <f t="shared" si="6"/>
        <v>6.8116153964079835</v>
      </c>
      <c r="H15" s="69">
        <f t="shared" si="6"/>
        <v>8.3939695433738795</v>
      </c>
      <c r="I15" s="69">
        <f t="shared" si="6"/>
        <v>9.9068542493763143</v>
      </c>
      <c r="J15" s="69">
        <f t="shared" si="6"/>
        <v>13.069680074727691</v>
      </c>
      <c r="K15" s="69">
        <f t="shared" si="6"/>
        <v>9.8804309347862027</v>
      </c>
      <c r="L15" s="69">
        <f t="shared" si="6"/>
        <v>4.1082404150144578</v>
      </c>
      <c r="M15" s="69">
        <f t="shared" si="6"/>
        <v>5.196579942467384</v>
      </c>
      <c r="N15" s="69">
        <f t="shared" si="6"/>
        <v>10.830211713089211</v>
      </c>
      <c r="O15" s="69">
        <f t="shared" si="6"/>
        <v>6.4918535266715347</v>
      </c>
      <c r="P15" s="69">
        <f t="shared" si="6"/>
        <v>2.3236881990908635</v>
      </c>
      <c r="Q15" s="69">
        <f t="shared" si="6"/>
        <v>2.6235867748989801</v>
      </c>
      <c r="R15" s="69">
        <f t="shared" si="6"/>
        <v>4.1666489515327836</v>
      </c>
      <c r="S15" s="69">
        <f t="shared" si="6"/>
        <v>5.4868667319411406</v>
      </c>
      <c r="T15" s="69">
        <f t="shared" si="6"/>
        <v>8.145584419628852</v>
      </c>
      <c r="U15" s="69">
        <f t="shared" si="6"/>
        <v>5.8425328292957976</v>
      </c>
      <c r="V15" s="69">
        <f t="shared" si="6"/>
        <v>3.9306599282013801</v>
      </c>
      <c r="W15" s="69">
        <f t="shared" si="6"/>
        <v>2.5379673073555762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4.4842427273985273</v>
      </c>
      <c r="D16" s="72">
        <v>8.3756261187986283</v>
      </c>
      <c r="E16" s="72">
        <v>26.631761353727015</v>
      </c>
      <c r="F16" s="72">
        <v>6.4519623417562588</v>
      </c>
      <c r="G16" s="72">
        <v>6.8116153964079835</v>
      </c>
      <c r="H16" s="72">
        <v>8.3939695433738795</v>
      </c>
      <c r="I16" s="72">
        <v>9.9068542493763143</v>
      </c>
      <c r="J16" s="72">
        <v>13.069680074727691</v>
      </c>
      <c r="K16" s="72">
        <v>9.8804309347862027</v>
      </c>
      <c r="L16" s="72">
        <v>4.1082404150144578</v>
      </c>
      <c r="M16" s="72">
        <v>5.196579942467384</v>
      </c>
      <c r="N16" s="72">
        <v>10.830211713089211</v>
      </c>
      <c r="O16" s="72">
        <v>6.4918535266715347</v>
      </c>
      <c r="P16" s="72">
        <v>2.3236881990908635</v>
      </c>
      <c r="Q16" s="72">
        <v>2.6235867748989801</v>
      </c>
      <c r="R16" s="72">
        <v>4.1666489515327836</v>
      </c>
      <c r="S16" s="72">
        <v>5.4868667319411406</v>
      </c>
      <c r="T16" s="72">
        <v>8.145584419628852</v>
      </c>
      <c r="U16" s="72">
        <v>5.8425328292957976</v>
      </c>
      <c r="V16" s="72">
        <v>3.9306599282013801</v>
      </c>
      <c r="W16" s="72">
        <v>2.5379673073555762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97.667579067102082</v>
      </c>
      <c r="D17" s="69">
        <f t="shared" si="7"/>
        <v>97.770385458445077</v>
      </c>
      <c r="E17" s="69">
        <f t="shared" si="7"/>
        <v>102.66223175654083</v>
      </c>
      <c r="F17" s="69">
        <f t="shared" si="7"/>
        <v>118.62817013607716</v>
      </c>
      <c r="G17" s="69">
        <f t="shared" si="7"/>
        <v>133.37992186677846</v>
      </c>
      <c r="H17" s="69">
        <f t="shared" si="7"/>
        <v>115.06498824924816</v>
      </c>
      <c r="I17" s="69">
        <f t="shared" si="7"/>
        <v>117.28488326503394</v>
      </c>
      <c r="J17" s="69">
        <f t="shared" si="7"/>
        <v>110.08329107091757</v>
      </c>
      <c r="K17" s="69">
        <f t="shared" si="7"/>
        <v>113.45529154971619</v>
      </c>
      <c r="L17" s="69">
        <f t="shared" si="7"/>
        <v>105.82286794731776</v>
      </c>
      <c r="M17" s="69">
        <f t="shared" si="7"/>
        <v>127.81068797083674</v>
      </c>
      <c r="N17" s="69">
        <f t="shared" si="7"/>
        <v>114.04957851925204</v>
      </c>
      <c r="O17" s="69">
        <f t="shared" si="7"/>
        <v>107.1365752116505</v>
      </c>
      <c r="P17" s="69">
        <f t="shared" si="7"/>
        <v>132.92679947553242</v>
      </c>
      <c r="Q17" s="69">
        <f t="shared" si="7"/>
        <v>82.960459469104862</v>
      </c>
      <c r="R17" s="69">
        <f t="shared" ref="R17:V17" si="8">SUM(R18:R26)</f>
        <v>75.904678496336601</v>
      </c>
      <c r="S17" s="69">
        <f t="shared" si="8"/>
        <v>70.21091637973673</v>
      </c>
      <c r="T17" s="69">
        <f t="shared" si="8"/>
        <v>74.0396220867556</v>
      </c>
      <c r="U17" s="69">
        <f t="shared" si="8"/>
        <v>64.868037852870145</v>
      </c>
      <c r="V17" s="69">
        <f t="shared" si="8"/>
        <v>62.237011487775362</v>
      </c>
      <c r="W17" s="69">
        <f t="shared" ref="W17" si="9">SUM(W18:W26)</f>
        <v>52.409392240828019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9.7369679580913289</v>
      </c>
      <c r="D19" s="72">
        <v>12.143094516908242</v>
      </c>
      <c r="E19" s="72">
        <v>11.577483602536603</v>
      </c>
      <c r="F19" s="72">
        <v>12.436659137382479</v>
      </c>
      <c r="G19" s="72">
        <v>14.457948592610624</v>
      </c>
      <c r="H19" s="72">
        <v>13.398959264406331</v>
      </c>
      <c r="I19" s="72">
        <v>6.5354941282583932</v>
      </c>
      <c r="J19" s="72">
        <v>6.1594482990168213</v>
      </c>
      <c r="K19" s="72">
        <v>5.6727686817926744</v>
      </c>
      <c r="L19" s="72">
        <v>5.8952891445872186</v>
      </c>
      <c r="M19" s="72">
        <v>5.2808565273690258</v>
      </c>
      <c r="N19" s="72">
        <v>3.0271052513315135</v>
      </c>
      <c r="O19" s="72">
        <v>2.4643250393048239</v>
      </c>
      <c r="P19" s="72">
        <v>5.2051209287805182</v>
      </c>
      <c r="Q19" s="72">
        <v>5.0479651253600171</v>
      </c>
      <c r="R19" s="72">
        <v>7.8569915238543615</v>
      </c>
      <c r="S19" s="72">
        <v>8.2832479649647048</v>
      </c>
      <c r="T19" s="72">
        <v>7.5425813363220175</v>
      </c>
      <c r="U19" s="72">
        <v>6.6237925593498099</v>
      </c>
      <c r="V19" s="72">
        <v>5.765248009924675</v>
      </c>
      <c r="W19" s="72">
        <v>6.8448394198966023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0.27455257533795019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5.6261378982952532</v>
      </c>
      <c r="L20" s="72">
        <v>6.0074552658248681</v>
      </c>
      <c r="M20" s="72">
        <v>10.544318277286328</v>
      </c>
      <c r="N20" s="72">
        <v>7.8092290623102008</v>
      </c>
      <c r="O20" s="72">
        <v>8.2393125715392692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51.50745559077162</v>
      </c>
      <c r="D21" s="72">
        <v>38.209533820735174</v>
      </c>
      <c r="E21" s="72">
        <v>43.559267323475517</v>
      </c>
      <c r="F21" s="72">
        <v>34.236913009556154</v>
      </c>
      <c r="G21" s="72">
        <v>66.128008289062578</v>
      </c>
      <c r="H21" s="72">
        <v>38.313365508448854</v>
      </c>
      <c r="I21" s="72">
        <v>41.25703692490108</v>
      </c>
      <c r="J21" s="72">
        <v>77.482005579792897</v>
      </c>
      <c r="K21" s="72">
        <v>84.522114023991975</v>
      </c>
      <c r="L21" s="72">
        <v>75.059067895397661</v>
      </c>
      <c r="M21" s="72">
        <v>62.063303682745861</v>
      </c>
      <c r="N21" s="72">
        <v>71.941946556506892</v>
      </c>
      <c r="O21" s="72">
        <v>69.922069035411113</v>
      </c>
      <c r="P21" s="72">
        <v>72.198590333065781</v>
      </c>
      <c r="Q21" s="72">
        <v>47.524746575925818</v>
      </c>
      <c r="R21" s="72">
        <v>45.497181160808807</v>
      </c>
      <c r="S21" s="72">
        <v>39.31469321482377</v>
      </c>
      <c r="T21" s="72">
        <v>39.842445851957088</v>
      </c>
      <c r="U21" s="72">
        <v>28.210004410345089</v>
      </c>
      <c r="V21" s="72">
        <v>30.486270796180921</v>
      </c>
      <c r="W21" s="72">
        <v>17.56295614075297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0.77332834122437044</v>
      </c>
      <c r="D22" s="72">
        <v>3.8050831443759194</v>
      </c>
      <c r="E22" s="72">
        <v>3.7081634375686492</v>
      </c>
      <c r="F22" s="72">
        <v>4.0383885035402187</v>
      </c>
      <c r="G22" s="72">
        <v>4.9356712682611183</v>
      </c>
      <c r="H22" s="72">
        <v>5.6542324725113309</v>
      </c>
      <c r="I22" s="72">
        <v>4.1953001522942284</v>
      </c>
      <c r="J22" s="72">
        <v>2.7890305910502229</v>
      </c>
      <c r="K22" s="72">
        <v>0.57566222911712406</v>
      </c>
      <c r="L22" s="72">
        <v>0.59549593074985407</v>
      </c>
      <c r="M22" s="72">
        <v>0.62907934061774429</v>
      </c>
      <c r="N22" s="72">
        <v>0.92368184463230374</v>
      </c>
      <c r="O22" s="72">
        <v>1.130263249952661</v>
      </c>
      <c r="P22" s="72">
        <v>3.5497761937283707</v>
      </c>
      <c r="Q22" s="72">
        <v>2.3331844652358238</v>
      </c>
      <c r="R22" s="72">
        <v>3.1274850221185351</v>
      </c>
      <c r="S22" s="72">
        <v>4.6604282116928237</v>
      </c>
      <c r="T22" s="72">
        <v>3.9553466081730906</v>
      </c>
      <c r="U22" s="72">
        <v>4.2473978084020469</v>
      </c>
      <c r="V22" s="72">
        <v>3.1071864050027065</v>
      </c>
      <c r="W22" s="72">
        <v>5.1539766102926921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1.1954893663104359E-3</v>
      </c>
      <c r="D23" s="72">
        <v>2.4451117753762231E-3</v>
      </c>
      <c r="E23" s="72">
        <v>4.9137409173735278E-4</v>
      </c>
      <c r="F23" s="72">
        <v>6.3342574648829703E-4</v>
      </c>
      <c r="G23" s="72">
        <v>8.1975057065868703E-4</v>
      </c>
      <c r="H23" s="72">
        <v>1.6057305294934429E-3</v>
      </c>
      <c r="I23" s="72">
        <v>7.5110183545349382E-3</v>
      </c>
      <c r="J23" s="72">
        <v>5.0842531867330521E-3</v>
      </c>
      <c r="K23" s="72">
        <v>1.450712069301897E-3</v>
      </c>
      <c r="L23" s="72">
        <v>0</v>
      </c>
      <c r="M23" s="72">
        <v>8.3154669593109862E-4</v>
      </c>
      <c r="N23" s="72">
        <v>2.8860774871128266E-3</v>
      </c>
      <c r="O23" s="72">
        <v>2.5146969573685866E-3</v>
      </c>
      <c r="P23" s="72">
        <v>0</v>
      </c>
      <c r="Q23" s="72">
        <v>0</v>
      </c>
      <c r="R23" s="72">
        <v>1.9983736239248752E-3</v>
      </c>
      <c r="S23" s="72">
        <v>1.9588184996450317E-3</v>
      </c>
      <c r="T23" s="72">
        <v>2.932716007318838E-3</v>
      </c>
      <c r="U23" s="72">
        <v>2.3574173034029617E-3</v>
      </c>
      <c r="V23" s="72">
        <v>2.2629668757189079E-3</v>
      </c>
      <c r="W23" s="72">
        <v>2.091675982361655E-3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7.8526858639575643</v>
      </c>
      <c r="G24" s="72">
        <v>1.5814721523372309E-3</v>
      </c>
      <c r="H24" s="72">
        <v>0.53185991667209509</v>
      </c>
      <c r="I24" s="72">
        <v>0</v>
      </c>
      <c r="J24" s="72">
        <v>3.6443978475598021E-2</v>
      </c>
      <c r="K24" s="72">
        <v>0.17874664542983315</v>
      </c>
      <c r="L24" s="72">
        <v>1.0337119639180634</v>
      </c>
      <c r="M24" s="72">
        <v>13.732629095119814</v>
      </c>
      <c r="N24" s="72">
        <v>6.9595668756269262</v>
      </c>
      <c r="O24" s="72">
        <v>7.0736478826453411</v>
      </c>
      <c r="P24" s="72">
        <v>7.0064508837669104</v>
      </c>
      <c r="Q24" s="72">
        <v>2.3389199606911739</v>
      </c>
      <c r="R24" s="72">
        <v>1.6168459520385385</v>
      </c>
      <c r="S24" s="72">
        <v>0.55567698187563874</v>
      </c>
      <c r="T24" s="72">
        <v>0.15327760118868738</v>
      </c>
      <c r="U24" s="72">
        <v>0.37136820806944176</v>
      </c>
      <c r="V24" s="72">
        <v>0</v>
      </c>
      <c r="W24" s="72">
        <v>0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34.816446287858717</v>
      </c>
      <c r="D25" s="74">
        <v>42.924987504861946</v>
      </c>
      <c r="E25" s="74">
        <v>42.945972228629408</v>
      </c>
      <c r="F25" s="74">
        <v>59.037266887539822</v>
      </c>
      <c r="G25" s="74">
        <v>45.431940137417051</v>
      </c>
      <c r="H25" s="74">
        <v>54.976687163387368</v>
      </c>
      <c r="I25" s="74">
        <v>59.431921184020325</v>
      </c>
      <c r="J25" s="74">
        <v>19.1841296445408</v>
      </c>
      <c r="K25" s="74">
        <v>13.949821059290514</v>
      </c>
      <c r="L25" s="74">
        <v>11.759238807573245</v>
      </c>
      <c r="M25" s="74">
        <v>33.520098776123163</v>
      </c>
      <c r="N25" s="74">
        <v>19.966391147256701</v>
      </c>
      <c r="O25" s="74">
        <v>14.790124847712432</v>
      </c>
      <c r="P25" s="74">
        <v>34.364741996225995</v>
      </c>
      <c r="Q25" s="74">
        <v>21.591919073614179</v>
      </c>
      <c r="R25" s="74">
        <v>12.59920492855154</v>
      </c>
      <c r="S25" s="74">
        <v>12.313454885533703</v>
      </c>
      <c r="T25" s="74">
        <v>17.260311140782989</v>
      </c>
      <c r="U25" s="74">
        <v>19.554313662630939</v>
      </c>
      <c r="V25" s="74">
        <v>15.774195896254781</v>
      </c>
      <c r="W25" s="74">
        <v>10.979380279388716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0.55763282445179374</v>
      </c>
      <c r="D26" s="77">
        <v>0.68524135978841549</v>
      </c>
      <c r="E26" s="77">
        <v>0.87085379023891796</v>
      </c>
      <c r="F26" s="77">
        <v>1.0256233083544315</v>
      </c>
      <c r="G26" s="77">
        <v>2.4239523567040959</v>
      </c>
      <c r="H26" s="77">
        <v>2.1882781932926876</v>
      </c>
      <c r="I26" s="77">
        <v>5.8576198572053739</v>
      </c>
      <c r="J26" s="77">
        <v>4.4271487248544972</v>
      </c>
      <c r="K26" s="77">
        <v>2.928590299729505</v>
      </c>
      <c r="L26" s="77">
        <v>5.4726089392668573</v>
      </c>
      <c r="M26" s="77">
        <v>2.0395707248788564</v>
      </c>
      <c r="N26" s="77">
        <v>3.4187717041003771</v>
      </c>
      <c r="O26" s="77">
        <v>3.5143178881274761</v>
      </c>
      <c r="P26" s="77">
        <v>10.602119139964833</v>
      </c>
      <c r="Q26" s="77">
        <v>4.1237242682778552</v>
      </c>
      <c r="R26" s="77">
        <v>5.2049715353408903</v>
      </c>
      <c r="S26" s="77">
        <v>5.0814563023464414</v>
      </c>
      <c r="T26" s="77">
        <v>5.2827268323244176</v>
      </c>
      <c r="U26" s="77">
        <v>5.8588037867694105</v>
      </c>
      <c r="V26" s="77">
        <v>7.1018474135365617</v>
      </c>
      <c r="W26" s="77">
        <v>11.866148114514678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47.558851212643212</v>
      </c>
      <c r="D27" s="69">
        <f t="shared" si="10"/>
        <v>47.728249356955573</v>
      </c>
      <c r="E27" s="69">
        <f t="shared" si="10"/>
        <v>50.54889753810177</v>
      </c>
      <c r="F27" s="69">
        <f t="shared" si="10"/>
        <v>60.317935500472935</v>
      </c>
      <c r="G27" s="69">
        <f t="shared" si="10"/>
        <v>65.417106398342099</v>
      </c>
      <c r="H27" s="69">
        <f t="shared" si="10"/>
        <v>55.590884303547057</v>
      </c>
      <c r="I27" s="69">
        <f t="shared" si="10"/>
        <v>56.518893023752476</v>
      </c>
      <c r="J27" s="69">
        <f t="shared" si="10"/>
        <v>52.960288384232449</v>
      </c>
      <c r="K27" s="69">
        <f t="shared" si="10"/>
        <v>53.981655191609349</v>
      </c>
      <c r="L27" s="69">
        <f t="shared" si="10"/>
        <v>48.036863551525784</v>
      </c>
      <c r="M27" s="69">
        <f t="shared" si="10"/>
        <v>53.843603498391566</v>
      </c>
      <c r="N27" s="69">
        <f t="shared" si="10"/>
        <v>44.851912137121879</v>
      </c>
      <c r="O27" s="69">
        <f t="shared" si="10"/>
        <v>45.666455194231474</v>
      </c>
      <c r="P27" s="69">
        <f t="shared" si="10"/>
        <v>57.571947717195499</v>
      </c>
      <c r="Q27" s="69">
        <f t="shared" si="10"/>
        <v>37.545257178037367</v>
      </c>
      <c r="R27" s="69">
        <f t="shared" ref="R27:V27" si="11">SUM(R28:R32)</f>
        <v>35.535943580264515</v>
      </c>
      <c r="S27" s="69">
        <f t="shared" si="11"/>
        <v>37.645122491940811</v>
      </c>
      <c r="T27" s="69">
        <f t="shared" si="11"/>
        <v>40.099870933617126</v>
      </c>
      <c r="U27" s="69">
        <f t="shared" si="11"/>
        <v>35.294312150844263</v>
      </c>
      <c r="V27" s="69">
        <f t="shared" si="11"/>
        <v>37.266472033434766</v>
      </c>
      <c r="W27" s="69">
        <f t="shared" ref="W27" si="12">SUM(W28:W32)</f>
        <v>32.877822553278158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5.6578825568928339</v>
      </c>
      <c r="D29" s="72">
        <v>7.5400252691829914</v>
      </c>
      <c r="E29" s="72">
        <v>7.4965743075638853</v>
      </c>
      <c r="F29" s="72">
        <v>8.2942207024887278</v>
      </c>
      <c r="G29" s="72">
        <v>10.662685447741504</v>
      </c>
      <c r="H29" s="72">
        <v>11.29461189767899</v>
      </c>
      <c r="I29" s="72">
        <v>10.967329640616709</v>
      </c>
      <c r="J29" s="72">
        <v>7.7070081612621095</v>
      </c>
      <c r="K29" s="72">
        <v>5.345114654359163</v>
      </c>
      <c r="L29" s="72">
        <v>5.5184436830530315</v>
      </c>
      <c r="M29" s="72">
        <v>6.9366456506554544</v>
      </c>
      <c r="N29" s="72">
        <v>5.5982958051068294</v>
      </c>
      <c r="O29" s="72">
        <v>5.2704124483073258</v>
      </c>
      <c r="P29" s="72">
        <v>10.657716220583763</v>
      </c>
      <c r="Q29" s="72">
        <v>4.9546580042296933</v>
      </c>
      <c r="R29" s="72">
        <v>5.6731400007823547</v>
      </c>
      <c r="S29" s="72">
        <v>4.5567544432452491</v>
      </c>
      <c r="T29" s="72">
        <v>5.4997738115135641</v>
      </c>
      <c r="U29" s="72">
        <v>5.5852928885245241</v>
      </c>
      <c r="V29" s="72">
        <v>5.8547996139497505</v>
      </c>
      <c r="W29" s="72">
        <v>7.3370917323792613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27.748929407650387</v>
      </c>
      <c r="D30" s="72">
        <v>24.472175778523056</v>
      </c>
      <c r="E30" s="72">
        <v>28.158724001018125</v>
      </c>
      <c r="F30" s="72">
        <v>27.069475683596792</v>
      </c>
      <c r="G30" s="72">
        <v>33.510908872705947</v>
      </c>
      <c r="H30" s="72">
        <v>13.007690644049758</v>
      </c>
      <c r="I30" s="72">
        <v>16.714460167292387</v>
      </c>
      <c r="J30" s="72">
        <v>32.52888710959045</v>
      </c>
      <c r="K30" s="72">
        <v>41.746528888854357</v>
      </c>
      <c r="L30" s="72">
        <v>35.133540755431653</v>
      </c>
      <c r="M30" s="72">
        <v>33.092882325572162</v>
      </c>
      <c r="N30" s="72">
        <v>31.158706050281864</v>
      </c>
      <c r="O30" s="72">
        <v>28.343788108741727</v>
      </c>
      <c r="P30" s="72">
        <v>28.477465170887143</v>
      </c>
      <c r="Q30" s="72">
        <v>21.723427184894543</v>
      </c>
      <c r="R30" s="72">
        <v>20.663767740181747</v>
      </c>
      <c r="S30" s="72">
        <v>22.762365033996364</v>
      </c>
      <c r="T30" s="72">
        <v>24.80312484036487</v>
      </c>
      <c r="U30" s="72">
        <v>18.301153424474617</v>
      </c>
      <c r="V30" s="72">
        <v>21.124034715729085</v>
      </c>
      <c r="W30" s="72">
        <v>12.277584477182907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0.23808346360834629</v>
      </c>
      <c r="D31" s="72">
        <v>0.66693630981357721</v>
      </c>
      <c r="E31" s="72">
        <v>0.57870314172963699</v>
      </c>
      <c r="F31" s="72">
        <v>0.74210817806355045</v>
      </c>
      <c r="G31" s="72">
        <v>1.3233922989460587</v>
      </c>
      <c r="H31" s="72">
        <v>1.7455546825512651</v>
      </c>
      <c r="I31" s="72">
        <v>2.1707525940055832</v>
      </c>
      <c r="J31" s="72">
        <v>0.91271744036288727</v>
      </c>
      <c r="K31" s="72">
        <v>0.15861064498601463</v>
      </c>
      <c r="L31" s="72">
        <v>0.1361081874767345</v>
      </c>
      <c r="M31" s="72">
        <v>0.10228847731035041</v>
      </c>
      <c r="N31" s="72">
        <v>0.23343180159400018</v>
      </c>
      <c r="O31" s="72">
        <v>0.40979386436851184</v>
      </c>
      <c r="P31" s="72">
        <v>1.6810146145358627</v>
      </c>
      <c r="Q31" s="72">
        <v>1.0323761268971858</v>
      </c>
      <c r="R31" s="72">
        <v>0.87841390111816731</v>
      </c>
      <c r="S31" s="72">
        <v>0.6712201312800955</v>
      </c>
      <c r="T31" s="72">
        <v>0.58485054413001214</v>
      </c>
      <c r="U31" s="72">
        <v>0.58892472888924519</v>
      </c>
      <c r="V31" s="72">
        <v>0.63159534071863832</v>
      </c>
      <c r="W31" s="72">
        <v>0.77314503053962069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13.913955784491641</v>
      </c>
      <c r="D32" s="77">
        <v>15.049111999435944</v>
      </c>
      <c r="E32" s="77">
        <v>14.314896087790117</v>
      </c>
      <c r="F32" s="77">
        <v>24.212130936323859</v>
      </c>
      <c r="G32" s="77">
        <v>19.920119778948582</v>
      </c>
      <c r="H32" s="77">
        <v>29.543027079267041</v>
      </c>
      <c r="I32" s="77">
        <v>26.666350621837793</v>
      </c>
      <c r="J32" s="77">
        <v>11.811675673017</v>
      </c>
      <c r="K32" s="77">
        <v>6.7314010034098155</v>
      </c>
      <c r="L32" s="77">
        <v>7.2487709255643651</v>
      </c>
      <c r="M32" s="77">
        <v>13.711787044853596</v>
      </c>
      <c r="N32" s="77">
        <v>7.8614784801391835</v>
      </c>
      <c r="O32" s="77">
        <v>11.642460772813914</v>
      </c>
      <c r="P32" s="77">
        <v>16.755751711188729</v>
      </c>
      <c r="Q32" s="77">
        <v>9.8347958620159446</v>
      </c>
      <c r="R32" s="77">
        <v>8.3206219381822457</v>
      </c>
      <c r="S32" s="77">
        <v>9.6547828834191005</v>
      </c>
      <c r="T32" s="77">
        <v>9.2121217376086761</v>
      </c>
      <c r="U32" s="77">
        <v>10.818941108955878</v>
      </c>
      <c r="V32" s="77">
        <v>9.6560423630372867</v>
      </c>
      <c r="W32" s="77">
        <v>12.490001313176368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345.87337156955783</v>
      </c>
      <c r="D3" s="65">
        <f t="shared" si="0"/>
        <v>361.16292611499739</v>
      </c>
      <c r="E3" s="65">
        <f t="shared" si="0"/>
        <v>491.23553849091059</v>
      </c>
      <c r="F3" s="65">
        <f t="shared" si="0"/>
        <v>492.03969437390617</v>
      </c>
      <c r="G3" s="65">
        <f t="shared" si="0"/>
        <v>584.33878754001921</v>
      </c>
      <c r="H3" s="65">
        <f t="shared" si="0"/>
        <v>498.4190008404081</v>
      </c>
      <c r="I3" s="65">
        <f t="shared" si="0"/>
        <v>574.49753387576311</v>
      </c>
      <c r="J3" s="65">
        <f t="shared" si="0"/>
        <v>563.81234985182107</v>
      </c>
      <c r="K3" s="65">
        <f t="shared" si="0"/>
        <v>543.76781314928655</v>
      </c>
      <c r="L3" s="65">
        <f t="shared" si="0"/>
        <v>501.13514361416202</v>
      </c>
      <c r="M3" s="65">
        <f t="shared" si="0"/>
        <v>582.32413514298457</v>
      </c>
      <c r="N3" s="65">
        <f t="shared" si="0"/>
        <v>563.68071693430386</v>
      </c>
      <c r="O3" s="65">
        <f t="shared" si="0"/>
        <v>541.57784152545469</v>
      </c>
      <c r="P3" s="65">
        <f t="shared" si="0"/>
        <v>604.80261189644398</v>
      </c>
      <c r="Q3" s="65">
        <f t="shared" si="0"/>
        <v>415.56808772842373</v>
      </c>
      <c r="R3" s="65">
        <f t="shared" ref="R3:V3" si="1">SUM(R4,R15,R17,R27)</f>
        <v>383.37925512074878</v>
      </c>
      <c r="S3" s="65">
        <f t="shared" si="1"/>
        <v>372.208776170948</v>
      </c>
      <c r="T3" s="65">
        <f t="shared" si="1"/>
        <v>382.67339858379148</v>
      </c>
      <c r="U3" s="65">
        <f t="shared" si="1"/>
        <v>320.3965098196266</v>
      </c>
      <c r="V3" s="65">
        <f t="shared" si="1"/>
        <v>290.80623316913608</v>
      </c>
      <c r="W3" s="65">
        <f t="shared" ref="W3" si="2">SUM(W4,W15,W17,W27)</f>
        <v>301.15553157089494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244.26809390532441</v>
      </c>
      <c r="D4" s="69">
        <f t="shared" si="3"/>
        <v>248.53278637155969</v>
      </c>
      <c r="E4" s="69">
        <f t="shared" si="3"/>
        <v>328.09298223170236</v>
      </c>
      <c r="F4" s="69">
        <f t="shared" si="3"/>
        <v>357.65517851973988</v>
      </c>
      <c r="G4" s="69">
        <f t="shared" si="3"/>
        <v>438.41371512379459</v>
      </c>
      <c r="H4" s="69">
        <f t="shared" si="3"/>
        <v>362.35854540021717</v>
      </c>
      <c r="I4" s="69">
        <f t="shared" si="3"/>
        <v>430.01180718776561</v>
      </c>
      <c r="J4" s="69">
        <f t="shared" si="3"/>
        <v>420.15783251804243</v>
      </c>
      <c r="K4" s="69">
        <f t="shared" si="3"/>
        <v>406.96349662501819</v>
      </c>
      <c r="L4" s="69">
        <f t="shared" si="3"/>
        <v>387.63807757432227</v>
      </c>
      <c r="M4" s="69">
        <f t="shared" si="3"/>
        <v>443.6538814087009</v>
      </c>
      <c r="N4" s="69">
        <f t="shared" si="3"/>
        <v>420.55036715720968</v>
      </c>
      <c r="O4" s="69">
        <f t="shared" si="3"/>
        <v>412.71951313992901</v>
      </c>
      <c r="P4" s="69">
        <f t="shared" si="3"/>
        <v>457.75426796940093</v>
      </c>
      <c r="Q4" s="69">
        <f t="shared" si="3"/>
        <v>317.59075773060056</v>
      </c>
      <c r="R4" s="69">
        <f t="shared" ref="R4:V4" si="4">SUM(R5:R14)</f>
        <v>284.60726551497839</v>
      </c>
      <c r="S4" s="69">
        <f t="shared" si="4"/>
        <v>269.89683647771108</v>
      </c>
      <c r="T4" s="69">
        <f t="shared" si="4"/>
        <v>264.39568914486694</v>
      </c>
      <c r="U4" s="69">
        <f t="shared" si="4"/>
        <v>219.95520101256704</v>
      </c>
      <c r="V4" s="69">
        <f t="shared" si="4"/>
        <v>197.83290392969434</v>
      </c>
      <c r="W4" s="69">
        <f t="shared" ref="W4" si="5">SUM(W5:W14)</f>
        <v>222.29654039991973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5.6996321329754904</v>
      </c>
      <c r="D6" s="72">
        <v>3.4565077952268881</v>
      </c>
      <c r="E6" s="72">
        <v>3.6148231605795571</v>
      </c>
      <c r="F6" s="72">
        <v>5.8331601777733395</v>
      </c>
      <c r="G6" s="72">
        <v>12.513860763725194</v>
      </c>
      <c r="H6" s="72">
        <v>13.45854488327277</v>
      </c>
      <c r="I6" s="72">
        <v>15.203329793410198</v>
      </c>
      <c r="J6" s="72">
        <v>19.246298710132699</v>
      </c>
      <c r="K6" s="72">
        <v>12.666886345152816</v>
      </c>
      <c r="L6" s="72">
        <v>9.860621803762939</v>
      </c>
      <c r="M6" s="72">
        <v>9.8110149857643414</v>
      </c>
      <c r="N6" s="72">
        <v>13.199742838464433</v>
      </c>
      <c r="O6" s="72">
        <v>15.186552023845801</v>
      </c>
      <c r="P6" s="72">
        <v>8.4893927867100931</v>
      </c>
      <c r="Q6" s="72">
        <v>6.6919719320491549</v>
      </c>
      <c r="R6" s="72">
        <v>6.814649700987971</v>
      </c>
      <c r="S6" s="72">
        <v>6.2616938516705121</v>
      </c>
      <c r="T6" s="72">
        <v>7.0819607433058742</v>
      </c>
      <c r="U6" s="72">
        <v>7.7030657199244734</v>
      </c>
      <c r="V6" s="72">
        <v>7.4999462266276637</v>
      </c>
      <c r="W6" s="72">
        <v>6.8061008619433432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30.276112377059132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28.468671827698486</v>
      </c>
      <c r="L7" s="72">
        <v>29.906856515950413</v>
      </c>
      <c r="M7" s="72">
        <v>49.445127098018766</v>
      </c>
      <c r="N7" s="72">
        <v>39.238020427838151</v>
      </c>
      <c r="O7" s="72">
        <v>43.181914487940659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157.85503114548121</v>
      </c>
      <c r="D8" s="72">
        <v>137.36787760015486</v>
      </c>
      <c r="E8" s="72">
        <v>201.87760096116924</v>
      </c>
      <c r="F8" s="72">
        <v>248.51166039167023</v>
      </c>
      <c r="G8" s="72">
        <v>208.90522001108738</v>
      </c>
      <c r="H8" s="72">
        <v>115.53611914816767</v>
      </c>
      <c r="I8" s="72">
        <v>125.85559190470146</v>
      </c>
      <c r="J8" s="72">
        <v>296.62737357869526</v>
      </c>
      <c r="K8" s="72">
        <v>302.98709484698395</v>
      </c>
      <c r="L8" s="72">
        <v>272.4415731994302</v>
      </c>
      <c r="M8" s="72">
        <v>290.31678274896143</v>
      </c>
      <c r="N8" s="72">
        <v>284.64529549473224</v>
      </c>
      <c r="O8" s="72">
        <v>255.73633128301427</v>
      </c>
      <c r="P8" s="72">
        <v>241.43724298912556</v>
      </c>
      <c r="Q8" s="72">
        <v>177.6546210919831</v>
      </c>
      <c r="R8" s="72">
        <v>166.95946154667925</v>
      </c>
      <c r="S8" s="72">
        <v>147.22550127928727</v>
      </c>
      <c r="T8" s="72">
        <v>155.47202027455083</v>
      </c>
      <c r="U8" s="72">
        <v>110.60997873231682</v>
      </c>
      <c r="V8" s="72">
        <v>105.6019311054885</v>
      </c>
      <c r="W8" s="72">
        <v>66.494059339739167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42.340038055198136</v>
      </c>
      <c r="D9" s="72">
        <v>99.084714708405713</v>
      </c>
      <c r="E9" s="72">
        <v>111.1341928675663</v>
      </c>
      <c r="F9" s="72">
        <v>50.109999362114017</v>
      </c>
      <c r="G9" s="72">
        <v>199.57603688103882</v>
      </c>
      <c r="H9" s="72">
        <v>222.6731702726774</v>
      </c>
      <c r="I9" s="72">
        <v>278.17376522722424</v>
      </c>
      <c r="J9" s="72">
        <v>86.978978527657588</v>
      </c>
      <c r="K9" s="72">
        <v>39.055603420764641</v>
      </c>
      <c r="L9" s="72">
        <v>44.099648962129308</v>
      </c>
      <c r="M9" s="72">
        <v>15.694127033323879</v>
      </c>
      <c r="N9" s="72">
        <v>34.830519425016426</v>
      </c>
      <c r="O9" s="72">
        <v>54.267314363701892</v>
      </c>
      <c r="P9" s="72">
        <v>170.38578503323268</v>
      </c>
      <c r="Q9" s="72">
        <v>113.46776253889472</v>
      </c>
      <c r="R9" s="72">
        <v>94.025774820127722</v>
      </c>
      <c r="S9" s="72">
        <v>105.13491555853766</v>
      </c>
      <c r="T9" s="72">
        <v>90.70569904523812</v>
      </c>
      <c r="U9" s="72">
        <v>86.017922383778853</v>
      </c>
      <c r="V9" s="72">
        <v>73.653670251096344</v>
      </c>
      <c r="W9" s="72">
        <v>82.107272100128384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2.8687216507687265E-2</v>
      </c>
      <c r="D10" s="72">
        <v>1.4859987248148293E-2</v>
      </c>
      <c r="E10" s="72">
        <v>6.6366594119358635E-3</v>
      </c>
      <c r="F10" s="72">
        <v>2.3173128252376753E-2</v>
      </c>
      <c r="G10" s="72">
        <v>3.053096017911738E-2</v>
      </c>
      <c r="H10" s="72">
        <v>5.2075258403227874E-2</v>
      </c>
      <c r="I10" s="72">
        <v>4.7944255470455464E-2</v>
      </c>
      <c r="J10" s="72">
        <v>2.2866511517023118E-2</v>
      </c>
      <c r="K10" s="72">
        <v>6.6463978540686024E-3</v>
      </c>
      <c r="L10" s="72">
        <v>0</v>
      </c>
      <c r="M10" s="72">
        <v>7.4090204258003252E-3</v>
      </c>
      <c r="N10" s="72">
        <v>2.323504218285713E-2</v>
      </c>
      <c r="O10" s="72">
        <v>1.8515046720231527E-2</v>
      </c>
      <c r="P10" s="72">
        <v>0</v>
      </c>
      <c r="Q10" s="72">
        <v>0</v>
      </c>
      <c r="R10" s="72">
        <v>1.0273587930560081E-2</v>
      </c>
      <c r="S10" s="72">
        <v>1.2856417359183591E-2</v>
      </c>
      <c r="T10" s="72">
        <v>1.3788576005400311E-2</v>
      </c>
      <c r="U10" s="72">
        <v>1.2777346982333482E-2</v>
      </c>
      <c r="V10" s="72">
        <v>1.3384581043626694E-2</v>
      </c>
      <c r="W10" s="72">
        <v>8.4715177096521457E-3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37.29192444481194</v>
      </c>
      <c r="G11" s="72">
        <v>0.45998932568809298</v>
      </c>
      <c r="H11" s="72">
        <v>2.1337199542674048</v>
      </c>
      <c r="I11" s="72">
        <v>0</v>
      </c>
      <c r="J11" s="72">
        <v>0.63312050767987427</v>
      </c>
      <c r="K11" s="72">
        <v>2.8647654690340496</v>
      </c>
      <c r="L11" s="72">
        <v>7.3349359139033243</v>
      </c>
      <c r="M11" s="72">
        <v>56.011067617225812</v>
      </c>
      <c r="N11" s="72">
        <v>34.336914122879804</v>
      </c>
      <c r="O11" s="72">
        <v>33.824975332803405</v>
      </c>
      <c r="P11" s="72">
        <v>27.239244877786739</v>
      </c>
      <c r="Q11" s="72">
        <v>10.941890197149313</v>
      </c>
      <c r="R11" s="72">
        <v>9.1513388859214171</v>
      </c>
      <c r="S11" s="72">
        <v>4.5049714762217024</v>
      </c>
      <c r="T11" s="72">
        <v>5.4883980402795496</v>
      </c>
      <c r="U11" s="72">
        <v>3.7238551642412889</v>
      </c>
      <c r="V11" s="72">
        <v>0</v>
      </c>
      <c r="W11" s="72">
        <v>0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0.40582540878246665</v>
      </c>
      <c r="D12" s="72">
        <v>0.65887256643478809</v>
      </c>
      <c r="E12" s="72">
        <v>1.0217193829269346</v>
      </c>
      <c r="F12" s="72">
        <v>2.0127322345109655</v>
      </c>
      <c r="G12" s="72">
        <v>2.9014112376970993</v>
      </c>
      <c r="H12" s="72">
        <v>1.8682687886500631</v>
      </c>
      <c r="I12" s="72">
        <v>2.1703125551590325</v>
      </c>
      <c r="J12" s="72">
        <v>3.2937813637562257</v>
      </c>
      <c r="K12" s="72">
        <v>4.7998696146343853</v>
      </c>
      <c r="L12" s="72">
        <v>6.4980951687921369</v>
      </c>
      <c r="M12" s="72">
        <v>5.9632122008671216</v>
      </c>
      <c r="N12" s="72">
        <v>3.8694745574996094</v>
      </c>
      <c r="O12" s="72">
        <v>3.2621893055744922</v>
      </c>
      <c r="P12" s="72">
        <v>3.2105944121852641</v>
      </c>
      <c r="Q12" s="72">
        <v>4.2911472122806416</v>
      </c>
      <c r="R12" s="72">
        <v>3.4735401225824445</v>
      </c>
      <c r="S12" s="72">
        <v>2.9573083611881561</v>
      </c>
      <c r="T12" s="72">
        <v>1.7784609847385087</v>
      </c>
      <c r="U12" s="72">
        <v>8.9373973927044634</v>
      </c>
      <c r="V12" s="72">
        <v>8.3394911396945322</v>
      </c>
      <c r="W12" s="72">
        <v>64.922653426118259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2.3708409001380946</v>
      </c>
      <c r="D13" s="74">
        <v>3.4747025186722578</v>
      </c>
      <c r="E13" s="74">
        <v>4.8417542998123171</v>
      </c>
      <c r="F13" s="74">
        <v>7.1982344481175931</v>
      </c>
      <c r="G13" s="74">
        <v>6.9909972231263655</v>
      </c>
      <c r="H13" s="74">
        <v>1.6914727138543337</v>
      </c>
      <c r="I13" s="74">
        <v>3.0021938020158081</v>
      </c>
      <c r="J13" s="74">
        <v>5.9763837426504658</v>
      </c>
      <c r="K13" s="74">
        <v>8.6386243924864328</v>
      </c>
      <c r="L13" s="74">
        <v>10.44134104606418</v>
      </c>
      <c r="M13" s="74">
        <v>8.6312454334897186</v>
      </c>
      <c r="N13" s="74">
        <v>3.2953671234765713</v>
      </c>
      <c r="O13" s="74">
        <v>0</v>
      </c>
      <c r="P13" s="74">
        <v>0</v>
      </c>
      <c r="Q13" s="74">
        <v>0</v>
      </c>
      <c r="R13" s="74">
        <v>1.1859716155260092E-2</v>
      </c>
      <c r="S13" s="74">
        <v>0</v>
      </c>
      <c r="T13" s="74">
        <v>3.2444468866227018E-2</v>
      </c>
      <c r="U13" s="74">
        <v>0</v>
      </c>
      <c r="V13" s="74">
        <v>0</v>
      </c>
      <c r="W13" s="74">
        <v>1.1403682612805936E-4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5.2919266691821907</v>
      </c>
      <c r="D14" s="76">
        <v>4.4752511954170719</v>
      </c>
      <c r="E14" s="76">
        <v>5.596254900236068</v>
      </c>
      <c r="F14" s="76">
        <v>6.6742943324893362</v>
      </c>
      <c r="G14" s="76">
        <v>7.0356687212524553</v>
      </c>
      <c r="H14" s="76">
        <v>4.9451743809242368</v>
      </c>
      <c r="I14" s="76">
        <v>5.5586696497844112</v>
      </c>
      <c r="J14" s="76">
        <v>7.3790295759533393</v>
      </c>
      <c r="K14" s="76">
        <v>7.4753343104094476</v>
      </c>
      <c r="L14" s="76">
        <v>7.0550049642897745</v>
      </c>
      <c r="M14" s="76">
        <v>7.7738952706239726</v>
      </c>
      <c r="N14" s="76">
        <v>7.1117981251196261</v>
      </c>
      <c r="O14" s="76">
        <v>7.2417212963282402</v>
      </c>
      <c r="P14" s="76">
        <v>6.9920078703605544</v>
      </c>
      <c r="Q14" s="76">
        <v>4.5433647582436727</v>
      </c>
      <c r="R14" s="76">
        <v>4.1603671345937805</v>
      </c>
      <c r="S14" s="76">
        <v>3.7995895334465999</v>
      </c>
      <c r="T14" s="76">
        <v>3.8229170118823905</v>
      </c>
      <c r="U14" s="76">
        <v>2.9502042726188091</v>
      </c>
      <c r="V14" s="76">
        <v>2.7244806257436567</v>
      </c>
      <c r="W14" s="76">
        <v>1.9578691174548046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10.324576496204363</v>
      </c>
      <c r="D15" s="69">
        <f t="shared" si="6"/>
        <v>19.923727835689018</v>
      </c>
      <c r="E15" s="69">
        <f t="shared" si="6"/>
        <v>65.406094828385974</v>
      </c>
      <c r="F15" s="69">
        <f t="shared" si="6"/>
        <v>16.344076549978379</v>
      </c>
      <c r="G15" s="69">
        <f t="shared" si="6"/>
        <v>17.786354831710067</v>
      </c>
      <c r="H15" s="69">
        <f t="shared" si="6"/>
        <v>22.578231607894264</v>
      </c>
      <c r="I15" s="69">
        <f t="shared" si="6"/>
        <v>27.434631400143278</v>
      </c>
      <c r="J15" s="69">
        <f t="shared" si="6"/>
        <v>37.250610950534124</v>
      </c>
      <c r="K15" s="69">
        <f t="shared" si="6"/>
        <v>28.979828285976861</v>
      </c>
      <c r="L15" s="69">
        <f t="shared" si="6"/>
        <v>12.399028866745477</v>
      </c>
      <c r="M15" s="69">
        <f t="shared" si="6"/>
        <v>16.211526308739131</v>
      </c>
      <c r="N15" s="69">
        <f t="shared" si="6"/>
        <v>35.116535813321846</v>
      </c>
      <c r="O15" s="69">
        <f t="shared" si="6"/>
        <v>22.001637643895762</v>
      </c>
      <c r="P15" s="69">
        <f t="shared" si="6"/>
        <v>8.2448134935417698</v>
      </c>
      <c r="Q15" s="69">
        <f t="shared" si="6"/>
        <v>9.6674909566432223</v>
      </c>
      <c r="R15" s="69">
        <f t="shared" si="6"/>
        <v>15.710701348276121</v>
      </c>
      <c r="S15" s="69">
        <f t="shared" si="6"/>
        <v>21.063174040995829</v>
      </c>
      <c r="T15" s="69">
        <f t="shared" si="6"/>
        <v>31.734059285353563</v>
      </c>
      <c r="U15" s="69">
        <f t="shared" si="6"/>
        <v>23.065004627776034</v>
      </c>
      <c r="V15" s="69">
        <f t="shared" si="6"/>
        <v>15.725420782620201</v>
      </c>
      <c r="W15" s="69">
        <f t="shared" si="6"/>
        <v>10.285186851131273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10.324576496204363</v>
      </c>
      <c r="D16" s="72">
        <v>19.923727835689018</v>
      </c>
      <c r="E16" s="72">
        <v>65.406094828385974</v>
      </c>
      <c r="F16" s="72">
        <v>16.344076549978379</v>
      </c>
      <c r="G16" s="72">
        <v>17.786354831710067</v>
      </c>
      <c r="H16" s="72">
        <v>22.578231607894264</v>
      </c>
      <c r="I16" s="72">
        <v>27.434631400143278</v>
      </c>
      <c r="J16" s="72">
        <v>37.250610950534124</v>
      </c>
      <c r="K16" s="72">
        <v>28.979828285976861</v>
      </c>
      <c r="L16" s="72">
        <v>12.399028866745477</v>
      </c>
      <c r="M16" s="72">
        <v>16.211526308739131</v>
      </c>
      <c r="N16" s="72">
        <v>35.116535813321846</v>
      </c>
      <c r="O16" s="72">
        <v>22.001637643895762</v>
      </c>
      <c r="P16" s="72">
        <v>8.2448134935417698</v>
      </c>
      <c r="Q16" s="72">
        <v>9.6674909566432223</v>
      </c>
      <c r="R16" s="72">
        <v>15.710701348276121</v>
      </c>
      <c r="S16" s="72">
        <v>21.063174040995829</v>
      </c>
      <c r="T16" s="72">
        <v>31.734059285353563</v>
      </c>
      <c r="U16" s="72">
        <v>23.065004627776034</v>
      </c>
      <c r="V16" s="72">
        <v>15.725420782620201</v>
      </c>
      <c r="W16" s="72">
        <v>10.285186851131273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59.472751782693102</v>
      </c>
      <c r="D17" s="69">
        <f t="shared" si="7"/>
        <v>60.607818476371214</v>
      </c>
      <c r="E17" s="69">
        <f t="shared" si="7"/>
        <v>63.958776047414993</v>
      </c>
      <c r="F17" s="69">
        <f t="shared" si="7"/>
        <v>76.593826317508785</v>
      </c>
      <c r="G17" s="69">
        <f t="shared" si="7"/>
        <v>84.155416277944028</v>
      </c>
      <c r="H17" s="69">
        <f t="shared" si="7"/>
        <v>74.098743588133175</v>
      </c>
      <c r="I17" s="69">
        <f t="shared" si="7"/>
        <v>77.509540744700331</v>
      </c>
      <c r="J17" s="69">
        <f t="shared" si="7"/>
        <v>71.390179114945937</v>
      </c>
      <c r="K17" s="69">
        <f t="shared" si="7"/>
        <v>72.94343410891635</v>
      </c>
      <c r="L17" s="69">
        <f t="shared" si="7"/>
        <v>69.833734984908787</v>
      </c>
      <c r="M17" s="69">
        <f t="shared" si="7"/>
        <v>86.458216879127164</v>
      </c>
      <c r="N17" s="69">
        <f t="shared" si="7"/>
        <v>78.596756527474398</v>
      </c>
      <c r="O17" s="69">
        <f t="shared" si="7"/>
        <v>76.238588517264176</v>
      </c>
      <c r="P17" s="69">
        <f t="shared" si="7"/>
        <v>99.780732066753416</v>
      </c>
      <c r="Q17" s="69">
        <f t="shared" si="7"/>
        <v>62.979116120817167</v>
      </c>
      <c r="R17" s="69">
        <f t="shared" ref="R17:V17" si="8">SUM(R18:R26)</f>
        <v>59.167485783429939</v>
      </c>
      <c r="S17" s="69">
        <f t="shared" si="8"/>
        <v>55.608309498591254</v>
      </c>
      <c r="T17" s="69">
        <f t="shared" si="8"/>
        <v>59.290401274982472</v>
      </c>
      <c r="U17" s="69">
        <f t="shared" si="8"/>
        <v>52.615235921579085</v>
      </c>
      <c r="V17" s="69">
        <f t="shared" si="8"/>
        <v>51.383218837479859</v>
      </c>
      <c r="W17" s="69">
        <f t="shared" ref="W17" si="9">SUM(W18:W26)</f>
        <v>44.668186141823952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5.6676760886173021</v>
      </c>
      <c r="D19" s="72">
        <v>7.0883998842653808</v>
      </c>
      <c r="E19" s="72">
        <v>6.7806448063347338</v>
      </c>
      <c r="F19" s="72">
        <v>7.3083864674090115</v>
      </c>
      <c r="G19" s="72">
        <v>8.528388748848478</v>
      </c>
      <c r="H19" s="72">
        <v>7.936592346103768</v>
      </c>
      <c r="I19" s="72">
        <v>3.889028018607005</v>
      </c>
      <c r="J19" s="72">
        <v>3.6851604148952553</v>
      </c>
      <c r="K19" s="72">
        <v>3.4161875990583486</v>
      </c>
      <c r="L19" s="72">
        <v>3.5775849404879514</v>
      </c>
      <c r="M19" s="72">
        <v>3.2563239636365839</v>
      </c>
      <c r="N19" s="72">
        <v>1.9159219995590795</v>
      </c>
      <c r="O19" s="72">
        <v>1.6188190194509302</v>
      </c>
      <c r="P19" s="72">
        <v>3.5713345734262498</v>
      </c>
      <c r="Q19" s="72">
        <v>3.5974213414787943</v>
      </c>
      <c r="R19" s="72">
        <v>5.7399349146204059</v>
      </c>
      <c r="S19" s="72">
        <v>6.1942428980324156</v>
      </c>
      <c r="T19" s="72">
        <v>5.7582210637794189</v>
      </c>
      <c r="U19" s="72">
        <v>5.1430378061513888</v>
      </c>
      <c r="V19" s="72">
        <v>4.5308455200032158</v>
      </c>
      <c r="W19" s="72">
        <v>5.409678849779282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0.14415749090907218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3.0901290325153945</v>
      </c>
      <c r="L20" s="72">
        <v>3.3330994026725271</v>
      </c>
      <c r="M20" s="72">
        <v>5.9740673688781545</v>
      </c>
      <c r="N20" s="72">
        <v>4.5773117757066686</v>
      </c>
      <c r="O20" s="72">
        <v>5.0667433440046716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29.897017713964924</v>
      </c>
      <c r="D21" s="72">
        <v>22.407855234283623</v>
      </c>
      <c r="E21" s="72">
        <v>25.818122660747807</v>
      </c>
      <c r="F21" s="72">
        <v>20.508902397691536</v>
      </c>
      <c r="G21" s="72">
        <v>40.04596083839315</v>
      </c>
      <c r="H21" s="72">
        <v>23.461102226196093</v>
      </c>
      <c r="I21" s="72">
        <v>25.553300277521984</v>
      </c>
      <c r="J21" s="72">
        <v>48.567879655075316</v>
      </c>
      <c r="K21" s="72">
        <v>53.66136983103322</v>
      </c>
      <c r="L21" s="72">
        <v>48.304966460946019</v>
      </c>
      <c r="M21" s="72">
        <v>40.756061782599282</v>
      </c>
      <c r="N21" s="72">
        <v>48.591955688264377</v>
      </c>
      <c r="O21" s="72">
        <v>48.992281519766962</v>
      </c>
      <c r="P21" s="72">
        <v>52.707640500205869</v>
      </c>
      <c r="Q21" s="72">
        <v>35.935048353775599</v>
      </c>
      <c r="R21" s="72">
        <v>35.18262733723698</v>
      </c>
      <c r="S21" s="72">
        <v>31.017288001987023</v>
      </c>
      <c r="T21" s="72">
        <v>31.981394868789877</v>
      </c>
      <c r="U21" s="72">
        <v>22.96526632365266</v>
      </c>
      <c r="V21" s="72">
        <v>25.078291593361229</v>
      </c>
      <c r="W21" s="72">
        <v>14.524745222062414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0.46323397817769074</v>
      </c>
      <c r="D22" s="72">
        <v>2.3307379444893579</v>
      </c>
      <c r="E22" s="72">
        <v>2.3219801881534634</v>
      </c>
      <c r="F22" s="72">
        <v>2.5843423955765314</v>
      </c>
      <c r="G22" s="72">
        <v>3.2269895700913152</v>
      </c>
      <c r="H22" s="72">
        <v>3.775682560929571</v>
      </c>
      <c r="I22" s="72">
        <v>2.860276237448605</v>
      </c>
      <c r="J22" s="72">
        <v>1.9406697052738702</v>
      </c>
      <c r="K22" s="72">
        <v>0.40862094180911973</v>
      </c>
      <c r="L22" s="72">
        <v>0.43098734530504229</v>
      </c>
      <c r="M22" s="72">
        <v>0.46335645918877161</v>
      </c>
      <c r="N22" s="72">
        <v>0.69067100359225264</v>
      </c>
      <c r="O22" s="72">
        <v>0.85557928117101778</v>
      </c>
      <c r="P22" s="72">
        <v>2.7158053790737511</v>
      </c>
      <c r="Q22" s="72">
        <v>1.8075077403010888</v>
      </c>
      <c r="R22" s="72">
        <v>2.4672646094732271</v>
      </c>
      <c r="S22" s="72">
        <v>3.7507789739879436</v>
      </c>
      <c r="T22" s="72">
        <v>3.2465814875796606</v>
      </c>
      <c r="U22" s="72">
        <v>3.5488752717383103</v>
      </c>
      <c r="V22" s="72">
        <v>2.6345535813592877</v>
      </c>
      <c r="W22" s="72">
        <v>4.4212036293891508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9.0993968571436866E-4</v>
      </c>
      <c r="D23" s="72">
        <v>1.8720334983090997E-3</v>
      </c>
      <c r="E23" s="72">
        <v>3.784083270642258E-4</v>
      </c>
      <c r="F23" s="72">
        <v>4.9064009140189666E-4</v>
      </c>
      <c r="G23" s="72">
        <v>6.3863653979998449E-4</v>
      </c>
      <c r="H23" s="72">
        <v>1.258158523530172E-3</v>
      </c>
      <c r="I23" s="72">
        <v>5.9188640789462638E-3</v>
      </c>
      <c r="J23" s="72">
        <v>4.0293054203695946E-3</v>
      </c>
      <c r="K23" s="72">
        <v>1.1562047401266718E-3</v>
      </c>
      <c r="L23" s="72">
        <v>0</v>
      </c>
      <c r="M23" s="72">
        <v>6.7023617385600083E-4</v>
      </c>
      <c r="N23" s="72">
        <v>2.3394854881333767E-3</v>
      </c>
      <c r="O23" s="72">
        <v>2.0501175443241441E-3</v>
      </c>
      <c r="P23" s="72">
        <v>0</v>
      </c>
      <c r="Q23" s="72">
        <v>0</v>
      </c>
      <c r="R23" s="72">
        <v>1.6543264315921037E-3</v>
      </c>
      <c r="S23" s="72">
        <v>1.6282977598674319E-3</v>
      </c>
      <c r="T23" s="72">
        <v>2.4472331115032221E-3</v>
      </c>
      <c r="U23" s="72">
        <v>1.9742890293075817E-3</v>
      </c>
      <c r="V23" s="72">
        <v>1.9017644652561312E-3</v>
      </c>
      <c r="W23" s="72">
        <v>1.7634968794182592E-3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6.3631830024849236</v>
      </c>
      <c r="G24" s="72">
        <v>1.2855664037298123E-3</v>
      </c>
      <c r="H24" s="72">
        <v>0.43374208402838044</v>
      </c>
      <c r="I24" s="72">
        <v>0</v>
      </c>
      <c r="J24" s="72">
        <v>2.9921487608711123E-2</v>
      </c>
      <c r="K24" s="72">
        <v>0.1472878941267047</v>
      </c>
      <c r="L24" s="72">
        <v>0.85504077577604043</v>
      </c>
      <c r="M24" s="72">
        <v>11.41895762145386</v>
      </c>
      <c r="N24" s="72">
        <v>5.8281138413261111</v>
      </c>
      <c r="O24" s="72">
        <v>5.978343983121496</v>
      </c>
      <c r="P24" s="72">
        <v>5.9847022188989829</v>
      </c>
      <c r="Q24" s="72">
        <v>2.0177254480230249</v>
      </c>
      <c r="R24" s="72">
        <v>1.405346515266974</v>
      </c>
      <c r="S24" s="72">
        <v>0.48651142171423062</v>
      </c>
      <c r="T24" s="72">
        <v>0.1351370287855351</v>
      </c>
      <c r="U24" s="72">
        <v>0.32959183695794686</v>
      </c>
      <c r="V24" s="72">
        <v>0</v>
      </c>
      <c r="W24" s="72">
        <v>0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22.742123746886609</v>
      </c>
      <c r="D25" s="74">
        <v>28.09371202004613</v>
      </c>
      <c r="E25" s="74">
        <v>28.16679619361301</v>
      </c>
      <c r="F25" s="74">
        <v>38.802898105900951</v>
      </c>
      <c r="G25" s="74">
        <v>29.928200560963461</v>
      </c>
      <c r="H25" s="74">
        <v>36.302088019059141</v>
      </c>
      <c r="I25" s="74">
        <v>39.343397489838416</v>
      </c>
      <c r="J25" s="74">
        <v>12.735369821817914</v>
      </c>
      <c r="K25" s="74">
        <v>9.2900923059039275</v>
      </c>
      <c r="L25" s="74">
        <v>7.8594471204543419</v>
      </c>
      <c r="M25" s="74">
        <v>22.549208722317804</v>
      </c>
      <c r="N25" s="74">
        <v>13.571671029437391</v>
      </c>
      <c r="O25" s="74">
        <v>10.210453364077296</v>
      </c>
      <c r="P25" s="74">
        <v>24.199130255183739</v>
      </c>
      <c r="Q25" s="74">
        <v>15.497688968960812</v>
      </c>
      <c r="R25" s="74">
        <v>9.1656865450598666</v>
      </c>
      <c r="S25" s="74">
        <v>9.0764036027633335</v>
      </c>
      <c r="T25" s="74">
        <v>12.883892760612065</v>
      </c>
      <c r="U25" s="74">
        <v>14.767686607280066</v>
      </c>
      <c r="V25" s="74">
        <v>12.035778964754304</v>
      </c>
      <c r="W25" s="74">
        <v>8.4446468291990051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0.55763282445179374</v>
      </c>
      <c r="D26" s="77">
        <v>0.68524135978841549</v>
      </c>
      <c r="E26" s="77">
        <v>0.87085379023891796</v>
      </c>
      <c r="F26" s="77">
        <v>1.0256233083544315</v>
      </c>
      <c r="G26" s="77">
        <v>2.4239523567040959</v>
      </c>
      <c r="H26" s="77">
        <v>2.1882781932926876</v>
      </c>
      <c r="I26" s="77">
        <v>5.8576198572053739</v>
      </c>
      <c r="J26" s="77">
        <v>4.4271487248544972</v>
      </c>
      <c r="K26" s="77">
        <v>2.928590299729505</v>
      </c>
      <c r="L26" s="77">
        <v>5.4726089392668573</v>
      </c>
      <c r="M26" s="77">
        <v>2.0395707248788564</v>
      </c>
      <c r="N26" s="77">
        <v>3.4187717041003771</v>
      </c>
      <c r="O26" s="77">
        <v>3.5143178881274761</v>
      </c>
      <c r="P26" s="77">
        <v>10.602119139964833</v>
      </c>
      <c r="Q26" s="77">
        <v>4.1237242682778552</v>
      </c>
      <c r="R26" s="77">
        <v>5.2049715353408903</v>
      </c>
      <c r="S26" s="77">
        <v>5.0814563023464414</v>
      </c>
      <c r="T26" s="77">
        <v>5.2827268323244176</v>
      </c>
      <c r="U26" s="77">
        <v>5.8588037867694105</v>
      </c>
      <c r="V26" s="77">
        <v>7.1018474135365617</v>
      </c>
      <c r="W26" s="77">
        <v>11.866148114514678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31.80794938533597</v>
      </c>
      <c r="D27" s="69">
        <f t="shared" si="10"/>
        <v>32.098593431377466</v>
      </c>
      <c r="E27" s="69">
        <f t="shared" si="10"/>
        <v>33.777685383407288</v>
      </c>
      <c r="F27" s="69">
        <f t="shared" si="10"/>
        <v>41.446612986679163</v>
      </c>
      <c r="G27" s="69">
        <f t="shared" si="10"/>
        <v>43.983301306570539</v>
      </c>
      <c r="H27" s="69">
        <f t="shared" si="10"/>
        <v>39.383480244163472</v>
      </c>
      <c r="I27" s="69">
        <f t="shared" si="10"/>
        <v>39.541554543153879</v>
      </c>
      <c r="J27" s="69">
        <f t="shared" si="10"/>
        <v>35.013727268298595</v>
      </c>
      <c r="K27" s="69">
        <f t="shared" si="10"/>
        <v>34.88105412937513</v>
      </c>
      <c r="L27" s="69">
        <f t="shared" si="10"/>
        <v>31.264302188185475</v>
      </c>
      <c r="M27" s="69">
        <f t="shared" si="10"/>
        <v>36.000510546417438</v>
      </c>
      <c r="N27" s="69">
        <f t="shared" si="10"/>
        <v>29.417057436297942</v>
      </c>
      <c r="O27" s="69">
        <f t="shared" si="10"/>
        <v>30.618102224365757</v>
      </c>
      <c r="P27" s="69">
        <f t="shared" si="10"/>
        <v>39.022798366747963</v>
      </c>
      <c r="Q27" s="69">
        <f t="shared" si="10"/>
        <v>25.330722920362767</v>
      </c>
      <c r="R27" s="69">
        <f t="shared" ref="R27:V27" si="11">SUM(R28:R32)</f>
        <v>23.893802474064316</v>
      </c>
      <c r="S27" s="69">
        <f t="shared" si="11"/>
        <v>25.640456153649822</v>
      </c>
      <c r="T27" s="69">
        <f t="shared" si="11"/>
        <v>27.253248878588501</v>
      </c>
      <c r="U27" s="69">
        <f t="shared" si="11"/>
        <v>24.761068257704437</v>
      </c>
      <c r="V27" s="69">
        <f t="shared" si="11"/>
        <v>25.864689619341672</v>
      </c>
      <c r="W27" s="69">
        <f t="shared" ref="W27" si="12">SUM(W28:W32)</f>
        <v>23.905618178019928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3.5306615025166614</v>
      </c>
      <c r="D29" s="72">
        <v>4.706386838601742</v>
      </c>
      <c r="E29" s="72">
        <v>4.6804619386788859</v>
      </c>
      <c r="F29" s="72">
        <v>5.1797912597072484</v>
      </c>
      <c r="G29" s="72">
        <v>6.6605881702018053</v>
      </c>
      <c r="H29" s="72">
        <v>7.0570837718307482</v>
      </c>
      <c r="I29" s="72">
        <v>6.8542697366665823</v>
      </c>
      <c r="J29" s="72">
        <v>4.8178086740472841</v>
      </c>
      <c r="K29" s="72">
        <v>3.342106063335804</v>
      </c>
      <c r="L29" s="72">
        <v>3.4512390670430264</v>
      </c>
      <c r="M29" s="72">
        <v>4.3386955298549008</v>
      </c>
      <c r="N29" s="72">
        <v>3.501591721371454</v>
      </c>
      <c r="O29" s="72">
        <v>3.2965090162565693</v>
      </c>
      <c r="P29" s="72">
        <v>6.6661305843609719</v>
      </c>
      <c r="Q29" s="72">
        <v>3.0990126377408247</v>
      </c>
      <c r="R29" s="72">
        <v>3.5510494274223636</v>
      </c>
      <c r="S29" s="72">
        <v>2.8557317048051791</v>
      </c>
      <c r="T29" s="72">
        <v>3.4516158052290056</v>
      </c>
      <c r="U29" s="72">
        <v>3.5104313983853133</v>
      </c>
      <c r="V29" s="72">
        <v>3.6848407875377331</v>
      </c>
      <c r="W29" s="72">
        <v>4.6235782606383946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17.329146700744275</v>
      </c>
      <c r="D30" s="72">
        <v>15.287855820770933</v>
      </c>
      <c r="E30" s="72">
        <v>17.596567143347453</v>
      </c>
      <c r="F30" s="72">
        <v>16.92136869398869</v>
      </c>
      <c r="G30" s="72">
        <v>20.954659793129622</v>
      </c>
      <c r="H30" s="72">
        <v>8.1363882549935198</v>
      </c>
      <c r="I30" s="72">
        <v>10.458244292203062</v>
      </c>
      <c r="J30" s="72">
        <v>20.359490697830342</v>
      </c>
      <c r="K30" s="72">
        <v>26.136312481249426</v>
      </c>
      <c r="L30" s="72">
        <v>22.002230250335447</v>
      </c>
      <c r="M30" s="72">
        <v>20.727379316766136</v>
      </c>
      <c r="N30" s="72">
        <v>19.515928318662763</v>
      </c>
      <c r="O30" s="72">
        <v>17.75283402709098</v>
      </c>
      <c r="P30" s="72">
        <v>17.836561251144168</v>
      </c>
      <c r="Q30" s="72">
        <v>13.606240486750147</v>
      </c>
      <c r="R30" s="72">
        <v>12.95477376496842</v>
      </c>
      <c r="S30" s="72">
        <v>14.292498828493846</v>
      </c>
      <c r="T30" s="72">
        <v>15.601921137737179</v>
      </c>
      <c r="U30" s="72">
        <v>11.533402546741414</v>
      </c>
      <c r="V30" s="72">
        <v>13.335403074648585</v>
      </c>
      <c r="W30" s="72">
        <v>7.7631103795668164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0.14120847009076723</v>
      </c>
      <c r="D31" s="72">
        <v>0.39566582805064482</v>
      </c>
      <c r="E31" s="72">
        <v>0.34340852317448867</v>
      </c>
      <c r="F31" s="72">
        <v>0.44048715712277331</v>
      </c>
      <c r="G31" s="72">
        <v>0.78571301872821186</v>
      </c>
      <c r="H31" s="72">
        <v>1.0366133098622101</v>
      </c>
      <c r="I31" s="72">
        <v>1.2894365749138257</v>
      </c>
      <c r="J31" s="72">
        <v>0.54228730975796824</v>
      </c>
      <c r="K31" s="72">
        <v>9.4259448858598605E-2</v>
      </c>
      <c r="L31" s="72">
        <v>8.0904381408943099E-2</v>
      </c>
      <c r="M31" s="72">
        <v>6.0808702989269353E-2</v>
      </c>
      <c r="N31" s="72">
        <v>0.13877110564772549</v>
      </c>
      <c r="O31" s="72">
        <v>0.24361525403886569</v>
      </c>
      <c r="P31" s="72">
        <v>0.9993336600933922</v>
      </c>
      <c r="Q31" s="72">
        <v>0.61372947300048297</v>
      </c>
      <c r="R31" s="72">
        <v>0.52259082198711693</v>
      </c>
      <c r="S31" s="72">
        <v>0.39981226504032336</v>
      </c>
      <c r="T31" s="72">
        <v>0.34886056561396522</v>
      </c>
      <c r="U31" s="72">
        <v>0.3518063636427039</v>
      </c>
      <c r="V31" s="72">
        <v>0.37781132499283587</v>
      </c>
      <c r="W31" s="72">
        <v>0.46306781289441606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10.806932711984267</v>
      </c>
      <c r="D32" s="77">
        <v>11.708684943954145</v>
      </c>
      <c r="E32" s="77">
        <v>11.157247778206459</v>
      </c>
      <c r="F32" s="77">
        <v>18.904965875860452</v>
      </c>
      <c r="G32" s="77">
        <v>15.582340324510895</v>
      </c>
      <c r="H32" s="77">
        <v>23.153394907476994</v>
      </c>
      <c r="I32" s="77">
        <v>20.939603939370407</v>
      </c>
      <c r="J32" s="77">
        <v>9.2941405866630049</v>
      </c>
      <c r="K32" s="77">
        <v>5.3083761359313026</v>
      </c>
      <c r="L32" s="77">
        <v>5.7299284893980609</v>
      </c>
      <c r="M32" s="77">
        <v>10.873626996807134</v>
      </c>
      <c r="N32" s="77">
        <v>6.2607662906159964</v>
      </c>
      <c r="O32" s="77">
        <v>9.3251439269793419</v>
      </c>
      <c r="P32" s="77">
        <v>13.520772871149436</v>
      </c>
      <c r="Q32" s="77">
        <v>8.0117403228713098</v>
      </c>
      <c r="R32" s="77">
        <v>6.8653884596864136</v>
      </c>
      <c r="S32" s="77">
        <v>8.0924133553104731</v>
      </c>
      <c r="T32" s="77">
        <v>7.8508513700083542</v>
      </c>
      <c r="U32" s="77">
        <v>9.3654279489350074</v>
      </c>
      <c r="V32" s="77">
        <v>8.4666344321625147</v>
      </c>
      <c r="W32" s="77">
        <v>11.0558617249203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0.60460267823829339</v>
      </c>
      <c r="D3" s="66">
        <f>IF(RES_hh_tes_in!D3=0,"",RES_hh_tes_in!D3/RES_hh_fec_in!D3)</f>
        <v>0.63083569639150316</v>
      </c>
      <c r="E3" s="66">
        <f>IF(RES_hh_tes_in!E3=0,"",RES_hh_tes_in!E3/RES_hh_fec_in!E3)</f>
        <v>0.6806059788318588</v>
      </c>
      <c r="F3" s="66">
        <f>IF(RES_hh_tes_in!F3=0,"",RES_hh_tes_in!F3/RES_hh_fec_in!F3)</f>
        <v>0.65644693273663934</v>
      </c>
      <c r="G3" s="66">
        <f>IF(RES_hh_tes_in!G3=0,"",RES_hh_tes_in!G3/RES_hh_fec_in!G3)</f>
        <v>0.64233677053528671</v>
      </c>
      <c r="H3" s="66">
        <f>IF(RES_hh_tes_in!H3=0,"",RES_hh_tes_in!H3/RES_hh_fec_in!H3)</f>
        <v>0.65901171606821907</v>
      </c>
      <c r="I3" s="66">
        <f>IF(RES_hh_tes_in!I3=0,"",RES_hh_tes_in!I3/RES_hh_fec_in!I3)</f>
        <v>0.66924495565310094</v>
      </c>
      <c r="J3" s="66">
        <f>IF(RES_hh_tes_in!J3=0,"",RES_hh_tes_in!J3/RES_hh_fec_in!J3)</f>
        <v>0.69007555873941784</v>
      </c>
      <c r="K3" s="66">
        <f>IF(RES_hh_tes_in!K3=0,"",RES_hh_tes_in!K3/RES_hh_fec_in!K3)</f>
        <v>0.68668588140332376</v>
      </c>
      <c r="L3" s="66">
        <f>IF(RES_hh_tes_in!L3=0,"",RES_hh_tes_in!L3/RES_hh_fec_in!L3)</f>
        <v>0.68449132598587059</v>
      </c>
      <c r="M3" s="66">
        <f>IF(RES_hh_tes_in!M3=0,"",RES_hh_tes_in!M3/RES_hh_fec_in!M3)</f>
        <v>0.70251776352461859</v>
      </c>
      <c r="N3" s="66">
        <f>IF(RES_hh_tes_in!N3=0,"",RES_hh_tes_in!N3/RES_hh_fec_in!N3)</f>
        <v>0.73178648519465495</v>
      </c>
      <c r="O3" s="66">
        <f>IF(RES_hh_tes_in!O3=0,"",RES_hh_tes_in!O3/RES_hh_fec_in!O3)</f>
        <v>0.73563833020287628</v>
      </c>
      <c r="P3" s="66">
        <f>IF(RES_hh_tes_in!P3=0,"",RES_hh_tes_in!P3/RES_hh_fec_in!P3)</f>
        <v>0.7402775880682938</v>
      </c>
      <c r="Q3" s="66">
        <f>IF(RES_hh_tes_in!Q3=0,"",RES_hh_tes_in!Q3/RES_hh_fec_in!Q3)</f>
        <v>0.76046774013566709</v>
      </c>
      <c r="R3" s="66">
        <f>IF(RES_hh_tes_in!R3=0,"",RES_hh_tes_in!R3/RES_hh_fec_in!R3)</f>
        <v>0.78358903606208263</v>
      </c>
      <c r="S3" s="66">
        <f>IF(RES_hh_tes_in!S3=0,"",RES_hh_tes_in!S3/RES_hh_fec_in!S3)</f>
        <v>0.80043924477331219</v>
      </c>
      <c r="T3" s="66">
        <f>IF(RES_hh_tes_in!T3=0,"",RES_hh_tes_in!T3/RES_hh_fec_in!T3)</f>
        <v>0.82672825709704045</v>
      </c>
      <c r="U3" s="66">
        <f>IF(RES_hh_tes_in!U3=0,"",RES_hh_tes_in!U3/RES_hh_fec_in!U3)</f>
        <v>0.84335688160764821</v>
      </c>
      <c r="V3" s="66">
        <f>IF(RES_hh_tes_in!V3=0,"",RES_hh_tes_in!V3/RES_hh_fec_in!V3)</f>
        <v>0.8372203080987467</v>
      </c>
      <c r="W3" s="66">
        <f>IF(RES_hh_tes_in!W3=0,"",RES_hh_tes_in!W3/RES_hh_fec_in!W3)</f>
        <v>0.98528875890513445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0.57834570658888651</v>
      </c>
      <c r="D4" s="70">
        <f>IF(RES_hh_tes_in!D4=0,"",RES_hh_tes_in!D4/RES_hh_fec_in!D4)</f>
        <v>0.59366597036141877</v>
      </c>
      <c r="E4" s="70">
        <f>IF(RES_hh_tes_in!E4=0,"",RES_hh_tes_in!E4/RES_hh_fec_in!E4)</f>
        <v>0.60542795268728633</v>
      </c>
      <c r="F4" s="70">
        <f>IF(RES_hh_tes_in!F4=0,"",RES_hh_tes_in!F4/RES_hh_fec_in!F4)</f>
        <v>0.63396978493692324</v>
      </c>
      <c r="G4" s="70">
        <f>IF(RES_hh_tes_in!G4=0,"",RES_hh_tes_in!G4/RES_hh_fec_in!G4)</f>
        <v>0.62265903111150656</v>
      </c>
      <c r="H4" s="70">
        <f>IF(RES_hh_tes_in!H4=0,"",RES_hh_tes_in!H4/RES_hh_fec_in!H4)</f>
        <v>0.62771833188073756</v>
      </c>
      <c r="I4" s="70">
        <f>IF(RES_hh_tes_in!I4=0,"",RES_hh_tes_in!I4/RES_hh_fec_in!I4)</f>
        <v>0.63732290036401973</v>
      </c>
      <c r="J4" s="70">
        <f>IF(RES_hh_tes_in!J4=0,"",RES_hh_tes_in!J4/RES_hh_fec_in!J4)</f>
        <v>0.655557712407282</v>
      </c>
      <c r="K4" s="70">
        <f>IF(RES_hh_tes_in!K4=0,"",RES_hh_tes_in!K4/RES_hh_fec_in!K4)</f>
        <v>0.66220805843617092</v>
      </c>
      <c r="L4" s="70">
        <f>IF(RES_hh_tes_in!L4=0,"",RES_hh_tes_in!L4/RES_hh_fec_in!L4)</f>
        <v>0.67513964547179783</v>
      </c>
      <c r="M4" s="70">
        <f>IF(RES_hh_tes_in!M4=0,"",RES_hh_tes_in!M4/RES_hh_fec_in!M4)</f>
        <v>0.69098581128068171</v>
      </c>
      <c r="N4" s="70">
        <f>IF(RES_hh_tes_in!N4=0,"",RES_hh_tes_in!N4/RES_hh_fec_in!N4)</f>
        <v>0.70027698905322933</v>
      </c>
      <c r="O4" s="70">
        <f>IF(RES_hh_tes_in!O4=0,"",RES_hh_tes_in!O4/RES_hh_fec_in!O4)</f>
        <v>0.71540123956544011</v>
      </c>
      <c r="P4" s="70">
        <f>IF(RES_hh_tes_in!P4=0,"",RES_hh_tes_in!P4/RES_hh_fec_in!P4)</f>
        <v>0.73337850084211365</v>
      </c>
      <c r="Q4" s="70">
        <f>IF(RES_hh_tes_in!Q4=0,"",RES_hh_tes_in!Q4/RES_hh_fec_in!Q4)</f>
        <v>0.75021233463505477</v>
      </c>
      <c r="R4" s="70">
        <f>IF(RES_hh_tes_in!R4=0,"",RES_hh_tes_in!R4/RES_hh_fec_in!R4)</f>
        <v>0.76168798892540313</v>
      </c>
      <c r="S4" s="70">
        <f>IF(RES_hh_tes_in!S4=0,"",RES_hh_tes_in!S4/RES_hh_fec_in!S4)</f>
        <v>0.76748770266188737</v>
      </c>
      <c r="T4" s="70">
        <f>IF(RES_hh_tes_in!T4=0,"",RES_hh_tes_in!T4/RES_hh_fec_in!T4)</f>
        <v>0.77628317818847203</v>
      </c>
      <c r="U4" s="70">
        <f>IF(RES_hh_tes_in!U4=0,"",RES_hh_tes_in!U4/RES_hh_fec_in!U4)</f>
        <v>0.80304542411073931</v>
      </c>
      <c r="V4" s="70">
        <f>IF(RES_hh_tes_in!V4=0,"",RES_hh_tes_in!V4/RES_hh_fec_in!V4)</f>
        <v>0.81107918775267696</v>
      </c>
      <c r="W4" s="70">
        <f>IF(RES_hh_tes_in!W4=0,"",RES_hh_tes_in!W4/RES_hh_fec_in!W4)</f>
        <v>1.0205193688135796</v>
      </c>
      <c r="DA4" s="88" t="s">
        <v>721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 t="str">
        <f>IF(RES_hh_tes_in!K5=0,"",RES_hh_tes_in!K5/RES_hh_fec_in!K5)</f>
        <v/>
      </c>
      <c r="L5" s="78" t="str">
        <f>IF(RES_hh_tes_in!L5=0,"",RES_hh_tes_in!L5/RES_hh_fec_in!L5)</f>
        <v/>
      </c>
      <c r="M5" s="78" t="str">
        <f>IF(RES_hh_tes_in!M5=0,"",RES_hh_tes_in!M5/RES_hh_fec_in!M5)</f>
        <v/>
      </c>
      <c r="N5" s="78" t="str">
        <f>IF(RES_hh_tes_in!N5=0,"",RES_hh_tes_in!N5/RES_hh_fec_in!N5)</f>
        <v/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0.53192971253210408</v>
      </c>
      <c r="D6" s="78">
        <f>IF(RES_hh_tes_in!D6=0,"",RES_hh_tes_in!D6/RES_hh_fec_in!D6)</f>
        <v>0.53798612468979179</v>
      </c>
      <c r="E6" s="78">
        <f>IF(RES_hh_tes_in!E6=0,"",RES_hh_tes_in!E6/RES_hh_fec_in!E6)</f>
        <v>0.5442521219098464</v>
      </c>
      <c r="F6" s="78">
        <f>IF(RES_hh_tes_in!F6=0,"",RES_hh_tes_in!F6/RES_hh_fec_in!F6)</f>
        <v>0.55048680307182563</v>
      </c>
      <c r="G6" s="78">
        <f>IF(RES_hh_tes_in!G6=0,"",RES_hh_tes_in!G6/RES_hh_fec_in!G6)</f>
        <v>0.55690000265687933</v>
      </c>
      <c r="H6" s="78">
        <f>IF(RES_hh_tes_in!H6=0,"",RES_hh_tes_in!H6/RES_hh_fec_in!H6)</f>
        <v>0.56345982557736951</v>
      </c>
      <c r="I6" s="78">
        <f>IF(RES_hh_tes_in!I6=0,"",RES_hh_tes_in!I6/RES_hh_fec_in!I6)</f>
        <v>0.57021170068484295</v>
      </c>
      <c r="J6" s="78">
        <f>IF(RES_hh_tes_in!J6=0,"",RES_hh_tes_in!J6/RES_hh_fec_in!J6)</f>
        <v>0.57735611751010496</v>
      </c>
      <c r="K6" s="78">
        <f>IF(RES_hh_tes_in!K6=0,"",RES_hh_tes_in!K6/RES_hh_fec_in!K6)</f>
        <v>0.58505579239929684</v>
      </c>
      <c r="L6" s="78">
        <f>IF(RES_hh_tes_in!L6=0,"",RES_hh_tes_in!L6/RES_hh_fec_in!L6)</f>
        <v>0.59334071315743842</v>
      </c>
      <c r="M6" s="78">
        <f>IF(RES_hh_tes_in!M6=0,"",RES_hh_tes_in!M6/RES_hh_fec_in!M6)</f>
        <v>0.6065777635052958</v>
      </c>
      <c r="N6" s="78">
        <f>IF(RES_hh_tes_in!N6=0,"",RES_hh_tes_in!N6/RES_hh_fec_in!N6)</f>
        <v>0.62604253298190338</v>
      </c>
      <c r="O6" s="78">
        <f>IF(RES_hh_tes_in!O6=0,"",RES_hh_tes_in!O6/RES_hh_fec_in!O6)</f>
        <v>0.65245570775862616</v>
      </c>
      <c r="P6" s="78">
        <f>IF(RES_hh_tes_in!P6=0,"",RES_hh_tes_in!P6/RES_hh_fec_in!P6)</f>
        <v>0.68272318844421864</v>
      </c>
      <c r="Q6" s="78">
        <f>IF(RES_hh_tes_in!Q6=0,"",RES_hh_tes_in!Q6/RES_hh_fec_in!Q6)</f>
        <v>0.7077690585686589</v>
      </c>
      <c r="R6" s="78">
        <f>IF(RES_hh_tes_in!R6=0,"",RES_hh_tes_in!R6/RES_hh_fec_in!R6)</f>
        <v>0.72000099175102983</v>
      </c>
      <c r="S6" s="78">
        <f>IF(RES_hh_tes_in!S6=0,"",RES_hh_tes_in!S6/RES_hh_fec_in!S6)</f>
        <v>0.72871999548296407</v>
      </c>
      <c r="T6" s="78">
        <f>IF(RES_hh_tes_in!T6=0,"",RES_hh_tes_in!T6/RES_hh_fec_in!T6)</f>
        <v>0.73509067173425247</v>
      </c>
      <c r="U6" s="78">
        <f>IF(RES_hh_tes_in!U6=0,"",RES_hh_tes_in!U6/RES_hh_fec_in!U6)</f>
        <v>0.74006317922357323</v>
      </c>
      <c r="V6" s="78">
        <f>IF(RES_hh_tes_in!V6=0,"",RES_hh_tes_in!V6/RES_hh_fec_in!V6)</f>
        <v>0.7444215705400925</v>
      </c>
      <c r="W6" s="78">
        <f>IF(RES_hh_tes_in!W6=0,"",RES_hh_tes_in!W6/RES_hh_fec_in!W6)</f>
        <v>0.74730943405568317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0.50571008811372786</v>
      </c>
      <c r="D7" s="78" t="str">
        <f>IF(RES_hh_tes_in!D7=0,"",RES_hh_tes_in!D7/RES_hh_fec_in!D7)</f>
        <v/>
      </c>
      <c r="E7" s="78" t="str">
        <f>IF(RES_hh_tes_in!E7=0,"",RES_hh_tes_in!E7/RES_hh_fec_in!E7)</f>
        <v/>
      </c>
      <c r="F7" s="78" t="str">
        <f>IF(RES_hh_tes_in!F7=0,"",RES_hh_tes_in!F7/RES_hh_fec_in!F7)</f>
        <v/>
      </c>
      <c r="G7" s="78" t="str">
        <f>IF(RES_hh_tes_in!G7=0,"",RES_hh_tes_in!G7/RES_hh_fec_in!G7)</f>
        <v/>
      </c>
      <c r="H7" s="78" t="str">
        <f>IF(RES_hh_tes_in!H7=0,"",RES_hh_tes_in!H7/RES_hh_fec_in!H7)</f>
        <v/>
      </c>
      <c r="I7" s="78" t="str">
        <f>IF(RES_hh_tes_in!I7=0,"",RES_hh_tes_in!I7/RES_hh_fec_in!I7)</f>
        <v/>
      </c>
      <c r="J7" s="78" t="str">
        <f>IF(RES_hh_tes_in!J7=0,"",RES_hh_tes_in!J7/RES_hh_fec_in!J7)</f>
        <v/>
      </c>
      <c r="K7" s="78">
        <f>IF(RES_hh_tes_in!K7=0,"",RES_hh_tes_in!K7/RES_hh_fec_in!K7)</f>
        <v>0.56015664801201515</v>
      </c>
      <c r="L7" s="78">
        <f>IF(RES_hh_tes_in!L7=0,"",RES_hh_tes_in!L7/RES_hh_fec_in!L7)</f>
        <v>0.56867671007067666</v>
      </c>
      <c r="M7" s="78">
        <f>IF(RES_hh_tes_in!M7=0,"",RES_hh_tes_in!M7/RES_hh_fec_in!M7)</f>
        <v>0.58233445569737685</v>
      </c>
      <c r="N7" s="78">
        <f>IF(RES_hh_tes_in!N7=0,"",RES_hh_tes_in!N7/RES_hh_fec_in!N7)</f>
        <v>0.60245043573611468</v>
      </c>
      <c r="O7" s="78">
        <f>IF(RES_hh_tes_in!O7=0,"",RES_hh_tes_in!O7/RES_hh_fec_in!O7)</f>
        <v>0.62977198543892887</v>
      </c>
      <c r="P7" s="78" t="str">
        <f>IF(RES_hh_tes_in!P7=0,"",RES_hh_tes_in!P7/RES_hh_fec_in!P7)</f>
        <v/>
      </c>
      <c r="Q7" s="78" t="str">
        <f>IF(RES_hh_tes_in!Q7=0,"",RES_hh_tes_in!Q7/RES_hh_fec_in!Q7)</f>
        <v/>
      </c>
      <c r="R7" s="78" t="str">
        <f>IF(RES_hh_tes_in!R7=0,"",RES_hh_tes_in!R7/RES_hh_fec_in!R7)</f>
        <v/>
      </c>
      <c r="S7" s="78" t="str">
        <f>IF(RES_hh_tes_in!S7=0,"",RES_hh_tes_in!S7/RES_hh_fec_in!S7)</f>
        <v/>
      </c>
      <c r="T7" s="78" t="str">
        <f>IF(RES_hh_tes_in!T7=0,"",RES_hh_tes_in!T7/RES_hh_fec_in!T7)</f>
        <v/>
      </c>
      <c r="U7" s="78" t="str">
        <f>IF(RES_hh_tes_in!U7=0,"",RES_hh_tes_in!U7/RES_hh_fec_in!U7)</f>
        <v/>
      </c>
      <c r="V7" s="78" t="str">
        <f>IF(RES_hh_tes_in!V7=0,"",RES_hh_tes_in!V7/RES_hh_fec_in!V7)</f>
        <v/>
      </c>
      <c r="W7" s="78" t="str">
        <f>IF(RES_hh_tes_in!W7=0,"",RES_hh_tes_in!W7/RES_hh_fec_in!W7)</f>
        <v/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0.59063271203646217</v>
      </c>
      <c r="D8" s="78">
        <f>IF(RES_hh_tes_in!D8=0,"",RES_hh_tes_in!D8/RES_hh_fec_in!D8)</f>
        <v>0.59963250518167144</v>
      </c>
      <c r="E8" s="78">
        <f>IF(RES_hh_tes_in!E8=0,"",RES_hh_tes_in!E8/RES_hh_fec_in!E8)</f>
        <v>0.60863626742957322</v>
      </c>
      <c r="F8" s="78">
        <f>IF(RES_hh_tes_in!F8=0,"",RES_hh_tes_in!F8/RES_hh_fec_in!F8)</f>
        <v>0.61752912874288413</v>
      </c>
      <c r="G8" s="78">
        <f>IF(RES_hh_tes_in!G8=0,"",RES_hh_tes_in!G8/RES_hh_fec_in!G8)</f>
        <v>0.62641703438948348</v>
      </c>
      <c r="H8" s="78">
        <f>IF(RES_hh_tes_in!H8=0,"",RES_hh_tes_in!H8/RES_hh_fec_in!H8)</f>
        <v>0.63528811708326749</v>
      </c>
      <c r="I8" s="78">
        <f>IF(RES_hh_tes_in!I8=0,"",RES_hh_tes_in!I8/RES_hh_fec_in!I8)</f>
        <v>0.64416959437006605</v>
      </c>
      <c r="J8" s="78">
        <f>IF(RES_hh_tes_in!J8=0,"",RES_hh_tes_in!J8/RES_hh_fec_in!J8)</f>
        <v>0.6531704224587439</v>
      </c>
      <c r="K8" s="78">
        <f>IF(RES_hh_tes_in!K8=0,"",RES_hh_tes_in!K8/RES_hh_fec_in!K8)</f>
        <v>0.66238463347384668</v>
      </c>
      <c r="L8" s="78">
        <f>IF(RES_hh_tes_in!L8=0,"",RES_hh_tes_in!L8/RES_hh_fec_in!L8)</f>
        <v>0.67183982322541103</v>
      </c>
      <c r="M8" s="78">
        <f>IF(RES_hh_tes_in!M8=0,"",RES_hh_tes_in!M8/RES_hh_fec_in!M8)</f>
        <v>0.68393956250320986</v>
      </c>
      <c r="N8" s="78">
        <f>IF(RES_hh_tes_in!N8=0,"",RES_hh_tes_in!N8/RES_hh_fec_in!N8)</f>
        <v>0.69947963819812609</v>
      </c>
      <c r="O8" s="78">
        <f>IF(RES_hh_tes_in!O8=0,"",RES_hh_tes_in!O8/RES_hh_fec_in!O8)</f>
        <v>0.71892404706426483</v>
      </c>
      <c r="P8" s="78">
        <f>IF(RES_hh_tes_in!P8=0,"",RES_hh_tes_in!P8/RES_hh_fec_in!P8)</f>
        <v>0.74053722241820386</v>
      </c>
      <c r="Q8" s="78">
        <f>IF(RES_hh_tes_in!Q8=0,"",RES_hh_tes_in!Q8/RES_hh_fec_in!Q8)</f>
        <v>0.75889647799337812</v>
      </c>
      <c r="R8" s="78">
        <f>IF(RES_hh_tes_in!R8=0,"",RES_hh_tes_in!R8/RES_hh_fec_in!R8)</f>
        <v>0.7693896364591859</v>
      </c>
      <c r="S8" s="78">
        <f>IF(RES_hh_tes_in!S8=0,"",RES_hh_tes_in!S8/RES_hh_fec_in!S8)</f>
        <v>0.77754277592094256</v>
      </c>
      <c r="T8" s="78">
        <f>IF(RES_hh_tes_in!T8=0,"",RES_hh_tes_in!T8/RES_hh_fec_in!T8)</f>
        <v>0.78409875253462358</v>
      </c>
      <c r="U8" s="78">
        <f>IF(RES_hh_tes_in!U8=0,"",RES_hh_tes_in!U8/RES_hh_fec_in!U8)</f>
        <v>0.78961747117498737</v>
      </c>
      <c r="V8" s="78">
        <f>IF(RES_hh_tes_in!V8=0,"",RES_hh_tes_in!V8/RES_hh_fec_in!V8)</f>
        <v>0.79446446529393566</v>
      </c>
      <c r="W8" s="78">
        <f>IF(RES_hh_tes_in!W8=0,"",RES_hh_tes_in!W8/RES_hh_fec_in!W8)</f>
        <v>0.79792425073856244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0.56029660704244977</v>
      </c>
      <c r="D9" s="78">
        <f>IF(RES_hh_tes_in!D9=0,"",RES_hh_tes_in!D9/RES_hh_fec_in!D9)</f>
        <v>0.571584975192999</v>
      </c>
      <c r="E9" s="78">
        <f>IF(RES_hh_tes_in!E9=0,"",RES_hh_tes_in!E9/RES_hh_fec_in!E9)</f>
        <v>0.58298065594715454</v>
      </c>
      <c r="F9" s="78">
        <f>IF(RES_hh_tes_in!F9=0,"",RES_hh_tes_in!F9/RES_hh_fec_in!F9)</f>
        <v>0.59447269464900054</v>
      </c>
      <c r="G9" s="78">
        <f>IF(RES_hh_tes_in!G9=0,"",RES_hh_tes_in!G9/RES_hh_fec_in!G9)</f>
        <v>0.60605020173712387</v>
      </c>
      <c r="H9" s="78">
        <f>IF(RES_hh_tes_in!H9=0,"",RES_hh_tes_in!H9/RES_hh_fec_in!H9)</f>
        <v>0.61770020314570873</v>
      </c>
      <c r="I9" s="78">
        <f>IF(RES_hh_tes_in!I9=0,"",RES_hh_tes_in!I9/RES_hh_fec_in!I9)</f>
        <v>0.62940563889845258</v>
      </c>
      <c r="J9" s="78">
        <f>IF(RES_hh_tes_in!J9=0,"",RES_hh_tes_in!J9/RES_hh_fec_in!J9)</f>
        <v>0.64112972506360189</v>
      </c>
      <c r="K9" s="78">
        <f>IF(RES_hh_tes_in!K9=0,"",RES_hh_tes_in!K9/RES_hh_fec_in!K9)</f>
        <v>0.65282380272335161</v>
      </c>
      <c r="L9" s="78">
        <f>IF(RES_hh_tes_in!L9=0,"",RES_hh_tes_in!L9/RES_hh_fec_in!L9)</f>
        <v>0.66444468421466796</v>
      </c>
      <c r="M9" s="78">
        <f>IF(RES_hh_tes_in!M9=0,"",RES_hh_tes_in!M9/RES_hh_fec_in!M9)</f>
        <v>0.67514705560088484</v>
      </c>
      <c r="N9" s="78">
        <f>IF(RES_hh_tes_in!N9=0,"",RES_hh_tes_in!N9/RES_hh_fec_in!N9)</f>
        <v>0.68447713296458468</v>
      </c>
      <c r="O9" s="78">
        <f>IF(RES_hh_tes_in!O9=0,"",RES_hh_tes_in!O9/RES_hh_fec_in!O9)</f>
        <v>0.69218942742640754</v>
      </c>
      <c r="P9" s="78">
        <f>IF(RES_hh_tes_in!P9=0,"",RES_hh_tes_in!P9/RES_hh_fec_in!P9)</f>
        <v>0.69894469034159179</v>
      </c>
      <c r="Q9" s="78">
        <f>IF(RES_hh_tes_in!Q9=0,"",RES_hh_tes_in!Q9/RES_hh_fec_in!Q9)</f>
        <v>0.70698697920600917</v>
      </c>
      <c r="R9" s="78">
        <f>IF(RES_hh_tes_in!R9=0,"",RES_hh_tes_in!R9/RES_hh_fec_in!R9)</f>
        <v>0.71884508018251703</v>
      </c>
      <c r="S9" s="78">
        <f>IF(RES_hh_tes_in!S9=0,"",RES_hh_tes_in!S9/RES_hh_fec_in!S9)</f>
        <v>0.73213529799640664</v>
      </c>
      <c r="T9" s="78">
        <f>IF(RES_hh_tes_in!T9=0,"",RES_hh_tes_in!T9/RES_hh_fec_in!T9)</f>
        <v>0.74548998079435935</v>
      </c>
      <c r="U9" s="78">
        <f>IF(RES_hh_tes_in!U9=0,"",RES_hh_tes_in!U9/RES_hh_fec_in!U9)</f>
        <v>0.75779143887797118</v>
      </c>
      <c r="V9" s="78">
        <f>IF(RES_hh_tes_in!V9=0,"",RES_hh_tes_in!V9/RES_hh_fec_in!V9)</f>
        <v>0.76810284789116934</v>
      </c>
      <c r="W9" s="78">
        <f>IF(RES_hh_tes_in!W9=0,"",RES_hh_tes_in!W9/RES_hh_fec_in!W9)</f>
        <v>0.77639694875592802</v>
      </c>
      <c r="DA9" s="89" t="s">
        <v>726</v>
      </c>
    </row>
    <row r="10" spans="1:105" ht="12" customHeight="1" x14ac:dyDescent="0.25">
      <c r="A10" s="28" t="s">
        <v>202</v>
      </c>
      <c r="B10" s="78"/>
      <c r="C10" s="78">
        <f>IF(RES_hh_tes_in!C10=0,"",RES_hh_tes_in!C10/RES_hh_fec_in!C10)</f>
        <v>0.76525957194663763</v>
      </c>
      <c r="D10" s="78">
        <f>IF(RES_hh_tes_in!D10=0,"",RES_hh_tes_in!D10/RES_hh_fec_in!D10)</f>
        <v>0.77040277641245125</v>
      </c>
      <c r="E10" s="78">
        <f>IF(RES_hh_tes_in!E10=0,"",RES_hh_tes_in!E10/RES_hh_fec_in!E10)</f>
        <v>0.7755467639418866</v>
      </c>
      <c r="F10" s="78">
        <f>IF(RES_hh_tes_in!F10=0,"",RES_hh_tes_in!F10/RES_hh_fec_in!F10)</f>
        <v>0.780690858252725</v>
      </c>
      <c r="G10" s="78">
        <f>IF(RES_hh_tes_in!G10=0,"",RES_hh_tes_in!G10/RES_hh_fec_in!G10)</f>
        <v>0.78583567371910035</v>
      </c>
      <c r="H10" s="78">
        <f>IF(RES_hh_tes_in!H10=0,"",RES_hh_tes_in!H10/RES_hh_fec_in!H10)</f>
        <v>0.79098113514944024</v>
      </c>
      <c r="I10" s="78">
        <f>IF(RES_hh_tes_in!I10=0,"",RES_hh_tes_in!I10/RES_hh_fec_in!I10)</f>
        <v>0.79612739392554988</v>
      </c>
      <c r="J10" s="78">
        <f>IF(RES_hh_tes_in!J10=0,"",RES_hh_tes_in!J10/RES_hh_fec_in!J10)</f>
        <v>0.80127507020525024</v>
      </c>
      <c r="K10" s="78">
        <f>IF(RES_hh_tes_in!K10=0,"",RES_hh_tes_in!K10/RES_hh_fec_in!K10)</f>
        <v>0.80642469128580763</v>
      </c>
      <c r="L10" s="78" t="str">
        <f>IF(RES_hh_tes_in!L10=0,"",RES_hh_tes_in!L10/RES_hh_fec_in!L10)</f>
        <v/>
      </c>
      <c r="M10" s="78">
        <f>IF(RES_hh_tes_in!M10=0,"",RES_hh_tes_in!M10/RES_hh_fec_in!M10)</f>
        <v>0.8167831574104879</v>
      </c>
      <c r="N10" s="78">
        <f>IF(RES_hh_tes_in!N10=0,"",RES_hh_tes_in!N10/RES_hh_fec_in!N10)</f>
        <v>0.82206477781391907</v>
      </c>
      <c r="O10" s="78">
        <f>IF(RES_hh_tes_in!O10=0,"",RES_hh_tes_in!O10/RES_hh_fec_in!O10)</f>
        <v>0.82739721011899359</v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>
        <f>IF(RES_hh_tes_in!R10=0,"",RES_hh_tes_in!R10/RES_hh_fec_in!R10)</f>
        <v>0.84184589280854571</v>
      </c>
      <c r="S10" s="78">
        <f>IF(RES_hh_tes_in!S10=0,"",RES_hh_tes_in!S10/RES_hh_fec_in!S10)</f>
        <v>0.8457834272440774</v>
      </c>
      <c r="T10" s="78">
        <f>IF(RES_hh_tes_in!T10=0,"",RES_hh_tes_in!T10/RES_hh_fec_in!T10)</f>
        <v>0.84945169718170344</v>
      </c>
      <c r="U10" s="78">
        <f>IF(RES_hh_tes_in!U10=0,"",RES_hh_tes_in!U10/RES_hh_fec_in!U10)</f>
        <v>0.85291975379574791</v>
      </c>
      <c r="V10" s="78">
        <f>IF(RES_hh_tes_in!V10=0,"",RES_hh_tes_in!V10/RES_hh_fec_in!V10)</f>
        <v>0.85625664826052894</v>
      </c>
      <c r="W10" s="78">
        <f>IF(RES_hh_tes_in!W10=0,"",RES_hh_tes_in!W10/RES_hh_fec_in!W10)</f>
        <v>0.85937656355061276</v>
      </c>
      <c r="DA10" s="89" t="s">
        <v>727</v>
      </c>
    </row>
    <row r="11" spans="1:105" ht="12" customHeight="1" x14ac:dyDescent="0.25">
      <c r="A11" s="28" t="s">
        <v>203</v>
      </c>
      <c r="B11" s="78"/>
      <c r="C11" s="78" t="str">
        <f>IF(RES_hh_tes_in!C11=0,"",RES_hh_tes_in!C11/RES_hh_fec_in!C11)</f>
        <v/>
      </c>
      <c r="D11" s="78" t="str">
        <f>IF(RES_hh_tes_in!D11=0,"",RES_hh_tes_in!D11/RES_hh_fec_in!D11)</f>
        <v/>
      </c>
      <c r="E11" s="78" t="str">
        <f>IF(RES_hh_tes_in!E11=0,"",RES_hh_tes_in!E11/RES_hh_fec_in!E11)</f>
        <v/>
      </c>
      <c r="F11" s="78">
        <f>IF(RES_hh_tes_in!F11=0,"",RES_hh_tes_in!F11/RES_hh_fec_in!F11)</f>
        <v>0.76058742093756893</v>
      </c>
      <c r="G11" s="78">
        <f>IF(RES_hh_tes_in!G11=0,"",RES_hh_tes_in!G11/RES_hh_fec_in!G11)</f>
        <v>0.76300241883362119</v>
      </c>
      <c r="H11" s="78">
        <f>IF(RES_hh_tes_in!H11=0,"",RES_hh_tes_in!H11/RES_hh_fec_in!H11)</f>
        <v>0.76546837026646886</v>
      </c>
      <c r="I11" s="78" t="str">
        <f>IF(RES_hh_tes_in!I11=0,"",RES_hh_tes_in!I11/RES_hh_fec_in!I11)</f>
        <v/>
      </c>
      <c r="J11" s="78">
        <f>IF(RES_hh_tes_in!J11=0,"",RES_hh_tes_in!J11/RES_hh_fec_in!J11)</f>
        <v>0.77063787461414357</v>
      </c>
      <c r="K11" s="78">
        <f>IF(RES_hh_tes_in!K11=0,"",RES_hh_tes_in!K11/RES_hh_fec_in!K11)</f>
        <v>0.77343193860744108</v>
      </c>
      <c r="L11" s="78">
        <f>IF(RES_hh_tes_in!L11=0,"",RES_hh_tes_in!L11/RES_hh_fec_in!L11)</f>
        <v>0.77639053605566088</v>
      </c>
      <c r="M11" s="78">
        <f>IF(RES_hh_tes_in!M11=0,"",RES_hh_tes_in!M11/RES_hh_fec_in!M11)</f>
        <v>0.78048708357694385</v>
      </c>
      <c r="N11" s="78">
        <f>IF(RES_hh_tes_in!N11=0,"",RES_hh_tes_in!N11/RES_hh_fec_in!N11)</f>
        <v>0.78602935108562111</v>
      </c>
      <c r="O11" s="78">
        <f>IF(RES_hh_tes_in!O11=0,"",RES_hh_tes_in!O11/RES_hh_fec_in!O11)</f>
        <v>0.79328713631006631</v>
      </c>
      <c r="P11" s="78">
        <f>IF(RES_hh_tes_in!P11=0,"",RES_hh_tes_in!P11/RES_hh_fec_in!P11)</f>
        <v>0.80174712929124492</v>
      </c>
      <c r="Q11" s="78">
        <f>IF(RES_hh_tes_in!Q11=0,"",RES_hh_tes_in!Q11/RES_hh_fec_in!Q11)</f>
        <v>0.809728938562011</v>
      </c>
      <c r="R11" s="78">
        <f>IF(RES_hh_tes_in!R11=0,"",RES_hh_tes_in!R11/RES_hh_fec_in!R11)</f>
        <v>0.81584513260639113</v>
      </c>
      <c r="S11" s="78">
        <f>IF(RES_hh_tes_in!S11=0,"",RES_hh_tes_in!S11/RES_hh_fec_in!S11)</f>
        <v>0.82179516697778332</v>
      </c>
      <c r="T11" s="78">
        <f>IF(RES_hh_tes_in!T11=0,"",RES_hh_tes_in!T11/RES_hh_fec_in!T11)</f>
        <v>0.82753928609774774</v>
      </c>
      <c r="U11" s="78">
        <f>IF(RES_hh_tes_in!U11=0,"",RES_hh_tes_in!U11/RES_hh_fec_in!U11)</f>
        <v>0.83303773438786233</v>
      </c>
      <c r="V11" s="78" t="str">
        <f>IF(RES_hh_tes_in!V11=0,"",RES_hh_tes_in!V11/RES_hh_fec_in!V11)</f>
        <v/>
      </c>
      <c r="W11" s="78" t="str">
        <f>IF(RES_hh_tes_in!W11=0,"",RES_hh_tes_in!W11/RES_hh_fec_in!W11)</f>
        <v/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1.4690281622400037</v>
      </c>
      <c r="D12" s="78">
        <f>IF(RES_hh_tes_in!D12=0,"",RES_hh_tes_in!D12/RES_hh_fec_in!D12)</f>
        <v>1.5842016692795311</v>
      </c>
      <c r="E12" s="78">
        <f>IF(RES_hh_tes_in!E12=0,"",RES_hh_tes_in!E12/RES_hh_fec_in!E12)</f>
        <v>1.7026737647567676</v>
      </c>
      <c r="F12" s="78">
        <f>IF(RES_hh_tes_in!F12=0,"",RES_hh_tes_in!F12/RES_hh_fec_in!F12)</f>
        <v>1.8239519782754412</v>
      </c>
      <c r="G12" s="78">
        <f>IF(RES_hh_tes_in!G12=0,"",RES_hh_tes_in!G12/RES_hh_fec_in!G12)</f>
        <v>1.9484454487893366</v>
      </c>
      <c r="H12" s="78">
        <f>IF(RES_hh_tes_in!H12=0,"",RES_hh_tes_in!H12/RES_hh_fec_in!H12)</f>
        <v>2.07607697591268</v>
      </c>
      <c r="I12" s="78">
        <f>IF(RES_hh_tes_in!I12=0,"",RES_hh_tes_in!I12/RES_hh_fec_in!I12)</f>
        <v>2.2069191162647241</v>
      </c>
      <c r="J12" s="78">
        <f>IF(RES_hh_tes_in!J12=0,"",RES_hh_tes_in!J12/RES_hh_fec_in!J12)</f>
        <v>2.3413320390766854</v>
      </c>
      <c r="K12" s="78">
        <f>IF(RES_hh_tes_in!K12=0,"",RES_hh_tes_in!K12/RES_hh_fec_in!K12)</f>
        <v>2.4795822971483328</v>
      </c>
      <c r="L12" s="78">
        <f>IF(RES_hh_tes_in!L12=0,"",RES_hh_tes_in!L12/RES_hh_fec_in!L12)</f>
        <v>2.6216693214386071</v>
      </c>
      <c r="M12" s="78">
        <f>IF(RES_hh_tes_in!M12=0,"",RES_hh_tes_in!M12/RES_hh_fec_in!M12)</f>
        <v>2.7779051993630377</v>
      </c>
      <c r="N12" s="78">
        <f>IF(RES_hh_tes_in!N12=0,"",RES_hh_tes_in!N12/RES_hh_fec_in!N12)</f>
        <v>2.9509095269828665</v>
      </c>
      <c r="O12" s="78">
        <f>IF(RES_hh_tes_in!O12=0,"",RES_hh_tes_in!O12/RES_hh_fec_in!O12)</f>
        <v>3.1389341617870237</v>
      </c>
      <c r="P12" s="78">
        <f>IF(RES_hh_tes_in!P12=0,"",RES_hh_tes_in!P12/RES_hh_fec_in!P12)</f>
        <v>3.3276638913943568</v>
      </c>
      <c r="Q12" s="78">
        <f>IF(RES_hh_tes_in!Q12=0,"",RES_hh_tes_in!Q12/RES_hh_fec_in!Q12)</f>
        <v>3.4823726939740327</v>
      </c>
      <c r="R12" s="78">
        <f>IF(RES_hh_tes_in!R12=0,"",RES_hh_tes_in!R12/RES_hh_fec_in!R12)</f>
        <v>3.5427736392738329</v>
      </c>
      <c r="S12" s="78">
        <f>IF(RES_hh_tes_in!S12=0,"",RES_hh_tes_in!S12/RES_hh_fec_in!S12)</f>
        <v>3.5810050669863647</v>
      </c>
      <c r="T12" s="78">
        <f>IF(RES_hh_tes_in!T12=0,"",RES_hh_tes_in!T12/RES_hh_fec_in!T12)</f>
        <v>3.605525403511586</v>
      </c>
      <c r="U12" s="78">
        <f>IF(RES_hh_tes_in!U12=0,"",RES_hh_tes_in!U12/RES_hh_fec_in!U12)</f>
        <v>3.625040228274846</v>
      </c>
      <c r="V12" s="78">
        <f>IF(RES_hh_tes_in!V12=0,"",RES_hh_tes_in!V12/RES_hh_fec_in!V12)</f>
        <v>3.6485970784501935</v>
      </c>
      <c r="W12" s="78">
        <f>IF(RES_hh_tes_in!W12=0,"",RES_hh_tes_in!W12/RES_hh_fec_in!W12)</f>
        <v>3.6755273759606735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0.71071004957755324</v>
      </c>
      <c r="D13" s="79">
        <f>IF(RES_hh_tes_in!D13=0,"",RES_hh_tes_in!D13/RES_hh_fec_in!D13)</f>
        <v>0.71380500695924709</v>
      </c>
      <c r="E13" s="79">
        <f>IF(RES_hh_tes_in!E13=0,"",RES_hh_tes_in!E13/RES_hh_fec_in!E13)</f>
        <v>0.71697936736883161</v>
      </c>
      <c r="F13" s="79">
        <f>IF(RES_hh_tes_in!F13=0,"",RES_hh_tes_in!F13/RES_hh_fec_in!F13)</f>
        <v>0.72016445218965019</v>
      </c>
      <c r="G13" s="79">
        <f>IF(RES_hh_tes_in!G13=0,"",RES_hh_tes_in!G13/RES_hh_fec_in!G13)</f>
        <v>0.72342261306132516</v>
      </c>
      <c r="H13" s="79">
        <f>IF(RES_hh_tes_in!H13=0,"",RES_hh_tes_in!H13/RES_hh_fec_in!H13)</f>
        <v>0.72674617468521541</v>
      </c>
      <c r="I13" s="79">
        <f>IF(RES_hh_tes_in!I13=0,"",RES_hh_tes_in!I13/RES_hh_fec_in!I13)</f>
        <v>0.73015043683231295</v>
      </c>
      <c r="J13" s="79">
        <f>IF(RES_hh_tes_in!J13=0,"",RES_hh_tes_in!J13/RES_hh_fec_in!J13)</f>
        <v>0.73369818276065291</v>
      </c>
      <c r="K13" s="79">
        <f>IF(RES_hh_tes_in!K13=0,"",RES_hh_tes_in!K13/RES_hh_fec_in!K13)</f>
        <v>0.73744261122216936</v>
      </c>
      <c r="L13" s="79">
        <f>IF(RES_hh_tes_in!L13=0,"",RES_hh_tes_in!L13/RES_hh_fec_in!L13)</f>
        <v>0.74139757855715049</v>
      </c>
      <c r="M13" s="79">
        <f>IF(RES_hh_tes_in!M13=0,"",RES_hh_tes_in!M13/RES_hh_fec_in!M13)</f>
        <v>0.74665608884254708</v>
      </c>
      <c r="N13" s="79">
        <f>IF(RES_hh_tes_in!N13=0,"",RES_hh_tes_in!N13/RES_hh_fec_in!N13)</f>
        <v>0.75354253183967757</v>
      </c>
      <c r="O13" s="79" t="str">
        <f>IF(RES_hh_tes_in!O13=0,"",RES_hh_tes_in!O13/RES_hh_fec_in!O13)</f>
        <v/>
      </c>
      <c r="P13" s="79" t="str">
        <f>IF(RES_hh_tes_in!P13=0,"",RES_hh_tes_in!P13/RES_hh_fec_in!P13)</f>
        <v/>
      </c>
      <c r="Q13" s="79" t="str">
        <f>IF(RES_hh_tes_in!Q13=0,"",RES_hh_tes_in!Q13/RES_hh_fec_in!Q13)</f>
        <v/>
      </c>
      <c r="R13" s="79">
        <f>IF(RES_hh_tes_in!R13=0,"",RES_hh_tes_in!R13/RES_hh_fec_in!R13)</f>
        <v>0.79676881224264151</v>
      </c>
      <c r="S13" s="79" t="str">
        <f>IF(RES_hh_tes_in!S13=0,"",RES_hh_tes_in!S13/RES_hh_fec_in!S13)</f>
        <v/>
      </c>
      <c r="T13" s="79">
        <f>IF(RES_hh_tes_in!T13=0,"",RES_hh_tes_in!T13/RES_hh_fec_in!T13)</f>
        <v>0.82539649293066841</v>
      </c>
      <c r="U13" s="79" t="str">
        <f>IF(RES_hh_tes_in!U13=0,"",RES_hh_tes_in!U13/RES_hh_fec_in!U13)</f>
        <v/>
      </c>
      <c r="V13" s="79" t="str">
        <f>IF(RES_hh_tes_in!V13=0,"",RES_hh_tes_in!V13/RES_hh_fec_in!V13)</f>
        <v/>
      </c>
      <c r="W13" s="79">
        <f>IF(RES_hh_tes_in!W13=0,"",RES_hh_tes_in!W13/RES_hh_fec_in!W13)</f>
        <v>0.85197718907866604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2.3024124972365239</v>
      </c>
      <c r="D15" s="70">
        <f>IF(RES_hh_tes_in!D15=0,"",RES_hh_tes_in!D15/RES_hh_fec_in!D15)</f>
        <v>2.3787747391172722</v>
      </c>
      <c r="E15" s="70">
        <f>IF(RES_hh_tes_in!E15=0,"",RES_hh_tes_in!E15/RES_hh_fec_in!E15)</f>
        <v>2.4559432611178997</v>
      </c>
      <c r="F15" s="70">
        <f>IF(RES_hh_tes_in!F15=0,"",RES_hh_tes_in!F15/RES_hh_fec_in!F15)</f>
        <v>2.5331946598946566</v>
      </c>
      <c r="G15" s="70">
        <f>IF(RES_hh_tes_in!G15=0,"",RES_hh_tes_in!G15/RES_hh_fec_in!G15)</f>
        <v>2.6111801381342623</v>
      </c>
      <c r="H15" s="70">
        <f>IF(RES_hh_tes_in!H15=0,"",RES_hh_tes_in!H15/RES_hh_fec_in!H15)</f>
        <v>2.6898157649043779</v>
      </c>
      <c r="I15" s="70">
        <f>IF(RES_hh_tes_in!I15=0,"",RES_hh_tes_in!I15/RES_hh_fec_in!I15)</f>
        <v>2.7692575977758453</v>
      </c>
      <c r="J15" s="70">
        <f>IF(RES_hh_tes_in!J15=0,"",RES_hh_tes_in!J15/RES_hh_fec_in!J15)</f>
        <v>2.8501547656521535</v>
      </c>
      <c r="K15" s="70">
        <f>IF(RES_hh_tes_in!K15=0,"",RES_hh_tes_in!K15/RES_hh_fec_in!K15)</f>
        <v>2.9330530699776549</v>
      </c>
      <c r="L15" s="70">
        <f>IF(RES_hh_tes_in!L15=0,"",RES_hh_tes_in!L15/RES_hh_fec_in!L15)</f>
        <v>3.0180874569634555</v>
      </c>
      <c r="M15" s="70">
        <f>IF(RES_hh_tes_in!M15=0,"",RES_hh_tes_in!M15/RES_hh_fec_in!M15)</f>
        <v>3.1196530195284073</v>
      </c>
      <c r="N15" s="70">
        <f>IF(RES_hh_tes_in!N15=0,"",RES_hh_tes_in!N15/RES_hh_fec_in!N15)</f>
        <v>3.2424606963943829</v>
      </c>
      <c r="O15" s="70">
        <f>IF(RES_hh_tes_in!O15=0,"",RES_hh_tes_in!O15/RES_hh_fec_in!O15)</f>
        <v>3.389114919722521</v>
      </c>
      <c r="P15" s="70">
        <f>IF(RES_hh_tes_in!P15=0,"",RES_hh_tes_in!P15/RES_hh_fec_in!P15)</f>
        <v>3.5481582670030902</v>
      </c>
      <c r="Q15" s="70">
        <f>IF(RES_hh_tes_in!Q15=0,"",RES_hh_tes_in!Q15/RES_hh_fec_in!Q15)</f>
        <v>3.6848375091445047</v>
      </c>
      <c r="R15" s="70">
        <f>IF(RES_hh_tes_in!R15=0,"",RES_hh_tes_in!R15/RES_hh_fec_in!R15)</f>
        <v>3.770584354723868</v>
      </c>
      <c r="S15" s="70">
        <f>IF(RES_hh_tes_in!S15=0,"",RES_hh_tes_in!S15/RES_hh_fec_in!S15)</f>
        <v>3.8388346336861203</v>
      </c>
      <c r="T15" s="70">
        <f>IF(RES_hh_tes_in!T15=0,"",RES_hh_tes_in!T15/RES_hh_fec_in!T15)</f>
        <v>3.8958603398526321</v>
      </c>
      <c r="U15" s="70">
        <f>IF(RES_hh_tes_in!U15=0,"",RES_hh_tes_in!U15/RES_hh_fec_in!U15)</f>
        <v>3.9477749294146571</v>
      </c>
      <c r="V15" s="70">
        <f>IF(RES_hh_tes_in!V15=0,"",RES_hh_tes_in!V15/RES_hh_fec_in!V15)</f>
        <v>4.0007075325430028</v>
      </c>
      <c r="W15" s="70">
        <f>IF(RES_hh_tes_in!W15=0,"",RES_hh_tes_in!W15/RES_hh_fec_in!W15)</f>
        <v>4.0525292903981018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2.3024124972365239</v>
      </c>
      <c r="D16" s="78">
        <f>IF(RES_hh_tes_in!D16=0,"",RES_hh_tes_in!D16/RES_hh_fec_in!D16)</f>
        <v>2.3787747391172722</v>
      </c>
      <c r="E16" s="78">
        <f>IF(RES_hh_tes_in!E16=0,"",RES_hh_tes_in!E16/RES_hh_fec_in!E16)</f>
        <v>2.4559432611178997</v>
      </c>
      <c r="F16" s="78">
        <f>IF(RES_hh_tes_in!F16=0,"",RES_hh_tes_in!F16/RES_hh_fec_in!F16)</f>
        <v>2.5331946598946566</v>
      </c>
      <c r="G16" s="78">
        <f>IF(RES_hh_tes_in!G16=0,"",RES_hh_tes_in!G16/RES_hh_fec_in!G16)</f>
        <v>2.6111801381342623</v>
      </c>
      <c r="H16" s="78">
        <f>IF(RES_hh_tes_in!H16=0,"",RES_hh_tes_in!H16/RES_hh_fec_in!H16)</f>
        <v>2.6898157649043779</v>
      </c>
      <c r="I16" s="78">
        <f>IF(RES_hh_tes_in!I16=0,"",RES_hh_tes_in!I16/RES_hh_fec_in!I16)</f>
        <v>2.7692575977758453</v>
      </c>
      <c r="J16" s="78">
        <f>IF(RES_hh_tes_in!J16=0,"",RES_hh_tes_in!J16/RES_hh_fec_in!J16)</f>
        <v>2.8501547656521535</v>
      </c>
      <c r="K16" s="78">
        <f>IF(RES_hh_tes_in!K16=0,"",RES_hh_tes_in!K16/RES_hh_fec_in!K16)</f>
        <v>2.9330530699776549</v>
      </c>
      <c r="L16" s="78">
        <f>IF(RES_hh_tes_in!L16=0,"",RES_hh_tes_in!L16/RES_hh_fec_in!L16)</f>
        <v>3.0180874569634555</v>
      </c>
      <c r="M16" s="78">
        <f>IF(RES_hh_tes_in!M16=0,"",RES_hh_tes_in!M16/RES_hh_fec_in!M16)</f>
        <v>3.1196530195284073</v>
      </c>
      <c r="N16" s="78">
        <f>IF(RES_hh_tes_in!N16=0,"",RES_hh_tes_in!N16/RES_hh_fec_in!N16)</f>
        <v>3.2424606963943829</v>
      </c>
      <c r="O16" s="78">
        <f>IF(RES_hh_tes_in!O16=0,"",RES_hh_tes_in!O16/RES_hh_fec_in!O16)</f>
        <v>3.389114919722521</v>
      </c>
      <c r="P16" s="78">
        <f>IF(RES_hh_tes_in!P16=0,"",RES_hh_tes_in!P16/RES_hh_fec_in!P16)</f>
        <v>3.5481582670030902</v>
      </c>
      <c r="Q16" s="78">
        <f>IF(RES_hh_tes_in!Q16=0,"",RES_hh_tes_in!Q16/RES_hh_fec_in!Q16)</f>
        <v>3.6848375091445047</v>
      </c>
      <c r="R16" s="78">
        <f>IF(RES_hh_tes_in!R16=0,"",RES_hh_tes_in!R16/RES_hh_fec_in!R16)</f>
        <v>3.770584354723868</v>
      </c>
      <c r="S16" s="78">
        <f>IF(RES_hh_tes_in!S16=0,"",RES_hh_tes_in!S16/RES_hh_fec_in!S16)</f>
        <v>3.8388346336861203</v>
      </c>
      <c r="T16" s="78">
        <f>IF(RES_hh_tes_in!T16=0,"",RES_hh_tes_in!T16/RES_hh_fec_in!T16)</f>
        <v>3.8958603398526321</v>
      </c>
      <c r="U16" s="78">
        <f>IF(RES_hh_tes_in!U16=0,"",RES_hh_tes_in!U16/RES_hh_fec_in!U16)</f>
        <v>3.9477749294146571</v>
      </c>
      <c r="V16" s="78">
        <f>IF(RES_hh_tes_in!V16=0,"",RES_hh_tes_in!V16/RES_hh_fec_in!V16)</f>
        <v>4.0007075325430028</v>
      </c>
      <c r="W16" s="78">
        <f>IF(RES_hh_tes_in!W16=0,"",RES_hh_tes_in!W16/RES_hh_fec_in!W16)</f>
        <v>4.0525292903981018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0.60893033646132055</v>
      </c>
      <c r="D17" s="70">
        <f>IF(RES_hh_tes_in!D17=0,"",RES_hh_tes_in!D17/RES_hh_fec_in!D17)</f>
        <v>0.61989955539380681</v>
      </c>
      <c r="E17" s="70">
        <f>IF(RES_hh_tes_in!E17=0,"",RES_hh_tes_in!E17/RES_hh_fec_in!E17)</f>
        <v>0.6230020032984529</v>
      </c>
      <c r="F17" s="70">
        <f>IF(RES_hh_tes_in!F17=0,"",RES_hh_tes_in!F17/RES_hh_fec_in!F17)</f>
        <v>0.64566305144594904</v>
      </c>
      <c r="G17" s="70">
        <f>IF(RES_hh_tes_in!G17=0,"",RES_hh_tes_in!G17/RES_hh_fec_in!G17)</f>
        <v>0.63094516101156151</v>
      </c>
      <c r="H17" s="70">
        <f>IF(RES_hh_tes_in!H17=0,"",RES_hh_tes_in!H17/RES_hh_fec_in!H17)</f>
        <v>0.64397298183895957</v>
      </c>
      <c r="I17" s="70">
        <f>IF(RES_hh_tes_in!I17=0,"",RES_hh_tes_in!I17/RES_hh_fec_in!I17)</f>
        <v>0.66086556585087375</v>
      </c>
      <c r="J17" s="70">
        <f>IF(RES_hh_tes_in!J17=0,"",RES_hh_tes_in!J17/RES_hh_fec_in!J17)</f>
        <v>0.64851058158276853</v>
      </c>
      <c r="K17" s="70">
        <f>IF(RES_hh_tes_in!K17=0,"",RES_hh_tes_in!K17/RES_hh_fec_in!K17)</f>
        <v>0.64292668162553246</v>
      </c>
      <c r="L17" s="70">
        <f>IF(RES_hh_tes_in!L17=0,"",RES_hh_tes_in!L17/RES_hh_fec_in!L17)</f>
        <v>0.65991157052816229</v>
      </c>
      <c r="M17" s="70">
        <f>IF(RES_hh_tes_in!M17=0,"",RES_hh_tes_in!M17/RES_hh_fec_in!M17)</f>
        <v>0.67645529690642781</v>
      </c>
      <c r="N17" s="70">
        <f>IF(RES_hh_tes_in!N17=0,"",RES_hh_tes_in!N17/RES_hh_fec_in!N17)</f>
        <v>0.68914552379697691</v>
      </c>
      <c r="O17" s="70">
        <f>IF(RES_hh_tes_in!O17=0,"",RES_hh_tes_in!O17/RES_hh_fec_in!O17)</f>
        <v>0.71160188167909311</v>
      </c>
      <c r="P17" s="70">
        <f>IF(RES_hh_tes_in!P17=0,"",RES_hh_tes_in!P17/RES_hh_fec_in!P17)</f>
        <v>0.75064420764241646</v>
      </c>
      <c r="Q17" s="70">
        <f>IF(RES_hh_tes_in!Q17=0,"",RES_hh_tes_in!Q17/RES_hh_fec_in!Q17)</f>
        <v>0.75914618269768741</v>
      </c>
      <c r="R17" s="70">
        <f>IF(RES_hh_tes_in!R17=0,"",RES_hh_tes_in!R17/RES_hh_fec_in!R17)</f>
        <v>0.77949721882143996</v>
      </c>
      <c r="S17" s="70">
        <f>IF(RES_hh_tes_in!S17=0,"",RES_hh_tes_in!S17/RES_hh_fec_in!S17)</f>
        <v>0.79201799899367398</v>
      </c>
      <c r="T17" s="70">
        <f>IF(RES_hh_tes_in!T17=0,"",RES_hh_tes_in!T17/RES_hh_fec_in!T17)</f>
        <v>0.80079286743939893</v>
      </c>
      <c r="U17" s="70">
        <f>IF(RES_hh_tes_in!U17=0,"",RES_hh_tes_in!U17/RES_hh_fec_in!U17)</f>
        <v>0.81111187671373475</v>
      </c>
      <c r="V17" s="70">
        <f>IF(RES_hh_tes_in!V17=0,"",RES_hh_tes_in!V17/RES_hh_fec_in!V17)</f>
        <v>0.82560549758358159</v>
      </c>
      <c r="W17" s="70">
        <f>IF(RES_hh_tes_in!W17=0,"",RES_hh_tes_in!W17/RES_hh_fec_in!W17)</f>
        <v>0.85229353426896826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0.58207812873693565</v>
      </c>
      <c r="D19" s="78">
        <f>IF(RES_hh_tes_in!D19=0,"",RES_hh_tes_in!D19/RES_hh_fec_in!D19)</f>
        <v>0.58373916750753918</v>
      </c>
      <c r="E19" s="78">
        <f>IF(RES_hh_tes_in!E19=0,"",RES_hh_tes_in!E19/RES_hh_fec_in!E19)</f>
        <v>0.58567518116364325</v>
      </c>
      <c r="F19" s="78">
        <f>IF(RES_hh_tes_in!F19=0,"",RES_hh_tes_in!F19/RES_hh_fec_in!F19)</f>
        <v>0.5876486913950425</v>
      </c>
      <c r="G19" s="78">
        <f>IF(RES_hh_tes_in!G19=0,"",RES_hh_tes_in!G19/RES_hh_fec_in!G19)</f>
        <v>0.58987543732222769</v>
      </c>
      <c r="H19" s="78">
        <f>IF(RES_hh_tes_in!H19=0,"",RES_hh_tes_in!H19/RES_hh_fec_in!H19)</f>
        <v>0.59232901522336368</v>
      </c>
      <c r="I19" s="78">
        <f>IF(RES_hh_tes_in!I19=0,"",RES_hh_tes_in!I19/RES_hh_fec_in!I19)</f>
        <v>0.59506258322404304</v>
      </c>
      <c r="J19" s="78">
        <f>IF(RES_hh_tes_in!J19=0,"",RES_hh_tes_in!J19/RES_hh_fec_in!J19)</f>
        <v>0.59829391140168919</v>
      </c>
      <c r="K19" s="78">
        <f>IF(RES_hh_tes_in!K19=0,"",RES_hh_tes_in!K19/RES_hh_fec_in!K19)</f>
        <v>0.60220816160245505</v>
      </c>
      <c r="L19" s="78">
        <f>IF(RES_hh_tes_in!L19=0,"",RES_hh_tes_in!L19/RES_hh_fec_in!L19)</f>
        <v>0.60685487221143752</v>
      </c>
      <c r="M19" s="78">
        <f>IF(RES_hh_tes_in!M19=0,"",RES_hh_tes_in!M19/RES_hh_fec_in!M19)</f>
        <v>0.61662799334919938</v>
      </c>
      <c r="N19" s="78">
        <f>IF(RES_hh_tes_in!N19=0,"",RES_hh_tes_in!N19/RES_hh_fec_in!N19)</f>
        <v>0.63292216176372962</v>
      </c>
      <c r="O19" s="78">
        <f>IF(RES_hh_tes_in!O19=0,"",RES_hh_tes_in!O19/RES_hh_fec_in!O19)</f>
        <v>0.65690158304263002</v>
      </c>
      <c r="P19" s="78">
        <f>IF(RES_hh_tes_in!P19=0,"",RES_hh_tes_in!P19/RES_hh_fec_in!P19)</f>
        <v>0.68611942398482562</v>
      </c>
      <c r="Q19" s="78">
        <f>IF(RES_hh_tes_in!Q19=0,"",RES_hh_tes_in!Q19/RES_hh_fec_in!Q19)</f>
        <v>0.71264781989202608</v>
      </c>
      <c r="R19" s="78">
        <f>IF(RES_hh_tes_in!R19=0,"",RES_hh_tes_in!R19/RES_hh_fec_in!R19)</f>
        <v>0.73055124180719455</v>
      </c>
      <c r="S19" s="78">
        <f>IF(RES_hh_tes_in!S19=0,"",RES_hh_tes_in!S19/RES_hh_fec_in!S19)</f>
        <v>0.74780363019819474</v>
      </c>
      <c r="T19" s="78">
        <f>IF(RES_hh_tes_in!T19=0,"",RES_hh_tes_in!T19/RES_hh_fec_in!T19)</f>
        <v>0.7634284347787087</v>
      </c>
      <c r="U19" s="78">
        <f>IF(RES_hh_tes_in!U19=0,"",RES_hh_tes_in!U19/RES_hh_fec_in!U19)</f>
        <v>0.77644910526247346</v>
      </c>
      <c r="V19" s="78">
        <f>IF(RES_hh_tes_in!V19=0,"",RES_hh_tes_in!V19/RES_hh_fec_in!V19)</f>
        <v>0.78588909136320273</v>
      </c>
      <c r="W19" s="78">
        <f>IF(RES_hh_tes_in!W19=0,"",RES_hh_tes_in!W19/RES_hh_fec_in!W19)</f>
        <v>0.79032954871876315</v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0.5250633352523717</v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 t="str">
        <f>IF(RES_hh_tes_in!J20=0,"",RES_hh_tes_in!J20/RES_hh_fec_in!J20)</f>
        <v/>
      </c>
      <c r="K20" s="78">
        <f>IF(RES_hh_tes_in!K20=0,"",RES_hh_tes_in!K20/RES_hh_fec_in!K20)</f>
        <v>0.54924516397860035</v>
      </c>
      <c r="L20" s="78">
        <f>IF(RES_hh_tes_in!L20=0,"",RES_hh_tes_in!L20/RES_hh_fec_in!L20)</f>
        <v>0.55482716977250235</v>
      </c>
      <c r="M20" s="78">
        <f>IF(RES_hh_tes_in!M20=0,"",RES_hh_tes_in!M20/RES_hh_fec_in!M20)</f>
        <v>0.56656743582437008</v>
      </c>
      <c r="N20" s="78">
        <f>IF(RES_hh_tes_in!N20=0,"",RES_hh_tes_in!N20/RES_hh_fec_in!N20)</f>
        <v>0.58614131294959926</v>
      </c>
      <c r="O20" s="78">
        <f>IF(RES_hh_tes_in!O20=0,"",RES_hh_tes_in!O20/RES_hh_fec_in!O20)</f>
        <v>0.61494733935771806</v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 t="str">
        <f>IF(RES_hh_tes_in!T20=0,"",RES_hh_tes_in!T20/RES_hh_fec_in!T20)</f>
        <v/>
      </c>
      <c r="U20" s="78" t="str">
        <f>IF(RES_hh_tes_in!U20=0,"",RES_hh_tes_in!U20/RES_hh_fec_in!U20)</f>
        <v/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0.58044058614538607</v>
      </c>
      <c r="D21" s="78">
        <f>IF(RES_hh_tes_in!D21=0,"",RES_hh_tes_in!D21/RES_hh_fec_in!D21)</f>
        <v>0.58644670566809032</v>
      </c>
      <c r="E21" s="78">
        <f>IF(RES_hh_tes_in!E21=0,"",RES_hh_tes_in!E21/RES_hh_fec_in!E21)</f>
        <v>0.59271250980921741</v>
      </c>
      <c r="F21" s="78">
        <f>IF(RES_hh_tes_in!F21=0,"",RES_hh_tes_in!F21/RES_hh_fec_in!F21)</f>
        <v>0.5990289601158586</v>
      </c>
      <c r="G21" s="78">
        <f>IF(RES_hh_tes_in!G21=0,"",RES_hh_tes_in!G21/RES_hh_fec_in!G21)</f>
        <v>0.60558244342309431</v>
      </c>
      <c r="H21" s="78">
        <f>IF(RES_hh_tes_in!H21=0,"",RES_hh_tes_in!H21/RES_hh_fec_in!H21)</f>
        <v>0.61234772552211469</v>
      </c>
      <c r="I21" s="78">
        <f>IF(RES_hh_tes_in!I21=0,"",RES_hh_tes_in!I21/RES_hh_fec_in!I21)</f>
        <v>0.61936828677337818</v>
      </c>
      <c r="J21" s="78">
        <f>IF(RES_hh_tes_in!J21=0,"",RES_hh_tes_in!J21/RES_hh_fec_in!J21)</f>
        <v>0.62682785882534886</v>
      </c>
      <c r="K21" s="78">
        <f>IF(RES_hh_tes_in!K21=0,"",RES_hh_tes_in!K21/RES_hh_fec_in!K21)</f>
        <v>0.63487964600366242</v>
      </c>
      <c r="L21" s="78">
        <f>IF(RES_hh_tes_in!L21=0,"",RES_hh_tes_in!L21/RES_hh_fec_in!L21)</f>
        <v>0.64355937017848175</v>
      </c>
      <c r="M21" s="78">
        <f>IF(RES_hh_tes_in!M21=0,"",RES_hh_tes_in!M21/RES_hh_fec_in!M21)</f>
        <v>0.65668534164625569</v>
      </c>
      <c r="N21" s="78">
        <f>IF(RES_hh_tes_in!N21=0,"",RES_hh_tes_in!N21/RES_hh_fec_in!N21)</f>
        <v>0.67543287350583103</v>
      </c>
      <c r="O21" s="78">
        <f>IF(RES_hh_tes_in!O21=0,"",RES_hh_tes_in!O21/RES_hh_fec_in!O21)</f>
        <v>0.70066979132089846</v>
      </c>
      <c r="P21" s="78">
        <f>IF(RES_hh_tes_in!P21=0,"",RES_hh_tes_in!P21/RES_hh_fec_in!P21)</f>
        <v>0.7300369751965452</v>
      </c>
      <c r="Q21" s="78">
        <f>IF(RES_hh_tes_in!Q21=0,"",RES_hh_tes_in!Q21/RES_hh_fec_in!Q21)</f>
        <v>0.75613340297071452</v>
      </c>
      <c r="R21" s="78">
        <f>IF(RES_hh_tes_in!R21=0,"",RES_hh_tes_in!R21/RES_hh_fec_in!R21)</f>
        <v>0.77329246427124221</v>
      </c>
      <c r="S21" s="78">
        <f>IF(RES_hh_tes_in!S21=0,"",RES_hh_tes_in!S21/RES_hh_fec_in!S21)</f>
        <v>0.78894900266681522</v>
      </c>
      <c r="T21" s="78">
        <f>IF(RES_hh_tes_in!T21=0,"",RES_hh_tes_in!T21/RES_hh_fec_in!T21)</f>
        <v>0.8026965760993543</v>
      </c>
      <c r="U21" s="78">
        <f>IF(RES_hh_tes_in!U21=0,"",RES_hh_tes_in!U21/RES_hh_fec_in!U21)</f>
        <v>0.81408233723036594</v>
      </c>
      <c r="V21" s="78">
        <f>IF(RES_hh_tes_in!V21=0,"",RES_hh_tes_in!V21/RES_hh_fec_in!V21)</f>
        <v>0.82260935622545339</v>
      </c>
      <c r="W21" s="78">
        <f>IF(RES_hh_tes_in!W21=0,"",RES_hh_tes_in!W21/RES_hh_fec_in!W21)</f>
        <v>0.82701027695214069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0.59901332135878604</v>
      </c>
      <c r="D22" s="78">
        <f>IF(RES_hh_tes_in!D22=0,"",RES_hh_tes_in!D22/RES_hh_fec_in!D22)</f>
        <v>0.61253272426761329</v>
      </c>
      <c r="E22" s="78">
        <f>IF(RES_hh_tes_in!E22=0,"",RES_hh_tes_in!E22/RES_hh_fec_in!E22)</f>
        <v>0.62618064905896598</v>
      </c>
      <c r="F22" s="78">
        <f>IF(RES_hh_tes_in!F22=0,"",RES_hh_tes_in!F22/RES_hh_fec_in!F22)</f>
        <v>0.63994397599710617</v>
      </c>
      <c r="G22" s="78">
        <f>IF(RES_hh_tes_in!G22=0,"",RES_hh_tes_in!G22/RES_hh_fec_in!G22)</f>
        <v>0.65380966330608414</v>
      </c>
      <c r="H22" s="78">
        <f>IF(RES_hh_tes_in!H22=0,"",RES_hh_tes_in!H22/RES_hh_fec_in!H22)</f>
        <v>0.66776217272378957</v>
      </c>
      <c r="I22" s="78">
        <f>IF(RES_hh_tes_in!I22=0,"",RES_hh_tes_in!I22/RES_hh_fec_in!I22)</f>
        <v>0.68178107253766895</v>
      </c>
      <c r="J22" s="78">
        <f>IF(RES_hh_tes_in!J22=0,"",RES_hh_tes_in!J22/RES_hh_fec_in!J22)</f>
        <v>0.69582230883423246</v>
      </c>
      <c r="K22" s="78">
        <f>IF(RES_hh_tes_in!K22=0,"",RES_hh_tes_in!K22/RES_hh_fec_in!K22)</f>
        <v>0.70982760573993098</v>
      </c>
      <c r="L22" s="78">
        <f>IF(RES_hh_tes_in!L22=0,"",RES_hh_tes_in!L22/RES_hh_fec_in!L22)</f>
        <v>0.72374523997559304</v>
      </c>
      <c r="M22" s="78">
        <f>IF(RES_hh_tes_in!M22=0,"",RES_hh_tes_in!M22/RES_hh_fec_in!M22)</f>
        <v>0.7365628296325295</v>
      </c>
      <c r="N22" s="78">
        <f>IF(RES_hh_tes_in!N22=0,"",RES_hh_tes_in!N22/RES_hh_fec_in!N22)</f>
        <v>0.74773690487247013</v>
      </c>
      <c r="O22" s="78">
        <f>IF(RES_hh_tes_in!O22=0,"",RES_hh_tes_in!O22/RES_hh_fec_in!O22)</f>
        <v>0.75697345835746865</v>
      </c>
      <c r="P22" s="78">
        <f>IF(RES_hh_tes_in!P22=0,"",RES_hh_tes_in!P22/RES_hh_fec_in!P22)</f>
        <v>0.76506383243877396</v>
      </c>
      <c r="Q22" s="78">
        <f>IF(RES_hh_tes_in!Q22=0,"",RES_hh_tes_in!Q22/RES_hh_fec_in!Q22)</f>
        <v>0.77469560046911989</v>
      </c>
      <c r="R22" s="78">
        <f>IF(RES_hh_tes_in!R22=0,"",RES_hh_tes_in!R22/RES_hh_fec_in!R22)</f>
        <v>0.78889733828426789</v>
      </c>
      <c r="S22" s="78">
        <f>IF(RES_hh_tes_in!S22=0,"",RES_hh_tes_in!S22/RES_hh_fec_in!S22)</f>
        <v>0.80481423672129371</v>
      </c>
      <c r="T22" s="78">
        <f>IF(RES_hh_tes_in!T22=0,"",RES_hh_tes_in!T22/RES_hh_fec_in!T22)</f>
        <v>0.82080834101140965</v>
      </c>
      <c r="U22" s="78">
        <f>IF(RES_hh_tes_in!U22=0,"",RES_hh_tes_in!U22/RES_hh_fec_in!U22)</f>
        <v>0.83554106109817528</v>
      </c>
      <c r="V22" s="78">
        <f>IF(RES_hh_tes_in!V22=0,"",RES_hh_tes_in!V22/RES_hh_fec_in!V22)</f>
        <v>0.84789041852060787</v>
      </c>
      <c r="W22" s="78">
        <f>IF(RES_hh_tes_in!W22=0,"",RES_hh_tes_in!W22/RES_hh_fec_in!W22)</f>
        <v>0.85782376671245164</v>
      </c>
      <c r="DA22" s="89" t="s">
        <v>739</v>
      </c>
    </row>
    <row r="23" spans="1:105" ht="12" customHeight="1" x14ac:dyDescent="0.25">
      <c r="A23" s="28" t="s">
        <v>202</v>
      </c>
      <c r="B23" s="78"/>
      <c r="C23" s="78">
        <f>IF(RES_hh_tes_in!C23=0,"",RES_hh_tes_in!C23/RES_hh_fec_in!C23)</f>
        <v>0.76114410663698218</v>
      </c>
      <c r="D23" s="78">
        <f>IF(RES_hh_tes_in!D23=0,"",RES_hh_tes_in!D23/RES_hh_fec_in!D23)</f>
        <v>0.76562287138020702</v>
      </c>
      <c r="E23" s="78">
        <f>IF(RES_hh_tes_in!E23=0,"",RES_hh_tes_in!E23/RES_hh_fec_in!E23)</f>
        <v>0.77010231802471796</v>
      </c>
      <c r="F23" s="78">
        <f>IF(RES_hh_tes_in!F23=0,"",RES_hh_tes_in!F23/RES_hh_fec_in!F23)</f>
        <v>0.77458185765576804</v>
      </c>
      <c r="G23" s="78">
        <f>IF(RES_hh_tes_in!G23=0,"",RES_hh_tes_in!G23/RES_hh_fec_in!G23)</f>
        <v>0.77906202527779445</v>
      </c>
      <c r="H23" s="78">
        <f>IF(RES_hh_tes_in!H23=0,"",RES_hh_tes_in!H23/RES_hh_fec_in!H23)</f>
        <v>0.78354275541306495</v>
      </c>
      <c r="I23" s="78">
        <f>IF(RES_hh_tes_in!I23=0,"",RES_hh_tes_in!I23/RES_hh_fec_in!I23)</f>
        <v>0.78802417988668916</v>
      </c>
      <c r="J23" s="78">
        <f>IF(RES_hh_tes_in!J23=0,"",RES_hh_tes_in!J23/RES_hh_fec_in!J23)</f>
        <v>0.79250683873960903</v>
      </c>
      <c r="K23" s="78">
        <f>IF(RES_hh_tes_in!K23=0,"",RES_hh_tes_in!K23/RES_hh_fec_in!K23)</f>
        <v>0.79699119114867079</v>
      </c>
      <c r="L23" s="78" t="str">
        <f>IF(RES_hh_tes_in!L23=0,"",RES_hh_tes_in!L23/RES_hh_fec_in!L23)</f>
        <v/>
      </c>
      <c r="M23" s="78">
        <f>IF(RES_hh_tes_in!M23=0,"",RES_hh_tes_in!M23/RES_hh_fec_in!M23)</f>
        <v>0.80601146891158604</v>
      </c>
      <c r="N23" s="78">
        <f>IF(RES_hh_tes_in!N23=0,"",RES_hh_tes_in!N23/RES_hh_fec_in!N23)</f>
        <v>0.81061076792977949</v>
      </c>
      <c r="O23" s="78">
        <f>IF(RES_hh_tes_in!O23=0,"",RES_hh_tes_in!O23/RES_hh_fec_in!O23)</f>
        <v>0.81525431456735653</v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>
        <f>IF(RES_hh_tes_in!R23=0,"",RES_hh_tes_in!R23/RES_hh_fec_in!R23)</f>
        <v>0.82783640245558743</v>
      </c>
      <c r="S23" s="78">
        <f>IF(RES_hh_tes_in!S23=0,"",RES_hh_tes_in!S23/RES_hh_fec_in!S23)</f>
        <v>0.83126525513339022</v>
      </c>
      <c r="T23" s="78">
        <f>IF(RES_hh_tes_in!T23=0,"",RES_hh_tes_in!T23/RES_hh_fec_in!T23)</f>
        <v>0.83445962902509052</v>
      </c>
      <c r="U23" s="78">
        <f>IF(RES_hh_tes_in!U23=0,"",RES_hh_tes_in!U23/RES_hh_fec_in!U23)</f>
        <v>0.83747965472963593</v>
      </c>
      <c r="V23" s="78">
        <f>IF(RES_hh_tes_in!V23=0,"",RES_hh_tes_in!V23/RES_hh_fec_in!V23)</f>
        <v>0.84038546284596916</v>
      </c>
      <c r="W23" s="78">
        <f>IF(RES_hh_tes_in!W23=0,"",RES_hh_tes_in!W23/RES_hh_fec_in!W23)</f>
        <v>0.8431023228689285</v>
      </c>
      <c r="DA23" s="89" t="s">
        <v>740</v>
      </c>
    </row>
    <row r="24" spans="1:105" ht="12" customHeight="1" x14ac:dyDescent="0.25">
      <c r="A24" s="28" t="s">
        <v>203</v>
      </c>
      <c r="B24" s="78"/>
      <c r="C24" s="78" t="str">
        <f>IF(RES_hh_tes_in!C24=0,"",RES_hh_tes_in!C24/RES_hh_fec_in!C24)</f>
        <v/>
      </c>
      <c r="D24" s="78" t="str">
        <f>IF(RES_hh_tes_in!D24=0,"",RES_hh_tes_in!D24/RES_hh_fec_in!D24)</f>
        <v/>
      </c>
      <c r="E24" s="78" t="str">
        <f>IF(RES_hh_tes_in!E24=0,"",RES_hh_tes_in!E24/RES_hh_fec_in!E24)</f>
        <v/>
      </c>
      <c r="F24" s="78">
        <f>IF(RES_hh_tes_in!F24=0,"",RES_hh_tes_in!F24/RES_hh_fec_in!F24)</f>
        <v>0.81031931147160807</v>
      </c>
      <c r="G24" s="78">
        <f>IF(RES_hh_tes_in!G24=0,"",RES_hh_tes_in!G24/RES_hh_fec_in!G24)</f>
        <v>0.81289221680564872</v>
      </c>
      <c r="H24" s="78">
        <f>IF(RES_hh_tes_in!H24=0,"",RES_hh_tes_in!H24/RES_hh_fec_in!H24)</f>
        <v>0.81551940733257633</v>
      </c>
      <c r="I24" s="78" t="str">
        <f>IF(RES_hh_tes_in!I24=0,"",RES_hh_tes_in!I24/RES_hh_fec_in!I24)</f>
        <v/>
      </c>
      <c r="J24" s="78">
        <f>IF(RES_hh_tes_in!J24=0,"",RES_hh_tes_in!J24/RES_hh_fec_in!J24)</f>
        <v>0.82102692571684521</v>
      </c>
      <c r="K24" s="78">
        <f>IF(RES_hh_tes_in!K24=0,"",RES_hh_tes_in!K24/RES_hh_fec_in!K24)</f>
        <v>0.82400368282448377</v>
      </c>
      <c r="L24" s="78">
        <f>IF(RES_hh_tes_in!L24=0,"",RES_hh_tes_in!L24/RES_hh_fec_in!L24)</f>
        <v>0.82715573159779621</v>
      </c>
      <c r="M24" s="78">
        <f>IF(RES_hh_tes_in!M24=0,"",RES_hh_tes_in!M24/RES_hh_fec_in!M24)</f>
        <v>0.83152013662932422</v>
      </c>
      <c r="N24" s="78">
        <f>IF(RES_hh_tes_in!N24=0,"",RES_hh_tes_in!N24/RES_hh_fec_in!N24)</f>
        <v>0.83742479172615292</v>
      </c>
      <c r="O24" s="78">
        <f>IF(RES_hh_tes_in!O24=0,"",RES_hh_tes_in!O24/RES_hh_fec_in!O24)</f>
        <v>0.84515713565399686</v>
      </c>
      <c r="P24" s="78">
        <f>IF(RES_hh_tes_in!P24=0,"",RES_hh_tes_in!P24/RES_hh_fec_in!P24)</f>
        <v>0.85417029508689002</v>
      </c>
      <c r="Q24" s="78">
        <f>IF(RES_hh_tes_in!Q24=0,"",RES_hh_tes_in!Q24/RES_hh_fec_in!Q24)</f>
        <v>0.86267400421293905</v>
      </c>
      <c r="R24" s="78">
        <f>IF(RES_hh_tes_in!R24=0,"",RES_hh_tes_in!R24/RES_hh_fec_in!R24)</f>
        <v>0.86919011269756186</v>
      </c>
      <c r="S24" s="78">
        <f>IF(RES_hh_tes_in!S24=0,"",RES_hh_tes_in!S24/RES_hh_fec_in!S24)</f>
        <v>0.87552919696629172</v>
      </c>
      <c r="T24" s="78">
        <f>IF(RES_hh_tes_in!T24=0,"",RES_hh_tes_in!T24/RES_hh_fec_in!T24)</f>
        <v>0.88164890197608892</v>
      </c>
      <c r="U24" s="78">
        <f>IF(RES_hh_tes_in!U24=0,"",RES_hh_tes_in!U24/RES_hh_fec_in!U24)</f>
        <v>0.88750687268393424</v>
      </c>
      <c r="V24" s="78" t="str">
        <f>IF(RES_hh_tes_in!V24=0,"",RES_hh_tes_in!V24/RES_hh_fec_in!V24)</f>
        <v/>
      </c>
      <c r="W24" s="78" t="str">
        <f>IF(RES_hh_tes_in!W24=0,"",RES_hh_tes_in!W24/RES_hh_fec_in!W24)</f>
        <v/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0.65320060407248692</v>
      </c>
      <c r="D25" s="79">
        <f>IF(RES_hh_tes_in!D25=0,"",RES_hh_tes_in!D25/RES_hh_fec_in!D25)</f>
        <v>0.65448387182090773</v>
      </c>
      <c r="E25" s="79">
        <f>IF(RES_hh_tes_in!E25=0,"",RES_hh_tes_in!E25/RES_hh_fec_in!E25)</f>
        <v>0.65586584100745915</v>
      </c>
      <c r="F25" s="79">
        <f>IF(RES_hh_tes_in!F25=0,"",RES_hh_tes_in!F25/RES_hh_fec_in!F25)</f>
        <v>0.65726108527037086</v>
      </c>
      <c r="G25" s="79">
        <f>IF(RES_hh_tes_in!G25=0,"",RES_hh_tes_in!G25/RES_hh_fec_in!G25)</f>
        <v>0.658748018914452</v>
      </c>
      <c r="H25" s="79">
        <f>IF(RES_hh_tes_in!H25=0,"",RES_hh_tes_in!H25/RES_hh_fec_in!H25)</f>
        <v>0.66031785275041299</v>
      </c>
      <c r="I25" s="79">
        <f>IF(RES_hh_tes_in!I25=0,"",RES_hh_tes_in!I25/RES_hh_fec_in!I25)</f>
        <v>0.66199100930993993</v>
      </c>
      <c r="J25" s="79">
        <f>IF(RES_hh_tes_in!J25=0,"",RES_hh_tes_in!J25/RES_hh_fec_in!J25)</f>
        <v>0.66384923672792207</v>
      </c>
      <c r="K25" s="79">
        <f>IF(RES_hh_tes_in!K25=0,"",RES_hh_tes_in!K25/RES_hh_fec_in!K25)</f>
        <v>0.66596498022580519</v>
      </c>
      <c r="L25" s="79">
        <f>IF(RES_hh_tes_in!L25=0,"",RES_hh_tes_in!L25/RES_hh_fec_in!L25)</f>
        <v>0.6683635947075639</v>
      </c>
      <c r="M25" s="79">
        <f>IF(RES_hh_tes_in!M25=0,"",RES_hh_tes_in!M25/RES_hh_fec_in!M25)</f>
        <v>0.67270710844026271</v>
      </c>
      <c r="N25" s="79">
        <f>IF(RES_hh_tes_in!N25=0,"",RES_hh_tes_in!N25/RES_hh_fec_in!N25)</f>
        <v>0.67972579167377889</v>
      </c>
      <c r="O25" s="79">
        <f>IF(RES_hh_tes_in!O25=0,"",RES_hh_tes_in!O25/RES_hh_fec_in!O25)</f>
        <v>0.69035613081092628</v>
      </c>
      <c r="P25" s="79">
        <f>IF(RES_hh_tes_in!P25=0,"",RES_hh_tes_in!P25/RES_hh_fec_in!P25)</f>
        <v>0.70418483740810089</v>
      </c>
      <c r="Q25" s="79">
        <f>IF(RES_hh_tes_in!Q25=0,"",RES_hh_tes_in!Q25/RES_hh_fec_in!Q25)</f>
        <v>0.71775412440755881</v>
      </c>
      <c r="R25" s="79">
        <f>IF(RES_hh_tes_in!R25=0,"",RES_hh_tes_in!R25/RES_hh_fec_in!R25)</f>
        <v>0.72748134481796978</v>
      </c>
      <c r="S25" s="79">
        <f>IF(RES_hh_tes_in!S25=0,"",RES_hh_tes_in!S25/RES_hh_fec_in!S25)</f>
        <v>0.73711266960718103</v>
      </c>
      <c r="T25" s="79">
        <f>IF(RES_hh_tes_in!T25=0,"",RES_hh_tes_in!T25/RES_hh_fec_in!T25)</f>
        <v>0.74644614778523666</v>
      </c>
      <c r="U25" s="79">
        <f>IF(RES_hh_tes_in!U25=0,"",RES_hh_tes_in!U25/RES_hh_fec_in!U25)</f>
        <v>0.75521375293788473</v>
      </c>
      <c r="V25" s="79">
        <f>IF(RES_hh_tes_in!V25=0,"",RES_hh_tes_in!V25/RES_hh_fec_in!V25)</f>
        <v>0.76300427888130395</v>
      </c>
      <c r="W25" s="79">
        <f>IF(RES_hh_tes_in!W25=0,"",RES_hh_tes_in!W25/RES_hh_fec_in!W25)</f>
        <v>0.76913692888950258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0.6688123992549263</v>
      </c>
      <c r="D27" s="70">
        <f>IF(RES_hh_tes_in!D27=0,"",RES_hh_tes_in!D27/RES_hh_fec_in!D27)</f>
        <v>0.67252819585555668</v>
      </c>
      <c r="E27" s="70">
        <f>IF(RES_hh_tes_in!E27=0,"",RES_hh_tes_in!E27/RES_hh_fec_in!E27)</f>
        <v>0.66821804289494147</v>
      </c>
      <c r="F27" s="70">
        <f>IF(RES_hh_tes_in!F27=0,"",RES_hh_tes_in!F27/RES_hh_fec_in!F27)</f>
        <v>0.68713580202615177</v>
      </c>
      <c r="G27" s="70">
        <f>IF(RES_hh_tes_in!G27=0,"",RES_hh_tes_in!G27/RES_hh_fec_in!G27)</f>
        <v>0.67235167876036217</v>
      </c>
      <c r="H27" s="70">
        <f>IF(RES_hh_tes_in!H27=0,"",RES_hh_tes_in!H27/RES_hh_fec_in!H27)</f>
        <v>0.70845212731488338</v>
      </c>
      <c r="I27" s="70">
        <f>IF(RES_hh_tes_in!I27=0,"",RES_hh_tes_in!I27/RES_hh_fec_in!I27)</f>
        <v>0.6996165782393553</v>
      </c>
      <c r="J27" s="70">
        <f>IF(RES_hh_tes_in!J27=0,"",RES_hh_tes_in!J27/RES_hh_fec_in!J27)</f>
        <v>0.66113173354099453</v>
      </c>
      <c r="K27" s="70">
        <f>IF(RES_hh_tes_in!K27=0,"",RES_hh_tes_in!K27/RES_hh_fec_in!K27)</f>
        <v>0.64616496114400124</v>
      </c>
      <c r="L27" s="70">
        <f>IF(RES_hh_tes_in!L27=0,"",RES_hh_tes_in!L27/RES_hh_fec_in!L27)</f>
        <v>0.65083979004271264</v>
      </c>
      <c r="M27" s="70">
        <f>IF(RES_hh_tes_in!M27=0,"",RES_hh_tes_in!M27/RES_hh_fec_in!M27)</f>
        <v>0.66861257804732288</v>
      </c>
      <c r="N27" s="70">
        <f>IF(RES_hh_tes_in!N27=0,"",RES_hh_tes_in!N27/RES_hh_fec_in!N27)</f>
        <v>0.65587075410215978</v>
      </c>
      <c r="O27" s="70">
        <f>IF(RES_hh_tes_in!O27=0,"",RES_hh_tes_in!O27/RES_hh_fec_in!O27)</f>
        <v>0.67047249658724095</v>
      </c>
      <c r="P27" s="70">
        <f>IF(RES_hh_tes_in!P27=0,"",RES_hh_tes_in!P27/RES_hh_fec_in!P27)</f>
        <v>0.67780924415542565</v>
      </c>
      <c r="Q27" s="70">
        <f>IF(RES_hh_tes_in!Q27=0,"",RES_hh_tes_in!Q27/RES_hh_fec_in!Q27)</f>
        <v>0.67467171153592032</v>
      </c>
      <c r="R27" s="70">
        <f>IF(RES_hh_tes_in!R27=0,"",RES_hh_tes_in!R27/RES_hh_fec_in!R27)</f>
        <v>0.67238407276552914</v>
      </c>
      <c r="S27" s="70">
        <f>IF(RES_hh_tes_in!S27=0,"",RES_hh_tes_in!S27/RES_hh_fec_in!S27)</f>
        <v>0.68110964864409762</v>
      </c>
      <c r="T27" s="70">
        <f>IF(RES_hh_tes_in!T27=0,"",RES_hh_tes_in!T27/RES_hh_fec_in!T27)</f>
        <v>0.67963432909059929</v>
      </c>
      <c r="U27" s="70">
        <f>IF(RES_hh_tes_in!U27=0,"",RES_hh_tes_in!U27/RES_hh_fec_in!U27)</f>
        <v>0.70155973438094432</v>
      </c>
      <c r="V27" s="70">
        <f>IF(RES_hh_tes_in!V27=0,"",RES_hh_tes_in!V27/RES_hh_fec_in!V27)</f>
        <v>0.69404717452557263</v>
      </c>
      <c r="W27" s="70">
        <f>IF(RES_hh_tes_in!W27=0,"",RES_hh_tes_in!W27/RES_hh_fec_in!W27)</f>
        <v>0.72710466574485377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0.62402523682916666</v>
      </c>
      <c r="D29" s="78">
        <f>IF(RES_hh_tes_in!D29=0,"",RES_hh_tes_in!D29/RES_hh_fec_in!D29)</f>
        <v>0.62418714401890962</v>
      </c>
      <c r="E29" s="78">
        <f>IF(RES_hh_tes_in!E29=0,"",RES_hh_tes_in!E29/RES_hh_fec_in!E29)</f>
        <v>0.62434676782385767</v>
      </c>
      <c r="F29" s="78">
        <f>IF(RES_hh_tes_in!F29=0,"",RES_hh_tes_in!F29/RES_hh_fec_in!F29)</f>
        <v>0.62450608025815169</v>
      </c>
      <c r="G29" s="78">
        <f>IF(RES_hh_tes_in!G29=0,"",RES_hh_tes_in!G29/RES_hh_fec_in!G29)</f>
        <v>0.62466328982935582</v>
      </c>
      <c r="H29" s="78">
        <f>IF(RES_hh_tes_in!H29=0,"",RES_hh_tes_in!H29/RES_hh_fec_in!H29)</f>
        <v>0.62481861579333753</v>
      </c>
      <c r="I29" s="78">
        <f>IF(RES_hh_tes_in!I29=0,"",RES_hh_tes_in!I29/RES_hh_fec_in!I29)</f>
        <v>0.62497161672630797</v>
      </c>
      <c r="J29" s="78">
        <f>IF(RES_hh_tes_in!J29=0,"",RES_hh_tes_in!J29/RES_hh_fec_in!J29)</f>
        <v>0.62512048427081379</v>
      </c>
      <c r="K29" s="78">
        <f>IF(RES_hh_tes_in!K29=0,"",RES_hh_tes_in!K29/RES_hh_fec_in!K29)</f>
        <v>0.6252636808473655</v>
      </c>
      <c r="L29" s="78">
        <f>IF(RES_hh_tes_in!L29=0,"",RES_hh_tes_in!L29/RES_hh_fec_in!L29)</f>
        <v>0.6254007950904118</v>
      </c>
      <c r="M29" s="78">
        <f>IF(RES_hh_tes_in!M29=0,"",RES_hh_tes_in!M29/RES_hh_fec_in!M29)</f>
        <v>0.62547458070673267</v>
      </c>
      <c r="N29" s="78">
        <f>IF(RES_hh_tes_in!N29=0,"",RES_hh_tes_in!N29/RES_hh_fec_in!N29)</f>
        <v>0.62547458070673256</v>
      </c>
      <c r="O29" s="78">
        <f>IF(RES_hh_tes_in!O29=0,"",RES_hh_tes_in!O29/RES_hh_fec_in!O29)</f>
        <v>0.62547458070673279</v>
      </c>
      <c r="P29" s="78">
        <f>IF(RES_hh_tes_in!P29=0,"",RES_hh_tes_in!P29/RES_hh_fec_in!P29)</f>
        <v>0.62547458070673256</v>
      </c>
      <c r="Q29" s="78">
        <f>IF(RES_hh_tes_in!Q29=0,"",RES_hh_tes_in!Q29/RES_hh_fec_in!Q29)</f>
        <v>0.62547458070673279</v>
      </c>
      <c r="R29" s="78">
        <f>IF(RES_hh_tes_in!R29=0,"",RES_hh_tes_in!R29/RES_hh_fec_in!R29)</f>
        <v>0.62594073598265787</v>
      </c>
      <c r="S29" s="78">
        <f>IF(RES_hh_tes_in!S29=0,"",RES_hh_tes_in!S29/RES_hh_fec_in!S29)</f>
        <v>0.62670300547759417</v>
      </c>
      <c r="T29" s="78">
        <f>IF(RES_hh_tes_in!T29=0,"",RES_hh_tes_in!T29/RES_hh_fec_in!T29)</f>
        <v>0.62759231988835273</v>
      </c>
      <c r="U29" s="78">
        <f>IF(RES_hh_tes_in!U29=0,"",RES_hh_tes_in!U29/RES_hh_fec_in!U29)</f>
        <v>0.62851339552806684</v>
      </c>
      <c r="V29" s="78">
        <f>IF(RES_hh_tes_in!V29=0,"",RES_hh_tes_in!V29/RES_hh_fec_in!V29)</f>
        <v>0.62937094870986965</v>
      </c>
      <c r="W29" s="78">
        <f>IF(RES_hh_tes_in!W29=0,"",RES_hh_tes_in!W29/RES_hh_fec_in!W29)</f>
        <v>0.63016497943376093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0.62449784804910802</v>
      </c>
      <c r="D30" s="78">
        <f>IF(RES_hh_tes_in!D30=0,"",RES_hh_tes_in!D30/RES_hh_fec_in!D30)</f>
        <v>0.62470358006285887</v>
      </c>
      <c r="E30" s="78">
        <f>IF(RES_hh_tes_in!E30=0,"",RES_hh_tes_in!E30/RES_hh_fec_in!E30)</f>
        <v>0.62490641062823804</v>
      </c>
      <c r="F30" s="78">
        <f>IF(RES_hh_tes_in!F30=0,"",RES_hh_tes_in!F30/RES_hh_fec_in!F30)</f>
        <v>0.6251088455415662</v>
      </c>
      <c r="G30" s="78">
        <f>IF(RES_hh_tes_in!G30=0,"",RES_hh_tes_in!G30/RES_hh_fec_in!G30)</f>
        <v>0.62530860839160429</v>
      </c>
      <c r="H30" s="78">
        <f>IF(RES_hh_tes_in!H30=0,"",RES_hh_tes_in!H30/RES_hh_fec_in!H30)</f>
        <v>0.62550597778210781</v>
      </c>
      <c r="I30" s="78">
        <f>IF(RES_hh_tes_in!I30=0,"",RES_hh_tes_in!I30/RES_hh_fec_in!I30)</f>
        <v>0.62570039280528056</v>
      </c>
      <c r="J30" s="78">
        <f>IF(RES_hh_tes_in!J30=0,"",RES_hh_tes_in!J30/RES_hh_fec_in!J30)</f>
        <v>0.62588955561986559</v>
      </c>
      <c r="K30" s="78">
        <f>IF(RES_hh_tes_in!K30=0,"",RES_hh_tes_in!K30/RES_hh_fec_in!K30)</f>
        <v>0.62607151245639003</v>
      </c>
      <c r="L30" s="78">
        <f>IF(RES_hh_tes_in!L30=0,"",RES_hh_tes_in!L30/RES_hh_fec_in!L30)</f>
        <v>0.62624574060141935</v>
      </c>
      <c r="M30" s="78">
        <f>IF(RES_hh_tes_in!M30=0,"",RES_hh_tes_in!M30/RES_hh_fec_in!M30)</f>
        <v>0.62633949841078906</v>
      </c>
      <c r="N30" s="78">
        <f>IF(RES_hh_tes_in!N30=0,"",RES_hh_tes_in!N30/RES_hh_fec_in!N30)</f>
        <v>0.62633949841078906</v>
      </c>
      <c r="O30" s="78">
        <f>IF(RES_hh_tes_in!O30=0,"",RES_hh_tes_in!O30/RES_hh_fec_in!O30)</f>
        <v>0.62633949841078906</v>
      </c>
      <c r="P30" s="78">
        <f>IF(RES_hh_tes_in!P30=0,"",RES_hh_tes_in!P30/RES_hh_fec_in!P30)</f>
        <v>0.62633949841078906</v>
      </c>
      <c r="Q30" s="78">
        <f>IF(RES_hh_tes_in!Q30=0,"",RES_hh_tes_in!Q30/RES_hh_fec_in!Q30)</f>
        <v>0.62633949841078906</v>
      </c>
      <c r="R30" s="78">
        <f>IF(RES_hh_tes_in!R30=0,"",RES_hh_tes_in!R30/RES_hh_fec_in!R30)</f>
        <v>0.6269318319803413</v>
      </c>
      <c r="S30" s="78">
        <f>IF(RES_hh_tes_in!S30=0,"",RES_hh_tes_in!S30/RES_hh_fec_in!S30)</f>
        <v>0.62790043157411435</v>
      </c>
      <c r="T30" s="78">
        <f>IF(RES_hh_tes_in!T30=0,"",RES_hh_tes_in!T30/RES_hh_fec_in!T30)</f>
        <v>0.62903046443351551</v>
      </c>
      <c r="U30" s="78">
        <f>IF(RES_hh_tes_in!U30=0,"",RES_hh_tes_in!U30/RES_hh_fec_in!U30)</f>
        <v>0.63020085560932404</v>
      </c>
      <c r="V30" s="78">
        <f>IF(RES_hh_tes_in!V30=0,"",RES_hh_tes_in!V30/RES_hh_fec_in!V30)</f>
        <v>0.63129053015231806</v>
      </c>
      <c r="W30" s="78">
        <f>IF(RES_hh_tes_in!W30=0,"",RES_hh_tes_in!W30/RES_hh_fec_in!W30)</f>
        <v>0.63229948806249736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0.59310490510613101</v>
      </c>
      <c r="D31" s="78">
        <f>IF(RES_hh_tes_in!D31=0,"",RES_hh_tes_in!D31/RES_hh_fec_in!D31)</f>
        <v>0.59325878982543589</v>
      </c>
      <c r="E31" s="78">
        <f>IF(RES_hh_tes_in!E31=0,"",RES_hh_tes_in!E31/RES_hh_fec_in!E31)</f>
        <v>0.59341050430122755</v>
      </c>
      <c r="F31" s="78">
        <f>IF(RES_hh_tes_in!F31=0,"",RES_hh_tes_in!F31/RES_hh_fec_in!F31)</f>
        <v>0.59356192283472209</v>
      </c>
      <c r="G31" s="78">
        <f>IF(RES_hh_tes_in!G31=0,"",RES_hh_tes_in!G31/RES_hh_fec_in!G31)</f>
        <v>0.59371134270159254</v>
      </c>
      <c r="H31" s="78">
        <f>IF(RES_hh_tes_in!H31=0,"",RES_hh_tes_in!H31/RES_hh_fec_in!H31)</f>
        <v>0.59385897229361984</v>
      </c>
      <c r="I31" s="78">
        <f>IF(RES_hh_tes_in!I31=0,"",RES_hh_tes_in!I31/RES_hh_fec_in!I31)</f>
        <v>0.59400439205947997</v>
      </c>
      <c r="J31" s="78">
        <f>IF(RES_hh_tes_in!J31=0,"",RES_hh_tes_in!J31/RES_hh_fec_in!J31)</f>
        <v>0.59414588324548756</v>
      </c>
      <c r="K31" s="78">
        <f>IF(RES_hh_tes_in!K31=0,"",RES_hh_tes_in!K31/RES_hh_fec_in!K31)</f>
        <v>0.59428198445892366</v>
      </c>
      <c r="L31" s="78">
        <f>IF(RES_hh_tes_in!L31=0,"",RES_hh_tes_in!L31/RES_hh_fec_in!L31)</f>
        <v>0.59441230471732198</v>
      </c>
      <c r="M31" s="78">
        <f>IF(RES_hh_tes_in!M31=0,"",RES_hh_tes_in!M31/RES_hh_fec_in!M31)</f>
        <v>0.59448243427039671</v>
      </c>
      <c r="N31" s="78">
        <f>IF(RES_hh_tes_in!N31=0,"",RES_hh_tes_in!N31/RES_hh_fec_in!N31)</f>
        <v>0.59448243427039671</v>
      </c>
      <c r="O31" s="78">
        <f>IF(RES_hh_tes_in!O31=0,"",RES_hh_tes_in!O31/RES_hh_fec_in!O31)</f>
        <v>0.59448243427039671</v>
      </c>
      <c r="P31" s="78">
        <f>IF(RES_hh_tes_in!P31=0,"",RES_hh_tes_in!P31/RES_hh_fec_in!P31)</f>
        <v>0.59448243427039671</v>
      </c>
      <c r="Q31" s="78">
        <f>IF(RES_hh_tes_in!Q31=0,"",RES_hh_tes_in!Q31/RES_hh_fec_in!Q31)</f>
        <v>0.59448243427039671</v>
      </c>
      <c r="R31" s="78">
        <f>IF(RES_hh_tes_in!R31=0,"",RES_hh_tes_in!R31/RES_hh_fec_in!R31)</f>
        <v>0.59492549164111663</v>
      </c>
      <c r="S31" s="78">
        <f>IF(RES_hh_tes_in!S31=0,"",RES_hh_tes_in!S31/RES_hh_fec_in!S31)</f>
        <v>0.59564999082765069</v>
      </c>
      <c r="T31" s="78">
        <f>IF(RES_hh_tes_in!T31=0,"",RES_hh_tes_in!T31/RES_hh_fec_in!T31)</f>
        <v>0.59649523987860664</v>
      </c>
      <c r="U31" s="78">
        <f>IF(RES_hh_tes_in!U31=0,"",RES_hh_tes_in!U31/RES_hh_fec_in!U31)</f>
        <v>0.59737067639566821</v>
      </c>
      <c r="V31" s="78">
        <f>IF(RES_hh_tes_in!V31=0,"",RES_hh_tes_in!V31/RES_hh_fec_in!V31)</f>
        <v>0.59818573798051877</v>
      </c>
      <c r="W31" s="78">
        <f>IF(RES_hh_tes_in!W31=0,"",RES_hh_tes_in!W31/RES_hh_fec_in!W31)</f>
        <v>0.59894042463315766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0.77669735906661197</v>
      </c>
      <c r="D32" s="81">
        <f>IF(RES_hh_tes_in!D32=0,"",RES_hh_tes_in!D32/RES_hh_fec_in!D32)</f>
        <v>0.778031617041125</v>
      </c>
      <c r="E32" s="81">
        <f>IF(RES_hh_tes_in!E32=0,"",RES_hh_tes_in!E32/RES_hh_fec_in!E32)</f>
        <v>0.77941521264153835</v>
      </c>
      <c r="F32" s="81">
        <f>IF(RES_hh_tes_in!F32=0,"",RES_hh_tes_in!F32/RES_hh_fec_in!F32)</f>
        <v>0.78080553610002912</v>
      </c>
      <c r="G32" s="81">
        <f>IF(RES_hh_tes_in!G32=0,"",RES_hh_tes_in!G32/RES_hh_fec_in!G32)</f>
        <v>0.78224129660998243</v>
      </c>
      <c r="H32" s="81">
        <f>IF(RES_hh_tes_in!H32=0,"",RES_hh_tes_in!H32/RES_hh_fec_in!H32)</f>
        <v>0.78371775665892351</v>
      </c>
      <c r="I32" s="81">
        <f>IF(RES_hh_tes_in!I32=0,"",RES_hh_tes_in!I32/RES_hh_fec_in!I32)</f>
        <v>0.78524445419323341</v>
      </c>
      <c r="J32" s="81">
        <f>IF(RES_hh_tes_in!J32=0,"",RES_hh_tes_in!J32/RES_hh_fec_in!J32)</f>
        <v>0.78686046281264399</v>
      </c>
      <c r="K32" s="81">
        <f>IF(RES_hh_tes_in!K32=0,"",RES_hh_tes_in!K32/RES_hh_fec_in!K32)</f>
        <v>0.78859900535450578</v>
      </c>
      <c r="L32" s="81">
        <f>IF(RES_hh_tes_in!L32=0,"",RES_hh_tes_in!L32/RES_hh_fec_in!L32)</f>
        <v>0.79046897028987684</v>
      </c>
      <c r="M32" s="81">
        <f>IF(RES_hh_tes_in!M32=0,"",RES_hh_tes_in!M32/RES_hh_fec_in!M32)</f>
        <v>0.79301311792822082</v>
      </c>
      <c r="N32" s="81">
        <f>IF(RES_hh_tes_in!N32=0,"",RES_hh_tes_in!N32/RES_hh_fec_in!N32)</f>
        <v>0.79638534996093413</v>
      </c>
      <c r="O32" s="81">
        <f>IF(RES_hh_tes_in!O32=0,"",RES_hh_tes_in!O32/RES_hh_fec_in!O32)</f>
        <v>0.80095987514549383</v>
      </c>
      <c r="P32" s="81">
        <f>IF(RES_hh_tes_in!P32=0,"",RES_hh_tes_in!P32/RES_hh_fec_in!P32)</f>
        <v>0.80693323129877115</v>
      </c>
      <c r="Q32" s="81">
        <f>IF(RES_hh_tes_in!Q32=0,"",RES_hh_tes_in!Q32/RES_hh_fec_in!Q32)</f>
        <v>0.81463209153271199</v>
      </c>
      <c r="R32" s="81">
        <f>IF(RES_hh_tes_in!R32=0,"",RES_hh_tes_in!R32/RES_hh_fec_in!R32)</f>
        <v>0.82510520375671004</v>
      </c>
      <c r="S32" s="81">
        <f>IF(RES_hh_tes_in!S32=0,"",RES_hh_tes_in!S32/RES_hh_fec_in!S32)</f>
        <v>0.83817662738001031</v>
      </c>
      <c r="T32" s="81">
        <f>IF(RES_hh_tes_in!T32=0,"",RES_hh_tes_in!T32/RES_hh_fec_in!T32)</f>
        <v>0.85223052773576491</v>
      </c>
      <c r="U32" s="81">
        <f>IF(RES_hh_tes_in!U32=0,"",RES_hh_tes_in!U32/RES_hh_fec_in!U32)</f>
        <v>0.86565107015716558</v>
      </c>
      <c r="V32" s="81">
        <f>IF(RES_hh_tes_in!V32=0,"",RES_hh_tes_in!V32/RES_hh_fec_in!V32)</f>
        <v>0.87682241997738641</v>
      </c>
      <c r="W32" s="81">
        <f>IF(RES_hh_tes_in!W32=0,"",RES_hh_tes_in!W32/RES_hh_fec_in!W32)</f>
        <v>0.88517698659141708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1069.9757784031735</v>
      </c>
      <c r="D3" s="65">
        <f t="shared" si="0"/>
        <v>754.27832134156756</v>
      </c>
      <c r="E3" s="65">
        <f t="shared" si="0"/>
        <v>1015.4568974110489</v>
      </c>
      <c r="F3" s="65">
        <f t="shared" si="0"/>
        <v>1171.9819246746151</v>
      </c>
      <c r="G3" s="65">
        <f t="shared" si="0"/>
        <v>1143.0660233802125</v>
      </c>
      <c r="H3" s="65">
        <f t="shared" si="0"/>
        <v>676.04389472726552</v>
      </c>
      <c r="I3" s="65">
        <f t="shared" si="0"/>
        <v>711.74178461893712</v>
      </c>
      <c r="J3" s="65">
        <f t="shared" si="0"/>
        <v>1449.7630614732791</v>
      </c>
      <c r="K3" s="65">
        <f t="shared" si="0"/>
        <v>1632.6483466768484</v>
      </c>
      <c r="L3" s="65">
        <f t="shared" si="0"/>
        <v>1467.2787411495131</v>
      </c>
      <c r="M3" s="65">
        <f t="shared" si="0"/>
        <v>1591.8505848508034</v>
      </c>
      <c r="N3" s="65">
        <f t="shared" si="0"/>
        <v>1502.8474850811926</v>
      </c>
      <c r="O3" s="65">
        <f t="shared" si="0"/>
        <v>1386.5283619976954</v>
      </c>
      <c r="P3" s="65">
        <f t="shared" si="0"/>
        <v>1077.0028075383705</v>
      </c>
      <c r="Q3" s="65">
        <f t="shared" si="0"/>
        <v>763.89777481810052</v>
      </c>
      <c r="R3" s="65">
        <f t="shared" ref="R3:V3" si="1">SUM(R4,R15,R17,R27)</f>
        <v>725.84237711093874</v>
      </c>
      <c r="S3" s="65">
        <f t="shared" si="1"/>
        <v>647.16635951400281</v>
      </c>
      <c r="T3" s="65">
        <f t="shared" si="1"/>
        <v>677.46931787727749</v>
      </c>
      <c r="U3" s="65">
        <f t="shared" si="1"/>
        <v>498.01858234985355</v>
      </c>
      <c r="V3" s="65">
        <f t="shared" si="1"/>
        <v>490.74404454563478</v>
      </c>
      <c r="W3" s="65">
        <f t="shared" ref="W3" si="2">SUM(W4,W15,W17,W27)</f>
        <v>327.35089909300984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842.29351889046882</v>
      </c>
      <c r="D4" s="69">
        <f t="shared" si="3"/>
        <v>555.05158836394298</v>
      </c>
      <c r="E4" s="69">
        <f t="shared" si="3"/>
        <v>796.61485569142963</v>
      </c>
      <c r="F4" s="69">
        <f t="shared" si="3"/>
        <v>973.21749159809417</v>
      </c>
      <c r="G4" s="69">
        <f t="shared" si="3"/>
        <v>842.66918332432772</v>
      </c>
      <c r="H4" s="69">
        <f t="shared" si="3"/>
        <v>490.26404030493342</v>
      </c>
      <c r="I4" s="69">
        <f t="shared" si="3"/>
        <v>529.33843466804092</v>
      </c>
      <c r="J4" s="69">
        <f t="shared" si="3"/>
        <v>1154.7366623592152</v>
      </c>
      <c r="K4" s="69">
        <f t="shared" si="3"/>
        <v>1289.4815940754008</v>
      </c>
      <c r="L4" s="69">
        <f t="shared" si="3"/>
        <v>1159.6540514233732</v>
      </c>
      <c r="M4" s="69">
        <f t="shared" si="3"/>
        <v>1303.3366149817552</v>
      </c>
      <c r="N4" s="69">
        <f t="shared" si="3"/>
        <v>1213.6608659898075</v>
      </c>
      <c r="O4" s="69">
        <f t="shared" si="3"/>
        <v>1109.7267813464346</v>
      </c>
      <c r="P4" s="69">
        <f t="shared" si="3"/>
        <v>798.62784561611375</v>
      </c>
      <c r="Q4" s="69">
        <f t="shared" si="3"/>
        <v>574.8223864097215</v>
      </c>
      <c r="R4" s="69">
        <f t="shared" ref="R4:V4" si="4">SUM(R5:R14)</f>
        <v>534.6990249741292</v>
      </c>
      <c r="S4" s="69">
        <f t="shared" si="4"/>
        <v>467.43846046569735</v>
      </c>
      <c r="T4" s="69">
        <f t="shared" si="4"/>
        <v>491.17392036382267</v>
      </c>
      <c r="U4" s="69">
        <f t="shared" si="4"/>
        <v>356.51859034600562</v>
      </c>
      <c r="V4" s="69">
        <f t="shared" si="4"/>
        <v>338.82336282072595</v>
      </c>
      <c r="W4" s="69">
        <f t="shared" ref="W4" si="5">SUM(W5:W14)</f>
        <v>219.79476266160529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28.30767176206739</v>
      </c>
      <c r="D6" s="72">
        <v>16.973759350109066</v>
      </c>
      <c r="E6" s="72">
        <v>17.546823192139531</v>
      </c>
      <c r="F6" s="72">
        <v>27.994232485481572</v>
      </c>
      <c r="G6" s="72">
        <v>59.364344028061403</v>
      </c>
      <c r="H6" s="72">
        <v>63.102523238767333</v>
      </c>
      <c r="I6" s="72">
        <v>70.439159694093746</v>
      </c>
      <c r="J6" s="72">
        <v>88.067369563270162</v>
      </c>
      <c r="K6" s="72">
        <v>57.198437477119782</v>
      </c>
      <c r="L6" s="72">
        <v>43.904772141082361</v>
      </c>
      <c r="M6" s="72">
        <v>42.730603673088559</v>
      </c>
      <c r="N6" s="72">
        <v>55.702309883562386</v>
      </c>
      <c r="O6" s="72">
        <v>61.492156275720298</v>
      </c>
      <c r="P6" s="72">
        <v>32.85061836561961</v>
      </c>
      <c r="Q6" s="72">
        <v>24.978946208038032</v>
      </c>
      <c r="R6" s="72">
        <v>25.004721192792861</v>
      </c>
      <c r="S6" s="72">
        <v>22.700881336876378</v>
      </c>
      <c r="T6" s="72">
        <v>25.452132660513382</v>
      </c>
      <c r="U6" s="72">
        <v>27.498333881844914</v>
      </c>
      <c r="V6" s="72">
        <v>26.616489529343493</v>
      </c>
      <c r="W6" s="72">
        <v>24.060768283681501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186.23687767163474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157.90057451532653</v>
      </c>
      <c r="L7" s="72">
        <v>163.27619222632578</v>
      </c>
      <c r="M7" s="72">
        <v>263.59606034492168</v>
      </c>
      <c r="N7" s="72">
        <v>202.14318509022894</v>
      </c>
      <c r="O7" s="72">
        <v>212.71915227289458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627.74896945676664</v>
      </c>
      <c r="D8" s="72">
        <v>538.07782901383393</v>
      </c>
      <c r="E8" s="72">
        <v>779.0680324992901</v>
      </c>
      <c r="F8" s="72">
        <v>945.2232591126126</v>
      </c>
      <c r="G8" s="72">
        <v>783.30483929626632</v>
      </c>
      <c r="H8" s="72">
        <v>427.16151706616608</v>
      </c>
      <c r="I8" s="72">
        <v>458.89927497394712</v>
      </c>
      <c r="J8" s="72">
        <v>1066.669292795945</v>
      </c>
      <c r="K8" s="72">
        <v>1074.3825820829545</v>
      </c>
      <c r="L8" s="72">
        <v>952.47308705596504</v>
      </c>
      <c r="M8" s="72">
        <v>997.00995096374493</v>
      </c>
      <c r="N8" s="72">
        <v>955.81537101601612</v>
      </c>
      <c r="O8" s="72">
        <v>835.51547279781983</v>
      </c>
      <c r="P8" s="72">
        <v>765.77722725049409</v>
      </c>
      <c r="Q8" s="72">
        <v>549.84344020168351</v>
      </c>
      <c r="R8" s="72">
        <v>509.69430378133632</v>
      </c>
      <c r="S8" s="72">
        <v>444.73757912882098</v>
      </c>
      <c r="T8" s="72">
        <v>465.7217877033093</v>
      </c>
      <c r="U8" s="72">
        <v>329.0202564641607</v>
      </c>
      <c r="V8" s="72">
        <v>312.20687329138246</v>
      </c>
      <c r="W8" s="72">
        <v>195.73399437792378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147.55832369756399</v>
      </c>
      <c r="D17" s="69">
        <f t="shared" si="7"/>
        <v>121.8268411744269</v>
      </c>
      <c r="E17" s="69">
        <f t="shared" si="7"/>
        <v>132.89799644820948</v>
      </c>
      <c r="F17" s="69">
        <f t="shared" si="7"/>
        <v>113.27152986950182</v>
      </c>
      <c r="G17" s="69">
        <f t="shared" si="7"/>
        <v>193.51715421842619</v>
      </c>
      <c r="H17" s="69">
        <f t="shared" si="7"/>
        <v>125.38855290776861</v>
      </c>
      <c r="I17" s="69">
        <f t="shared" si="7"/>
        <v>114.17024489363295</v>
      </c>
      <c r="J17" s="69">
        <f t="shared" si="7"/>
        <v>198.26179840467077</v>
      </c>
      <c r="K17" s="69">
        <f t="shared" si="7"/>
        <v>230.99162030125299</v>
      </c>
      <c r="L17" s="69">
        <f t="shared" si="7"/>
        <v>210.52419666649158</v>
      </c>
      <c r="M17" s="69">
        <f t="shared" si="7"/>
        <v>192.45985835131856</v>
      </c>
      <c r="N17" s="69">
        <f t="shared" si="7"/>
        <v>201.21123812848026</v>
      </c>
      <c r="O17" s="69">
        <f t="shared" si="7"/>
        <v>196.30408977800681</v>
      </c>
      <c r="P17" s="69">
        <f t="shared" si="7"/>
        <v>183.33093053384931</v>
      </c>
      <c r="Q17" s="69">
        <f t="shared" si="7"/>
        <v>124.96194929295936</v>
      </c>
      <c r="R17" s="69">
        <f t="shared" ref="R17:V17" si="8">SUM(R18:R26)</f>
        <v>127.62069900788404</v>
      </c>
      <c r="S17" s="69">
        <f t="shared" si="8"/>
        <v>114.22541791437305</v>
      </c>
      <c r="T17" s="69">
        <f t="shared" si="8"/>
        <v>113.50825502541251</v>
      </c>
      <c r="U17" s="69">
        <f t="shared" si="8"/>
        <v>83.75871581479916</v>
      </c>
      <c r="V17" s="69">
        <f t="shared" si="8"/>
        <v>86.837034689639722</v>
      </c>
      <c r="W17" s="69">
        <f t="shared" ref="W17" si="9">SUM(W18:W26)</f>
        <v>59.334961450142416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25.723811329017114</v>
      </c>
      <c r="D19" s="72">
        <v>32.080486825859992</v>
      </c>
      <c r="E19" s="72">
        <v>30.586215867020261</v>
      </c>
      <c r="F19" s="72">
        <v>32.856046624603962</v>
      </c>
      <c r="G19" s="72">
        <v>38.196032214719111</v>
      </c>
      <c r="H19" s="72">
        <v>35.398319231024573</v>
      </c>
      <c r="I19" s="72">
        <v>17.265931101017305</v>
      </c>
      <c r="J19" s="72">
        <v>16.272466605282212</v>
      </c>
      <c r="K19" s="72">
        <v>14.98672193558256</v>
      </c>
      <c r="L19" s="72">
        <v>15.574592248641952</v>
      </c>
      <c r="M19" s="72">
        <v>13.951340658645632</v>
      </c>
      <c r="N19" s="72">
        <v>7.9972209720193863</v>
      </c>
      <c r="O19" s="72">
        <v>6.5104283630482689</v>
      </c>
      <c r="P19" s="72">
        <v>13.751256992214135</v>
      </c>
      <c r="Q19" s="72">
        <v>13.336071664106971</v>
      </c>
      <c r="R19" s="72">
        <v>20.757156482718344</v>
      </c>
      <c r="S19" s="72">
        <v>21.883270927799678</v>
      </c>
      <c r="T19" s="72">
        <v>19.92652538905412</v>
      </c>
      <c r="U19" s="72">
        <v>17.499204147803535</v>
      </c>
      <c r="V19" s="72">
        <v>15.231040372178111</v>
      </c>
      <c r="W19" s="72">
        <v>18.083181394113776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0.85406851571156039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17.479796461111015</v>
      </c>
      <c r="L20" s="72">
        <v>18.651256052292631</v>
      </c>
      <c r="M20" s="72">
        <v>32.734552731818575</v>
      </c>
      <c r="N20" s="72">
        <v>24.237147182659555</v>
      </c>
      <c r="O20" s="72">
        <v>25.56106925934391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120.98044385283532</v>
      </c>
      <c r="D21" s="72">
        <v>89.746354348566911</v>
      </c>
      <c r="E21" s="72">
        <v>102.31178058118921</v>
      </c>
      <c r="F21" s="72">
        <v>80.415483244897857</v>
      </c>
      <c r="G21" s="72">
        <v>155.32112200370707</v>
      </c>
      <c r="H21" s="72">
        <v>89.99023367674404</v>
      </c>
      <c r="I21" s="72">
        <v>96.904313792615653</v>
      </c>
      <c r="J21" s="72">
        <v>181.98933179938857</v>
      </c>
      <c r="K21" s="72">
        <v>198.52510190455942</v>
      </c>
      <c r="L21" s="72">
        <v>176.29834836555699</v>
      </c>
      <c r="M21" s="72">
        <v>145.77396496085436</v>
      </c>
      <c r="N21" s="72">
        <v>168.97686997380131</v>
      </c>
      <c r="O21" s="72">
        <v>164.23259215561464</v>
      </c>
      <c r="P21" s="72">
        <v>169.57967354163517</v>
      </c>
      <c r="Q21" s="72">
        <v>111.62587762885239</v>
      </c>
      <c r="R21" s="72">
        <v>106.8635425251657</v>
      </c>
      <c r="S21" s="72">
        <v>92.342146986573368</v>
      </c>
      <c r="T21" s="72">
        <v>93.581729636358389</v>
      </c>
      <c r="U21" s="72">
        <v>66.259511666995621</v>
      </c>
      <c r="V21" s="72">
        <v>71.605994317461608</v>
      </c>
      <c r="W21" s="72">
        <v>41.251780056028643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80.12393581514084</v>
      </c>
      <c r="D27" s="69">
        <f t="shared" si="10"/>
        <v>77.399891803197605</v>
      </c>
      <c r="E27" s="69">
        <f t="shared" si="10"/>
        <v>85.944045271409834</v>
      </c>
      <c r="F27" s="69">
        <f t="shared" si="10"/>
        <v>85.492903207019069</v>
      </c>
      <c r="G27" s="69">
        <f t="shared" si="10"/>
        <v>106.87968583745881</v>
      </c>
      <c r="H27" s="69">
        <f t="shared" si="10"/>
        <v>60.391301514563452</v>
      </c>
      <c r="I27" s="69">
        <f t="shared" si="10"/>
        <v>68.233105057263273</v>
      </c>
      <c r="J27" s="69">
        <f t="shared" si="10"/>
        <v>96.76460070939315</v>
      </c>
      <c r="K27" s="69">
        <f t="shared" si="10"/>
        <v>112.17513230019446</v>
      </c>
      <c r="L27" s="69">
        <f t="shared" si="10"/>
        <v>97.100493059648201</v>
      </c>
      <c r="M27" s="69">
        <f t="shared" si="10"/>
        <v>96.054111517729467</v>
      </c>
      <c r="N27" s="69">
        <f t="shared" si="10"/>
        <v>87.975380962904808</v>
      </c>
      <c r="O27" s="69">
        <f t="shared" si="10"/>
        <v>80.497490873254051</v>
      </c>
      <c r="P27" s="69">
        <f t="shared" si="10"/>
        <v>95.044031388407447</v>
      </c>
      <c r="Q27" s="69">
        <f t="shared" si="10"/>
        <v>64.113439115419652</v>
      </c>
      <c r="R27" s="69">
        <f t="shared" ref="R27:V27" si="11">SUM(R28:R32)</f>
        <v>63.522653128925526</v>
      </c>
      <c r="S27" s="69">
        <f t="shared" si="11"/>
        <v>65.502481133932378</v>
      </c>
      <c r="T27" s="69">
        <f t="shared" si="11"/>
        <v>72.787142488042235</v>
      </c>
      <c r="U27" s="69">
        <f t="shared" si="11"/>
        <v>57.741276189048776</v>
      </c>
      <c r="V27" s="69">
        <f t="shared" si="11"/>
        <v>65.083647035269081</v>
      </c>
      <c r="W27" s="69">
        <f t="shared" ref="W27" si="12">SUM(W28:W32)</f>
        <v>48.221174981262124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14.947394716884521</v>
      </c>
      <c r="D29" s="72">
        <v>19.919772589916686</v>
      </c>
      <c r="E29" s="72">
        <v>19.804980763183249</v>
      </c>
      <c r="F29" s="72">
        <v>21.912259482660463</v>
      </c>
      <c r="G29" s="72">
        <v>28.169437333973203</v>
      </c>
      <c r="H29" s="72">
        <v>29.838905369810721</v>
      </c>
      <c r="I29" s="72">
        <v>28.974267931519787</v>
      </c>
      <c r="J29" s="72">
        <v>20.360919816600063</v>
      </c>
      <c r="K29" s="72">
        <v>14.121102328003566</v>
      </c>
      <c r="L29" s="72">
        <v>14.579015227702259</v>
      </c>
      <c r="M29" s="72">
        <v>18.325721594413647</v>
      </c>
      <c r="N29" s="72">
        <v>14.789974217274224</v>
      </c>
      <c r="O29" s="72">
        <v>13.923748751139636</v>
      </c>
      <c r="P29" s="72">
        <v>28.156309277846606</v>
      </c>
      <c r="Q29" s="72">
        <v>13.089566305360707</v>
      </c>
      <c r="R29" s="72">
        <v>14.987702912378882</v>
      </c>
      <c r="S29" s="72">
        <v>12.038356506379886</v>
      </c>
      <c r="T29" s="72">
        <v>14.529691839242393</v>
      </c>
      <c r="U29" s="72">
        <v>14.755622191640599</v>
      </c>
      <c r="V29" s="72">
        <v>15.467624139945121</v>
      </c>
      <c r="W29" s="72">
        <v>19.383648404694188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65.176541098256322</v>
      </c>
      <c r="D30" s="72">
        <v>57.480119213280915</v>
      </c>
      <c r="E30" s="72">
        <v>66.139064508226582</v>
      </c>
      <c r="F30" s="72">
        <v>63.580643724358602</v>
      </c>
      <c r="G30" s="72">
        <v>78.710248503485602</v>
      </c>
      <c r="H30" s="72">
        <v>30.552396144752727</v>
      </c>
      <c r="I30" s="72">
        <v>39.25883712574349</v>
      </c>
      <c r="J30" s="72">
        <v>76.403680892793091</v>
      </c>
      <c r="K30" s="72">
        <v>98.054029972190904</v>
      </c>
      <c r="L30" s="72">
        <v>82.521477831945944</v>
      </c>
      <c r="M30" s="72">
        <v>77.728389923315817</v>
      </c>
      <c r="N30" s="72">
        <v>73.185406745630587</v>
      </c>
      <c r="O30" s="72">
        <v>66.57374212211441</v>
      </c>
      <c r="P30" s="72">
        <v>66.887722110560844</v>
      </c>
      <c r="Q30" s="72">
        <v>51.023872810058947</v>
      </c>
      <c r="R30" s="72">
        <v>48.534950216546648</v>
      </c>
      <c r="S30" s="72">
        <v>53.464124627552486</v>
      </c>
      <c r="T30" s="72">
        <v>58.257450648799846</v>
      </c>
      <c r="U30" s="72">
        <v>42.985653997408178</v>
      </c>
      <c r="V30" s="72">
        <v>49.616022895323958</v>
      </c>
      <c r="W30" s="72">
        <v>28.837526576567935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11389.967069368589</v>
      </c>
      <c r="D3" s="65">
        <f>IF(RES_hh_fec_in!D3=0,0,1000*11630*RES_hh_fec_in!D3/RES_hh_num_in!D3)</f>
        <v>11421.957129698983</v>
      </c>
      <c r="E3" s="65">
        <f>IF(RES_hh_fec_in!E3=0,0,1000*11630*RES_hh_fec_in!E3/RES_hh_num_in!E3)</f>
        <v>13285.722456612386</v>
      </c>
      <c r="F3" s="65">
        <f>IF(RES_hh_fec_in!F3=0,0,1000*11630*RES_hh_fec_in!F3/RES_hh_num_in!F3)</f>
        <v>12032.061504827925</v>
      </c>
      <c r="G3" s="65">
        <f>IF(RES_hh_fec_in!G3=0,0,1000*11630*RES_hh_fec_in!G3/RES_hh_num_in!G3)</f>
        <v>12702.579229344108</v>
      </c>
      <c r="H3" s="65">
        <f>IF(RES_hh_fec_in!H3=0,0,1000*11630*RES_hh_fec_in!H3/RES_hh_num_in!H3)</f>
        <v>11877.034475148088</v>
      </c>
      <c r="I3" s="65">
        <f>IF(RES_hh_fec_in!I3=0,0,1000*11630*RES_hh_fec_in!I3/RES_hh_num_in!I3)</f>
        <v>12263.460155069073</v>
      </c>
      <c r="J3" s="65">
        <f>IF(RES_hh_fec_in!J3=0,0,1000*11630*RES_hh_fec_in!J3/RES_hh_num_in!J3)</f>
        <v>11742.010347944513</v>
      </c>
      <c r="K3" s="65">
        <f>IF(RES_hh_fec_in!K3=0,0,1000*11630*RES_hh_fec_in!K3/RES_hh_num_in!K3)</f>
        <v>11584.659174903698</v>
      </c>
      <c r="L3" s="65">
        <f>IF(RES_hh_fec_in!L3=0,0,1000*11630*RES_hh_fec_in!L3/RES_hh_num_in!L3)</f>
        <v>12029.412277543444</v>
      </c>
      <c r="M3" s="65">
        <f>IF(RES_hh_fec_in!M3=0,0,1000*11630*RES_hh_fec_in!M3/RES_hh_num_in!M3)</f>
        <v>11605.752595943113</v>
      </c>
      <c r="N3" s="65">
        <f>IF(RES_hh_fec_in!N3=0,0,1000*11630*RES_hh_fec_in!N3/RES_hh_num_in!N3)</f>
        <v>11462.944553128433</v>
      </c>
      <c r="O3" s="65">
        <f>IF(RES_hh_fec_in!O3=0,0,1000*11630*RES_hh_fec_in!O3/RES_hh_num_in!O3)</f>
        <v>11223.462346305496</v>
      </c>
      <c r="P3" s="65">
        <f>IF(RES_hh_fec_in!P3=0,0,1000*11630*RES_hh_fec_in!P3/RES_hh_num_in!P3)</f>
        <v>8901.3464650028436</v>
      </c>
      <c r="Q3" s="65">
        <f>IF(RES_hh_fec_in!Q3=0,0,1000*11630*RES_hh_fec_in!Q3/RES_hh_num_in!Q3)</f>
        <v>9470.3670846584573</v>
      </c>
      <c r="R3" s="65">
        <f>IF(RES_hh_fec_in!R3=0,0,1000*11630*RES_hh_fec_in!R3/RES_hh_num_in!R3)</f>
        <v>9132.1131297401516</v>
      </c>
      <c r="S3" s="65">
        <f>IF(RES_hh_fec_in!S3=0,0,1000*11630*RES_hh_fec_in!S3/RES_hh_num_in!S3)</f>
        <v>9211.9226259580646</v>
      </c>
      <c r="T3" s="65">
        <f>IF(RES_hh_fec_in!T3=0,0,1000*11630*RES_hh_fec_in!T3/RES_hh_num_in!T3)</f>
        <v>8531.6774999716199</v>
      </c>
      <c r="U3" s="65">
        <f>IF(RES_hh_fec_in!U3=0,0,1000*11630*RES_hh_fec_in!U3/RES_hh_num_in!U3)</f>
        <v>7805.8964655535347</v>
      </c>
      <c r="V3" s="65">
        <f>IF(RES_hh_fec_in!V3=0,0,1000*11630*RES_hh_fec_in!V3/RES_hh_num_in!V3)</f>
        <v>7160.607165668659</v>
      </c>
      <c r="W3" s="65">
        <f>IF(RES_hh_fec_in!W3=0,0,1000*11630*RES_hh_fec_in!W3/RES_hh_num_in!W3)</f>
        <v>6327.7943122666429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8409.1991025652242</v>
      </c>
      <c r="D4" s="69">
        <f>IF(RES_hh_fec_in!D4=0,0,1000*11630*RES_hh_fec_in!D4/RES_hh_num_in!D4)</f>
        <v>8352.089827639029</v>
      </c>
      <c r="E4" s="69">
        <f>IF(RES_hh_fec_in!E4=0,0,1000*11630*RES_hh_fec_in!E4/RES_hh_num_in!E4)</f>
        <v>9975.2922846460933</v>
      </c>
      <c r="F4" s="69">
        <f>IF(RES_hh_fec_in!F4=0,0,1000*11630*RES_hh_fec_in!F4/RES_hh_num_in!F4)</f>
        <v>9055.9806182233115</v>
      </c>
      <c r="G4" s="69">
        <f>IF(RES_hh_fec_in!G4=0,0,1000*11630*RES_hh_fec_in!G4/RES_hh_num_in!G4)</f>
        <v>9831.5914136273714</v>
      </c>
      <c r="H4" s="69">
        <f>IF(RES_hh_fec_in!H4=0,0,1000*11630*RES_hh_fec_in!H4/RES_hh_num_in!H4)</f>
        <v>9065.2598660184485</v>
      </c>
      <c r="I4" s="69">
        <f>IF(RES_hh_fec_in!I4=0,0,1000*11630*RES_hh_fec_in!I4/RES_hh_num_in!I4)</f>
        <v>9638.9742191301557</v>
      </c>
      <c r="J4" s="69">
        <f>IF(RES_hh_fec_in!J4=0,0,1000*11630*RES_hh_fec_in!J4/RES_hh_num_in!J4)</f>
        <v>9210.9845305902727</v>
      </c>
      <c r="K4" s="69">
        <f>IF(RES_hh_fec_in!K4=0,0,1000*11630*RES_hh_fec_in!K4/RES_hh_num_in!K4)</f>
        <v>8990.6041611759447</v>
      </c>
      <c r="L4" s="69">
        <f>IF(RES_hh_fec_in!L4=0,0,1000*11630*RES_hh_fec_in!L4/RES_hh_num_in!L4)</f>
        <v>9433.8793611366109</v>
      </c>
      <c r="M4" s="69">
        <f>IF(RES_hh_fec_in!M4=0,0,1000*11630*RES_hh_fec_in!M4/RES_hh_num_in!M4)</f>
        <v>8989.612749272681</v>
      </c>
      <c r="N4" s="69">
        <f>IF(RES_hh_fec_in!N4=0,0,1000*11630*RES_hh_fec_in!N4/RES_hh_num_in!N4)</f>
        <v>8937.0782148573817</v>
      </c>
      <c r="O4" s="69">
        <f>IF(RES_hh_fec_in!O4=0,0,1000*11630*RES_hh_fec_in!O4/RES_hh_num_in!O4)</f>
        <v>8794.9956913460555</v>
      </c>
      <c r="P4" s="69">
        <f>IF(RES_hh_fec_in!P4=0,0,1000*11630*RES_hh_fec_in!P4/RES_hh_num_in!P4)</f>
        <v>6800.5004929080897</v>
      </c>
      <c r="Q4" s="69">
        <f>IF(RES_hh_fec_in!Q4=0,0,1000*11630*RES_hh_fec_in!Q4/RES_hh_num_in!Q4)</f>
        <v>7336.5025695509585</v>
      </c>
      <c r="R4" s="69">
        <f>IF(RES_hh_fec_in!R4=0,0,1000*11630*RES_hh_fec_in!R4/RES_hh_num_in!R4)</f>
        <v>6974.288360394622</v>
      </c>
      <c r="S4" s="69">
        <f>IF(RES_hh_fec_in!S4=0,0,1000*11630*RES_hh_fec_in!S4/RES_hh_num_in!S4)</f>
        <v>6966.5605256014032</v>
      </c>
      <c r="T4" s="69">
        <f>IF(RES_hh_fec_in!T4=0,0,1000*11630*RES_hh_fec_in!T4/RES_hh_num_in!T4)</f>
        <v>6277.7372352895827</v>
      </c>
      <c r="U4" s="69">
        <f>IF(RES_hh_fec_in!U4=0,0,1000*11630*RES_hh_fec_in!U4/RES_hh_num_in!U4)</f>
        <v>5627.8242574981796</v>
      </c>
      <c r="V4" s="69">
        <f>IF(RES_hh_fec_in!V4=0,0,1000*11630*RES_hh_fec_in!V4/RES_hh_num_in!V4)</f>
        <v>5028.2997640484218</v>
      </c>
      <c r="W4" s="69">
        <f>IF(RES_hh_fec_in!W4=0,0,1000*11630*RES_hh_fec_in!W4/RES_hh_num_in!W4)</f>
        <v>4509.5840858552419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0</v>
      </c>
      <c r="L5" s="72">
        <f>IF(RES_hh_fec_in!L5=0,0,1000*11630*RES_hh_fec_in!L5/RES_hh_num_in!L5)</f>
        <v>0</v>
      </c>
      <c r="M5" s="72">
        <f>IF(RES_hh_fec_in!M5=0,0,1000*11630*RES_hh_fec_in!M5/RES_hh_num_in!M5)</f>
        <v>0</v>
      </c>
      <c r="N5" s="72">
        <f>IF(RES_hh_fec_in!N5=0,0,1000*11630*RES_hh_fec_in!N5/RES_hh_num_in!N5)</f>
        <v>0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9017.6977403121</v>
      </c>
      <c r="D6" s="72">
        <f>IF(RES_hh_fec_in!D6=0,0,1000*11630*RES_hh_fec_in!D6/RES_hh_num_in!D6)</f>
        <v>9058.2619778876779</v>
      </c>
      <c r="E6" s="72">
        <f>IF(RES_hh_fec_in!E6=0,0,1000*11630*RES_hh_fec_in!E6/RES_hh_num_in!E6)</f>
        <v>10208.052760101868</v>
      </c>
      <c r="F6" s="72">
        <f>IF(RES_hh_fec_in!F6=0,0,1000*11630*RES_hh_fec_in!F6/RES_hh_num_in!F6)</f>
        <v>9667.0652547114023</v>
      </c>
      <c r="G6" s="72">
        <f>IF(RES_hh_fec_in!G6=0,0,1000*11630*RES_hh_fec_in!G6/RES_hh_num_in!G6)</f>
        <v>11001.630662621497</v>
      </c>
      <c r="H6" s="72">
        <f>IF(RES_hh_fec_in!H6=0,0,1000*11630*RES_hh_fec_in!H6/RES_hh_num_in!H6)</f>
        <v>9975.5408316085395</v>
      </c>
      <c r="I6" s="72">
        <f>IF(RES_hh_fec_in!I6=0,0,1000*11630*RES_hh_fec_in!I6/RES_hh_num_in!I6)</f>
        <v>9781.2789528191333</v>
      </c>
      <c r="J6" s="72">
        <f>IF(RES_hh_fec_in!J6=0,0,1000*11630*RES_hh_fec_in!J6/RES_hh_num_in!J6)</f>
        <v>10964.977788934344</v>
      </c>
      <c r="K6" s="72">
        <f>IF(RES_hh_fec_in!K6=0,0,1000*11630*RES_hh_fec_in!K6/RES_hh_num_in!K6)</f>
        <v>10542.539638068078</v>
      </c>
      <c r="L6" s="72">
        <f>IF(RES_hh_fec_in!L6=0,0,1000*11630*RES_hh_fec_in!L6/RES_hh_num_in!L6)</f>
        <v>10659.434300942186</v>
      </c>
      <c r="M6" s="72">
        <f>IF(RES_hh_fec_in!M6=0,0,1000*11630*RES_hh_fec_in!M6/RES_hh_num_in!M6)</f>
        <v>9155.008405539158</v>
      </c>
      <c r="N6" s="72">
        <f>IF(RES_hh_fec_in!N6=0,0,1000*11630*RES_hh_fec_in!N6/RES_hh_num_in!N6)</f>
        <v>9454.4952396201315</v>
      </c>
      <c r="O6" s="72">
        <f>IF(RES_hh_fec_in!O6=0,0,1000*11630*RES_hh_fec_in!O6/RES_hh_num_in!O6)</f>
        <v>9305.9147681768445</v>
      </c>
      <c r="P6" s="72">
        <f>IF(RES_hh_fec_in!P6=0,0,1000*11630*RES_hh_fec_in!P6/RES_hh_num_in!P6)</f>
        <v>7607.2829866236616</v>
      </c>
      <c r="Q6" s="72">
        <f>IF(RES_hh_fec_in!Q6=0,0,1000*11630*RES_hh_fec_in!Q6/RES_hh_num_in!Q6)</f>
        <v>7374.0547491925709</v>
      </c>
      <c r="R6" s="72">
        <f>IF(RES_hh_fec_in!R6=0,0,1000*11630*RES_hh_fec_in!R6/RES_hh_num_in!R6)</f>
        <v>7269.5397326721768</v>
      </c>
      <c r="S6" s="72">
        <f>IF(RES_hh_fec_in!S6=0,0,1000*11630*RES_hh_fec_in!S6/RES_hh_num_in!S6)</f>
        <v>7100.0671311482793</v>
      </c>
      <c r="T6" s="72">
        <f>IF(RES_hh_fec_in!T6=0,0,1000*11630*RES_hh_fec_in!T6/RES_hh_num_in!T6)</f>
        <v>6396.7205986200934</v>
      </c>
      <c r="U6" s="72">
        <f>IF(RES_hh_fec_in!U6=0,0,1000*11630*RES_hh_fec_in!U6/RES_hh_num_in!U6)</f>
        <v>6110.6870885858225</v>
      </c>
      <c r="V6" s="72">
        <f>IF(RES_hh_fec_in!V6=0,0,1000*11630*RES_hh_fec_in!V6/RES_hh_num_in!V6)</f>
        <v>5558.3809573870913</v>
      </c>
      <c r="W6" s="72">
        <f>IF(RES_hh_fec_in!W6=0,0,1000*11630*RES_hh_fec_in!W6/RES_hh_num_in!W6)</f>
        <v>5479.5611343453247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10147.649724778197</v>
      </c>
      <c r="D7" s="72">
        <f>IF(RES_hh_fec_in!D7=0,0,1000*11630*RES_hh_fec_in!D7/RES_hh_num_in!D7)</f>
        <v>0</v>
      </c>
      <c r="E7" s="72">
        <f>IF(RES_hh_fec_in!E7=0,0,1000*11630*RES_hh_fec_in!E7/RES_hh_num_in!E7)</f>
        <v>0</v>
      </c>
      <c r="F7" s="72">
        <f>IF(RES_hh_fec_in!F7=0,0,1000*11630*RES_hh_fec_in!F7/RES_hh_num_in!F7)</f>
        <v>0</v>
      </c>
      <c r="G7" s="72">
        <f>IF(RES_hh_fec_in!G7=0,0,1000*11630*RES_hh_fec_in!G7/RES_hh_num_in!G7)</f>
        <v>0</v>
      </c>
      <c r="H7" s="72">
        <f>IF(RES_hh_fec_in!H7=0,0,1000*11630*RES_hh_fec_in!H7/RES_hh_num_in!H7)</f>
        <v>0</v>
      </c>
      <c r="I7" s="72">
        <f>IF(RES_hh_fec_in!I7=0,0,1000*11630*RES_hh_fec_in!I7/RES_hh_num_in!I7)</f>
        <v>0</v>
      </c>
      <c r="J7" s="72">
        <f>IF(RES_hh_fec_in!J7=0,0,1000*11630*RES_hh_fec_in!J7/RES_hh_num_in!J7)</f>
        <v>0</v>
      </c>
      <c r="K7" s="72">
        <f>IF(RES_hh_fec_in!K7=0,0,1000*11630*RES_hh_fec_in!K7/RES_hh_num_in!K7)</f>
        <v>11183.666741456365</v>
      </c>
      <c r="L7" s="72">
        <f>IF(RES_hh_fec_in!L7=0,0,1000*11630*RES_hh_fec_in!L7/RES_hh_num_in!L7)</f>
        <v>10168.155700870715</v>
      </c>
      <c r="M7" s="72">
        <f>IF(RES_hh_fec_in!M7=0,0,1000*11630*RES_hh_fec_in!M7/RES_hh_num_in!M7)</f>
        <v>10103.186974069822</v>
      </c>
      <c r="N7" s="72">
        <f>IF(RES_hh_fec_in!N7=0,0,1000*11630*RES_hh_fec_in!N7/RES_hh_num_in!N7)</f>
        <v>9871.3748323547188</v>
      </c>
      <c r="O7" s="72">
        <f>IF(RES_hh_fec_in!O7=0,0,1000*11630*RES_hh_fec_in!O7/RES_hh_num_in!O7)</f>
        <v>9945.2560508425868</v>
      </c>
      <c r="P7" s="72">
        <f>IF(RES_hh_fec_in!P7=0,0,1000*11630*RES_hh_fec_in!P7/RES_hh_num_in!P7)</f>
        <v>0</v>
      </c>
      <c r="Q7" s="72">
        <f>IF(RES_hh_fec_in!Q7=0,0,1000*11630*RES_hh_fec_in!Q7/RES_hh_num_in!Q7)</f>
        <v>0</v>
      </c>
      <c r="R7" s="72">
        <f>IF(RES_hh_fec_in!R7=0,0,1000*11630*RES_hh_fec_in!R7/RES_hh_num_in!R7)</f>
        <v>0</v>
      </c>
      <c r="S7" s="72">
        <f>IF(RES_hh_fec_in!S7=0,0,1000*11630*RES_hh_fec_in!S7/RES_hh_num_in!S7)</f>
        <v>0</v>
      </c>
      <c r="T7" s="72">
        <f>IF(RES_hh_fec_in!T7=0,0,1000*11630*RES_hh_fec_in!T7/RES_hh_num_in!T7)</f>
        <v>0</v>
      </c>
      <c r="U7" s="72">
        <f>IF(RES_hh_fec_in!U7=0,0,1000*11630*RES_hh_fec_in!U7/RES_hh_num_in!U7)</f>
        <v>0</v>
      </c>
      <c r="V7" s="72">
        <f>IF(RES_hh_fec_in!V7=0,0,1000*11630*RES_hh_fec_in!V7/RES_hh_num_in!V7)</f>
        <v>0</v>
      </c>
      <c r="W7" s="72">
        <f>IF(RES_hh_fec_in!W7=0,0,1000*11630*RES_hh_fec_in!W7/RES_hh_num_in!W7)</f>
        <v>0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8249.7735164605201</v>
      </c>
      <c r="D8" s="72">
        <f>IF(RES_hh_fec_in!D8=0,0,1000*11630*RES_hh_fec_in!D8/RES_hh_num_in!D8)</f>
        <v>7862.5009482489968</v>
      </c>
      <c r="E8" s="72">
        <f>IF(RES_hh_fec_in!E8=0,0,1000*11630*RES_hh_fec_in!E8/RES_hh_num_in!E8)</f>
        <v>8972.2666109012407</v>
      </c>
      <c r="F8" s="72">
        <f>IF(RES_hh_fec_in!F8=0,0,1000*11630*RES_hh_fec_in!F8/RES_hh_num_in!F8)</f>
        <v>9375.2563476148589</v>
      </c>
      <c r="G8" s="72">
        <f>IF(RES_hh_fec_in!G8=0,0,1000*11630*RES_hh_fec_in!G8/RES_hh_num_in!G8)</f>
        <v>9825.342756893262</v>
      </c>
      <c r="H8" s="72">
        <f>IF(RES_hh_fec_in!H8=0,0,1000*11630*RES_hh_fec_in!H8/RES_hh_num_in!H8)</f>
        <v>8969.8421251103391</v>
      </c>
      <c r="I8" s="72">
        <f>IF(RES_hh_fec_in!I8=0,0,1000*11630*RES_hh_fec_in!I8/RES_hh_num_in!I8)</f>
        <v>8564.5899444960887</v>
      </c>
      <c r="J8" s="72">
        <f>IF(RES_hh_fec_in!J8=0,0,1000*11630*RES_hh_fec_in!J8/RES_hh_num_in!J8)</f>
        <v>8598.9220586273113</v>
      </c>
      <c r="K8" s="72">
        <f>IF(RES_hh_fec_in!K8=0,0,1000*11630*RES_hh_fec_in!K8/RES_hh_num_in!K8)</f>
        <v>8744.9189836323749</v>
      </c>
      <c r="L8" s="72">
        <f>IF(RES_hh_fec_in!L8=0,0,1000*11630*RES_hh_fec_in!L8/RES_hh_num_in!L8)</f>
        <v>9525.6072340456667</v>
      </c>
      <c r="M8" s="72">
        <f>IF(RES_hh_fec_in!M8=0,0,1000*11630*RES_hh_fec_in!M8/RES_hh_num_in!M8)</f>
        <v>8959.9622212557497</v>
      </c>
      <c r="N8" s="72">
        <f>IF(RES_hh_fec_in!N8=0,0,1000*11630*RES_hh_fec_in!N8/RES_hh_num_in!N8)</f>
        <v>8794.9535509425295</v>
      </c>
      <c r="O8" s="72">
        <f>IF(RES_hh_fec_in!O8=0,0,1000*11630*RES_hh_fec_in!O8/RES_hh_num_in!O8)</f>
        <v>8485.9459517397117</v>
      </c>
      <c r="P8" s="72">
        <f>IF(RES_hh_fec_in!P8=0,0,1000*11630*RES_hh_fec_in!P8/RES_hh_num_in!P8)</f>
        <v>6513.7528917996842</v>
      </c>
      <c r="Q8" s="72">
        <f>IF(RES_hh_fec_in!Q8=0,0,1000*11630*RES_hh_fec_in!Q8/RES_hh_num_in!Q8)</f>
        <v>7095.7776316684885</v>
      </c>
      <c r="R8" s="72">
        <f>IF(RES_hh_fec_in!R8=0,0,1000*11630*RES_hh_fec_in!R8/RES_hh_num_in!R8)</f>
        <v>6849.7961076518013</v>
      </c>
      <c r="S8" s="72">
        <f>IF(RES_hh_fec_in!S8=0,0,1000*11630*RES_hh_fec_in!S8/RES_hh_num_in!S8)</f>
        <v>6674.9536069261194</v>
      </c>
      <c r="T8" s="72">
        <f>IF(RES_hh_fec_in!T8=0,0,1000*11630*RES_hh_fec_in!T8/RES_hh_num_in!T8)</f>
        <v>6062.2894641846378</v>
      </c>
      <c r="U8" s="72">
        <f>IF(RES_hh_fec_in!U8=0,0,1000*11630*RES_hh_fec_in!U8/RES_hh_num_in!U8)</f>
        <v>5694.7456522253688</v>
      </c>
      <c r="V8" s="72">
        <f>IF(RES_hh_fec_in!V8=0,0,1000*11630*RES_hh_fec_in!V8/RES_hh_num_in!V8)</f>
        <v>5325.109787537348</v>
      </c>
      <c r="W8" s="72">
        <f>IF(RES_hh_fec_in!W8=0,0,1000*11630*RES_hh_fec_in!W8/RES_hh_num_in!W8)</f>
        <v>4989.6368119986782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7458.0264258498355</v>
      </c>
      <c r="D9" s="72">
        <f>IF(RES_hh_fec_in!D9=0,0,1000*11630*RES_hh_fec_in!D9/RES_hh_num_in!D9)</f>
        <v>8918.2164384329335</v>
      </c>
      <c r="E9" s="72">
        <f>IF(RES_hh_fec_in!E9=0,0,1000*11630*RES_hh_fec_in!E9/RES_hh_num_in!E9)</f>
        <v>12192.048517105277</v>
      </c>
      <c r="F9" s="72">
        <f>IF(RES_hh_fec_in!F9=0,0,1000*11630*RES_hh_fec_in!F9/RES_hh_num_in!F9)</f>
        <v>6909.0830300664484</v>
      </c>
      <c r="G9" s="72">
        <f>IF(RES_hh_fec_in!G9=0,0,1000*11630*RES_hh_fec_in!G9/RES_hh_num_in!G9)</f>
        <v>9657.1438472297214</v>
      </c>
      <c r="H9" s="72">
        <f>IF(RES_hh_fec_in!H9=0,0,1000*11630*RES_hh_fec_in!H9/RES_hh_num_in!H9)</f>
        <v>8994.8037390973841</v>
      </c>
      <c r="I9" s="72">
        <f>IF(RES_hh_fec_in!I9=0,0,1000*11630*RES_hh_fec_in!I9/RES_hh_num_in!I9)</f>
        <v>10158.534156247159</v>
      </c>
      <c r="J9" s="72">
        <f>IF(RES_hh_fec_in!J9=0,0,1000*11630*RES_hh_fec_in!J9/RES_hh_num_in!J9)</f>
        <v>11445.257878063256</v>
      </c>
      <c r="K9" s="72">
        <f>IF(RES_hh_fec_in!K9=0,0,1000*11630*RES_hh_fec_in!K9/RES_hh_num_in!K9)</f>
        <v>10741.369694818821</v>
      </c>
      <c r="L9" s="72">
        <f>IF(RES_hh_fec_in!L9=0,0,1000*11630*RES_hh_fec_in!L9/RES_hh_num_in!L9)</f>
        <v>10028.075672752791</v>
      </c>
      <c r="M9" s="72">
        <f>IF(RES_hh_fec_in!M9=0,0,1000*11630*RES_hh_fec_in!M9/RES_hh_num_in!M9)</f>
        <v>6271.1985599507207</v>
      </c>
      <c r="N9" s="72">
        <f>IF(RES_hh_fec_in!N9=0,0,1000*11630*RES_hh_fec_in!N9/RES_hh_num_in!N9)</f>
        <v>9121.0136659240052</v>
      </c>
      <c r="O9" s="72">
        <f>IF(RES_hh_fec_in!O9=0,0,1000*11630*RES_hh_fec_in!O9/RES_hh_num_in!O9)</f>
        <v>8942.7640995895999</v>
      </c>
      <c r="P9" s="72">
        <f>IF(RES_hh_fec_in!P9=0,0,1000*11630*RES_hh_fec_in!P9/RES_hh_num_in!P9)</f>
        <v>7126.567060211868</v>
      </c>
      <c r="Q9" s="72">
        <f>IF(RES_hh_fec_in!Q9=0,0,1000*11630*RES_hh_fec_in!Q9/RES_hh_num_in!Q9)</f>
        <v>7760.9820846112998</v>
      </c>
      <c r="R9" s="72">
        <f>IF(RES_hh_fec_in!R9=0,0,1000*11630*RES_hh_fec_in!R9/RES_hh_num_in!R9)</f>
        <v>7165.9548677745597</v>
      </c>
      <c r="S9" s="72">
        <f>IF(RES_hh_fec_in!S9=0,0,1000*11630*RES_hh_fec_in!S9/RES_hh_num_in!S9)</f>
        <v>7381.4709054240402</v>
      </c>
      <c r="T9" s="72">
        <f>IF(RES_hh_fec_in!T9=0,0,1000*11630*RES_hh_fec_in!T9/RES_hh_num_in!T9)</f>
        <v>6500.9659527487584</v>
      </c>
      <c r="U9" s="72">
        <f>IF(RES_hh_fec_in!U9=0,0,1000*11630*RES_hh_fec_in!U9/RES_hh_num_in!U9)</f>
        <v>6068.1162530136326</v>
      </c>
      <c r="V9" s="72">
        <f>IF(RES_hh_fec_in!V9=0,0,1000*11630*RES_hh_fec_in!V9/RES_hh_num_in!V9)</f>
        <v>5457.7557488806096</v>
      </c>
      <c r="W9" s="72">
        <f>IF(RES_hh_fec_in!W9=0,0,1000*11630*RES_hh_fec_in!W9/RES_hh_num_in!W9)</f>
        <v>5509.5386199897366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6411.3641231509328</v>
      </c>
      <c r="D10" s="72">
        <f>IF(RES_hh_fec_in!D10=0,0,1000*11630*RES_hh_fec_in!D10/RES_hh_num_in!D10)</f>
        <v>6597.8341607668108</v>
      </c>
      <c r="E10" s="72">
        <f>IF(RES_hh_fec_in!E10=0,0,1000*11630*RES_hh_fec_in!E10/RES_hh_num_in!E10)</f>
        <v>7108.7496450805975</v>
      </c>
      <c r="F10" s="72">
        <f>IF(RES_hh_fec_in!F10=0,0,1000*11630*RES_hh_fec_in!F10/RES_hh_num_in!F10)</f>
        <v>7191.9067666746132</v>
      </c>
      <c r="G10" s="72">
        <f>IF(RES_hh_fec_in!G10=0,0,1000*11630*RES_hh_fec_in!G10/RES_hh_num_in!G10)</f>
        <v>7530.7319065550155</v>
      </c>
      <c r="H10" s="72">
        <f>IF(RES_hh_fec_in!H10=0,0,1000*11630*RES_hh_fec_in!H10/RES_hh_num_in!H10)</f>
        <v>7433.7473714293819</v>
      </c>
      <c r="I10" s="72">
        <f>IF(RES_hh_fec_in!I10=0,0,1000*11630*RES_hh_fec_in!I10/RES_hh_num_in!I10)</f>
        <v>7450.8508896330914</v>
      </c>
      <c r="J10" s="72">
        <f>IF(RES_hh_fec_in!J10=0,0,1000*11630*RES_hh_fec_in!J10/RES_hh_num_in!J10)</f>
        <v>7902.2125642719066</v>
      </c>
      <c r="K10" s="72">
        <f>IF(RES_hh_fec_in!K10=0,0,1000*11630*RES_hh_fec_in!K10/RES_hh_num_in!K10)</f>
        <v>8713.8393226854096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6593.4656868751681</v>
      </c>
      <c r="N10" s="72">
        <f>IF(RES_hh_fec_in!N10=0,0,1000*11630*RES_hh_fec_in!N10/RES_hh_num_in!N10)</f>
        <v>8428.5434919325344</v>
      </c>
      <c r="O10" s="72">
        <f>IF(RES_hh_fec_in!O10=0,0,1000*11630*RES_hh_fec_in!O10/RES_hh_num_in!O10)</f>
        <v>8674.9947394401861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6451.29020822442</v>
      </c>
      <c r="S10" s="72">
        <f>IF(RES_hh_fec_in!S10=0,0,1000*11630*RES_hh_fec_in!S10/RES_hh_num_in!S10)</f>
        <v>6095.9656097414363</v>
      </c>
      <c r="T10" s="72">
        <f>IF(RES_hh_fec_in!T10=0,0,1000*11630*RES_hh_fec_in!T10/RES_hh_num_in!T10)</f>
        <v>6509.722053237364</v>
      </c>
      <c r="U10" s="72">
        <f>IF(RES_hh_fec_in!U10=0,0,1000*11630*RES_hh_fec_in!U10/RES_hh_num_in!U10)</f>
        <v>6007.7829306725534</v>
      </c>
      <c r="V10" s="72">
        <f>IF(RES_hh_fec_in!V10=0,0,1000*11630*RES_hh_fec_in!V10/RES_hh_num_in!V10)</f>
        <v>5194.1261787941257</v>
      </c>
      <c r="W10" s="72">
        <f>IF(RES_hh_fec_in!W10=0,0,1000*11630*RES_hh_fec_in!W10/RES_hh_num_in!W10)</f>
        <v>4585.8244286389327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0</v>
      </c>
      <c r="D11" s="72">
        <f>IF(RES_hh_fec_in!D11=0,0,1000*11630*RES_hh_fec_in!D11/RES_hh_num_in!D11)</f>
        <v>0</v>
      </c>
      <c r="E11" s="72">
        <f>IF(RES_hh_fec_in!E11=0,0,1000*11630*RES_hh_fec_in!E11/RES_hh_num_in!E11)</f>
        <v>0</v>
      </c>
      <c r="F11" s="72">
        <f>IF(RES_hh_fec_in!F11=0,0,1000*11630*RES_hh_fec_in!F11/RES_hh_num_in!F11)</f>
        <v>11072.307610355398</v>
      </c>
      <c r="G11" s="72">
        <f>IF(RES_hh_fec_in!G11=0,0,1000*11630*RES_hh_fec_in!G11/RES_hh_num_in!G11)</f>
        <v>11146.817950369665</v>
      </c>
      <c r="H11" s="72">
        <f>IF(RES_hh_fec_in!H11=0,0,1000*11630*RES_hh_fec_in!H11/RES_hh_num_in!H11)</f>
        <v>9220.2143376981094</v>
      </c>
      <c r="I11" s="72">
        <f>IF(RES_hh_fec_in!I11=0,0,1000*11630*RES_hh_fec_in!I11/RES_hh_num_in!I11)</f>
        <v>0</v>
      </c>
      <c r="J11" s="72">
        <f>IF(RES_hh_fec_in!J11=0,0,1000*11630*RES_hh_fec_in!J11/RES_hh_num_in!J11)</f>
        <v>2751.9214278657955</v>
      </c>
      <c r="K11" s="72">
        <f>IF(RES_hh_fec_in!K11=0,0,1000*11630*RES_hh_fec_in!K11/RES_hh_num_in!K11)</f>
        <v>2447.4247231291474</v>
      </c>
      <c r="L11" s="72">
        <f>IF(RES_hh_fec_in!L11=0,0,1000*11630*RES_hh_fec_in!L11/RES_hh_num_in!L11)</f>
        <v>3965.5762134871479</v>
      </c>
      <c r="M11" s="72">
        <f>IF(RES_hh_fec_in!M11=0,0,1000*11630*RES_hh_fec_in!M11/RES_hh_num_in!M11)</f>
        <v>9081.8083699584076</v>
      </c>
      <c r="N11" s="72">
        <f>IF(RES_hh_fec_in!N11=0,0,1000*11630*RES_hh_fec_in!N11/RES_hh_num_in!N11)</f>
        <v>8060.6244467238139</v>
      </c>
      <c r="O11" s="72">
        <f>IF(RES_hh_fec_in!O11=0,0,1000*11630*RES_hh_fec_in!O11/RES_hh_num_in!O11)</f>
        <v>8509.8011973713492</v>
      </c>
      <c r="P11" s="72">
        <f>IF(RES_hh_fec_in!P11=0,0,1000*11630*RES_hh_fec_in!P11/RES_hh_num_in!P11)</f>
        <v>6507.5858667788634</v>
      </c>
      <c r="Q11" s="72">
        <f>IF(RES_hh_fec_in!Q11=0,0,1000*11630*RES_hh_fec_in!Q11/RES_hh_num_in!Q11)</f>
        <v>6848.3755041154054</v>
      </c>
      <c r="R11" s="72">
        <f>IF(RES_hh_fec_in!R11=0,0,1000*11630*RES_hh_fec_in!R11/RES_hh_num_in!R11)</f>
        <v>6643.2636094018771</v>
      </c>
      <c r="S11" s="72">
        <f>IF(RES_hh_fec_in!S11=0,0,1000*11630*RES_hh_fec_in!S11/RES_hh_num_in!S11)</f>
        <v>6025.338676334205</v>
      </c>
      <c r="T11" s="72">
        <f>IF(RES_hh_fec_in!T11=0,0,1000*11630*RES_hh_fec_in!T11/RES_hh_num_in!T11)</f>
        <v>6889.2795094591111</v>
      </c>
      <c r="U11" s="72">
        <f>IF(RES_hh_fec_in!U11=0,0,1000*11630*RES_hh_fec_in!U11/RES_hh_num_in!U11)</f>
        <v>5356.8844914767378</v>
      </c>
      <c r="V11" s="72">
        <f>IF(RES_hh_fec_in!V11=0,0,1000*11630*RES_hh_fec_in!V11/RES_hh_num_in!V11)</f>
        <v>0</v>
      </c>
      <c r="W11" s="72">
        <f>IF(RES_hh_fec_in!W11=0,0,1000*11630*RES_hh_fec_in!W11/RES_hh_num_in!W11)</f>
        <v>0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3339.7484417569558</v>
      </c>
      <c r="D12" s="72">
        <f>IF(RES_hh_fec_in!D12=0,0,1000*11630*RES_hh_fec_in!D12/RES_hh_num_in!D12)</f>
        <v>2901.5835035614323</v>
      </c>
      <c r="E12" s="72">
        <f>IF(RES_hh_fec_in!E12=0,0,1000*11630*RES_hh_fec_in!E12/RES_hh_num_in!E12)</f>
        <v>2849.6473447649105</v>
      </c>
      <c r="F12" s="72">
        <f>IF(RES_hh_fec_in!F12=0,0,1000*11630*RES_hh_fec_in!F12/RES_hh_num_in!F12)</f>
        <v>3060.0173629914934</v>
      </c>
      <c r="G12" s="72">
        <f>IF(RES_hh_fec_in!G12=0,0,1000*11630*RES_hh_fec_in!G12/RES_hh_num_in!G12)</f>
        <v>3505.6923699063063</v>
      </c>
      <c r="H12" s="72">
        <f>IF(RES_hh_fec_in!H12=0,0,1000*11630*RES_hh_fec_in!H12/RES_hh_num_in!H12)</f>
        <v>2742.6302082166735</v>
      </c>
      <c r="I12" s="72">
        <f>IF(RES_hh_fec_in!I12=0,0,1000*11630*RES_hh_fec_in!I12/RES_hh_num_in!I12)</f>
        <v>2567.2482862303377</v>
      </c>
      <c r="J12" s="72">
        <f>IF(RES_hh_fec_in!J12=0,0,1000*11630*RES_hh_fec_in!J12/RES_hh_num_in!J12)</f>
        <v>2436.8575223195817</v>
      </c>
      <c r="K12" s="72">
        <f>IF(RES_hh_fec_in!K12=0,0,1000*11630*RES_hh_fec_in!K12/RES_hh_num_in!K12)</f>
        <v>2296.2931235725564</v>
      </c>
      <c r="L12" s="72">
        <f>IF(RES_hh_fec_in!L12=0,0,1000*11630*RES_hh_fec_in!L12/RES_hh_num_in!L12)</f>
        <v>2579.9902903466136</v>
      </c>
      <c r="M12" s="72">
        <f>IF(RES_hh_fec_in!M12=0,0,1000*11630*RES_hh_fec_in!M12/RES_hh_num_in!M12)</f>
        <v>2217.3933408705348</v>
      </c>
      <c r="N12" s="72">
        <f>IF(RES_hh_fec_in!N12=0,0,1000*11630*RES_hh_fec_in!N12/RES_hh_num_in!N12)</f>
        <v>2164.6855505888484</v>
      </c>
      <c r="O12" s="72">
        <f>IF(RES_hh_fec_in!O12=0,0,1000*11630*RES_hh_fec_in!O12/RES_hh_num_in!O12)</f>
        <v>2077.104327612969</v>
      </c>
      <c r="P12" s="72">
        <f>IF(RES_hh_fec_in!P12=0,0,1000*11630*RES_hh_fec_in!P12/RES_hh_num_in!P12)</f>
        <v>1442.8248282318573</v>
      </c>
      <c r="Q12" s="72">
        <f>IF(RES_hh_fec_in!Q12=0,0,1000*11630*RES_hh_fec_in!Q12/RES_hh_num_in!Q12)</f>
        <v>1586.8725123408669</v>
      </c>
      <c r="R12" s="72">
        <f>IF(RES_hh_fec_in!R12=0,0,1000*11630*RES_hh_fec_in!R12/RES_hh_num_in!R12)</f>
        <v>1512.4982700596627</v>
      </c>
      <c r="S12" s="72">
        <f>IF(RES_hh_fec_in!S12=0,0,1000*11630*RES_hh_fec_in!S12/RES_hh_num_in!S12)</f>
        <v>1543.1274840617239</v>
      </c>
      <c r="T12" s="72">
        <f>IF(RES_hh_fec_in!T12=0,0,1000*11630*RES_hh_fec_in!T12/RES_hh_num_in!T12)</f>
        <v>1400.8821160598125</v>
      </c>
      <c r="U12" s="72">
        <f>IF(RES_hh_fec_in!U12=0,0,1000*11630*RES_hh_fec_in!U12/RES_hh_num_in!U12)</f>
        <v>872.90910021525008</v>
      </c>
      <c r="V12" s="72">
        <f>IF(RES_hh_fec_in!V12=0,0,1000*11630*RES_hh_fec_in!V12/RES_hh_num_in!V12)</f>
        <v>549.23344054889401</v>
      </c>
      <c r="W12" s="72">
        <f>IF(RES_hh_fec_in!W12=0,0,1000*11630*RES_hh_fec_in!W12/RES_hh_num_in!W12)</f>
        <v>1644.2796025112468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6413.6622309287468</v>
      </c>
      <c r="D13" s="74">
        <f>IF(RES_hh_fec_in!D13=0,0,1000*11630*RES_hh_fec_in!D13/RES_hh_num_in!D13)</f>
        <v>7013.5290566708845</v>
      </c>
      <c r="E13" s="74">
        <f>IF(RES_hh_fec_in!E13=0,0,1000*11630*RES_hh_fec_in!E13/RES_hh_num_in!E13)</f>
        <v>7853.7270484452056</v>
      </c>
      <c r="F13" s="74">
        <f>IF(RES_hh_fec_in!F13=0,0,1000*11630*RES_hh_fec_in!F13/RES_hh_num_in!F13)</f>
        <v>7796.4406716470348</v>
      </c>
      <c r="G13" s="74">
        <f>IF(RES_hh_fec_in!G13=0,0,1000*11630*RES_hh_fec_in!G13/RES_hh_num_in!G13)</f>
        <v>9223.6163573423528</v>
      </c>
      <c r="H13" s="74">
        <f>IF(RES_hh_fec_in!H13=0,0,1000*11630*RES_hh_fec_in!H13/RES_hh_num_in!H13)</f>
        <v>7956.6022322515892</v>
      </c>
      <c r="I13" s="74">
        <f>IF(RES_hh_fec_in!I13=0,0,1000*11630*RES_hh_fec_in!I13/RES_hh_num_in!I13)</f>
        <v>7302.9347214263389</v>
      </c>
      <c r="J13" s="74">
        <f>IF(RES_hh_fec_in!J13=0,0,1000*11630*RES_hh_fec_in!J13/RES_hh_num_in!J13)</f>
        <v>8180.0260249350076</v>
      </c>
      <c r="K13" s="74">
        <f>IF(RES_hh_fec_in!K13=0,0,1000*11630*RES_hh_fec_in!K13/RES_hh_num_in!K13)</f>
        <v>7689.2039448649111</v>
      </c>
      <c r="L13" s="74">
        <f>IF(RES_hh_fec_in!L13=0,0,1000*11630*RES_hh_fec_in!L13/RES_hh_num_in!L13)</f>
        <v>8814.8667061781689</v>
      </c>
      <c r="M13" s="74">
        <f>IF(RES_hh_fec_in!M13=0,0,1000*11630*RES_hh_fec_in!M13/RES_hh_num_in!M13)</f>
        <v>8902.8050254010723</v>
      </c>
      <c r="N13" s="74">
        <f>IF(RES_hh_fec_in!N13=0,0,1000*11630*RES_hh_fec_in!N13/RES_hh_num_in!N13)</f>
        <v>8883.8303879566429</v>
      </c>
      <c r="O13" s="74">
        <f>IF(RES_hh_fec_in!O13=0,0,1000*11630*RES_hh_fec_in!O13/RES_hh_num_in!O13)</f>
        <v>0</v>
      </c>
      <c r="P13" s="74">
        <f>IF(RES_hh_fec_in!P13=0,0,1000*11630*RES_hh_fec_in!P13/RES_hh_num_in!P13)</f>
        <v>0</v>
      </c>
      <c r="Q13" s="74">
        <f>IF(RES_hh_fec_in!Q13=0,0,1000*11630*RES_hh_fec_in!Q13/RES_hh_num_in!Q13)</f>
        <v>0</v>
      </c>
      <c r="R13" s="74">
        <f>IF(RES_hh_fec_in!R13=0,0,1000*11630*RES_hh_fec_in!R13/RES_hh_num_in!R13)</f>
        <v>7526.5135428928697</v>
      </c>
      <c r="S13" s="74">
        <f>IF(RES_hh_fec_in!S13=0,0,1000*11630*RES_hh_fec_in!S13/RES_hh_num_in!S13)</f>
        <v>0</v>
      </c>
      <c r="T13" s="74">
        <f>IF(RES_hh_fec_in!T13=0,0,1000*11630*RES_hh_fec_in!T13/RES_hh_num_in!T13)</f>
        <v>5507.8191540198432</v>
      </c>
      <c r="U13" s="74">
        <f>IF(RES_hh_fec_in!U13=0,0,1000*11630*RES_hh_fec_in!U13/RES_hh_num_in!U13)</f>
        <v>0</v>
      </c>
      <c r="V13" s="74">
        <f>IF(RES_hh_fec_in!V13=0,0,1000*11630*RES_hh_fec_in!V13/RES_hh_num_in!V13)</f>
        <v>0</v>
      </c>
      <c r="W13" s="74">
        <f>IF(RES_hh_fec_in!W13=0,0,1000*11630*RES_hh_fec_in!W13/RES_hh_num_in!W13)</f>
        <v>389.1677808016035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106.64326363442257</v>
      </c>
      <c r="D14" s="76">
        <f>IF(RES_hh_fec_in!D14=0,0,1000*11630*RES_hh_fec_in!D14/RES_hh_num_in!D14)</f>
        <v>90.800433009365847</v>
      </c>
      <c r="E14" s="76">
        <f>IF(RES_hh_fec_in!E14=0,0,1000*11630*RES_hh_fec_in!E14/RES_hh_num_in!E14)</f>
        <v>105.08270498405697</v>
      </c>
      <c r="F14" s="76">
        <f>IF(RES_hh_fec_in!F14=0,0,1000*11630*RES_hh_fec_in!F14/RES_hh_num_in!F14)</f>
        <v>110.03991086867289</v>
      </c>
      <c r="G14" s="76">
        <f>IF(RES_hh_fec_in!G14=0,0,1000*11630*RES_hh_fec_in!G14/RES_hh_num_in!G14)</f>
        <v>100.30391842318851</v>
      </c>
      <c r="H14" s="76">
        <f>IF(RES_hh_fec_in!H14=0,0,1000*11630*RES_hh_fec_in!H14/RES_hh_num_in!H14)</f>
        <v>78.422690574051728</v>
      </c>
      <c r="I14" s="76">
        <f>IF(RES_hh_fec_in!I14=0,0,1000*11630*RES_hh_fec_in!I14/RES_hh_num_in!I14)</f>
        <v>80.499037491803705</v>
      </c>
      <c r="J14" s="76">
        <f>IF(RES_hh_fec_in!J14=0,0,1000*11630*RES_hh_fec_in!J14/RES_hh_num_in!J14)</f>
        <v>108.50128387368633</v>
      </c>
      <c r="K14" s="76">
        <f>IF(RES_hh_fec_in!K14=0,0,1000*11630*RES_hh_fec_in!K14/RES_hh_num_in!K14)</f>
        <v>113.2818268682805</v>
      </c>
      <c r="L14" s="76">
        <f>IF(RES_hh_fec_in!L14=0,0,1000*11630*RES_hh_fec_in!L14/RES_hh_num_in!L14)</f>
        <v>121.00566720696406</v>
      </c>
      <c r="M14" s="76">
        <f>IF(RES_hh_fec_in!M14=0,0,1000*11630*RES_hh_fec_in!M14/RES_hh_num_in!M14)</f>
        <v>112.41132090157035</v>
      </c>
      <c r="N14" s="76">
        <f>IF(RES_hh_fec_in!N14=0,0,1000*11630*RES_hh_fec_in!N14/RES_hh_num_in!N14)</f>
        <v>107.5924793363928</v>
      </c>
      <c r="O14" s="76">
        <f>IF(RES_hh_fec_in!O14=0,0,1000*11630*RES_hh_fec_in!O14/RES_hh_num_in!O14)</f>
        <v>111.24936255948748</v>
      </c>
      <c r="P14" s="76">
        <f>IF(RES_hh_fec_in!P14=0,0,1000*11630*RES_hh_fec_in!P14/RES_hh_num_in!P14)</f>
        <v>76.738669058901095</v>
      </c>
      <c r="Q14" s="76">
        <f>IF(RES_hh_fec_in!Q14=0,0,1000*11630*RES_hh_fec_in!Q14/RES_hh_num_in!Q14)</f>
        <v>79.811814742373926</v>
      </c>
      <c r="R14" s="76">
        <f>IF(RES_hh_fec_in!R14=0,0,1000*11630*RES_hh_fec_in!R14/RES_hh_num_in!R14)</f>
        <v>78.607805979165221</v>
      </c>
      <c r="S14" s="76">
        <f>IF(RES_hh_fec_in!S14=0,0,1000*11630*RES_hh_fec_in!S14/RES_hh_num_in!S14)</f>
        <v>76.077746093150736</v>
      </c>
      <c r="T14" s="76">
        <f>IF(RES_hh_fec_in!T14=0,0,1000*11630*RES_hh_fec_in!T14/RES_hh_num_in!T14)</f>
        <v>70.933119836935845</v>
      </c>
      <c r="U14" s="76">
        <f>IF(RES_hh_fec_in!U14=0,0,1000*11630*RES_hh_fec_in!U14/RES_hh_num_in!U14)</f>
        <v>64.352117114781947</v>
      </c>
      <c r="V14" s="76">
        <f>IF(RES_hh_fec_in!V14=0,0,1000*11630*RES_hh_fec_in!V14/RES_hh_num_in!V14)</f>
        <v>61.436179694423124</v>
      </c>
      <c r="W14" s="76">
        <f>IF(RES_hh_fec_in!W14=0,0,1000*11630*RES_hh_fec_in!W14/RES_hh_num_in!W14)</f>
        <v>52.125939642007879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89.282125373671079</v>
      </c>
      <c r="D15" s="69">
        <f t="shared" si="0"/>
        <v>167.09786679251323</v>
      </c>
      <c r="E15" s="69">
        <f t="shared" si="0"/>
        <v>490.22002482355566</v>
      </c>
      <c r="F15" s="69">
        <f t="shared" si="0"/>
        <v>103.56937381159953</v>
      </c>
      <c r="G15" s="69">
        <f t="shared" si="0"/>
        <v>95.113048071212958</v>
      </c>
      <c r="H15" s="69">
        <f t="shared" si="0"/>
        <v>131.81776736328754</v>
      </c>
      <c r="I15" s="69">
        <f t="shared" si="0"/>
        <v>141.5290969864898</v>
      </c>
      <c r="J15" s="69">
        <f t="shared" si="0"/>
        <v>187.83195417539883</v>
      </c>
      <c r="K15" s="69">
        <f t="shared" si="0"/>
        <v>144.54523149439672</v>
      </c>
      <c r="L15" s="69">
        <f t="shared" si="0"/>
        <v>67.501488412458755</v>
      </c>
      <c r="M15" s="69">
        <f t="shared" si="0"/>
        <v>72.758450368384544</v>
      </c>
      <c r="N15" s="69">
        <f t="shared" si="0"/>
        <v>161.1700514432743</v>
      </c>
      <c r="O15" s="69">
        <f t="shared" si="0"/>
        <v>98.968965161980776</v>
      </c>
      <c r="P15" s="69">
        <f t="shared" si="0"/>
        <v>25.317131710033774</v>
      </c>
      <c r="Q15" s="69">
        <f t="shared" si="0"/>
        <v>45.467476593066607</v>
      </c>
      <c r="R15" s="69">
        <f t="shared" si="0"/>
        <v>77.77104530559339</v>
      </c>
      <c r="S15" s="69">
        <f t="shared" si="0"/>
        <v>108.69672472217901</v>
      </c>
      <c r="T15" s="69">
        <f t="shared" si="0"/>
        <v>150.13819418625448</v>
      </c>
      <c r="U15" s="69">
        <f t="shared" si="0"/>
        <v>120.04596429946207</v>
      </c>
      <c r="V15" s="69">
        <f t="shared" si="0"/>
        <v>81.031030747164394</v>
      </c>
      <c r="W15" s="69">
        <f t="shared" si="0"/>
        <v>52.542539646552122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89.282125373671079</v>
      </c>
      <c r="D16" s="72">
        <f>IF(RES_hh_fec_in!D16=0,0,1000*11630*RES_hh_fec_in!D16/RES_hh_num_in!D$3)</f>
        <v>167.09786679251323</v>
      </c>
      <c r="E16" s="72">
        <f>IF(RES_hh_fec_in!E16=0,0,1000*11630*RES_hh_fec_in!E16/RES_hh_num_in!E$3)</f>
        <v>490.22002482355566</v>
      </c>
      <c r="F16" s="72">
        <f>IF(RES_hh_fec_in!F16=0,0,1000*11630*RES_hh_fec_in!F16/RES_hh_num_in!F$3)</f>
        <v>103.56937381159953</v>
      </c>
      <c r="G16" s="72">
        <f>IF(RES_hh_fec_in!G16=0,0,1000*11630*RES_hh_fec_in!G16/RES_hh_num_in!G$3)</f>
        <v>95.113048071212958</v>
      </c>
      <c r="H16" s="72">
        <f>IF(RES_hh_fec_in!H16=0,0,1000*11630*RES_hh_fec_in!H16/RES_hh_num_in!H$3)</f>
        <v>131.81776736328754</v>
      </c>
      <c r="I16" s="72">
        <f>IF(RES_hh_fec_in!I16=0,0,1000*11630*RES_hh_fec_in!I16/RES_hh_num_in!I$3)</f>
        <v>141.5290969864898</v>
      </c>
      <c r="J16" s="72">
        <f>IF(RES_hh_fec_in!J16=0,0,1000*11630*RES_hh_fec_in!J16/RES_hh_num_in!J$3)</f>
        <v>187.83195417539883</v>
      </c>
      <c r="K16" s="72">
        <f>IF(RES_hh_fec_in!K16=0,0,1000*11630*RES_hh_fec_in!K16/RES_hh_num_in!K$3)</f>
        <v>144.54523149439672</v>
      </c>
      <c r="L16" s="72">
        <f>IF(RES_hh_fec_in!L16=0,0,1000*11630*RES_hh_fec_in!L16/RES_hh_num_in!L$3)</f>
        <v>67.501488412458755</v>
      </c>
      <c r="M16" s="72">
        <f>IF(RES_hh_fec_in!M16=0,0,1000*11630*RES_hh_fec_in!M16/RES_hh_num_in!M$3)</f>
        <v>72.758450368384544</v>
      </c>
      <c r="N16" s="72">
        <f>IF(RES_hh_fec_in!N16=0,0,1000*11630*RES_hh_fec_in!N16/RES_hh_num_in!N$3)</f>
        <v>161.1700514432743</v>
      </c>
      <c r="O16" s="72">
        <f>IF(RES_hh_fec_in!O16=0,0,1000*11630*RES_hh_fec_in!O16/RES_hh_num_in!O$3)</f>
        <v>98.968965161980776</v>
      </c>
      <c r="P16" s="72">
        <f>IF(RES_hh_fec_in!P16=0,0,1000*11630*RES_hh_fec_in!P16/RES_hh_num_in!P$3)</f>
        <v>25.317131710033774</v>
      </c>
      <c r="Q16" s="72">
        <f>IF(RES_hh_fec_in!Q16=0,0,1000*11630*RES_hh_fec_in!Q16/RES_hh_num_in!Q$3)</f>
        <v>45.467476593066607</v>
      </c>
      <c r="R16" s="72">
        <f>IF(RES_hh_fec_in!R16=0,0,1000*11630*RES_hh_fec_in!R16/RES_hh_num_in!R$3)</f>
        <v>77.77104530559339</v>
      </c>
      <c r="S16" s="72">
        <f>IF(RES_hh_fec_in!S16=0,0,1000*11630*RES_hh_fec_in!S16/RES_hh_num_in!S$3)</f>
        <v>108.69672472217901</v>
      </c>
      <c r="T16" s="72">
        <f>IF(RES_hh_fec_in!T16=0,0,1000*11630*RES_hh_fec_in!T16/RES_hh_num_in!T$3)</f>
        <v>150.13819418625448</v>
      </c>
      <c r="U16" s="72">
        <f>IF(RES_hh_fec_in!U16=0,0,1000*11630*RES_hh_fec_in!U16/RES_hh_num_in!U$3)</f>
        <v>120.04596429946207</v>
      </c>
      <c r="V16" s="72">
        <f>IF(RES_hh_fec_in!V16=0,0,1000*11630*RES_hh_fec_in!V16/RES_hh_num_in!V$3)</f>
        <v>81.031030747164394</v>
      </c>
      <c r="W16" s="72">
        <f>IF(RES_hh_fec_in!W16=0,0,1000*11630*RES_hh_fec_in!W16/RES_hh_num_in!W$3)</f>
        <v>52.542539646552122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1944.5800705508893</v>
      </c>
      <c r="D17" s="69">
        <f>IF(RES_hh_fec_in!D17=0,0,1000*11630*RES_hh_fec_in!D17/RES_hh_num_in!D17)</f>
        <v>1950.5673502927666</v>
      </c>
      <c r="E17" s="69">
        <f>IF(RES_hh_fec_in!E17=0,0,1000*11630*RES_hh_fec_in!E17/RES_hh_num_in!E17)</f>
        <v>1889.7391401072309</v>
      </c>
      <c r="F17" s="69">
        <f>IF(RES_hh_fec_in!F17=0,0,1000*11630*RES_hh_fec_in!F17/RES_hh_num_in!F17)</f>
        <v>1904.2648804526377</v>
      </c>
      <c r="G17" s="69">
        <f>IF(RES_hh_fec_in!G17=0,0,1000*11630*RES_hh_fec_in!G17/RES_hh_num_in!G17)</f>
        <v>1862.4320637567728</v>
      </c>
      <c r="H17" s="69">
        <f>IF(RES_hh_fec_in!H17=0,0,1000*11630*RES_hh_fec_in!H17/RES_hh_num_in!H17)</f>
        <v>1806.9650806240984</v>
      </c>
      <c r="I17" s="69">
        <f>IF(RES_hh_fec_in!I17=0,0,1000*11630*RES_hh_fec_in!I17/RES_hh_num_in!I17)</f>
        <v>1675.5292044102823</v>
      </c>
      <c r="J17" s="69">
        <f>IF(RES_hh_fec_in!J17=0,0,1000*11630*RES_hh_fec_in!J17/RES_hh_num_in!J17)</f>
        <v>1582.0708361402253</v>
      </c>
      <c r="K17" s="69">
        <f>IF(RES_hh_fec_in!K17=0,0,1000*11630*RES_hh_fec_in!K17/RES_hh_num_in!K17)</f>
        <v>1659.7880689171434</v>
      </c>
      <c r="L17" s="69">
        <f>IF(RES_hh_fec_in!L17=0,0,1000*11630*RES_hh_fec_in!L17/RES_hh_num_in!L17)</f>
        <v>1738.7495309214723</v>
      </c>
      <c r="M17" s="69">
        <f>IF(RES_hh_fec_in!M17=0,0,1000*11630*RES_hh_fec_in!M17/RES_hh_num_in!M17)</f>
        <v>1789.5053477922272</v>
      </c>
      <c r="N17" s="69">
        <f>IF(RES_hh_fec_in!N17=0,0,1000*11630*RES_hh_fec_in!N17/RES_hh_num_in!N17)</f>
        <v>1697.231496852105</v>
      </c>
      <c r="O17" s="69">
        <f>IF(RES_hh_fec_in!O17=0,0,1000*11630*RES_hh_fec_in!O17/RES_hh_num_in!O17)</f>
        <v>1633.3079506697031</v>
      </c>
      <c r="P17" s="69">
        <f>IF(RES_hh_fec_in!P17=0,0,1000*11630*RES_hh_fec_in!P17/RES_hh_num_in!P17)</f>
        <v>1448.268873350554</v>
      </c>
      <c r="Q17" s="69">
        <f>IF(RES_hh_fec_in!Q17=0,0,1000*11630*RES_hh_fec_in!Q17/RES_hh_num_in!Q17)</f>
        <v>1437.727459655614</v>
      </c>
      <c r="R17" s="69">
        <f>IF(RES_hh_fec_in!R17=0,0,1000*11630*RES_hh_fec_in!R17/RES_hh_num_in!R17)</f>
        <v>1416.7707092466937</v>
      </c>
      <c r="S17" s="69">
        <f>IF(RES_hh_fec_in!S17=0,0,1000*11630*RES_hh_fec_in!S17/RES_hh_num_in!S17)</f>
        <v>1390.9024991974309</v>
      </c>
      <c r="T17" s="69">
        <f>IF(RES_hh_fec_in!T17=0,0,1000*11630*RES_hh_fec_in!T17/RES_hh_num_in!T17)</f>
        <v>1364.6872447299133</v>
      </c>
      <c r="U17" s="69">
        <f>IF(RES_hh_fec_in!U17=0,0,1000*11630*RES_hh_fec_in!U17/RES_hh_num_in!U17)</f>
        <v>1332.8373812835541</v>
      </c>
      <c r="V17" s="69">
        <f>IF(RES_hh_fec_in!V17=0,0,1000*11630*RES_hh_fec_in!V17/RES_hh_num_in!V17)</f>
        <v>1283.0235338586569</v>
      </c>
      <c r="W17" s="69">
        <f>IF(RES_hh_fec_in!W17=0,0,1000*11630*RES_hh_fec_in!W17/RES_hh_num_in!W17)</f>
        <v>1085.0110486784149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2049.38716795646</v>
      </c>
      <c r="D19" s="72">
        <f>IF(RES_hh_fec_in!D19=0,0,1000*11630*RES_hh_fec_in!D19/RES_hh_num_in!D19)</f>
        <v>2015.8181682554862</v>
      </c>
      <c r="E19" s="72">
        <f>IF(RES_hh_fec_in!E19=0,0,1000*11630*RES_hh_fec_in!E19/RES_hh_num_in!E19)</f>
        <v>1978.6353313372624</v>
      </c>
      <c r="F19" s="72">
        <f>IF(RES_hh_fec_in!F19=0,0,1000*11630*RES_hh_fec_in!F19/RES_hh_num_in!F19)</f>
        <v>2231.659966792542</v>
      </c>
      <c r="G19" s="72">
        <f>IF(RES_hh_fec_in!G19=0,0,1000*11630*RES_hh_fec_in!G19/RES_hh_num_in!G19)</f>
        <v>2026.1232468406843</v>
      </c>
      <c r="H19" s="72">
        <f>IF(RES_hh_fec_in!H19=0,0,1000*11630*RES_hh_fec_in!H19/RES_hh_num_in!H19)</f>
        <v>1976.533437912806</v>
      </c>
      <c r="I19" s="72">
        <f>IF(RES_hh_fec_in!I19=0,0,1000*11630*RES_hh_fec_in!I19/RES_hh_num_in!I19)</f>
        <v>1805.4108482576037</v>
      </c>
      <c r="J19" s="72">
        <f>IF(RES_hh_fec_in!J19=0,0,1000*11630*RES_hh_fec_in!J19/RES_hh_num_in!J19)</f>
        <v>1723.9695734878135</v>
      </c>
      <c r="K19" s="72">
        <f>IF(RES_hh_fec_in!K19=0,0,1000*11630*RES_hh_fec_in!K19/RES_hh_num_in!K19)</f>
        <v>1740.0580184425373</v>
      </c>
      <c r="L19" s="72">
        <f>IF(RES_hh_fec_in!L19=0,0,1000*11630*RES_hh_fec_in!L19/RES_hh_num_in!L19)</f>
        <v>1853.4335194514854</v>
      </c>
      <c r="M19" s="72">
        <f>IF(RES_hh_fec_in!M19=0,0,1000*11630*RES_hh_fec_in!M19/RES_hh_num_in!M19)</f>
        <v>2043.1937660368533</v>
      </c>
      <c r="N19" s="72">
        <f>IF(RES_hh_fec_in!N19=0,0,1000*11630*RES_hh_fec_in!N19/RES_hh_num_in!N19)</f>
        <v>1854.8595401994469</v>
      </c>
      <c r="O19" s="72">
        <f>IF(RES_hh_fec_in!O19=0,0,1000*11630*RES_hh_fec_in!O19/RES_hh_num_in!O19)</f>
        <v>1719.2621599949073</v>
      </c>
      <c r="P19" s="72">
        <f>IF(RES_hh_fec_in!P19=0,0,1000*11630*RES_hh_fec_in!P19/RES_hh_num_in!P19)</f>
        <v>1508.1856694832186</v>
      </c>
      <c r="Q19" s="72">
        <f>IF(RES_hh_fec_in!Q19=0,0,1000*11630*RES_hh_fec_in!Q19/RES_hh_num_in!Q19)</f>
        <v>1478.7122665844793</v>
      </c>
      <c r="R19" s="72">
        <f>IF(RES_hh_fec_in!R19=0,0,1000*11630*RES_hh_fec_in!R19/RES_hh_num_in!R19)</f>
        <v>1480.9375939584816</v>
      </c>
      <c r="S19" s="72">
        <f>IF(RES_hh_fec_in!S19=0,0,1000*11630*RES_hh_fec_in!S19/RES_hh_num_in!S19)</f>
        <v>1483.3650098169089</v>
      </c>
      <c r="T19" s="72">
        <f>IF(RES_hh_fec_in!T19=0,0,1000*11630*RES_hh_fec_in!T19/RES_hh_num_in!T19)</f>
        <v>1457.2675627780559</v>
      </c>
      <c r="U19" s="72">
        <f>IF(RES_hh_fec_in!U19=0,0,1000*11630*RES_hh_fec_in!U19/RES_hh_num_in!U19)</f>
        <v>1366.1542786628056</v>
      </c>
      <c r="V19" s="72">
        <f>IF(RES_hh_fec_in!V19=0,0,1000*11630*RES_hh_fec_in!V19/RES_hh_num_in!V19)</f>
        <v>1304.6745477004977</v>
      </c>
      <c r="W19" s="72">
        <f>IF(RES_hh_fec_in!W19=0,0,1000*11630*RES_hh_fec_in!W19/RES_hh_num_in!W19)</f>
        <v>1195.8161702478217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2292.2085076671651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0</v>
      </c>
      <c r="K20" s="72">
        <f>IF(RES_hh_fec_in!K20=0,0,1000*11630*RES_hh_fec_in!K20/RES_hh_num_in!K20)</f>
        <v>2038.1890713383109</v>
      </c>
      <c r="L20" s="72">
        <f>IF(RES_hh_fec_in!L20=0,0,1000*11630*RES_hh_fec_in!L20/RES_hh_num_in!L20)</f>
        <v>1824.6247092408978</v>
      </c>
      <c r="M20" s="72">
        <f>IF(RES_hh_fec_in!M20=0,0,1000*11630*RES_hh_fec_in!M20/RES_hh_num_in!M20)</f>
        <v>2169.5667527349929</v>
      </c>
      <c r="N20" s="72">
        <f>IF(RES_hh_fec_in!N20=0,0,1000*11630*RES_hh_fec_in!N20/RES_hh_num_in!N20)</f>
        <v>1887.0789144503747</v>
      </c>
      <c r="O20" s="72">
        <f>IF(RES_hh_fec_in!O20=0,0,1000*11630*RES_hh_fec_in!O20/RES_hh_num_in!O20)</f>
        <v>1830.2239515433132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0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2071.6056636591611</v>
      </c>
      <c r="D21" s="72">
        <f>IF(RES_hh_fec_in!D21=0,0,1000*11630*RES_hh_fec_in!D21/RES_hh_num_in!D21)</f>
        <v>2046.0753658638951</v>
      </c>
      <c r="E21" s="72">
        <f>IF(RES_hh_fec_in!E21=0,0,1000*11630*RES_hh_fec_in!E21/RES_hh_num_in!E21)</f>
        <v>2040.7521742031681</v>
      </c>
      <c r="F21" s="72">
        <f>IF(RES_hh_fec_in!F21=0,0,1000*11630*RES_hh_fec_in!F21/RES_hh_num_in!F21)</f>
        <v>1909.9609939950885</v>
      </c>
      <c r="G21" s="72">
        <f>IF(RES_hh_fec_in!G21=0,0,1000*11630*RES_hh_fec_in!G21/RES_hh_num_in!G21)</f>
        <v>1948.262265866653</v>
      </c>
      <c r="H21" s="72">
        <f>IF(RES_hh_fec_in!H21=0,0,1000*11630*RES_hh_fec_in!H21/RES_hh_num_in!H21)</f>
        <v>1889.679094751293</v>
      </c>
      <c r="I21" s="72">
        <f>IF(RES_hh_fec_in!I21=0,0,1000*11630*RES_hh_fec_in!I21/RES_hh_num_in!I21)</f>
        <v>1808.5574694657075</v>
      </c>
      <c r="J21" s="72">
        <f>IF(RES_hh_fec_in!J21=0,0,1000*11630*RES_hh_fec_in!J21/RES_hh_num_in!J21)</f>
        <v>1600.242447138387</v>
      </c>
      <c r="K21" s="72">
        <f>IF(RES_hh_fec_in!K21=0,0,1000*11630*RES_hh_fec_in!K21/RES_hh_num_in!K21)</f>
        <v>1677.7072848558435</v>
      </c>
      <c r="L21" s="72">
        <f>IF(RES_hh_fec_in!L21=0,0,1000*11630*RES_hh_fec_in!L21/RES_hh_num_in!L21)</f>
        <v>1813.4352634209611</v>
      </c>
      <c r="M21" s="72">
        <f>IF(RES_hh_fec_in!M21=0,0,1000*11630*RES_hh_fec_in!M21/RES_hh_num_in!M21)</f>
        <v>1747.5298200900022</v>
      </c>
      <c r="N21" s="72">
        <f>IF(RES_hh_fec_in!N21=0,0,1000*11630*RES_hh_fec_in!N21/RES_hh_num_in!N21)</f>
        <v>1745.6901275066978</v>
      </c>
      <c r="O21" s="72">
        <f>IF(RES_hh_fec_in!O21=0,0,1000*11630*RES_hh_fec_in!O21/RES_hh_num_in!O21)</f>
        <v>1668.0348191276416</v>
      </c>
      <c r="P21" s="72">
        <f>IF(RES_hh_fec_in!P21=0,0,1000*11630*RES_hh_fec_in!P21/RES_hh_num_in!P21)</f>
        <v>1442.4561734335118</v>
      </c>
      <c r="Q21" s="72">
        <f>IF(RES_hh_fec_in!Q21=0,0,1000*11630*RES_hh_fec_in!Q21/RES_hh_num_in!Q21)</f>
        <v>1440.5417027502249</v>
      </c>
      <c r="R21" s="72">
        <f>IF(RES_hh_fec_in!R21=0,0,1000*11630*RES_hh_fec_in!R21/RES_hh_num_in!R21)</f>
        <v>1436.1421585609771</v>
      </c>
      <c r="S21" s="72">
        <f>IF(RES_hh_fec_in!S21=0,0,1000*11630*RES_hh_fec_in!S21/RES_hh_num_in!S21)</f>
        <v>1385.9398801125183</v>
      </c>
      <c r="T21" s="72">
        <f>IF(RES_hh_fec_in!T21=0,0,1000*11630*RES_hh_fec_in!T21/RES_hh_num_in!T21)</f>
        <v>1356.7367098689749</v>
      </c>
      <c r="U21" s="72">
        <f>IF(RES_hh_fec_in!U21=0,0,1000*11630*RES_hh_fec_in!U21/RES_hh_num_in!U21)</f>
        <v>1323.5531357605028</v>
      </c>
      <c r="V21" s="72">
        <f>IF(RES_hh_fec_in!V21=0,0,1000*11630*RES_hh_fec_in!V21/RES_hh_num_in!V21)</f>
        <v>1299.9898413474668</v>
      </c>
      <c r="W21" s="72">
        <f>IF(RES_hh_fec_in!W21=0,0,1000*11630*RES_hh_fec_in!W21/RES_hh_num_in!W21)</f>
        <v>1051.5873902343892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1675.1366378169917</v>
      </c>
      <c r="D22" s="72">
        <f>IF(RES_hh_fec_in!D22=0,0,1000*11630*RES_hh_fec_in!D22/RES_hh_num_in!D22)</f>
        <v>2075.3701153257957</v>
      </c>
      <c r="E22" s="72">
        <f>IF(RES_hh_fec_in!E22=0,0,1000*11630*RES_hh_fec_in!E22/RES_hh_num_in!E22)</f>
        <v>1936.0691707709716</v>
      </c>
      <c r="F22" s="72">
        <f>IF(RES_hh_fec_in!F22=0,0,1000*11630*RES_hh_fec_in!F22/RES_hh_num_in!F22)</f>
        <v>1734.2955687076824</v>
      </c>
      <c r="G22" s="72">
        <f>IF(RES_hh_fec_in!G22=0,0,1000*11630*RES_hh_fec_in!G22/RES_hh_num_in!G22)</f>
        <v>1747.1269776252261</v>
      </c>
      <c r="H22" s="72">
        <f>IF(RES_hh_fec_in!H22=0,0,1000*11630*RES_hh_fec_in!H22/RES_hh_num_in!H22)</f>
        <v>1850.1174255213905</v>
      </c>
      <c r="I22" s="72">
        <f>IF(RES_hh_fec_in!I22=0,0,1000*11630*RES_hh_fec_in!I22/RES_hh_num_in!I22)</f>
        <v>1604.1340337711031</v>
      </c>
      <c r="J22" s="72">
        <f>IF(RES_hh_fec_in!J22=0,0,1000*11630*RES_hh_fec_in!J22/RES_hh_num_in!J22)</f>
        <v>1553.9151946878458</v>
      </c>
      <c r="K22" s="72">
        <f>IF(RES_hh_fec_in!K22=0,0,1000*11630*RES_hh_fec_in!K22/RES_hh_num_in!K22)</f>
        <v>1469.1577188132878</v>
      </c>
      <c r="L22" s="72">
        <f>IF(RES_hh_fec_in!L22=0,0,1000*11630*RES_hh_fec_in!L22/RES_hh_num_in!L22)</f>
        <v>1531.200016498077</v>
      </c>
      <c r="M22" s="72">
        <f>IF(RES_hh_fec_in!M22=0,0,1000*11630*RES_hh_fec_in!M22/RES_hh_num_in!M22)</f>
        <v>1652.25671440478</v>
      </c>
      <c r="N22" s="72">
        <f>IF(RES_hh_fec_in!N22=0,0,1000*11630*RES_hh_fec_in!N22/RES_hh_num_in!N22)</f>
        <v>1549.2385135670165</v>
      </c>
      <c r="O22" s="72">
        <f>IF(RES_hh_fec_in!O22=0,0,1000*11630*RES_hh_fec_in!O22/RES_hh_num_in!O22)</f>
        <v>1470.5181336782018</v>
      </c>
      <c r="P22" s="72">
        <f>IF(RES_hh_fec_in!P22=0,0,1000*11630*RES_hh_fec_in!P22/RES_hh_num_in!P22)</f>
        <v>1483.2715529429438</v>
      </c>
      <c r="Q22" s="72">
        <f>IF(RES_hh_fec_in!Q22=0,0,1000*11630*RES_hh_fec_in!Q22/RES_hh_num_in!Q22)</f>
        <v>1398.3476078687261</v>
      </c>
      <c r="R22" s="72">
        <f>IF(RES_hh_fec_in!R22=0,0,1000*11630*RES_hh_fec_in!R22/RES_hh_num_in!R22)</f>
        <v>1328.2446248626411</v>
      </c>
      <c r="S22" s="72">
        <f>IF(RES_hh_fec_in!S22=0,0,1000*11630*RES_hh_fec_in!S22/RES_hh_num_in!S22)</f>
        <v>1411.7359961968989</v>
      </c>
      <c r="T22" s="72">
        <f>IF(RES_hh_fec_in!T22=0,0,1000*11630*RES_hh_fec_in!T22/RES_hh_num_in!T22)</f>
        <v>1310.5607137621951</v>
      </c>
      <c r="U22" s="72">
        <f>IF(RES_hh_fec_in!U22=0,0,1000*11630*RES_hh_fec_in!U22/RES_hh_num_in!U22)</f>
        <v>1254.8516832647226</v>
      </c>
      <c r="V22" s="72">
        <f>IF(RES_hh_fec_in!V22=0,0,1000*11630*RES_hh_fec_in!V22/RES_hh_num_in!V22)</f>
        <v>1154.1545158154415</v>
      </c>
      <c r="W22" s="72">
        <f>IF(RES_hh_fec_in!W22=0,0,1000*11630*RES_hh_fec_in!W22/RES_hh_num_in!W22)</f>
        <v>1131.6834946513613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1544.8379255767077</v>
      </c>
      <c r="D23" s="72">
        <f>IF(RES_hh_fec_in!D23=0,0,1000*11630*RES_hh_fec_in!D23/RES_hh_num_in!D23)</f>
        <v>1579.8138859791932</v>
      </c>
      <c r="E23" s="72">
        <f>IF(RES_hh_fec_in!E23=0,0,1000*11630*RES_hh_fec_in!E23/RES_hh_num_in!E23)</f>
        <v>1428.6701717263531</v>
      </c>
      <c r="F23" s="72">
        <f>IF(RES_hh_fec_in!F23=0,0,1000*11630*RES_hh_fec_in!F23/RES_hh_num_in!F23)</f>
        <v>1473.348286331779</v>
      </c>
      <c r="G23" s="72">
        <f>IF(RES_hh_fec_in!G23=0,0,1000*11630*RES_hh_fec_in!G23/RES_hh_num_in!G23)</f>
        <v>1361.9570195372185</v>
      </c>
      <c r="H23" s="72">
        <f>IF(RES_hh_fec_in!H23=0,0,1000*11630*RES_hh_fec_in!H23/RES_hh_num_in!H23)</f>
        <v>1436.5112352314416</v>
      </c>
      <c r="I23" s="72">
        <f>IF(RES_hh_fec_in!I23=0,0,1000*11630*RES_hh_fec_in!I23/RES_hh_num_in!I23)</f>
        <v>1432.0187452990381</v>
      </c>
      <c r="J23" s="72">
        <f>IF(RES_hh_fec_in!J23=0,0,1000*11630*RES_hh_fec_in!J23/RES_hh_num_in!J23)</f>
        <v>1407.8539181358428</v>
      </c>
      <c r="K23" s="72">
        <f>IF(RES_hh_fec_in!K23=0,0,1000*11630*RES_hh_fec_in!K23/RES_hh_num_in!K23)</f>
        <v>1533.7983059982782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1381.5554390969539</v>
      </c>
      <c r="N23" s="72">
        <f>IF(RES_hh_fec_in!N23=0,0,1000*11630*RES_hh_fec_in!N23/RES_hh_num_in!N23)</f>
        <v>1598.3371988153415</v>
      </c>
      <c r="O23" s="72">
        <f>IF(RES_hh_fec_in!O23=0,0,1000*11630*RES_hh_fec_in!O23/RES_hh_num_in!O23)</f>
        <v>1624.7736452331478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1223.2150129603315</v>
      </c>
      <c r="S23" s="72">
        <f>IF(RES_hh_fec_in!S23=0,0,1000*11630*RES_hh_fec_in!S23/RES_hh_num_in!S23)</f>
        <v>1265.6143972706511</v>
      </c>
      <c r="T23" s="72">
        <f>IF(RES_hh_fec_in!T23=0,0,1000*11630*RES_hh_fec_in!T23/RES_hh_num_in!T23)</f>
        <v>1364.2994866047236</v>
      </c>
      <c r="U23" s="72">
        <f>IF(RES_hh_fec_in!U23=0,0,1000*11630*RES_hh_fec_in!U23/RES_hh_num_in!U23)</f>
        <v>1305.5601542179259</v>
      </c>
      <c r="V23" s="72">
        <f>IF(RES_hh_fec_in!V23=0,0,1000*11630*RES_hh_fec_in!V23/RES_hh_num_in!V23)</f>
        <v>1196.2865802095864</v>
      </c>
      <c r="W23" s="72">
        <f>IF(RES_hh_fec_in!W23=0,0,1000*11630*RES_hh_fec_in!W23/RES_hh_num_in!W23)</f>
        <v>1057.6605076028716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0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0</v>
      </c>
      <c r="F24" s="72">
        <f>IF(RES_hh_fec_in!F24=0,0,1000*11630*RES_hh_fec_in!F24/RES_hh_num_in!F24)</f>
        <v>2163.3204613849362</v>
      </c>
      <c r="G24" s="72">
        <f>IF(RES_hh_fec_in!G24=0,0,1000*11630*RES_hh_fec_in!G24/RES_hh_num_in!G24)</f>
        <v>2043.6134590757772</v>
      </c>
      <c r="H24" s="72">
        <f>IF(RES_hh_fec_in!H24=0,0,1000*11630*RES_hh_fec_in!H24/RES_hh_num_in!H24)</f>
        <v>1759.2522272174249</v>
      </c>
      <c r="I24" s="72">
        <f>IF(RES_hh_fec_in!I24=0,0,1000*11630*RES_hh_fec_in!I24/RES_hh_num_in!I24)</f>
        <v>0</v>
      </c>
      <c r="J24" s="72">
        <f>IF(RES_hh_fec_in!J24=0,0,1000*11630*RES_hh_fec_in!J24/RES_hh_num_in!J24)</f>
        <v>499.22670161508245</v>
      </c>
      <c r="K24" s="72">
        <f>IF(RES_hh_fec_in!K24=0,0,1000*11630*RES_hh_fec_in!K24/RES_hh_num_in!K24)</f>
        <v>541.78355130283023</v>
      </c>
      <c r="L24" s="72">
        <f>IF(RES_hh_fec_in!L24=0,0,1000*11630*RES_hh_fec_in!L24/RES_hh_num_in!L24)</f>
        <v>922.00860038094004</v>
      </c>
      <c r="M24" s="72">
        <f>IF(RES_hh_fec_in!M24=0,0,1000*11630*RES_hh_fec_in!M24/RES_hh_num_in!M24)</f>
        <v>1737.8724306446511</v>
      </c>
      <c r="N24" s="72">
        <f>IF(RES_hh_fec_in!N24=0,0,1000*11630*RES_hh_fec_in!N24/RES_hh_num_in!N24)</f>
        <v>1377.6511908282466</v>
      </c>
      <c r="O24" s="72">
        <f>IF(RES_hh_fec_in!O24=0,0,1000*11630*RES_hh_fec_in!O24/RES_hh_num_in!O24)</f>
        <v>1444.6156053025675</v>
      </c>
      <c r="P24" s="72">
        <f>IF(RES_hh_fec_in!P24=0,0,1000*11630*RES_hh_fec_in!P24/RES_hh_num_in!P24)</f>
        <v>1342.0241736916428</v>
      </c>
      <c r="Q24" s="72">
        <f>IF(RES_hh_fec_in!Q24=0,0,1000*11630*RES_hh_fec_in!Q24/RES_hh_num_in!Q24)</f>
        <v>1266.6064044905174</v>
      </c>
      <c r="R24" s="72">
        <f>IF(RES_hh_fec_in!R24=0,0,1000*11630*RES_hh_fec_in!R24/RES_hh_num_in!R24)</f>
        <v>1269.1629604622169</v>
      </c>
      <c r="S24" s="72">
        <f>IF(RES_hh_fec_in!S24=0,0,1000*11630*RES_hh_fec_in!S24/RES_hh_num_in!S24)</f>
        <v>1187.5272508661667</v>
      </c>
      <c r="T24" s="72">
        <f>IF(RES_hh_fec_in!T24=0,0,1000*11630*RES_hh_fec_in!T24/RES_hh_num_in!T24)</f>
        <v>1372.3006172628441</v>
      </c>
      <c r="U24" s="72">
        <f>IF(RES_hh_fec_in!U24=0,0,1000*11630*RES_hh_fec_in!U24/RES_hh_num_in!U24)</f>
        <v>1217.9955611527375</v>
      </c>
      <c r="V24" s="72">
        <f>IF(RES_hh_fec_in!V24=0,0,1000*11630*RES_hh_fec_in!V24/RES_hh_num_in!V24)</f>
        <v>0</v>
      </c>
      <c r="W24" s="72">
        <f>IF(RES_hh_fec_in!W24=0,0,1000*11630*RES_hh_fec_in!W24/RES_hh_num_in!W24)</f>
        <v>0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1738.3336424113238</v>
      </c>
      <c r="D25" s="74">
        <f>IF(RES_hh_fec_in!D25=0,0,1000*11630*RES_hh_fec_in!D25/RES_hh_num_in!D25)</f>
        <v>1819.5780152338521</v>
      </c>
      <c r="E25" s="74">
        <f>IF(RES_hh_fec_in!E25=0,0,1000*11630*RES_hh_fec_in!E25/RES_hh_num_in!E25)</f>
        <v>1703.2230967926478</v>
      </c>
      <c r="F25" s="74">
        <f>IF(RES_hh_fec_in!F25=0,0,1000*11630*RES_hh_fec_in!F25/RES_hh_num_in!F25)</f>
        <v>1797.7864606407907</v>
      </c>
      <c r="G25" s="74">
        <f>IF(RES_hh_fec_in!G25=0,0,1000*11630*RES_hh_fec_in!G25/RES_hh_num_in!G25)</f>
        <v>1639.4450423166866</v>
      </c>
      <c r="H25" s="74">
        <f>IF(RES_hh_fec_in!H25=0,0,1000*11630*RES_hh_fec_in!H25/RES_hh_num_in!H25)</f>
        <v>1652.6926849264873</v>
      </c>
      <c r="I25" s="74">
        <f>IF(RES_hh_fec_in!I25=0,0,1000*11630*RES_hh_fec_in!I25/RES_hh_num_in!I25)</f>
        <v>1451.4676374784628</v>
      </c>
      <c r="J25" s="74">
        <f>IF(RES_hh_fec_in!J25=0,0,1000*11630*RES_hh_fec_in!J25/RES_hh_num_in!J25)</f>
        <v>1220.4752978059348</v>
      </c>
      <c r="K25" s="74">
        <f>IF(RES_hh_fec_in!K25=0,0,1000*11630*RES_hh_fec_in!K25/RES_hh_num_in!K25)</f>
        <v>1241.9062190037025</v>
      </c>
      <c r="L25" s="74">
        <f>IF(RES_hh_fec_in!L25=0,0,1000*11630*RES_hh_fec_in!L25/RES_hh_num_in!L25)</f>
        <v>1023.6369764829632</v>
      </c>
      <c r="M25" s="74">
        <f>IF(RES_hh_fec_in!M25=0,0,1000*11630*RES_hh_fec_in!M25/RES_hh_num_in!M25)</f>
        <v>1661.1007374345932</v>
      </c>
      <c r="N25" s="74">
        <f>IF(RES_hh_fec_in!N25=0,0,1000*11630*RES_hh_fec_in!N25/RES_hh_num_in!N25)</f>
        <v>1370.7336208647644</v>
      </c>
      <c r="O25" s="74">
        <f>IF(RES_hh_fec_in!O25=0,0,1000*11630*RES_hh_fec_in!O25/RES_hh_num_in!O25)</f>
        <v>1224.9444672408567</v>
      </c>
      <c r="P25" s="74">
        <f>IF(RES_hh_fec_in!P25=0,0,1000*11630*RES_hh_fec_in!P25/RES_hh_num_in!P25)</f>
        <v>1120.6344494463822</v>
      </c>
      <c r="Q25" s="74">
        <f>IF(RES_hh_fec_in!Q25=0,0,1000*11630*RES_hh_fec_in!Q25/RES_hh_num_in!Q25)</f>
        <v>1214.2080953621528</v>
      </c>
      <c r="R25" s="74">
        <f>IF(RES_hh_fec_in!R25=0,0,1000*11630*RES_hh_fec_in!R25/RES_hh_num_in!R25)</f>
        <v>972.15313429039713</v>
      </c>
      <c r="S25" s="74">
        <f>IF(RES_hh_fec_in!S25=0,0,1000*11630*RES_hh_fec_in!S25/RES_hh_num_in!S25)</f>
        <v>965.22414530891365</v>
      </c>
      <c r="T25" s="74">
        <f>IF(RES_hh_fec_in!T25=0,0,1000*11630*RES_hh_fec_in!T25/RES_hh_num_in!T25)</f>
        <v>1041.0449923883882</v>
      </c>
      <c r="U25" s="74">
        <f>IF(RES_hh_fec_in!U25=0,0,1000*11630*RES_hh_fec_in!U25/RES_hh_num_in!U25)</f>
        <v>1039.2769826452452</v>
      </c>
      <c r="V25" s="74">
        <f>IF(RES_hh_fec_in!V25=0,0,1000*11630*RES_hh_fec_in!V25/RES_hh_num_in!V25)</f>
        <v>879.08216223953036</v>
      </c>
      <c r="W25" s="74">
        <f>IF(RES_hh_fec_in!W25=0,0,1000*11630*RES_hh_fec_in!W25/RES_hh_num_in!W25)</f>
        <v>514.94417709185734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981.72415203971559</v>
      </c>
      <c r="D26" s="77">
        <f>IF(RES_hh_fec_in!D26=0,0,1000*11630*RES_hh_fec_in!D26/RES_hh_num_in!D26)</f>
        <v>995.17445234006891</v>
      </c>
      <c r="E26" s="77">
        <f>IF(RES_hh_fec_in!E26=0,0,1000*11630*RES_hh_fec_in!E26/RES_hh_num_in!E26)</f>
        <v>974.88012132819483</v>
      </c>
      <c r="F26" s="77">
        <f>IF(RES_hh_fec_in!F26=0,0,1000*11630*RES_hh_fec_in!F26/RES_hh_num_in!F26)</f>
        <v>979.79292559241321</v>
      </c>
      <c r="G26" s="77">
        <f>IF(RES_hh_fec_in!G26=0,0,1000*11630*RES_hh_fec_in!G26/RES_hh_num_in!G26)</f>
        <v>974.50794761022655</v>
      </c>
      <c r="H26" s="77">
        <f>IF(RES_hh_fec_in!H26=0,0,1000*11630*RES_hh_fec_in!H26/RES_hh_num_in!H26)</f>
        <v>963.60135504123127</v>
      </c>
      <c r="I26" s="77">
        <f>IF(RES_hh_fec_in!I26=0,0,1000*11630*RES_hh_fec_in!I26/RES_hh_num_in!I26)</f>
        <v>917.69430367888697</v>
      </c>
      <c r="J26" s="77">
        <f>IF(RES_hh_fec_in!J26=0,0,1000*11630*RES_hh_fec_in!J26/RES_hh_num_in!J26)</f>
        <v>854.19967599140296</v>
      </c>
      <c r="K26" s="77">
        <f>IF(RES_hh_fec_in!K26=0,0,1000*11630*RES_hh_fec_in!K26/RES_hh_num_in!K26)</f>
        <v>881.95932430095149</v>
      </c>
      <c r="L26" s="77">
        <f>IF(RES_hh_fec_in!L26=0,0,1000*11630*RES_hh_fec_in!L26/RES_hh_num_in!L26)</f>
        <v>949.23850803390826</v>
      </c>
      <c r="M26" s="77">
        <f>IF(RES_hh_fec_in!M26=0,0,1000*11630*RES_hh_fec_in!M26/RES_hh_num_in!M26)</f>
        <v>982.2438829906456</v>
      </c>
      <c r="N26" s="77">
        <f>IF(RES_hh_fec_in!N26=0,0,1000*11630*RES_hh_fec_in!N26/RES_hh_num_in!N26)</f>
        <v>979.68005220370549</v>
      </c>
      <c r="O26" s="77">
        <f>IF(RES_hh_fec_in!O26=0,0,1000*11630*RES_hh_fec_in!O26/RES_hh_num_in!O26)</f>
        <v>952.11678055588675</v>
      </c>
      <c r="P26" s="77">
        <f>IF(RES_hh_fec_in!P26=0,0,1000*11630*RES_hh_fec_in!P26/RES_hh_num_in!P26)</f>
        <v>873.94760394501975</v>
      </c>
      <c r="Q26" s="77">
        <f>IF(RES_hh_fec_in!Q26=0,0,1000*11630*RES_hh_fec_in!Q26/RES_hh_num_in!Q26)</f>
        <v>912.84238532246093</v>
      </c>
      <c r="R26" s="77">
        <f>IF(RES_hh_fec_in!R26=0,0,1000*11630*RES_hh_fec_in!R26/RES_hh_num_in!R26)</f>
        <v>924.20866218838057</v>
      </c>
      <c r="S26" s="77">
        <f>IF(RES_hh_fec_in!S26=0,0,1000*11630*RES_hh_fec_in!S26/RES_hh_num_in!S26)</f>
        <v>916.70679256501955</v>
      </c>
      <c r="T26" s="77">
        <f>IF(RES_hh_fec_in!T26=0,0,1000*11630*RES_hh_fec_in!T26/RES_hh_num_in!T26)</f>
        <v>925.1752535114216</v>
      </c>
      <c r="U26" s="77">
        <f>IF(RES_hh_fec_in!U26=0,0,1000*11630*RES_hh_fec_in!U26/RES_hh_num_in!U26)</f>
        <v>901.98681581276969</v>
      </c>
      <c r="V26" s="77">
        <f>IF(RES_hh_fec_in!V26=0,0,1000*11630*RES_hh_fec_in!V26/RES_hh_num_in!V26)</f>
        <v>883.99693276925939</v>
      </c>
      <c r="W26" s="77">
        <f>IF(RES_hh_fec_in!W26=0,0,1000*11630*RES_hh_fec_in!W26/RES_hh_num_in!W26)</f>
        <v>750.95664456552061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946.90577087880558</v>
      </c>
      <c r="D27" s="69">
        <f>IF(RES_hh_fec_in!D27=0,0,1000*11630*RES_hh_fec_in!D27/RES_hh_num_in!D27)</f>
        <v>952.20208497467729</v>
      </c>
      <c r="E27" s="69">
        <f>IF(RES_hh_fec_in!E27=0,0,1000*11630*RES_hh_fec_in!E27/RES_hh_num_in!E27)</f>
        <v>930.47100703550507</v>
      </c>
      <c r="F27" s="69">
        <f>IF(RES_hh_fec_in!F27=0,0,1000*11630*RES_hh_fec_in!F27/RES_hh_num_in!F27)</f>
        <v>968.24663234037712</v>
      </c>
      <c r="G27" s="69">
        <f>IF(RES_hh_fec_in!G27=0,0,1000*11630*RES_hh_fec_in!G27/RES_hh_num_in!G27)</f>
        <v>913.44270388875259</v>
      </c>
      <c r="H27" s="69">
        <f>IF(RES_hh_fec_in!H27=0,0,1000*11630*RES_hh_fec_in!H27/RES_hh_num_in!H27)</f>
        <v>872.99176114225338</v>
      </c>
      <c r="I27" s="69">
        <f>IF(RES_hh_fec_in!I27=0,0,1000*11630*RES_hh_fec_in!I27/RES_hh_num_in!I27)</f>
        <v>807.42763454214401</v>
      </c>
      <c r="J27" s="69">
        <f>IF(RES_hh_fec_in!J27=0,0,1000*11630*RES_hh_fec_in!J27/RES_hh_num_in!J27)</f>
        <v>761.12302703861837</v>
      </c>
      <c r="K27" s="69">
        <f>IF(RES_hh_fec_in!K27=0,0,1000*11630*RES_hh_fec_in!K27/RES_hh_num_in!K27)</f>
        <v>789.72171331621337</v>
      </c>
      <c r="L27" s="69">
        <f>IF(RES_hh_fec_in!L27=0,0,1000*11630*RES_hh_fec_in!L27/RES_hh_num_in!L27)</f>
        <v>789.28189707290255</v>
      </c>
      <c r="M27" s="69">
        <f>IF(RES_hh_fec_in!M27=0,0,1000*11630*RES_hh_fec_in!M27/RES_hh_num_in!M27)</f>
        <v>753.87604850982007</v>
      </c>
      <c r="N27" s="69">
        <f>IF(RES_hh_fec_in!N27=0,0,1000*11630*RES_hh_fec_in!N27/RES_hh_num_in!N27)</f>
        <v>667.46478997567192</v>
      </c>
      <c r="O27" s="69">
        <f>IF(RES_hh_fec_in!O27=0,0,1000*11630*RES_hh_fec_in!O27/RES_hh_num_in!O27)</f>
        <v>696.18973912775482</v>
      </c>
      <c r="P27" s="69">
        <f>IF(RES_hh_fec_in!P27=0,0,1000*11630*RES_hh_fec_in!P27/RES_hh_num_in!P27)</f>
        <v>627.25996703416649</v>
      </c>
      <c r="Q27" s="69">
        <f>IF(RES_hh_fec_in!Q27=0,0,1000*11630*RES_hh_fec_in!Q27/RES_hh_num_in!Q27)</f>
        <v>650.66957885881652</v>
      </c>
      <c r="R27" s="69">
        <f>IF(RES_hh_fec_in!R27=0,0,1000*11630*RES_hh_fec_in!R27/RES_hh_num_in!R27)</f>
        <v>663.28301479324125</v>
      </c>
      <c r="S27" s="69">
        <f>IF(RES_hh_fec_in!S27=0,0,1000*11630*RES_hh_fec_in!S27/RES_hh_num_in!S27)</f>
        <v>745.76287643705348</v>
      </c>
      <c r="T27" s="69">
        <f>IF(RES_hh_fec_in!T27=0,0,1000*11630*RES_hh_fec_in!T27/RES_hh_num_in!T27)</f>
        <v>739.1148257658682</v>
      </c>
      <c r="U27" s="69">
        <f>IF(RES_hh_fec_in!U27=0,0,1000*11630*RES_hh_fec_in!U27/RES_hh_num_in!U27)</f>
        <v>725.18886247233991</v>
      </c>
      <c r="V27" s="69">
        <f>IF(RES_hh_fec_in!V27=0,0,1000*11630*RES_hh_fec_in!V27/RES_hh_num_in!V27)</f>
        <v>768.25283701441708</v>
      </c>
      <c r="W27" s="69">
        <f>IF(RES_hh_fec_in!W27=0,0,1000*11630*RES_hh_fec_in!W27/RES_hh_num_in!W27)</f>
        <v>680.65663808643296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998.00060874924031</v>
      </c>
      <c r="D29" s="72">
        <f>IF(RES_hh_fec_in!D29=0,0,1000*11630*RES_hh_fec_in!D29/RES_hh_num_in!D29)</f>
        <v>1014.1850236005527</v>
      </c>
      <c r="E29" s="72">
        <f>IF(RES_hh_fec_in!E29=0,0,1000*11630*RES_hh_fec_in!E29/RES_hh_num_in!E29)</f>
        <v>992.37560977710984</v>
      </c>
      <c r="F29" s="72">
        <f>IF(RES_hh_fec_in!F29=0,0,1000*11630*RES_hh_fec_in!F29/RES_hh_num_in!F29)</f>
        <v>1064.9817475925622</v>
      </c>
      <c r="G29" s="72">
        <f>IF(RES_hh_fec_in!G29=0,0,1000*11630*RES_hh_fec_in!G29/RES_hh_num_in!G29)</f>
        <v>997.3140939612332</v>
      </c>
      <c r="H29" s="72">
        <f>IF(RES_hh_fec_in!H29=0,0,1000*11630*RES_hh_fec_in!H29/RES_hh_num_in!H29)</f>
        <v>958.37865162231901</v>
      </c>
      <c r="I29" s="72">
        <f>IF(RES_hh_fec_in!I29=0,0,1000*11630*RES_hh_fec_in!I29/RES_hh_num_in!I29)</f>
        <v>874.05549082343009</v>
      </c>
      <c r="J29" s="72">
        <f>IF(RES_hh_fec_in!J29=0,0,1000*11630*RES_hh_fec_in!J29/RES_hh_num_in!J29)</f>
        <v>857.94899079645779</v>
      </c>
      <c r="K29" s="72">
        <f>IF(RES_hh_fec_in!K29=0,0,1000*11630*RES_hh_fec_in!K29/RES_hh_num_in!K29)</f>
        <v>815.93557208181278</v>
      </c>
      <c r="L29" s="72">
        <f>IF(RES_hh_fec_in!L29=0,0,1000*11630*RES_hh_fec_in!L29/RES_hh_num_in!L29)</f>
        <v>796.21244118188167</v>
      </c>
      <c r="M29" s="72">
        <f>IF(RES_hh_fec_in!M29=0,0,1000*11630*RES_hh_fec_in!M29/RES_hh_num_in!M29)</f>
        <v>815.19359872600523</v>
      </c>
      <c r="N29" s="72">
        <f>IF(RES_hh_fec_in!N29=0,0,1000*11630*RES_hh_fec_in!N29/RES_hh_num_in!N29)</f>
        <v>706.92920970024352</v>
      </c>
      <c r="O29" s="72">
        <f>IF(RES_hh_fec_in!O29=0,0,1000*11630*RES_hh_fec_in!O29/RES_hh_num_in!O29)</f>
        <v>705.46344375174601</v>
      </c>
      <c r="P29" s="72">
        <f>IF(RES_hh_fec_in!P29=0,0,1000*11630*RES_hh_fec_in!P29/RES_hh_num_in!P29)</f>
        <v>726.86843363371452</v>
      </c>
      <c r="Q29" s="72">
        <f>IF(RES_hh_fec_in!Q29=0,0,1000*11630*RES_hh_fec_in!Q29/RES_hh_num_in!Q29)</f>
        <v>694.50846206645053</v>
      </c>
      <c r="R29" s="72">
        <f>IF(RES_hh_fec_in!R29=0,0,1000*11630*RES_hh_fec_in!R29/RES_hh_num_in!R29)</f>
        <v>724.41087637214707</v>
      </c>
      <c r="S29" s="72">
        <f>IF(RES_hh_fec_in!S29=0,0,1000*11630*RES_hh_fec_in!S29/RES_hh_num_in!S29)</f>
        <v>786.2767681742173</v>
      </c>
      <c r="T29" s="72">
        <f>IF(RES_hh_fec_in!T29=0,0,1000*11630*RES_hh_fec_in!T29/RES_hh_num_in!T29)</f>
        <v>811.7567031905927</v>
      </c>
      <c r="U29" s="72">
        <f>IF(RES_hh_fec_in!U29=0,0,1000*11630*RES_hh_fec_in!U29/RES_hh_num_in!U29)</f>
        <v>807.61094967786323</v>
      </c>
      <c r="V29" s="72">
        <f>IF(RES_hh_fec_in!V29=0,0,1000*11630*RES_hh_fec_in!V29/RES_hh_num_in!V29)</f>
        <v>823.99099073328318</v>
      </c>
      <c r="W29" s="72">
        <f>IF(RES_hh_fec_in!W29=0,0,1000*11630*RES_hh_fec_in!W29/RES_hh_num_in!W29)</f>
        <v>796.75042342126653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1013.3483918716547</v>
      </c>
      <c r="D30" s="72">
        <f>IF(RES_hh_fec_in!D30=0,0,1000*11630*RES_hh_fec_in!D30/RES_hh_num_in!D30)</f>
        <v>1020.8553331069671</v>
      </c>
      <c r="E30" s="72">
        <f>IF(RES_hh_fec_in!E30=0,0,1000*11630*RES_hh_fec_in!E30/RES_hh_num_in!E30)</f>
        <v>1031.7183024650171</v>
      </c>
      <c r="F30" s="72">
        <f>IF(RES_hh_fec_in!F30=0,0,1000*11630*RES_hh_fec_in!F30/RES_hh_num_in!F30)</f>
        <v>1000.8774732793418</v>
      </c>
      <c r="G30" s="72">
        <f>IF(RES_hh_fec_in!G30=0,0,1000*11630*RES_hh_fec_in!G30/RES_hh_num_in!G30)</f>
        <v>1032.8017463431424</v>
      </c>
      <c r="H30" s="72">
        <f>IF(RES_hh_fec_in!H30=0,0,1000*11630*RES_hh_fec_in!H30/RES_hh_num_in!H30)</f>
        <v>1000.3203191825662</v>
      </c>
      <c r="I30" s="72">
        <f>IF(RES_hh_fec_in!I30=0,0,1000*11630*RES_hh_fec_in!I30/RES_hh_num_in!I30)</f>
        <v>873.61600885174414</v>
      </c>
      <c r="J30" s="72">
        <f>IF(RES_hh_fec_in!J30=0,0,1000*11630*RES_hh_fec_in!J30/RES_hh_num_in!J30)</f>
        <v>780.04993388332559</v>
      </c>
      <c r="K30" s="72">
        <f>IF(RES_hh_fec_in!K30=0,0,1000*11630*RES_hh_fec_in!K30/RES_hh_num_in!K30)</f>
        <v>809.9630995994097</v>
      </c>
      <c r="L30" s="72">
        <f>IF(RES_hh_fec_in!L30=0,0,1000*11630*RES_hh_fec_in!L30/RES_hh_num_in!L30)</f>
        <v>833.46200083563861</v>
      </c>
      <c r="M30" s="72">
        <f>IF(RES_hh_fec_in!M30=0,0,1000*11630*RES_hh_fec_in!M30/RES_hh_num_in!M30)</f>
        <v>816.12576698517819</v>
      </c>
      <c r="N30" s="72">
        <f>IF(RES_hh_fec_in!N30=0,0,1000*11630*RES_hh_fec_in!N30/RES_hh_num_in!N30)</f>
        <v>701.99425303467797</v>
      </c>
      <c r="O30" s="72">
        <f>IF(RES_hh_fec_in!O30=0,0,1000*11630*RES_hh_fec_in!O30/RES_hh_num_in!O30)</f>
        <v>736.89515150797001</v>
      </c>
      <c r="P30" s="72">
        <f>IF(RES_hh_fec_in!P30=0,0,1000*11630*RES_hh_fec_in!P30/RES_hh_num_in!P30)</f>
        <v>678.18205633089406</v>
      </c>
      <c r="Q30" s="72">
        <f>IF(RES_hh_fec_in!Q30=0,0,1000*11630*RES_hh_fec_in!Q30/RES_hh_num_in!Q30)</f>
        <v>698.0470151889557</v>
      </c>
      <c r="R30" s="72">
        <f>IF(RES_hh_fec_in!R30=0,0,1000*11630*RES_hh_fec_in!R30/RES_hh_num_in!R30)</f>
        <v>717.14293887717565</v>
      </c>
      <c r="S30" s="72">
        <f>IF(RES_hh_fec_in!S30=0,0,1000*11630*RES_hh_fec_in!S30/RES_hh_num_in!S30)</f>
        <v>809.17948533527851</v>
      </c>
      <c r="T30" s="72">
        <f>IF(RES_hh_fec_in!T30=0,0,1000*11630*RES_hh_fec_in!T30/RES_hh_num_in!T30)</f>
        <v>791.13679331196852</v>
      </c>
      <c r="U30" s="72">
        <f>IF(RES_hh_fec_in!U30=0,0,1000*11630*RES_hh_fec_in!U30/RES_hh_num_in!U30)</f>
        <v>812.98070826240826</v>
      </c>
      <c r="V30" s="72">
        <f>IF(RES_hh_fec_in!V30=0,0,1000*11630*RES_hh_fec_in!V30/RES_hh_num_in!V30)</f>
        <v>865.65676321597073</v>
      </c>
      <c r="W30" s="72">
        <f>IF(RES_hh_fec_in!W30=0,0,1000*11630*RES_hh_fec_in!W30/RES_hh_num_in!W30)</f>
        <v>753.794661079457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1004.3201602339744</v>
      </c>
      <c r="D31" s="72">
        <f>IF(RES_hh_fec_in!D31=0,0,1000*11630*RES_hh_fec_in!D31/RES_hh_num_in!D31)</f>
        <v>1148.7661852979713</v>
      </c>
      <c r="E31" s="72">
        <f>IF(RES_hh_fec_in!E31=0,0,1000*11630*RES_hh_fec_in!E31/RES_hh_num_in!E31)</f>
        <v>995.75640454441157</v>
      </c>
      <c r="F31" s="72">
        <f>IF(RES_hh_fec_in!F31=0,0,1000*11630*RES_hh_fec_in!F31/RES_hh_num_in!F31)</f>
        <v>1016.9339119687866</v>
      </c>
      <c r="G31" s="72">
        <f>IF(RES_hh_fec_in!G31=0,0,1000*11630*RES_hh_fec_in!G31/RES_hh_num_in!G31)</f>
        <v>981.259320162108</v>
      </c>
      <c r="H31" s="72">
        <f>IF(RES_hh_fec_in!H31=0,0,1000*11630*RES_hh_fec_in!H31/RES_hh_num_in!H31)</f>
        <v>962.85339395139511</v>
      </c>
      <c r="I31" s="72">
        <f>IF(RES_hh_fec_in!I31=0,0,1000*11630*RES_hh_fec_in!I31/RES_hh_num_in!I31)</f>
        <v>1022.2234550060709</v>
      </c>
      <c r="J31" s="72">
        <f>IF(RES_hh_fec_in!J31=0,0,1000*11630*RES_hh_fec_in!J31/RES_hh_num_in!J31)</f>
        <v>879.08106264350965</v>
      </c>
      <c r="K31" s="72">
        <f>IF(RES_hh_fec_in!K31=0,0,1000*11630*RES_hh_fec_in!K31/RES_hh_num_in!K31)</f>
        <v>893.28900783891049</v>
      </c>
      <c r="L31" s="72">
        <f>IF(RES_hh_fec_in!L31=0,0,1000*11630*RES_hh_fec_in!L31/RES_hh_num_in!L31)</f>
        <v>962.85779826911323</v>
      </c>
      <c r="M31" s="72">
        <f>IF(RES_hh_fec_in!M31=0,0,1000*11630*RES_hh_fec_in!M31/RES_hh_num_in!M31)</f>
        <v>774.99347955659618</v>
      </c>
      <c r="N31" s="72">
        <f>IF(RES_hh_fec_in!N31=0,0,1000*11630*RES_hh_fec_in!N31/RES_hh_num_in!N31)</f>
        <v>711.42868253098061</v>
      </c>
      <c r="O31" s="72">
        <f>IF(RES_hh_fec_in!O31=0,0,1000*11630*RES_hh_fec_in!O31/RES_hh_num_in!O31)</f>
        <v>762.54442281692684</v>
      </c>
      <c r="P31" s="72">
        <f>IF(RES_hh_fec_in!P31=0,0,1000*11630*RES_hh_fec_in!P31/RES_hh_num_in!P31)</f>
        <v>765.89359739293593</v>
      </c>
      <c r="Q31" s="72">
        <f>IF(RES_hh_fec_in!Q31=0,0,1000*11630*RES_hh_fec_in!Q31/RES_hh_num_in!Q31)</f>
        <v>758.4192000388017</v>
      </c>
      <c r="R31" s="72">
        <f>IF(RES_hh_fec_in!R31=0,0,1000*11630*RES_hh_fec_in!R31/RES_hh_num_in!R31)</f>
        <v>748.97021041087135</v>
      </c>
      <c r="S31" s="72">
        <f>IF(RES_hh_fec_in!S31=0,0,1000*11630*RES_hh_fec_in!S31/RES_hh_num_in!S31)</f>
        <v>855.8590205884783</v>
      </c>
      <c r="T31" s="72">
        <f>IF(RES_hh_fec_in!T31=0,0,1000*11630*RES_hh_fec_in!T31/RES_hh_num_in!T31)</f>
        <v>831.61900332950745</v>
      </c>
      <c r="U31" s="72">
        <f>IF(RES_hh_fec_in!U31=0,0,1000*11630*RES_hh_fec_in!U31/RES_hh_num_in!U31)</f>
        <v>848.93339080093222</v>
      </c>
      <c r="V31" s="72">
        <f>IF(RES_hh_fec_in!V31=0,0,1000*11630*RES_hh_fec_in!V31/RES_hh_num_in!V31)</f>
        <v>822.09891578710278</v>
      </c>
      <c r="W31" s="72">
        <f>IF(RES_hh_fec_in!W31=0,0,1000*11630*RES_hh_fec_in!W31/RES_hh_num_in!W31)</f>
        <v>895.85301436443046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821.56793004629151</v>
      </c>
      <c r="D32" s="77">
        <f>IF(RES_hh_fec_in!D32=0,0,1000*11630*RES_hh_fec_in!D32/RES_hh_num_in!D32)</f>
        <v>829.75950577651372</v>
      </c>
      <c r="E32" s="77">
        <f>IF(RES_hh_fec_in!E32=0,0,1000*11630*RES_hh_fec_in!E32/RES_hh_num_in!E32)</f>
        <v>757.49150973468613</v>
      </c>
      <c r="F32" s="77">
        <f>IF(RES_hh_fec_in!F32=0,0,1000*11630*RES_hh_fec_in!F32/RES_hh_num_in!F32)</f>
        <v>905.72175694101111</v>
      </c>
      <c r="G32" s="77">
        <f>IF(RES_hh_fec_in!G32=0,0,1000*11630*RES_hh_fec_in!G32/RES_hh_num_in!G32)</f>
        <v>734.26533538661363</v>
      </c>
      <c r="H32" s="77">
        <f>IF(RES_hh_fec_in!H32=0,0,1000*11630*RES_hh_fec_in!H32/RES_hh_num_in!H32)</f>
        <v>796.80107635764739</v>
      </c>
      <c r="I32" s="77">
        <f>IF(RES_hh_fec_in!I32=0,0,1000*11630*RES_hh_fec_in!I32/RES_hh_num_in!I32)</f>
        <v>736.74101725622529</v>
      </c>
      <c r="J32" s="77">
        <f>IF(RES_hh_fec_in!J32=0,0,1000*11630*RES_hh_fec_in!J32/RES_hh_num_in!J32)</f>
        <v>661.36967370639957</v>
      </c>
      <c r="K32" s="77">
        <f>IF(RES_hh_fec_in!K32=0,0,1000*11630*RES_hh_fec_in!K32/RES_hh_num_in!K32)</f>
        <v>667.42993025837552</v>
      </c>
      <c r="L32" s="77">
        <f>IF(RES_hh_fec_in!L32=0,0,1000*11630*RES_hh_fec_in!L32/RES_hh_num_in!L32)</f>
        <v>622.98686725869288</v>
      </c>
      <c r="M32" s="77">
        <f>IF(RES_hh_fec_in!M32=0,0,1000*11630*RES_hh_fec_in!M32/RES_hh_num_in!M32)</f>
        <v>616.7474980242622</v>
      </c>
      <c r="N32" s="77">
        <f>IF(RES_hh_fec_in!N32=0,0,1000*11630*RES_hh_fec_in!N32/RES_hh_num_in!N32)</f>
        <v>539.78306140605321</v>
      </c>
      <c r="O32" s="77">
        <f>IF(RES_hh_fec_in!O32=0,0,1000*11630*RES_hh_fec_in!O32/RES_hh_num_in!O32)</f>
        <v>608.82660270247857</v>
      </c>
      <c r="P32" s="77">
        <f>IF(RES_hh_fec_in!P32=0,0,1000*11630*RES_hh_fec_in!P32/RES_hh_num_in!P32)</f>
        <v>508.75220581234282</v>
      </c>
      <c r="Q32" s="77">
        <f>IF(RES_hh_fec_in!Q32=0,0,1000*11630*RES_hh_fec_in!Q32/RES_hh_num_in!Q32)</f>
        <v>543.75151948526718</v>
      </c>
      <c r="R32" s="77">
        <f>IF(RES_hh_fec_in!R32=0,0,1000*11630*RES_hh_fec_in!R32/RES_hh_num_in!R32)</f>
        <v>528.03833407576906</v>
      </c>
      <c r="S32" s="77">
        <f>IF(RES_hh_fec_in!S32=0,0,1000*11630*RES_hh_fec_in!S32/RES_hh_num_in!S32)</f>
        <v>612.26839193729359</v>
      </c>
      <c r="T32" s="77">
        <f>IF(RES_hh_fec_in!T32=0,0,1000*11630*RES_hh_fec_in!T32/RES_hh_num_in!T32)</f>
        <v>597.2493411251221</v>
      </c>
      <c r="U32" s="77">
        <f>IF(RES_hh_fec_in!U32=0,0,1000*11630*RES_hh_fec_in!U32/RES_hh_num_in!U32)</f>
        <v>583.28134461267416</v>
      </c>
      <c r="V32" s="77">
        <f>IF(RES_hh_fec_in!V32=0,0,1000*11630*RES_hh_fec_in!V32/RES_hh_num_in!V32)</f>
        <v>594.87428518068032</v>
      </c>
      <c r="W32" s="77">
        <f>IF(RES_hh_fec_in!W32=0,0,1000*11630*RES_hh_fec_in!W32/RES_hh_num_in!W32)</f>
        <v>569.18667133838471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6886.4045951862154</v>
      </c>
      <c r="D3" s="65">
        <f>IF(RES_hh_tes_in!D3=0,0,1000*11630*RES_hh_tes_in!D3/RES_hh_num_in!D3)</f>
        <v>7205.3782800675535</v>
      </c>
      <c r="E3" s="65">
        <f>IF(RES_hh_tes_in!E3=0,0,1000*11630*RES_hh_tes_in!E3/RES_hh_num_in!E3)</f>
        <v>9042.3421370710803</v>
      </c>
      <c r="F3" s="65">
        <f>IF(RES_hh_tes_in!F3=0,0,1000*11630*RES_hh_tes_in!F3/RES_hh_num_in!F3)</f>
        <v>7898.4098693428859</v>
      </c>
      <c r="G3" s="65">
        <f>IF(RES_hh_tes_in!G3=0,0,1000*11630*RES_hh_tes_in!G3/RES_hh_num_in!G3)</f>
        <v>8159.333719645505</v>
      </c>
      <c r="H3" s="65">
        <f>IF(RES_hh_tes_in!H3=0,0,1000*11630*RES_hh_tes_in!H3/RES_hh_num_in!H3)</f>
        <v>7827.1048712687398</v>
      </c>
      <c r="I3" s="65">
        <f>IF(RES_hh_tes_in!I3=0,0,1000*11630*RES_hh_tes_in!I3/RES_hh_num_in!I3)</f>
        <v>8207.2588476327728</v>
      </c>
      <c r="J3" s="65">
        <f>IF(RES_hh_tes_in!J3=0,0,1000*11630*RES_hh_tes_in!J3/RES_hh_num_in!J3)</f>
        <v>8102.8743515818369</v>
      </c>
      <c r="K3" s="65">
        <f>IF(RES_hh_tes_in!K3=0,0,1000*11630*RES_hh_tes_in!K3/RES_hh_num_in!K3)</f>
        <v>7955.0218962758472</v>
      </c>
      <c r="L3" s="65">
        <f>IF(RES_hh_tes_in!L3=0,0,1000*11630*RES_hh_tes_in!L3/RES_hh_num_in!L3)</f>
        <v>8234.028360686425</v>
      </c>
      <c r="M3" s="65">
        <f>IF(RES_hh_tes_in!M3=0,0,1000*11630*RES_hh_tes_in!M3/RES_hh_num_in!M3)</f>
        <v>8153.2473577219916</v>
      </c>
      <c r="N3" s="65">
        <f>IF(RES_hh_tes_in!N3=0,0,1000*11630*RES_hh_tes_in!N3/RES_hh_num_in!N3)</f>
        <v>8388.4279045150706</v>
      </c>
      <c r="O3" s="65">
        <f>IF(RES_hh_tes_in!O3=0,0,1000*11630*RES_hh_tes_in!O3/RES_hh_num_in!O3)</f>
        <v>8256.4090995310307</v>
      </c>
      <c r="P3" s="65">
        <f>IF(RES_hh_tes_in!P3=0,0,1000*11630*RES_hh_tes_in!P3/RES_hh_num_in!P3)</f>
        <v>6589.4672916725385</v>
      </c>
      <c r="Q3" s="65">
        <f>IF(RES_hh_tes_in!Q3=0,0,1000*11630*RES_hh_tes_in!Q3/RES_hh_num_in!Q3)</f>
        <v>7201.9086551254213</v>
      </c>
      <c r="R3" s="65">
        <f>IF(RES_hh_tes_in!R3=0,0,1000*11630*RES_hh_tes_in!R3/RES_hh_num_in!R3)</f>
        <v>7155.8237245429737</v>
      </c>
      <c r="S3" s="65">
        <f>IF(RES_hh_tes_in!S3=0,0,1000*11630*RES_hh_tes_in!S3/RES_hh_num_in!S3)</f>
        <v>7373.5843896320603</v>
      </c>
      <c r="T3" s="65">
        <f>IF(RES_hh_tes_in!T3=0,0,1000*11630*RES_hh_tes_in!T3/RES_hh_num_in!T3)</f>
        <v>7053.3788696655729</v>
      </c>
      <c r="U3" s="65">
        <f>IF(RES_hh_tes_in!U3=0,0,1000*11630*RES_hh_tes_in!U3/RES_hh_num_in!U3)</f>
        <v>6583.156501341392</v>
      </c>
      <c r="V3" s="65">
        <f>IF(RES_hh_tes_in!V3=0,0,1000*11630*RES_hh_tes_in!V3/RES_hh_num_in!V3)</f>
        <v>5995.0057374152084</v>
      </c>
      <c r="W3" s="65">
        <f>IF(RES_hh_tes_in!W3=0,0,1000*11630*RES_hh_tes_in!W3/RES_hh_num_in!W3)</f>
        <v>6234.7046045401685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4863.4241968197157</v>
      </c>
      <c r="D4" s="69">
        <f>IF(RES_hh_tes_in!D4=0,0,1000*11630*RES_hh_tes_in!D4/RES_hh_num_in!D4)</f>
        <v>4958.351512071059</v>
      </c>
      <c r="E4" s="69">
        <f>IF(RES_hh_tes_in!E4=0,0,1000*11630*RES_hh_tes_in!E4/RES_hh_num_in!E4)</f>
        <v>6039.3207853505683</v>
      </c>
      <c r="F4" s="69">
        <f>IF(RES_hh_tes_in!F4=0,0,1000*11630*RES_hh_tes_in!F4/RES_hh_num_in!F4)</f>
        <v>5741.2180849279775</v>
      </c>
      <c r="G4" s="69">
        <f>IF(RES_hh_tes_in!G4=0,0,1000*11630*RES_hh_tes_in!G4/RES_hh_num_in!G4)</f>
        <v>6121.7291838934261</v>
      </c>
      <c r="H4" s="69">
        <f>IF(RES_hh_tes_in!H4=0,0,1000*11630*RES_hh_tes_in!H4/RES_hh_num_in!H4)</f>
        <v>5690.4298011624987</v>
      </c>
      <c r="I4" s="69">
        <f>IF(RES_hh_tes_in!I4=0,0,1000*11630*RES_hh_tes_in!I4/RES_hh_num_in!I4)</f>
        <v>6143.1390058700426</v>
      </c>
      <c r="J4" s="69">
        <f>IF(RES_hh_tes_in!J4=0,0,1000*11630*RES_hh_tes_in!J4/RES_hh_num_in!J4)</f>
        <v>6038.3319478926214</v>
      </c>
      <c r="K4" s="69">
        <f>IF(RES_hh_tes_in!K4=0,0,1000*11630*RES_hh_tes_in!K4/RES_hh_num_in!K4)</f>
        <v>5953.6505257404806</v>
      </c>
      <c r="L4" s="69">
        <f>IF(RES_hh_tes_in!L4=0,0,1000*11630*RES_hh_tes_in!L4/RES_hh_num_in!L4)</f>
        <v>6369.1859673014824</v>
      </c>
      <c r="M4" s="69">
        <f>IF(RES_hh_tes_in!M4=0,0,1000*11630*RES_hh_tes_in!M4/RES_hh_num_in!M4)</f>
        <v>6211.6948586553435</v>
      </c>
      <c r="N4" s="69">
        <f>IF(RES_hh_tes_in!N4=0,0,1000*11630*RES_hh_tes_in!N4/RES_hh_num_in!N4)</f>
        <v>6258.4302232335367</v>
      </c>
      <c r="O4" s="69">
        <f>IF(RES_hh_tes_in!O4=0,0,1000*11630*RES_hh_tes_in!O4/RES_hh_num_in!O4)</f>
        <v>6291.9508195616727</v>
      </c>
      <c r="P4" s="69">
        <f>IF(RES_hh_tes_in!P4=0,0,1000*11630*RES_hh_tes_in!P4/RES_hh_num_in!P4)</f>
        <v>4987.3408564649899</v>
      </c>
      <c r="Q4" s="69">
        <f>IF(RES_hh_tes_in!Q4=0,0,1000*11630*RES_hh_tes_in!Q4/RES_hh_num_in!Q4)</f>
        <v>5503.9347207589035</v>
      </c>
      <c r="R4" s="69">
        <f>IF(RES_hh_tes_in!R4=0,0,1000*11630*RES_hh_tes_in!R4/RES_hh_num_in!R4)</f>
        <v>5312.2316754148269</v>
      </c>
      <c r="S4" s="69">
        <f>IF(RES_hh_tes_in!S4=0,0,1000*11630*RES_hh_tes_in!S4/RES_hh_num_in!S4)</f>
        <v>5346.7495332488106</v>
      </c>
      <c r="T4" s="69">
        <f>IF(RES_hh_tes_in!T4=0,0,1000*11630*RES_hh_tes_in!T4/RES_hh_num_in!T4)</f>
        <v>4873.3018128427084</v>
      </c>
      <c r="U4" s="69">
        <f>IF(RES_hh_tes_in!U4=0,0,1000*11630*RES_hh_tes_in!U4/RES_hh_num_in!U4)</f>
        <v>4519.3985176833312</v>
      </c>
      <c r="V4" s="69">
        <f>IF(RES_hh_tes_in!V4=0,0,1000*11630*RES_hh_tes_in!V4/RES_hh_num_in!V4)</f>
        <v>4078.3492884013717</v>
      </c>
      <c r="W4" s="69">
        <f>IF(RES_hh_tes_in!W4=0,0,1000*11630*RES_hh_tes_in!W4/RES_hh_num_in!W4)</f>
        <v>4602.117904908755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0</v>
      </c>
      <c r="L5" s="72">
        <f>IF(RES_hh_tes_in!L5=0,0,1000*11630*RES_hh_tes_in!L5/RES_hh_num_in!L5)</f>
        <v>0</v>
      </c>
      <c r="M5" s="72">
        <f>IF(RES_hh_tes_in!M5=0,0,1000*11630*RES_hh_tes_in!M5/RES_hh_num_in!M5)</f>
        <v>0</v>
      </c>
      <c r="N5" s="72">
        <f>IF(RES_hh_tes_in!N5=0,0,1000*11630*RES_hh_tes_in!N5/RES_hh_num_in!N5)</f>
        <v>0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4796.7813667056198</v>
      </c>
      <c r="D6" s="72">
        <f>IF(RES_hh_tes_in!D6=0,0,1000*11630*RES_hh_tes_in!D6/RES_hh_num_in!D6)</f>
        <v>4873.2192579086804</v>
      </c>
      <c r="E6" s="72">
        <f>IF(RES_hh_tes_in!E6=0,0,1000*11630*RES_hh_tes_in!E6/RES_hh_num_in!E6)</f>
        <v>5555.7543752531055</v>
      </c>
      <c r="F6" s="72">
        <f>IF(RES_hh_tes_in!F6=0,0,1000*11630*RES_hh_tes_in!F6/RES_hh_num_in!F6)</f>
        <v>5321.5918471528039</v>
      </c>
      <c r="G6" s="72">
        <f>IF(RES_hh_tes_in!G6=0,0,1000*11630*RES_hh_tes_in!G6/RES_hh_num_in!G6)</f>
        <v>6126.8081452439174</v>
      </c>
      <c r="H6" s="72">
        <f>IF(RES_hh_tes_in!H6=0,0,1000*11630*RES_hh_tes_in!H6/RES_hh_num_in!H6)</f>
        <v>5620.8164970180742</v>
      </c>
      <c r="I6" s="72">
        <f>IF(RES_hh_tes_in!I6=0,0,1000*11630*RES_hh_tes_in!I6/RES_hh_num_in!I6)</f>
        <v>5577.3997065598578</v>
      </c>
      <c r="J6" s="72">
        <f>IF(RES_hh_tes_in!J6=0,0,1000*11630*RES_hh_tes_in!J6/RES_hh_num_in!J6)</f>
        <v>6330.6970048036674</v>
      </c>
      <c r="K6" s="72">
        <f>IF(RES_hh_tes_in!K6=0,0,1000*11630*RES_hh_tes_in!K6/RES_hh_num_in!K6)</f>
        <v>6167.9738818509149</v>
      </c>
      <c r="L6" s="72">
        <f>IF(RES_hh_tes_in!L6=0,0,1000*11630*RES_hh_tes_in!L6/RES_hh_num_in!L6)</f>
        <v>6324.6763499758972</v>
      </c>
      <c r="M6" s="72">
        <f>IF(RES_hh_tes_in!M6=0,0,1000*11630*RES_hh_tes_in!M6/RES_hh_num_in!M6)</f>
        <v>5553.2245235041273</v>
      </c>
      <c r="N6" s="72">
        <f>IF(RES_hh_tes_in!N6=0,0,1000*11630*RES_hh_tes_in!N6/RES_hh_num_in!N6)</f>
        <v>5918.9161478771339</v>
      </c>
      <c r="O6" s="72">
        <f>IF(RES_hh_tes_in!O6=0,0,1000*11630*RES_hh_tes_in!O6/RES_hh_num_in!O6)</f>
        <v>6071.6972064122747</v>
      </c>
      <c r="P6" s="72">
        <f>IF(RES_hh_tes_in!P6=0,0,1000*11630*RES_hh_tes_in!P6/RES_hh_num_in!P6)</f>
        <v>5193.668496025165</v>
      </c>
      <c r="Q6" s="72">
        <f>IF(RES_hh_tes_in!Q6=0,0,1000*11630*RES_hh_tes_in!Q6/RES_hh_num_in!Q6)</f>
        <v>5219.1277876697741</v>
      </c>
      <c r="R6" s="72">
        <f>IF(RES_hh_tes_in!R6=0,0,1000*11630*RES_hh_tes_in!R6/RES_hh_num_in!R6)</f>
        <v>5234.0758170974841</v>
      </c>
      <c r="S6" s="72">
        <f>IF(RES_hh_tes_in!S6=0,0,1000*11630*RES_hh_tes_in!S6/RES_hh_num_in!S6)</f>
        <v>5173.9608877391165</v>
      </c>
      <c r="T6" s="72">
        <f>IF(RES_hh_tes_in!T6=0,0,1000*11630*RES_hh_tes_in!T6/RES_hh_num_in!T6)</f>
        <v>4702.1696417359735</v>
      </c>
      <c r="U6" s="72">
        <f>IF(RES_hh_tes_in!U6=0,0,1000*11630*RES_hh_tes_in!U6/RES_hh_num_in!U6)</f>
        <v>4522.2945140192642</v>
      </c>
      <c r="V6" s="72">
        <f>IF(RES_hh_tes_in!V6=0,0,1000*11630*RES_hh_tes_in!V6/RES_hh_num_in!V6)</f>
        <v>4137.7786819582416</v>
      </c>
      <c r="W6" s="72">
        <f>IF(RES_hh_tes_in!W6=0,0,1000*11630*RES_hh_tes_in!W6/RES_hh_num_in!W6)</f>
        <v>4094.9277301811217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5131.7688364648275</v>
      </c>
      <c r="D7" s="72">
        <f>IF(RES_hh_tes_in!D7=0,0,1000*11630*RES_hh_tes_in!D7/RES_hh_num_in!D7)</f>
        <v>0</v>
      </c>
      <c r="E7" s="72">
        <f>IF(RES_hh_tes_in!E7=0,0,1000*11630*RES_hh_tes_in!E7/RES_hh_num_in!E7)</f>
        <v>0</v>
      </c>
      <c r="F7" s="72">
        <f>IF(RES_hh_tes_in!F7=0,0,1000*11630*RES_hh_tes_in!F7/RES_hh_num_in!F7)</f>
        <v>0</v>
      </c>
      <c r="G7" s="72">
        <f>IF(RES_hh_tes_in!G7=0,0,1000*11630*RES_hh_tes_in!G7/RES_hh_num_in!G7)</f>
        <v>0</v>
      </c>
      <c r="H7" s="72">
        <f>IF(RES_hh_tes_in!H7=0,0,1000*11630*RES_hh_tes_in!H7/RES_hh_num_in!H7)</f>
        <v>0</v>
      </c>
      <c r="I7" s="72">
        <f>IF(RES_hh_tes_in!I7=0,0,1000*11630*RES_hh_tes_in!I7/RES_hh_num_in!I7)</f>
        <v>0</v>
      </c>
      <c r="J7" s="72">
        <f>IF(RES_hh_tes_in!J7=0,0,1000*11630*RES_hh_tes_in!J7/RES_hh_num_in!J7)</f>
        <v>0</v>
      </c>
      <c r="K7" s="72">
        <f>IF(RES_hh_tes_in!K7=0,0,1000*11630*RES_hh_tes_in!K7/RES_hh_num_in!K7)</f>
        <v>6264.6052743776545</v>
      </c>
      <c r="L7" s="72">
        <f>IF(RES_hh_tes_in!L7=0,0,1000*11630*RES_hh_tes_in!L7/RES_hh_num_in!L7)</f>
        <v>5782.3933314575534</v>
      </c>
      <c r="M7" s="72">
        <f>IF(RES_hh_tes_in!M7=0,0,1000*11630*RES_hh_tes_in!M7/RES_hh_num_in!M7)</f>
        <v>5883.4338873537781</v>
      </c>
      <c r="N7" s="72">
        <f>IF(RES_hh_tes_in!N7=0,0,1000*11630*RES_hh_tes_in!N7/RES_hh_num_in!N7)</f>
        <v>5947.0140690666158</v>
      </c>
      <c r="O7" s="72">
        <f>IF(RES_hh_tes_in!O7=0,0,1000*11630*RES_hh_tes_in!O7/RES_hh_num_in!O7)</f>
        <v>6263.243648837657</v>
      </c>
      <c r="P7" s="72">
        <f>IF(RES_hh_tes_in!P7=0,0,1000*11630*RES_hh_tes_in!P7/RES_hh_num_in!P7)</f>
        <v>0</v>
      </c>
      <c r="Q7" s="72">
        <f>IF(RES_hh_tes_in!Q7=0,0,1000*11630*RES_hh_tes_in!Q7/RES_hh_num_in!Q7)</f>
        <v>0</v>
      </c>
      <c r="R7" s="72">
        <f>IF(RES_hh_tes_in!R7=0,0,1000*11630*RES_hh_tes_in!R7/RES_hh_num_in!R7)</f>
        <v>0</v>
      </c>
      <c r="S7" s="72">
        <f>IF(RES_hh_tes_in!S7=0,0,1000*11630*RES_hh_tes_in!S7/RES_hh_num_in!S7)</f>
        <v>0</v>
      </c>
      <c r="T7" s="72">
        <f>IF(RES_hh_tes_in!T7=0,0,1000*11630*RES_hh_tes_in!T7/RES_hh_num_in!T7)</f>
        <v>0</v>
      </c>
      <c r="U7" s="72">
        <f>IF(RES_hh_tes_in!U7=0,0,1000*11630*RES_hh_tes_in!U7/RES_hh_num_in!U7)</f>
        <v>0</v>
      </c>
      <c r="V7" s="72">
        <f>IF(RES_hh_tes_in!V7=0,0,1000*11630*RES_hh_tes_in!V7/RES_hh_num_in!V7)</f>
        <v>0</v>
      </c>
      <c r="W7" s="72">
        <f>IF(RES_hh_tes_in!W7=0,0,1000*11630*RES_hh_tes_in!W7/RES_hh_num_in!W7)</f>
        <v>0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4872.5861057136581</v>
      </c>
      <c r="D8" s="72">
        <f>IF(RES_hh_tes_in!D8=0,0,1000*11630*RES_hh_tes_in!D8/RES_hh_num_in!D8)</f>
        <v>4714.6111405918127</v>
      </c>
      <c r="E8" s="72">
        <f>IF(RES_hh_tes_in!E8=0,0,1000*11630*RES_hh_tes_in!E8/RES_hh_num_in!E8)</f>
        <v>5460.8468604419177</v>
      </c>
      <c r="F8" s="72">
        <f>IF(RES_hh_tes_in!F8=0,0,1000*11630*RES_hh_tes_in!F8/RES_hh_num_in!F8)</f>
        <v>5789.4938840837976</v>
      </c>
      <c r="G8" s="72">
        <f>IF(RES_hh_tes_in!G8=0,0,1000*11630*RES_hh_tes_in!G8/RES_hh_num_in!G8)</f>
        <v>6154.7620716332685</v>
      </c>
      <c r="H8" s="72">
        <f>IF(RES_hh_tes_in!H8=0,0,1000*11630*RES_hh_tes_in!H8/RES_hh_num_in!H8)</f>
        <v>5698.4341141955229</v>
      </c>
      <c r="I8" s="72">
        <f>IF(RES_hh_tes_in!I8=0,0,1000*11630*RES_hh_tes_in!I8/RES_hh_num_in!I8)</f>
        <v>5517.0484304919919</v>
      </c>
      <c r="J8" s="72">
        <f>IF(RES_hh_tes_in!J8=0,0,1000*11630*RES_hh_tes_in!J8/RES_hh_num_in!J8)</f>
        <v>5616.5615537234125</v>
      </c>
      <c r="K8" s="72">
        <f>IF(RES_hh_tes_in!K8=0,0,1000*11630*RES_hh_tes_in!K8/RES_hh_num_in!K8)</f>
        <v>5792.4999557318142</v>
      </c>
      <c r="L8" s="72">
        <f>IF(RES_hh_tes_in!L8=0,0,1000*11630*RES_hh_tes_in!L8/RES_hh_num_in!L8)</f>
        <v>6399.6822802359384</v>
      </c>
      <c r="M8" s="72">
        <f>IF(RES_hh_tes_in!M8=0,0,1000*11630*RES_hh_tes_in!M8/RES_hh_num_in!M8)</f>
        <v>6128.0726416509451</v>
      </c>
      <c r="N8" s="72">
        <f>IF(RES_hh_tes_in!N8=0,0,1000*11630*RES_hh_tes_in!N8/RES_hh_num_in!N8)</f>
        <v>6151.8909277826042</v>
      </c>
      <c r="O8" s="72">
        <f>IF(RES_hh_tes_in!O8=0,0,1000*11630*RES_hh_tes_in!O8/RES_hh_num_in!O8)</f>
        <v>6100.7506067933273</v>
      </c>
      <c r="P8" s="72">
        <f>IF(RES_hh_tes_in!P8=0,0,1000*11630*RES_hh_tes_in!P8/RES_hh_num_in!P8)</f>
        <v>4823.6764740118815</v>
      </c>
      <c r="Q8" s="72">
        <f>IF(RES_hh_tes_in!Q8=0,0,1000*11630*RES_hh_tes_in!Q8/RES_hh_num_in!Q8)</f>
        <v>5384.9606532974103</v>
      </c>
      <c r="R8" s="72">
        <f>IF(RES_hh_tes_in!R8=0,0,1000*11630*RES_hh_tes_in!R8/RES_hh_num_in!R8)</f>
        <v>5270.1621370857665</v>
      </c>
      <c r="S8" s="72">
        <f>IF(RES_hh_tes_in!S8=0,0,1000*11630*RES_hh_tes_in!S8/RES_hh_num_in!S8)</f>
        <v>5190.0619566728428</v>
      </c>
      <c r="T8" s="72">
        <f>IF(RES_hh_tes_in!T8=0,0,1000*11630*RES_hh_tes_in!T8/RES_hh_num_in!T8)</f>
        <v>4753.4336063709661</v>
      </c>
      <c r="U8" s="72">
        <f>IF(RES_hh_tes_in!U8=0,0,1000*11630*RES_hh_tes_in!U8/RES_hh_num_in!U8)</f>
        <v>4496.6706608949498</v>
      </c>
      <c r="V8" s="72">
        <f>IF(RES_hh_tes_in!V8=0,0,1000*11630*RES_hh_tes_in!V8/RES_hh_num_in!V8)</f>
        <v>4230.6104999873623</v>
      </c>
      <c r="W8" s="72">
        <f>IF(RES_hh_tes_in!W8=0,0,1000*11630*RES_hh_tes_in!W8/RES_hh_num_in!W8)</f>
        <v>3981.3522146715945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4178.7069016365913</v>
      </c>
      <c r="D9" s="72">
        <f>IF(RES_hh_tes_in!D9=0,0,1000*11630*RES_hh_tes_in!D9/RES_hh_num_in!D9)</f>
        <v>5097.5185217274839</v>
      </c>
      <c r="E9" s="72">
        <f>IF(RES_hh_tes_in!E9=0,0,1000*11630*RES_hh_tes_in!E9/RES_hh_num_in!E9)</f>
        <v>7107.7284418415675</v>
      </c>
      <c r="F9" s="72">
        <f>IF(RES_hh_tes_in!F9=0,0,1000*11630*RES_hh_tes_in!F9/RES_hh_num_in!F9)</f>
        <v>4107.2612064372825</v>
      </c>
      <c r="G9" s="72">
        <f>IF(RES_hh_tes_in!G9=0,0,1000*11630*RES_hh_tes_in!G9/RES_hh_num_in!G9)</f>
        <v>5852.7139768179968</v>
      </c>
      <c r="H9" s="72">
        <f>IF(RES_hh_tes_in!H9=0,0,1000*11630*RES_hh_tes_in!H9/RES_hh_num_in!H9)</f>
        <v>5556.0920968962355</v>
      </c>
      <c r="I9" s="72">
        <f>IF(RES_hh_tes_in!I9=0,0,1000*11630*RES_hh_tes_in!I9/RES_hh_num_in!I9)</f>
        <v>6393.8386808844953</v>
      </c>
      <c r="J9" s="72">
        <f>IF(RES_hh_tes_in!J9=0,0,1000*11630*RES_hh_tes_in!J9/RES_hh_num_in!J9)</f>
        <v>7337.8950366447189</v>
      </c>
      <c r="K9" s="72">
        <f>IF(RES_hh_tes_in!K9=0,0,1000*11630*RES_hh_tes_in!K9/RES_hh_num_in!K9)</f>
        <v>7012.2218106289884</v>
      </c>
      <c r="L9" s="72">
        <f>IF(RES_hh_tes_in!L9=0,0,1000*11630*RES_hh_tes_in!L9/RES_hh_num_in!L9)</f>
        <v>6663.1015736630234</v>
      </c>
      <c r="M9" s="72">
        <f>IF(RES_hh_tes_in!M9=0,0,1000*11630*RES_hh_tes_in!M9/RES_hh_num_in!M9)</f>
        <v>4233.9812428392379</v>
      </c>
      <c r="N9" s="72">
        <f>IF(RES_hh_tes_in!N9=0,0,1000*11630*RES_hh_tes_in!N9/RES_hh_num_in!N9)</f>
        <v>6243.1252837824586</v>
      </c>
      <c r="O9" s="72">
        <f>IF(RES_hh_tes_in!O9=0,0,1000*11630*RES_hh_tes_in!O9/RES_hh_num_in!O9)</f>
        <v>6190.0867617043587</v>
      </c>
      <c r="P9" s="72">
        <f>IF(RES_hh_tes_in!P9=0,0,1000*11630*RES_hh_tes_in!P9/RES_hh_num_in!P9)</f>
        <v>4981.0762070983728</v>
      </c>
      <c r="Q9" s="72">
        <f>IF(RES_hh_tes_in!Q9=0,0,1000*11630*RES_hh_tes_in!Q9/RES_hh_num_in!Q9)</f>
        <v>5486.9132796712984</v>
      </c>
      <c r="R9" s="72">
        <f>IF(RES_hh_tes_in!R9=0,0,1000*11630*RES_hh_tes_in!R9/RES_hh_num_in!R9)</f>
        <v>5151.2114015097013</v>
      </c>
      <c r="S9" s="72">
        <f>IF(RES_hh_tes_in!S9=0,0,1000*11630*RES_hh_tes_in!S9/RES_hh_num_in!S9)</f>
        <v>5404.2354009944347</v>
      </c>
      <c r="T9" s="72">
        <f>IF(RES_hh_tes_in!T9=0,0,1000*11630*RES_hh_tes_in!T9/RES_hh_num_in!T9)</f>
        <v>4846.4049832594565</v>
      </c>
      <c r="U9" s="72">
        <f>IF(RES_hh_tes_in!U9=0,0,1000*11630*RES_hh_tes_in!U9/RES_hh_num_in!U9)</f>
        <v>4598.3665466500024</v>
      </c>
      <c r="V9" s="72">
        <f>IF(RES_hh_tes_in!V9=0,0,1000*11630*RES_hh_tes_in!V9/RES_hh_num_in!V9)</f>
        <v>4192.1177338095986</v>
      </c>
      <c r="W9" s="72">
        <f>IF(RES_hh_tes_in!W9=0,0,1000*11630*RES_hh_tes_in!W9/RES_hh_num_in!W9)</f>
        <v>4277.5889736129775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4906.3577644765128</v>
      </c>
      <c r="D10" s="72">
        <f>IF(RES_hh_tes_in!D10=0,0,1000*11630*RES_hh_tes_in!D10/RES_hh_num_in!D10)</f>
        <v>5082.9897557636659</v>
      </c>
      <c r="E10" s="72">
        <f>IF(RES_hh_tes_in!E10=0,0,1000*11630*RES_hh_tes_in!E10/RES_hh_num_in!E10)</f>
        <v>5513.1677829152923</v>
      </c>
      <c r="F10" s="72">
        <f>IF(RES_hh_tes_in!F10=0,0,1000*11630*RES_hh_tes_in!F10/RES_hh_num_in!F10)</f>
        <v>5614.6558661487843</v>
      </c>
      <c r="G10" s="72">
        <f>IF(RES_hh_tes_in!G10=0,0,1000*11630*RES_hh_tes_in!G10/RES_hh_num_in!G10)</f>
        <v>5917.9177813855849</v>
      </c>
      <c r="H10" s="72">
        <f>IF(RES_hh_tes_in!H10=0,0,1000*11630*RES_hh_tes_in!H10/RES_hh_num_in!H10)</f>
        <v>5879.9539342673806</v>
      </c>
      <c r="I10" s="72">
        <f>IF(RES_hh_tes_in!I10=0,0,1000*11630*RES_hh_tes_in!I10/RES_hh_num_in!I10)</f>
        <v>5931.826501291458</v>
      </c>
      <c r="J10" s="72">
        <f>IF(RES_hh_tes_in!J10=0,0,1000*11630*RES_hh_tes_in!J10/RES_hh_num_in!J10)</f>
        <v>6331.8459272137825</v>
      </c>
      <c r="K10" s="72">
        <f>IF(RES_hh_tes_in!K10=0,0,1000*11630*RES_hh_tes_in!K10/RES_hh_num_in!K10)</f>
        <v>7027.0551857107139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5385.431722003611</v>
      </c>
      <c r="N10" s="72">
        <f>IF(RES_hh_tes_in!N10=0,0,1000*11630*RES_hh_tes_in!N10/RES_hh_num_in!N10)</f>
        <v>6928.8087329904729</v>
      </c>
      <c r="O10" s="72">
        <f>IF(RES_hh_tes_in!O10=0,0,1000*11630*RES_hh_tes_in!O10/RES_hh_num_in!O10)</f>
        <v>7177.6664452097557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5430.9921651097156</v>
      </c>
      <c r="S10" s="72">
        <f>IF(RES_hh_tes_in!S10=0,0,1000*11630*RES_hh_tes_in!S10/RES_hh_num_in!S10)</f>
        <v>5155.8666857691433</v>
      </c>
      <c r="T10" s="72">
        <f>IF(RES_hh_tes_in!T10=0,0,1000*11630*RES_hh_tes_in!T10/RES_hh_num_in!T10)</f>
        <v>5529.6944463036416</v>
      </c>
      <c r="U10" s="72">
        <f>IF(RES_hh_tes_in!U10=0,0,1000*11630*RES_hh_tes_in!U10/RES_hh_num_in!U10)</f>
        <v>5124.1567380875313</v>
      </c>
      <c r="V10" s="72">
        <f>IF(RES_hh_tes_in!V10=0,0,1000*11630*RES_hh_tes_in!V10/RES_hh_num_in!V10)</f>
        <v>4447.5050724965267</v>
      </c>
      <c r="W10" s="72">
        <f>IF(RES_hh_tes_in!W10=0,0,1000*11630*RES_hh_tes_in!W10/RES_hh_num_in!W10)</f>
        <v>3940.9500385301781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0</v>
      </c>
      <c r="D11" s="72">
        <f>IF(RES_hh_tes_in!D11=0,0,1000*11630*RES_hh_tes_in!D11/RES_hh_num_in!D11)</f>
        <v>0</v>
      </c>
      <c r="E11" s="72">
        <f>IF(RES_hh_tes_in!E11=0,0,1000*11630*RES_hh_tes_in!E11/RES_hh_num_in!E11)</f>
        <v>0</v>
      </c>
      <c r="F11" s="72">
        <f>IF(RES_hh_tes_in!F11=0,0,1000*11630*RES_hh_tes_in!F11/RES_hh_num_in!F11)</f>
        <v>8421.4578891876281</v>
      </c>
      <c r="G11" s="72">
        <f>IF(RES_hh_tes_in!G11=0,0,1000*11630*RES_hh_tes_in!G11/RES_hh_num_in!G11)</f>
        <v>8505.0490584300824</v>
      </c>
      <c r="H11" s="72">
        <f>IF(RES_hh_tes_in!H11=0,0,1000*11630*RES_hh_tes_in!H11/RES_hh_num_in!H11)</f>
        <v>7057.7824425853014</v>
      </c>
      <c r="I11" s="72">
        <f>IF(RES_hh_tes_in!I11=0,0,1000*11630*RES_hh_tes_in!I11/RES_hh_num_in!I11)</f>
        <v>0</v>
      </c>
      <c r="J11" s="72">
        <f>IF(RES_hh_tes_in!J11=0,0,1000*11630*RES_hh_tes_in!J11/RES_hh_num_in!J11)</f>
        <v>2120.734880275616</v>
      </c>
      <c r="K11" s="72">
        <f>IF(RES_hh_tes_in!K11=0,0,1000*11630*RES_hh_tes_in!K11/RES_hh_num_in!K11)</f>
        <v>1892.9164482055562</v>
      </c>
      <c r="L11" s="72">
        <f>IF(RES_hh_tes_in!L11=0,0,1000*11630*RES_hh_tes_in!L11/RES_hh_num_in!L11)</f>
        <v>3078.8358421588646</v>
      </c>
      <c r="M11" s="72">
        <f>IF(RES_hh_tes_in!M11=0,0,1000*11630*RES_hh_tes_in!M11/RES_hh_num_in!M11)</f>
        <v>7088.2341282735169</v>
      </c>
      <c r="N11" s="72">
        <f>IF(RES_hh_tes_in!N11=0,0,1000*11630*RES_hh_tes_in!N11/RES_hh_num_in!N11)</f>
        <v>6335.8874032032127</v>
      </c>
      <c r="O11" s="72">
        <f>IF(RES_hh_tes_in!O11=0,0,1000*11630*RES_hh_tes_in!O11/RES_hh_num_in!O11)</f>
        <v>6750.7158224306904</v>
      </c>
      <c r="P11" s="72">
        <f>IF(RES_hh_tes_in!P11=0,0,1000*11630*RES_hh_tes_in!P11/RES_hh_num_in!P11)</f>
        <v>5217.4382873062323</v>
      </c>
      <c r="Q11" s="72">
        <f>IF(RES_hh_tes_in!Q11=0,0,1000*11630*RES_hh_tes_in!Q11/RES_hh_num_in!Q11)</f>
        <v>5545.3278278214439</v>
      </c>
      <c r="R11" s="72">
        <f>IF(RES_hh_tes_in!R11=0,0,1000*11630*RES_hh_tes_in!R11/RES_hh_num_in!R11)</f>
        <v>5419.874280351687</v>
      </c>
      <c r="S11" s="72">
        <f>IF(RES_hh_tes_in!S11=0,0,1000*11630*RES_hh_tes_in!S11/RES_hh_num_in!S11)</f>
        <v>4951.5942036157639</v>
      </c>
      <c r="T11" s="72">
        <f>IF(RES_hh_tes_in!T11=0,0,1000*11630*RES_hh_tes_in!T11/RES_hh_num_in!T11)</f>
        <v>5701.1494469856343</v>
      </c>
      <c r="U11" s="72">
        <f>IF(RES_hh_tes_in!U11=0,0,1000*11630*RES_hh_tes_in!U11/RES_hh_num_in!U11)</f>
        <v>4462.4869201572583</v>
      </c>
      <c r="V11" s="72">
        <f>IF(RES_hh_tes_in!V11=0,0,1000*11630*RES_hh_tes_in!V11/RES_hh_num_in!V11)</f>
        <v>0</v>
      </c>
      <c r="W11" s="72">
        <f>IF(RES_hh_tes_in!W11=0,0,1000*11630*RES_hh_tes_in!W11/RES_hh_num_in!W11)</f>
        <v>0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4906.1845157381367</v>
      </c>
      <c r="D12" s="72">
        <f>IF(RES_hh_tes_in!D12=0,0,1000*11630*RES_hh_tes_in!D12/RES_hh_num_in!D12)</f>
        <v>4596.6934298959723</v>
      </c>
      <c r="E12" s="72">
        <f>IF(RES_hh_tes_in!E12=0,0,1000*11630*RES_hh_tes_in!E12/RES_hh_num_in!E12)</f>
        <v>4852.0197727399955</v>
      </c>
      <c r="F12" s="72">
        <f>IF(RES_hh_tes_in!F12=0,0,1000*11630*RES_hh_tes_in!F12/RES_hh_num_in!F12)</f>
        <v>5581.3247227855336</v>
      </c>
      <c r="G12" s="72">
        <f>IF(RES_hh_tes_in!G12=0,0,1000*11630*RES_hh_tes_in!G12/RES_hh_num_in!G12)</f>
        <v>6830.6503429994473</v>
      </c>
      <c r="H12" s="72">
        <f>IF(RES_hh_tes_in!H12=0,0,1000*11630*RES_hh_tes_in!H12/RES_hh_num_in!H12)</f>
        <v>5693.9114287212351</v>
      </c>
      <c r="I12" s="72">
        <f>IF(RES_hh_tes_in!I12=0,0,1000*11630*RES_hh_tes_in!I12/RES_hh_num_in!I12)</f>
        <v>5665.7093190795849</v>
      </c>
      <c r="J12" s="72">
        <f>IF(RES_hh_tes_in!J12=0,0,1000*11630*RES_hh_tes_in!J12/RES_hh_num_in!J12)</f>
        <v>5705.4925916718657</v>
      </c>
      <c r="K12" s="72">
        <f>IF(RES_hh_tes_in!K12=0,0,1000*11630*RES_hh_tes_in!K12/RES_hh_num_in!K12)</f>
        <v>5693.8477782739601</v>
      </c>
      <c r="L12" s="72">
        <f>IF(RES_hh_tes_in!L12=0,0,1000*11630*RES_hh_tes_in!L12/RES_hh_num_in!L12)</f>
        <v>6763.8813938112007</v>
      </c>
      <c r="M12" s="72">
        <f>IF(RES_hh_tes_in!M12=0,0,1000*11630*RES_hh_tes_in!M12/RES_hh_num_in!M12)</f>
        <v>6159.7084906372347</v>
      </c>
      <c r="N12" s="72">
        <f>IF(RES_hh_tes_in!N12=0,0,1000*11630*RES_hh_tes_in!N12/RES_hh_num_in!N12)</f>
        <v>6387.791214154784</v>
      </c>
      <c r="O12" s="72">
        <f>IF(RES_hh_tes_in!O12=0,0,1000*11630*RES_hh_tes_in!O12/RES_hh_num_in!O12)</f>
        <v>6519.8937315400153</v>
      </c>
      <c r="P12" s="72">
        <f>IF(RES_hh_tes_in!P12=0,0,1000*11630*RES_hh_tes_in!P12/RES_hh_num_in!P12)</f>
        <v>4801.2360825144169</v>
      </c>
      <c r="Q12" s="72">
        <f>IF(RES_hh_tes_in!Q12=0,0,1000*11630*RES_hh_tes_in!Q12/RES_hh_num_in!Q12)</f>
        <v>5526.0815057938062</v>
      </c>
      <c r="R12" s="72">
        <f>IF(RES_hh_tes_in!R12=0,0,1000*11630*RES_hh_tes_in!R12/RES_hh_num_in!R12)</f>
        <v>5358.4390006146477</v>
      </c>
      <c r="S12" s="72">
        <f>IF(RES_hh_tes_in!S12=0,0,1000*11630*RES_hh_tes_in!S12/RES_hh_num_in!S12)</f>
        <v>5525.9473394309543</v>
      </c>
      <c r="T12" s="72">
        <f>IF(RES_hh_tes_in!T12=0,0,1000*11630*RES_hh_tes_in!T12/RES_hh_num_in!T12)</f>
        <v>5050.9160567787194</v>
      </c>
      <c r="U12" s="72">
        <f>IF(RES_hh_tes_in!U12=0,0,1000*11630*RES_hh_tes_in!U12/RES_hh_num_in!U12)</f>
        <v>3164.3306039074805</v>
      </c>
      <c r="V12" s="72">
        <f>IF(RES_hh_tes_in!V12=0,0,1000*11630*RES_hh_tes_in!V12/RES_hh_num_in!V12)</f>
        <v>2003.9315265738426</v>
      </c>
      <c r="W12" s="72">
        <f>IF(RES_hh_tes_in!W12=0,0,1000*11630*RES_hh_tes_in!W12/RES_hh_num_in!W12)</f>
        <v>6043.5946927638224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4558.2542021170502</v>
      </c>
      <c r="D13" s="74">
        <f>IF(RES_hh_tes_in!D13=0,0,1000*11630*RES_hh_tes_in!D13/RES_hh_num_in!D13)</f>
        <v>5006.2921571058423</v>
      </c>
      <c r="E13" s="74">
        <f>IF(RES_hh_tes_in!E13=0,0,1000*11630*RES_hh_tes_in!E13/RES_hh_num_in!E13)</f>
        <v>5630.9602506817246</v>
      </c>
      <c r="F13" s="74">
        <f>IF(RES_hh_tes_in!F13=0,0,1000*11630*RES_hh_tes_in!F13/RES_hh_num_in!F13)</f>
        <v>5614.7194253257949</v>
      </c>
      <c r="G13" s="74">
        <f>IF(RES_hh_tes_in!G13=0,0,1000*11630*RES_hh_tes_in!G13/RES_hh_num_in!G13)</f>
        <v>6672.572647103786</v>
      </c>
      <c r="H13" s="74">
        <f>IF(RES_hh_tes_in!H13=0,0,1000*11630*RES_hh_tes_in!H13/RES_hh_num_in!H13)</f>
        <v>5782.4302357806882</v>
      </c>
      <c r="I13" s="74">
        <f>IF(RES_hh_tes_in!I13=0,0,1000*11630*RES_hh_tes_in!I13/RES_hh_num_in!I13)</f>
        <v>5332.2409770073073</v>
      </c>
      <c r="J13" s="74">
        <f>IF(RES_hh_tes_in!J13=0,0,1000*11630*RES_hh_tes_in!J13/RES_hh_num_in!J13)</f>
        <v>6001.670229429662</v>
      </c>
      <c r="K13" s="74">
        <f>IF(RES_hh_tes_in!K13=0,0,1000*11630*RES_hh_tes_in!K13/RES_hh_num_in!K13)</f>
        <v>5670.3466353209851</v>
      </c>
      <c r="L13" s="74">
        <f>IF(RES_hh_tes_in!L13=0,0,1000*11630*RES_hh_tes_in!L13/RES_hh_num_in!L13)</f>
        <v>6535.3208312645393</v>
      </c>
      <c r="M13" s="74">
        <f>IF(RES_hh_tes_in!M13=0,0,1000*11630*RES_hh_tes_in!M13/RES_hh_num_in!M13)</f>
        <v>6647.3335799937367</v>
      </c>
      <c r="N13" s="74">
        <f>IF(RES_hh_tes_in!N13=0,0,1000*11630*RES_hh_tes_in!N13/RES_hh_num_in!N13)</f>
        <v>6694.3440429751136</v>
      </c>
      <c r="O13" s="74">
        <f>IF(RES_hh_tes_in!O13=0,0,1000*11630*RES_hh_tes_in!O13/RES_hh_num_in!O13)</f>
        <v>0</v>
      </c>
      <c r="P13" s="74">
        <f>IF(RES_hh_tes_in!P13=0,0,1000*11630*RES_hh_tes_in!P13/RES_hh_num_in!P13)</f>
        <v>0</v>
      </c>
      <c r="Q13" s="74">
        <f>IF(RES_hh_tes_in!Q13=0,0,1000*11630*RES_hh_tes_in!Q13/RES_hh_num_in!Q13)</f>
        <v>0</v>
      </c>
      <c r="R13" s="74">
        <f>IF(RES_hh_tes_in!R13=0,0,1000*11630*RES_hh_tes_in!R13/RES_hh_num_in!R13)</f>
        <v>5996.8912558989077</v>
      </c>
      <c r="S13" s="74">
        <f>IF(RES_hh_tes_in!S13=0,0,1000*11630*RES_hh_tes_in!S13/RES_hh_num_in!S13)</f>
        <v>0</v>
      </c>
      <c r="T13" s="74">
        <f>IF(RES_hh_tes_in!T13=0,0,1000*11630*RES_hh_tes_in!T13/RES_hh_num_in!T13)</f>
        <v>4546.1346134243395</v>
      </c>
      <c r="U13" s="74">
        <f>IF(RES_hh_tes_in!U13=0,0,1000*11630*RES_hh_tes_in!U13/RES_hh_num_in!U13)</f>
        <v>0</v>
      </c>
      <c r="V13" s="74">
        <f>IF(RES_hh_tes_in!V13=0,0,1000*11630*RES_hh_tes_in!V13/RES_hh_num_in!V13)</f>
        <v>0</v>
      </c>
      <c r="W13" s="74">
        <f>IF(RES_hh_tes_in!W13=0,0,1000*11630*RES_hh_tes_in!W13/RES_hh_num_in!W13)</f>
        <v>331.5620719673326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106.64326363442257</v>
      </c>
      <c r="D14" s="76">
        <f>IF(RES_hh_tes_in!D14=0,0,1000*11630*RES_hh_tes_in!D14/RES_hh_num_in!D14)</f>
        <v>90.800433009365847</v>
      </c>
      <c r="E14" s="76">
        <f>IF(RES_hh_tes_in!E14=0,0,1000*11630*RES_hh_tes_in!E14/RES_hh_num_in!E14)</f>
        <v>105.08270498405697</v>
      </c>
      <c r="F14" s="76">
        <f>IF(RES_hh_tes_in!F14=0,0,1000*11630*RES_hh_tes_in!F14/RES_hh_num_in!F14)</f>
        <v>110.03991086867289</v>
      </c>
      <c r="G14" s="76">
        <f>IF(RES_hh_tes_in!G14=0,0,1000*11630*RES_hh_tes_in!G14/RES_hh_num_in!G14)</f>
        <v>100.30391842318851</v>
      </c>
      <c r="H14" s="76">
        <f>IF(RES_hh_tes_in!H14=0,0,1000*11630*RES_hh_tes_in!H14/RES_hh_num_in!H14)</f>
        <v>78.422690574051728</v>
      </c>
      <c r="I14" s="76">
        <f>IF(RES_hh_tes_in!I14=0,0,1000*11630*RES_hh_tes_in!I14/RES_hh_num_in!I14)</f>
        <v>80.499037491803705</v>
      </c>
      <c r="J14" s="76">
        <f>IF(RES_hh_tes_in!J14=0,0,1000*11630*RES_hh_tes_in!J14/RES_hh_num_in!J14)</f>
        <v>108.50128387368633</v>
      </c>
      <c r="K14" s="76">
        <f>IF(RES_hh_tes_in!K14=0,0,1000*11630*RES_hh_tes_in!K14/RES_hh_num_in!K14)</f>
        <v>113.2818268682805</v>
      </c>
      <c r="L14" s="76">
        <f>IF(RES_hh_tes_in!L14=0,0,1000*11630*RES_hh_tes_in!L14/RES_hh_num_in!L14)</f>
        <v>121.00566720696406</v>
      </c>
      <c r="M14" s="76">
        <f>IF(RES_hh_tes_in!M14=0,0,1000*11630*RES_hh_tes_in!M14/RES_hh_num_in!M14)</f>
        <v>112.41132090157035</v>
      </c>
      <c r="N14" s="76">
        <f>IF(RES_hh_tes_in!N14=0,0,1000*11630*RES_hh_tes_in!N14/RES_hh_num_in!N14)</f>
        <v>107.5924793363928</v>
      </c>
      <c r="O14" s="76">
        <f>IF(RES_hh_tes_in!O14=0,0,1000*11630*RES_hh_tes_in!O14/RES_hh_num_in!O14)</f>
        <v>111.24936255948748</v>
      </c>
      <c r="P14" s="76">
        <f>IF(RES_hh_tes_in!P14=0,0,1000*11630*RES_hh_tes_in!P14/RES_hh_num_in!P14)</f>
        <v>76.738669058901095</v>
      </c>
      <c r="Q14" s="76">
        <f>IF(RES_hh_tes_in!Q14=0,0,1000*11630*RES_hh_tes_in!Q14/RES_hh_num_in!Q14)</f>
        <v>79.811814742373926</v>
      </c>
      <c r="R14" s="76">
        <f>IF(RES_hh_tes_in!R14=0,0,1000*11630*RES_hh_tes_in!R14/RES_hh_num_in!R14)</f>
        <v>78.607805979165221</v>
      </c>
      <c r="S14" s="76">
        <f>IF(RES_hh_tes_in!S14=0,0,1000*11630*RES_hh_tes_in!S14/RES_hh_num_in!S14)</f>
        <v>76.077746093150736</v>
      </c>
      <c r="T14" s="76">
        <f>IF(RES_hh_tes_in!T14=0,0,1000*11630*RES_hh_tes_in!T14/RES_hh_num_in!T14)</f>
        <v>70.933119836935845</v>
      </c>
      <c r="U14" s="76">
        <f>IF(RES_hh_tes_in!U14=0,0,1000*11630*RES_hh_tes_in!U14/RES_hh_num_in!U14)</f>
        <v>64.352117114781947</v>
      </c>
      <c r="V14" s="76">
        <f>IF(RES_hh_tes_in!V14=0,0,1000*11630*RES_hh_tes_in!V14/RES_hh_num_in!V14)</f>
        <v>61.436179694423124</v>
      </c>
      <c r="W14" s="76">
        <f>IF(RES_hh_tes_in!W14=0,0,1000*11630*RES_hh_tes_in!W14/RES_hh_num_in!W14)</f>
        <v>52.125939642007879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205.56428124017845</v>
      </c>
      <c r="D15" s="69">
        <f t="shared" si="0"/>
        <v>397.48818448641339</v>
      </c>
      <c r="E15" s="69">
        <f t="shared" si="0"/>
        <v>1203.952566430461</v>
      </c>
      <c r="F15" s="69">
        <f t="shared" si="0"/>
        <v>262.36138466817744</v>
      </c>
      <c r="G15" s="69">
        <f t="shared" si="0"/>
        <v>248.35730200096063</v>
      </c>
      <c r="H15" s="69">
        <f t="shared" si="0"/>
        <v>354.5655087482686</v>
      </c>
      <c r="I15" s="69">
        <f t="shared" si="0"/>
        <v>391.93052713619136</v>
      </c>
      <c r="J15" s="69">
        <f t="shared" si="0"/>
        <v>535.35013933476989</v>
      </c>
      <c r="K15" s="69">
        <f t="shared" si="0"/>
        <v>423.9588349852711</v>
      </c>
      <c r="L15" s="69">
        <f t="shared" si="0"/>
        <v>203.7253955040058</v>
      </c>
      <c r="M15" s="69">
        <f t="shared" si="0"/>
        <v>226.98111938793861</v>
      </c>
      <c r="N15" s="69">
        <f t="shared" si="0"/>
        <v>522.58755724067771</v>
      </c>
      <c r="O15" s="69">
        <f t="shared" si="0"/>
        <v>335.41719641996741</v>
      </c>
      <c r="P15" s="69">
        <f t="shared" si="0"/>
        <v>89.829190173762413</v>
      </c>
      <c r="Q15" s="69">
        <f t="shared" si="0"/>
        <v>167.54026319628164</v>
      </c>
      <c r="R15" s="69">
        <f t="shared" si="0"/>
        <v>293.24228667979156</v>
      </c>
      <c r="S15" s="69">
        <f t="shared" si="0"/>
        <v>417.26875143174715</v>
      </c>
      <c r="T15" s="69">
        <f t="shared" si="0"/>
        <v>584.91743622732179</v>
      </c>
      <c r="U15" s="69">
        <f t="shared" si="0"/>
        <v>473.91444823882335</v>
      </c>
      <c r="V15" s="69">
        <f t="shared" si="0"/>
        <v>324.18145507990431</v>
      </c>
      <c r="W15" s="69">
        <f t="shared" si="0"/>
        <v>212.93018090955596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205.56428124017845</v>
      </c>
      <c r="D16" s="72">
        <f>IF(RES_hh_tes_in!D16=0,0,1000*11630*RES_hh_tes_in!D16/RES_hh_num_in!D$3)</f>
        <v>397.48818448641339</v>
      </c>
      <c r="E16" s="72">
        <f>IF(RES_hh_tes_in!E16=0,0,1000*11630*RES_hh_tes_in!E16/RES_hh_num_in!E$3)</f>
        <v>1203.952566430461</v>
      </c>
      <c r="F16" s="72">
        <f>IF(RES_hh_tes_in!F16=0,0,1000*11630*RES_hh_tes_in!F16/RES_hh_num_in!F$3)</f>
        <v>262.36138466817744</v>
      </c>
      <c r="G16" s="72">
        <f>IF(RES_hh_tes_in!G16=0,0,1000*11630*RES_hh_tes_in!G16/RES_hh_num_in!G$3)</f>
        <v>248.35730200096063</v>
      </c>
      <c r="H16" s="72">
        <f>IF(RES_hh_tes_in!H16=0,0,1000*11630*RES_hh_tes_in!H16/RES_hh_num_in!H$3)</f>
        <v>354.5655087482686</v>
      </c>
      <c r="I16" s="72">
        <f>IF(RES_hh_tes_in!I16=0,0,1000*11630*RES_hh_tes_in!I16/RES_hh_num_in!I$3)</f>
        <v>391.93052713619136</v>
      </c>
      <c r="J16" s="72">
        <f>IF(RES_hh_tes_in!J16=0,0,1000*11630*RES_hh_tes_in!J16/RES_hh_num_in!J$3)</f>
        <v>535.35013933476989</v>
      </c>
      <c r="K16" s="72">
        <f>IF(RES_hh_tes_in!K16=0,0,1000*11630*RES_hh_tes_in!K16/RES_hh_num_in!K$3)</f>
        <v>423.9588349852711</v>
      </c>
      <c r="L16" s="72">
        <f>IF(RES_hh_tes_in!L16=0,0,1000*11630*RES_hh_tes_in!L16/RES_hh_num_in!L$3)</f>
        <v>203.7253955040058</v>
      </c>
      <c r="M16" s="72">
        <f>IF(RES_hh_tes_in!M16=0,0,1000*11630*RES_hh_tes_in!M16/RES_hh_num_in!M$3)</f>
        <v>226.98111938793861</v>
      </c>
      <c r="N16" s="72">
        <f>IF(RES_hh_tes_in!N16=0,0,1000*11630*RES_hh_tes_in!N16/RES_hh_num_in!N$3)</f>
        <v>522.58755724067771</v>
      </c>
      <c r="O16" s="72">
        <f>IF(RES_hh_tes_in!O16=0,0,1000*11630*RES_hh_tes_in!O16/RES_hh_num_in!O$3)</f>
        <v>335.41719641996741</v>
      </c>
      <c r="P16" s="72">
        <f>IF(RES_hh_tes_in!P16=0,0,1000*11630*RES_hh_tes_in!P16/RES_hh_num_in!P$3)</f>
        <v>89.829190173762413</v>
      </c>
      <c r="Q16" s="72">
        <f>IF(RES_hh_tes_in!Q16=0,0,1000*11630*RES_hh_tes_in!Q16/RES_hh_num_in!Q$3)</f>
        <v>167.54026319628164</v>
      </c>
      <c r="R16" s="72">
        <f>IF(RES_hh_tes_in!R16=0,0,1000*11630*RES_hh_tes_in!R16/RES_hh_num_in!R$3)</f>
        <v>293.24228667979156</v>
      </c>
      <c r="S16" s="72">
        <f>IF(RES_hh_tes_in!S16=0,0,1000*11630*RES_hh_tes_in!S16/RES_hh_num_in!S$3)</f>
        <v>417.26875143174715</v>
      </c>
      <c r="T16" s="72">
        <f>IF(RES_hh_tes_in!T16=0,0,1000*11630*RES_hh_tes_in!T16/RES_hh_num_in!T$3)</f>
        <v>584.91743622732179</v>
      </c>
      <c r="U16" s="72">
        <f>IF(RES_hh_tes_in!U16=0,0,1000*11630*RES_hh_tes_in!U16/RES_hh_num_in!U$3)</f>
        <v>473.91444823882335</v>
      </c>
      <c r="V16" s="72">
        <f>IF(RES_hh_tes_in!V16=0,0,1000*11630*RES_hh_tes_in!V16/RES_hh_num_in!V$3)</f>
        <v>324.18145507990431</v>
      </c>
      <c r="W16" s="72">
        <f>IF(RES_hh_tes_in!W16=0,0,1000*11630*RES_hh_tes_in!W16/RES_hh_num_in!W$3)</f>
        <v>212.93018090955596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1184.1137966365316</v>
      </c>
      <c r="D17" s="69">
        <f>IF(RES_hh_tes_in!D17=0,0,1000*11630*RES_hh_tes_in!D17/RES_hh_num_in!D17)</f>
        <v>1209.1558332121617</v>
      </c>
      <c r="E17" s="69">
        <f>IF(RES_hh_tes_in!E17=0,0,1000*11630*RES_hh_tes_in!E17/RES_hh_num_in!E17)</f>
        <v>1177.3112699983008</v>
      </c>
      <c r="F17" s="69">
        <f>IF(RES_hh_tes_in!F17=0,0,1000*11630*RES_hh_tes_in!F17/RES_hh_num_in!F17)</f>
        <v>1229.5134734744054</v>
      </c>
      <c r="G17" s="69">
        <f>IF(RES_hh_tes_in!G17=0,0,1000*11630*RES_hh_tes_in!G17/RES_hh_num_in!G17)</f>
        <v>1175.0924983401117</v>
      </c>
      <c r="H17" s="69">
        <f>IF(RES_hh_tes_in!H17=0,0,1000*11630*RES_hh_tes_in!H17/RES_hh_num_in!H17)</f>
        <v>1163.6366910483766</v>
      </c>
      <c r="I17" s="69">
        <f>IF(RES_hh_tes_in!I17=0,0,1000*11630*RES_hh_tes_in!I17/RES_hh_num_in!I17)</f>
        <v>1107.2995557722656</v>
      </c>
      <c r="J17" s="69">
        <f>IF(RES_hh_tes_in!J17=0,0,1000*11630*RES_hh_tes_in!J17/RES_hh_num_in!J17)</f>
        <v>1025.9896780504343</v>
      </c>
      <c r="K17" s="69">
        <f>IF(RES_hh_tes_in!K17=0,0,1000*11630*RES_hh_tes_in!K17/RES_hh_num_in!K17)</f>
        <v>1067.1220353505496</v>
      </c>
      <c r="L17" s="69">
        <f>IF(RES_hh_tes_in!L17=0,0,1000*11630*RES_hh_tes_in!L17/RES_hh_num_in!L17)</f>
        <v>1147.4209337054942</v>
      </c>
      <c r="M17" s="69">
        <f>IF(RES_hh_tes_in!M17=0,0,1000*11630*RES_hh_tes_in!M17/RES_hh_num_in!M17)</f>
        <v>1210.5203713564315</v>
      </c>
      <c r="N17" s="69">
        <f>IF(RES_hh_tes_in!N17=0,0,1000*11630*RES_hh_tes_in!N17/RES_hh_num_in!N17)</f>
        <v>1169.6394889028713</v>
      </c>
      <c r="O17" s="69">
        <f>IF(RES_hh_tes_in!O17=0,0,1000*11630*RES_hh_tes_in!O17/RES_hh_num_in!O17)</f>
        <v>1162.2650110579843</v>
      </c>
      <c r="P17" s="69">
        <f>IF(RES_hh_tes_in!P17=0,0,1000*11630*RES_hh_tes_in!P17/RES_hh_num_in!P17)</f>
        <v>1087.1346408894019</v>
      </c>
      <c r="Q17" s="69">
        <f>IF(RES_hh_tes_in!Q17=0,0,1000*11630*RES_hh_tes_in!Q17/RES_hh_num_in!Q17)</f>
        <v>1091.4453127572028</v>
      </c>
      <c r="R17" s="69">
        <f>IF(RES_hh_tes_in!R17=0,0,1000*11630*RES_hh_tes_in!R17/RES_hh_num_in!R17)</f>
        <v>1104.3688275654767</v>
      </c>
      <c r="S17" s="69">
        <f>IF(RES_hh_tes_in!S17=0,0,1000*11630*RES_hh_tes_in!S17/RES_hh_num_in!S17)</f>
        <v>1101.6198142096493</v>
      </c>
      <c r="T17" s="69">
        <f>IF(RES_hh_tes_in!T17=0,0,1000*11630*RES_hh_tes_in!T17/RES_hh_num_in!T17)</f>
        <v>1092.8318118652403</v>
      </c>
      <c r="U17" s="69">
        <f>IF(RES_hh_tes_in!U17=0,0,1000*11630*RES_hh_tes_in!U17/RES_hh_num_in!U17)</f>
        <v>1081.0802296871229</v>
      </c>
      <c r="V17" s="69">
        <f>IF(RES_hh_tes_in!V17=0,0,1000*11630*RES_hh_tes_in!V17/RES_hh_num_in!V17)</f>
        <v>1059.2712830828216</v>
      </c>
      <c r="W17" s="69">
        <f>IF(RES_hh_tes_in!W17=0,0,1000*11630*RES_hh_tes_in!W17/RES_hh_num_in!W17)</f>
        <v>924.74790139900597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1192.9034477815842</v>
      </c>
      <c r="D19" s="72">
        <f>IF(RES_hh_tes_in!D19=0,0,1000*11630*RES_hh_tes_in!D19/RES_hh_num_in!D19)</f>
        <v>1176.7120193840301</v>
      </c>
      <c r="E19" s="72">
        <f>IF(RES_hh_tes_in!E19=0,0,1000*11630*RES_hh_tes_in!E19/RES_hh_num_in!E19)</f>
        <v>1158.8376061377362</v>
      </c>
      <c r="F19" s="72">
        <f>IF(RES_hh_tes_in!F19=0,0,1000*11630*RES_hh_tes_in!F19/RES_hh_num_in!F19)</f>
        <v>1311.4320591243411</v>
      </c>
      <c r="G19" s="72">
        <f>IF(RES_hh_tes_in!G19=0,0,1000*11630*RES_hh_tes_in!G19/RES_hh_num_in!G19)</f>
        <v>1195.1603362988806</v>
      </c>
      <c r="H19" s="72">
        <f>IF(RES_hh_tes_in!H19=0,0,1000*11630*RES_hh_tes_in!H19/RES_hh_num_in!H19)</f>
        <v>1170.7581048349418</v>
      </c>
      <c r="I19" s="72">
        <f>IF(RES_hh_tes_in!I19=0,0,1000*11630*RES_hh_tes_in!I19/RES_hh_num_in!I19)</f>
        <v>1074.3324431448805</v>
      </c>
      <c r="J19" s="72">
        <f>IF(RES_hh_tes_in!J19=0,0,1000*11630*RES_hh_tes_in!J19/RES_hh_num_in!J19)</f>
        <v>1031.4404992595257</v>
      </c>
      <c r="K19" s="72">
        <f>IF(RES_hh_tes_in!K19=0,0,1000*11630*RES_hh_tes_in!K19/RES_hh_num_in!K19)</f>
        <v>1047.8771403678911</v>
      </c>
      <c r="L19" s="72">
        <f>IF(RES_hh_tes_in!L19=0,0,1000*11630*RES_hh_tes_in!L19/RES_hh_num_in!L19)</f>
        <v>1124.7651615991263</v>
      </c>
      <c r="M19" s="72">
        <f>IF(RES_hh_tes_in!M19=0,0,1000*11630*RES_hh_tes_in!M19/RES_hh_num_in!M19)</f>
        <v>1259.8904719748984</v>
      </c>
      <c r="N19" s="72">
        <f>IF(RES_hh_tes_in!N19=0,0,1000*11630*RES_hh_tes_in!N19/RES_hh_num_in!N19)</f>
        <v>1173.9817099511115</v>
      </c>
      <c r="O19" s="72">
        <f>IF(RES_hh_tes_in!O19=0,0,1000*11630*RES_hh_tes_in!O19/RES_hh_num_in!O19)</f>
        <v>1129.3860345659459</v>
      </c>
      <c r="P19" s="72">
        <f>IF(RES_hh_tes_in!P19=0,0,1000*11630*RES_hh_tes_in!P19/RES_hh_num_in!P19)</f>
        <v>1034.7954828079946</v>
      </c>
      <c r="Q19" s="72">
        <f>IF(RES_hh_tes_in!Q19=0,0,1000*11630*RES_hh_tes_in!Q19/RES_hh_num_in!Q19)</f>
        <v>1053.8010730290257</v>
      </c>
      <c r="R19" s="72">
        <f>IF(RES_hh_tes_in!R19=0,0,1000*11630*RES_hh_tes_in!R19/RES_hh_num_in!R19)</f>
        <v>1081.9007983053275</v>
      </c>
      <c r="S19" s="72">
        <f>IF(RES_hh_tes_in!S19=0,0,1000*11630*RES_hh_tes_in!S19/RES_hh_num_in!S19)</f>
        <v>1109.2657392500653</v>
      </c>
      <c r="T19" s="72">
        <f>IF(RES_hh_tes_in!T19=0,0,1000*11630*RES_hh_tes_in!T19/RES_hh_num_in!T19)</f>
        <v>1112.5194945054347</v>
      </c>
      <c r="U19" s="72">
        <f>IF(RES_hh_tes_in!U19=0,0,1000*11630*RES_hh_tes_in!U19/RES_hh_num_in!U19)</f>
        <v>1060.7492673182353</v>
      </c>
      <c r="V19" s="72">
        <f>IF(RES_hh_tes_in!V19=0,0,1000*11630*RES_hh_tes_in!V19/RES_hh_num_in!V19)</f>
        <v>1025.3294948170415</v>
      </c>
      <c r="W19" s="72">
        <f>IF(RES_hh_tes_in!W19=0,0,1000*11630*RES_hh_tes_in!W19/RES_hh_num_in!W19)</f>
        <v>945.08885418256045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1203.5546441295833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0</v>
      </c>
      <c r="K20" s="72">
        <f>IF(RES_hh_tes_in!K20=0,0,1000*11630*RES_hh_tes_in!K20/RES_hh_num_in!K20)</f>
        <v>1119.4654907066017</v>
      </c>
      <c r="L20" s="72">
        <f>IF(RES_hh_tes_in!L20=0,0,1000*11630*RES_hh_tes_in!L20/RES_hh_num_in!L20)</f>
        <v>1012.3513633251023</v>
      </c>
      <c r="M20" s="72">
        <f>IF(RES_hh_tes_in!M20=0,0,1000*11630*RES_hh_tes_in!M20/RES_hh_num_in!M20)</f>
        <v>1229.2058719468703</v>
      </c>
      <c r="N20" s="72">
        <f>IF(RES_hh_tes_in!N20=0,0,1000*11630*RES_hh_tes_in!N20/RES_hh_num_in!N20)</f>
        <v>1106.0949125554471</v>
      </c>
      <c r="O20" s="72">
        <f>IF(RES_hh_tes_in!O20=0,0,1000*11630*RES_hh_tes_in!O20/RES_hh_num_in!O20)</f>
        <v>1125.4913494303294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0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1202.4440056764249</v>
      </c>
      <c r="D21" s="72">
        <f>IF(RES_hh_tes_in!D21=0,0,1000*11630*RES_hh_tes_in!D21/RES_hh_num_in!D21)</f>
        <v>1199.914157859514</v>
      </c>
      <c r="E21" s="72">
        <f>IF(RES_hh_tes_in!E21=0,0,1000*11630*RES_hh_tes_in!E21/RES_hh_num_in!E21)</f>
        <v>1209.5793430705771</v>
      </c>
      <c r="F21" s="72">
        <f>IF(RES_hh_tes_in!F21=0,0,1000*11630*RES_hh_tes_in!F21/RES_hh_num_in!F21)</f>
        <v>1144.1219480947295</v>
      </c>
      <c r="G21" s="72">
        <f>IF(RES_hh_tes_in!G21=0,0,1000*11630*RES_hh_tes_in!G21/RES_hh_num_in!G21)</f>
        <v>1179.8334233925418</v>
      </c>
      <c r="H21" s="72">
        <f>IF(RES_hh_tes_in!H21=0,0,1000*11630*RES_hh_tes_in!H21/RES_hh_num_in!H21)</f>
        <v>1157.1406956376429</v>
      </c>
      <c r="I21" s="72">
        <f>IF(RES_hh_tes_in!I21=0,0,1000*11630*RES_hh_tes_in!I21/RES_hh_num_in!I21)</f>
        <v>1120.1631413941716</v>
      </c>
      <c r="J21" s="72">
        <f>IF(RES_hh_tes_in!J21=0,0,1000*11630*RES_hh_tes_in!J21/RES_hh_num_in!J21)</f>
        <v>1003.0765467411917</v>
      </c>
      <c r="K21" s="72">
        <f>IF(RES_hh_tes_in!K21=0,0,1000*11630*RES_hh_tes_in!K21/RES_hh_num_in!K21)</f>
        <v>1065.1422071070435</v>
      </c>
      <c r="L21" s="72">
        <f>IF(RES_hh_tes_in!L21=0,0,1000*11630*RES_hh_tes_in!L21/RES_hh_num_in!L21)</f>
        <v>1167.0532559866429</v>
      </c>
      <c r="M21" s="72">
        <f>IF(RES_hh_tes_in!M21=0,0,1000*11630*RES_hh_tes_in!M21/RES_hh_num_in!M21)</f>
        <v>1147.5772169428228</v>
      </c>
      <c r="N21" s="72">
        <f>IF(RES_hh_tes_in!N21=0,0,1000*11630*RES_hh_tes_in!N21/RES_hh_num_in!N21)</f>
        <v>1179.0964990726095</v>
      </c>
      <c r="O21" s="72">
        <f>IF(RES_hh_tes_in!O21=0,0,1000*11630*RES_hh_tes_in!O21/RES_hh_num_in!O21)</f>
        <v>1168.7416086341573</v>
      </c>
      <c r="P21" s="72">
        <f>IF(RES_hh_tes_in!P21=0,0,1000*11630*RES_hh_tes_in!P21/RES_hh_num_in!P21)</f>
        <v>1053.0463417069843</v>
      </c>
      <c r="Q21" s="72">
        <f>IF(RES_hh_tes_in!Q21=0,0,1000*11630*RES_hh_tes_in!Q21/RES_hh_num_in!Q21)</f>
        <v>1089.241699821755</v>
      </c>
      <c r="R21" s="72">
        <f>IF(RES_hh_tes_in!R21=0,0,1000*11630*RES_hh_tes_in!R21/RES_hh_num_in!R21)</f>
        <v>1110.5579088374391</v>
      </c>
      <c r="S21" s="72">
        <f>IF(RES_hh_tes_in!S21=0,0,1000*11630*RES_hh_tes_in!S21/RES_hh_num_in!S21)</f>
        <v>1093.4358861709368</v>
      </c>
      <c r="T21" s="72">
        <f>IF(RES_hh_tes_in!T21=0,0,1000*11630*RES_hh_tes_in!T21/RES_hh_num_in!T21)</f>
        <v>1089.0479116801293</v>
      </c>
      <c r="U21" s="72">
        <f>IF(RES_hh_tes_in!U21=0,0,1000*11630*RES_hh_tes_in!U21/RES_hh_num_in!U21)</f>
        <v>1077.4812302084897</v>
      </c>
      <c r="V21" s="72">
        <f>IF(RES_hh_tes_in!V21=0,0,1000*11630*RES_hh_tes_in!V21/RES_hh_num_in!V21)</f>
        <v>1069.3838064904692</v>
      </c>
      <c r="W21" s="72">
        <f>IF(RES_hh_tes_in!W21=0,0,1000*11630*RES_hh_tes_in!W21/RES_hh_num_in!W21)</f>
        <v>869.673578837121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1003.429161148546</v>
      </c>
      <c r="D22" s="72">
        <f>IF(RES_hh_tes_in!D22=0,0,1000*11630*RES_hh_tes_in!D22/RES_hh_num_in!D22)</f>
        <v>1271.2321106041004</v>
      </c>
      <c r="E22" s="72">
        <f>IF(RES_hh_tes_in!E22=0,0,1000*11630*RES_hh_tes_in!E22/RES_hh_num_in!E22)</f>
        <v>1212.3290499764212</v>
      </c>
      <c r="F22" s="72">
        <f>IF(RES_hh_tes_in!F22=0,0,1000*11630*RES_hh_tes_in!F22/RES_hh_num_in!F22)</f>
        <v>1109.8520017929566</v>
      </c>
      <c r="G22" s="72">
        <f>IF(RES_hh_tes_in!G22=0,0,1000*11630*RES_hh_tes_in!G22/RES_hh_num_in!G22)</f>
        <v>1142.2885009941256</v>
      </c>
      <c r="H22" s="72">
        <f>IF(RES_hh_tes_in!H22=0,0,1000*11630*RES_hh_tes_in!H22/RES_hh_num_in!H22)</f>
        <v>1235.4384318603074</v>
      </c>
      <c r="I22" s="72">
        <f>IF(RES_hh_tes_in!I22=0,0,1000*11630*RES_hh_tes_in!I22/RES_hh_num_in!I22)</f>
        <v>1093.6682220386401</v>
      </c>
      <c r="J22" s="72">
        <f>IF(RES_hh_tes_in!J22=0,0,1000*11630*RES_hh_tes_in!J22/RES_hh_num_in!J22)</f>
        <v>1081.2488585002927</v>
      </c>
      <c r="K22" s="72">
        <f>IF(RES_hh_tes_in!K22=0,0,1000*11630*RES_hh_tes_in!K22/RES_hh_num_in!K22)</f>
        <v>1042.8487059995748</v>
      </c>
      <c r="L22" s="72">
        <f>IF(RES_hh_tes_in!L22=0,0,1000*11630*RES_hh_tes_in!L22/RES_hh_num_in!L22)</f>
        <v>1108.1987233910329</v>
      </c>
      <c r="M22" s="72">
        <f>IF(RES_hh_tes_in!M22=0,0,1000*11630*RES_hh_tes_in!M22/RES_hh_num_in!M22)</f>
        <v>1216.9908808413311</v>
      </c>
      <c r="N22" s="72">
        <f>IF(RES_hh_tes_in!N22=0,0,1000*11630*RES_hh_tes_in!N22/RES_hh_num_in!N22)</f>
        <v>1158.4228110438273</v>
      </c>
      <c r="O22" s="72">
        <f>IF(RES_hh_tes_in!O22=0,0,1000*11630*RES_hh_tes_in!O22/RES_hh_num_in!O22)</f>
        <v>1113.1431972277589</v>
      </c>
      <c r="P22" s="72">
        <f>IF(RES_hh_tes_in!P22=0,0,1000*11630*RES_hh_tes_in!P22/RES_hh_num_in!P22)</f>
        <v>1134.7974188419403</v>
      </c>
      <c r="Q22" s="72">
        <f>IF(RES_hh_tes_in!Q22=0,0,1000*11630*RES_hh_tes_in!Q22/RES_hh_num_in!Q22)</f>
        <v>1083.2937397424203</v>
      </c>
      <c r="R22" s="72">
        <f>IF(RES_hh_tes_in!R22=0,0,1000*11630*RES_hh_tes_in!R22/RES_hh_num_in!R22)</f>
        <v>1047.8486491445235</v>
      </c>
      <c r="S22" s="72">
        <f>IF(RES_hh_tes_in!S22=0,0,1000*11630*RES_hh_tes_in!S22/RES_hh_num_in!S22)</f>
        <v>1136.1852282311822</v>
      </c>
      <c r="T22" s="72">
        <f>IF(RES_hh_tes_in!T22=0,0,1000*11630*RES_hh_tes_in!T22/RES_hh_num_in!T22)</f>
        <v>1075.7191652578761</v>
      </c>
      <c r="U22" s="72">
        <f>IF(RES_hh_tes_in!U22=0,0,1000*11630*RES_hh_tes_in!U22/RES_hh_num_in!U22)</f>
        <v>1048.4801069558378</v>
      </c>
      <c r="V22" s="72">
        <f>IF(RES_hh_tes_in!V22=0,0,1000*11630*RES_hh_tes_in!V22/RES_hh_num_in!V22)</f>
        <v>978.59655545220426</v>
      </c>
      <c r="W22" s="72">
        <f>IF(RES_hh_tes_in!W22=0,0,1000*11630*RES_hh_tes_in!W22/RES_hh_num_in!W22)</f>
        <v>970.78499810814151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1175.844282762012</v>
      </c>
      <c r="D23" s="72">
        <f>IF(RES_hh_tes_in!D23=0,0,1000*11630*RES_hh_tes_in!D23/RES_hh_num_in!D23)</f>
        <v>1209.5416436297128</v>
      </c>
      <c r="E23" s="72">
        <f>IF(RES_hh_tes_in!E23=0,0,1000*11630*RES_hh_tes_in!E23/RES_hh_num_in!E23)</f>
        <v>1100.2222109392364</v>
      </c>
      <c r="F23" s="72">
        <f>IF(RES_hh_tes_in!F23=0,0,1000*11630*RES_hh_tes_in!F23/RES_hh_num_in!F23)</f>
        <v>1141.2288526008117</v>
      </c>
      <c r="G23" s="72">
        <f>IF(RES_hh_tes_in!G23=0,0,1000*11630*RES_hh_tes_in!G23/RES_hh_num_in!G23)</f>
        <v>1061.0489939819743</v>
      </c>
      <c r="H23" s="72">
        <f>IF(RES_hh_tes_in!H23=0,0,1000*11630*RES_hh_tes_in!H23/RES_hh_num_in!H23)</f>
        <v>1125.5679714350692</v>
      </c>
      <c r="I23" s="72">
        <f>IF(RES_hh_tes_in!I23=0,0,1000*11630*RES_hh_tes_in!I23/RES_hh_num_in!I23)</f>
        <v>1128.46539734664</v>
      </c>
      <c r="J23" s="72">
        <f>IF(RES_hh_tes_in!J23=0,0,1000*11630*RES_hh_tes_in!J23/RES_hh_num_in!J23)</f>
        <v>1115.7338580690091</v>
      </c>
      <c r="K23" s="72">
        <f>IF(RES_hh_tes_in!K23=0,0,1000*11630*RES_hh_tes_in!K23/RES_hh_num_in!K23)</f>
        <v>1222.4237388793811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1113.5495288493271</v>
      </c>
      <c r="N23" s="72">
        <f>IF(RES_hh_tes_in!N23=0,0,1000*11630*RES_hh_tes_in!N23/RES_hh_num_in!N23)</f>
        <v>1295.6293441424368</v>
      </c>
      <c r="O23" s="72">
        <f>IF(RES_hh_tes_in!O23=0,0,1000*11630*RES_hh_tes_in!O23/RES_hh_num_in!O23)</f>
        <v>1324.6037244716554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1012.6219157587456</v>
      </c>
      <c r="S23" s="72">
        <f>IF(RES_hh_tes_in!S23=0,0,1000*11630*RES_hh_tes_in!S23/RES_hh_num_in!S23)</f>
        <v>1052.0612748476797</v>
      </c>
      <c r="T23" s="72">
        <f>IF(RES_hh_tes_in!T23=0,0,1000*11630*RES_hh_tes_in!T23/RES_hh_num_in!T23)</f>
        <v>1138.4528434712988</v>
      </c>
      <c r="U23" s="72">
        <f>IF(RES_hh_tes_in!U23=0,0,1000*11630*RES_hh_tes_in!U23/RES_hh_num_in!U23)</f>
        <v>1093.3800671831989</v>
      </c>
      <c r="V23" s="72">
        <f>IF(RES_hh_tes_in!V23=0,0,1000*11630*RES_hh_tes_in!V23/RES_hh_num_in!V23)</f>
        <v>1005.3418514058548</v>
      </c>
      <c r="W23" s="72">
        <f>IF(RES_hh_tes_in!W23=0,0,1000*11630*RES_hh_tes_in!W23/RES_hh_num_in!W23)</f>
        <v>891.71603076671101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0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0</v>
      </c>
      <c r="F24" s="72">
        <f>IF(RES_hh_tes_in!F24=0,0,1000*11630*RES_hh_tes_in!F24/RES_hh_num_in!F24)</f>
        <v>1752.9803467618833</v>
      </c>
      <c r="G24" s="72">
        <f>IF(RES_hh_tes_in!G24=0,0,1000*11630*RES_hh_tes_in!G24/RES_hh_num_in!G24)</f>
        <v>1661.2374750419685</v>
      </c>
      <c r="H24" s="72">
        <f>IF(RES_hh_tes_in!H24=0,0,1000*11630*RES_hh_tes_in!H24/RES_hh_num_in!H24)</f>
        <v>1434.7043336888694</v>
      </c>
      <c r="I24" s="72">
        <f>IF(RES_hh_tes_in!I24=0,0,1000*11630*RES_hh_tes_in!I24/RES_hh_num_in!I24)</f>
        <v>0</v>
      </c>
      <c r="J24" s="72">
        <f>IF(RES_hh_tes_in!J24=0,0,1000*11630*RES_hh_tes_in!J24/RES_hh_num_in!J24)</f>
        <v>409.87856406279195</v>
      </c>
      <c r="K24" s="72">
        <f>IF(RES_hh_tes_in!K24=0,0,1000*11630*RES_hh_tes_in!K24/RES_hh_num_in!K24)</f>
        <v>446.43164156725982</v>
      </c>
      <c r="L24" s="72">
        <f>IF(RES_hh_tes_in!L24=0,0,1000*11630*RES_hh_tes_in!L24/RES_hh_num_in!L24)</f>
        <v>762.64469838755656</v>
      </c>
      <c r="M24" s="72">
        <f>IF(RES_hh_tes_in!M24=0,0,1000*11630*RES_hh_tes_in!M24/RES_hh_num_in!M24)</f>
        <v>1445.0759209739761</v>
      </c>
      <c r="N24" s="72">
        <f>IF(RES_hh_tes_in!N24=0,0,1000*11630*RES_hh_tes_in!N24/RES_hh_num_in!N24)</f>
        <v>1153.6792615506308</v>
      </c>
      <c r="O24" s="72">
        <f>IF(RES_hh_tes_in!O24=0,0,1000*11630*RES_hh_tes_in!O24/RES_hh_num_in!O24)</f>
        <v>1220.9271870985829</v>
      </c>
      <c r="P24" s="72">
        <f>IF(RES_hh_tes_in!P24=0,0,1000*11630*RES_hh_tes_in!P24/RES_hh_num_in!P24)</f>
        <v>1146.3171844559304</v>
      </c>
      <c r="Q24" s="72">
        <f>IF(RES_hh_tes_in!Q24=0,0,1000*11630*RES_hh_tes_in!Q24/RES_hh_num_in!Q24)</f>
        <v>1092.6684187235883</v>
      </c>
      <c r="R24" s="72">
        <f>IF(RES_hh_tes_in!R24=0,0,1000*11630*RES_hh_tes_in!R24/RES_hh_num_in!R24)</f>
        <v>1103.1438966357255</v>
      </c>
      <c r="S24" s="72">
        <f>IF(RES_hh_tes_in!S24=0,0,1000*11630*RES_hh_tes_in!S24/RES_hh_num_in!S24)</f>
        <v>1039.7147803264429</v>
      </c>
      <c r="T24" s="72">
        <f>IF(RES_hh_tes_in!T24=0,0,1000*11630*RES_hh_tes_in!T24/RES_hh_num_in!T24)</f>
        <v>1209.8873323908954</v>
      </c>
      <c r="U24" s="72">
        <f>IF(RES_hh_tes_in!U24=0,0,1000*11630*RES_hh_tes_in!U24/RES_hh_num_in!U24)</f>
        <v>1080.9794314215796</v>
      </c>
      <c r="V24" s="72">
        <f>IF(RES_hh_tes_in!V24=0,0,1000*11630*RES_hh_tes_in!V24/RES_hh_num_in!V24)</f>
        <v>0</v>
      </c>
      <c r="W24" s="72">
        <f>IF(RES_hh_tes_in!W24=0,0,1000*11630*RES_hh_tes_in!W24/RES_hh_num_in!W24)</f>
        <v>0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1135.4805853026032</v>
      </c>
      <c r="D25" s="74">
        <f>IF(RES_hh_tes_in!D25=0,0,1000*11630*RES_hh_tes_in!D25/RES_hh_num_in!D25)</f>
        <v>1190.8844644904541</v>
      </c>
      <c r="E25" s="74">
        <f>IF(RES_hh_tes_in!E25=0,0,1000*11630*RES_hh_tes_in!E25/RES_hh_num_in!E25)</f>
        <v>1117.0858488012389</v>
      </c>
      <c r="F25" s="74">
        <f>IF(RES_hh_tes_in!F25=0,0,1000*11630*RES_hh_tes_in!F25/RES_hh_num_in!F25)</f>
        <v>1181.6150802051447</v>
      </c>
      <c r="G25" s="74">
        <f>IF(RES_hh_tes_in!G25=0,0,1000*11630*RES_hh_tes_in!G25/RES_hh_num_in!G25)</f>
        <v>1079.9811737452374</v>
      </c>
      <c r="H25" s="74">
        <f>IF(RES_hh_tes_in!H25=0,0,1000*11630*RES_hh_tes_in!H25/RES_hh_num_in!H25)</f>
        <v>1091.302484966973</v>
      </c>
      <c r="I25" s="74">
        <f>IF(RES_hh_tes_in!I25=0,0,1000*11630*RES_hh_tes_in!I25/RES_hh_num_in!I25)</f>
        <v>960.85852631508158</v>
      </c>
      <c r="J25" s="74">
        <f>IF(RES_hh_tes_in!J25=0,0,1000*11630*RES_hh_tes_in!J25/RES_hh_num_in!J25)</f>
        <v>810.21159489375316</v>
      </c>
      <c r="K25" s="74">
        <f>IF(RES_hh_tes_in!K25=0,0,1000*11630*RES_hh_tes_in!K25/RES_hh_num_in!K25)</f>
        <v>827.06605058110517</v>
      </c>
      <c r="L25" s="74">
        <f>IF(RES_hh_tes_in!L25=0,0,1000*11630*RES_hh_tes_in!L25/RES_hh_num_in!L25)</f>
        <v>684.16168927773538</v>
      </c>
      <c r="M25" s="74">
        <f>IF(RES_hh_tes_in!M25=0,0,1000*11630*RES_hh_tes_in!M25/RES_hh_num_in!M25)</f>
        <v>1117.4342739076133</v>
      </c>
      <c r="N25" s="74">
        <f>IF(RES_hh_tes_in!N25=0,0,1000*11630*RES_hh_tes_in!N25/RES_hh_num_in!N25)</f>
        <v>931.72299561616751</v>
      </c>
      <c r="O25" s="74">
        <f>IF(RES_hh_tes_in!O25=0,0,1000*11630*RES_hh_tes_in!O25/RES_hh_num_in!O25)</f>
        <v>845.64792286264947</v>
      </c>
      <c r="P25" s="74">
        <f>IF(RES_hh_tes_in!P25=0,0,1000*11630*RES_hh_tes_in!P25/RES_hh_num_in!P25)</f>
        <v>789.13378757731732</v>
      </c>
      <c r="Q25" s="74">
        <f>IF(RES_hh_tes_in!Q25=0,0,1000*11630*RES_hh_tes_in!Q25/RES_hh_num_in!Q25)</f>
        <v>871.50286833523148</v>
      </c>
      <c r="R25" s="74">
        <f>IF(RES_hh_tes_in!R25=0,0,1000*11630*RES_hh_tes_in!R25/RES_hh_num_in!R25)</f>
        <v>707.22326950258253</v>
      </c>
      <c r="S25" s="74">
        <f>IF(RES_hh_tes_in!S25=0,0,1000*11630*RES_hh_tes_in!S25/RES_hh_num_in!S25)</f>
        <v>711.47894651796298</v>
      </c>
      <c r="T25" s="74">
        <f>IF(RES_hh_tes_in!T25=0,0,1000*11630*RES_hh_tes_in!T25/RES_hh_num_in!T25)</f>
        <v>777.08402423942323</v>
      </c>
      <c r="U25" s="74">
        <f>IF(RES_hh_tes_in!U25=0,0,1000*11630*RES_hh_tes_in!U25/RES_hh_num_in!U25)</f>
        <v>784.87627040547648</v>
      </c>
      <c r="V25" s="74">
        <f>IF(RES_hh_tes_in!V25=0,0,1000*11630*RES_hh_tes_in!V25/RES_hh_num_in!V25)</f>
        <v>670.7434512769903</v>
      </c>
      <c r="W25" s="74">
        <f>IF(RES_hh_tes_in!W25=0,0,1000*11630*RES_hh_tes_in!W25/RES_hh_num_in!W25)</f>
        <v>396.06258291796325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981.72415203971559</v>
      </c>
      <c r="D26" s="77">
        <f>IF(RES_hh_tes_in!D26=0,0,1000*11630*RES_hh_tes_in!D26/RES_hh_num_in!D26)</f>
        <v>995.17445234006891</v>
      </c>
      <c r="E26" s="77">
        <f>IF(RES_hh_tes_in!E26=0,0,1000*11630*RES_hh_tes_in!E26/RES_hh_num_in!E26)</f>
        <v>974.88012132819483</v>
      </c>
      <c r="F26" s="77">
        <f>IF(RES_hh_tes_in!F26=0,0,1000*11630*RES_hh_tes_in!F26/RES_hh_num_in!F26)</f>
        <v>979.79292559241321</v>
      </c>
      <c r="G26" s="77">
        <f>IF(RES_hh_tes_in!G26=0,0,1000*11630*RES_hh_tes_in!G26/RES_hh_num_in!G26)</f>
        <v>974.50794761022655</v>
      </c>
      <c r="H26" s="77">
        <f>IF(RES_hh_tes_in!H26=0,0,1000*11630*RES_hh_tes_in!H26/RES_hh_num_in!H26)</f>
        <v>963.60135504123127</v>
      </c>
      <c r="I26" s="77">
        <f>IF(RES_hh_tes_in!I26=0,0,1000*11630*RES_hh_tes_in!I26/RES_hh_num_in!I26)</f>
        <v>917.69430367888697</v>
      </c>
      <c r="J26" s="77">
        <f>IF(RES_hh_tes_in!J26=0,0,1000*11630*RES_hh_tes_in!J26/RES_hh_num_in!J26)</f>
        <v>854.19967599140296</v>
      </c>
      <c r="K26" s="77">
        <f>IF(RES_hh_tes_in!K26=0,0,1000*11630*RES_hh_tes_in!K26/RES_hh_num_in!K26)</f>
        <v>881.95932430095149</v>
      </c>
      <c r="L26" s="77">
        <f>IF(RES_hh_tes_in!L26=0,0,1000*11630*RES_hh_tes_in!L26/RES_hh_num_in!L26)</f>
        <v>949.23850803390826</v>
      </c>
      <c r="M26" s="77">
        <f>IF(RES_hh_tes_in!M26=0,0,1000*11630*RES_hh_tes_in!M26/RES_hh_num_in!M26)</f>
        <v>982.2438829906456</v>
      </c>
      <c r="N26" s="77">
        <f>IF(RES_hh_tes_in!N26=0,0,1000*11630*RES_hh_tes_in!N26/RES_hh_num_in!N26)</f>
        <v>979.68005220370549</v>
      </c>
      <c r="O26" s="77">
        <f>IF(RES_hh_tes_in!O26=0,0,1000*11630*RES_hh_tes_in!O26/RES_hh_num_in!O26)</f>
        <v>952.11678055588675</v>
      </c>
      <c r="P26" s="77">
        <f>IF(RES_hh_tes_in!P26=0,0,1000*11630*RES_hh_tes_in!P26/RES_hh_num_in!P26)</f>
        <v>873.94760394501975</v>
      </c>
      <c r="Q26" s="77">
        <f>IF(RES_hh_tes_in!Q26=0,0,1000*11630*RES_hh_tes_in!Q26/RES_hh_num_in!Q26)</f>
        <v>912.84238532246093</v>
      </c>
      <c r="R26" s="77">
        <f>IF(RES_hh_tes_in!R26=0,0,1000*11630*RES_hh_tes_in!R26/RES_hh_num_in!R26)</f>
        <v>924.20866218838057</v>
      </c>
      <c r="S26" s="77">
        <f>IF(RES_hh_tes_in!S26=0,0,1000*11630*RES_hh_tes_in!S26/RES_hh_num_in!S26)</f>
        <v>916.70679256501955</v>
      </c>
      <c r="T26" s="77">
        <f>IF(RES_hh_tes_in!T26=0,0,1000*11630*RES_hh_tes_in!T26/RES_hh_num_in!T26)</f>
        <v>925.1752535114216</v>
      </c>
      <c r="U26" s="77">
        <f>IF(RES_hh_tes_in!U26=0,0,1000*11630*RES_hh_tes_in!U26/RES_hh_num_in!U26)</f>
        <v>901.98681581276969</v>
      </c>
      <c r="V26" s="77">
        <f>IF(RES_hh_tes_in!V26=0,0,1000*11630*RES_hh_tes_in!V26/RES_hh_num_in!V26)</f>
        <v>883.99693276925939</v>
      </c>
      <c r="W26" s="77">
        <f>IF(RES_hh_tes_in!W26=0,0,1000*11630*RES_hh_tes_in!W26/RES_hh_num_in!W26)</f>
        <v>750.95664456552061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633.30232048978962</v>
      </c>
      <c r="D27" s="69">
        <f>IF(RES_hh_tes_in!D27=0,0,1000*11630*RES_hh_tes_in!D27/RES_hh_num_in!D27)</f>
        <v>640.3827502979193</v>
      </c>
      <c r="E27" s="69">
        <f>IF(RES_hh_tes_in!E27=0,0,1000*11630*RES_hh_tes_in!E27/RES_hh_num_in!E27)</f>
        <v>621.75751529175056</v>
      </c>
      <c r="F27" s="69">
        <f>IF(RES_hh_tes_in!F27=0,0,1000*11630*RES_hh_tes_in!F27/RES_hh_num_in!F27)</f>
        <v>665.31692627232553</v>
      </c>
      <c r="G27" s="69">
        <f>IF(RES_hh_tes_in!G27=0,0,1000*11630*RES_hh_tes_in!G27/RES_hh_num_in!G27)</f>
        <v>614.1547354110071</v>
      </c>
      <c r="H27" s="69">
        <f>IF(RES_hh_tes_in!H27=0,0,1000*11630*RES_hh_tes_in!H27/RES_hh_num_in!H27)</f>
        <v>618.47287030959592</v>
      </c>
      <c r="I27" s="69">
        <f>IF(RES_hh_tes_in!I27=0,0,1000*11630*RES_hh_tes_in!I27/RES_hh_num_in!I27)</f>
        <v>564.88975885427146</v>
      </c>
      <c r="J27" s="69">
        <f>IF(RES_hh_tes_in!J27=0,0,1000*11630*RES_hh_tes_in!J27/RES_hh_num_in!J27)</f>
        <v>503.20258630401105</v>
      </c>
      <c r="K27" s="69">
        <f>IF(RES_hh_tes_in!K27=0,0,1000*11630*RES_hh_tes_in!K27/RES_hh_num_in!K27)</f>
        <v>510.29050019954508</v>
      </c>
      <c r="L27" s="69">
        <f>IF(RES_hh_tes_in!L27=0,0,1000*11630*RES_hh_tes_in!L27/RES_hh_num_in!L27)</f>
        <v>513.69606417544185</v>
      </c>
      <c r="M27" s="69">
        <f>IF(RES_hh_tes_in!M27=0,0,1000*11630*RES_hh_tes_in!M27/RES_hh_num_in!M27)</f>
        <v>504.05100832227942</v>
      </c>
      <c r="N27" s="69">
        <f>IF(RES_hh_tes_in!N27=0,0,1000*11630*RES_hh_tes_in!N27/RES_hh_num_in!N27)</f>
        <v>437.77063513798362</v>
      </c>
      <c r="O27" s="69">
        <f>IF(RES_hh_tes_in!O27=0,0,1000*11630*RES_hh_tes_in!O27/RES_hh_num_in!O27)</f>
        <v>466.77607249140578</v>
      </c>
      <c r="P27" s="69">
        <f>IF(RES_hh_tes_in!P27=0,0,1000*11630*RES_hh_tes_in!P27/RES_hh_num_in!P27)</f>
        <v>425.16260414438563</v>
      </c>
      <c r="Q27" s="69">
        <f>IF(RES_hh_tes_in!Q27=0,0,1000*11630*RES_hh_tes_in!Q27/RES_hh_num_in!Q27)</f>
        <v>438.98835841303418</v>
      </c>
      <c r="R27" s="69">
        <f>IF(RES_hh_tes_in!R27=0,0,1000*11630*RES_hh_tes_in!R27/RES_hh_num_in!R27)</f>
        <v>445.98093488287833</v>
      </c>
      <c r="S27" s="69">
        <f>IF(RES_hh_tes_in!S27=0,0,1000*11630*RES_hh_tes_in!S27/RES_hh_num_in!S27)</f>
        <v>507.94629074185309</v>
      </c>
      <c r="T27" s="69">
        <f>IF(RES_hh_tes_in!T27=0,0,1000*11630*RES_hh_tes_in!T27/RES_hh_num_in!T27)</f>
        <v>502.32780873030111</v>
      </c>
      <c r="U27" s="69">
        <f>IF(RES_hh_tes_in!U27=0,0,1000*11630*RES_hh_tes_in!U27/RES_hh_num_in!U27)</f>
        <v>508.76330573211391</v>
      </c>
      <c r="V27" s="69">
        <f>IF(RES_hh_tes_in!V27=0,0,1000*11630*RES_hh_tes_in!V27/RES_hh_num_in!V27)</f>
        <v>533.2037108511114</v>
      </c>
      <c r="W27" s="69">
        <f>IF(RES_hh_tes_in!W27=0,0,1000*11630*RES_hh_tes_in!W27/RES_hh_num_in!W27)</f>
        <v>494.90861732285168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622.77756623039716</v>
      </c>
      <c r="D29" s="72">
        <f>IF(RES_hh_tes_in!D29=0,0,1000*11630*RES_hh_tes_in!D29/RES_hh_num_in!D29)</f>
        <v>633.04125338797951</v>
      </c>
      <c r="E29" s="72">
        <f>IF(RES_hh_tes_in!E29=0,0,1000*11630*RES_hh_tes_in!E29/RES_hh_num_in!E29)</f>
        <v>619.58650443156841</v>
      </c>
      <c r="F29" s="72">
        <f>IF(RES_hh_tes_in!F29=0,0,1000*11630*RES_hh_tes_in!F29/RES_hh_num_in!F29)</f>
        <v>665.08757673550724</v>
      </c>
      <c r="G29" s="72">
        <f>IF(RES_hh_tes_in!G29=0,0,1000*11630*RES_hh_tes_in!G29/RES_hh_num_in!G29)</f>
        <v>622.98550292700713</v>
      </c>
      <c r="H29" s="72">
        <f>IF(RES_hh_tes_in!H29=0,0,1000*11630*RES_hh_tes_in!H29/RES_hh_num_in!H29)</f>
        <v>598.81282251254265</v>
      </c>
      <c r="I29" s="72">
        <f>IF(RES_hh_tes_in!I29=0,0,1000*11630*RES_hh_tes_in!I29/RES_hh_num_in!I29)</f>
        <v>546.25987320842569</v>
      </c>
      <c r="J29" s="72">
        <f>IF(RES_hh_tes_in!J29=0,0,1000*11630*RES_hh_tes_in!J29/RES_hh_num_in!J29)</f>
        <v>536.32148860633765</v>
      </c>
      <c r="K29" s="72">
        <f>IF(RES_hh_tes_in!K29=0,0,1000*11630*RES_hh_tes_in!K29/RES_hh_num_in!K29)</f>
        <v>510.17487913417511</v>
      </c>
      <c r="L29" s="72">
        <f>IF(RES_hh_tes_in!L29=0,0,1000*11630*RES_hh_tes_in!L29/RES_hh_num_in!L29)</f>
        <v>497.95189377602657</v>
      </c>
      <c r="M29" s="72">
        <f>IF(RES_hh_tes_in!M29=0,0,1000*11630*RES_hh_tes_in!M29/RES_hh_num_in!M29)</f>
        <v>509.88287435796065</v>
      </c>
      <c r="N29" s="72">
        <f>IF(RES_hh_tes_in!N29=0,0,1000*11630*RES_hh_tes_in!N29/RES_hh_num_in!N29)</f>
        <v>442.16625102660169</v>
      </c>
      <c r="O29" s="72">
        <f>IF(RES_hh_tes_in!O29=0,0,1000*11630*RES_hh_tes_in!O29/RES_hh_num_in!O29)</f>
        <v>441.24945168455105</v>
      </c>
      <c r="P29" s="72">
        <f>IF(RES_hh_tes_in!P29=0,0,1000*11630*RES_hh_tes_in!P29/RES_hh_num_in!P29)</f>
        <v>454.63772875600705</v>
      </c>
      <c r="Q29" s="72">
        <f>IF(RES_hh_tes_in!Q29=0,0,1000*11630*RES_hh_tes_in!Q29/RES_hh_num_in!Q29)</f>
        <v>434.39738910829095</v>
      </c>
      <c r="R29" s="72">
        <f>IF(RES_hh_tes_in!R29=0,0,1000*11630*RES_hh_tes_in!R29/RES_hh_num_in!R29)</f>
        <v>453.43827711022396</v>
      </c>
      <c r="S29" s="72">
        <f>IF(RES_hh_tes_in!S29=0,0,1000*11630*RES_hh_tes_in!S29/RES_hh_num_in!S29)</f>
        <v>492.76201375199162</v>
      </c>
      <c r="T29" s="72">
        <f>IF(RES_hh_tes_in!T29=0,0,1000*11630*RES_hh_tes_in!T29/RES_hh_num_in!T29)</f>
        <v>509.45227254030505</v>
      </c>
      <c r="U29" s="72">
        <f>IF(RES_hh_tes_in!U29=0,0,1000*11630*RES_hh_tes_in!U29/RES_hh_num_in!U29)</f>
        <v>507.59430024768056</v>
      </c>
      <c r="V29" s="72">
        <f>IF(RES_hh_tes_in!V29=0,0,1000*11630*RES_hh_tes_in!V29/RES_hh_num_in!V29)</f>
        <v>518.59599156619186</v>
      </c>
      <c r="W29" s="72">
        <f>IF(RES_hh_tes_in!W29=0,0,1000*11630*RES_hh_tes_in!W29/RES_hh_num_in!W29)</f>
        <v>502.08421418910274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632.83389004787261</v>
      </c>
      <c r="D30" s="72">
        <f>IF(RES_hh_tes_in!D30=0,0,1000*11630*RES_hh_tes_in!D30/RES_hh_num_in!D30)</f>
        <v>637.73198131818469</v>
      </c>
      <c r="E30" s="72">
        <f>IF(RES_hh_tes_in!E30=0,0,1000*11630*RES_hh_tes_in!E30/RES_hh_num_in!E30)</f>
        <v>644.7273811728727</v>
      </c>
      <c r="F30" s="72">
        <f>IF(RES_hh_tes_in!F30=0,0,1000*11630*RES_hh_tes_in!F30/RES_hh_num_in!F30)</f>
        <v>625.6573618502091</v>
      </c>
      <c r="G30" s="72">
        <f>IF(RES_hh_tes_in!G30=0,0,1000*11630*RES_hh_tes_in!G30/RES_hh_num_in!G30)</f>
        <v>645.81982275024916</v>
      </c>
      <c r="H30" s="72">
        <f>IF(RES_hh_tes_in!H30=0,0,1000*11630*RES_hh_tes_in!H30/RES_hh_num_in!H30)</f>
        <v>625.70633934560135</v>
      </c>
      <c r="I30" s="72">
        <f>IF(RES_hh_tes_in!I30=0,0,1000*11630*RES_hh_tes_in!I30/RES_hh_num_in!I30)</f>
        <v>546.62187989951781</v>
      </c>
      <c r="J30" s="72">
        <f>IF(RES_hh_tes_in!J30=0,0,1000*11630*RES_hh_tes_in!J30/RES_hh_num_in!J30)</f>
        <v>488.22510647954027</v>
      </c>
      <c r="K30" s="72">
        <f>IF(RES_hh_tes_in!K30=0,0,1000*11630*RES_hh_tes_in!K30/RES_hh_num_in!K30)</f>
        <v>507.09482280006807</v>
      </c>
      <c r="L30" s="72">
        <f>IF(RES_hh_tes_in!L30=0,0,1000*11630*RES_hh_tes_in!L30/RES_hh_num_in!L30)</f>
        <v>521.95202797645527</v>
      </c>
      <c r="M30" s="72">
        <f>IF(RES_hh_tes_in!M30=0,0,1000*11630*RES_hh_tes_in!M30/RES_hh_num_in!M30)</f>
        <v>511.17180353361698</v>
      </c>
      <c r="N30" s="72">
        <f>IF(RES_hh_tes_in!N30=0,0,1000*11630*RES_hh_tes_in!N30/RES_hh_num_in!N30)</f>
        <v>439.68672833299678</v>
      </c>
      <c r="O30" s="72">
        <f>IF(RES_hh_tes_in!O30=0,0,1000*11630*RES_hh_tes_in!O30/RES_hh_num_in!O30)</f>
        <v>461.5465395768444</v>
      </c>
      <c r="P30" s="72">
        <f>IF(RES_hh_tes_in!P30=0,0,1000*11630*RES_hh_tes_in!P30/RES_hh_num_in!P30)</f>
        <v>424.77220899348976</v>
      </c>
      <c r="Q30" s="72">
        <f>IF(RES_hh_tes_in!Q30=0,0,1000*11630*RES_hh_tes_in!Q30/RES_hh_num_in!Q30)</f>
        <v>437.21441736059893</v>
      </c>
      <c r="R30" s="72">
        <f>IF(RES_hh_tes_in!R30=0,0,1000*11630*RES_hh_tes_in!R30/RES_hh_num_in!R30)</f>
        <v>449.59973646203372</v>
      </c>
      <c r="S30" s="72">
        <f>IF(RES_hh_tes_in!S30=0,0,1000*11630*RES_hh_tes_in!S30/RES_hh_num_in!S30)</f>
        <v>508.0841480629411</v>
      </c>
      <c r="T30" s="72">
        <f>IF(RES_hh_tes_in!T30=0,0,1000*11630*RES_hh_tes_in!T30/RES_hh_num_in!T30)</f>
        <v>497.64914452746979</v>
      </c>
      <c r="U30" s="72">
        <f>IF(RES_hh_tes_in!U30=0,0,1000*11630*RES_hh_tes_in!U30/RES_hh_num_in!U30)</f>
        <v>512.34113794084385</v>
      </c>
      <c r="V30" s="72">
        <f>IF(RES_hh_tes_in!V30=0,0,1000*11630*RES_hh_tes_in!V30/RES_hh_num_in!V30)</f>
        <v>546.48091698054975</v>
      </c>
      <c r="W30" s="72">
        <f>IF(RES_hh_tes_in!W30=0,0,1000*11630*RES_hh_tes_in!W30/RES_hh_num_in!W30)</f>
        <v>476.62397830478432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595.66721333174564</v>
      </c>
      <c r="D31" s="72">
        <f>IF(RES_hh_tes_in!D31=0,0,1000*11630*RES_hh_tes_in!D31/RES_hh_num_in!D31)</f>
        <v>681.51563688225701</v>
      </c>
      <c r="E31" s="72">
        <f>IF(RES_hh_tes_in!E31=0,0,1000*11630*RES_hh_tes_in!E31/RES_hh_num_in!E31)</f>
        <v>590.8923101818765</v>
      </c>
      <c r="F31" s="72">
        <f>IF(RES_hh_tes_in!F31=0,0,1000*11630*RES_hh_tes_in!F31/RES_hh_num_in!F31)</f>
        <v>603.61324818402886</v>
      </c>
      <c r="G31" s="72">
        <f>IF(RES_hh_tes_in!G31=0,0,1000*11630*RES_hh_tes_in!G31/RES_hh_num_in!G31)</f>
        <v>582.58478851189705</v>
      </c>
      <c r="H31" s="72">
        <f>IF(RES_hh_tes_in!H31=0,0,1000*11630*RES_hh_tes_in!H31/RES_hh_num_in!H31)</f>
        <v>571.79912700139937</v>
      </c>
      <c r="I31" s="72">
        <f>IF(RES_hh_tes_in!I31=0,0,1000*11630*RES_hh_tes_in!I31/RES_hh_num_in!I31)</f>
        <v>607.20522193982231</v>
      </c>
      <c r="J31" s="72">
        <f>IF(RES_hh_tes_in!J31=0,0,1000*11630*RES_hh_tes_in!J31/RES_hh_num_in!J31)</f>
        <v>522.3023944087098</v>
      </c>
      <c r="K31" s="72">
        <f>IF(RES_hh_tes_in!K31=0,0,1000*11630*RES_hh_tes_in!K31/RES_hh_num_in!K31)</f>
        <v>530.86556427385074</v>
      </c>
      <c r="L31" s="72">
        <f>IF(RES_hh_tes_in!L31=0,0,1000*11630*RES_hh_tes_in!L31/RES_hh_num_in!L31)</f>
        <v>572.3345229841899</v>
      </c>
      <c r="M31" s="72">
        <f>IF(RES_hh_tes_in!M31=0,0,1000*11630*RES_hh_tes_in!M31/RES_hh_num_in!M31)</f>
        <v>460.72001027049026</v>
      </c>
      <c r="N31" s="72">
        <f>IF(RES_hh_tes_in!N31=0,0,1000*11630*RES_hh_tes_in!N31/RES_hh_num_in!N31)</f>
        <v>422.93185500079858</v>
      </c>
      <c r="O31" s="72">
        <f>IF(RES_hh_tes_in!O31=0,0,1000*11630*RES_hh_tes_in!O31/RES_hh_num_in!O31)</f>
        <v>453.31926471552129</v>
      </c>
      <c r="P31" s="72">
        <f>IF(RES_hh_tes_in!P31=0,0,1000*11630*RES_hh_tes_in!P31/RES_hh_num_in!P31)</f>
        <v>455.31029017026373</v>
      </c>
      <c r="Q31" s="72">
        <f>IF(RES_hh_tes_in!Q31=0,0,1000*11630*RES_hh_tes_in!Q31/RES_hh_num_in!Q31)</f>
        <v>450.8668922364738</v>
      </c>
      <c r="R31" s="72">
        <f>IF(RES_hh_tes_in!R31=0,0,1000*11630*RES_hh_tes_in!R31/RES_hh_num_in!R31)</f>
        <v>445.58147065323823</v>
      </c>
      <c r="S31" s="72">
        <f>IF(RES_hh_tes_in!S31=0,0,1000*11630*RES_hh_tes_in!S31/RES_hh_num_in!S31)</f>
        <v>509.79241776328922</v>
      </c>
      <c r="T31" s="72">
        <f>IF(RES_hh_tes_in!T31=0,0,1000*11630*RES_hh_tes_in!T31/RES_hh_num_in!T31)</f>
        <v>496.05677687864232</v>
      </c>
      <c r="U31" s="72">
        <f>IF(RES_hh_tes_in!U31=0,0,1000*11630*RES_hh_tes_in!U31/RES_hh_num_in!U31)</f>
        <v>507.12791387762098</v>
      </c>
      <c r="V31" s="72">
        <f>IF(RES_hh_tes_in!V31=0,0,1000*11630*RES_hh_tes_in!V31/RES_hh_num_in!V31)</f>
        <v>491.76784663309252</v>
      </c>
      <c r="W31" s="72">
        <f>IF(RES_hh_tes_in!W31=0,0,1000*11630*RES_hh_tes_in!W31/RES_hh_num_in!W31)</f>
        <v>536.56258483232625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638.10964156077773</v>
      </c>
      <c r="D32" s="77">
        <f>IF(RES_hh_tes_in!D32=0,0,1000*11630*RES_hh_tes_in!D32/RES_hh_num_in!D32)</f>
        <v>645.57913003454564</v>
      </c>
      <c r="E32" s="77">
        <f>IF(RES_hh_tes_in!E32=0,0,1000*11630*RES_hh_tes_in!E32/RES_hh_num_in!E32)</f>
        <v>590.40040613402027</v>
      </c>
      <c r="F32" s="77">
        <f>IF(RES_hh_tes_in!F32=0,0,1000*11630*RES_hh_tes_in!F32/RES_hh_num_in!F32)</f>
        <v>707.19256198578648</v>
      </c>
      <c r="G32" s="77">
        <f>IF(RES_hh_tes_in!G32=0,0,1000*11630*RES_hh_tes_in!G32/RES_hh_num_in!G32)</f>
        <v>574.37266800858822</v>
      </c>
      <c r="H32" s="77">
        <f>IF(RES_hh_tes_in!H32=0,0,1000*11630*RES_hh_tes_in!H32/RES_hh_num_in!H32)</f>
        <v>624.46715206643091</v>
      </c>
      <c r="I32" s="77">
        <f>IF(RES_hh_tes_in!I32=0,0,1000*11630*RES_hh_tes_in!I32/RES_hh_num_in!I32)</f>
        <v>578.52179797713222</v>
      </c>
      <c r="J32" s="77">
        <f>IF(RES_hh_tes_in!J32=0,0,1000*11630*RES_hh_tes_in!J32/RES_hh_num_in!J32)</f>
        <v>520.40564754286481</v>
      </c>
      <c r="K32" s="77">
        <f>IF(RES_hh_tes_in!K32=0,0,1000*11630*RES_hh_tes_in!K32/RES_hh_num_in!K32)</f>
        <v>526.3345791455821</v>
      </c>
      <c r="L32" s="77">
        <f>IF(RES_hh_tes_in!L32=0,0,1000*11630*RES_hh_tes_in!L32/RES_hh_num_in!L32)</f>
        <v>492.45178746609503</v>
      </c>
      <c r="M32" s="77">
        <f>IF(RES_hh_tes_in!M32=0,0,1000*11630*RES_hh_tes_in!M32/RES_hh_num_in!M32)</f>
        <v>489.08885638264934</v>
      </c>
      <c r="N32" s="77">
        <f>IF(RES_hh_tes_in!N32=0,0,1000*11630*RES_hh_tes_in!N32/RES_hh_num_in!N32)</f>
        <v>429.87532226084409</v>
      </c>
      <c r="O32" s="77">
        <f>IF(RES_hh_tes_in!O32=0,0,1000*11630*RES_hh_tes_in!O32/RES_hh_num_in!O32)</f>
        <v>487.64567968583231</v>
      </c>
      <c r="P32" s="77">
        <f>IF(RES_hh_tes_in!P32=0,0,1000*11630*RES_hh_tes_in!P32/RES_hh_num_in!P32)</f>
        <v>410.52906136653132</v>
      </c>
      <c r="Q32" s="77">
        <f>IF(RES_hh_tes_in!Q32=0,0,1000*11630*RES_hh_tes_in!Q32/RES_hh_num_in!Q32)</f>
        <v>442.95743759237342</v>
      </c>
      <c r="R32" s="77">
        <f>IF(RES_hh_tes_in!R32=0,0,1000*11630*RES_hh_tes_in!R32/RES_hh_num_in!R32)</f>
        <v>435.68717722894115</v>
      </c>
      <c r="S32" s="77">
        <f>IF(RES_hh_tes_in!S32=0,0,1000*11630*RES_hh_tes_in!S32/RES_hh_num_in!S32)</f>
        <v>513.18905580538296</v>
      </c>
      <c r="T32" s="77">
        <f>IF(RES_hh_tes_in!T32=0,0,1000*11630*RES_hh_tes_in!T32/RES_hh_num_in!T32)</f>
        <v>508.99412117690071</v>
      </c>
      <c r="U32" s="77">
        <f>IF(RES_hh_tes_in!U32=0,0,1000*11630*RES_hh_tes_in!U32/RES_hh_num_in!U32)</f>
        <v>504.91812016667194</v>
      </c>
      <c r="V32" s="77">
        <f>IF(RES_hh_tes_in!V32=0,0,1000*11630*RES_hh_tes_in!V32/RES_hh_num_in!V32)</f>
        <v>521.59911031444199</v>
      </c>
      <c r="W32" s="77">
        <f>IF(RES_hh_tes_in!W32=0,0,1000*11630*RES_hh_tes_in!W32/RES_hh_num_in!W32)</f>
        <v>503.83094254331081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1831.7645057687739</v>
      </c>
      <c r="D3" s="65">
        <f>IF(RES_hh_emi_in!D3=0,0,1000000*RES_hh_emi_in!D3/RES_hh_num_in!D3)</f>
        <v>1293.9143644259689</v>
      </c>
      <c r="E3" s="65">
        <f>IF(RES_hh_emi_in!E3=0,0,1000000*RES_hh_emi_in!E3/RES_hh_num_in!E3)</f>
        <v>1607.2111485693533</v>
      </c>
      <c r="F3" s="65">
        <f>IF(RES_hh_emi_in!F3=0,0,1000000*RES_hh_emi_in!F3/RES_hh_num_in!F3)</f>
        <v>1617.6357098239969</v>
      </c>
      <c r="G3" s="65">
        <f>IF(RES_hh_emi_in!G3=0,0,1000000*RES_hh_emi_in!G3/RES_hh_num_in!G3)</f>
        <v>1372.4027587906894</v>
      </c>
      <c r="H3" s="65">
        <f>IF(RES_hh_emi_in!H3=0,0,1000000*RES_hh_emi_in!H3/RES_hh_num_in!H3)</f>
        <v>912.85488268316738</v>
      </c>
      <c r="I3" s="65">
        <f>IF(RES_hh_emi_in!I3=0,0,1000000*RES_hh_emi_in!I3/RES_hh_num_in!I3)</f>
        <v>874.28436172996328</v>
      </c>
      <c r="J3" s="65">
        <f>IF(RES_hh_emi_in!J3=0,0,1000000*RES_hh_emi_in!J3/RES_hh_num_in!J3)</f>
        <v>1791.5207201277242</v>
      </c>
      <c r="K3" s="65">
        <f>IF(RES_hh_emi_in!K3=0,0,1000000*RES_hh_emi_in!K3/RES_hh_num_in!K3)</f>
        <v>2053.7180512984714</v>
      </c>
      <c r="L3" s="65">
        <f>IF(RES_hh_emi_in!L3=0,0,1000000*RES_hh_emi_in!L3/RES_hh_num_in!L3)</f>
        <v>2072.9575515061238</v>
      </c>
      <c r="M3" s="65">
        <f>IF(RES_hh_emi_in!M3=0,0,1000000*RES_hh_emi_in!M3/RES_hh_num_in!M3)</f>
        <v>1916.4099393611248</v>
      </c>
      <c r="N3" s="65">
        <f>IF(RES_hh_emi_in!N3=0,0,1000000*RES_hh_emi_in!N3/RES_hh_num_in!N3)</f>
        <v>1923.0146474642456</v>
      </c>
      <c r="O3" s="65">
        <f>IF(RES_hh_emi_in!O3=0,0,1000000*RES_hh_emi_in!O3/RES_hh_num_in!O3)</f>
        <v>1817.5206746091008</v>
      </c>
      <c r="P3" s="65">
        <f>IF(RES_hh_emi_in!P3=0,0,1000000*RES_hh_emi_in!P3/RES_hh_num_in!P3)</f>
        <v>1008.959582269685</v>
      </c>
      <c r="Q3" s="65">
        <f>IF(RES_hh_emi_in!Q3=0,0,1000000*RES_hh_emi_in!Q3/RES_hh_num_in!Q3)</f>
        <v>1138.3110431216853</v>
      </c>
      <c r="R3" s="65">
        <f>IF(RES_hh_emi_in!R3=0,0,1000000*RES_hh_emi_in!R3/RES_hh_num_in!R3)</f>
        <v>1164.9133702210747</v>
      </c>
      <c r="S3" s="65">
        <f>IF(RES_hh_emi_in!S3=0,0,1000000*RES_hh_emi_in!S3/RES_hh_num_in!S3)</f>
        <v>1102.3722326651009</v>
      </c>
      <c r="T3" s="65">
        <f>IF(RES_hh_emi_in!T3=0,0,1000000*RES_hh_emi_in!T3/RES_hh_num_in!T3)</f>
        <v>1073.6898692610896</v>
      </c>
      <c r="U3" s="65">
        <f>IF(RES_hh_emi_in!U3=0,0,1000000*RES_hh_emi_in!U3/RES_hh_num_in!U3)</f>
        <v>879.85728885070466</v>
      </c>
      <c r="V3" s="65">
        <f>IF(RES_hh_emi_in!V3=0,0,1000000*RES_hh_emi_in!V3/RES_hh_num_in!V3)</f>
        <v>869.88374444629846</v>
      </c>
      <c r="W3" s="65">
        <f>IF(RES_hh_emi_in!W3=0,0,1000000*RES_hh_emi_in!W3/RES_hh_num_in!W3)</f>
        <v>582.71857287835633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1441.9797181252388</v>
      </c>
      <c r="D4" s="69">
        <f>IF(RES_hh_emi_in!D4=0,0,1000000*RES_hh_emi_in!D4/RES_hh_num_in!D4)</f>
        <v>952.15413576274693</v>
      </c>
      <c r="E4" s="69">
        <f>IF(RES_hh_emi_in!E4=0,0,1000000*RES_hh_emi_in!E4/RES_hh_num_in!E4)</f>
        <v>1260.839608699773</v>
      </c>
      <c r="F4" s="69">
        <f>IF(RES_hh_emi_in!F4=0,0,1000000*RES_hh_emi_in!F4/RES_hh_num_in!F4)</f>
        <v>1343.2898022480158</v>
      </c>
      <c r="G4" s="69">
        <f>IF(RES_hh_emi_in!G4=0,0,1000000*RES_hh_emi_in!G4/RES_hh_num_in!G4)</f>
        <v>1011.7364074231867</v>
      </c>
      <c r="H4" s="69">
        <f>IF(RES_hh_emi_in!H4=0,0,1000000*RES_hh_emi_in!H4/RES_hh_num_in!H4)</f>
        <v>661.99832065177577</v>
      </c>
      <c r="I4" s="69">
        <f>IF(RES_hh_emi_in!I4=0,0,1000000*RES_hh_emi_in!I4/RES_hh_num_in!I4)</f>
        <v>650.22501909265122</v>
      </c>
      <c r="J4" s="69">
        <f>IF(RES_hh_emi_in!J4=0,0,1000000*RES_hh_emi_in!J4/RES_hh_num_in!J4)</f>
        <v>1426.9467279745529</v>
      </c>
      <c r="K4" s="69">
        <f>IF(RES_hh_emi_in!K4=0,0,1000000*RES_hh_emi_in!K4/RES_hh_num_in!K4)</f>
        <v>1622.0465551936431</v>
      </c>
      <c r="L4" s="69">
        <f>IF(RES_hh_emi_in!L4=0,0,1000000*RES_hh_emi_in!L4/RES_hh_num_in!L4)</f>
        <v>1638.3482944416203</v>
      </c>
      <c r="M4" s="69">
        <f>IF(RES_hh_emi_in!M4=0,0,1000000*RES_hh_emi_in!M4/RES_hh_num_in!M4)</f>
        <v>1569.0714110070949</v>
      </c>
      <c r="N4" s="69">
        <f>IF(RES_hh_emi_in!N4=0,0,1000000*RES_hh_emi_in!N4/RES_hh_num_in!N4)</f>
        <v>1552.9770289541057</v>
      </c>
      <c r="O4" s="69">
        <f>IF(RES_hh_emi_in!O4=0,0,1000000*RES_hh_emi_in!O4/RES_hh_num_in!O4)</f>
        <v>1454.6773247094316</v>
      </c>
      <c r="P4" s="69">
        <f>IF(RES_hh_emi_in!P4=0,0,1000000*RES_hh_emi_in!P4/RES_hh_num_in!P4)</f>
        <v>748.17188206175138</v>
      </c>
      <c r="Q4" s="69">
        <f>IF(RES_hh_emi_in!Q4=0,0,1000000*RES_hh_emi_in!Q4/RES_hh_num_in!Q4)</f>
        <v>856.5631316828418</v>
      </c>
      <c r="R4" s="69">
        <f>IF(RES_hh_emi_in!R4=0,0,1000000*RES_hh_emi_in!R4/RES_hh_num_in!R4)</f>
        <v>858.1450503286527</v>
      </c>
      <c r="S4" s="69">
        <f>IF(RES_hh_emi_in!S4=0,0,1000000*RES_hh_emi_in!S4/RES_hh_num_in!S4)</f>
        <v>796.22676877715378</v>
      </c>
      <c r="T4" s="69">
        <f>IF(RES_hh_emi_in!T4=0,0,1000000*RES_hh_emi_in!T4/RES_hh_num_in!T4)</f>
        <v>778.43888781900762</v>
      </c>
      <c r="U4" s="69">
        <f>IF(RES_hh_emi_in!U4=0,0,1000000*RES_hh_emi_in!U4/RES_hh_num_in!U4)</f>
        <v>629.86701991443022</v>
      </c>
      <c r="V4" s="69">
        <f>IF(RES_hh_emi_in!V4=0,0,1000000*RES_hh_emi_in!V4/RES_hh_num_in!V4)</f>
        <v>600.59197626996752</v>
      </c>
      <c r="W4" s="69">
        <f>IF(RES_hh_emi_in!W4=0,0,1000000*RES_hh_emi_in!W4/RES_hh_num_in!W4)</f>
        <v>391.25748784919904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0</v>
      </c>
      <c r="L5" s="72">
        <f>IF(RES_hh_emi_in!L5=0,0,1000000*RES_hh_emi_in!L5/RES_hh_num_in!L5)</f>
        <v>0</v>
      </c>
      <c r="M5" s="72">
        <f>IF(RES_hh_emi_in!M5=0,0,1000000*RES_hh_emi_in!M5/RES_hh_num_in!M5)</f>
        <v>0</v>
      </c>
      <c r="N5" s="72">
        <f>IF(RES_hh_emi_in!N5=0,0,1000000*RES_hh_emi_in!N5/RES_hh_num_in!N5)</f>
        <v>0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2048.4602186892967</v>
      </c>
      <c r="D6" s="72">
        <f>IF(RES_hh_emi_in!D6=0,0,1000000*RES_hh_emi_in!D6/RES_hh_num_in!D6)</f>
        <v>2057.6747908969655</v>
      </c>
      <c r="E6" s="72">
        <f>IF(RES_hh_emi_in!E6=0,0,1000000*RES_hh_emi_in!E6/RES_hh_num_in!E6)</f>
        <v>2318.8612649847405</v>
      </c>
      <c r="F6" s="72">
        <f>IF(RES_hh_emi_in!F6=0,0,1000000*RES_hh_emi_in!F6/RES_hh_num_in!F6)</f>
        <v>2195.9705432602427</v>
      </c>
      <c r="G6" s="72">
        <f>IF(RES_hh_emi_in!G6=0,0,1000000*RES_hh_emi_in!G6/RES_hh_num_in!G6)</f>
        <v>2499.1304213210997</v>
      </c>
      <c r="H6" s="72">
        <f>IF(RES_hh_emi_in!H6=0,0,1000000*RES_hh_emi_in!H6/RES_hh_num_in!H6)</f>
        <v>2266.0438553081958</v>
      </c>
      <c r="I6" s="72">
        <f>IF(RES_hh_emi_in!I6=0,0,1000000*RES_hh_emi_in!I6/RES_hh_num_in!I6)</f>
        <v>2221.9153269223943</v>
      </c>
      <c r="J6" s="72">
        <f>IF(RES_hh_emi_in!J6=0,0,1000000*RES_hh_emi_in!J6/RES_hh_num_in!J6)</f>
        <v>2490.8043545343262</v>
      </c>
      <c r="K6" s="72">
        <f>IF(RES_hh_emi_in!K6=0,0,1000000*RES_hh_emi_in!K6/RES_hh_num_in!K6)</f>
        <v>2394.8433041835447</v>
      </c>
      <c r="L6" s="72">
        <f>IF(RES_hh_emi_in!L6=0,0,1000000*RES_hh_emi_in!L6/RES_hh_num_in!L6)</f>
        <v>2421.3970958020273</v>
      </c>
      <c r="M6" s="72">
        <f>IF(RES_hh_emi_in!M6=0,0,1000000*RES_hh_emi_in!M6/RES_hh_num_in!M6)</f>
        <v>2079.6517094022756</v>
      </c>
      <c r="N6" s="72">
        <f>IF(RES_hh_emi_in!N6=0,0,1000000*RES_hh_emi_in!N6/RES_hh_num_in!N6)</f>
        <v>2147.6831386321091</v>
      </c>
      <c r="O6" s="72">
        <f>IF(RES_hh_emi_in!O6=0,0,1000000*RES_hh_emi_in!O6/RES_hh_num_in!O6)</f>
        <v>2113.9315987390523</v>
      </c>
      <c r="P6" s="72">
        <f>IF(RES_hh_emi_in!P6=0,0,1000000*RES_hh_emi_in!P6/RES_hh_num_in!P6)</f>
        <v>1728.0704032414314</v>
      </c>
      <c r="Q6" s="72">
        <f>IF(RES_hh_emi_in!Q6=0,0,1000000*RES_hh_emi_in!Q6/RES_hh_num_in!Q6)</f>
        <v>1675.0902768265848</v>
      </c>
      <c r="R6" s="72">
        <f>IF(RES_hh_emi_in!R6=0,0,1000000*RES_hh_emi_in!R6/RES_hh_num_in!R6)</f>
        <v>1651.3486456738119</v>
      </c>
      <c r="S6" s="72">
        <f>IF(RES_hh_emi_in!S6=0,0,1000000*RES_hh_emi_in!S6/RES_hh_num_in!S6)</f>
        <v>1612.8512495116431</v>
      </c>
      <c r="T6" s="72">
        <f>IF(RES_hh_emi_in!T6=0,0,1000000*RES_hh_emi_in!T6/RES_hh_num_in!T6)</f>
        <v>1453.0790511825408</v>
      </c>
      <c r="U6" s="72">
        <f>IF(RES_hh_emi_in!U6=0,0,1000000*RES_hh_emi_in!U6/RES_hh_num_in!U6)</f>
        <v>1388.1036790431558</v>
      </c>
      <c r="V6" s="72">
        <f>IF(RES_hh_emi_in!V6=0,0,1000000*RES_hh_emi_in!V6/RES_hh_num_in!V6)</f>
        <v>1262.6418182800519</v>
      </c>
      <c r="W6" s="72">
        <f>IF(RES_hh_emi_in!W6=0,0,1000000*RES_hh_emi_in!W6/RES_hh_num_in!W6)</f>
        <v>1244.7371072778842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2714.2693571521081</v>
      </c>
      <c r="D7" s="72">
        <f>IF(RES_hh_emi_in!D7=0,0,1000000*RES_hh_emi_in!D7/RES_hh_num_in!D7)</f>
        <v>0</v>
      </c>
      <c r="E7" s="72">
        <f>IF(RES_hh_emi_in!E7=0,0,1000000*RES_hh_emi_in!E7/RES_hh_num_in!E7)</f>
        <v>0</v>
      </c>
      <c r="F7" s="72">
        <f>IF(RES_hh_emi_in!F7=0,0,1000000*RES_hh_emi_in!F7/RES_hh_num_in!F7)</f>
        <v>0</v>
      </c>
      <c r="G7" s="72">
        <f>IF(RES_hh_emi_in!G7=0,0,1000000*RES_hh_emi_in!G7/RES_hh_num_in!G7)</f>
        <v>0</v>
      </c>
      <c r="H7" s="72">
        <f>IF(RES_hh_emi_in!H7=0,0,1000000*RES_hh_emi_in!H7/RES_hh_num_in!H7)</f>
        <v>0</v>
      </c>
      <c r="I7" s="72">
        <f>IF(RES_hh_emi_in!I7=0,0,1000000*RES_hh_emi_in!I7/RES_hh_num_in!I7)</f>
        <v>0</v>
      </c>
      <c r="J7" s="72">
        <f>IF(RES_hh_emi_in!J7=0,0,1000000*RES_hh_emi_in!J7/RES_hh_num_in!J7)</f>
        <v>0</v>
      </c>
      <c r="K7" s="72">
        <f>IF(RES_hh_emi_in!K7=0,0,1000000*RES_hh_emi_in!K7/RES_hh_num_in!K7)</f>
        <v>2987.6553805098583</v>
      </c>
      <c r="L7" s="72">
        <f>IF(RES_hh_emi_in!L7=0,0,1000000*RES_hh_emi_in!L7/RES_hh_num_in!L7)</f>
        <v>2714.4385334628814</v>
      </c>
      <c r="M7" s="72">
        <f>IF(RES_hh_emi_in!M7=0,0,1000000*RES_hh_emi_in!M7/RES_hh_num_in!M7)</f>
        <v>2696.9107872408604</v>
      </c>
      <c r="N7" s="72">
        <f>IF(RES_hh_emi_in!N7=0,0,1000000*RES_hh_emi_in!N7/RES_hh_num_in!N7)</f>
        <v>2634.3366055494166</v>
      </c>
      <c r="O7" s="72">
        <f>IF(RES_hh_emi_in!O7=0,0,1000000*RES_hh_emi_in!O7/RES_hh_num_in!O7)</f>
        <v>2652.9208469737296</v>
      </c>
      <c r="P7" s="72">
        <f>IF(RES_hh_emi_in!P7=0,0,1000000*RES_hh_emi_in!P7/RES_hh_num_in!P7)</f>
        <v>0</v>
      </c>
      <c r="Q7" s="72">
        <f>IF(RES_hh_emi_in!Q7=0,0,1000000*RES_hh_emi_in!Q7/RES_hh_num_in!Q7)</f>
        <v>0</v>
      </c>
      <c r="R7" s="72">
        <f>IF(RES_hh_emi_in!R7=0,0,1000000*RES_hh_emi_in!R7/RES_hh_num_in!R7)</f>
        <v>0</v>
      </c>
      <c r="S7" s="72">
        <f>IF(RES_hh_emi_in!S7=0,0,1000000*RES_hh_emi_in!S7/RES_hh_num_in!S7)</f>
        <v>0</v>
      </c>
      <c r="T7" s="72">
        <f>IF(RES_hh_emi_in!T7=0,0,1000000*RES_hh_emi_in!T7/RES_hh_num_in!T7)</f>
        <v>0</v>
      </c>
      <c r="U7" s="72">
        <f>IF(RES_hh_emi_in!U7=0,0,1000000*RES_hh_emi_in!U7/RES_hh_num_in!U7)</f>
        <v>0</v>
      </c>
      <c r="V7" s="72">
        <f>IF(RES_hh_emi_in!V7=0,0,1000000*RES_hh_emi_in!V7/RES_hh_num_in!V7)</f>
        <v>0</v>
      </c>
      <c r="W7" s="72">
        <f>IF(RES_hh_emi_in!W7=0,0,1000000*RES_hh_emi_in!W7/RES_hh_num_in!W7)</f>
        <v>0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1666.1242593843667</v>
      </c>
      <c r="D8" s="72">
        <f>IF(RES_hh_emi_in!D8=0,0,1000000*RES_hh_emi_in!D8/RES_hh_num_in!D8)</f>
        <v>1587.9106915083673</v>
      </c>
      <c r="E8" s="72">
        <f>IF(RES_hh_emi_in!E8=0,0,1000000*RES_hh_emi_in!E8/RES_hh_num_in!E8)</f>
        <v>1812.0389647376148</v>
      </c>
      <c r="F8" s="72">
        <f>IF(RES_hh_emi_in!F8=0,0,1000000*RES_hh_emi_in!F8/RES_hh_num_in!F8)</f>
        <v>1893.4267719642969</v>
      </c>
      <c r="G8" s="72">
        <f>IF(RES_hh_emi_in!G8=0,0,1000000*RES_hh_emi_in!G8/RES_hh_num_in!G8)</f>
        <v>1984.3262231821634</v>
      </c>
      <c r="H8" s="72">
        <f>IF(RES_hh_emi_in!H8=0,0,1000000*RES_hh_emi_in!H8/RES_hh_num_in!H8)</f>
        <v>1811.5493155872846</v>
      </c>
      <c r="I8" s="72">
        <f>IF(RES_hh_emi_in!I8=0,0,1000000*RES_hh_emi_in!I8/RES_hh_num_in!I8)</f>
        <v>1729.7045851904302</v>
      </c>
      <c r="J8" s="72">
        <f>IF(RES_hh_emi_in!J8=0,0,1000000*RES_hh_emi_in!J8/RES_hh_num_in!J8)</f>
        <v>1736.6382989603724</v>
      </c>
      <c r="K8" s="72">
        <f>IF(RES_hh_emi_in!K8=0,0,1000000*RES_hh_emi_in!K8/RES_hh_num_in!K8)</f>
        <v>1766.1238379343947</v>
      </c>
      <c r="L8" s="72">
        <f>IF(RES_hh_emi_in!L8=0,0,1000000*RES_hh_emi_in!L8/RES_hh_num_in!L8)</f>
        <v>1923.7916369878633</v>
      </c>
      <c r="M8" s="72">
        <f>IF(RES_hh_emi_in!M8=0,0,1000000*RES_hh_emi_in!M8/RES_hh_num_in!M8)</f>
        <v>1809.5539702048113</v>
      </c>
      <c r="N8" s="72">
        <f>IF(RES_hh_emi_in!N8=0,0,1000000*RES_hh_emi_in!N8/RES_hh_num_in!N8)</f>
        <v>1776.2288191483533</v>
      </c>
      <c r="O8" s="72">
        <f>IF(RES_hh_emi_in!O8=0,0,1000000*RES_hh_emi_in!O8/RES_hh_num_in!O8)</f>
        <v>1713.8216444133523</v>
      </c>
      <c r="P8" s="72">
        <f>IF(RES_hh_emi_in!P8=0,0,1000000*RES_hh_emi_in!P8/RES_hh_num_in!P8)</f>
        <v>1315.5175340278643</v>
      </c>
      <c r="Q8" s="72">
        <f>IF(RES_hh_emi_in!Q8=0,0,1000000*RES_hh_emi_in!Q8/RES_hh_num_in!Q8)</f>
        <v>1433.063250491768</v>
      </c>
      <c r="R8" s="72">
        <f>IF(RES_hh_emi_in!R8=0,0,1000000*RES_hh_emi_in!R8/RES_hh_num_in!R8)</f>
        <v>1383.384821901358</v>
      </c>
      <c r="S8" s="72">
        <f>IF(RES_hh_emi_in!S8=0,0,1000000*RES_hh_emi_in!S8/RES_hh_num_in!S8)</f>
        <v>1348.0736304547991</v>
      </c>
      <c r="T8" s="72">
        <f>IF(RES_hh_emi_in!T8=0,0,1000000*RES_hh_emi_in!T8/RES_hh_num_in!T8)</f>
        <v>1224.3399801867295</v>
      </c>
      <c r="U8" s="72">
        <f>IF(RES_hh_emi_in!U8=0,0,1000000*RES_hh_emi_in!U8/RES_hh_num_in!U8)</f>
        <v>1150.1108319234356</v>
      </c>
      <c r="V8" s="72">
        <f>IF(RES_hh_emi_in!V8=0,0,1000000*RES_hh_emi_in!V8/RES_hh_num_in!V8)</f>
        <v>1075.459172691043</v>
      </c>
      <c r="W8" s="72">
        <f>IF(RES_hh_emi_in!W8=0,0,1000000*RES_hh_emi_in!W8/RES_hh_num_in!W8)</f>
        <v>1007.7070505512532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252.61515759106217</v>
      </c>
      <c r="D17" s="69">
        <f>IF(RES_hh_emi_in!D17=0,0,1000000*RES_hh_emi_in!D17/RES_hh_num_in!D17)</f>
        <v>208.98585483388067</v>
      </c>
      <c r="E17" s="69">
        <f>IF(RES_hh_emi_in!E17=0,0,1000000*RES_hh_emi_in!E17/RES_hh_num_in!E17)</f>
        <v>210.34387777429316</v>
      </c>
      <c r="F17" s="69">
        <f>IF(RES_hh_emi_in!F17=0,0,1000000*RES_hh_emi_in!F17/RES_hh_num_in!F17)</f>
        <v>156.34376927286957</v>
      </c>
      <c r="G17" s="69">
        <f>IF(RES_hh_emi_in!G17=0,0,1000000*RES_hh_emi_in!G17/RES_hh_num_in!G17)</f>
        <v>232.34307633195365</v>
      </c>
      <c r="H17" s="69">
        <f>IF(RES_hh_emi_in!H17=0,0,1000000*RES_hh_emi_in!H17/RES_hh_num_in!H17)</f>
        <v>169.31082973630012</v>
      </c>
      <c r="I17" s="69">
        <f>IF(RES_hh_emi_in!I17=0,0,1000000*RES_hh_emi_in!I17/RES_hh_num_in!I17)</f>
        <v>140.24364150381464</v>
      </c>
      <c r="J17" s="69">
        <f>IF(RES_hh_emi_in!J17=0,0,1000000*RES_hh_emi_in!J17/RES_hh_num_in!J17)</f>
        <v>244.99873758047192</v>
      </c>
      <c r="K17" s="69">
        <f>IF(RES_hh_emi_in!K17=0,0,1000000*RES_hh_emi_in!K17/RES_hh_num_in!K17)</f>
        <v>290.5657309958753</v>
      </c>
      <c r="L17" s="69">
        <f>IF(RES_hh_emi_in!L17=0,0,1000000*RES_hh_emi_in!L17/RES_hh_num_in!L17)</f>
        <v>297.42659728898428</v>
      </c>
      <c r="M17" s="69">
        <f>IF(RES_hh_emi_in!M17=0,0,1000000*RES_hh_emi_in!M17/RES_hh_num_in!M17)</f>
        <v>231.70012875741725</v>
      </c>
      <c r="N17" s="69">
        <f>IF(RES_hh_emi_in!N17=0,0,1000000*RES_hh_emi_in!N17/RES_hh_num_in!N17)</f>
        <v>257.46601833956521</v>
      </c>
      <c r="O17" s="69">
        <f>IF(RES_hh_emi_in!O17=0,0,1000000*RES_hh_emi_in!O17/RES_hh_num_in!O17)</f>
        <v>257.32379622425742</v>
      </c>
      <c r="P17" s="69">
        <f>IF(RES_hh_emi_in!P17=0,0,1000000*RES_hh_emi_in!P17/RES_hh_num_in!P17)</f>
        <v>171.74839080626555</v>
      </c>
      <c r="Q17" s="69">
        <f>IF(RES_hh_emi_in!Q17=0,0,1000000*RES_hh_emi_in!Q17/RES_hh_num_in!Q17)</f>
        <v>186.21021233378937</v>
      </c>
      <c r="R17" s="69">
        <f>IF(RES_hh_emi_in!R17=0,0,1000000*RES_hh_emi_in!R17/RES_hh_num_in!R17)</f>
        <v>204.82003156522933</v>
      </c>
      <c r="S17" s="69">
        <f>IF(RES_hh_emi_in!S17=0,0,1000000*RES_hh_emi_in!S17/RES_hh_num_in!S17)</f>
        <v>194.56964522681918</v>
      </c>
      <c r="T17" s="69">
        <f>IF(RES_hh_emi_in!T17=0,0,1000000*RES_hh_emi_in!T17/RES_hh_num_in!T17)</f>
        <v>179.89399708927721</v>
      </c>
      <c r="U17" s="69">
        <f>IF(RES_hh_emi_in!U17=0,0,1000000*RES_hh_emi_in!U17/RES_hh_num_in!U17)</f>
        <v>147.97784505690444</v>
      </c>
      <c r="V17" s="69">
        <f>IF(RES_hh_emi_in!V17=0,0,1000000*RES_hh_emi_in!V17/RES_hh_num_in!V17)</f>
        <v>153.92570879260572</v>
      </c>
      <c r="W17" s="69">
        <f>IF(RES_hh_emi_in!W17=0,0,1000000*RES_hh_emi_in!W17/RES_hh_num_in!W17)</f>
        <v>105.62238916654191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465.53878907298963</v>
      </c>
      <c r="D19" s="72">
        <f>IF(RES_hh_emi_in!D19=0,0,1000000*RES_hh_emi_in!D19/RES_hh_num_in!D19)</f>
        <v>457.91325510091627</v>
      </c>
      <c r="E19" s="72">
        <f>IF(RES_hh_emi_in!E19=0,0,1000000*RES_hh_emi_in!E19/RES_hh_num_in!E19)</f>
        <v>449.46680186657255</v>
      </c>
      <c r="F19" s="72">
        <f>IF(RES_hh_emi_in!F19=0,0,1000000*RES_hh_emi_in!F19/RES_hh_num_in!F19)</f>
        <v>506.94387805659386</v>
      </c>
      <c r="G19" s="72">
        <f>IF(RES_hh_emi_in!G19=0,0,1000000*RES_hh_emi_in!G19/RES_hh_num_in!G19)</f>
        <v>460.25415675232995</v>
      </c>
      <c r="H19" s="72">
        <f>IF(RES_hh_emi_in!H19=0,0,1000000*RES_hh_emi_in!H19/RES_hh_num_in!H19)</f>
        <v>448.98933575627308</v>
      </c>
      <c r="I19" s="72">
        <f>IF(RES_hh_emi_in!I19=0,0,1000000*RES_hh_emi_in!I19/RES_hh_num_in!I19)</f>
        <v>410.11712829019723</v>
      </c>
      <c r="J19" s="72">
        <f>IF(RES_hh_emi_in!J19=0,0,1000000*RES_hh_emi_in!J19/RES_hh_num_in!J19)</f>
        <v>391.61692831349183</v>
      </c>
      <c r="K19" s="72">
        <f>IF(RES_hh_emi_in!K19=0,0,1000000*RES_hh_emi_in!K19/RES_hh_num_in!K19)</f>
        <v>395.27157946940684</v>
      </c>
      <c r="L19" s="72">
        <f>IF(RES_hh_emi_in!L19=0,0,1000000*RES_hh_emi_in!L19/RES_hh_num_in!L19)</f>
        <v>421.02595827859949</v>
      </c>
      <c r="M19" s="72">
        <f>IF(RES_hh_emi_in!M19=0,0,1000000*RES_hh_emi_in!M19/RES_hh_num_in!M19)</f>
        <v>464.13189589293165</v>
      </c>
      <c r="N19" s="72">
        <f>IF(RES_hh_emi_in!N19=0,0,1000000*RES_hh_emi_in!N19/RES_hh_num_in!N19)</f>
        <v>421.34989315170634</v>
      </c>
      <c r="O19" s="72">
        <f>IF(RES_hh_emi_in!O19=0,0,1000000*RES_hh_emi_in!O19/RES_hh_num_in!O19)</f>
        <v>390.54759226444321</v>
      </c>
      <c r="P19" s="72">
        <f>IF(RES_hh_emi_in!P19=0,0,1000000*RES_hh_emi_in!P19/RES_hh_num_in!P19)</f>
        <v>342.59945667980799</v>
      </c>
      <c r="Q19" s="72">
        <f>IF(RES_hh_emi_in!Q19=0,0,1000000*RES_hh_emi_in!Q19/RES_hh_num_in!Q19)</f>
        <v>335.90427847733037</v>
      </c>
      <c r="R19" s="72">
        <f>IF(RES_hh_emi_in!R19=0,0,1000000*RES_hh_emi_in!R19/RES_hh_num_in!R19)</f>
        <v>336.40978384360869</v>
      </c>
      <c r="S19" s="72">
        <f>IF(RES_hh_emi_in!S19=0,0,1000000*RES_hh_emi_in!S19/RES_hh_num_in!S19)</f>
        <v>336.96119563000906</v>
      </c>
      <c r="T19" s="72">
        <f>IF(RES_hh_emi_in!T19=0,0,1000000*RES_hh_emi_in!T19/RES_hh_num_in!T19)</f>
        <v>331.03289956066317</v>
      </c>
      <c r="U19" s="72">
        <f>IF(RES_hh_emi_in!U19=0,0,1000000*RES_hh_emi_in!U19/RES_hh_num_in!U19)</f>
        <v>310.33560594104301</v>
      </c>
      <c r="V19" s="72">
        <f>IF(RES_hh_emi_in!V19=0,0,1000000*RES_hh_emi_in!V19/RES_hh_num_in!V19)</f>
        <v>296.36987025564508</v>
      </c>
      <c r="W19" s="72">
        <f>IF(RES_hh_emi_in!W19=0,0,1000000*RES_hh_emi_in!W19/RES_hh_num_in!W19)</f>
        <v>271.64160123349518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613.11451235575043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0</v>
      </c>
      <c r="K20" s="72">
        <f>IF(RES_hh_emi_in!K20=0,0,1000000*RES_hh_emi_in!K20/RES_hh_num_in!K20)</f>
        <v>544.49105881416108</v>
      </c>
      <c r="L20" s="72">
        <f>IF(RES_hh_emi_in!L20=0,0,1000000*RES_hh_emi_in!L20/RES_hh_num_in!L20)</f>
        <v>487.09242517282468</v>
      </c>
      <c r="M20" s="72">
        <f>IF(RES_hh_emi_in!M20=0,0,1000000*RES_hh_emi_in!M20/RES_hh_num_in!M20)</f>
        <v>579.13685989453097</v>
      </c>
      <c r="N20" s="72">
        <f>IF(RES_hh_emi_in!N20=0,0,1000000*RES_hh_emi_in!N20/RES_hh_num_in!N20)</f>
        <v>503.5976392673611</v>
      </c>
      <c r="O20" s="72">
        <f>IF(RES_hh_emi_in!O20=0,0,1000000*RES_hh_emi_in!O20/RES_hh_num_in!O20)</f>
        <v>488.21661814011594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0</v>
      </c>
      <c r="U20" s="72">
        <f>IF(RES_hh_emi_in!U20=0,0,1000000*RES_hh_emi_in!U20/RES_hh_num_in!U20)</f>
        <v>0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418.38147983260421</v>
      </c>
      <c r="D21" s="72">
        <f>IF(RES_hh_emi_in!D21=0,0,1000000*RES_hh_emi_in!D21/RES_hh_num_in!D21)</f>
        <v>413.22538088987227</v>
      </c>
      <c r="E21" s="72">
        <f>IF(RES_hh_emi_in!E21=0,0,1000000*RES_hh_emi_in!E21/RES_hh_num_in!E21)</f>
        <v>412.15030910207184</v>
      </c>
      <c r="F21" s="72">
        <f>IF(RES_hh_emi_in!F21=0,0,1000000*RES_hh_emi_in!F21/RES_hh_num_in!F21)</f>
        <v>385.7357223472481</v>
      </c>
      <c r="G21" s="72">
        <f>IF(RES_hh_emi_in!G21=0,0,1000000*RES_hh_emi_in!G21/RES_hh_num_in!G21)</f>
        <v>393.47104721442923</v>
      </c>
      <c r="H21" s="72">
        <f>IF(RES_hh_emi_in!H21=0,0,1000000*RES_hh_emi_in!H21/RES_hh_num_in!H21)</f>
        <v>381.63958997597126</v>
      </c>
      <c r="I21" s="72">
        <f>IF(RES_hh_emi_in!I21=0,0,1000000*RES_hh_emi_in!I21/RES_hh_num_in!I21)</f>
        <v>365.25626653329431</v>
      </c>
      <c r="J21" s="72">
        <f>IF(RES_hh_emi_in!J21=0,0,1000000*RES_hh_emi_in!J21/RES_hh_num_in!J21)</f>
        <v>323.1849646240687</v>
      </c>
      <c r="K21" s="72">
        <f>IF(RES_hh_emi_in!K21=0,0,1000000*RES_hh_emi_in!K21/RES_hh_num_in!K21)</f>
        <v>338.82976324948618</v>
      </c>
      <c r="L21" s="72">
        <f>IF(RES_hh_emi_in!L21=0,0,1000000*RES_hh_emi_in!L21/RES_hh_num_in!L21)</f>
        <v>366.24138580049731</v>
      </c>
      <c r="M21" s="72">
        <f>IF(RES_hh_emi_in!M21=0,0,1000000*RES_hh_emi_in!M21/RES_hh_num_in!M21)</f>
        <v>352.93112246537692</v>
      </c>
      <c r="N21" s="72">
        <f>IF(RES_hh_emi_in!N21=0,0,1000000*RES_hh_emi_in!N21/RES_hh_num_in!N21)</f>
        <v>352.55957815125271</v>
      </c>
      <c r="O21" s="72">
        <f>IF(RES_hh_emi_in!O21=0,0,1000000*RES_hh_emi_in!O21/RES_hh_num_in!O21)</f>
        <v>336.8763120710185</v>
      </c>
      <c r="P21" s="72">
        <f>IF(RES_hh_emi_in!P21=0,0,1000000*RES_hh_emi_in!P21/RES_hh_num_in!P21)</f>
        <v>291.31844878663208</v>
      </c>
      <c r="Q21" s="72">
        <f>IF(RES_hh_emi_in!Q21=0,0,1000000*RES_hh_emi_in!Q21/RES_hh_num_in!Q21)</f>
        <v>290.93180228743546</v>
      </c>
      <c r="R21" s="72">
        <f>IF(RES_hh_emi_in!R21=0,0,1000000*RES_hh_emi_in!R21/RES_hh_num_in!R21)</f>
        <v>290.04327034297495</v>
      </c>
      <c r="S21" s="72">
        <f>IF(RES_hh_emi_in!S21=0,0,1000000*RES_hh_emi_in!S21/RES_hh_num_in!S21)</f>
        <v>279.90441818752424</v>
      </c>
      <c r="T21" s="72">
        <f>IF(RES_hh_emi_in!T21=0,0,1000000*RES_hh_emi_in!T21/RES_hh_num_in!T21)</f>
        <v>274.00654592513825</v>
      </c>
      <c r="U21" s="72">
        <f>IF(RES_hh_emi_in!U21=0,0,1000000*RES_hh_emi_in!U21/RES_hh_num_in!U21)</f>
        <v>267.30479129819116</v>
      </c>
      <c r="V21" s="72">
        <f>IF(RES_hh_emi_in!V21=0,0,1000000*RES_hh_emi_in!V21/RES_hh_num_in!V21)</f>
        <v>262.54594835853447</v>
      </c>
      <c r="W21" s="72">
        <f>IF(RES_hh_emi_in!W21=0,0,1000000*RES_hh_emi_in!W21/RES_hh_num_in!W21)</f>
        <v>212.3785893317372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137.16963005247328</v>
      </c>
      <c r="D27" s="69">
        <f>IF(RES_hh_emi_in!D27=0,0,1000000*RES_hh_emi_in!D27/RES_hh_num_in!D27)</f>
        <v>132.77437382934113</v>
      </c>
      <c r="E27" s="69">
        <f>IF(RES_hh_emi_in!E27=0,0,1000000*RES_hh_emi_in!E27/RES_hh_num_in!E27)</f>
        <v>136.02766209528744</v>
      </c>
      <c r="F27" s="69">
        <f>IF(RES_hh_emi_in!F27=0,0,1000000*RES_hh_emi_in!F27/RES_hh_num_in!F27)</f>
        <v>118.00213830311134</v>
      </c>
      <c r="G27" s="69">
        <f>IF(RES_hh_emi_in!G27=0,0,1000000*RES_hh_emi_in!G27/RES_hh_num_in!G27)</f>
        <v>128.3232750355493</v>
      </c>
      <c r="H27" s="69">
        <f>IF(RES_hh_emi_in!H27=0,0,1000000*RES_hh_emi_in!H27/RES_hh_num_in!H27)</f>
        <v>81.545732295091497</v>
      </c>
      <c r="I27" s="69">
        <f>IF(RES_hh_emi_in!I27=0,0,1000000*RES_hh_emi_in!I27/RES_hh_num_in!I27)</f>
        <v>83.815701133497441</v>
      </c>
      <c r="J27" s="69">
        <f>IF(RES_hh_emi_in!J27=0,0,1000000*RES_hh_emi_in!J27/RES_hh_num_in!J27)</f>
        <v>119.57525457269961</v>
      </c>
      <c r="K27" s="69">
        <f>IF(RES_hh_emi_in!K27=0,0,1000000*RES_hh_emi_in!K27/RES_hh_num_in!K27)</f>
        <v>141.10576510895285</v>
      </c>
      <c r="L27" s="69">
        <f>IF(RES_hh_emi_in!L27=0,0,1000000*RES_hh_emi_in!L27/RES_hh_num_in!L27)</f>
        <v>137.18265977551917</v>
      </c>
      <c r="M27" s="69">
        <f>IF(RES_hh_emi_in!M27=0,0,1000000*RES_hh_emi_in!M27/RES_hh_num_in!M27)</f>
        <v>115.63839959661257</v>
      </c>
      <c r="N27" s="69">
        <f>IF(RES_hh_emi_in!N27=0,0,1000000*RES_hh_emi_in!N27/RES_hh_num_in!N27)</f>
        <v>112.57160017057427</v>
      </c>
      <c r="O27" s="69">
        <f>IF(RES_hh_emi_in!O27=0,0,1000000*RES_hh_emi_in!O27/RES_hh_num_in!O27)</f>
        <v>105.5195536754118</v>
      </c>
      <c r="P27" s="69">
        <f>IF(RES_hh_emi_in!P27=0,0,1000000*RES_hh_emi_in!P27/RES_hh_num_in!P27)</f>
        <v>89.039309401668348</v>
      </c>
      <c r="Q27" s="69">
        <f>IF(RES_hh_emi_in!Q27=0,0,1000000*RES_hh_emi_in!Q27/RES_hh_num_in!Q27)</f>
        <v>95.537699105054017</v>
      </c>
      <c r="R27" s="69">
        <f>IF(RES_hh_emi_in!R27=0,0,1000000*RES_hh_emi_in!R27/RES_hh_num_in!R27)</f>
        <v>101.94828832719271</v>
      </c>
      <c r="S27" s="69">
        <f>IF(RES_hh_emi_in!S27=0,0,1000000*RES_hh_emi_in!S27/RES_hh_num_in!S27)</f>
        <v>111.5758186611279</v>
      </c>
      <c r="T27" s="69">
        <f>IF(RES_hh_emi_in!T27=0,0,1000000*RES_hh_emi_in!T27/RES_hh_num_in!T27)</f>
        <v>115.35698435280469</v>
      </c>
      <c r="U27" s="69">
        <f>IF(RES_hh_emi_in!U27=0,0,1000000*RES_hh_emi_in!U27/RES_hh_num_in!U27)</f>
        <v>102.01242387937002</v>
      </c>
      <c r="V27" s="69">
        <f>IF(RES_hh_emi_in!V27=0,0,1000000*RES_hh_emi_in!V27/RES_hh_num_in!V27)</f>
        <v>115.36605938372502</v>
      </c>
      <c r="W27" s="69">
        <f>IF(RES_hh_emi_in!W27=0,0,1000000*RES_hh_emi_in!W27/RES_hh_num_in!W27)</f>
        <v>85.838695862615367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226.70581828347747</v>
      </c>
      <c r="D29" s="72">
        <f>IF(RES_hh_emi_in!D29=0,0,1000000*RES_hh_emi_in!D29/RES_hh_num_in!D29)</f>
        <v>230.3822699611016</v>
      </c>
      <c r="E29" s="72">
        <f>IF(RES_hh_emi_in!E29=0,0,1000000*RES_hh_emi_in!E29/RES_hh_num_in!E29)</f>
        <v>225.42804351696827</v>
      </c>
      <c r="F29" s="72">
        <f>IF(RES_hh_emi_in!F29=0,0,1000000*RES_hh_emi_in!F29/RES_hh_num_in!F29)</f>
        <v>241.9212537831265</v>
      </c>
      <c r="G29" s="72">
        <f>IF(RES_hh_emi_in!G29=0,0,1000000*RES_hh_emi_in!G29/RES_hh_num_in!G29)</f>
        <v>226.5498695842337</v>
      </c>
      <c r="H29" s="72">
        <f>IF(RES_hh_emi_in!H29=0,0,1000000*RES_hh_emi_in!H29/RES_hh_num_in!H29)</f>
        <v>217.70529450252604</v>
      </c>
      <c r="I29" s="72">
        <f>IF(RES_hh_emi_in!I29=0,0,1000000*RES_hh_emi_in!I29/RES_hh_num_in!I29)</f>
        <v>198.55044529545043</v>
      </c>
      <c r="J29" s="72">
        <f>IF(RES_hh_emi_in!J29=0,0,1000000*RES_hh_emi_in!J29/RES_hh_num_in!J29)</f>
        <v>194.8916927493234</v>
      </c>
      <c r="K29" s="72">
        <f>IF(RES_hh_emi_in!K29=0,0,1000000*RES_hh_emi_in!K29/RES_hh_num_in!K29)</f>
        <v>185.34792455410459</v>
      </c>
      <c r="L29" s="72">
        <f>IF(RES_hh_emi_in!L29=0,0,1000000*RES_hh_emi_in!L29/RES_hh_num_in!L29)</f>
        <v>180.86761813887625</v>
      </c>
      <c r="M29" s="72">
        <f>IF(RES_hh_emi_in!M29=0,0,1000000*RES_hh_emi_in!M29/RES_hh_num_in!M29)</f>
        <v>185.17937788659935</v>
      </c>
      <c r="N29" s="72">
        <f>IF(RES_hh_emi_in!N29=0,0,1000000*RES_hh_emi_in!N29/RES_hh_num_in!N29)</f>
        <v>160.58603927550732</v>
      </c>
      <c r="O29" s="72">
        <f>IF(RES_hh_emi_in!O29=0,0,1000000*RES_hh_emi_in!O29/RES_hh_num_in!O29)</f>
        <v>160.25307588264664</v>
      </c>
      <c r="P29" s="72">
        <f>IF(RES_hh_emi_in!P29=0,0,1000000*RES_hh_emi_in!P29/RES_hh_num_in!P29)</f>
        <v>165.11543338423459</v>
      </c>
      <c r="Q29" s="72">
        <f>IF(RES_hh_emi_in!Q29=0,0,1000000*RES_hh_emi_in!Q29/RES_hh_num_in!Q29)</f>
        <v>157.76454224301494</v>
      </c>
      <c r="R29" s="72">
        <f>IF(RES_hh_emi_in!R29=0,0,1000000*RES_hh_emi_in!R29/RES_hh_num_in!R29)</f>
        <v>164.55717467669697</v>
      </c>
      <c r="S29" s="72">
        <f>IF(RES_hh_emi_in!S29=0,0,1000000*RES_hh_emi_in!S29/RES_hh_num_in!S29)</f>
        <v>178.61063065845528</v>
      </c>
      <c r="T29" s="72">
        <f>IF(RES_hh_emi_in!T29=0,0,1000000*RES_hh_emi_in!T29/RES_hh_num_in!T29)</f>
        <v>184.39865269677509</v>
      </c>
      <c r="U29" s="72">
        <f>IF(RES_hh_emi_in!U29=0,0,1000000*RES_hh_emi_in!U29/RES_hh_num_in!U29)</f>
        <v>183.45690332882344</v>
      </c>
      <c r="V29" s="72">
        <f>IF(RES_hh_emi_in!V29=0,0,1000000*RES_hh_emi_in!V29/RES_hh_num_in!V29)</f>
        <v>187.17779345497266</v>
      </c>
      <c r="W29" s="72">
        <f>IF(RES_hh_emi_in!W29=0,0,1000000*RES_hh_emi_in!W29/RES_hh_num_in!W29)</f>
        <v>180.98982618437495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204.6558412223994</v>
      </c>
      <c r="D30" s="72">
        <f>IF(RES_hh_emi_in!D30=0,0,1000000*RES_hh_emi_in!D30/RES_hh_num_in!D30)</f>
        <v>206.17194307428315</v>
      </c>
      <c r="E30" s="72">
        <f>IF(RES_hh_emi_in!E30=0,0,1000000*RES_hh_emi_in!E30/RES_hh_num_in!E30)</f>
        <v>208.36582836583489</v>
      </c>
      <c r="F30" s="72">
        <f>IF(RES_hh_emi_in!F30=0,0,1000000*RES_hh_emi_in!F30/RES_hh_num_in!F30)</f>
        <v>202.1372145034959</v>
      </c>
      <c r="G30" s="72">
        <f>IF(RES_hh_emi_in!G30=0,0,1000000*RES_hh_emi_in!G30/RES_hh_num_in!G30)</f>
        <v>208.58464069146109</v>
      </c>
      <c r="H30" s="72">
        <f>IF(RES_hh_emi_in!H30=0,0,1000000*RES_hh_emi_in!H30/RES_hh_num_in!H30)</f>
        <v>202.02469166211111</v>
      </c>
      <c r="I30" s="72">
        <f>IF(RES_hh_emi_in!I30=0,0,1000000*RES_hh_emi_in!I30/RES_hh_num_in!I30)</f>
        <v>176.43548914769829</v>
      </c>
      <c r="J30" s="72">
        <f>IF(RES_hh_emi_in!J30=0,0,1000000*RES_hh_emi_in!J30/RES_hh_num_in!J30)</f>
        <v>157.53888464707649</v>
      </c>
      <c r="K30" s="72">
        <f>IF(RES_hh_emi_in!K30=0,0,1000000*RES_hh_emi_in!K30/RES_hh_num_in!K30)</f>
        <v>163.5801475950968</v>
      </c>
      <c r="L30" s="72">
        <f>IF(RES_hh_emi_in!L30=0,0,1000000*RES_hh_emi_in!L30/RES_hh_num_in!L30)</f>
        <v>168.32598568876557</v>
      </c>
      <c r="M30" s="72">
        <f>IF(RES_hh_emi_in!M30=0,0,1000000*RES_hh_emi_in!M30/RES_hh_num_in!M30)</f>
        <v>164.8247599003266</v>
      </c>
      <c r="N30" s="72">
        <f>IF(RES_hh_emi_in!N30=0,0,1000000*RES_hh_emi_in!N30/RES_hh_num_in!N30)</f>
        <v>141.77475934288358</v>
      </c>
      <c r="O30" s="72">
        <f>IF(RES_hh_emi_in!O30=0,0,1000000*RES_hh_emi_in!O30/RES_hh_num_in!O30)</f>
        <v>148.82334479854967</v>
      </c>
      <c r="P30" s="72">
        <f>IF(RES_hh_emi_in!P30=0,0,1000000*RES_hh_emi_in!P30/RES_hh_num_in!P30)</f>
        <v>136.96564809658739</v>
      </c>
      <c r="Q30" s="72">
        <f>IF(RES_hh_emi_in!Q30=0,0,1000000*RES_hh_emi_in!Q30/RES_hh_num_in!Q30)</f>
        <v>140.97757518756148</v>
      </c>
      <c r="R30" s="72">
        <f>IF(RES_hh_emi_in!R30=0,0,1000000*RES_hh_emi_in!R30/RES_hh_num_in!R30)</f>
        <v>144.83418793563442</v>
      </c>
      <c r="S30" s="72">
        <f>IF(RES_hh_emi_in!S30=0,0,1000000*RES_hh_emi_in!S30/RES_hh_num_in!S30)</f>
        <v>163.42188885831285</v>
      </c>
      <c r="T30" s="72">
        <f>IF(RES_hh_emi_in!T30=0,0,1000000*RES_hh_emi_in!T30/RES_hh_num_in!T30)</f>
        <v>159.77798677728521</v>
      </c>
      <c r="U30" s="72">
        <f>IF(RES_hh_emi_in!U30=0,0,1000000*RES_hh_emi_in!U30/RES_hh_num_in!U30)</f>
        <v>164.18958384067599</v>
      </c>
      <c r="V30" s="72">
        <f>IF(RES_hh_emi_in!V30=0,0,1000000*RES_hh_emi_in!V30/RES_hh_num_in!V30)</f>
        <v>174.82803989909743</v>
      </c>
      <c r="W30" s="72">
        <f>IF(RES_hh_emi_in!W30=0,0,1000000*RES_hh_emi_in!W30/RES_hh_num_in!W30)</f>
        <v>152.23636975160716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121.99149441870497</v>
      </c>
      <c r="D3" s="65">
        <f>IF(RES_hh_fech_in!D3=0,0,RES_hh_fech_in!D3/RES_summary!D$21)</f>
        <v>122.03657076080367</v>
      </c>
      <c r="E3" s="65">
        <f>IF(RES_hh_fech_in!E3=0,0,RES_hh_fech_in!E3/RES_summary!E$21)</f>
        <v>140.71165726248756</v>
      </c>
      <c r="F3" s="65">
        <f>IF(RES_hh_fech_in!F3=0,0,RES_hh_fech_in!F3/RES_summary!F$21)</f>
        <v>126.82862306980894</v>
      </c>
      <c r="G3" s="65">
        <f>IF(RES_hh_fech_in!G3=0,0,RES_hh_fech_in!G3/RES_summary!G$21)</f>
        <v>132.99971121305219</v>
      </c>
      <c r="H3" s="65">
        <f>IF(RES_hh_fech_in!H3=0,0,RES_hh_fech_in!H3/RES_summary!H$21)</f>
        <v>124.07710679663485</v>
      </c>
      <c r="I3" s="65">
        <f>IF(RES_hh_fech_in!I3=0,0,RES_hh_fech_in!I3/RES_summary!I$21)</f>
        <v>127.70751164689992</v>
      </c>
      <c r="J3" s="65">
        <f>IF(RES_hh_fech_in!J3=0,0,RES_hh_fech_in!J3/RES_summary!J$21)</f>
        <v>121.46300215355689</v>
      </c>
      <c r="K3" s="65">
        <f>IF(RES_hh_fech_in!K3=0,0,RES_hh_fech_in!K3/RES_summary!K$21)</f>
        <v>118.39397144024323</v>
      </c>
      <c r="L3" s="65">
        <f>IF(RES_hh_fech_in!L3=0,0,RES_hh_fech_in!L3/RES_summary!L$21)</f>
        <v>122.52454160845608</v>
      </c>
      <c r="M3" s="65">
        <f>IF(RES_hh_fech_in!M3=0,0,RES_hh_fech_in!M3/RES_summary!M$21)</f>
        <v>116.35469808238315</v>
      </c>
      <c r="N3" s="65">
        <f>IF(RES_hh_fech_in!N3=0,0,RES_hh_fech_in!N3/RES_summary!N$21)</f>
        <v>114.11852504076396</v>
      </c>
      <c r="O3" s="65">
        <f>IF(RES_hh_fech_in!O3=0,0,RES_hh_fech_in!O3/RES_summary!O$21)</f>
        <v>110.60707059375112</v>
      </c>
      <c r="P3" s="65">
        <f>IF(RES_hh_fech_in!P3=0,0,RES_hh_fech_in!P3/RES_summary!P$21)</f>
        <v>86.82645818664632</v>
      </c>
      <c r="Q3" s="65">
        <f>IF(RES_hh_fech_in!Q3=0,0,RES_hh_fech_in!Q3/RES_summary!Q$21)</f>
        <v>91.303976345365328</v>
      </c>
      <c r="R3" s="65">
        <f>IF(RES_hh_fech_in!R3=0,0,RES_hh_fech_in!R3/RES_summary!R$21)</f>
        <v>87.064010366970308</v>
      </c>
      <c r="S3" s="65">
        <f>IF(RES_hh_fech_in!S3=0,0,RES_hh_fech_in!S3/RES_summary!S$21)</f>
        <v>86.821073940948523</v>
      </c>
      <c r="T3" s="65">
        <f>IF(RES_hh_fech_in!T3=0,0,RES_hh_fech_in!T3/RES_summary!T$21)</f>
        <v>79.542961724208965</v>
      </c>
      <c r="U3" s="65">
        <f>IF(RES_hh_fech_in!U3=0,0,RES_hh_fech_in!U3/RES_summary!U$21)</f>
        <v>71.988994121165064</v>
      </c>
      <c r="V3" s="65">
        <f>IF(RES_hh_fech_in!V3=0,0,RES_hh_fech_in!V3/RES_summary!V$21)</f>
        <v>65.388298638388406</v>
      </c>
      <c r="W3" s="65">
        <f>IF(RES_hh_fech_in!W3=0,0,RES_hh_fech_in!W3/RES_summary!W$21)</f>
        <v>56.896760881073675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90.066174830761227</v>
      </c>
      <c r="D4" s="69">
        <f>IF(RES_hh_fech_in!D4=0,0,RES_hh_fech_in!D4/RES_summary!D$21)</f>
        <v>89.236931086093179</v>
      </c>
      <c r="E4" s="69">
        <f>IF(RES_hh_fech_in!E4=0,0,RES_hh_fech_in!E4/RES_summary!E$21)</f>
        <v>105.65025075859968</v>
      </c>
      <c r="F4" s="69">
        <f>IF(RES_hh_fech_in!F4=0,0,RES_hh_fech_in!F4/RES_summary!F$21)</f>
        <v>95.458085208031491</v>
      </c>
      <c r="G4" s="69">
        <f>IF(RES_hh_fech_in!G4=0,0,RES_hh_fech_in!G4/RES_summary!G$21)</f>
        <v>102.93963101261295</v>
      </c>
      <c r="H4" s="69">
        <f>IF(RES_hh_fech_in!H4=0,0,RES_hh_fech_in!H4/RES_summary!H$21)</f>
        <v>94.70303541584984</v>
      </c>
      <c r="I4" s="69">
        <f>IF(RES_hh_fech_in!I4=0,0,RES_hh_fech_in!I4/RES_summary!I$21)</f>
        <v>100.37700590113745</v>
      </c>
      <c r="J4" s="69">
        <f>IF(RES_hh_fech_in!J4=0,0,RES_hh_fech_in!J4/RES_summary!J$21)</f>
        <v>95.281284952309292</v>
      </c>
      <c r="K4" s="69">
        <f>IF(RES_hh_fech_in!K4=0,0,RES_hh_fech_in!K4/RES_summary!K$21)</f>
        <v>91.883008055577548</v>
      </c>
      <c r="L4" s="69">
        <f>IF(RES_hh_fech_in!L4=0,0,RES_hh_fech_in!L4/RES_summary!L$21)</f>
        <v>96.087964868453497</v>
      </c>
      <c r="M4" s="69">
        <f>IF(RES_hh_fech_in!M4=0,0,RES_hh_fech_in!M4/RES_summary!M$21)</f>
        <v>90.12631181581429</v>
      </c>
      <c r="N4" s="69">
        <f>IF(RES_hh_fech_in!N4=0,0,RES_hh_fech_in!N4/RES_summary!N$21)</f>
        <v>88.972443278121219</v>
      </c>
      <c r="O4" s="69">
        <f>IF(RES_hh_fech_in!O4=0,0,RES_hh_fech_in!O4/RES_summary!O$21)</f>
        <v>86.674564344635556</v>
      </c>
      <c r="P4" s="69">
        <f>IF(RES_hh_fech_in!P4=0,0,RES_hh_fech_in!P4/RES_summary!P$21)</f>
        <v>66.334163490575165</v>
      </c>
      <c r="Q4" s="69">
        <f>IF(RES_hh_fech_in!Q4=0,0,RES_hh_fech_in!Q4/RES_summary!Q$21)</f>
        <v>70.73135086316988</v>
      </c>
      <c r="R4" s="69">
        <f>IF(RES_hh_fech_in!R4=0,0,RES_hh_fech_in!R4/RES_summary!R$21)</f>
        <v>66.491676732974895</v>
      </c>
      <c r="S4" s="69">
        <f>IF(RES_hh_fech_in!S4=0,0,RES_hh_fech_in!S4/RES_summary!S$21)</f>
        <v>65.658852236009437</v>
      </c>
      <c r="T4" s="69">
        <f>IF(RES_hh_fech_in!T4=0,0,RES_hh_fech_in!T4/RES_summary!T$21)</f>
        <v>58.528913290843654</v>
      </c>
      <c r="U4" s="69">
        <f>IF(RES_hh_fech_in!U4=0,0,RES_hh_fech_in!U4/RES_summary!U$21)</f>
        <v>51.901970411191847</v>
      </c>
      <c r="V4" s="69">
        <f>IF(RES_hh_fech_in!V4=0,0,RES_hh_fech_in!V4/RES_summary!V$21)</f>
        <v>45.916772001028143</v>
      </c>
      <c r="W4" s="69">
        <f>IF(RES_hh_fech_in!W4=0,0,RES_hh_fech_in!W4/RES_summary!W$21)</f>
        <v>40.548209177502898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0</v>
      </c>
      <c r="L5" s="72">
        <f>IF(RES_hh_fech_in!L5=0,0,RES_hh_fech_in!L5/RES_summary!L$21)</f>
        <v>0</v>
      </c>
      <c r="M5" s="72">
        <f>IF(RES_hh_fech_in!M5=0,0,RES_hh_fech_in!M5/RES_summary!M$21)</f>
        <v>0</v>
      </c>
      <c r="N5" s="72">
        <f>IF(RES_hh_fech_in!N5=0,0,RES_hh_fech_in!N5/RES_summary!N$21)</f>
        <v>0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96.583459535659202</v>
      </c>
      <c r="D6" s="72">
        <f>IF(RES_hh_fech_in!D6=0,0,RES_hh_fech_in!D6/RES_summary!D$21)</f>
        <v>96.78194518521363</v>
      </c>
      <c r="E6" s="72">
        <f>IF(RES_hh_fech_in!E6=0,0,RES_hh_fech_in!E6/RES_summary!E$21)</f>
        <v>108.11546199220375</v>
      </c>
      <c r="F6" s="72">
        <f>IF(RES_hh_fech_in!F6=0,0,RES_hh_fech_in!F6/RES_summary!F$21)</f>
        <v>101.89946044483533</v>
      </c>
      <c r="G6" s="72">
        <f>IF(RES_hh_fech_in!G6=0,0,RES_hh_fech_in!G6/RES_summary!G$21)</f>
        <v>115.19028337340836</v>
      </c>
      <c r="H6" s="72">
        <f>IF(RES_hh_fech_in!H6=0,0,RES_hh_fech_in!H6/RES_summary!H$21)</f>
        <v>104.21256650450633</v>
      </c>
      <c r="I6" s="72">
        <f>IF(RES_hh_fech_in!I6=0,0,RES_hh_fech_in!I6/RES_summary!I$21)</f>
        <v>101.8589190973476</v>
      </c>
      <c r="J6" s="72">
        <f>IF(RES_hh_fech_in!J6=0,0,RES_hh_fech_in!J6/RES_summary!J$21)</f>
        <v>113.42513601379848</v>
      </c>
      <c r="K6" s="72">
        <f>IF(RES_hh_fech_in!K6=0,0,RES_hh_fech_in!K6/RES_summary!K$21)</f>
        <v>107.74362179951143</v>
      </c>
      <c r="L6" s="72">
        <f>IF(RES_hh_fech_in!L6=0,0,RES_hh_fech_in!L6/RES_summary!L$21)</f>
        <v>108.57074904370181</v>
      </c>
      <c r="M6" s="72">
        <f>IF(RES_hh_fech_in!M6=0,0,RES_hh_fech_in!M6/RES_summary!M$21)</f>
        <v>91.784503431561006</v>
      </c>
      <c r="N6" s="72">
        <f>IF(RES_hh_fech_in!N6=0,0,RES_hh_fech_in!N6/RES_summary!N$21)</f>
        <v>94.123551479267547</v>
      </c>
      <c r="O6" s="72">
        <f>IF(RES_hh_fech_in!O6=0,0,RES_hh_fech_in!O6/RES_summary!O$21)</f>
        <v>91.709664980699031</v>
      </c>
      <c r="P6" s="72">
        <f>IF(RES_hh_fech_in!P6=0,0,RES_hh_fech_in!P6/RES_summary!P$21)</f>
        <v>74.203766896276434</v>
      </c>
      <c r="Q6" s="72">
        <f>IF(RES_hh_fech_in!Q6=0,0,RES_hh_fech_in!Q6/RES_summary!Q$21)</f>
        <v>71.09339209040688</v>
      </c>
      <c r="R6" s="72">
        <f>IF(RES_hh_fech_in!R6=0,0,RES_hh_fech_in!R6/RES_summary!R$21)</f>
        <v>69.306553002205547</v>
      </c>
      <c r="S6" s="72">
        <f>IF(RES_hh_fech_in!S6=0,0,RES_hh_fech_in!S6/RES_summary!S$21)</f>
        <v>66.917133198892017</v>
      </c>
      <c r="T6" s="72">
        <f>IF(RES_hh_fech_in!T6=0,0,RES_hh_fech_in!T6/RES_summary!T$21)</f>
        <v>59.638224925659664</v>
      </c>
      <c r="U6" s="72">
        <f>IF(RES_hh_fech_in!U6=0,0,RES_hh_fech_in!U6/RES_summary!U$21)</f>
        <v>56.355118062059702</v>
      </c>
      <c r="V6" s="72">
        <f>IF(RES_hh_fech_in!V6=0,0,RES_hh_fech_in!V6/RES_summary!V$21)</f>
        <v>50.757298309859046</v>
      </c>
      <c r="W6" s="72">
        <f>IF(RES_hh_fech_in!W6=0,0,RES_hh_fech_in!W6/RES_summary!W$21)</f>
        <v>49.269818867167579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108.68573607139304</v>
      </c>
      <c r="D7" s="72">
        <f>IF(RES_hh_fech_in!D7=0,0,RES_hh_fech_in!D7/RES_summary!D$21)</f>
        <v>0</v>
      </c>
      <c r="E7" s="72">
        <f>IF(RES_hh_fech_in!E7=0,0,RES_hh_fech_in!E7/RES_summary!E$21)</f>
        <v>0</v>
      </c>
      <c r="F7" s="72">
        <f>IF(RES_hh_fech_in!F7=0,0,RES_hh_fech_in!F7/RES_summary!F$21)</f>
        <v>0</v>
      </c>
      <c r="G7" s="72">
        <f>IF(RES_hh_fech_in!G7=0,0,RES_hh_fech_in!G7/RES_summary!G$21)</f>
        <v>0</v>
      </c>
      <c r="H7" s="72">
        <f>IF(RES_hh_fech_in!H7=0,0,RES_hh_fech_in!H7/RES_summary!H$21)</f>
        <v>0</v>
      </c>
      <c r="I7" s="72">
        <f>IF(RES_hh_fech_in!I7=0,0,RES_hh_fech_in!I7/RES_summary!I$21)</f>
        <v>0</v>
      </c>
      <c r="J7" s="72">
        <f>IF(RES_hh_fech_in!J7=0,0,RES_hh_fech_in!J7/RES_summary!J$21)</f>
        <v>0</v>
      </c>
      <c r="K7" s="72">
        <f>IF(RES_hh_fech_in!K7=0,0,RES_hh_fech_in!K7/RES_summary!K$21)</f>
        <v>114.29587187628158</v>
      </c>
      <c r="L7" s="72">
        <f>IF(RES_hh_fech_in!L7=0,0,RES_hh_fech_in!L7/RES_summary!L$21)</f>
        <v>103.56687321942977</v>
      </c>
      <c r="M7" s="72">
        <f>IF(RES_hh_fech_in!M7=0,0,RES_hh_fech_in!M7/RES_summary!M$21)</f>
        <v>101.29056778693393</v>
      </c>
      <c r="N7" s="72">
        <f>IF(RES_hh_fech_in!N7=0,0,RES_hh_fech_in!N7/RES_summary!N$21)</f>
        <v>98.273766463032928</v>
      </c>
      <c r="O7" s="72">
        <f>IF(RES_hh_fech_in!O7=0,0,RES_hh_fech_in!O7/RES_summary!O$21)</f>
        <v>98.010364729434514</v>
      </c>
      <c r="P7" s="72">
        <f>IF(RES_hh_fech_in!P7=0,0,RES_hh_fech_in!P7/RES_summary!P$21)</f>
        <v>0</v>
      </c>
      <c r="Q7" s="72">
        <f>IF(RES_hh_fech_in!Q7=0,0,RES_hh_fech_in!Q7/RES_summary!Q$21)</f>
        <v>0</v>
      </c>
      <c r="R7" s="72">
        <f>IF(RES_hh_fech_in!R7=0,0,RES_hh_fech_in!R7/RES_summary!R$21)</f>
        <v>0</v>
      </c>
      <c r="S7" s="72">
        <f>IF(RES_hh_fech_in!S7=0,0,RES_hh_fech_in!S7/RES_summary!S$21)</f>
        <v>0</v>
      </c>
      <c r="T7" s="72">
        <f>IF(RES_hh_fech_in!T7=0,0,RES_hh_fech_in!T7/RES_summary!T$21)</f>
        <v>0</v>
      </c>
      <c r="U7" s="72">
        <f>IF(RES_hh_fech_in!U7=0,0,RES_hh_fech_in!U7/RES_summary!U$21)</f>
        <v>0</v>
      </c>
      <c r="V7" s="72">
        <f>IF(RES_hh_fech_in!V7=0,0,RES_hh_fech_in!V7/RES_summary!V$21)</f>
        <v>0</v>
      </c>
      <c r="W7" s="72">
        <f>IF(RES_hh_fech_in!W7=0,0,RES_hh_fech_in!W7/RES_summary!W$21)</f>
        <v>0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88.358657558846147</v>
      </c>
      <c r="D8" s="72">
        <f>IF(RES_hh_fech_in!D8=0,0,RES_hh_fech_in!D8/RES_summary!D$21)</f>
        <v>84.005975721357117</v>
      </c>
      <c r="E8" s="72">
        <f>IF(RES_hh_fech_in!E8=0,0,RES_hh_fech_in!E8/RES_summary!E$21)</f>
        <v>95.027011767240481</v>
      </c>
      <c r="F8" s="72">
        <f>IF(RES_hh_fech_in!F8=0,0,RES_hh_fech_in!F8/RES_summary!F$21)</f>
        <v>98.823535186997333</v>
      </c>
      <c r="G8" s="72">
        <f>IF(RES_hh_fech_in!G8=0,0,RES_hh_fech_in!G8/RES_summary!G$21)</f>
        <v>102.87420575321475</v>
      </c>
      <c r="H8" s="72">
        <f>IF(RES_hh_fech_in!H8=0,0,RES_hh_fech_in!H8/RES_summary!H$21)</f>
        <v>93.706224532314735</v>
      </c>
      <c r="I8" s="72">
        <f>IF(RES_hh_fech_in!I8=0,0,RES_hh_fech_in!I8/RES_summary!I$21)</f>
        <v>89.188732727732798</v>
      </c>
      <c r="J8" s="72">
        <f>IF(RES_hh_fech_in!J8=0,0,RES_hh_fech_in!J8/RES_summary!J$21)</f>
        <v>88.949920633322577</v>
      </c>
      <c r="K8" s="72">
        <f>IF(RES_hh_fech_in!K8=0,0,RES_hh_fech_in!K8/RES_summary!K$21)</f>
        <v>89.372131951738581</v>
      </c>
      <c r="L8" s="72">
        <f>IF(RES_hh_fech_in!L8=0,0,RES_hh_fech_in!L8/RES_summary!L$21)</f>
        <v>97.022251209431403</v>
      </c>
      <c r="M8" s="72">
        <f>IF(RES_hh_fech_in!M8=0,0,RES_hh_fech_in!M8/RES_summary!M$21)</f>
        <v>89.829047316431527</v>
      </c>
      <c r="N8" s="72">
        <f>IF(RES_hh_fech_in!N8=0,0,RES_hh_fech_in!N8/RES_summary!N$21)</f>
        <v>87.557531346661975</v>
      </c>
      <c r="O8" s="72">
        <f>IF(RES_hh_fech_in!O8=0,0,RES_hh_fech_in!O8/RES_summary!O$21)</f>
        <v>83.628883314051308</v>
      </c>
      <c r="P8" s="72">
        <f>IF(RES_hh_fech_in!P8=0,0,RES_hh_fech_in!P8/RES_summary!P$21)</f>
        <v>63.537139613833823</v>
      </c>
      <c r="Q8" s="72">
        <f>IF(RES_hh_fech_in!Q8=0,0,RES_hh_fech_in!Q8/RES_summary!Q$21)</f>
        <v>68.41051748494047</v>
      </c>
      <c r="R8" s="72">
        <f>IF(RES_hh_fech_in!R8=0,0,RES_hh_fech_in!R8/RES_summary!R$21)</f>
        <v>65.304788810166514</v>
      </c>
      <c r="S8" s="72">
        <f>IF(RES_hh_fech_in!S8=0,0,RES_hh_fech_in!S8/RES_summary!S$21)</f>
        <v>62.910498078468315</v>
      </c>
      <c r="T8" s="72">
        <f>IF(RES_hh_fech_in!T8=0,0,RES_hh_fech_in!T8/RES_summary!T$21)</f>
        <v>56.520239872207782</v>
      </c>
      <c r="U8" s="72">
        <f>IF(RES_hh_fech_in!U8=0,0,RES_hh_fech_in!U8/RES_summary!U$21)</f>
        <v>52.519145377943616</v>
      </c>
      <c r="V8" s="72">
        <f>IF(RES_hh_fech_in!V8=0,0,RES_hh_fech_in!V8/RES_summary!V$21)</f>
        <v>48.62714306394745</v>
      </c>
      <c r="W8" s="72">
        <f>IF(RES_hh_fech_in!W8=0,0,RES_hh_fech_in!W8/RES_summary!W$21)</f>
        <v>44.864633483005775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79.878702331845346</v>
      </c>
      <c r="D9" s="72">
        <f>IF(RES_hh_fech_in!D9=0,0,RES_hh_fech_in!D9/RES_summary!D$21)</f>
        <v>95.285644928494477</v>
      </c>
      <c r="E9" s="72">
        <f>IF(RES_hh_fech_in!E9=0,0,RES_hh_fech_in!E9/RES_summary!E$21)</f>
        <v>129.12834494842929</v>
      </c>
      <c r="F9" s="72">
        <f>IF(RES_hh_fech_in!F9=0,0,RES_hh_fech_in!F9/RES_summary!F$21)</f>
        <v>72.827876339121389</v>
      </c>
      <c r="G9" s="72">
        <f>IF(RES_hh_fech_in!G9=0,0,RES_hh_fech_in!G9/RES_summary!G$21)</f>
        <v>101.11311408767934</v>
      </c>
      <c r="H9" s="72">
        <f>IF(RES_hh_fech_in!H9=0,0,RES_hh_fech_in!H9/RES_summary!H$21)</f>
        <v>93.966993737874219</v>
      </c>
      <c r="I9" s="72">
        <f>IF(RES_hh_fech_in!I9=0,0,RES_hh_fech_in!I9/RES_summary!I$21)</f>
        <v>105.78752673959804</v>
      </c>
      <c r="J9" s="72">
        <f>IF(RES_hh_fech_in!J9=0,0,RES_hh_fech_in!J9/RES_summary!J$21)</f>
        <v>118.39330243262535</v>
      </c>
      <c r="K9" s="72">
        <f>IF(RES_hh_fech_in!K9=0,0,RES_hh_fech_in!K9/RES_summary!K$21)</f>
        <v>109.77564360567779</v>
      </c>
      <c r="L9" s="72">
        <f>IF(RES_hh_fech_in!L9=0,0,RES_hh_fech_in!L9/RES_summary!L$21)</f>
        <v>102.14010017036829</v>
      </c>
      <c r="M9" s="72">
        <f>IF(RES_hh_fech_in!M9=0,0,RES_hh_fech_in!M9/RES_summary!M$21)</f>
        <v>62.872563328017954</v>
      </c>
      <c r="N9" s="72">
        <f>IF(RES_hh_fech_in!N9=0,0,RES_hh_fech_in!N9/RES_summary!N$21)</f>
        <v>90.803599512118879</v>
      </c>
      <c r="O9" s="72">
        <f>IF(RES_hh_fech_in!O9=0,0,RES_hh_fech_in!O9/RES_summary!O$21)</f>
        <v>88.130820022055829</v>
      </c>
      <c r="P9" s="72">
        <f>IF(RES_hh_fech_in!P9=0,0,RES_hh_fech_in!P9/RES_summary!P$21)</f>
        <v>69.514716599408203</v>
      </c>
      <c r="Q9" s="72">
        <f>IF(RES_hh_fech_in!Q9=0,0,RES_hh_fech_in!Q9/RES_summary!Q$21)</f>
        <v>74.82376536576561</v>
      </c>
      <c r="R9" s="72">
        <f>IF(RES_hh_fech_in!R9=0,0,RES_hh_fech_in!R9/RES_summary!R$21)</f>
        <v>68.31899255226574</v>
      </c>
      <c r="S9" s="72">
        <f>IF(RES_hh_fech_in!S9=0,0,RES_hh_fech_in!S9/RES_summary!S$21)</f>
        <v>69.569324156815625</v>
      </c>
      <c r="T9" s="72">
        <f>IF(RES_hh_fech_in!T9=0,0,RES_hh_fech_in!T9/RES_summary!T$21)</f>
        <v>60.610130417095618</v>
      </c>
      <c r="U9" s="72">
        <f>IF(RES_hh_fech_in!U9=0,0,RES_hh_fech_in!U9/RES_summary!U$21)</f>
        <v>55.962513363129439</v>
      </c>
      <c r="V9" s="72">
        <f>IF(RES_hh_fech_in!V9=0,0,RES_hh_fech_in!V9/RES_summary!V$21)</f>
        <v>49.838422154228255</v>
      </c>
      <c r="W9" s="72">
        <f>IF(RES_hh_fech_in!W9=0,0,RES_hh_fech_in!W9/RES_summary!W$21)</f>
        <v>49.539363316363648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68.668494463786928</v>
      </c>
      <c r="D10" s="72">
        <f>IF(RES_hh_fech_in!D10=0,0,RES_hh_fech_in!D10/RES_summary!D$21)</f>
        <v>70.493790712527954</v>
      </c>
      <c r="E10" s="72">
        <f>IF(RES_hh_fech_in!E10=0,0,RES_hh_fech_in!E10/RES_summary!E$21)</f>
        <v>75.290143000508309</v>
      </c>
      <c r="F10" s="72">
        <f>IF(RES_hh_fech_in!F10=0,0,RES_hh_fech_in!F10/RES_summary!F$21)</f>
        <v>75.809089913460156</v>
      </c>
      <c r="G10" s="72">
        <f>IF(RES_hh_fech_in!G10=0,0,RES_hh_fech_in!G10/RES_summary!G$21)</f>
        <v>78.848960570226751</v>
      </c>
      <c r="H10" s="72">
        <f>IF(RES_hh_fech_in!H10=0,0,RES_hh_fech_in!H10/RES_summary!H$21)</f>
        <v>77.658936532854227</v>
      </c>
      <c r="I10" s="72">
        <f>IF(RES_hh_fech_in!I10=0,0,RES_hh_fech_in!I10/RES_summary!I$21)</f>
        <v>77.590632230644957</v>
      </c>
      <c r="J10" s="72">
        <f>IF(RES_hh_fech_in!J10=0,0,RES_hh_fech_in!J10/RES_summary!J$21)</f>
        <v>81.742941223011641</v>
      </c>
      <c r="K10" s="72">
        <f>IF(RES_hh_fech_in!K10=0,0,RES_hh_fech_in!K10/RES_summary!K$21)</f>
        <v>89.054501157860855</v>
      </c>
      <c r="L10" s="72">
        <f>IF(RES_hh_fech_in!L10=0,0,RES_hh_fech_in!L10/RES_summary!L$21)</f>
        <v>0</v>
      </c>
      <c r="M10" s="72">
        <f>IF(RES_hh_fech_in!M10=0,0,RES_hh_fech_in!M10/RES_summary!M$21)</f>
        <v>66.103486436638988</v>
      </c>
      <c r="N10" s="72">
        <f>IF(RES_hh_fech_in!N10=0,0,RES_hh_fech_in!N10/RES_summary!N$21)</f>
        <v>83.909762197948069</v>
      </c>
      <c r="O10" s="72">
        <f>IF(RES_hh_fech_in!O10=0,0,RES_hh_fech_in!O10/RES_summary!O$21)</f>
        <v>85.491956576263703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61.505501474790321</v>
      </c>
      <c r="S10" s="72">
        <f>IF(RES_hh_fech_in!S10=0,0,RES_hh_fech_in!S10/RES_summary!S$21)</f>
        <v>57.453617712056747</v>
      </c>
      <c r="T10" s="72">
        <f>IF(RES_hh_fech_in!T10=0,0,RES_hh_fech_in!T10/RES_summary!T$21)</f>
        <v>60.691765730434739</v>
      </c>
      <c r="U10" s="72">
        <f>IF(RES_hh_fech_in!U10=0,0,RES_hh_fech_in!U10/RES_summary!U$21)</f>
        <v>55.406096146159051</v>
      </c>
      <c r="V10" s="72">
        <f>IF(RES_hh_fech_in!V10=0,0,RES_hh_fech_in!V10/RES_summary!V$21)</f>
        <v>47.43104402833783</v>
      </c>
      <c r="W10" s="72">
        <f>IF(RES_hh_fech_in!W10=0,0,RES_hh_fech_in!W10/RES_summary!W$21)</f>
        <v>41.233729018823546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0</v>
      </c>
      <c r="D11" s="72">
        <f>IF(RES_hh_fech_in!D11=0,0,RES_hh_fech_in!D11/RES_summary!D$21)</f>
        <v>0</v>
      </c>
      <c r="E11" s="72">
        <f>IF(RES_hh_fech_in!E11=0,0,RES_hh_fech_in!E11/RES_summary!E$21)</f>
        <v>0</v>
      </c>
      <c r="F11" s="72">
        <f>IF(RES_hh_fech_in!F11=0,0,RES_hh_fech_in!F11/RES_summary!F$21)</f>
        <v>116.71196393596102</v>
      </c>
      <c r="G11" s="72">
        <f>IF(RES_hh_fech_in!G11=0,0,RES_hh_fech_in!G11/RES_summary!G$21)</f>
        <v>116.71043664257319</v>
      </c>
      <c r="H11" s="72">
        <f>IF(RES_hh_fech_in!H11=0,0,RES_hh_fech_in!H11/RES_summary!H$21)</f>
        <v>96.321815134932336</v>
      </c>
      <c r="I11" s="72">
        <f>IF(RES_hh_fech_in!I11=0,0,RES_hh_fech_in!I11/RES_summary!I$21)</f>
        <v>0</v>
      </c>
      <c r="J11" s="72">
        <f>IF(RES_hh_fech_in!J11=0,0,RES_hh_fech_in!J11/RES_summary!J$21)</f>
        <v>28.466730007421212</v>
      </c>
      <c r="K11" s="72">
        <f>IF(RES_hh_fech_in!K11=0,0,RES_hh_fech_in!K11/RES_summary!K$21)</f>
        <v>25.012417577205607</v>
      </c>
      <c r="L11" s="72">
        <f>IF(RES_hh_fech_in!L11=0,0,RES_hh_fech_in!L11/RES_summary!L$21)</f>
        <v>40.391034620864502</v>
      </c>
      <c r="M11" s="72">
        <f>IF(RES_hh_fech_in!M11=0,0,RES_hh_fech_in!M11/RES_summary!M$21)</f>
        <v>91.05062874577844</v>
      </c>
      <c r="N11" s="72">
        <f>IF(RES_hh_fech_in!N11=0,0,RES_hh_fech_in!N11/RES_summary!N$21)</f>
        <v>80.246970445006497</v>
      </c>
      <c r="O11" s="72">
        <f>IF(RES_hh_fech_in!O11=0,0,RES_hh_fech_in!O11/RES_summary!O$21)</f>
        <v>83.863976439166862</v>
      </c>
      <c r="P11" s="72">
        <f>IF(RES_hh_fech_in!P11=0,0,RES_hh_fech_in!P11/RES_summary!P$21)</f>
        <v>63.476984564009442</v>
      </c>
      <c r="Q11" s="72">
        <f>IF(RES_hh_fech_in!Q11=0,0,RES_hh_fech_in!Q11/RES_summary!Q$21)</f>
        <v>66.025309203152474</v>
      </c>
      <c r="R11" s="72">
        <f>IF(RES_hh_fech_in!R11=0,0,RES_hh_fech_in!R11/RES_summary!R$21)</f>
        <v>63.335743167248665</v>
      </c>
      <c r="S11" s="72">
        <f>IF(RES_hh_fech_in!S11=0,0,RES_hh_fech_in!S11/RES_summary!S$21)</f>
        <v>56.787968807202432</v>
      </c>
      <c r="T11" s="72">
        <f>IF(RES_hh_fech_in!T11=0,0,RES_hh_fech_in!T11/RES_summary!T$21)</f>
        <v>64.230474760691095</v>
      </c>
      <c r="U11" s="72">
        <f>IF(RES_hh_fech_in!U11=0,0,RES_hh_fech_in!U11/RES_summary!U$21)</f>
        <v>49.403259172914581</v>
      </c>
      <c r="V11" s="72">
        <f>IF(RES_hh_fech_in!V11=0,0,RES_hh_fech_in!V11/RES_summary!V$21)</f>
        <v>0</v>
      </c>
      <c r="W11" s="72">
        <f>IF(RES_hh_fech_in!W11=0,0,RES_hh_fech_in!W11/RES_summary!W$21)</f>
        <v>0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35.770156393881301</v>
      </c>
      <c r="D12" s="72">
        <f>IF(RES_hh_fech_in!D12=0,0,RES_hh_fech_in!D12/RES_summary!D$21)</f>
        <v>31.001631027841842</v>
      </c>
      <c r="E12" s="72">
        <f>IF(RES_hh_fech_in!E12=0,0,RES_hh_fech_in!E12/RES_summary!E$21)</f>
        <v>30.181166421698677</v>
      </c>
      <c r="F12" s="72">
        <f>IF(RES_hh_fech_in!F12=0,0,RES_hh_fech_in!F12/RES_summary!F$21)</f>
        <v>32.255302930606916</v>
      </c>
      <c r="G12" s="72">
        <f>IF(RES_hh_fech_in!G12=0,0,RES_hh_fech_in!G12/RES_summary!G$21)</f>
        <v>36.705622093050643</v>
      </c>
      <c r="H12" s="72">
        <f>IF(RES_hh_fech_in!H12=0,0,RES_hh_fech_in!H12/RES_summary!H$21)</f>
        <v>28.651733053450965</v>
      </c>
      <c r="I12" s="72">
        <f>IF(RES_hh_fech_in!I12=0,0,RES_hh_fech_in!I12/RES_summary!I$21)</f>
        <v>26.734452289040611</v>
      </c>
      <c r="J12" s="72">
        <f>IF(RES_hh_fech_in!J12=0,0,RES_hh_fech_in!J12/RES_summary!J$21)</f>
        <v>25.207611108367704</v>
      </c>
      <c r="K12" s="72">
        <f>IF(RES_hh_fech_in!K12=0,0,RES_hh_fech_in!K12/RES_summary!K$21)</f>
        <v>23.467868876076466</v>
      </c>
      <c r="L12" s="72">
        <f>IF(RES_hh_fech_in!L12=0,0,RES_hh_fech_in!L12/RES_summary!L$21)</f>
        <v>26.278268662310769</v>
      </c>
      <c r="M12" s="72">
        <f>IF(RES_hh_fech_in!M12=0,0,RES_hh_fech_in!M12/RES_summary!M$21)</f>
        <v>22.230711069703958</v>
      </c>
      <c r="N12" s="72">
        <f>IF(RES_hh_fech_in!N12=0,0,RES_hh_fech_in!N12/RES_summary!N$21)</f>
        <v>21.550372250804834</v>
      </c>
      <c r="O12" s="72">
        <f>IF(RES_hh_fech_in!O12=0,0,RES_hh_fech_in!O12/RES_summary!O$21)</f>
        <v>20.469835234979829</v>
      </c>
      <c r="P12" s="72">
        <f>IF(RES_hh_fech_in!P12=0,0,RES_hh_fech_in!P12/RES_summary!P$21)</f>
        <v>14.07375503376595</v>
      </c>
      <c r="Q12" s="72">
        <f>IF(RES_hh_fech_in!Q12=0,0,RES_hh_fech_in!Q12/RES_summary!Q$21)</f>
        <v>15.299065921593707</v>
      </c>
      <c r="R12" s="72">
        <f>IF(RES_hh_fech_in!R12=0,0,RES_hh_fech_in!R12/RES_summary!R$21)</f>
        <v>14.419900760498585</v>
      </c>
      <c r="S12" s="72">
        <f>IF(RES_hh_fech_in!S12=0,0,RES_hh_fech_in!S12/RES_summary!S$21)</f>
        <v>14.543759303460163</v>
      </c>
      <c r="T12" s="72">
        <f>IF(RES_hh_fech_in!T12=0,0,RES_hh_fech_in!T12/RES_summary!T$21)</f>
        <v>13.060774101956525</v>
      </c>
      <c r="U12" s="72">
        <f>IF(RES_hh_fech_in!U12=0,0,RES_hh_fech_in!U12/RES_summary!U$21)</f>
        <v>8.0503050944900014</v>
      </c>
      <c r="V12" s="72">
        <f>IF(RES_hh_fech_in!V12=0,0,RES_hh_fech_in!V12/RES_summary!V$21)</f>
        <v>5.0154183020940826</v>
      </c>
      <c r="W12" s="72">
        <f>IF(RES_hh_fech_in!W12=0,0,RES_hh_fech_in!W12/RES_summary!W$21)</f>
        <v>14.78464355017851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68.693108196244921</v>
      </c>
      <c r="D13" s="74">
        <f>IF(RES_hh_fech_in!D13=0,0,RES_hh_fech_in!D13/RES_summary!D$21)</f>
        <v>74.9352344163391</v>
      </c>
      <c r="E13" s="74">
        <f>IF(RES_hh_fech_in!E13=0,0,RES_hh_fech_in!E13/RES_summary!E$21)</f>
        <v>83.180342829149595</v>
      </c>
      <c r="F13" s="74">
        <f>IF(RES_hh_fech_in!F13=0,0,RES_hh_fech_in!F13/RES_summary!F$21)</f>
        <v>82.181414617410667</v>
      </c>
      <c r="G13" s="74">
        <f>IF(RES_hh_fech_in!G13=0,0,RES_hh_fech_in!G13/RES_summary!G$21)</f>
        <v>96.573954762875303</v>
      </c>
      <c r="H13" s="74">
        <f>IF(RES_hh_fech_in!H13=0,0,RES_hh_fech_in!H13/RES_summary!H$21)</f>
        <v>83.121101229026664</v>
      </c>
      <c r="I13" s="74">
        <f>IF(RES_hh_fech_in!I13=0,0,RES_hh_fech_in!I13/RES_summary!I$21)</f>
        <v>76.050283459974352</v>
      </c>
      <c r="J13" s="74">
        <f>IF(RES_hh_fech_in!J13=0,0,RES_hh_fech_in!J13/RES_summary!J$21)</f>
        <v>84.616729950060105</v>
      </c>
      <c r="K13" s="74">
        <f>IF(RES_hh_fech_in!K13=0,0,RES_hh_fech_in!K13/RES_summary!K$21)</f>
        <v>78.582837742752119</v>
      </c>
      <c r="L13" s="74">
        <f>IF(RES_hh_fech_in!L13=0,0,RES_hh_fech_in!L13/RES_summary!L$21)</f>
        <v>89.783064841026317</v>
      </c>
      <c r="M13" s="74">
        <f>IF(RES_hh_fech_in!M13=0,0,RES_hh_fech_in!M13/RES_summary!M$21)</f>
        <v>89.256011814258969</v>
      </c>
      <c r="N13" s="74">
        <f>IF(RES_hh_fech_in!N13=0,0,RES_hh_fech_in!N13/RES_summary!N$21)</f>
        <v>88.44233834396799</v>
      </c>
      <c r="O13" s="74">
        <f>IF(RES_hh_fech_in!O13=0,0,RES_hh_fech_in!O13/RES_summary!O$21)</f>
        <v>0</v>
      </c>
      <c r="P13" s="74">
        <f>IF(RES_hh_fech_in!P13=0,0,RES_hh_fech_in!P13/RES_summary!P$21)</f>
        <v>0</v>
      </c>
      <c r="Q13" s="74">
        <f>IF(RES_hh_fech_in!Q13=0,0,RES_hh_fech_in!Q13/RES_summary!Q$21)</f>
        <v>0</v>
      </c>
      <c r="R13" s="74">
        <f>IF(RES_hh_fech_in!R13=0,0,RES_hh_fech_in!R13/RES_summary!R$21)</f>
        <v>71.756497517701362</v>
      </c>
      <c r="S13" s="74">
        <f>IF(RES_hh_fech_in!S13=0,0,RES_hh_fech_in!S13/RES_summary!S$21)</f>
        <v>0</v>
      </c>
      <c r="T13" s="74">
        <f>IF(RES_hh_fech_in!T13=0,0,RES_hh_fech_in!T13/RES_summary!T$21)</f>
        <v>51.350774587239471</v>
      </c>
      <c r="U13" s="74">
        <f>IF(RES_hh_fech_in!U13=0,0,RES_hh_fech_in!U13/RES_summary!U$21)</f>
        <v>0</v>
      </c>
      <c r="V13" s="74">
        <f>IF(RES_hh_fech_in!V13=0,0,RES_hh_fech_in!V13/RES_summary!V$21)</f>
        <v>0</v>
      </c>
      <c r="W13" s="74">
        <f>IF(RES_hh_fech_in!W13=0,0,RES_hh_fech_in!W13/RES_summary!W$21)</f>
        <v>3.499226598431489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1.1421956728424798</v>
      </c>
      <c r="D14" s="76">
        <f>IF(RES_hh_fech_in!D14=0,0,RES_hh_fech_in!D14/RES_summary!D$21)</f>
        <v>0.97014665194695215</v>
      </c>
      <c r="E14" s="76">
        <f>IF(RES_hh_fech_in!E14=0,0,RES_hh_fech_in!E14/RES_summary!E$21)</f>
        <v>1.1129512614929311</v>
      </c>
      <c r="F14" s="76">
        <f>IF(RES_hh_fech_in!F14=0,0,RES_hh_fech_in!F14/RES_summary!F$21)</f>
        <v>1.1599184705462391</v>
      </c>
      <c r="G14" s="76">
        <f>IF(RES_hh_fech_in!G14=0,0,RES_hh_fech_in!G14/RES_summary!G$21)</f>
        <v>1.0502112951206084</v>
      </c>
      <c r="H14" s="76">
        <f>IF(RES_hh_fech_in!H14=0,0,RES_hh_fech_in!H14/RES_summary!H$21)</f>
        <v>0.81926684426120122</v>
      </c>
      <c r="I14" s="76">
        <f>IF(RES_hh_fech_in!I14=0,0,RES_hh_fech_in!I14/RES_summary!I$21)</f>
        <v>0.83828965382167475</v>
      </c>
      <c r="J14" s="76">
        <f>IF(RES_hh_fech_in!J14=0,0,RES_hh_fech_in!J14/RES_summary!J$21)</f>
        <v>1.1223709813132867</v>
      </c>
      <c r="K14" s="76">
        <f>IF(RES_hh_fech_in!K14=0,0,RES_hh_fech_in!K14/RES_summary!K$21)</f>
        <v>1.1577280930281035</v>
      </c>
      <c r="L14" s="76">
        <f>IF(RES_hh_fech_in!L14=0,0,RES_hh_fech_in!L14/RES_summary!L$21)</f>
        <v>1.2324927905444059</v>
      </c>
      <c r="M14" s="76">
        <f>IF(RES_hh_fech_in!M14=0,0,RES_hh_fech_in!M14/RES_summary!M$21)</f>
        <v>1.1269915670196331</v>
      </c>
      <c r="N14" s="76">
        <f>IF(RES_hh_fech_in!N14=0,0,RES_hh_fech_in!N14/RES_summary!N$21)</f>
        <v>1.0711292365099214</v>
      </c>
      <c r="O14" s="76">
        <f>IF(RES_hh_fech_in!O14=0,0,RES_hh_fech_in!O14/RES_summary!O$21)</f>
        <v>1.0963609729735098</v>
      </c>
      <c r="P14" s="76">
        <f>IF(RES_hh_fech_in!P14=0,0,RES_hh_fech_in!P14/RES_summary!P$21)</f>
        <v>0.74853246826624187</v>
      </c>
      <c r="Q14" s="76">
        <f>IF(RES_hh_fech_in!Q14=0,0,RES_hh_fech_in!Q14/RES_summary!Q$21)</f>
        <v>0.76946711570697202</v>
      </c>
      <c r="R14" s="76">
        <f>IF(RES_hh_fech_in!R14=0,0,RES_hh_fech_in!R14/RES_summary!R$21)</f>
        <v>0.74943342657534184</v>
      </c>
      <c r="S14" s="76">
        <f>IF(RES_hh_fech_in!S14=0,0,RES_hh_fech_in!S14/RES_summary!S$21)</f>
        <v>0.71702204708077366</v>
      </c>
      <c r="T14" s="76">
        <f>IF(RES_hh_fech_in!T14=0,0,RES_hh_fech_in!T14/RES_summary!T$21)</f>
        <v>0.66132720513484999</v>
      </c>
      <c r="U14" s="76">
        <f>IF(RES_hh_fech_in!U14=0,0,RES_hh_fech_in!U14/RES_summary!U$21)</f>
        <v>0.59348009560514348</v>
      </c>
      <c r="V14" s="76">
        <f>IF(RES_hh_fech_in!V14=0,0,RES_hh_fech_in!V14/RES_summary!V$21)</f>
        <v>0.56101489330695686</v>
      </c>
      <c r="W14" s="76">
        <f>IF(RES_hh_fech_in!W14=0,0,RES_hh_fech_in!W14/RES_summary!W$21)</f>
        <v>0.46869366751749553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0.95625034145213728</v>
      </c>
      <c r="D15" s="69">
        <f>IF(RES_hh_fech_in!D15=0,0,RES_hh_fech_in!D15/RES_summary!D$21)</f>
        <v>1.7853376976683946</v>
      </c>
      <c r="E15" s="69">
        <f>IF(RES_hh_fech_in!E15=0,0,RES_hh_fech_in!E15/RES_summary!E$21)</f>
        <v>5.1920151381642556</v>
      </c>
      <c r="F15" s="69">
        <f>IF(RES_hh_fech_in!F15=0,0,RES_hh_fech_in!F15/RES_summary!F$21)</f>
        <v>1.0917132585681006</v>
      </c>
      <c r="G15" s="69">
        <f>IF(RES_hh_fech_in!G15=0,0,RES_hh_fech_in!G15/RES_summary!G$21)</f>
        <v>0.99586136781117729</v>
      </c>
      <c r="H15" s="69">
        <f>IF(RES_hh_fech_in!H15=0,0,RES_hh_fech_in!H15/RES_summary!H$21)</f>
        <v>1.3770749957029715</v>
      </c>
      <c r="I15" s="69">
        <f>IF(RES_hh_fech_in!I15=0,0,RES_hh_fech_in!I15/RES_summary!I$21)</f>
        <v>1.4738359788535207</v>
      </c>
      <c r="J15" s="69">
        <f>IF(RES_hh_fech_in!J15=0,0,RES_hh_fech_in!J15/RES_summary!J$21)</f>
        <v>1.9429920753312111</v>
      </c>
      <c r="K15" s="69">
        <f>IF(RES_hh_fech_in!K15=0,0,RES_hh_fech_in!K15/RES_summary!K$21)</f>
        <v>1.4772367275546725</v>
      </c>
      <c r="L15" s="69">
        <f>IF(RES_hh_fech_in!L15=0,0,RES_hh_fech_in!L15/RES_summary!L$21)</f>
        <v>0.68753059042332321</v>
      </c>
      <c r="M15" s="69">
        <f>IF(RES_hh_fech_in!M15=0,0,RES_hh_fech_in!M15/RES_summary!M$21)</f>
        <v>0.72944752660975465</v>
      </c>
      <c r="N15" s="69">
        <f>IF(RES_hh_fech_in!N15=0,0,RES_hh_fech_in!N15/RES_summary!N$21)</f>
        <v>1.6045169254902214</v>
      </c>
      <c r="O15" s="69">
        <f>IF(RES_hh_fech_in!O15=0,0,RES_hh_fech_in!O15/RES_summary!O$21)</f>
        <v>0.97533782165403637</v>
      </c>
      <c r="P15" s="69">
        <f>IF(RES_hh_fech_in!P15=0,0,RES_hh_fech_in!P15/RES_summary!P$21)</f>
        <v>0.24695105245814772</v>
      </c>
      <c r="Q15" s="69">
        <f>IF(RES_hh_fech_in!Q15=0,0,RES_hh_fech_in!Q15/RES_summary!Q$21)</f>
        <v>0.43835274495978221</v>
      </c>
      <c r="R15" s="69">
        <f>IF(RES_hh_fech_in!R15=0,0,RES_hh_fech_in!R15/RES_summary!R$21)</f>
        <v>0.74145589290668001</v>
      </c>
      <c r="S15" s="69">
        <f>IF(RES_hh_fech_in!S15=0,0,RES_hh_fech_in!S15/RES_summary!S$21)</f>
        <v>1.0244513287215915</v>
      </c>
      <c r="T15" s="69">
        <f>IF(RES_hh_fech_in!T15=0,0,RES_hh_fech_in!T15/RES_summary!T$21)</f>
        <v>1.3997759096659268</v>
      </c>
      <c r="U15" s="69">
        <f>IF(RES_hh_fech_in!U15=0,0,RES_hh_fech_in!U15/RES_summary!U$21)</f>
        <v>1.1071102795636096</v>
      </c>
      <c r="V15" s="69">
        <f>IF(RES_hh_fech_in!V15=0,0,RES_hh_fech_in!V15/RES_summary!V$21)</f>
        <v>0.7399485986154144</v>
      </c>
      <c r="W15" s="69">
        <f>IF(RES_hh_fech_in!W15=0,0,RES_hh_fech_in!W15/RES_summary!W$21)</f>
        <v>0.47243955268251403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0.95625034145213728</v>
      </c>
      <c r="D16" s="72">
        <f>IF(RES_hh_fech_in!D16=0,0,RES_hh_fech_in!D16/RES_summary!D$21)</f>
        <v>1.7853376976683946</v>
      </c>
      <c r="E16" s="72">
        <f>IF(RES_hh_fech_in!E16=0,0,RES_hh_fech_in!E16/RES_summary!E$21)</f>
        <v>5.1920151381642556</v>
      </c>
      <c r="F16" s="72">
        <f>IF(RES_hh_fech_in!F16=0,0,RES_hh_fech_in!F16/RES_summary!F$21)</f>
        <v>1.0917132585681006</v>
      </c>
      <c r="G16" s="72">
        <f>IF(RES_hh_fech_in!G16=0,0,RES_hh_fech_in!G16/RES_summary!G$21)</f>
        <v>0.99586136781117729</v>
      </c>
      <c r="H16" s="72">
        <f>IF(RES_hh_fech_in!H16=0,0,RES_hh_fech_in!H16/RES_summary!H$21)</f>
        <v>1.3770749957029715</v>
      </c>
      <c r="I16" s="72">
        <f>IF(RES_hh_fech_in!I16=0,0,RES_hh_fech_in!I16/RES_summary!I$21)</f>
        <v>1.4738359788535207</v>
      </c>
      <c r="J16" s="72">
        <f>IF(RES_hh_fech_in!J16=0,0,RES_hh_fech_in!J16/RES_summary!J$21)</f>
        <v>1.9429920753312111</v>
      </c>
      <c r="K16" s="72">
        <f>IF(RES_hh_fech_in!K16=0,0,RES_hh_fech_in!K16/RES_summary!K$21)</f>
        <v>1.4772367275546725</v>
      </c>
      <c r="L16" s="72">
        <f>IF(RES_hh_fech_in!L16=0,0,RES_hh_fech_in!L16/RES_summary!L$21)</f>
        <v>0.68753059042332321</v>
      </c>
      <c r="M16" s="72">
        <f>IF(RES_hh_fech_in!M16=0,0,RES_hh_fech_in!M16/RES_summary!M$21)</f>
        <v>0.72944752660975465</v>
      </c>
      <c r="N16" s="72">
        <f>IF(RES_hh_fech_in!N16=0,0,RES_hh_fech_in!N16/RES_summary!N$21)</f>
        <v>1.6045169254902214</v>
      </c>
      <c r="O16" s="72">
        <f>IF(RES_hh_fech_in!O16=0,0,RES_hh_fech_in!O16/RES_summary!O$21)</f>
        <v>0.97533782165403637</v>
      </c>
      <c r="P16" s="72">
        <f>IF(RES_hh_fech_in!P16=0,0,RES_hh_fech_in!P16/RES_summary!P$21)</f>
        <v>0.24695105245814772</v>
      </c>
      <c r="Q16" s="72">
        <f>IF(RES_hh_fech_in!Q16=0,0,RES_hh_fech_in!Q16/RES_summary!Q$21)</f>
        <v>0.43835274495978221</v>
      </c>
      <c r="R16" s="72">
        <f>IF(RES_hh_fech_in!R16=0,0,RES_hh_fech_in!R16/RES_summary!R$21)</f>
        <v>0.74145589290668001</v>
      </c>
      <c r="S16" s="72">
        <f>IF(RES_hh_fech_in!S16=0,0,RES_hh_fech_in!S16/RES_summary!S$21)</f>
        <v>1.0244513287215915</v>
      </c>
      <c r="T16" s="72">
        <f>IF(RES_hh_fech_in!T16=0,0,RES_hh_fech_in!T16/RES_summary!T$21)</f>
        <v>1.3997759096659268</v>
      </c>
      <c r="U16" s="72">
        <f>IF(RES_hh_fech_in!U16=0,0,RES_hh_fech_in!U16/RES_summary!U$21)</f>
        <v>1.1071102795636096</v>
      </c>
      <c r="V16" s="72">
        <f>IF(RES_hh_fech_in!V16=0,0,RES_hh_fech_in!V16/RES_summary!V$21)</f>
        <v>0.7399485986154144</v>
      </c>
      <c r="W16" s="72">
        <f>IF(RES_hh_fech_in!W16=0,0,RES_hh_fech_in!W16/RES_summary!W$21)</f>
        <v>0.47243955268251403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20.827297162368733</v>
      </c>
      <c r="D17" s="69">
        <f>IF(RES_hh_fech_in!D17=0,0,RES_hh_fech_in!D17/RES_summary!D$21)</f>
        <v>20.840609692779498</v>
      </c>
      <c r="E17" s="69">
        <f>IF(RES_hh_fech_in!E17=0,0,RES_hh_fech_in!E17/RES_summary!E$21)</f>
        <v>20.014592888468208</v>
      </c>
      <c r="F17" s="69">
        <f>IF(RES_hh_fech_in!F17=0,0,RES_hh_fech_in!F17/RES_summary!F$21)</f>
        <v>20.072644463385856</v>
      </c>
      <c r="G17" s="69">
        <f>IF(RES_hh_fech_in!G17=0,0,RES_hh_fech_in!G17/RES_summary!G$21)</f>
        <v>19.500207175355648</v>
      </c>
      <c r="H17" s="69">
        <f>IF(RES_hh_fech_in!H17=0,0,RES_hh_fech_in!H17/RES_summary!H$21)</f>
        <v>18.877018480961404</v>
      </c>
      <c r="I17" s="69">
        <f>IF(RES_hh_fech_in!I17=0,0,RES_hh_fech_in!I17/RES_summary!I$21)</f>
        <v>17.448392434210334</v>
      </c>
      <c r="J17" s="69">
        <f>IF(RES_hh_fech_in!J17=0,0,RES_hh_fech_in!J17/RES_summary!J$21)</f>
        <v>16.36543212643469</v>
      </c>
      <c r="K17" s="69">
        <f>IF(RES_hh_fech_in!K17=0,0,RES_hh_fech_in!K17/RES_summary!K$21)</f>
        <v>16.962855640495466</v>
      </c>
      <c r="L17" s="69">
        <f>IF(RES_hh_fech_in!L17=0,0,RES_hh_fech_in!L17/RES_summary!L$21)</f>
        <v>17.709883436763938</v>
      </c>
      <c r="M17" s="69">
        <f>IF(RES_hh_fech_in!M17=0,0,RES_hh_fech_in!M17/RES_summary!M$21)</f>
        <v>17.940874815129074</v>
      </c>
      <c r="N17" s="69">
        <f>IF(RES_hh_fech_in!N17=0,0,RES_hh_fech_in!N17/RES_summary!N$21)</f>
        <v>16.896666835977161</v>
      </c>
      <c r="O17" s="69">
        <f>IF(RES_hh_fech_in!O17=0,0,RES_hh_fech_in!O17/RES_summary!O$21)</f>
        <v>16.096227904263998</v>
      </c>
      <c r="P17" s="69">
        <f>IF(RES_hh_fech_in!P17=0,0,RES_hh_fech_in!P17/RES_summary!P$21)</f>
        <v>14.126857916315595</v>
      </c>
      <c r="Q17" s="69">
        <f>IF(RES_hh_fech_in!Q17=0,0,RES_hh_fech_in!Q17/RES_summary!Q$21)</f>
        <v>13.861155834194628</v>
      </c>
      <c r="R17" s="69">
        <f>IF(RES_hh_fech_in!R17=0,0,RES_hh_fech_in!R17/RES_summary!R$21)</f>
        <v>13.507250508731254</v>
      </c>
      <c r="S17" s="69">
        <f>IF(RES_hh_fech_in!S17=0,0,RES_hh_fech_in!S17/RES_summary!S$21)</f>
        <v>13.10906025059138</v>
      </c>
      <c r="T17" s="69">
        <f>IF(RES_hh_fech_in!T17=0,0,RES_hh_fech_in!T17/RES_summary!T$21)</f>
        <v>12.723320270067497</v>
      </c>
      <c r="U17" s="69">
        <f>IF(RES_hh_fech_in!U17=0,0,RES_hh_fech_in!U17/RES_summary!U$21)</f>
        <v>12.291941461061487</v>
      </c>
      <c r="V17" s="69">
        <f>IF(RES_hh_fech_in!V17=0,0,RES_hh_fech_in!V17/RES_summary!V$21)</f>
        <v>11.716146976231476</v>
      </c>
      <c r="W17" s="69">
        <f>IF(RES_hh_fech_in!W17=0,0,RES_hh_fech_in!W17/RES_summary!W$21)</f>
        <v>9.7559451435243503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21.949826697381788</v>
      </c>
      <c r="D19" s="72">
        <f>IF(RES_hh_fech_in!D19=0,0,RES_hh_fech_in!D19/RES_summary!D$21)</f>
        <v>21.537774458247114</v>
      </c>
      <c r="E19" s="72">
        <f>IF(RES_hh_fech_in!E19=0,0,RES_hh_fech_in!E19/RES_summary!E$21)</f>
        <v>20.956109650778345</v>
      </c>
      <c r="F19" s="72">
        <f>IF(RES_hh_fech_in!F19=0,0,RES_hh_fech_in!F19/RES_summary!F$21)</f>
        <v>23.523679681552746</v>
      </c>
      <c r="G19" s="72">
        <f>IF(RES_hh_fech_in!G19=0,0,RES_hh_fech_in!G19/RES_summary!G$21)</f>
        <v>21.214101628223169</v>
      </c>
      <c r="H19" s="72">
        <f>IF(RES_hh_fech_in!H19=0,0,RES_hh_fech_in!H19/RES_summary!H$21)</f>
        <v>20.648466667010268</v>
      </c>
      <c r="I19" s="72">
        <f>IF(RES_hh_fech_in!I19=0,0,RES_hh_fech_in!I19/RES_summary!I$21)</f>
        <v>18.800935789398235</v>
      </c>
      <c r="J19" s="72">
        <f>IF(RES_hh_fech_in!J19=0,0,RES_hh_fech_in!J19/RES_summary!J$21)</f>
        <v>17.833276739861919</v>
      </c>
      <c r="K19" s="72">
        <f>IF(RES_hh_fech_in!K19=0,0,RES_hh_fech_in!K19/RES_summary!K$21)</f>
        <v>17.783205895788864</v>
      </c>
      <c r="L19" s="72">
        <f>IF(RES_hh_fech_in!L19=0,0,RES_hh_fech_in!L19/RES_summary!L$21)</f>
        <v>18.87798731418286</v>
      </c>
      <c r="M19" s="72">
        <f>IF(RES_hh_fech_in!M19=0,0,RES_hh_fech_in!M19/RES_summary!M$21)</f>
        <v>20.484254838770884</v>
      </c>
      <c r="N19" s="72">
        <f>IF(RES_hh_fech_in!N19=0,0,RES_hh_fech_in!N19/RES_summary!N$21)</f>
        <v>18.465921553077834</v>
      </c>
      <c r="O19" s="72">
        <f>IF(RES_hh_fech_in!O19=0,0,RES_hh_fech_in!O19/RES_summary!O$21)</f>
        <v>16.943305482048402</v>
      </c>
      <c r="P19" s="72">
        <f>IF(RES_hh_fech_in!P19=0,0,RES_hh_fech_in!P19/RES_summary!P$21)</f>
        <v>14.711304686761457</v>
      </c>
      <c r="Q19" s="72">
        <f>IF(RES_hh_fech_in!Q19=0,0,RES_hh_fech_in!Q19/RES_summary!Q$21)</f>
        <v>14.2562910817411</v>
      </c>
      <c r="R19" s="72">
        <f>IF(RES_hh_fech_in!R19=0,0,RES_hh_fech_in!R19/RES_summary!R$21)</f>
        <v>14.11900665283437</v>
      </c>
      <c r="S19" s="72">
        <f>IF(RES_hh_fech_in!S19=0,0,RES_hh_fech_in!S19/RES_summary!S$21)</f>
        <v>13.980506396767032</v>
      </c>
      <c r="T19" s="72">
        <f>IF(RES_hh_fech_in!T19=0,0,RES_hh_fech_in!T19/RES_summary!T$21)</f>
        <v>13.586469714586817</v>
      </c>
      <c r="U19" s="72">
        <f>IF(RES_hh_fech_in!U19=0,0,RES_hh_fech_in!U19/RES_summary!U$21)</f>
        <v>12.599202765404231</v>
      </c>
      <c r="V19" s="72">
        <f>IF(RES_hh_fech_in!V19=0,0,RES_hh_fech_in!V19/RES_summary!V$21)</f>
        <v>11.913856880735358</v>
      </c>
      <c r="W19" s="72">
        <f>IF(RES_hh_fech_in!W19=0,0,RES_hh_fech_in!W19/RES_summary!W$21)</f>
        <v>10.752256369082273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24.550548712437017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0</v>
      </c>
      <c r="K20" s="72">
        <f>IF(RES_hh_fech_in!K20=0,0,RES_hh_fech_in!K20/RES_summary!K$21)</f>
        <v>20.83007320790254</v>
      </c>
      <c r="L20" s="72">
        <f>IF(RES_hh_fech_in!L20=0,0,RES_hh_fech_in!L20/RES_summary!L$21)</f>
        <v>18.584557661603185</v>
      </c>
      <c r="M20" s="72">
        <f>IF(RES_hh_fech_in!M20=0,0,RES_hh_fech_in!M20/RES_summary!M$21)</f>
        <v>21.751220560422663</v>
      </c>
      <c r="N20" s="72">
        <f>IF(RES_hh_fech_in!N20=0,0,RES_hh_fech_in!N20/RES_summary!N$21)</f>
        <v>18.786679230148582</v>
      </c>
      <c r="O20" s="72">
        <f>IF(RES_hh_fech_in!O20=0,0,RES_hh_fech_in!O20/RES_summary!O$21)</f>
        <v>18.036832446572294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0</v>
      </c>
      <c r="U20" s="72">
        <f>IF(RES_hh_fech_in!U20=0,0,RES_hh_fech_in!U20/RES_summary!U$21)</f>
        <v>0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22.187796436714702</v>
      </c>
      <c r="D21" s="72">
        <f>IF(RES_hh_fech_in!D21=0,0,RES_hh_fech_in!D21/RES_summary!D$21)</f>
        <v>21.861053962366523</v>
      </c>
      <c r="E21" s="72">
        <f>IF(RES_hh_fech_in!E21=0,0,RES_hh_fech_in!E21/RES_summary!E$21)</f>
        <v>21.614001152886676</v>
      </c>
      <c r="F21" s="72">
        <f>IF(RES_hh_fech_in!F21=0,0,RES_hh_fech_in!F21/RES_summary!F$21)</f>
        <v>20.132686563166384</v>
      </c>
      <c r="G21" s="72">
        <f>IF(RES_hh_fech_in!G21=0,0,RES_hh_fech_in!G21/RES_summary!G$21)</f>
        <v>20.398874437166647</v>
      </c>
      <c r="H21" s="72">
        <f>IF(RES_hh_fech_in!H21=0,0,RES_hh_fech_in!H21/RES_summary!H$21)</f>
        <v>19.741115961347838</v>
      </c>
      <c r="I21" s="72">
        <f>IF(RES_hh_fech_in!I21=0,0,RES_hh_fech_in!I21/RES_summary!I$21)</f>
        <v>18.833703634647541</v>
      </c>
      <c r="J21" s="72">
        <f>IF(RES_hh_fech_in!J21=0,0,RES_hh_fech_in!J21/RES_summary!J$21)</f>
        <v>16.55340491477325</v>
      </c>
      <c r="K21" s="72">
        <f>IF(RES_hh_fech_in!K21=0,0,RES_hh_fech_in!K21/RES_summary!K$21)</f>
        <v>17.145988101109754</v>
      </c>
      <c r="L21" s="72">
        <f>IF(RES_hh_fech_in!L21=0,0,RES_hh_fech_in!L21/RES_summary!L$21)</f>
        <v>18.470588525928971</v>
      </c>
      <c r="M21" s="72">
        <f>IF(RES_hh_fech_in!M21=0,0,RES_hh_fech_in!M21/RES_summary!M$21)</f>
        <v>17.520044730025557</v>
      </c>
      <c r="N21" s="72">
        <f>IF(RES_hh_fech_in!N21=0,0,RES_hh_fech_in!N21/RES_summary!N$21)</f>
        <v>17.37909326926982</v>
      </c>
      <c r="O21" s="72">
        <f>IF(RES_hh_fech_in!O21=0,0,RES_hh_fech_in!O21/RES_summary!O$21)</f>
        <v>16.438460726231945</v>
      </c>
      <c r="P21" s="72">
        <f>IF(RES_hh_fech_in!P21=0,0,RES_hh_fech_in!P21/RES_summary!P$21)</f>
        <v>14.070159062014968</v>
      </c>
      <c r="Q21" s="72">
        <f>IF(RES_hh_fech_in!Q21=0,0,RES_hh_fech_in!Q21/RES_summary!Q$21)</f>
        <v>13.888288001579852</v>
      </c>
      <c r="R21" s="72">
        <f>IF(RES_hh_fech_in!R21=0,0,RES_hh_fech_in!R21/RES_summary!R$21)</f>
        <v>13.691934605386766</v>
      </c>
      <c r="S21" s="72">
        <f>IF(RES_hh_fech_in!S21=0,0,RES_hh_fech_in!S21/RES_summary!S$21)</f>
        <v>13.062288264328942</v>
      </c>
      <c r="T21" s="72">
        <f>IF(RES_hh_fech_in!T21=0,0,RES_hh_fech_in!T21/RES_summary!T$21)</f>
        <v>12.64919544641673</v>
      </c>
      <c r="U21" s="72">
        <f>IF(RES_hh_fech_in!U21=0,0,RES_hh_fech_in!U21/RES_summary!U$21)</f>
        <v>12.206318560562126</v>
      </c>
      <c r="V21" s="72">
        <f>IF(RES_hh_fech_in!V21=0,0,RES_hh_fech_in!V21/RES_summary!V$21)</f>
        <v>11.871077690234054</v>
      </c>
      <c r="W21" s="72">
        <f>IF(RES_hh_fech_in!W21=0,0,RES_hh_fech_in!W21/RES_summary!W$21)</f>
        <v>9.4554142146706894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17.941440968024516</v>
      </c>
      <c r="D22" s="72">
        <f>IF(RES_hh_fech_in!D22=0,0,RES_hh_fech_in!D22/RES_summary!D$21)</f>
        <v>22.174050301350459</v>
      </c>
      <c r="E22" s="72">
        <f>IF(RES_hh_fech_in!E22=0,0,RES_hh_fech_in!E22/RES_summary!E$21)</f>
        <v>20.505283207869859</v>
      </c>
      <c r="F22" s="72">
        <f>IF(RES_hh_fech_in!F22=0,0,RES_hh_fech_in!F22/RES_summary!F$21)</f>
        <v>18.281016838802493</v>
      </c>
      <c r="G22" s="72">
        <f>IF(RES_hh_fech_in!G22=0,0,RES_hh_fech_in!G22/RES_summary!G$21)</f>
        <v>18.292929276906069</v>
      </c>
      <c r="H22" s="72">
        <f>IF(RES_hh_fech_in!H22=0,0,RES_hh_fech_in!H22/RES_summary!H$21)</f>
        <v>19.327822772011487</v>
      </c>
      <c r="I22" s="72">
        <f>IF(RES_hh_fech_in!I22=0,0,RES_hh_fech_in!I22/RES_summary!I$21)</f>
        <v>16.704907359798717</v>
      </c>
      <c r="J22" s="72">
        <f>IF(RES_hh_fech_in!J22=0,0,RES_hh_fech_in!J22/RES_summary!J$21)</f>
        <v>16.074181425998731</v>
      </c>
      <c r="K22" s="72">
        <f>IF(RES_hh_fech_in!K22=0,0,RES_hh_fech_in!K22/RES_summary!K$21)</f>
        <v>15.014633954808536</v>
      </c>
      <c r="L22" s="72">
        <f>IF(RES_hh_fech_in!L22=0,0,RES_hh_fech_in!L22/RES_summary!L$21)</f>
        <v>15.595905751980718</v>
      </c>
      <c r="M22" s="72">
        <f>IF(RES_hh_fech_in!M22=0,0,RES_hh_fech_in!M22/RES_summary!M$21)</f>
        <v>16.564874149252532</v>
      </c>
      <c r="N22" s="72">
        <f>IF(RES_hh_fech_in!N22=0,0,RES_hh_fech_in!N22/RES_summary!N$21)</f>
        <v>15.423333270539343</v>
      </c>
      <c r="O22" s="72">
        <f>IF(RES_hh_fech_in!O22=0,0,RES_hh_fech_in!O22/RES_summary!O$21)</f>
        <v>14.491936445501288</v>
      </c>
      <c r="P22" s="72">
        <f>IF(RES_hh_fech_in!P22=0,0,RES_hh_fech_in!P22/RES_summary!P$21)</f>
        <v>14.468284767635019</v>
      </c>
      <c r="Q22" s="72">
        <f>IF(RES_hh_fech_in!Q22=0,0,RES_hh_fech_in!Q22/RES_summary!Q$21)</f>
        <v>13.481493987521484</v>
      </c>
      <c r="R22" s="72">
        <f>IF(RES_hh_fech_in!R22=0,0,RES_hh_fech_in!R22/RES_summary!R$21)</f>
        <v>12.66325790602685</v>
      </c>
      <c r="S22" s="72">
        <f>IF(RES_hh_fech_in!S22=0,0,RES_hh_fech_in!S22/RES_summary!S$21)</f>
        <v>13.305413026975151</v>
      </c>
      <c r="T22" s="72">
        <f>IF(RES_hh_fech_in!T22=0,0,RES_hh_fech_in!T22/RES_summary!T$21)</f>
        <v>12.218685093568649</v>
      </c>
      <c r="U22" s="72">
        <f>IF(RES_hh_fech_in!U22=0,0,RES_hh_fech_in!U22/RES_summary!U$21)</f>
        <v>11.572727213090481</v>
      </c>
      <c r="V22" s="72">
        <f>IF(RES_hh_fech_in!V22=0,0,RES_hh_fech_in!V22/RES_summary!V$21)</f>
        <v>10.539357684194009</v>
      </c>
      <c r="W22" s="72">
        <f>IF(RES_hh_fech_in!W22=0,0,RES_hh_fech_in!W22/RES_summary!W$21)</f>
        <v>10.175603379429674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16.545885166131736</v>
      </c>
      <c r="D23" s="72">
        <f>IF(RES_hh_fech_in!D23=0,0,RES_hh_fech_in!D23/RES_summary!D$21)</f>
        <v>16.879337480955947</v>
      </c>
      <c r="E23" s="72">
        <f>IF(RES_hh_fech_in!E23=0,0,RES_hh_fech_in!E23/RES_summary!E$21)</f>
        <v>15.131322229680006</v>
      </c>
      <c r="F23" s="72">
        <f>IF(RES_hh_fech_in!F23=0,0,RES_hh_fech_in!F23/RES_summary!F$21)</f>
        <v>15.53040053716003</v>
      </c>
      <c r="G23" s="72">
        <f>IF(RES_hh_fech_in!G23=0,0,RES_hh_fech_in!G23/RES_summary!G$21)</f>
        <v>14.260087421032555</v>
      </c>
      <c r="H23" s="72">
        <f>IF(RES_hh_fech_in!H23=0,0,RES_hh_fech_in!H23/RES_summary!H$21)</f>
        <v>15.006958034964791</v>
      </c>
      <c r="I23" s="72">
        <f>IF(RES_hh_fech_in!I23=0,0,RES_hh_fech_in!I23/RES_summary!I$21)</f>
        <v>14.91255716424072</v>
      </c>
      <c r="J23" s="72">
        <f>IF(RES_hh_fech_in!J23=0,0,RES_hh_fech_in!J23/RES_summary!J$21)</f>
        <v>14.563278214140052</v>
      </c>
      <c r="K23" s="72">
        <f>IF(RES_hh_fech_in!K23=0,0,RES_hh_fech_in!K23/RES_summary!K$21)</f>
        <v>15.675253807107637</v>
      </c>
      <c r="L23" s="72">
        <f>IF(RES_hh_fech_in!L23=0,0,RES_hh_fech_in!L23/RES_summary!L$21)</f>
        <v>0</v>
      </c>
      <c r="M23" s="72">
        <f>IF(RES_hh_fech_in!M23=0,0,RES_hh_fech_in!M23/RES_summary!M$21)</f>
        <v>13.850929930764854</v>
      </c>
      <c r="N23" s="72">
        <f>IF(RES_hh_fech_in!N23=0,0,RES_hh_fech_in!N23/RES_summary!N$21)</f>
        <v>15.912131721583965</v>
      </c>
      <c r="O23" s="72">
        <f>IF(RES_hh_fech_in!O23=0,0,RES_hh_fech_in!O23/RES_summary!O$21)</f>
        <v>16.012122438876979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11.661923484345003</v>
      </c>
      <c r="S23" s="72">
        <f>IF(RES_hh_fech_in!S23=0,0,RES_hh_fech_in!S23/RES_summary!S$21)</f>
        <v>11.928237527368092</v>
      </c>
      <c r="T23" s="72">
        <f>IF(RES_hh_fech_in!T23=0,0,RES_hh_fech_in!T23/RES_summary!T$21)</f>
        <v>12.71970510415079</v>
      </c>
      <c r="U23" s="72">
        <f>IF(RES_hh_fech_in!U23=0,0,RES_hh_fech_in!U23/RES_summary!U$21)</f>
        <v>12.040380330634688</v>
      </c>
      <c r="V23" s="72">
        <f>IF(RES_hh_fech_in!V23=0,0,RES_hh_fech_in!V23/RES_summary!V$21)</f>
        <v>10.924093775019472</v>
      </c>
      <c r="W23" s="72">
        <f>IF(RES_hh_fech_in!W23=0,0,RES_hh_fech_in!W23/RES_summary!W$21)</f>
        <v>9.5100210317803082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0</v>
      </c>
      <c r="D24" s="72">
        <f>IF(RES_hh_fech_in!D24=0,0,RES_hh_fech_in!D24/RES_summary!D$21)</f>
        <v>0</v>
      </c>
      <c r="E24" s="72">
        <f>IF(RES_hh_fech_in!E24=0,0,RES_hh_fech_in!E24/RES_summary!E$21)</f>
        <v>0</v>
      </c>
      <c r="F24" s="72">
        <f>IF(RES_hh_fech_in!F24=0,0,RES_hh_fech_in!F24/RES_summary!F$21)</f>
        <v>22.803320550356439</v>
      </c>
      <c r="G24" s="72">
        <f>IF(RES_hh_fech_in!G24=0,0,RES_hh_fech_in!G24/RES_summary!G$21)</f>
        <v>21.397229254063806</v>
      </c>
      <c r="H24" s="72">
        <f>IF(RES_hh_fech_in!H24=0,0,RES_hh_fech_in!H24/RES_summary!H$21)</f>
        <v>18.378571430049885</v>
      </c>
      <c r="I24" s="72">
        <f>IF(RES_hh_fech_in!I24=0,0,RES_hh_fech_in!I24/RES_summary!I$21)</f>
        <v>0</v>
      </c>
      <c r="J24" s="72">
        <f>IF(RES_hh_fech_in!J24=0,0,RES_hh_fech_in!J24/RES_summary!J$21)</f>
        <v>5.1641560632758869</v>
      </c>
      <c r="K24" s="72">
        <f>IF(RES_hh_fech_in!K24=0,0,RES_hh_fech_in!K24/RES_summary!K$21)</f>
        <v>5.5369696536863424</v>
      </c>
      <c r="L24" s="72">
        <f>IF(RES_hh_fech_in!L24=0,0,RES_hh_fech_in!L24/RES_summary!L$21)</f>
        <v>9.3910391060101261</v>
      </c>
      <c r="M24" s="72">
        <f>IF(RES_hh_fech_in!M24=0,0,RES_hh_fech_in!M24/RES_summary!M$21)</f>
        <v>17.423223552433797</v>
      </c>
      <c r="N24" s="72">
        <f>IF(RES_hh_fech_in!N24=0,0,RES_hh_fech_in!N24/RES_summary!N$21)</f>
        <v>13.715107945372095</v>
      </c>
      <c r="O24" s="72">
        <f>IF(RES_hh_fech_in!O24=0,0,RES_hh_fech_in!O24/RES_summary!O$21)</f>
        <v>14.236667376456518</v>
      </c>
      <c r="P24" s="72">
        <f>IF(RES_hh_fech_in!P24=0,0,RES_hh_fech_in!P24/RES_summary!P$21)</f>
        <v>13.090514593565905</v>
      </c>
      <c r="Q24" s="72">
        <f>IF(RES_hh_fech_in!Q24=0,0,RES_hh_fech_in!Q24/RES_summary!Q$21)</f>
        <v>12.211374718708818</v>
      </c>
      <c r="R24" s="72">
        <f>IF(RES_hh_fech_in!R24=0,0,RES_hh_fech_in!R24/RES_summary!R$21)</f>
        <v>12.099983385795106</v>
      </c>
      <c r="S24" s="72">
        <f>IF(RES_hh_fech_in!S24=0,0,RES_hh_fech_in!S24/RES_summary!S$21)</f>
        <v>11.192277165226391</v>
      </c>
      <c r="T24" s="72">
        <f>IF(RES_hh_fech_in!T24=0,0,RES_hh_fech_in!T24/RES_summary!T$21)</f>
        <v>12.794301645064508</v>
      </c>
      <c r="U24" s="72">
        <f>IF(RES_hh_fech_in!U24=0,0,RES_hh_fech_in!U24/RES_summary!U$21)</f>
        <v>11.232825810380742</v>
      </c>
      <c r="V24" s="72">
        <f>IF(RES_hh_fech_in!V24=0,0,RES_hh_fech_in!V24/RES_summary!V$21)</f>
        <v>0</v>
      </c>
      <c r="W24" s="72">
        <f>IF(RES_hh_fech_in!W24=0,0,RES_hh_fech_in!W24/RES_summary!W$21)</f>
        <v>0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18.618308336147269</v>
      </c>
      <c r="D25" s="74">
        <f>IF(RES_hh_fech_in!D25=0,0,RES_hh_fech_in!D25/RES_summary!D$21)</f>
        <v>19.441069397249681</v>
      </c>
      <c r="E25" s="74">
        <f>IF(RES_hh_fech_in!E25=0,0,RES_hh_fech_in!E25/RES_summary!E$21)</f>
        <v>18.039165383750568</v>
      </c>
      <c r="F25" s="74">
        <f>IF(RES_hh_fech_in!F25=0,0,RES_hh_fech_in!F25/RES_summary!F$21)</f>
        <v>18.950267274242762</v>
      </c>
      <c r="G25" s="74">
        <f>IF(RES_hh_fech_in!G25=0,0,RES_hh_fech_in!G25/RES_summary!G$21)</f>
        <v>17.165467992050313</v>
      </c>
      <c r="H25" s="74">
        <f>IF(RES_hh_fech_in!H25=0,0,RES_hh_fech_in!H25/RES_summary!H$21)</f>
        <v>17.26536427916567</v>
      </c>
      <c r="I25" s="74">
        <f>IF(RES_hh_fech_in!I25=0,0,RES_hh_fech_in!I25/RES_summary!I$21)</f>
        <v>15.115091326142533</v>
      </c>
      <c r="J25" s="74">
        <f>IF(RES_hh_fech_in!J25=0,0,RES_hh_fech_in!J25/RES_summary!J$21)</f>
        <v>12.624975564913866</v>
      </c>
      <c r="K25" s="74">
        <f>IF(RES_hh_fech_in!K25=0,0,RES_hh_fech_in!K25/RES_summary!K$21)</f>
        <v>12.692148055828072</v>
      </c>
      <c r="L25" s="74">
        <f>IF(RES_hh_fech_in!L25=0,0,RES_hh_fech_in!L25/RES_summary!L$21)</f>
        <v>10.426166168664514</v>
      </c>
      <c r="M25" s="74">
        <f>IF(RES_hh_fech_in!M25=0,0,RES_hh_fech_in!M25/RES_summary!M$21)</f>
        <v>16.653540835963334</v>
      </c>
      <c r="N25" s="74">
        <f>IF(RES_hh_fech_in!N25=0,0,RES_hh_fech_in!N25/RES_summary!N$21)</f>
        <v>13.646240572120826</v>
      </c>
      <c r="O25" s="74">
        <f>IF(RES_hh_fech_in!O25=0,0,RES_hh_fech_in!O25/RES_summary!O$21)</f>
        <v>12.071811262959656</v>
      </c>
      <c r="P25" s="74">
        <f>IF(RES_hh_fech_in!P25=0,0,RES_hh_fech_in!P25/RES_summary!P$21)</f>
        <v>10.931011454269985</v>
      </c>
      <c r="Q25" s="74">
        <f>IF(RES_hh_fech_in!Q25=0,0,RES_hh_fech_in!Q25/RES_summary!Q$21)</f>
        <v>11.706201694851751</v>
      </c>
      <c r="R25" s="74">
        <f>IF(RES_hh_fech_in!R25=0,0,RES_hh_fech_in!R25/RES_summary!R$21)</f>
        <v>9.268342316796307</v>
      </c>
      <c r="S25" s="74">
        <f>IF(RES_hh_fech_in!S25=0,0,RES_hh_fech_in!S25/RES_summary!S$21)</f>
        <v>9.0971016900761708</v>
      </c>
      <c r="T25" s="74">
        <f>IF(RES_hh_fech_in!T25=0,0,RES_hh_fech_in!T25/RES_summary!T$21)</f>
        <v>9.7059226609309182</v>
      </c>
      <c r="U25" s="74">
        <f>IF(RES_hh_fech_in!U25=0,0,RES_hh_fech_in!U25/RES_summary!U$21)</f>
        <v>9.5846140060999776</v>
      </c>
      <c r="V25" s="74">
        <f>IF(RES_hh_fech_in!V25=0,0,RES_hh_fech_in!V25/RES_summary!V$21)</f>
        <v>8.0274878403877601</v>
      </c>
      <c r="W25" s="74">
        <f>IF(RES_hh_fech_in!W25=0,0,RES_hh_fech_in!W25/RES_summary!W$21)</f>
        <v>4.6301529830544945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10.514692069333606</v>
      </c>
      <c r="D26" s="77">
        <f>IF(RES_hh_fech_in!D26=0,0,RES_hh_fech_in!D26/RES_summary!D$21)</f>
        <v>10.632825538852597</v>
      </c>
      <c r="E26" s="77">
        <f>IF(RES_hh_fech_in!E26=0,0,RES_hh_fech_in!E26/RES_summary!E$21)</f>
        <v>10.325143999683014</v>
      </c>
      <c r="F26" s="77">
        <f>IF(RES_hh_fech_in!F26=0,0,RES_hh_fech_in!F26/RES_summary!F$21)</f>
        <v>10.327888333729282</v>
      </c>
      <c r="G26" s="77">
        <f>IF(RES_hh_fech_in!G26=0,0,RES_hh_fech_in!G26/RES_summary!G$21)</f>
        <v>10.203382578207043</v>
      </c>
      <c r="H26" s="77">
        <f>IF(RES_hh_fech_in!H26=0,0,RES_hh_fech_in!H26/RES_summary!H$21)</f>
        <v>10.066558995766675</v>
      </c>
      <c r="I26" s="77">
        <f>IF(RES_hh_fech_in!I26=0,0,RES_hh_fech_in!I26/RES_summary!I$21)</f>
        <v>9.5565569988762338</v>
      </c>
      <c r="J26" s="77">
        <f>IF(RES_hh_fech_in!J26=0,0,RES_hh_fech_in!J26/RES_summary!J$21)</f>
        <v>8.8361067662211585</v>
      </c>
      <c r="K26" s="77">
        <f>IF(RES_hh_fech_in!K26=0,0,RES_hh_fech_in!K26/RES_summary!K$21)</f>
        <v>9.0135294855242112</v>
      </c>
      <c r="L26" s="77">
        <f>IF(RES_hh_fech_in!L26=0,0,RES_hh_fech_in!L26/RES_summary!L$21)</f>
        <v>9.6683869827180189</v>
      </c>
      <c r="M26" s="77">
        <f>IF(RES_hh_fech_in!M26=0,0,RES_hh_fech_in!M26/RES_summary!M$21)</f>
        <v>9.8475897623903172</v>
      </c>
      <c r="N26" s="77">
        <f>IF(RES_hh_fech_in!N26=0,0,RES_hh_fech_in!N26/RES_summary!N$21)</f>
        <v>9.7531347247800717</v>
      </c>
      <c r="O26" s="77">
        <f>IF(RES_hh_fech_in!O26=0,0,RES_hh_fech_in!O26/RES_summary!O$21)</f>
        <v>9.3830980771371237</v>
      </c>
      <c r="P26" s="77">
        <f>IF(RES_hh_fech_in!P26=0,0,RES_hh_fech_in!P26/RES_summary!P$21)</f>
        <v>8.524752450608915</v>
      </c>
      <c r="Q26" s="77">
        <f>IF(RES_hh_fech_in!Q26=0,0,RES_hh_fech_in!Q26/RES_summary!Q$21)</f>
        <v>8.8007295611112681</v>
      </c>
      <c r="R26" s="77">
        <f>IF(RES_hh_fech_in!R26=0,0,RES_hh_fech_in!R26/RES_summary!R$21)</f>
        <v>8.811247890038187</v>
      </c>
      <c r="S26" s="77">
        <f>IF(RES_hh_fech_in!S26=0,0,RES_hh_fech_in!S26/RES_summary!S$21)</f>
        <v>8.6398324704968736</v>
      </c>
      <c r="T26" s="77">
        <f>IF(RES_hh_fech_in!T26=0,0,RES_hh_fech_in!T26/RES_summary!T$21)</f>
        <v>8.6256401251089407</v>
      </c>
      <c r="U26" s="77">
        <f>IF(RES_hh_fech_in!U26=0,0,RES_hh_fech_in!U26/RES_summary!U$21)</f>
        <v>8.318471026032153</v>
      </c>
      <c r="V26" s="77">
        <f>IF(RES_hh_fech_in!V26=0,0,RES_hh_fech_in!V26/RES_summary!V$21)</f>
        <v>8.0723679009331644</v>
      </c>
      <c r="W26" s="77">
        <f>IF(RES_hh_fech_in!W26=0,0,RES_hh_fech_in!W26/RES_summary!W$21)</f>
        <v>6.7522739408691157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10.141772084122888</v>
      </c>
      <c r="D27" s="69">
        <f>IF(RES_hh_fech_in!D27=0,0,RES_hh_fech_in!D27/RES_summary!D$21)</f>
        <v>10.173692284262623</v>
      </c>
      <c r="E27" s="69">
        <f>IF(RES_hh_fech_in!E27=0,0,RES_hh_fech_in!E27/RES_summary!E$21)</f>
        <v>9.854798477255402</v>
      </c>
      <c r="F27" s="69">
        <f>IF(RES_hh_fech_in!F27=0,0,RES_hh_fech_in!F27/RES_summary!F$21)</f>
        <v>10.206180139823495</v>
      </c>
      <c r="G27" s="69">
        <f>IF(RES_hh_fech_in!G27=0,0,RES_hh_fech_in!G27/RES_summary!G$21)</f>
        <v>9.5640116572724256</v>
      </c>
      <c r="H27" s="69">
        <f>IF(RES_hh_fech_in!H27=0,0,RES_hh_fech_in!H27/RES_summary!H$21)</f>
        <v>9.1199779041206455</v>
      </c>
      <c r="I27" s="69">
        <f>IF(RES_hh_fech_in!I27=0,0,RES_hh_fech_in!I27/RES_summary!I$21)</f>
        <v>8.4082773326985976</v>
      </c>
      <c r="J27" s="69">
        <f>IF(RES_hh_fech_in!J27=0,0,RES_hh_fech_in!J27/RES_summary!J$21)</f>
        <v>7.8732929994817189</v>
      </c>
      <c r="K27" s="69">
        <f>IF(RES_hh_fech_in!K27=0,0,RES_hh_fech_in!K27/RES_summary!K$21)</f>
        <v>8.0708710166155537</v>
      </c>
      <c r="L27" s="69">
        <f>IF(RES_hh_fech_in!L27=0,0,RES_hh_fech_in!L27/RES_summary!L$21)</f>
        <v>8.0391627128153136</v>
      </c>
      <c r="M27" s="69">
        <f>IF(RES_hh_fech_in!M27=0,0,RES_hh_fech_in!M27/RES_summary!M$21)</f>
        <v>7.5580639248300328</v>
      </c>
      <c r="N27" s="69">
        <f>IF(RES_hh_fech_in!N27=0,0,RES_hh_fech_in!N27/RES_summary!N$21)</f>
        <v>6.6448980011753482</v>
      </c>
      <c r="O27" s="69">
        <f>IF(RES_hh_fech_in!O27=0,0,RES_hh_fech_in!O27/RES_summary!O$21)</f>
        <v>6.8609405231975069</v>
      </c>
      <c r="P27" s="69">
        <f>IF(RES_hh_fech_in!P27=0,0,RES_hh_fech_in!P27/RES_summary!P$21)</f>
        <v>6.1184857272974158</v>
      </c>
      <c r="Q27" s="69">
        <f>IF(RES_hh_fech_in!Q27=0,0,RES_hh_fech_in!Q27/RES_summary!Q$21)</f>
        <v>6.2731169030410117</v>
      </c>
      <c r="R27" s="69">
        <f>IF(RES_hh_fech_in!R27=0,0,RES_hh_fech_in!R27/RES_summary!R$21)</f>
        <v>6.3236272323574756</v>
      </c>
      <c r="S27" s="69">
        <f>IF(RES_hh_fech_in!S27=0,0,RES_hh_fech_in!S27/RES_summary!S$21)</f>
        <v>7.0287101256261275</v>
      </c>
      <c r="T27" s="69">
        <f>IF(RES_hh_fech_in!T27=0,0,RES_hh_fech_in!T27/RES_summary!T$21)</f>
        <v>6.8909522536318795</v>
      </c>
      <c r="U27" s="69">
        <f>IF(RES_hh_fech_in!U27=0,0,RES_hh_fech_in!U27/RES_summary!U$21)</f>
        <v>6.6879719693481263</v>
      </c>
      <c r="V27" s="69">
        <f>IF(RES_hh_fech_in!V27=0,0,RES_hh_fech_in!V27/RES_summary!V$21)</f>
        <v>7.0154310625133851</v>
      </c>
      <c r="W27" s="69">
        <f>IF(RES_hh_fech_in!W27=0,0,RES_hh_fech_in!W27/RES_summary!W$21)</f>
        <v>6.1201670073639054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10.689019990190918</v>
      </c>
      <c r="D29" s="72">
        <f>IF(RES_hh_fech_in!D29=0,0,RES_hh_fech_in!D29/RES_summary!D$21)</f>
        <v>10.835941773530189</v>
      </c>
      <c r="E29" s="72">
        <f>IF(RES_hh_fech_in!E29=0,0,RES_hh_fech_in!E29/RES_summary!E$21)</f>
        <v>10.510442103139802</v>
      </c>
      <c r="F29" s="72">
        <f>IF(RES_hh_fech_in!F29=0,0,RES_hh_fech_in!F29/RES_summary!F$21)</f>
        <v>11.225854238481569</v>
      </c>
      <c r="G29" s="72">
        <f>IF(RES_hh_fech_in!G29=0,0,RES_hh_fech_in!G29/RES_summary!G$21)</f>
        <v>10.44216958545983</v>
      </c>
      <c r="H29" s="72">
        <f>IF(RES_hh_fech_in!H29=0,0,RES_hh_fech_in!H29/RES_summary!H$21)</f>
        <v>10.011998412379343</v>
      </c>
      <c r="I29" s="72">
        <f>IF(RES_hh_fech_in!I29=0,0,RES_hh_fech_in!I29/RES_summary!I$21)</f>
        <v>9.1021172134873147</v>
      </c>
      <c r="J29" s="72">
        <f>IF(RES_hh_fech_in!J29=0,0,RES_hh_fech_in!J29/RES_summary!J$21)</f>
        <v>8.8748908431165141</v>
      </c>
      <c r="K29" s="72">
        <f>IF(RES_hh_fech_in!K29=0,0,RES_hh_fech_in!K29/RES_summary!K$21)</f>
        <v>8.3387738352635399</v>
      </c>
      <c r="L29" s="72">
        <f>IF(RES_hh_fech_in!L29=0,0,RES_hh_fech_in!L29/RES_summary!L$21)</f>
        <v>8.1097531723039342</v>
      </c>
      <c r="M29" s="72">
        <f>IF(RES_hh_fech_in!M29=0,0,RES_hh_fech_in!M29/RES_summary!M$21)</f>
        <v>8.1728094989386477</v>
      </c>
      <c r="N29" s="72">
        <f>IF(RES_hh_fech_in!N29=0,0,RES_hh_fech_in!N29/RES_summary!N$21)</f>
        <v>7.0377832105283522</v>
      </c>
      <c r="O29" s="72">
        <f>IF(RES_hh_fech_in!O29=0,0,RES_hh_fech_in!O29/RES_summary!O$21)</f>
        <v>6.9523327576401197</v>
      </c>
      <c r="P29" s="72">
        <f>IF(RES_hh_fech_in!P29=0,0,RES_hh_fech_in!P29/RES_summary!P$21)</f>
        <v>7.0900972013867856</v>
      </c>
      <c r="Q29" s="72">
        <f>IF(RES_hh_fech_in!Q29=0,0,RES_hh_fech_in!Q29/RES_summary!Q$21)</f>
        <v>6.6957683504047765</v>
      </c>
      <c r="R29" s="72">
        <f>IF(RES_hh_fech_in!R29=0,0,RES_hh_fech_in!R29/RES_summary!R$21)</f>
        <v>6.9064098477944809</v>
      </c>
      <c r="S29" s="72">
        <f>IF(RES_hh_fech_in!S29=0,0,RES_hh_fech_in!S29/RES_summary!S$21)</f>
        <v>7.4105478519044743</v>
      </c>
      <c r="T29" s="72">
        <f>IF(RES_hh_fech_in!T29=0,0,RES_hh_fech_in!T29/RES_summary!T$21)</f>
        <v>7.56821063284145</v>
      </c>
      <c r="U29" s="72">
        <f>IF(RES_hh_fech_in!U29=0,0,RES_hh_fech_in!U29/RES_summary!U$21)</f>
        <v>7.4481003130273322</v>
      </c>
      <c r="V29" s="72">
        <f>IF(RES_hh_fech_in!V29=0,0,RES_hh_fech_in!V29/RES_summary!V$21)</f>
        <v>7.5244134653458801</v>
      </c>
      <c r="W29" s="72">
        <f>IF(RES_hh_fech_in!W29=0,0,RES_hh_fech_in!W29/RES_summary!W$21)</f>
        <v>7.1640315860797479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10.853401413571214</v>
      </c>
      <c r="D30" s="72">
        <f>IF(RES_hh_fech_in!D30=0,0,RES_hh_fech_in!D30/RES_summary!D$21)</f>
        <v>10.907209918632871</v>
      </c>
      <c r="E30" s="72">
        <f>IF(RES_hh_fech_in!E30=0,0,RES_hh_fech_in!E30/RES_summary!E$21)</f>
        <v>10.927128174022526</v>
      </c>
      <c r="F30" s="72">
        <f>IF(RES_hh_fech_in!F30=0,0,RES_hh_fech_in!F30/RES_summary!F$21)</f>
        <v>10.550138207544329</v>
      </c>
      <c r="G30" s="72">
        <f>IF(RES_hh_fech_in!G30=0,0,RES_hh_fech_in!G30/RES_summary!G$21)</f>
        <v>10.813735661388712</v>
      </c>
      <c r="H30" s="72">
        <f>IF(RES_hh_fech_in!H30=0,0,RES_hh_fech_in!H30/RES_summary!H$21)</f>
        <v>10.450154988921305</v>
      </c>
      <c r="I30" s="72">
        <f>IF(RES_hh_fech_in!I30=0,0,RES_hh_fech_in!I30/RES_summary!I$21)</f>
        <v>9.097540597401153</v>
      </c>
      <c r="J30" s="72">
        <f>IF(RES_hh_fech_in!J30=0,0,RES_hh_fech_in!J30/RES_summary!J$21)</f>
        <v>8.0690788026547917</v>
      </c>
      <c r="K30" s="72">
        <f>IF(RES_hh_fech_in!K30=0,0,RES_hh_fech_in!K30/RES_summary!K$21)</f>
        <v>8.2777358085220119</v>
      </c>
      <c r="L30" s="72">
        <f>IF(RES_hh_fech_in!L30=0,0,RES_hh_fech_in!L30/RES_summary!L$21)</f>
        <v>8.489155350597672</v>
      </c>
      <c r="M30" s="72">
        <f>IF(RES_hh_fech_in!M30=0,0,RES_hh_fech_in!M30/RES_summary!M$21)</f>
        <v>8.1821550502470526</v>
      </c>
      <c r="N30" s="72">
        <f>IF(RES_hh_fech_in!N30=0,0,RES_hh_fech_in!N30/RES_summary!N$21)</f>
        <v>6.9886536022323122</v>
      </c>
      <c r="O30" s="72">
        <f>IF(RES_hh_fech_in!O30=0,0,RES_hh_fech_in!O30/RES_summary!O$21)</f>
        <v>7.262091815175447</v>
      </c>
      <c r="P30" s="72">
        <f>IF(RES_hh_fech_in!P30=0,0,RES_hh_fech_in!P30/RES_summary!P$21)</f>
        <v>6.6151953739202511</v>
      </c>
      <c r="Q30" s="72">
        <f>IF(RES_hh_fech_in!Q30=0,0,RES_hh_fech_in!Q30/RES_summary!Q$21)</f>
        <v>6.729883603562957</v>
      </c>
      <c r="R30" s="72">
        <f>IF(RES_hh_fech_in!R30=0,0,RES_hh_fech_in!R30/RES_summary!R$21)</f>
        <v>6.8371185702534758</v>
      </c>
      <c r="S30" s="72">
        <f>IF(RES_hh_fech_in!S30=0,0,RES_hh_fech_in!S30/RES_summary!S$21)</f>
        <v>7.6264027370167256</v>
      </c>
      <c r="T30" s="72">
        <f>IF(RES_hh_fech_in!T30=0,0,RES_hh_fech_in!T30/RES_summary!T$21)</f>
        <v>7.3759660593402252</v>
      </c>
      <c r="U30" s="72">
        <f>IF(RES_hh_fech_in!U30=0,0,RES_hh_fech_in!U30/RES_summary!U$21)</f>
        <v>7.497622302062255</v>
      </c>
      <c r="V30" s="72">
        <f>IF(RES_hh_fech_in!V30=0,0,RES_hh_fech_in!V30/RES_summary!V$21)</f>
        <v>7.9048915325074809</v>
      </c>
      <c r="W30" s="72">
        <f>IF(RES_hh_fech_in!W30=0,0,RES_hh_fech_in!W30/RES_summary!W$21)</f>
        <v>6.7777921450017873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10.75670513141946</v>
      </c>
      <c r="D31" s="72">
        <f>IF(RES_hh_fech_in!D31=0,0,RES_hh_fech_in!D31/RES_summary!D$21)</f>
        <v>12.273858522478013</v>
      </c>
      <c r="E31" s="72">
        <f>IF(RES_hh_fech_in!E31=0,0,RES_hh_fech_in!E31/RES_summary!E$21)</f>
        <v>10.546248754688104</v>
      </c>
      <c r="F31" s="72">
        <f>IF(RES_hh_fech_in!F31=0,0,RES_hh_fech_in!F31/RES_summary!F$21)</f>
        <v>10.719387343244804</v>
      </c>
      <c r="G31" s="72">
        <f>IF(RES_hh_fech_in!G31=0,0,RES_hh_fech_in!G31/RES_summary!G$21)</f>
        <v>10.274071418912532</v>
      </c>
      <c r="H31" s="72">
        <f>IF(RES_hh_fech_in!H31=0,0,RES_hh_fech_in!H31/RES_summary!H$21)</f>
        <v>10.058745189364284</v>
      </c>
      <c r="I31" s="72">
        <f>IF(RES_hh_fech_in!I31=0,0,RES_hh_fech_in!I31/RES_summary!I$21)</f>
        <v>10.645088101987378</v>
      </c>
      <c r="J31" s="72">
        <f>IF(RES_hh_fech_in!J31=0,0,RES_hh_fech_in!J31/RES_summary!J$21)</f>
        <v>9.0934875580067285</v>
      </c>
      <c r="K31" s="72">
        <f>IF(RES_hh_fech_in!K31=0,0,RES_hh_fech_in!K31/RES_summary!K$21)</f>
        <v>9.1293176333642414</v>
      </c>
      <c r="L31" s="72">
        <f>IF(RES_hh_fech_in!L31=0,0,RES_hh_fech_in!L31/RES_summary!L$21)</f>
        <v>9.8071050891891165</v>
      </c>
      <c r="M31" s="72">
        <f>IF(RES_hh_fech_in!M31=0,0,RES_hh_fech_in!M31/RES_summary!M$21)</f>
        <v>7.7697789595432569</v>
      </c>
      <c r="N31" s="72">
        <f>IF(RES_hh_fech_in!N31=0,0,RES_hh_fech_in!N31/RES_summary!N$21)</f>
        <v>7.0825773906384333</v>
      </c>
      <c r="O31" s="72">
        <f>IF(RES_hh_fech_in!O31=0,0,RES_hh_fech_in!O31/RES_summary!O$21)</f>
        <v>7.5148650392315632</v>
      </c>
      <c r="P31" s="72">
        <f>IF(RES_hh_fech_in!P31=0,0,RES_hh_fech_in!P31/RES_summary!P$21)</f>
        <v>7.470760594581197</v>
      </c>
      <c r="Q31" s="72">
        <f>IF(RES_hh_fech_in!Q31=0,0,RES_hh_fech_in!Q31/RES_summary!Q$21)</f>
        <v>7.3119329040993533</v>
      </c>
      <c r="R31" s="72">
        <f>IF(RES_hh_fech_in!R31=0,0,RES_hh_fech_in!R31/RES_summary!R$21)</f>
        <v>7.1405543533405069</v>
      </c>
      <c r="S31" s="72">
        <f>IF(RES_hh_fech_in!S31=0,0,RES_hh_fech_in!S31/RES_summary!S$21)</f>
        <v>8.0663507854650458</v>
      </c>
      <c r="T31" s="72">
        <f>IF(RES_hh_fech_in!T31=0,0,RES_hh_fech_in!T31/RES_summary!T$21)</f>
        <v>7.7533918213837625</v>
      </c>
      <c r="U31" s="72">
        <f>IF(RES_hh_fech_in!U31=0,0,RES_hh_fech_in!U31/RES_summary!U$21)</f>
        <v>7.8291918358534494</v>
      </c>
      <c r="V31" s="72">
        <f>IF(RES_hh_fech_in!V31=0,0,RES_hh_fech_in!V31/RES_summary!V$21)</f>
        <v>7.5071356621143011</v>
      </c>
      <c r="W31" s="72">
        <f>IF(RES_hh_fech_in!W31=0,0,RES_hh_fech_in!W31/RES_summary!W$21)</f>
        <v>8.0551187708602967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8.7993493697067535</v>
      </c>
      <c r="D32" s="77">
        <f>IF(RES_hh_fech_in!D32=0,0,RES_hh_fech_in!D32/RES_summary!D$21)</f>
        <v>8.8654688063790399</v>
      </c>
      <c r="E32" s="77">
        <f>IF(RES_hh_fech_in!E32=0,0,RES_hh_fech_in!E32/RES_summary!E$21)</f>
        <v>8.0227391506272188</v>
      </c>
      <c r="F32" s="77">
        <f>IF(RES_hh_fech_in!F32=0,0,RES_hh_fech_in!F32/RES_summary!F$21)</f>
        <v>9.547112377301584</v>
      </c>
      <c r="G32" s="77">
        <f>IF(RES_hh_fech_in!G32=0,0,RES_hh_fech_in!G32/RES_summary!G$21)</f>
        <v>7.6879723241227911</v>
      </c>
      <c r="H32" s="77">
        <f>IF(RES_hh_fech_in!H32=0,0,RES_hh_fech_in!H32/RES_summary!H$21)</f>
        <v>8.3240283973048523</v>
      </c>
      <c r="I32" s="77">
        <f>IF(RES_hh_fech_in!I32=0,0,RES_hh_fech_in!I32/RES_summary!I$21)</f>
        <v>7.6721708924138747</v>
      </c>
      <c r="J32" s="77">
        <f>IF(RES_hh_fech_in!J32=0,0,RES_hh_fech_in!J32/RES_summary!J$21)</f>
        <v>6.8414133288308729</v>
      </c>
      <c r="K32" s="77">
        <f>IF(RES_hh_fech_in!K32=0,0,RES_hh_fech_in!K32/RES_summary!K$21)</f>
        <v>6.8210621398821196</v>
      </c>
      <c r="L32" s="77">
        <f>IF(RES_hh_fech_in!L32=0,0,RES_hh_fech_in!L32/RES_summary!L$21)</f>
        <v>6.3453790241651928</v>
      </c>
      <c r="M32" s="77">
        <f>IF(RES_hh_fech_in!M32=0,0,RES_hh_fech_in!M32/RES_summary!M$21)</f>
        <v>6.1832671627657341</v>
      </c>
      <c r="N32" s="77">
        <f>IF(RES_hh_fech_in!N32=0,0,RES_hh_fech_in!N32/RES_summary!N$21)</f>
        <v>5.3737716800554027</v>
      </c>
      <c r="O32" s="77">
        <f>IF(RES_hh_fech_in!O32=0,0,RES_hh_fech_in!O32/RES_summary!O$21)</f>
        <v>5.9999779877760853</v>
      </c>
      <c r="P32" s="77">
        <f>IF(RES_hh_fech_in!P32=0,0,RES_hh_fech_in!P32/RES_summary!P$21)</f>
        <v>4.9625247482505843</v>
      </c>
      <c r="Q32" s="77">
        <f>IF(RES_hh_fech_in!Q32=0,0,RES_hh_fech_in!Q32/RES_summary!Q$21)</f>
        <v>5.2423180040470161</v>
      </c>
      <c r="R32" s="77">
        <f>IF(RES_hh_fech_in!R32=0,0,RES_hh_fech_in!R32/RES_summary!R$21)</f>
        <v>5.0342274935701132</v>
      </c>
      <c r="S32" s="77">
        <f>IF(RES_hh_fech_in!S32=0,0,RES_hh_fech_in!S32/RES_summary!S$21)</f>
        <v>5.7705434019062727</v>
      </c>
      <c r="T32" s="77">
        <f>IF(RES_hh_fech_in!T32=0,0,RES_hh_fech_in!T32/RES_summary!T$21)</f>
        <v>5.5683048827247212</v>
      </c>
      <c r="U32" s="77">
        <f>IF(RES_hh_fech_in!U32=0,0,RES_hh_fech_in!U32/RES_summary!U$21)</f>
        <v>5.3792459935387384</v>
      </c>
      <c r="V32" s="77">
        <f>IF(RES_hh_fech_in!V32=0,0,RES_hh_fech_in!V32/RES_summary!V$21)</f>
        <v>5.4321954146830889</v>
      </c>
      <c r="W32" s="77">
        <f>IF(RES_hh_fech_in!W32=0,0,RES_hh_fech_in!W32/RES_summary!W$21)</f>
        <v>5.117877784531518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73.756384247840856</v>
      </c>
      <c r="D3" s="65">
        <f>IF(RES_hh_tesh_in!D3=0,0,RES_hh_tesh_in!D3/RES_summary!D$21)</f>
        <v>76.985025101122545</v>
      </c>
      <c r="E3" s="65">
        <f>IF(RES_hh_tesh_in!E3=0,0,RES_hh_tesh_in!E3/RES_summary!E$21)</f>
        <v>95.76919522418838</v>
      </c>
      <c r="F3" s="65">
        <f>IF(RES_hh_tesh_in!F3=0,0,RES_hh_tesh_in!F3/RES_summary!F$21)</f>
        <v>83.256260597387467</v>
      </c>
      <c r="G3" s="65">
        <f>IF(RES_hh_tesh_in!G3=0,0,RES_hh_tesh_in!G3/RES_summary!G$21)</f>
        <v>85.430604982717696</v>
      </c>
      <c r="H3" s="65">
        <f>IF(RES_hh_tesh_in!H3=0,0,RES_hh_tesh_in!H3/RES_summary!H$21)</f>
        <v>81.768267074830007</v>
      </c>
      <c r="I3" s="65">
        <f>IF(RES_hh_tesh_in!I3=0,0,RES_hh_tesh_in!I3/RES_summary!I$21)</f>
        <v>85.467607968697408</v>
      </c>
      <c r="J3" s="65">
        <f>IF(RES_hh_tesh_in!J3=0,0,RES_hh_tesh_in!J3/RES_summary!J$21)</f>
        <v>83.818649077282885</v>
      </c>
      <c r="K3" s="65">
        <f>IF(RES_hh_tesh_in!K3=0,0,RES_hh_tesh_in!K3/RES_summary!K$21)</f>
        <v>81.299468631283361</v>
      </c>
      <c r="L3" s="65">
        <f>IF(RES_hh_tesh_in!L3=0,0,RES_hh_tesh_in!L3/RES_summary!L$21)</f>
        <v>83.866985951383086</v>
      </c>
      <c r="M3" s="65">
        <f>IF(RES_hh_tesh_in!M3=0,0,RES_hh_tesh_in!M3/RES_summary!M$21)</f>
        <v>81.741242272418035</v>
      </c>
      <c r="N3" s="65">
        <f>IF(RES_hh_tesh_in!N3=0,0,RES_hh_tesh_in!N3/RES_summary!N$21)</f>
        <v>83.510394335178873</v>
      </c>
      <c r="O3" s="65">
        <f>IF(RES_hh_tesh_in!O3=0,0,RES_hh_tesh_in!O3/RES_summary!O$21)</f>
        <v>81.366800720218734</v>
      </c>
      <c r="P3" s="65">
        <f>IF(RES_hh_tesh_in!P3=0,0,RES_hh_tesh_in!P3/RES_summary!P$21)</f>
        <v>64.275681046923097</v>
      </c>
      <c r="Q3" s="65">
        <f>IF(RES_hh_tesh_in!Q3=0,0,RES_hh_tesh_in!Q3/RES_summary!Q$21)</f>
        <v>69.433728556760357</v>
      </c>
      <c r="R3" s="65">
        <f>IF(RES_hh_tesh_in!R3=0,0,RES_hh_tesh_in!R3/RES_summary!R$21)</f>
        <v>68.222403959153425</v>
      </c>
      <c r="S3" s="65">
        <f>IF(RES_hh_tesh_in!S3=0,0,RES_hh_tesh_in!S3/RES_summary!S$21)</f>
        <v>69.494994855700725</v>
      </c>
      <c r="T3" s="65">
        <f>IF(RES_hh_tesh_in!T3=0,0,RES_hh_tesh_in!T3/RES_summary!T$21)</f>
        <v>65.760414110591881</v>
      </c>
      <c r="U3" s="65">
        <f>IF(RES_hh_tesh_in!U3=0,0,RES_hh_tesh_in!U3/RES_summary!U$21)</f>
        <v>60.712413592097086</v>
      </c>
      <c r="V3" s="65">
        <f>IF(RES_hh_tesh_in!V3=0,0,RES_hh_tesh_in!V3/RES_summary!V$21)</f>
        <v>54.744411532084406</v>
      </c>
      <c r="W3" s="65">
        <f>IF(RES_hh_tesh_in!W3=0,0,RES_hh_tesh_in!W3/RES_summary!W$21)</f>
        <v>56.059738914235275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52.089385522254794</v>
      </c>
      <c r="D4" s="69">
        <f>IF(RES_hh_tesh_in!D4=0,0,RES_hh_tesh_in!D4/RES_summary!D$21)</f>
        <v>52.976929285300564</v>
      </c>
      <c r="E4" s="69">
        <f>IF(RES_hh_tesh_in!E4=0,0,RES_hh_tesh_in!E4/RES_summary!E$21)</f>
        <v>63.963615017677434</v>
      </c>
      <c r="F4" s="69">
        <f>IF(RES_hh_tesh_in!F4=0,0,RES_hh_tesh_in!F4/RES_summary!F$21)</f>
        <v>60.517541749826215</v>
      </c>
      <c r="G4" s="69">
        <f>IF(RES_hh_tesh_in!G4=0,0,RES_hh_tesh_in!G4/RES_summary!G$21)</f>
        <v>64.096290909289579</v>
      </c>
      <c r="H4" s="69">
        <f>IF(RES_hh_tesh_in!H4=0,0,RES_hh_tesh_in!H4/RES_summary!H$21)</f>
        <v>59.446831415279668</v>
      </c>
      <c r="I4" s="69">
        <f>IF(RES_hh_tesh_in!I4=0,0,RES_hh_tesh_in!I4/RES_summary!I$21)</f>
        <v>63.97256453076924</v>
      </c>
      <c r="J4" s="69">
        <f>IF(RES_hh_tesh_in!J4=0,0,RES_hh_tesh_in!J4/RES_summary!J$21)</f>
        <v>62.462381198562255</v>
      </c>
      <c r="K4" s="69">
        <f>IF(RES_hh_tesh_in!K4=0,0,RES_hh_tesh_in!K4/RES_summary!K$21)</f>
        <v>60.845668367759046</v>
      </c>
      <c r="L4" s="69">
        <f>IF(RES_hh_tesh_in!L4=0,0,RES_hh_tesh_in!L4/RES_summary!L$21)</f>
        <v>64.872794535394263</v>
      </c>
      <c r="M4" s="69">
        <f>IF(RES_hh_tesh_in!M4=0,0,RES_hh_tesh_in!M4/RES_summary!M$21)</f>
        <v>62.276002687786132</v>
      </c>
      <c r="N4" s="69">
        <f>IF(RES_hh_tesh_in!N4=0,0,RES_hh_tesh_in!N4/RES_summary!N$21)</f>
        <v>62.305354687511958</v>
      </c>
      <c r="O4" s="69">
        <f>IF(RES_hh_tesh_in!O4=0,0,RES_hh_tesh_in!O4/RES_summary!O$21)</f>
        <v>62.007090770946775</v>
      </c>
      <c r="P4" s="69">
        <f>IF(RES_hh_tesh_in!P4=0,0,RES_hh_tesh_in!P4/RES_summary!P$21)</f>
        <v>48.648049375333684</v>
      </c>
      <c r="Q4" s="69">
        <f>IF(RES_hh_tesh_in!Q4=0,0,RES_hh_tesh_in!Q4/RES_summary!Q$21)</f>
        <v>53.06353186294988</v>
      </c>
      <c r="R4" s="69">
        <f>IF(RES_hh_tesh_in!R4=0,0,RES_hh_tesh_in!R4/RES_summary!R$21)</f>
        <v>50.64591153101766</v>
      </c>
      <c r="S4" s="69">
        <f>IF(RES_hh_tesh_in!S4=0,0,RES_hh_tesh_in!S4/RES_summary!S$21)</f>
        <v>50.392361662031199</v>
      </c>
      <c r="T4" s="69">
        <f>IF(RES_hh_tesh_in!T4=0,0,RES_hh_tesh_in!T4/RES_summary!T$21)</f>
        <v>45.435010825333606</v>
      </c>
      <c r="U4" s="69">
        <f>IF(RES_hh_tesh_in!U4=0,0,RES_hh_tesh_in!U4/RES_summary!U$21)</f>
        <v>41.679639841038586</v>
      </c>
      <c r="V4" s="69">
        <f>IF(RES_hh_tesh_in!V4=0,0,RES_hh_tesh_in!V4/RES_summary!V$21)</f>
        <v>37.242138138818774</v>
      </c>
      <c r="W4" s="69">
        <f>IF(RES_hh_tesh_in!W4=0,0,RES_hh_tesh_in!W4/RES_summary!W$21)</f>
        <v>41.380232836346252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0</v>
      </c>
      <c r="L5" s="72">
        <f>IF(RES_hh_tesh_in!L5=0,0,RES_hh_tesh_in!L5/RES_summary!L$21)</f>
        <v>0</v>
      </c>
      <c r="M5" s="72">
        <f>IF(RES_hh_tesh_in!M5=0,0,RES_hh_tesh_in!M5/RES_summary!M$21)</f>
        <v>0</v>
      </c>
      <c r="N5" s="72">
        <f>IF(RES_hh_tesh_in!N5=0,0,RES_hh_tesh_in!N5/RES_summary!N$21)</f>
        <v>0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51.375611866159304</v>
      </c>
      <c r="D6" s="72">
        <f>IF(RES_hh_tesh_in!D6=0,0,RES_hh_tesh_in!D6/RES_summary!D$21)</f>
        <v>52.067343630132939</v>
      </c>
      <c r="E6" s="72">
        <f>IF(RES_hh_tesh_in!E6=0,0,RES_hh_tesh_in!E6/RES_summary!E$21)</f>
        <v>58.842069600520233</v>
      </c>
      <c r="F6" s="72">
        <f>IF(RES_hh_tesh_in!F6=0,0,RES_hh_tesh_in!F6/RES_summary!F$21)</f>
        <v>56.09430821502135</v>
      </c>
      <c r="G6" s="72">
        <f>IF(RES_hh_tesh_in!G6=0,0,RES_hh_tesh_in!G6/RES_summary!G$21)</f>
        <v>64.149469116697801</v>
      </c>
      <c r="H6" s="72">
        <f>IF(RES_hh_tesh_in!H6=0,0,RES_hh_tesh_in!H6/RES_summary!H$21)</f>
        <v>58.719594545599143</v>
      </c>
      <c r="I6" s="72">
        <f>IF(RES_hh_tesh_in!I6=0,0,RES_hh_tesh_in!I6/RES_summary!I$21)</f>
        <v>58.081147488418402</v>
      </c>
      <c r="J6" s="72">
        <f>IF(RES_hh_tesh_in!J6=0,0,RES_hh_tesh_in!J6/RES_summary!J$21)</f>
        <v>65.486696156982262</v>
      </c>
      <c r="K6" s="72">
        <f>IF(RES_hh_tesh_in!K6=0,0,RES_hh_tesh_in!K6/RES_summary!K$21)</f>
        <v>63.036030027883314</v>
      </c>
      <c r="L6" s="72">
        <f>IF(RES_hh_tesh_in!L6=0,0,RES_hh_tesh_in!L6/RES_summary!L$21)</f>
        <v>64.419445665627308</v>
      </c>
      <c r="M6" s="72">
        <f>IF(RES_hh_tesh_in!M6=0,0,RES_hh_tesh_in!M6/RES_summary!M$21)</f>
        <v>55.674438815960428</v>
      </c>
      <c r="N6" s="72">
        <f>IF(RES_hh_tesh_in!N6=0,0,RES_hh_tesh_in!N6/RES_summary!N$21)</f>
        <v>58.925346581333223</v>
      </c>
      <c r="O6" s="72">
        <f>IF(RES_hh_tesh_in!O6=0,0,RES_hh_tesh_in!O6/RES_summary!O$21)</f>
        <v>59.836494373288481</v>
      </c>
      <c r="P6" s="72">
        <f>IF(RES_hh_tesh_in!P6=0,0,RES_hh_tesh_in!P6/RES_summary!P$21)</f>
        <v>50.660632329997412</v>
      </c>
      <c r="Q6" s="72">
        <f>IF(RES_hh_tesh_in!Q6=0,0,RES_hh_tesh_in!Q6/RES_summary!Q$21)</f>
        <v>50.317703190279822</v>
      </c>
      <c r="R6" s="72">
        <f>IF(RES_hh_tesh_in!R6=0,0,RES_hh_tesh_in!R6/RES_summary!R$21)</f>
        <v>49.90078689643331</v>
      </c>
      <c r="S6" s="72">
        <f>IF(RES_hh_tesh_in!S6=0,0,RES_hh_tesh_in!S6/RES_summary!S$21)</f>
        <v>48.763853002429506</v>
      </c>
      <c r="T6" s="72">
        <f>IF(RES_hh_tesh_in!T6=0,0,RES_hh_tesh_in!T6/RES_summary!T$21)</f>
        <v>43.839502821641595</v>
      </c>
      <c r="U6" s="72">
        <f>IF(RES_hh_tesh_in!U6=0,0,RES_hh_tesh_in!U6/RES_summary!U$21)</f>
        <v>41.706347838527719</v>
      </c>
      <c r="V6" s="72">
        <f>IF(RES_hh_tesh_in!V6=0,0,RES_hh_tesh_in!V6/RES_summary!V$21)</f>
        <v>37.784827724197257</v>
      </c>
      <c r="W6" s="72">
        <f>IF(RES_hh_tesh_in!W6=0,0,RES_hh_tesh_in!W6/RES_summary!W$21)</f>
        <v>36.819800453649023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54.963473165369535</v>
      </c>
      <c r="D7" s="72">
        <f>IF(RES_hh_tesh_in!D7=0,0,RES_hh_tesh_in!D7/RES_summary!D$21)</f>
        <v>0</v>
      </c>
      <c r="E7" s="72">
        <f>IF(RES_hh_tesh_in!E7=0,0,RES_hh_tesh_in!E7/RES_summary!E$21)</f>
        <v>0</v>
      </c>
      <c r="F7" s="72">
        <f>IF(RES_hh_tesh_in!F7=0,0,RES_hh_tesh_in!F7/RES_summary!F$21)</f>
        <v>0</v>
      </c>
      <c r="G7" s="72">
        <f>IF(RES_hh_tesh_in!G7=0,0,RES_hh_tesh_in!G7/RES_summary!G$21)</f>
        <v>0</v>
      </c>
      <c r="H7" s="72">
        <f>IF(RES_hh_tesh_in!H7=0,0,RES_hh_tesh_in!H7/RES_summary!H$21)</f>
        <v>0</v>
      </c>
      <c r="I7" s="72">
        <f>IF(RES_hh_tesh_in!I7=0,0,RES_hh_tesh_in!I7/RES_summary!I$21)</f>
        <v>0</v>
      </c>
      <c r="J7" s="72">
        <f>IF(RES_hh_tesh_in!J7=0,0,RES_hh_tesh_in!J7/RES_summary!J$21)</f>
        <v>0</v>
      </c>
      <c r="K7" s="72">
        <f>IF(RES_hh_tesh_in!K7=0,0,RES_hh_tesh_in!K7/RES_summary!K$21)</f>
        <v>64.02359247182865</v>
      </c>
      <c r="L7" s="72">
        <f>IF(RES_hh_tesh_in!L7=0,0,RES_hh_tesh_in!L7/RES_summary!L$21)</f>
        <v>58.896068734732182</v>
      </c>
      <c r="M7" s="72">
        <f>IF(RES_hh_tesh_in!M7=0,0,RES_hh_tesh_in!M7/RES_summary!M$21)</f>
        <v>58.984987659482428</v>
      </c>
      <c r="N7" s="72">
        <f>IF(RES_hh_tesh_in!N7=0,0,RES_hh_tesh_in!N7/RES_summary!N$21)</f>
        <v>59.205073427083356</v>
      </c>
      <c r="O7" s="72">
        <f>IF(RES_hh_tesh_in!O7=0,0,RES_hh_tesh_in!O7/RES_summary!O$21)</f>
        <v>61.724181989249537</v>
      </c>
      <c r="P7" s="72">
        <f>IF(RES_hh_tesh_in!P7=0,0,RES_hh_tesh_in!P7/RES_summary!P$21)</f>
        <v>0</v>
      </c>
      <c r="Q7" s="72">
        <f>IF(RES_hh_tesh_in!Q7=0,0,RES_hh_tesh_in!Q7/RES_summary!Q$21)</f>
        <v>0</v>
      </c>
      <c r="R7" s="72">
        <f>IF(RES_hh_tesh_in!R7=0,0,RES_hh_tesh_in!R7/RES_summary!R$21)</f>
        <v>0</v>
      </c>
      <c r="S7" s="72">
        <f>IF(RES_hh_tesh_in!S7=0,0,RES_hh_tesh_in!S7/RES_summary!S$21)</f>
        <v>0</v>
      </c>
      <c r="T7" s="72">
        <f>IF(RES_hh_tesh_in!T7=0,0,RES_hh_tesh_in!T7/RES_summary!T$21)</f>
        <v>0</v>
      </c>
      <c r="U7" s="72">
        <f>IF(RES_hh_tesh_in!U7=0,0,RES_hh_tesh_in!U7/RES_summary!U$21)</f>
        <v>0</v>
      </c>
      <c r="V7" s="72">
        <f>IF(RES_hh_tesh_in!V7=0,0,RES_hh_tesh_in!V7/RES_summary!V$21)</f>
        <v>0</v>
      </c>
      <c r="W7" s="72">
        <f>IF(RES_hh_tesh_in!W7=0,0,RES_hh_tesh_in!W7/RES_summary!W$21)</f>
        <v>0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52.187513545882346</v>
      </c>
      <c r="D8" s="72">
        <f>IF(RES_hh_tesh_in!D8=0,0,RES_hh_tesh_in!D8/RES_summary!D$21)</f>
        <v>50.372713672028034</v>
      </c>
      <c r="E8" s="72">
        <f>IF(RES_hh_tesh_in!E8=0,0,RES_hh_tesh_in!E8/RES_summary!E$21)</f>
        <v>57.836885746999371</v>
      </c>
      <c r="F8" s="72">
        <f>IF(RES_hh_tesh_in!F8=0,0,RES_hh_tesh_in!F8/RES_summary!F$21)</f>
        <v>61.026411583318215</v>
      </c>
      <c r="G8" s="72">
        <f>IF(RES_hh_tesh_in!G8=0,0,RES_hh_tesh_in!G8/RES_summary!G$21)</f>
        <v>64.442154883102319</v>
      </c>
      <c r="H8" s="72">
        <f>IF(RES_hh_tesh_in!H8=0,0,RES_hh_tesh_in!H8/RES_summary!H$21)</f>
        <v>59.530450942116126</v>
      </c>
      <c r="I8" s="72">
        <f>IF(RES_hh_tesh_in!I8=0,0,RES_hh_tesh_in!I8/RES_summary!I$21)</f>
        <v>57.452669783603874</v>
      </c>
      <c r="J8" s="72">
        <f>IF(RES_hh_tesh_in!J8=0,0,RES_hh_tesh_in!J8/RES_summary!J$21)</f>
        <v>58.099457237739053</v>
      </c>
      <c r="K8" s="72">
        <f>IF(RES_hh_tesh_in!K8=0,0,RES_hh_tesh_in!K8/RES_summary!K$21)</f>
        <v>59.198726865628615</v>
      </c>
      <c r="L8" s="72">
        <f>IF(RES_hh_tesh_in!L8=0,0,RES_hh_tesh_in!L8/RES_summary!L$21)</f>
        <v>65.183412101475824</v>
      </c>
      <c r="M8" s="72">
        <f>IF(RES_hh_tesh_in!M8=0,0,RES_hh_tesh_in!M8/RES_summary!M$21)</f>
        <v>61.437639321680308</v>
      </c>
      <c r="N8" s="72">
        <f>IF(RES_hh_tesh_in!N8=0,0,RES_hh_tesh_in!N8/RES_summary!N$21)</f>
        <v>61.244710347884194</v>
      </c>
      <c r="O8" s="72">
        <f>IF(RES_hh_tesh_in!O8=0,0,RES_hh_tesh_in!O8/RES_summary!O$21)</f>
        <v>60.122815243602922</v>
      </c>
      <c r="P8" s="72">
        <f>IF(RES_hh_tesh_in!P8=0,0,RES_hh_tesh_in!P8/RES_summary!P$21)</f>
        <v>47.051616890026132</v>
      </c>
      <c r="Q8" s="72">
        <f>IF(RES_hh_tesh_in!Q8=0,0,RES_hh_tesh_in!Q8/RES_summary!Q$21)</f>
        <v>51.916500777025732</v>
      </c>
      <c r="R8" s="72">
        <f>IF(RES_hh_tesh_in!R8=0,0,RES_hh_tesh_in!R8/RES_summary!R$21)</f>
        <v>50.244827721697924</v>
      </c>
      <c r="S8" s="72">
        <f>IF(RES_hh_tesh_in!S8=0,0,RES_hh_tesh_in!S8/RES_summary!S$21)</f>
        <v>48.915603310501375</v>
      </c>
      <c r="T8" s="72">
        <f>IF(RES_hh_tesh_in!T8=0,0,RES_hh_tesh_in!T8/RES_summary!T$21)</f>
        <v>44.317449576755813</v>
      </c>
      <c r="U8" s="72">
        <f>IF(RES_hh_tesh_in!U8=0,0,RES_hh_tesh_in!U8/RES_summary!U$21)</f>
        <v>41.470034761603365</v>
      </c>
      <c r="V8" s="72">
        <f>IF(RES_hh_tesh_in!V8=0,0,RES_hh_tesh_in!V8/RES_summary!V$21)</f>
        <v>38.632537213070727</v>
      </c>
      <c r="W8" s="72">
        <f>IF(RES_hh_tesh_in!W8=0,0,RES_hh_tesh_in!W8/RES_summary!W$21)</f>
        <v>35.798579056587606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44.755765891486767</v>
      </c>
      <c r="D9" s="72">
        <f>IF(RES_hh_tesh_in!D9=0,0,RES_hh_tesh_in!D9/RES_summary!D$21)</f>
        <v>54.463842992702418</v>
      </c>
      <c r="E9" s="72">
        <f>IF(RES_hh_tesh_in!E9=0,0,RES_hh_tesh_in!E9/RES_summary!E$21)</f>
        <v>75.279327239405745</v>
      </c>
      <c r="F9" s="72">
        <f>IF(RES_hh_tesh_in!F9=0,0,RES_hh_tesh_in!F9/RES_summary!F$21)</f>
        <v>43.294183892881676</v>
      </c>
      <c r="G9" s="72">
        <f>IF(RES_hh_tesh_in!G9=0,0,RES_hh_tesh_in!G9/RES_summary!G$21)</f>
        <v>61.279623191106879</v>
      </c>
      <c r="H9" s="72">
        <f>IF(RES_hh_tesh_in!H9=0,0,RES_hh_tesh_in!H9/RES_summary!H$21)</f>
        <v>58.043431120876456</v>
      </c>
      <c r="I9" s="72">
        <f>IF(RES_hh_tesh_in!I9=0,0,RES_hh_tesh_in!I9/RES_summary!I$21)</f>
        <v>66.583265855023839</v>
      </c>
      <c r="J9" s="72">
        <f>IF(RES_hh_tesh_in!J9=0,0,RES_hh_tesh_in!J9/RES_summary!J$21)</f>
        <v>75.905465438000959</v>
      </c>
      <c r="K9" s="72">
        <f>IF(RES_hh_tesh_in!K9=0,0,RES_hh_tesh_in!K9/RES_summary!K$21)</f>
        <v>71.664153105061942</v>
      </c>
      <c r="L9" s="72">
        <f>IF(RES_hh_tesh_in!L9=0,0,RES_hh_tesh_in!L9/RES_summary!L$21)</f>
        <v>67.866446603354916</v>
      </c>
      <c r="M9" s="72">
        <f>IF(RES_hh_tesh_in!M9=0,0,RES_hh_tesh_in!M9/RES_summary!M$21)</f>
        <v>42.448226008991483</v>
      </c>
      <c r="N9" s="72">
        <f>IF(RES_hh_tesh_in!N9=0,0,RES_hh_tesh_in!N9/RES_summary!N$21)</f>
        <v>62.15298745691949</v>
      </c>
      <c r="O9" s="72">
        <f>IF(RES_hh_tesh_in!O9=0,0,RES_hh_tesh_in!O9/RES_summary!O$21)</f>
        <v>61.003221849686597</v>
      </c>
      <c r="P9" s="72">
        <f>IF(RES_hh_tesh_in!P9=0,0,RES_hh_tesh_in!P9/RES_summary!P$21)</f>
        <v>48.586942067756887</v>
      </c>
      <c r="Q9" s="72">
        <f>IF(RES_hh_tesh_in!Q9=0,0,RES_hh_tesh_in!Q9/RES_summary!Q$21)</f>
        <v>52.899427848761839</v>
      </c>
      <c r="R9" s="72">
        <f>IF(RES_hh_tesh_in!R9=0,0,RES_hh_tesh_in!R9/RES_summary!R$21)</f>
        <v>49.110771679222246</v>
      </c>
      <c r="S9" s="72">
        <f>IF(RES_hh_tesh_in!S9=0,0,RES_hh_tesh_in!S9/RES_summary!S$21)</f>
        <v>50.934157872958814</v>
      </c>
      <c r="T9" s="72">
        <f>IF(RES_hh_tesh_in!T9=0,0,RES_hh_tesh_in!T9/RES_summary!T$21)</f>
        <v>45.18424496058423</v>
      </c>
      <c r="U9" s="72">
        <f>IF(RES_hh_tesh_in!U9=0,0,RES_hh_tesh_in!U9/RES_summary!U$21)</f>
        <v>42.407913524673539</v>
      </c>
      <c r="V9" s="72">
        <f>IF(RES_hh_tesh_in!V9=0,0,RES_hh_tesh_in!V9/RES_summary!V$21)</f>
        <v>38.281033991065073</v>
      </c>
      <c r="W9" s="72">
        <f>IF(RES_hh_tesh_in!W9=0,0,RES_hh_tesh_in!W9/RES_summary!W$21)</f>
        <v>38.462210522136083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52.549222679577639</v>
      </c>
      <c r="D10" s="72">
        <f>IF(RES_hh_tesh_in!D10=0,0,RES_hh_tesh_in!D10/RES_summary!D$21)</f>
        <v>54.308612084769798</v>
      </c>
      <c r="E10" s="72">
        <f>IF(RES_hh_tesh_in!E10=0,0,RES_hh_tesh_in!E10/RES_summary!E$21)</f>
        <v>58.391026760766103</v>
      </c>
      <c r="F10" s="72">
        <f>IF(RES_hh_tesh_in!F10=0,0,RES_hh_tesh_in!F10/RES_summary!F$21)</f>
        <v>59.183463467897205</v>
      </c>
      <c r="G10" s="72">
        <f>IF(RES_hh_tesh_in!G10=0,0,RES_hh_tesh_in!G10/RES_summary!G$21)</f>
        <v>61.962326051754914</v>
      </c>
      <c r="H10" s="72">
        <f>IF(RES_hh_tesh_in!H10=0,0,RES_hh_tesh_in!H10/RES_summary!H$21)</f>
        <v>61.426753773255385</v>
      </c>
      <c r="I10" s="72">
        <f>IF(RES_hh_tesh_in!I10=0,0,RES_hh_tesh_in!I10/RES_summary!I$21)</f>
        <v>61.772027830819148</v>
      </c>
      <c r="J10" s="72">
        <f>IF(RES_hh_tesh_in!J10=0,0,RES_hh_tesh_in!J10/RES_summary!J$21)</f>
        <v>65.498580967252295</v>
      </c>
      <c r="K10" s="72">
        <f>IF(RES_hh_tesh_in!K10=0,0,RES_hh_tesh_in!K10/RES_summary!K$21)</f>
        <v>71.815748603839552</v>
      </c>
      <c r="L10" s="72">
        <f>IF(RES_hh_tesh_in!L10=0,0,RES_hh_tesh_in!L10/RES_summary!L$21)</f>
        <v>0</v>
      </c>
      <c r="M10" s="72">
        <f>IF(RES_hh_tesh_in!M10=0,0,RES_hh_tesh_in!M10/RES_summary!M$21)</f>
        <v>53.992214367559349</v>
      </c>
      <c r="N10" s="72">
        <f>IF(RES_hh_tesh_in!N10=0,0,RES_hh_tesh_in!N10/RES_summary!N$21)</f>
        <v>68.979260017674974</v>
      </c>
      <c r="O10" s="72">
        <f>IF(RES_hh_tesh_in!O10=0,0,RES_hh_tesh_in!O10/RES_summary!O$21)</f>
        <v>70.735806358814742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51.77815380168218</v>
      </c>
      <c r="S10" s="72">
        <f>IF(RES_hh_tesh_in!S10=0,0,RES_hh_tesh_in!S10/RES_summary!S$21)</f>
        <v>48.593317696074379</v>
      </c>
      <c r="T10" s="72">
        <f>IF(RES_hh_tesh_in!T10=0,0,RES_hh_tesh_in!T10/RES_summary!T$21)</f>
        <v>51.554723404672131</v>
      </c>
      <c r="U10" s="72">
        <f>IF(RES_hh_tesh_in!U10=0,0,RES_hh_tesh_in!U10/RES_summary!U$21)</f>
        <v>47.256953883765512</v>
      </c>
      <c r="V10" s="72">
        <f>IF(RES_hh_tesh_in!V10=0,0,RES_hh_tesh_in!V10/RES_summary!V$21)</f>
        <v>40.613146783202126</v>
      </c>
      <c r="W10" s="72">
        <f>IF(RES_hh_tesh_in!W10=0,0,RES_hh_tesh_in!W10/RES_summary!W$21)</f>
        <v>35.435300346573754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0</v>
      </c>
      <c r="D11" s="72">
        <f>IF(RES_hh_tesh_in!D11=0,0,RES_hh_tesh_in!D11/RES_summary!D$21)</f>
        <v>0</v>
      </c>
      <c r="E11" s="72">
        <f>IF(RES_hh_tesh_in!E11=0,0,RES_hh_tesh_in!E11/RES_summary!E$21)</f>
        <v>0</v>
      </c>
      <c r="F11" s="72">
        <f>IF(RES_hh_tesh_in!F11=0,0,RES_hh_tesh_in!F11/RES_summary!F$21)</f>
        <v>88.769651642611137</v>
      </c>
      <c r="G11" s="72">
        <f>IF(RES_hh_tesh_in!G11=0,0,RES_hh_tesh_in!G11/RES_summary!G$21)</f>
        <v>89.050345461411439</v>
      </c>
      <c r="H11" s="72">
        <f>IF(RES_hh_tesh_in!H11=0,0,RES_hh_tesh_in!H11/RES_summary!H$21)</f>
        <v>73.731302852444756</v>
      </c>
      <c r="I11" s="72">
        <f>IF(RES_hh_tesh_in!I11=0,0,RES_hh_tesh_in!I11/RES_summary!I$21)</f>
        <v>0</v>
      </c>
      <c r="J11" s="72">
        <f>IF(RES_hh_tesh_in!J11=0,0,RES_hh_tesh_in!J11/RES_summary!J$21)</f>
        <v>21.937540310133748</v>
      </c>
      <c r="K11" s="72">
        <f>IF(RES_hh_tesh_in!K11=0,0,RES_hh_tesh_in!K11/RES_summary!K$21)</f>
        <v>19.345402615996967</v>
      </c>
      <c r="L11" s="72">
        <f>IF(RES_hh_tesh_in!L11=0,0,RES_hh_tesh_in!L11/RES_summary!L$21)</f>
        <v>31.359217021135745</v>
      </c>
      <c r="M11" s="72">
        <f>IF(RES_hh_tesh_in!M11=0,0,RES_hh_tesh_in!M11/RES_summary!M$21)</f>
        <v>71.063839687639671</v>
      </c>
      <c r="N11" s="72">
        <f>IF(RES_hh_tesh_in!N11=0,0,RES_hh_tesh_in!N11/RES_summary!N$21)</f>
        <v>63.076474105475469</v>
      </c>
      <c r="O11" s="72">
        <f>IF(RES_hh_tesh_in!O11=0,0,RES_hh_tesh_in!O11/RES_summary!O$21)</f>
        <v>66.528213709001548</v>
      </c>
      <c r="P11" s="72">
        <f>IF(RES_hh_tesh_in!P11=0,0,RES_hh_tesh_in!P11/RES_summary!P$21)</f>
        <v>50.892490150259242</v>
      </c>
      <c r="Q11" s="72">
        <f>IF(RES_hh_tesh_in!Q11=0,0,RES_hh_tesh_in!Q11/RES_summary!Q$21)</f>
        <v>53.462603539297227</v>
      </c>
      <c r="R11" s="72">
        <f>IF(RES_hh_tesh_in!R11=0,0,RES_hh_tesh_in!R11/RES_summary!R$21)</f>
        <v>51.672157783008316</v>
      </c>
      <c r="S11" s="72">
        <f>IF(RES_hh_tesh_in!S11=0,0,RES_hh_tesh_in!S11/RES_summary!S$21)</f>
        <v>46.668078308244077</v>
      </c>
      <c r="T11" s="72">
        <f>IF(RES_hh_tesh_in!T11=0,0,RES_hh_tesh_in!T11/RES_summary!T$21)</f>
        <v>53.15324122918171</v>
      </c>
      <c r="U11" s="72">
        <f>IF(RES_hh_tesh_in!U11=0,0,RES_hh_tesh_in!U11/RES_summary!U$21)</f>
        <v>41.154779092781141</v>
      </c>
      <c r="V11" s="72">
        <f>IF(RES_hh_tesh_in!V11=0,0,RES_hh_tesh_in!V11/RES_summary!V$21)</f>
        <v>0</v>
      </c>
      <c r="W11" s="72">
        <f>IF(RES_hh_tesh_in!W11=0,0,RES_hh_tesh_in!W11/RES_summary!W$21)</f>
        <v>0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52.547367110340964</v>
      </c>
      <c r="D12" s="72">
        <f>IF(RES_hh_tesh_in!D12=0,0,RES_hh_tesh_in!D12/RES_summary!D$21)</f>
        <v>49.112835624695165</v>
      </c>
      <c r="E12" s="72">
        <f>IF(RES_hh_tesh_in!E12=0,0,RES_hh_tesh_in!E12/RES_summary!E$21)</f>
        <v>51.388680255984212</v>
      </c>
      <c r="F12" s="72">
        <f>IF(RES_hh_tesh_in!F12=0,0,RES_hh_tesh_in!F12/RES_summary!F$21)</f>
        <v>58.832123590154126</v>
      </c>
      <c r="G12" s="72">
        <f>IF(RES_hh_tesh_in!G12=0,0,RES_hh_tesh_in!G12/RES_summary!G$21)</f>
        <v>71.518902312185858</v>
      </c>
      <c r="H12" s="72">
        <f>IF(RES_hh_tesh_in!H12=0,0,RES_hh_tesh_in!H12/RES_summary!H$21)</f>
        <v>59.48320331226585</v>
      </c>
      <c r="I12" s="72">
        <f>IF(RES_hh_tesh_in!I12=0,0,RES_hh_tesh_in!I12/RES_summary!I$21)</f>
        <v>59.000773819550943</v>
      </c>
      <c r="J12" s="72">
        <f>IF(RES_hh_tesh_in!J12=0,0,RES_hh_tesh_in!J12/RES_summary!J$21)</f>
        <v>59.019387516606663</v>
      </c>
      <c r="K12" s="72">
        <f>IF(RES_hh_tesh_in!K12=0,0,RES_hh_tesh_in!K12/RES_summary!K$21)</f>
        <v>58.190512216917547</v>
      </c>
      <c r="L12" s="72">
        <f>IF(RES_hh_tesh_in!L12=0,0,RES_hh_tesh_in!L12/RES_summary!L$21)</f>
        <v>68.892930772501686</v>
      </c>
      <c r="M12" s="72">
        <f>IF(RES_hh_tesh_in!M12=0,0,RES_hh_tesh_in!M12/RES_summary!M$21)</f>
        <v>61.754807866068056</v>
      </c>
      <c r="N12" s="72">
        <f>IF(RES_hh_tesh_in!N12=0,0,RES_hh_tesh_in!N12/RES_summary!N$21)</f>
        <v>63.593198784927182</v>
      </c>
      <c r="O12" s="72">
        <f>IF(RES_hh_tesh_in!O12=0,0,RES_hh_tesh_in!O12/RES_summary!O$21)</f>
        <v>64.253465105229893</v>
      </c>
      <c r="P12" s="72">
        <f>IF(RES_hh_tesh_in!P12=0,0,RES_hh_tesh_in!P12/RES_summary!P$21)</f>
        <v>46.832726442192524</v>
      </c>
      <c r="Q12" s="72">
        <f>IF(RES_hh_tesh_in!Q12=0,0,RES_hh_tesh_in!Q12/RES_summary!Q$21)</f>
        <v>53.277049408666599</v>
      </c>
      <c r="R12" s="72">
        <f>IF(RES_hh_tesh_in!R12=0,0,RES_hh_tesh_in!R12/RES_summary!R$21)</f>
        <v>51.086444295239083</v>
      </c>
      <c r="S12" s="72">
        <f>IF(RES_hh_tesh_in!S12=0,0,RES_hh_tesh_in!S12/RES_summary!S$21)</f>
        <v>52.081275758720935</v>
      </c>
      <c r="T12" s="72">
        <f>IF(RES_hh_tesh_in!T12=0,0,RES_hh_tesh_in!T12/RES_summary!T$21)</f>
        <v>47.090952814130468</v>
      </c>
      <c r="U12" s="72">
        <f>IF(RES_hh_tesh_in!U12=0,0,RES_hh_tesh_in!U12/RES_summary!U$21)</f>
        <v>29.18267981741219</v>
      </c>
      <c r="V12" s="72">
        <f>IF(RES_hh_tesh_in!V12=0,0,RES_hh_tesh_in!V12/RES_summary!V$21)</f>
        <v>18.2992405642261</v>
      </c>
      <c r="W12" s="72">
        <f>IF(RES_hh_tesh_in!W12=0,0,RES_hh_tesh_in!W12/RES_summary!W$21)</f>
        <v>54.341362112501514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48.820882331789448</v>
      </c>
      <c r="D13" s="74">
        <f>IF(RES_hh_tesh_in!D13=0,0,RES_hh_tesh_in!D13/RES_summary!D$21)</f>
        <v>53.489145524047743</v>
      </c>
      <c r="E13" s="74">
        <f>IF(RES_hh_tesh_in!E13=0,0,RES_hh_tesh_in!E13/RES_summary!E$21)</f>
        <v>59.638589579166208</v>
      </c>
      <c r="F13" s="74">
        <f>IF(RES_hh_tesh_in!F13=0,0,RES_hh_tesh_in!F13/RES_summary!F$21)</f>
        <v>59.18413343811806</v>
      </c>
      <c r="G13" s="74">
        <f>IF(RES_hh_tesh_in!G13=0,0,RES_hh_tesh_in!G13/RES_summary!G$21)</f>
        <v>69.863782708225457</v>
      </c>
      <c r="H13" s="74">
        <f>IF(RES_hh_tesh_in!H13=0,0,RES_hh_tesh_in!H13/RES_summary!H$21)</f>
        <v>60.407942353817681</v>
      </c>
      <c r="I13" s="74">
        <f>IF(RES_hh_tesh_in!I13=0,0,RES_hh_tesh_in!I13/RES_summary!I$21)</f>
        <v>55.528147689521496</v>
      </c>
      <c r="J13" s="74">
        <f>IF(RES_hh_tesh_in!J13=0,0,RES_hh_tesh_in!J13/RES_summary!J$21)</f>
        <v>62.08314099550801</v>
      </c>
      <c r="K13" s="74">
        <f>IF(RES_hh_tesh_in!K13=0,0,RES_hh_tesh_in!K13/RES_summary!K$21)</f>
        <v>57.950333062263162</v>
      </c>
      <c r="L13" s="74">
        <f>IF(RES_hh_tesh_in!L13=0,0,RES_hh_tesh_in!L13/RES_summary!L$21)</f>
        <v>66.564946868576541</v>
      </c>
      <c r="M13" s="74">
        <f>IF(RES_hh_tesh_in!M13=0,0,RES_hh_tesh_in!M13/RES_summary!M$21)</f>
        <v>66.643544686918773</v>
      </c>
      <c r="N13" s="74">
        <f>IF(RES_hh_tesh_in!N13=0,0,RES_hh_tesh_in!N13/RES_summary!N$21)</f>
        <v>66.645063557535039</v>
      </c>
      <c r="O13" s="74">
        <f>IF(RES_hh_tesh_in!O13=0,0,RES_hh_tesh_in!O13/RES_summary!O$21)</f>
        <v>0</v>
      </c>
      <c r="P13" s="74">
        <f>IF(RES_hh_tesh_in!P13=0,0,RES_hh_tesh_in!P13/RES_summary!P$21)</f>
        <v>0</v>
      </c>
      <c r="Q13" s="74">
        <f>IF(RES_hh_tesh_in!Q13=0,0,RES_hh_tesh_in!Q13/RES_summary!Q$21)</f>
        <v>0</v>
      </c>
      <c r="R13" s="74">
        <f>IF(RES_hh_tesh_in!R13=0,0,RES_hh_tesh_in!R13/RES_summary!R$21)</f>
        <v>57.173339297870974</v>
      </c>
      <c r="S13" s="74">
        <f>IF(RES_hh_tesh_in!S13=0,0,RES_hh_tesh_in!S13/RES_summary!S$21)</f>
        <v>0</v>
      </c>
      <c r="T13" s="74">
        <f>IF(RES_hh_tesh_in!T13=0,0,RES_hh_tesh_in!T13/RES_summary!T$21)</f>
        <v>42.38474925358075</v>
      </c>
      <c r="U13" s="74">
        <f>IF(RES_hh_tesh_in!U13=0,0,RES_hh_tesh_in!U13/RES_summary!U$21)</f>
        <v>0</v>
      </c>
      <c r="V13" s="74">
        <f>IF(RES_hh_tesh_in!V13=0,0,RES_hh_tesh_in!V13/RES_summary!V$21)</f>
        <v>0</v>
      </c>
      <c r="W13" s="74">
        <f>IF(RES_hh_tesh_in!W13=0,0,RES_hh_tesh_in!W13/RES_summary!W$21)</f>
        <v>2.9812612412809623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1.1421956728424798</v>
      </c>
      <c r="D14" s="76">
        <f>IF(RES_hh_tesh_in!D14=0,0,RES_hh_tesh_in!D14/RES_summary!D$21)</f>
        <v>0.97014665194695215</v>
      </c>
      <c r="E14" s="76">
        <f>IF(RES_hh_tesh_in!E14=0,0,RES_hh_tesh_in!E14/RES_summary!E$21)</f>
        <v>1.1129512614929311</v>
      </c>
      <c r="F14" s="76">
        <f>IF(RES_hh_tesh_in!F14=0,0,RES_hh_tesh_in!F14/RES_summary!F$21)</f>
        <v>1.1599184705462391</v>
      </c>
      <c r="G14" s="76">
        <f>IF(RES_hh_tesh_in!G14=0,0,RES_hh_tesh_in!G14/RES_summary!G$21)</f>
        <v>1.0502112951206084</v>
      </c>
      <c r="H14" s="76">
        <f>IF(RES_hh_tesh_in!H14=0,0,RES_hh_tesh_in!H14/RES_summary!H$21)</f>
        <v>0.81926684426120122</v>
      </c>
      <c r="I14" s="76">
        <f>IF(RES_hh_tesh_in!I14=0,0,RES_hh_tesh_in!I14/RES_summary!I$21)</f>
        <v>0.83828965382167475</v>
      </c>
      <c r="J14" s="76">
        <f>IF(RES_hh_tesh_in!J14=0,0,RES_hh_tesh_in!J14/RES_summary!J$21)</f>
        <v>1.1223709813132867</v>
      </c>
      <c r="K14" s="76">
        <f>IF(RES_hh_tesh_in!K14=0,0,RES_hh_tesh_in!K14/RES_summary!K$21)</f>
        <v>1.1577280930281035</v>
      </c>
      <c r="L14" s="76">
        <f>IF(RES_hh_tesh_in!L14=0,0,RES_hh_tesh_in!L14/RES_summary!L$21)</f>
        <v>1.2324927905444059</v>
      </c>
      <c r="M14" s="76">
        <f>IF(RES_hh_tesh_in!M14=0,0,RES_hh_tesh_in!M14/RES_summary!M$21)</f>
        <v>1.1269915670196331</v>
      </c>
      <c r="N14" s="76">
        <f>IF(RES_hh_tesh_in!N14=0,0,RES_hh_tesh_in!N14/RES_summary!N$21)</f>
        <v>1.0711292365099214</v>
      </c>
      <c r="O14" s="76">
        <f>IF(RES_hh_tesh_in!O14=0,0,RES_hh_tesh_in!O14/RES_summary!O$21)</f>
        <v>1.0963609729735098</v>
      </c>
      <c r="P14" s="76">
        <f>IF(RES_hh_tesh_in!P14=0,0,RES_hh_tesh_in!P14/RES_summary!P$21)</f>
        <v>0.74853246826624187</v>
      </c>
      <c r="Q14" s="76">
        <f>IF(RES_hh_tesh_in!Q14=0,0,RES_hh_tesh_in!Q14/RES_summary!Q$21)</f>
        <v>0.76946711570697202</v>
      </c>
      <c r="R14" s="76">
        <f>IF(RES_hh_tesh_in!R14=0,0,RES_hh_tesh_in!R14/RES_summary!R$21)</f>
        <v>0.74943342657534184</v>
      </c>
      <c r="S14" s="76">
        <f>IF(RES_hh_tesh_in!S14=0,0,RES_hh_tesh_in!S14/RES_summary!S$21)</f>
        <v>0.71702204708077366</v>
      </c>
      <c r="T14" s="76">
        <f>IF(RES_hh_tesh_in!T14=0,0,RES_hh_tesh_in!T14/RES_summary!T$21)</f>
        <v>0.66132720513484999</v>
      </c>
      <c r="U14" s="76">
        <f>IF(RES_hh_tesh_in!U14=0,0,RES_hh_tesh_in!U14/RES_summary!U$21)</f>
        <v>0.59348009560514348</v>
      </c>
      <c r="V14" s="76">
        <f>IF(RES_hh_tesh_in!V14=0,0,RES_hh_tesh_in!V14/RES_summary!V$21)</f>
        <v>0.56101489330695686</v>
      </c>
      <c r="W14" s="76">
        <f>IF(RES_hh_tesh_in!W14=0,0,RES_hh_tesh_in!W14/RES_summary!W$21)</f>
        <v>0.46869366751749553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2.2016827366460943</v>
      </c>
      <c r="D15" s="69">
        <f>IF(RES_hh_tesh_in!D15=0,0,RES_hh_tesh_in!D15/RES_summary!D$21)</f>
        <v>4.2469162160073672</v>
      </c>
      <c r="E15" s="69">
        <f>IF(RES_hh_tesh_in!E15=0,0,RES_hh_tesh_in!E15/RES_summary!E$21)</f>
        <v>12.751294590196624</v>
      </c>
      <c r="F15" s="69">
        <f>IF(RES_hh_tesh_in!F15=0,0,RES_hh_tesh_in!F15/RES_summary!F$21)</f>
        <v>2.7655221967409069</v>
      </c>
      <c r="G15" s="69">
        <f>IF(RES_hh_tesh_in!G15=0,0,RES_hh_tesh_in!G15/RES_summary!G$21)</f>
        <v>2.6003734239637657</v>
      </c>
      <c r="H15" s="69">
        <f>IF(RES_hh_tesh_in!H15=0,0,RES_hh_tesh_in!H15/RES_summary!H$21)</f>
        <v>3.7040780328974807</v>
      </c>
      <c r="I15" s="69">
        <f>IF(RES_hh_tesh_in!I15=0,0,RES_hh_tesh_in!I15/RES_summary!I$21)</f>
        <v>4.0814314823155113</v>
      </c>
      <c r="J15" s="69">
        <f>IF(RES_hh_tesh_in!J15=0,0,RES_hh_tesh_in!J15/RES_summary!J$21)</f>
        <v>5.5378281231296196</v>
      </c>
      <c r="K15" s="69">
        <f>IF(RES_hh_tesh_in!K15=0,0,RES_hh_tesh_in!K15/RES_summary!K$21)</f>
        <v>4.3328137188379765</v>
      </c>
      <c r="L15" s="69">
        <f>IF(RES_hh_tesh_in!L15=0,0,RES_hh_tesh_in!L15/RES_summary!L$21)</f>
        <v>2.0750274512353108</v>
      </c>
      <c r="M15" s="69">
        <f>IF(RES_hh_tesh_in!M15=0,0,RES_hh_tesh_in!M15/RES_summary!M$21)</f>
        <v>2.2756231789756494</v>
      </c>
      <c r="N15" s="69">
        <f>IF(RES_hh_tesh_in!N15=0,0,RES_hh_tesh_in!N15/RES_summary!N$21)</f>
        <v>5.2025830676015969</v>
      </c>
      <c r="O15" s="69">
        <f>IF(RES_hh_tesh_in!O15=0,0,RES_hh_tesh_in!O15/RES_summary!O$21)</f>
        <v>3.3055319631373576</v>
      </c>
      <c r="P15" s="69">
        <f>IF(RES_hh_tesh_in!P15=0,0,RES_hh_tesh_in!P15/RES_summary!P$21)</f>
        <v>0.87622141832449063</v>
      </c>
      <c r="Q15" s="69">
        <f>IF(RES_hh_tesh_in!Q15=0,0,RES_hh_tesh_in!Q15/RES_summary!Q$21)</f>
        <v>1.6152586368642603</v>
      </c>
      <c r="R15" s="69">
        <f>IF(RES_hh_tesh_in!R15=0,0,RES_hh_tesh_in!R15/RES_summary!R$21)</f>
        <v>2.7957219895117436</v>
      </c>
      <c r="S15" s="69">
        <f>IF(RES_hh_tesh_in!S15=0,0,RES_hh_tesh_in!S15/RES_summary!S$21)</f>
        <v>3.9326992412222097</v>
      </c>
      <c r="T15" s="69">
        <f>IF(RES_hh_tesh_in!T15=0,0,RES_hh_tesh_in!T15/RES_summary!T$21)</f>
        <v>5.4533314511486237</v>
      </c>
      <c r="U15" s="69">
        <f>IF(RES_hh_tesh_in!U15=0,0,RES_hh_tesh_in!U15/RES_summary!U$21)</f>
        <v>4.3706222057584707</v>
      </c>
      <c r="V15" s="69">
        <f>IF(RES_hh_tesh_in!V15=0,0,RES_hh_tesh_in!V15/RES_summary!V$21)</f>
        <v>2.9603179321753279</v>
      </c>
      <c r="W15" s="69">
        <f>IF(RES_hh_tesh_in!W15=0,0,RES_hh_tesh_in!W15/RES_summary!W$21)</f>
        <v>1.9145751251884648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2.2016827366460943</v>
      </c>
      <c r="D16" s="72">
        <f>IF(RES_hh_tesh_in!D16=0,0,RES_hh_tesh_in!D16/RES_summary!D$21)</f>
        <v>4.2469162160073672</v>
      </c>
      <c r="E16" s="72">
        <f>IF(RES_hh_tesh_in!E16=0,0,RES_hh_tesh_in!E16/RES_summary!E$21)</f>
        <v>12.751294590196624</v>
      </c>
      <c r="F16" s="72">
        <f>IF(RES_hh_tesh_in!F16=0,0,RES_hh_tesh_in!F16/RES_summary!F$21)</f>
        <v>2.7655221967409069</v>
      </c>
      <c r="G16" s="72">
        <f>IF(RES_hh_tesh_in!G16=0,0,RES_hh_tesh_in!G16/RES_summary!G$21)</f>
        <v>2.6003734239637657</v>
      </c>
      <c r="H16" s="72">
        <f>IF(RES_hh_tesh_in!H16=0,0,RES_hh_tesh_in!H16/RES_summary!H$21)</f>
        <v>3.7040780328974807</v>
      </c>
      <c r="I16" s="72">
        <f>IF(RES_hh_tesh_in!I16=0,0,RES_hh_tesh_in!I16/RES_summary!I$21)</f>
        <v>4.0814314823155113</v>
      </c>
      <c r="J16" s="72">
        <f>IF(RES_hh_tesh_in!J16=0,0,RES_hh_tesh_in!J16/RES_summary!J$21)</f>
        <v>5.5378281231296196</v>
      </c>
      <c r="K16" s="72">
        <f>IF(RES_hh_tesh_in!K16=0,0,RES_hh_tesh_in!K16/RES_summary!K$21)</f>
        <v>4.3328137188379765</v>
      </c>
      <c r="L16" s="72">
        <f>IF(RES_hh_tesh_in!L16=0,0,RES_hh_tesh_in!L16/RES_summary!L$21)</f>
        <v>2.0750274512353108</v>
      </c>
      <c r="M16" s="72">
        <f>IF(RES_hh_tesh_in!M16=0,0,RES_hh_tesh_in!M16/RES_summary!M$21)</f>
        <v>2.2756231789756494</v>
      </c>
      <c r="N16" s="72">
        <f>IF(RES_hh_tesh_in!N16=0,0,RES_hh_tesh_in!N16/RES_summary!N$21)</f>
        <v>5.2025830676015969</v>
      </c>
      <c r="O16" s="72">
        <f>IF(RES_hh_tesh_in!O16=0,0,RES_hh_tesh_in!O16/RES_summary!O$21)</f>
        <v>3.3055319631373576</v>
      </c>
      <c r="P16" s="72">
        <f>IF(RES_hh_tesh_in!P16=0,0,RES_hh_tesh_in!P16/RES_summary!P$21)</f>
        <v>0.87622141832449063</v>
      </c>
      <c r="Q16" s="72">
        <f>IF(RES_hh_tesh_in!Q16=0,0,RES_hh_tesh_in!Q16/RES_summary!Q$21)</f>
        <v>1.6152586368642603</v>
      </c>
      <c r="R16" s="72">
        <f>IF(RES_hh_tesh_in!R16=0,0,RES_hh_tesh_in!R16/RES_summary!R$21)</f>
        <v>2.7957219895117436</v>
      </c>
      <c r="S16" s="72">
        <f>IF(RES_hh_tesh_in!S16=0,0,RES_hh_tesh_in!S16/RES_summary!S$21)</f>
        <v>3.9326992412222097</v>
      </c>
      <c r="T16" s="72">
        <f>IF(RES_hh_tesh_in!T16=0,0,RES_hh_tesh_in!T16/RES_summary!T$21)</f>
        <v>5.4533314511486237</v>
      </c>
      <c r="U16" s="72">
        <f>IF(RES_hh_tesh_in!U16=0,0,RES_hh_tesh_in!U16/RES_summary!U$21)</f>
        <v>4.3706222057584707</v>
      </c>
      <c r="V16" s="72">
        <f>IF(RES_hh_tesh_in!V16=0,0,RES_hh_tesh_in!V16/RES_summary!V$21)</f>
        <v>2.9603179321753279</v>
      </c>
      <c r="W16" s="72">
        <f>IF(RES_hh_tesh_in!W16=0,0,RES_hh_tesh_in!W16/RES_summary!W$21)</f>
        <v>1.9145751251884648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12.6823730686611</v>
      </c>
      <c r="D17" s="69">
        <f>IF(RES_hh_tesh_in!D17=0,0,RES_hh_tesh_in!D17/RES_summary!D$21)</f>
        <v>12.919084682689871</v>
      </c>
      <c r="E17" s="69">
        <f>IF(RES_hh_tesh_in!E17=0,0,RES_hh_tesh_in!E17/RES_summary!E$21)</f>
        <v>12.469131464718664</v>
      </c>
      <c r="F17" s="69">
        <f>IF(RES_hh_tesh_in!F17=0,0,RES_hh_tesh_in!F17/RES_summary!F$21)</f>
        <v>12.960164874819347</v>
      </c>
      <c r="G17" s="69">
        <f>IF(RES_hh_tesh_in!G17=0,0,RES_hh_tesh_in!G17/RES_summary!G$21)</f>
        <v>12.303561356013574</v>
      </c>
      <c r="H17" s="69">
        <f>IF(RES_hh_tesh_in!H17=0,0,RES_hh_tesh_in!H17/RES_summary!H$21)</f>
        <v>12.156289879413862</v>
      </c>
      <c r="I17" s="69">
        <f>IF(RES_hh_tesh_in!I17=0,0,RES_hh_tesh_in!I17/RES_summary!I$21)</f>
        <v>11.531041739222516</v>
      </c>
      <c r="J17" s="69">
        <f>IF(RES_hh_tesh_in!J17=0,0,RES_hh_tesh_in!J17/RES_summary!J$21)</f>
        <v>10.613155906167485</v>
      </c>
      <c r="K17" s="69">
        <f>IF(RES_hh_tesh_in!K17=0,0,RES_hh_tesh_in!K17/RES_summary!K$21)</f>
        <v>10.905872487836696</v>
      </c>
      <c r="L17" s="69">
        <f>IF(RES_hh_tesh_in!L17=0,0,RES_hh_tesh_in!L17/RES_summary!L$21)</f>
        <v>11.686956992625579</v>
      </c>
      <c r="M17" s="69">
        <f>IF(RES_hh_tesh_in!M17=0,0,RES_hh_tesh_in!M17/RES_summary!M$21)</f>
        <v>12.136199799829191</v>
      </c>
      <c r="N17" s="69">
        <f>IF(RES_hh_tesh_in!N17=0,0,RES_hh_tesh_in!N17/RES_summary!N$21)</f>
        <v>11.644262317102491</v>
      </c>
      <c r="O17" s="69">
        <f>IF(RES_hh_tesh_in!O17=0,0,RES_hh_tesh_in!O17/RES_summary!O$21)</f>
        <v>11.454106064609789</v>
      </c>
      <c r="P17" s="69">
        <f>IF(RES_hh_tesh_in!P17=0,0,RES_hh_tesh_in!P17/RES_summary!P$21)</f>
        <v>10.604244067069718</v>
      </c>
      <c r="Q17" s="69">
        <f>IF(RES_hh_tesh_in!Q17=0,0,RES_hh_tesh_in!Q17/RES_summary!Q$21)</f>
        <v>10.522643539306632</v>
      </c>
      <c r="R17" s="69">
        <f>IF(RES_hh_tesh_in!R17=0,0,RES_hh_tesh_in!R17/RES_summary!R$21)</f>
        <v>10.528864205480492</v>
      </c>
      <c r="S17" s="69">
        <f>IF(RES_hh_tesh_in!S17=0,0,RES_hh_tesh_in!S17/RES_summary!S$21)</f>
        <v>10.382611668360894</v>
      </c>
      <c r="T17" s="69">
        <f>IF(RES_hh_tesh_in!T17=0,0,RES_hh_tesh_in!T17/RES_summary!T$21)</f>
        <v>10.18874412241718</v>
      </c>
      <c r="U17" s="69">
        <f>IF(RES_hh_tesh_in!U17=0,0,RES_hh_tesh_in!U17/RES_summary!U$21)</f>
        <v>9.970139706936946</v>
      </c>
      <c r="V17" s="69">
        <f>IF(RES_hh_tesh_in!V17=0,0,RES_hh_tesh_in!V17/RES_summary!V$21)</f>
        <v>9.672915354073961</v>
      </c>
      <c r="W17" s="69">
        <f>IF(RES_hh_tesh_in!W17=0,0,RES_hh_tesh_in!W17/RES_summary!W$21)</f>
        <v>8.3149289665085462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12.776514050112024</v>
      </c>
      <c r="D19" s="72">
        <f>IF(RES_hh_tesh_in!D19=0,0,RES_hh_tesh_in!D19/RES_summary!D$21)</f>
        <v>12.572442532222311</v>
      </c>
      <c r="E19" s="72">
        <f>IF(RES_hh_tesh_in!E19=0,0,RES_hh_tesh_in!E19/RES_summary!E$21)</f>
        <v>12.273473316204777</v>
      </c>
      <c r="F19" s="72">
        <f>IF(RES_hh_tesh_in!F19=0,0,RES_hh_tesh_in!F19/RES_summary!F$21)</f>
        <v>13.823659581660619</v>
      </c>
      <c r="G19" s="72">
        <f>IF(RES_hh_tesh_in!G19=0,0,RES_hh_tesh_in!G19/RES_summary!G$21)</f>
        <v>12.513677475346325</v>
      </c>
      <c r="H19" s="72">
        <f>IF(RES_hh_tesh_in!H19=0,0,RES_hh_tesh_in!H19/RES_summary!H$21)</f>
        <v>12.230685926742643</v>
      </c>
      <c r="I19" s="72">
        <f>IF(RES_hh_tesh_in!I19=0,0,RES_hh_tesh_in!I19/RES_summary!I$21)</f>
        <v>11.187733417868678</v>
      </c>
      <c r="J19" s="72">
        <f>IF(RES_hh_tesh_in!J19=0,0,RES_hh_tesh_in!J19/RES_summary!J$21)</f>
        <v>10.66954089380075</v>
      </c>
      <c r="K19" s="72">
        <f>IF(RES_hh_tesh_in!K19=0,0,RES_hh_tesh_in!K19/RES_summary!K$21)</f>
        <v>10.709191729900951</v>
      </c>
      <c r="L19" s="72">
        <f>IF(RES_hh_tesh_in!L19=0,0,RES_hh_tesh_in!L19/RES_summary!L$21)</f>
        <v>11.456198579157581</v>
      </c>
      <c r="M19" s="72">
        <f>IF(RES_hh_tesh_in!M19=0,0,RES_hh_tesh_in!M19/RES_summary!M$21)</f>
        <v>12.631164956484918</v>
      </c>
      <c r="N19" s="72">
        <f>IF(RES_hh_tesh_in!N19=0,0,RES_hh_tesh_in!N19/RES_summary!N$21)</f>
        <v>11.687490988333471</v>
      </c>
      <c r="O19" s="72">
        <f>IF(RES_hh_tesh_in!O19=0,0,RES_hh_tesh_in!O19/RES_summary!O$21)</f>
        <v>11.130084193132467</v>
      </c>
      <c r="P19" s="72">
        <f>IF(RES_hh_tesh_in!P19=0,0,RES_hh_tesh_in!P19/RES_summary!P$21)</f>
        <v>10.093711897746038</v>
      </c>
      <c r="Q19" s="72">
        <f>IF(RES_hh_tesh_in!Q19=0,0,RES_hh_tesh_in!Q19/RES_summary!Q$21)</f>
        <v>10.15971475914893</v>
      </c>
      <c r="R19" s="72">
        <f>IF(RES_hh_tesh_in!R19=0,0,RES_hh_tesh_in!R19/RES_summary!R$21)</f>
        <v>10.31465784331219</v>
      </c>
      <c r="S19" s="72">
        <f>IF(RES_hh_tesh_in!S19=0,0,RES_hh_tesh_in!S19/RES_summary!S$21)</f>
        <v>10.45467343551147</v>
      </c>
      <c r="T19" s="72">
        <f>IF(RES_hh_tesh_in!T19=0,0,RES_hh_tesh_in!T19/RES_summary!T$21)</f>
        <v>10.372297308375343</v>
      </c>
      <c r="U19" s="72">
        <f>IF(RES_hh_tesh_in!U19=0,0,RES_hh_tesh_in!U19/RES_summary!U$21)</f>
        <v>9.7826397142185968</v>
      </c>
      <c r="V19" s="72">
        <f>IF(RES_hh_tesh_in!V19=0,0,RES_hh_tesh_in!V19/RES_summary!V$21)</f>
        <v>9.3629701586323506</v>
      </c>
      <c r="W19" s="72">
        <f>IF(RES_hh_tesh_in!W19=0,0,RES_hh_tesh_in!W19/RES_summary!W$21)</f>
        <v>8.4978259238852392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12.890592989227999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0</v>
      </c>
      <c r="K20" s="72">
        <f>IF(RES_hh_tesh_in!K20=0,0,RES_hh_tesh_in!K20/RES_summary!K$21)</f>
        <v>11.440816974760679</v>
      </c>
      <c r="L20" s="72">
        <f>IF(RES_hh_tesh_in!L20=0,0,RES_hh_tesh_in!L20/RES_summary!L$21)</f>
        <v>10.311217528861169</v>
      </c>
      <c r="M20" s="72">
        <f>IF(RES_hh_tesh_in!M20=0,0,RES_hh_tesh_in!M20/RES_summary!M$21)</f>
        <v>12.323533258968988</v>
      </c>
      <c r="N20" s="72">
        <f>IF(RES_hh_tesh_in!N20=0,0,RES_hh_tesh_in!N20/RES_summary!N$21)</f>
        <v>11.011648829922256</v>
      </c>
      <c r="O20" s="72">
        <f>IF(RES_hh_tesh_in!O20=0,0,RES_hh_tesh_in!O20/RES_summary!O$21)</f>
        <v>11.091702123460591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0</v>
      </c>
      <c r="U20" s="72">
        <f>IF(RES_hh_tesh_in!U20=0,0,RES_hh_tesh_in!U20/RES_summary!U$21)</f>
        <v>0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12.878697569001188</v>
      </c>
      <c r="D21" s="72">
        <f>IF(RES_hh_tesh_in!D21=0,0,RES_hh_tesh_in!D21/RES_summary!D$21)</f>
        <v>12.8203430786622</v>
      </c>
      <c r="E21" s="72">
        <f>IF(RES_hh_tesh_in!E21=0,0,RES_hh_tesh_in!E21/RES_summary!E$21)</f>
        <v>12.810888870346782</v>
      </c>
      <c r="F21" s="72">
        <f>IF(RES_hh_tesh_in!F21=0,0,RES_hh_tesh_in!F21/RES_summary!F$21)</f>
        <v>12.060062296272079</v>
      </c>
      <c r="G21" s="72">
        <f>IF(RES_hh_tesh_in!G21=0,0,RES_hh_tesh_in!G21/RES_summary!G$21)</f>
        <v>12.353200224740275</v>
      </c>
      <c r="H21" s="72">
        <f>IF(RES_hh_tesh_in!H21=0,0,RES_hh_tesh_in!H21/RES_summary!H$21)</f>
        <v>12.088427458199662</v>
      </c>
      <c r="I21" s="72">
        <f>IF(RES_hh_tesh_in!I21=0,0,RES_hh_tesh_in!I21/RES_summary!I$21)</f>
        <v>11.664998753789193</v>
      </c>
      <c r="J21" s="72">
        <f>IF(RES_hh_tesh_in!J21=0,0,RES_hh_tesh_in!J21/RES_summary!J$21)</f>
        <v>10.376135358996322</v>
      </c>
      <c r="K21" s="72">
        <f>IF(RES_hh_tesh_in!K21=0,0,RES_hh_tesh_in!K21/RES_summary!K$21)</f>
        <v>10.885638856015568</v>
      </c>
      <c r="L21" s="72">
        <f>IF(RES_hh_tesh_in!L21=0,0,RES_hh_tesh_in!L21/RES_summary!L$21)</f>
        <v>11.88692031857274</v>
      </c>
      <c r="M21" s="72">
        <f>IF(RES_hh_tesh_in!M21=0,0,RES_hh_tesh_in!M21/RES_summary!M$21)</f>
        <v>11.505156559194514</v>
      </c>
      <c r="N21" s="72">
        <f>IF(RES_hh_tesh_in!N21=0,0,RES_hh_tesh_in!N21/RES_summary!N$21)</f>
        <v>11.738410905788763</v>
      </c>
      <c r="O21" s="72">
        <f>IF(RES_hh_tesh_in!O21=0,0,RES_hh_tesh_in!O21/RES_summary!O$21)</f>
        <v>11.517932846685722</v>
      </c>
      <c r="P21" s="72">
        <f>IF(RES_hh_tesh_in!P21=0,0,RES_hh_tesh_in!P21/RES_summary!P$21)</f>
        <v>10.271736362167669</v>
      </c>
      <c r="Q21" s="72">
        <f>IF(RES_hh_tesh_in!Q21=0,0,RES_hh_tesh_in!Q21/RES_summary!Q$21)</f>
        <v>10.501398468071917</v>
      </c>
      <c r="R21" s="72">
        <f>IF(RES_hh_tesh_in!R21=0,0,RES_hh_tesh_in!R21/RES_summary!R$21)</f>
        <v>10.587869851640232</v>
      </c>
      <c r="S21" s="72">
        <f>IF(RES_hh_tesh_in!S21=0,0,RES_hh_tesh_in!S21/RES_summary!S$21)</f>
        <v>10.305479298688764</v>
      </c>
      <c r="T21" s="72">
        <f>IF(RES_hh_tesh_in!T21=0,0,RES_hh_tesh_in!T21/RES_summary!T$21)</f>
        <v>10.153465875250253</v>
      </c>
      <c r="U21" s="72">
        <f>IF(RES_hh_tesh_in!U21=0,0,RES_hh_tesh_in!U21/RES_summary!U$21)</f>
        <v>9.9369483427608092</v>
      </c>
      <c r="V21" s="72">
        <f>IF(RES_hh_tesh_in!V21=0,0,RES_hh_tesh_in!V21/RES_summary!V$21)</f>
        <v>9.7652595764657804</v>
      </c>
      <c r="W21" s="72">
        <f>IF(RES_hh_tesh_in!W21=0,0,RES_hh_tesh_in!W21/RES_summary!W$21)</f>
        <v>7.8197247283720133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10.74716214421896</v>
      </c>
      <c r="D22" s="72">
        <f>IF(RES_hh_tesh_in!D22=0,0,RES_hh_tesh_in!D22/RES_summary!D$21)</f>
        <v>13.582331439133286</v>
      </c>
      <c r="E22" s="72">
        <f>IF(RES_hh_tesh_in!E22=0,0,RES_hh_tesh_in!E22/RES_summary!E$21)</f>
        <v>12.840011548241867</v>
      </c>
      <c r="F22" s="72">
        <f>IF(RES_hh_tesh_in!F22=0,0,RES_hh_tesh_in!F22/RES_summary!F$21)</f>
        <v>11.698826601093316</v>
      </c>
      <c r="G22" s="72">
        <f>IF(RES_hh_tesh_in!G22=0,0,RES_hh_tesh_in!G22/RES_summary!G$21)</f>
        <v>11.960093931415967</v>
      </c>
      <c r="H22" s="72">
        <f>IF(RES_hh_tesh_in!H22=0,0,RES_hh_tesh_in!H22/RES_summary!H$21)</f>
        <v>12.906388928258725</v>
      </c>
      <c r="I22" s="72">
        <f>IF(RES_hh_tesh_in!I22=0,0,RES_hh_tesh_in!I22/RES_summary!I$21)</f>
        <v>11.389089656405972</v>
      </c>
      <c r="J22" s="72">
        <f>IF(RES_hh_tesh_in!J22=0,0,RES_hh_tesh_in!J22/RES_summary!J$21)</f>
        <v>11.184774032458773</v>
      </c>
      <c r="K22" s="72">
        <f>IF(RES_hh_tesh_in!K22=0,0,RES_hh_tesh_in!K22/RES_summary!K$21)</f>
        <v>10.657801671203213</v>
      </c>
      <c r="L22" s="72">
        <f>IF(RES_hh_tesh_in!L22=0,0,RES_hh_tesh_in!L22/RES_summary!L$21)</f>
        <v>11.287462551104017</v>
      </c>
      <c r="M22" s="72">
        <f>IF(RES_hh_tesh_in!M22=0,0,RES_hh_tesh_in!M22/RES_summary!M$21)</f>
        <v>12.201070575880188</v>
      </c>
      <c r="N22" s="72">
        <f>IF(RES_hh_tesh_in!N22=0,0,RES_hh_tesh_in!N22/RES_summary!N$21)</f>
        <v>11.532595482529681</v>
      </c>
      <c r="O22" s="72">
        <f>IF(RES_hh_tesh_in!O22=0,0,RES_hh_tesh_in!O22/RES_summary!O$21)</f>
        <v>10.970011249447753</v>
      </c>
      <c r="P22" s="72">
        <f>IF(RES_hh_tesh_in!P22=0,0,RES_hh_tesh_in!P22/RES_summary!P$21)</f>
        <v>11.069161393142382</v>
      </c>
      <c r="Q22" s="72">
        <f>IF(RES_hh_tesh_in!Q22=0,0,RES_hh_tesh_in!Q22/RES_summary!Q$21)</f>
        <v>10.444054079883786</v>
      </c>
      <c r="R22" s="72">
        <f>IF(RES_hh_tesh_in!R22=0,0,RES_hh_tesh_in!R22/RES_summary!R$21)</f>
        <v>9.9900104560717935</v>
      </c>
      <c r="S22" s="72">
        <f>IF(RES_hh_tesh_in!S22=0,0,RES_hh_tesh_in!S22/RES_summary!S$21)</f>
        <v>10.708385829566563</v>
      </c>
      <c r="T22" s="72">
        <f>IF(RES_hh_tesh_in!T22=0,0,RES_hh_tesh_in!T22/RES_summary!T$21)</f>
        <v>10.029198640992922</v>
      </c>
      <c r="U22" s="72">
        <f>IF(RES_hh_tesh_in!U22=0,0,RES_hh_tesh_in!U22/RES_summary!U$21)</f>
        <v>9.66948877542535</v>
      </c>
      <c r="V22" s="72">
        <f>IF(RES_hh_tesh_in!V22=0,0,RES_hh_tesh_in!V22/RES_summary!V$21)</f>
        <v>8.9362203977896435</v>
      </c>
      <c r="W22" s="72">
        <f>IF(RES_hh_tesh_in!W22=0,0,RES_hh_tesh_in!W22/RES_summary!W$21)</f>
        <v>8.728874419514316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12.593802983293436</v>
      </c>
      <c r="D23" s="72">
        <f>IF(RES_hh_tesh_in!D23=0,0,RES_hh_tesh_in!D23/RES_summary!D$21)</f>
        <v>12.923206829165041</v>
      </c>
      <c r="E23" s="72">
        <f>IF(RES_hh_tesh_in!E23=0,0,RES_hh_tesh_in!E23/RES_summary!E$21)</f>
        <v>11.652666323855517</v>
      </c>
      <c r="F23" s="72">
        <f>IF(RES_hh_tesh_in!F23=0,0,RES_hh_tesh_in!F23/RES_summary!F$21)</f>
        <v>12.029566498211553</v>
      </c>
      <c r="G23" s="72">
        <f>IF(RES_hh_tesh_in!G23=0,0,RES_hh_tesh_in!G23/RES_summary!G$21)</f>
        <v>11.109492586868026</v>
      </c>
      <c r="H23" s="72">
        <f>IF(RES_hh_tesh_in!H23=0,0,RES_hh_tesh_in!H23/RES_summary!H$21)</f>
        <v>11.758593249084548</v>
      </c>
      <c r="I23" s="72">
        <f>IF(RES_hh_tesh_in!I23=0,0,RES_hh_tesh_in!I23/RES_summary!I$21)</f>
        <v>11.751455629364163</v>
      </c>
      <c r="J23" s="72">
        <f>IF(RES_hh_tesh_in!J23=0,0,RES_hh_tesh_in!J23/RES_summary!J$21)</f>
        <v>11.541497579173551</v>
      </c>
      <c r="K23" s="72">
        <f>IF(RES_hh_tesh_in!K23=0,0,RES_hh_tesh_in!K23/RES_summary!K$21)</f>
        <v>12.49303920328445</v>
      </c>
      <c r="L23" s="72">
        <f>IF(RES_hh_tesh_in!L23=0,0,RES_hh_tesh_in!L23/RES_summary!L$21)</f>
        <v>0</v>
      </c>
      <c r="M23" s="72">
        <f>IF(RES_hh_tesh_in!M23=0,0,RES_hh_tesh_in!M23/RES_summary!M$21)</f>
        <v>11.164008379287232</v>
      </c>
      <c r="N23" s="72">
        <f>IF(RES_hh_tesh_in!N23=0,0,RES_hh_tesh_in!N23/RES_summary!N$21)</f>
        <v>12.898545314232983</v>
      </c>
      <c r="O23" s="72">
        <f>IF(RES_hh_tesh_in!O23=0,0,RES_hh_tesh_in!O23/RES_summary!O$21)</f>
        <v>13.053951903675243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9.6541647829924973</v>
      </c>
      <c r="S23" s="72">
        <f>IF(RES_hh_tesh_in!S23=0,0,RES_hh_tesh_in!S23/RES_summary!S$21)</f>
        <v>9.9155294114793158</v>
      </c>
      <c r="T23" s="72">
        <f>IF(RES_hh_tesh_in!T23=0,0,RES_hh_tesh_in!T23/RES_summary!T$21)</f>
        <v>10.614080402518217</v>
      </c>
      <c r="U23" s="72">
        <f>IF(RES_hh_tesh_in!U23=0,0,RES_hh_tesh_in!U23/RES_summary!U$21)</f>
        <v>10.08357356211344</v>
      </c>
      <c r="V23" s="72">
        <f>IF(RES_hh_tesh_in!V23=0,0,RES_hh_tesh_in!V23/RES_summary!V$21)</f>
        <v>9.1804496032925087</v>
      </c>
      <c r="W23" s="72">
        <f>IF(RES_hh_tesh_in!W23=0,0,RES_hh_tesh_in!W23/RES_summary!W$21)</f>
        <v>8.0179208224263423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0</v>
      </c>
      <c r="D24" s="72">
        <f>IF(RES_hh_tesh_in!D24=0,0,RES_hh_tesh_in!D24/RES_summary!D$21)</f>
        <v>0</v>
      </c>
      <c r="E24" s="72">
        <f>IF(RES_hh_tesh_in!E24=0,0,RES_hh_tesh_in!E24/RES_summary!E$21)</f>
        <v>0</v>
      </c>
      <c r="F24" s="72">
        <f>IF(RES_hh_tesh_in!F24=0,0,RES_hh_tesh_in!F24/RES_summary!F$21)</f>
        <v>18.477971007631204</v>
      </c>
      <c r="G24" s="72">
        <f>IF(RES_hh_tesh_in!G24=0,0,RES_hh_tesh_in!G24/RES_summary!G$21)</f>
        <v>17.393641121834605</v>
      </c>
      <c r="H24" s="72">
        <f>IF(RES_hh_tesh_in!H24=0,0,RES_hh_tesh_in!H24/RES_summary!H$21)</f>
        <v>14.988081680253702</v>
      </c>
      <c r="I24" s="72">
        <f>IF(RES_hh_tesh_in!I24=0,0,RES_hh_tesh_in!I24/RES_summary!I$21)</f>
        <v>0</v>
      </c>
      <c r="J24" s="72">
        <f>IF(RES_hh_tesh_in!J24=0,0,RES_hh_tesh_in!J24/RES_summary!J$21)</f>
        <v>4.2399111765534068</v>
      </c>
      <c r="K24" s="72">
        <f>IF(RES_hh_tesh_in!K24=0,0,RES_hh_tesh_in!K24/RES_summary!K$21)</f>
        <v>4.5624833863249528</v>
      </c>
      <c r="L24" s="72">
        <f>IF(RES_hh_tesh_in!L24=0,0,RES_hh_tesh_in!L24/RES_summary!L$21)</f>
        <v>7.7678518221953201</v>
      </c>
      <c r="M24" s="72">
        <f>IF(RES_hh_tesh_in!M24=0,0,RES_hh_tesh_in!M24/RES_summary!M$21)</f>
        <v>14.487761228843011</v>
      </c>
      <c r="N24" s="72">
        <f>IF(RES_hh_tesh_in!N24=0,0,RES_hh_tesh_in!N24/RES_summary!N$21)</f>
        <v>11.48537141465493</v>
      </c>
      <c r="O24" s="72">
        <f>IF(RES_hh_tesh_in!O24=0,0,RES_hh_tesh_in!O24/RES_summary!O$21)</f>
        <v>12.032221021144693</v>
      </c>
      <c r="P24" s="72">
        <f>IF(RES_hh_tesh_in!P24=0,0,RES_hh_tesh_in!P24/RES_summary!P$21)</f>
        <v>11.181528713225429</v>
      </c>
      <c r="Q24" s="72">
        <f>IF(RES_hh_tesh_in!Q24=0,0,RES_hh_tesh_in!Q24/RES_summary!Q$21)</f>
        <v>10.534435525533189</v>
      </c>
      <c r="R24" s="72">
        <f>IF(RES_hh_tesh_in!R24=0,0,RES_hh_tesh_in!R24/RES_summary!R$21)</f>
        <v>10.517185922737873</v>
      </c>
      <c r="S24" s="72">
        <f>IF(RES_hh_tesh_in!S24=0,0,RES_hh_tesh_in!S24/RES_summary!S$21)</f>
        <v>9.7991654386948248</v>
      </c>
      <c r="T24" s="72">
        <f>IF(RES_hh_tesh_in!T24=0,0,RES_hh_tesh_in!T24/RES_summary!T$21)</f>
        <v>11.280081996921991</v>
      </c>
      <c r="U24" s="72">
        <f>IF(RES_hh_tesh_in!U24=0,0,RES_hh_tesh_in!U24/RES_summary!U$21)</f>
        <v>9.9692101063743923</v>
      </c>
      <c r="V24" s="72">
        <f>IF(RES_hh_tesh_in!V24=0,0,RES_hh_tesh_in!V24/RES_summary!V$21)</f>
        <v>0</v>
      </c>
      <c r="W24" s="72">
        <f>IF(RES_hh_tesh_in!W24=0,0,RES_hh_tesh_in!W24/RES_summary!W$21)</f>
        <v>0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12.161490251979217</v>
      </c>
      <c r="D25" s="74">
        <f>IF(RES_hh_tesh_in!D25=0,0,RES_hh_tesh_in!D25/RES_summary!D$21)</f>
        <v>12.723866371450931</v>
      </c>
      <c r="E25" s="74">
        <f>IF(RES_hh_tesh_in!E25=0,0,RES_hh_tesh_in!E25/RES_summary!E$21)</f>
        <v>11.831272375486211</v>
      </c>
      <c r="F25" s="74">
        <f>IF(RES_hh_tesh_in!F25=0,0,RES_hh_tesh_in!F25/RES_summary!F$21)</f>
        <v>12.455273234832388</v>
      </c>
      <c r="G25" s="74">
        <f>IF(RES_hh_tesh_in!G25=0,0,RES_hh_tesh_in!G25/RES_summary!G$21)</f>
        <v>11.307718033502582</v>
      </c>
      <c r="H25" s="74">
        <f>IF(RES_hh_tesh_in!H25=0,0,RES_hh_tesh_in!H25/RES_summary!H$21)</f>
        <v>11.400628267772356</v>
      </c>
      <c r="I25" s="74">
        <f>IF(RES_hh_tesh_in!I25=0,0,RES_hh_tesh_in!I25/RES_summary!I$21)</f>
        <v>10.006054562805014</v>
      </c>
      <c r="J25" s="74">
        <f>IF(RES_hh_tesh_in!J25=0,0,RES_hh_tesh_in!J25/RES_summary!J$21)</f>
        <v>8.3810803924767363</v>
      </c>
      <c r="K25" s="74">
        <f>IF(RES_hh_tesh_in!K25=0,0,RES_hh_tesh_in!K25/RES_summary!K$21)</f>
        <v>8.4525261290225338</v>
      </c>
      <c r="L25" s="74">
        <f>IF(RES_hh_tesh_in!L25=0,0,RES_hh_tesh_in!L25/RES_summary!L$21)</f>
        <v>6.9684698995070038</v>
      </c>
      <c r="M25" s="74">
        <f>IF(RES_hh_tesh_in!M25=0,0,RES_hh_tesh_in!M25/RES_summary!M$21)</f>
        <v>11.202955301052731</v>
      </c>
      <c r="N25" s="74">
        <f>IF(RES_hh_tesh_in!N25=0,0,RES_hh_tesh_in!N25/RES_summary!N$21)</f>
        <v>9.2757016762556699</v>
      </c>
      <c r="O25" s="74">
        <f>IF(RES_hh_tesh_in!O25=0,0,RES_hh_tesh_in!O25/RES_summary!O$21)</f>
        <v>8.333848915376592</v>
      </c>
      <c r="P25" s="74">
        <f>IF(RES_hh_tesh_in!P25=0,0,RES_hh_tesh_in!P25/RES_summary!P$21)</f>
        <v>7.6974525236311981</v>
      </c>
      <c r="Q25" s="74">
        <f>IF(RES_hh_tesh_in!Q25=0,0,RES_hh_tesh_in!Q25/RES_summary!Q$21)</f>
        <v>8.4021745476265988</v>
      </c>
      <c r="R25" s="74">
        <f>IF(RES_hh_tesh_in!R25=0,0,RES_hh_tesh_in!R25/RES_summary!R$21)</f>
        <v>6.7425461328562761</v>
      </c>
      <c r="S25" s="74">
        <f>IF(RES_hh_tesh_in!S25=0,0,RES_hh_tesh_in!S25/RES_summary!S$21)</f>
        <v>6.705588912460045</v>
      </c>
      <c r="T25" s="74">
        <f>IF(RES_hh_tesh_in!T25=0,0,RES_hh_tesh_in!T25/RES_summary!T$21)</f>
        <v>7.2449485809533156</v>
      </c>
      <c r="U25" s="74">
        <f>IF(RES_hh_tesh_in!U25=0,0,RES_hh_tesh_in!U25/RES_summary!U$21)</f>
        <v>7.2384323140077775</v>
      </c>
      <c r="V25" s="74">
        <f>IF(RES_hh_tesh_in!V25=0,0,RES_hh_tesh_in!V25/RES_summary!V$21)</f>
        <v>6.1250075708834988</v>
      </c>
      <c r="W25" s="74">
        <f>IF(RES_hh_tesh_in!W25=0,0,RES_hh_tesh_in!W25/RES_summary!W$21)</f>
        <v>3.5612216456751029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10.514692069333606</v>
      </c>
      <c r="D26" s="77">
        <f>IF(RES_hh_tesh_in!D26=0,0,RES_hh_tesh_in!D26/RES_summary!D$21)</f>
        <v>10.632825538852597</v>
      </c>
      <c r="E26" s="77">
        <f>IF(RES_hh_tesh_in!E26=0,0,RES_hh_tesh_in!E26/RES_summary!E$21)</f>
        <v>10.325143999683014</v>
      </c>
      <c r="F26" s="77">
        <f>IF(RES_hh_tesh_in!F26=0,0,RES_hh_tesh_in!F26/RES_summary!F$21)</f>
        <v>10.327888333729282</v>
      </c>
      <c r="G26" s="77">
        <f>IF(RES_hh_tesh_in!G26=0,0,RES_hh_tesh_in!G26/RES_summary!G$21)</f>
        <v>10.203382578207043</v>
      </c>
      <c r="H26" s="77">
        <f>IF(RES_hh_tesh_in!H26=0,0,RES_hh_tesh_in!H26/RES_summary!H$21)</f>
        <v>10.066558995766675</v>
      </c>
      <c r="I26" s="77">
        <f>IF(RES_hh_tesh_in!I26=0,0,RES_hh_tesh_in!I26/RES_summary!I$21)</f>
        <v>9.5565569988762338</v>
      </c>
      <c r="J26" s="77">
        <f>IF(RES_hh_tesh_in!J26=0,0,RES_hh_tesh_in!J26/RES_summary!J$21)</f>
        <v>8.8361067662211585</v>
      </c>
      <c r="K26" s="77">
        <f>IF(RES_hh_tesh_in!K26=0,0,RES_hh_tesh_in!K26/RES_summary!K$21)</f>
        <v>9.0135294855242112</v>
      </c>
      <c r="L26" s="77">
        <f>IF(RES_hh_tesh_in!L26=0,0,RES_hh_tesh_in!L26/RES_summary!L$21)</f>
        <v>9.6683869827180189</v>
      </c>
      <c r="M26" s="77">
        <f>IF(RES_hh_tesh_in!M26=0,0,RES_hh_tesh_in!M26/RES_summary!M$21)</f>
        <v>9.8475897623903172</v>
      </c>
      <c r="N26" s="77">
        <f>IF(RES_hh_tesh_in!N26=0,0,RES_hh_tesh_in!N26/RES_summary!N$21)</f>
        <v>9.7531347247800717</v>
      </c>
      <c r="O26" s="77">
        <f>IF(RES_hh_tesh_in!O26=0,0,RES_hh_tesh_in!O26/RES_summary!O$21)</f>
        <v>9.3830980771371237</v>
      </c>
      <c r="P26" s="77">
        <f>IF(RES_hh_tesh_in!P26=0,0,RES_hh_tesh_in!P26/RES_summary!P$21)</f>
        <v>8.524752450608915</v>
      </c>
      <c r="Q26" s="77">
        <f>IF(RES_hh_tesh_in!Q26=0,0,RES_hh_tesh_in!Q26/RES_summary!Q$21)</f>
        <v>8.8007295611112681</v>
      </c>
      <c r="R26" s="77">
        <f>IF(RES_hh_tesh_in!R26=0,0,RES_hh_tesh_in!R26/RES_summary!R$21)</f>
        <v>8.811247890038187</v>
      </c>
      <c r="S26" s="77">
        <f>IF(RES_hh_tesh_in!S26=0,0,RES_hh_tesh_in!S26/RES_summary!S$21)</f>
        <v>8.6398324704968736</v>
      </c>
      <c r="T26" s="77">
        <f>IF(RES_hh_tesh_in!T26=0,0,RES_hh_tesh_in!T26/RES_summary!T$21)</f>
        <v>8.6256401251089407</v>
      </c>
      <c r="U26" s="77">
        <f>IF(RES_hh_tesh_in!U26=0,0,RES_hh_tesh_in!U26/RES_summary!U$21)</f>
        <v>8.318471026032153</v>
      </c>
      <c r="V26" s="77">
        <f>IF(RES_hh_tesh_in!V26=0,0,RES_hh_tesh_in!V26/RES_summary!V$21)</f>
        <v>8.0723679009331644</v>
      </c>
      <c r="W26" s="77">
        <f>IF(RES_hh_tesh_in!W26=0,0,RES_hh_tesh_in!W26/RES_summary!W$21)</f>
        <v>6.7522739408691157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6.7829429202788649</v>
      </c>
      <c r="D27" s="69">
        <f>IF(RES_hh_tesh_in!D27=0,0,RES_hh_tesh_in!D27/RES_summary!D$21)</f>
        <v>6.84209491712474</v>
      </c>
      <c r="E27" s="69">
        <f>IF(RES_hh_tesh_in!E27=0,0,RES_hh_tesh_in!E27/RES_summary!E$21)</f>
        <v>6.5851541515956544</v>
      </c>
      <c r="F27" s="69">
        <f>IF(RES_hh_tesh_in!F27=0,0,RES_hh_tesh_in!F27/RES_summary!F$21)</f>
        <v>7.0130317760009993</v>
      </c>
      <c r="G27" s="69">
        <f>IF(RES_hh_tesh_in!G27=0,0,RES_hh_tesh_in!G27/RES_summary!G$21)</f>
        <v>6.4303792934507875</v>
      </c>
      <c r="H27" s="69">
        <f>IF(RES_hh_tesh_in!H27=0,0,RES_hh_tesh_in!H27/RES_summary!H$21)</f>
        <v>6.461067747239003</v>
      </c>
      <c r="I27" s="69">
        <f>IF(RES_hh_tesh_in!I27=0,0,RES_hh_tesh_in!I27/RES_summary!I$21)</f>
        <v>5.8825702163901257</v>
      </c>
      <c r="J27" s="69">
        <f>IF(RES_hh_tesh_in!J27=0,0,RES_hh_tesh_in!J27/RES_summary!J$21)</f>
        <v>5.2052838494235258</v>
      </c>
      <c r="K27" s="69">
        <f>IF(RES_hh_tesh_in!K27=0,0,RES_hh_tesh_in!K27/RES_summary!K$21)</f>
        <v>5.215114056849635</v>
      </c>
      <c r="L27" s="69">
        <f>IF(RES_hh_tesh_in!L27=0,0,RES_hh_tesh_in!L27/RES_summary!L$21)</f>
        <v>5.2322069721279227</v>
      </c>
      <c r="M27" s="69">
        <f>IF(RES_hh_tesh_in!M27=0,0,RES_hh_tesh_in!M27/RES_summary!M$21)</f>
        <v>5.053416605827076</v>
      </c>
      <c r="N27" s="69">
        <f>IF(RES_hh_tesh_in!N27=0,0,RES_hh_tesh_in!N27/RES_summary!N$21)</f>
        <v>4.3581942629628099</v>
      </c>
      <c r="O27" s="69">
        <f>IF(RES_hh_tesh_in!O27=0,0,RES_hh_tesh_in!O27/RES_summary!O$21)</f>
        <v>4.6000719215248038</v>
      </c>
      <c r="P27" s="69">
        <f>IF(RES_hh_tesh_in!P27=0,0,RES_hh_tesh_in!P27/RES_summary!P$21)</f>
        <v>4.1471661861952214</v>
      </c>
      <c r="Q27" s="69">
        <f>IF(RES_hh_tesh_in!Q27=0,0,RES_hh_tesh_in!Q27/RES_summary!Q$21)</f>
        <v>4.2322945176395912</v>
      </c>
      <c r="R27" s="69">
        <f>IF(RES_hh_tesh_in!R27=0,0,RES_hh_tesh_in!R27/RES_summary!R$21)</f>
        <v>4.2519062331435311</v>
      </c>
      <c r="S27" s="69">
        <f>IF(RES_hh_tesh_in!S27=0,0,RES_hh_tesh_in!S27/RES_summary!S$21)</f>
        <v>4.7873222840864234</v>
      </c>
      <c r="T27" s="69">
        <f>IF(RES_hh_tesh_in!T27=0,0,RES_hh_tesh_in!T27/RES_summary!T$21)</f>
        <v>4.6833277116924563</v>
      </c>
      <c r="U27" s="69">
        <f>IF(RES_hh_tesh_in!U27=0,0,RES_hh_tesh_in!U27/RES_summary!U$21)</f>
        <v>4.6920118383630722</v>
      </c>
      <c r="V27" s="69">
        <f>IF(RES_hh_tesh_in!V27=0,0,RES_hh_tesh_in!V27/RES_summary!V$21)</f>
        <v>4.8690401070163505</v>
      </c>
      <c r="W27" s="69">
        <f>IF(RES_hh_tesh_in!W27=0,0,RES_hh_tesh_in!W27/RES_summary!W$21)</f>
        <v>4.4500019861920137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6.6702182308505842</v>
      </c>
      <c r="D29" s="72">
        <f>IF(RES_hh_tesh_in!D29=0,0,RES_hh_tesh_in!D29/RES_summary!D$21)</f>
        <v>6.7636555483750076</v>
      </c>
      <c r="E29" s="72">
        <f>IF(RES_hh_tesh_in!E29=0,0,RES_hh_tesh_in!E29/RES_summary!E$21)</f>
        <v>6.562160555495125</v>
      </c>
      <c r="F29" s="72">
        <f>IF(RES_hh_tesh_in!F29=0,0,RES_hh_tesh_in!F29/RES_summary!F$21)</f>
        <v>7.0106142280234813</v>
      </c>
      <c r="G29" s="72">
        <f>IF(RES_hh_tesh_in!G29=0,0,RES_hh_tesh_in!G29/RES_summary!G$21)</f>
        <v>6.5228400062093765</v>
      </c>
      <c r="H29" s="72">
        <f>IF(RES_hh_tesh_in!H29=0,0,RES_hh_tesh_in!H29/RES_summary!H$21)</f>
        <v>6.2556829893479549</v>
      </c>
      <c r="I29" s="72">
        <f>IF(RES_hh_tesh_in!I29=0,0,RES_hh_tesh_in!I29/RES_summary!I$21)</f>
        <v>5.6885649105455238</v>
      </c>
      <c r="J29" s="72">
        <f>IF(RES_hh_tesh_in!J29=0,0,RES_hh_tesh_in!J29/RES_summary!J$21)</f>
        <v>5.5478760616996059</v>
      </c>
      <c r="K29" s="72">
        <f>IF(RES_hh_tesh_in!K29=0,0,RES_hh_tesh_in!K29/RES_summary!K$21)</f>
        <v>5.2139324219905836</v>
      </c>
      <c r="L29" s="72">
        <f>IF(RES_hh_tesh_in!L29=0,0,RES_hh_tesh_in!L29/RES_summary!L$21)</f>
        <v>5.0718460819458704</v>
      </c>
      <c r="M29" s="72">
        <f>IF(RES_hh_tesh_in!M29=0,0,RES_hh_tesh_in!M29/RES_summary!M$21)</f>
        <v>5.1118845945446534</v>
      </c>
      <c r="N29" s="72">
        <f>IF(RES_hh_tesh_in!N29=0,0,RES_hh_tesh_in!N29/RES_summary!N$21)</f>
        <v>4.4019545027101037</v>
      </c>
      <c r="O29" s="72">
        <f>IF(RES_hh_tesh_in!O29=0,0,RES_hh_tesh_in!O29/RES_summary!O$21)</f>
        <v>4.348507416518637</v>
      </c>
      <c r="P29" s="72">
        <f>IF(RES_hh_tesh_in!P29=0,0,RES_hh_tesh_in!P29/RES_summary!P$21)</f>
        <v>4.434675574207378</v>
      </c>
      <c r="Q29" s="72">
        <f>IF(RES_hh_tesh_in!Q29=0,0,RES_hh_tesh_in!Q29/RES_summary!Q$21)</f>
        <v>4.1880329014788389</v>
      </c>
      <c r="R29" s="72">
        <f>IF(RES_hh_tesh_in!R29=0,0,RES_hh_tesh_in!R29/RES_summary!R$21)</f>
        <v>4.3230032631263535</v>
      </c>
      <c r="S29" s="72">
        <f>IF(RES_hh_tesh_in!S29=0,0,RES_hh_tesh_in!S29/RES_summary!S$21)</f>
        <v>4.6442126110240638</v>
      </c>
      <c r="T29" s="72">
        <f>IF(RES_hh_tesh_in!T29=0,0,RES_hh_tesh_in!T29/RES_summary!T$21)</f>
        <v>4.7497508684686638</v>
      </c>
      <c r="U29" s="72">
        <f>IF(RES_hh_tesh_in!U29=0,0,RES_hh_tesh_in!U29/RES_summary!U$21)</f>
        <v>4.6812308179744662</v>
      </c>
      <c r="V29" s="72">
        <f>IF(RES_hh_tesh_in!V29=0,0,RES_hh_tesh_in!V29/RES_summary!V$21)</f>
        <v>4.7356472411700548</v>
      </c>
      <c r="W29" s="72">
        <f>IF(RES_hh_tesh_in!W29=0,0,RES_hh_tesh_in!W29/RES_summary!W$21)</f>
        <v>4.5145218171047574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6.7779258267883709</v>
      </c>
      <c r="D30" s="72">
        <f>IF(RES_hh_tesh_in!D30=0,0,RES_hh_tesh_in!D30/RES_summary!D$21)</f>
        <v>6.813773084667079</v>
      </c>
      <c r="E30" s="72">
        <f>IF(RES_hh_tesh_in!E30=0,0,RES_hh_tesh_in!E30/RES_summary!E$21)</f>
        <v>6.8284324457031094</v>
      </c>
      <c r="F30" s="72">
        <f>IF(RES_hh_tesh_in!F30=0,0,RES_hh_tesh_in!F30/RES_summary!F$21)</f>
        <v>6.5949847152220036</v>
      </c>
      <c r="G30" s="72">
        <f>IF(RES_hh_tesh_in!G30=0,0,RES_hh_tesh_in!G30/RES_summary!G$21)</f>
        <v>6.761921997937641</v>
      </c>
      <c r="H30" s="72">
        <f>IF(RES_hh_tesh_in!H30=0,0,RES_hh_tesh_in!H30/RES_summary!H$21)</f>
        <v>6.5366344143197948</v>
      </c>
      <c r="I30" s="72">
        <f>IF(RES_hh_tesh_in!I30=0,0,RES_hh_tesh_in!I30/RES_summary!I$21)</f>
        <v>5.6923347253558889</v>
      </c>
      <c r="J30" s="72">
        <f>IF(RES_hh_tesh_in!J30=0,0,RES_hh_tesh_in!J30/RES_summary!J$21)</f>
        <v>5.0503521460552854</v>
      </c>
      <c r="K30" s="72">
        <f>IF(RES_hh_tesh_in!K30=0,0,RES_hh_tesh_in!K30/RES_summary!K$21)</f>
        <v>5.1824545773557933</v>
      </c>
      <c r="L30" s="72">
        <f>IF(RES_hh_tesh_in!L30=0,0,RES_hh_tesh_in!L30/RES_summary!L$21)</f>
        <v>5.3162973796155404</v>
      </c>
      <c r="M30" s="72">
        <f>IF(RES_hh_tesh_in!M30=0,0,RES_hh_tesh_in!M30/RES_summary!M$21)</f>
        <v>5.124806890091044</v>
      </c>
      <c r="N30" s="72">
        <f>IF(RES_hh_tesh_in!N30=0,0,RES_hh_tesh_in!N30/RES_summary!N$21)</f>
        <v>4.3772697917889412</v>
      </c>
      <c r="O30" s="72">
        <f>IF(RES_hh_tesh_in!O30=0,0,RES_hh_tesh_in!O30/RES_summary!O$21)</f>
        <v>4.5485349449300871</v>
      </c>
      <c r="P30" s="72">
        <f>IF(RES_hh_tesh_in!P30=0,0,RES_hh_tesh_in!P30/RES_summary!P$21)</f>
        <v>4.1433581523905829</v>
      </c>
      <c r="Q30" s="72">
        <f>IF(RES_hh_tesh_in!Q30=0,0,RES_hh_tesh_in!Q30/RES_summary!Q$21)</f>
        <v>4.2151919206186159</v>
      </c>
      <c r="R30" s="72">
        <f>IF(RES_hh_tesh_in!R30=0,0,RES_hh_tesh_in!R30/RES_summary!R$21)</f>
        <v>4.2864072707158236</v>
      </c>
      <c r="S30" s="72">
        <f>IF(RES_hh_tesh_in!S30=0,0,RES_hh_tesh_in!S30/RES_summary!S$21)</f>
        <v>4.7886215699308083</v>
      </c>
      <c r="T30" s="72">
        <f>IF(RES_hh_tesh_in!T30=0,0,RES_hh_tesh_in!T30/RES_summary!T$21)</f>
        <v>4.6397073559526296</v>
      </c>
      <c r="U30" s="72">
        <f>IF(RES_hh_tesh_in!U30=0,0,RES_hh_tesh_in!U30/RES_summary!U$21)</f>
        <v>4.7250079897951824</v>
      </c>
      <c r="V30" s="72">
        <f>IF(RES_hh_tesh_in!V30=0,0,RES_hh_tesh_in!V30/RES_summary!V$21)</f>
        <v>4.9902831663532172</v>
      </c>
      <c r="W30" s="72">
        <f>IF(RES_hh_tesh_in!W30=0,0,RES_hh_tesh_in!W30/RES_summary!W$21)</f>
        <v>4.2855945034786451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6.3798545762251706</v>
      </c>
      <c r="D31" s="72">
        <f>IF(RES_hh_tesh_in!D31=0,0,RES_hh_tesh_in!D31/RES_summary!D$21)</f>
        <v>7.2815744535339206</v>
      </c>
      <c r="E31" s="72">
        <f>IF(RES_hh_tesh_in!E31=0,0,RES_hh_tesh_in!E31/RES_summary!E$21)</f>
        <v>6.2582547920056619</v>
      </c>
      <c r="F31" s="72">
        <f>IF(RES_hh_tesh_in!F31=0,0,RES_hh_tesh_in!F31/RES_summary!F$21)</f>
        <v>6.362620163066568</v>
      </c>
      <c r="G31" s="72">
        <f>IF(RES_hh_tesh_in!G31=0,0,RES_hh_tesh_in!G31/RES_summary!G$21)</f>
        <v>6.0998327371346157</v>
      </c>
      <c r="H31" s="72">
        <f>IF(RES_hh_tesh_in!H31=0,0,RES_hh_tesh_in!H31/RES_summary!H$21)</f>
        <v>5.9734760807192666</v>
      </c>
      <c r="I31" s="72">
        <f>IF(RES_hh_tesh_in!I31=0,0,RES_hh_tesh_in!I31/RES_summary!I$21)</f>
        <v>6.323229086440616</v>
      </c>
      <c r="J31" s="72">
        <f>IF(RES_hh_tesh_in!J31=0,0,RES_hh_tesh_in!J31/RES_summary!J$21)</f>
        <v>5.4028581969337592</v>
      </c>
      <c r="K31" s="72">
        <f>IF(RES_hh_tesh_in!K31=0,0,RES_hh_tesh_in!K31/RES_summary!K$21)</f>
        <v>5.4253889999115463</v>
      </c>
      <c r="L31" s="72">
        <f>IF(RES_hh_tesh_in!L31=0,0,RES_hh_tesh_in!L31/RES_summary!L$21)</f>
        <v>5.829463938669881</v>
      </c>
      <c r="M31" s="72">
        <f>IF(RES_hh_tesh_in!M31=0,0,RES_hh_tesh_in!M31/RES_summary!M$21)</f>
        <v>4.6189971096121853</v>
      </c>
      <c r="N31" s="72">
        <f>IF(RES_hh_tesh_in!N31=0,0,RES_hh_tesh_in!N31/RES_summary!N$21)</f>
        <v>4.2104678480952096</v>
      </c>
      <c r="O31" s="72">
        <f>IF(RES_hh_tesh_in!O31=0,0,RES_hh_tesh_in!O31/RES_summary!O$21)</f>
        <v>4.4674552617358803</v>
      </c>
      <c r="P31" s="72">
        <f>IF(RES_hh_tesh_in!P31=0,0,RES_hh_tesh_in!P31/RES_summary!P$21)</f>
        <v>4.4412359441179863</v>
      </c>
      <c r="Q31" s="72">
        <f>IF(RES_hh_tesh_in!Q31=0,0,RES_hh_tesh_in!Q31/RES_summary!Q$21)</f>
        <v>4.3468156720507949</v>
      </c>
      <c r="R31" s="72">
        <f>IF(RES_hh_tesh_in!R31=0,0,RES_hh_tesh_in!R31/RES_summary!R$21)</f>
        <v>4.2480978092512167</v>
      </c>
      <c r="S31" s="72">
        <f>IF(RES_hh_tesh_in!S31=0,0,RES_hh_tesh_in!S31/RES_summary!S$21)</f>
        <v>4.8047217713748669</v>
      </c>
      <c r="T31" s="72">
        <f>IF(RES_hh_tesh_in!T31=0,0,RES_hh_tesh_in!T31/RES_summary!T$21)</f>
        <v>4.6248613143691344</v>
      </c>
      <c r="U31" s="72">
        <f>IF(RES_hh_tesh_in!U31=0,0,RES_hh_tesh_in!U31/RES_summary!U$21)</f>
        <v>4.6769296226152184</v>
      </c>
      <c r="V31" s="72">
        <f>IF(RES_hh_tesh_in!V31=0,0,RES_hh_tesh_in!V31/RES_summary!V$21)</f>
        <v>4.4906614861617147</v>
      </c>
      <c r="W31" s="72">
        <f>IF(RES_hh_tesh_in!W31=0,0,RES_hh_tesh_in!W31/RES_summary!W$21)</f>
        <v>4.8245362570895853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6.8344314169556926</v>
      </c>
      <c r="D32" s="77">
        <f>IF(RES_hh_tesh_in!D32=0,0,RES_hh_tesh_in!D32/RES_summary!D$21)</f>
        <v>6.8976150312547357</v>
      </c>
      <c r="E32" s="77">
        <f>IF(RES_hh_tesh_in!E32=0,0,RES_hh_tesh_in!E32/RES_summary!E$21)</f>
        <v>6.2530449410537079</v>
      </c>
      <c r="F32" s="77">
        <f>IF(RES_hh_tesh_in!F32=0,0,RES_hh_tesh_in!F32/RES_summary!F$21)</f>
        <v>7.4544381979661871</v>
      </c>
      <c r="G32" s="77">
        <f>IF(RES_hh_tesh_in!G32=0,0,RES_hh_tesh_in!G32/RES_summary!G$21)</f>
        <v>6.0138494391234723</v>
      </c>
      <c r="H32" s="77">
        <f>IF(RES_hh_tesh_in!H32=0,0,RES_hh_tesh_in!H32/RES_summary!H$21)</f>
        <v>6.5236888619009328</v>
      </c>
      <c r="I32" s="77">
        <f>IF(RES_hh_tesh_in!I32=0,0,RES_hh_tesh_in!I32/RES_summary!I$21)</f>
        <v>6.0245296448907464</v>
      </c>
      <c r="J32" s="77">
        <f>IF(RES_hh_tesh_in!J32=0,0,RES_hh_tesh_in!J32/RES_summary!J$21)</f>
        <v>5.3832376582164505</v>
      </c>
      <c r="K32" s="77">
        <f>IF(RES_hh_tesh_in!K32=0,0,RES_hh_tesh_in!K32/RES_summary!K$21)</f>
        <v>5.3790828189723161</v>
      </c>
      <c r="L32" s="77">
        <f>IF(RES_hh_tesh_in!L32=0,0,RES_hh_tesh_in!L32/RES_summary!L$21)</f>
        <v>5.0158252233308422</v>
      </c>
      <c r="M32" s="77">
        <f>IF(RES_hh_tesh_in!M32=0,0,RES_hh_tesh_in!M32/RES_summary!M$21)</f>
        <v>4.9034119717280387</v>
      </c>
      <c r="N32" s="77">
        <f>IF(RES_hh_tesh_in!N32=0,0,RES_hh_tesh_in!N32/RES_summary!N$21)</f>
        <v>4.2795930400310791</v>
      </c>
      <c r="O32" s="77">
        <f>IF(RES_hh_tesh_in!O32=0,0,RES_hh_tesh_in!O32/RES_summary!O$21)</f>
        <v>4.8057416199648433</v>
      </c>
      <c r="P32" s="77">
        <f>IF(RES_hh_tesh_in!P32=0,0,RES_hh_tesh_in!P32/RES_summary!P$21)</f>
        <v>4.0044261305059656</v>
      </c>
      <c r="Q32" s="77">
        <f>IF(RES_hh_tesh_in!Q32=0,0,RES_hh_tesh_in!Q32/RES_summary!Q$21)</f>
        <v>4.270560480116413</v>
      </c>
      <c r="R32" s="77">
        <f>IF(RES_hh_tesh_in!R32=0,0,RES_hh_tesh_in!R32/RES_summary!R$21)</f>
        <v>4.1537673018398005</v>
      </c>
      <c r="S32" s="77">
        <f>IF(RES_hh_tesh_in!S32=0,0,RES_hh_tesh_in!S32/RES_summary!S$21)</f>
        <v>4.8367346067597703</v>
      </c>
      <c r="T32" s="77">
        <f>IF(RES_hh_tesh_in!T32=0,0,RES_hh_tesh_in!T32/RES_summary!T$21)</f>
        <v>4.7454794087981256</v>
      </c>
      <c r="U32" s="77">
        <f>IF(RES_hh_tesh_in!U32=0,0,RES_hh_tesh_in!U32/RES_summary!U$21)</f>
        <v>4.6565500509454552</v>
      </c>
      <c r="V32" s="77">
        <f>IF(RES_hh_tesh_in!V32=0,0,RES_hh_tesh_in!V32/RES_summary!V$21)</f>
        <v>4.7630707292924876</v>
      </c>
      <c r="W32" s="77">
        <f>IF(RES_hh_tesh_in!W32=0,0,RES_hh_tesh_in!W32/RES_summary!W$21)</f>
        <v>4.5302276350547679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19.618993463363974</v>
      </c>
      <c r="D3" s="65">
        <f>IF(RES_hh_emih_in!D3=0,0,RES_hh_emih_in!D3/RES_summary!D$21)</f>
        <v>13.824677338536947</v>
      </c>
      <c r="E3" s="65">
        <f>IF(RES_hh_emih_in!E3=0,0,RES_hh_emih_in!E3/RES_summary!E$21)</f>
        <v>17.02228426225944</v>
      </c>
      <c r="F3" s="65">
        <f>IF(RES_hh_emih_in!F3=0,0,RES_hh_emih_in!F3/RES_summary!F$21)</f>
        <v>17.051318231976129</v>
      </c>
      <c r="G3" s="65">
        <f>IF(RES_hh_emih_in!G3=0,0,RES_hh_emih_in!G3/RES_summary!G$21)</f>
        <v>14.369457359140016</v>
      </c>
      <c r="H3" s="65">
        <f>IF(RES_hh_emih_in!H3=0,0,RES_hh_emih_in!H3/RES_summary!H$21)</f>
        <v>9.5364203080749839</v>
      </c>
      <c r="I3" s="65">
        <f>IF(RES_hh_emih_in!I3=0,0,RES_hh_emih_in!I3/RES_summary!I$21)</f>
        <v>9.104500597425627</v>
      </c>
      <c r="J3" s="65">
        <f>IF(RES_hh_emih_in!J3=0,0,RES_hh_emih_in!J3/RES_summary!J$21)</f>
        <v>18.532046782355962</v>
      </c>
      <c r="K3" s="65">
        <f>IF(RES_hh_emih_in!K3=0,0,RES_hh_emih_in!K3/RES_summary!K$21)</f>
        <v>20.988777713761653</v>
      </c>
      <c r="L3" s="65">
        <f>IF(RES_hh_emih_in!L3=0,0,RES_hh_emih_in!L3/RES_summary!L$21)</f>
        <v>21.11393041588752</v>
      </c>
      <c r="M3" s="65">
        <f>IF(RES_hh_emih_in!M3=0,0,RES_hh_emih_in!M3/RES_summary!M$21)</f>
        <v>19.213170197543892</v>
      </c>
      <c r="N3" s="65">
        <f>IF(RES_hh_emih_in!N3=0,0,RES_hh_emih_in!N3/RES_summary!N$21)</f>
        <v>19.144434851210399</v>
      </c>
      <c r="O3" s="65">
        <f>IF(RES_hh_emih_in!O3=0,0,RES_hh_emih_in!O3/RES_summary!O$21)</f>
        <v>17.911641823101547</v>
      </c>
      <c r="P3" s="65">
        <f>IF(RES_hh_emih_in!P3=0,0,RES_hh_emih_in!P3/RES_summary!P$21)</f>
        <v>9.8417006153379685</v>
      </c>
      <c r="Q3" s="65">
        <f>IF(RES_hh_emih_in!Q3=0,0,RES_hh_emih_in!Q3/RES_summary!Q$21)</f>
        <v>10.974476873575037</v>
      </c>
      <c r="R3" s="65">
        <f>IF(RES_hh_emih_in!R3=0,0,RES_hh_emih_in!R3/RES_summary!R$21)</f>
        <v>11.106085557706606</v>
      </c>
      <c r="S3" s="65">
        <f>IF(RES_hh_emih_in!S3=0,0,RES_hh_emih_in!S3/RES_summary!S$21)</f>
        <v>10.389703106381793</v>
      </c>
      <c r="T3" s="65">
        <f>IF(RES_hh_emih_in!T3=0,0,RES_hh_emih_in!T3/RES_summary!T$21)</f>
        <v>10.010279007216328</v>
      </c>
      <c r="U3" s="65">
        <f>IF(RES_hh_emih_in!U3=0,0,RES_hh_emih_in!U3/RES_summary!U$21)</f>
        <v>8.1143839755048575</v>
      </c>
      <c r="V3" s="65">
        <f>IF(RES_hh_emih_in!V3=0,0,RES_hh_emih_in!V3/RES_summary!V$21)</f>
        <v>7.9434909284291981</v>
      </c>
      <c r="W3" s="65">
        <f>IF(RES_hh_emih_in!W3=0,0,RES_hh_emih_in!W3/RES_summary!W$21)</f>
        <v>5.2395507290350203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15.44422908900583</v>
      </c>
      <c r="D4" s="69">
        <f>IF(RES_hh_emih_in!D4=0,0,RES_hh_emih_in!D4/RES_summary!D$21)</f>
        <v>10.173179976491877</v>
      </c>
      <c r="E4" s="69">
        <f>IF(RES_hh_emih_in!E4=0,0,RES_hh_emih_in!E4/RES_summary!E$21)</f>
        <v>13.353796262244732</v>
      </c>
      <c r="F4" s="69">
        <f>IF(RES_hh_emih_in!F4=0,0,RES_hh_emih_in!F4/RES_summary!F$21)</f>
        <v>14.159468511233168</v>
      </c>
      <c r="G4" s="69">
        <f>IF(RES_hh_emih_in!G4=0,0,RES_hh_emih_in!G4/RES_summary!G$21)</f>
        <v>10.59317541591612</v>
      </c>
      <c r="H4" s="69">
        <f>IF(RES_hh_emih_in!H4=0,0,RES_hh_emih_in!H4/RES_summary!H$21)</f>
        <v>6.915769799487693</v>
      </c>
      <c r="I4" s="69">
        <f>IF(RES_hh_emih_in!I4=0,0,RES_hh_emih_in!I4/RES_summary!I$21)</f>
        <v>6.771222652405867</v>
      </c>
      <c r="J4" s="69">
        <f>IF(RES_hh_emih_in!J4=0,0,RES_hh_emih_in!J4/RES_summary!J$21)</f>
        <v>14.760780169413209</v>
      </c>
      <c r="K4" s="69">
        <f>IF(RES_hh_emih_in!K4=0,0,RES_hh_emih_in!K4/RES_summary!K$21)</f>
        <v>16.577141427377168</v>
      </c>
      <c r="L4" s="69">
        <f>IF(RES_hh_emih_in!L4=0,0,RES_hh_emih_in!L4/RES_summary!L$21)</f>
        <v>16.687255298930406</v>
      </c>
      <c r="M4" s="69">
        <f>IF(RES_hh_emih_in!M4=0,0,RES_hh_emih_in!M4/RES_summary!M$21)</f>
        <v>15.730891106643778</v>
      </c>
      <c r="N4" s="69">
        <f>IF(RES_hh_emih_in!N4=0,0,RES_hh_emih_in!N4/RES_summary!N$21)</f>
        <v>15.460551793218176</v>
      </c>
      <c r="O4" s="69">
        <f>IF(RES_hh_emih_in!O4=0,0,RES_hh_emih_in!O4/RES_summary!O$21)</f>
        <v>14.335825485994425</v>
      </c>
      <c r="P4" s="69">
        <f>IF(RES_hh_emih_in!P4=0,0,RES_hh_emih_in!P4/RES_summary!P$21)</f>
        <v>7.2978975584946388</v>
      </c>
      <c r="Q4" s="69">
        <f>IF(RES_hh_emih_in!Q4=0,0,RES_hh_emih_in!Q4/RES_summary!Q$21)</f>
        <v>8.2581402826691743</v>
      </c>
      <c r="R4" s="69">
        <f>IF(RES_hh_emih_in!R4=0,0,RES_hh_emih_in!R4/RES_summary!R$21)</f>
        <v>8.1814086725296633</v>
      </c>
      <c r="S4" s="69">
        <f>IF(RES_hh_emih_in!S4=0,0,RES_hh_emih_in!S4/RES_summary!S$21)</f>
        <v>7.5043252068754933</v>
      </c>
      <c r="T4" s="69">
        <f>IF(RES_hh_emih_in!T4=0,0,RES_hh_emih_in!T4/RES_summary!T$21)</f>
        <v>7.2575803127379217</v>
      </c>
      <c r="U4" s="69">
        <f>IF(RES_hh_emih_in!U4=0,0,RES_hh_emih_in!U4/RES_summary!U$21)</f>
        <v>5.8088770961581355</v>
      </c>
      <c r="V4" s="69">
        <f>IF(RES_hh_emih_in!V4=0,0,RES_hh_emih_in!V4/RES_summary!V$21)</f>
        <v>5.4844074804784126</v>
      </c>
      <c r="W4" s="69">
        <f>IF(RES_hh_emih_in!W4=0,0,RES_hh_emih_in!W4/RES_summary!W$21)</f>
        <v>3.5180163308929329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0</v>
      </c>
      <c r="L5" s="72">
        <f>IF(RES_hh_emih_in!L5=0,0,RES_hh_emih_in!L5/RES_summary!L$21)</f>
        <v>0</v>
      </c>
      <c r="M5" s="72">
        <f>IF(RES_hh_emih_in!M5=0,0,RES_hh_emih_in!M5/RES_summary!M$21)</f>
        <v>0</v>
      </c>
      <c r="N5" s="72">
        <f>IF(RES_hh_emih_in!N5=0,0,RES_hh_emih_in!N5/RES_summary!N$21)</f>
        <v>0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21.939898668120346</v>
      </c>
      <c r="D6" s="72">
        <f>IF(RES_hh_emih_in!D6=0,0,RES_hh_emih_in!D6/RES_summary!D$21)</f>
        <v>21.984986668273134</v>
      </c>
      <c r="E6" s="72">
        <f>IF(RES_hh_emih_in!E6=0,0,RES_hh_emih_in!E6/RES_summary!E$21)</f>
        <v>24.559508346149006</v>
      </c>
      <c r="F6" s="72">
        <f>IF(RES_hh_emih_in!F6=0,0,RES_hh_emih_in!F6/RES_summary!F$21)</f>
        <v>23.1474814346488</v>
      </c>
      <c r="G6" s="72">
        <f>IF(RES_hh_emih_in!G6=0,0,RES_hh_emih_in!G6/RES_summary!G$21)</f>
        <v>26.16662477110345</v>
      </c>
      <c r="H6" s="72">
        <f>IF(RES_hh_emih_in!H6=0,0,RES_hh_emih_in!H6/RES_summary!H$21)</f>
        <v>23.672926607163657</v>
      </c>
      <c r="I6" s="72">
        <f>IF(RES_hh_emih_in!I6=0,0,RES_hh_emih_in!I6/RES_summary!I$21)</f>
        <v>23.138272062153479</v>
      </c>
      <c r="J6" s="72">
        <f>IF(RES_hh_emih_in!J6=0,0,RES_hh_emih_in!J6/RES_summary!J$21)</f>
        <v>25.76565389689447</v>
      </c>
      <c r="K6" s="72">
        <f>IF(RES_hh_emih_in!K6=0,0,RES_hh_emih_in!K6/RES_summary!K$21)</f>
        <v>24.475041127977018</v>
      </c>
      <c r="L6" s="72">
        <f>IF(RES_hh_emih_in!L6=0,0,RES_hh_emih_in!L6/RES_summary!L$21)</f>
        <v>24.662931352767306</v>
      </c>
      <c r="M6" s="72">
        <f>IF(RES_hh_emih_in!M6=0,0,RES_hh_emih_in!M6/RES_summary!M$21)</f>
        <v>20.849767799513405</v>
      </c>
      <c r="N6" s="72">
        <f>IF(RES_hh_emih_in!N6=0,0,RES_hh_emih_in!N6/RES_summary!N$21)</f>
        <v>21.381105954030417</v>
      </c>
      <c r="O6" s="72">
        <f>IF(RES_hh_emih_in!O6=0,0,RES_hh_emih_in!O6/RES_summary!O$21)</f>
        <v>20.832767497015595</v>
      </c>
      <c r="P6" s="72">
        <f>IF(RES_hh_emih_in!P6=0,0,RES_hh_emih_in!P6/RES_summary!P$21)</f>
        <v>16.856127688158161</v>
      </c>
      <c r="Q6" s="72">
        <f>IF(RES_hh_emih_in!Q6=0,0,RES_hh_emih_in!Q6/RES_summary!Q$21)</f>
        <v>16.149574947256834</v>
      </c>
      <c r="R6" s="72">
        <f>IF(RES_hh_emih_in!R6=0,0,RES_hh_emih_in!R6/RES_summary!R$21)</f>
        <v>15.743676579981013</v>
      </c>
      <c r="S6" s="72">
        <f>IF(RES_hh_emih_in!S6=0,0,RES_hh_emih_in!S6/RES_summary!S$21)</f>
        <v>15.200895977460311</v>
      </c>
      <c r="T6" s="72">
        <f>IF(RES_hh_emih_in!T6=0,0,RES_hh_emih_in!T6/RES_summary!T$21)</f>
        <v>13.547419174112852</v>
      </c>
      <c r="U6" s="72">
        <f>IF(RES_hh_emih_in!U6=0,0,RES_hh_emih_in!U6/RES_summary!U$21)</f>
        <v>12.801628618977485</v>
      </c>
      <c r="V6" s="72">
        <f>IF(RES_hh_emih_in!V6=0,0,RES_hh_emih_in!V6/RES_summary!V$21)</f>
        <v>11.530027884067582</v>
      </c>
      <c r="W6" s="72">
        <f>IF(RES_hh_emih_in!W6=0,0,RES_hh_emih_in!W6/RES_summary!W$21)</f>
        <v>11.192132053865789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29.071003727865833</v>
      </c>
      <c r="D7" s="72">
        <f>IF(RES_hh_emih_in!D7=0,0,RES_hh_emih_in!D7/RES_summary!D$21)</f>
        <v>0</v>
      </c>
      <c r="E7" s="72">
        <f>IF(RES_hh_emih_in!E7=0,0,RES_hh_emih_in!E7/RES_summary!E$21)</f>
        <v>0</v>
      </c>
      <c r="F7" s="72">
        <f>IF(RES_hh_emih_in!F7=0,0,RES_hh_emih_in!F7/RES_summary!F$21)</f>
        <v>0</v>
      </c>
      <c r="G7" s="72">
        <f>IF(RES_hh_emih_in!G7=0,0,RES_hh_emih_in!G7/RES_summary!G$21)</f>
        <v>0</v>
      </c>
      <c r="H7" s="72">
        <f>IF(RES_hh_emih_in!H7=0,0,RES_hh_emih_in!H7/RES_summary!H$21)</f>
        <v>0</v>
      </c>
      <c r="I7" s="72">
        <f>IF(RES_hh_emih_in!I7=0,0,RES_hh_emih_in!I7/RES_summary!I$21)</f>
        <v>0</v>
      </c>
      <c r="J7" s="72">
        <f>IF(RES_hh_emih_in!J7=0,0,RES_hh_emih_in!J7/RES_summary!J$21)</f>
        <v>0</v>
      </c>
      <c r="K7" s="72">
        <f>IF(RES_hh_emih_in!K7=0,0,RES_hh_emih_in!K7/RES_summary!K$21)</f>
        <v>30.533516821940825</v>
      </c>
      <c r="L7" s="72">
        <f>IF(RES_hh_emih_in!L7=0,0,RES_hh_emih_in!L7/RES_summary!L$21)</f>
        <v>27.647679650795652</v>
      </c>
      <c r="M7" s="72">
        <f>IF(RES_hh_emih_in!M7=0,0,RES_hh_emih_in!M7/RES_summary!M$21)</f>
        <v>27.038163859724474</v>
      </c>
      <c r="N7" s="72">
        <f>IF(RES_hh_emih_in!N7=0,0,RES_hh_emih_in!N7/RES_summary!N$21)</f>
        <v>26.225949754258043</v>
      </c>
      <c r="O7" s="72">
        <f>IF(RES_hh_emih_in!O7=0,0,RES_hh_emih_in!O7/RES_summary!O$21)</f>
        <v>26.144499295036908</v>
      </c>
      <c r="P7" s="72">
        <f>IF(RES_hh_emih_in!P7=0,0,RES_hh_emih_in!P7/RES_summary!P$21)</f>
        <v>0</v>
      </c>
      <c r="Q7" s="72">
        <f>IF(RES_hh_emih_in!Q7=0,0,RES_hh_emih_in!Q7/RES_summary!Q$21)</f>
        <v>0</v>
      </c>
      <c r="R7" s="72">
        <f>IF(RES_hh_emih_in!R7=0,0,RES_hh_emih_in!R7/RES_summary!R$21)</f>
        <v>0</v>
      </c>
      <c r="S7" s="72">
        <f>IF(RES_hh_emih_in!S7=0,0,RES_hh_emih_in!S7/RES_summary!S$21)</f>
        <v>0</v>
      </c>
      <c r="T7" s="72">
        <f>IF(RES_hh_emih_in!T7=0,0,RES_hh_emih_in!T7/RES_summary!T$21)</f>
        <v>0</v>
      </c>
      <c r="U7" s="72">
        <f>IF(RES_hh_emih_in!U7=0,0,RES_hh_emih_in!U7/RES_summary!U$21)</f>
        <v>0</v>
      </c>
      <c r="V7" s="72">
        <f>IF(RES_hh_emih_in!V7=0,0,RES_hh_emih_in!V7/RES_summary!V$21)</f>
        <v>0</v>
      </c>
      <c r="W7" s="72">
        <f>IF(RES_hh_emih_in!W7=0,0,RES_hh_emih_in!W7/RES_summary!W$21)</f>
        <v>0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17.844914480584571</v>
      </c>
      <c r="D8" s="72">
        <f>IF(RES_hh_emih_in!D8=0,0,RES_hh_emih_in!D8/RES_summary!D$21)</f>
        <v>16.965846856685285</v>
      </c>
      <c r="E8" s="72">
        <f>IF(RES_hh_emih_in!E8=0,0,RES_hh_emih_in!E8/RES_summary!E$21)</f>
        <v>19.19165529651189</v>
      </c>
      <c r="F8" s="72">
        <f>IF(RES_hh_emih_in!F8=0,0,RES_hh_emih_in!F8/RES_summary!F$21)</f>
        <v>19.958401166365981</v>
      </c>
      <c r="G8" s="72">
        <f>IF(RES_hh_emih_in!G8=0,0,RES_hh_emih_in!G8/RES_summary!G$21)</f>
        <v>20.776474593919254</v>
      </c>
      <c r="H8" s="72">
        <f>IF(RES_hh_emih_in!H8=0,0,RES_hh_emih_in!H8/RES_summary!H$21)</f>
        <v>18.924909106546291</v>
      </c>
      <c r="I8" s="72">
        <f>IF(RES_hh_emih_in!I8=0,0,RES_hh_emih_in!I8/RES_summary!I$21)</f>
        <v>18.012556461692917</v>
      </c>
      <c r="J8" s="72">
        <f>IF(RES_hh_emih_in!J8=0,0,RES_hh_emih_in!J8/RES_summary!J$21)</f>
        <v>17.964325971105836</v>
      </c>
      <c r="K8" s="72">
        <f>IF(RES_hh_emih_in!K8=0,0,RES_hh_emih_in!K8/RES_summary!K$21)</f>
        <v>18.049595768973127</v>
      </c>
      <c r="L8" s="72">
        <f>IF(RES_hh_emih_in!L8=0,0,RES_hh_emih_in!L8/RES_summary!L$21)</f>
        <v>19.594613854256771</v>
      </c>
      <c r="M8" s="72">
        <f>IF(RES_hh_emih_in!M8=0,0,RES_hh_emih_in!M8/RES_summary!M$21)</f>
        <v>18.141874396026513</v>
      </c>
      <c r="N8" s="72">
        <f>IF(RES_hh_emih_in!N8=0,0,RES_hh_emih_in!N8/RES_summary!N$21)</f>
        <v>17.683119030771852</v>
      </c>
      <c r="O8" s="72">
        <f>IF(RES_hh_emih_in!O8=0,0,RES_hh_emih_in!O8/RES_summary!O$21)</f>
        <v>16.889689274105802</v>
      </c>
      <c r="P8" s="72">
        <f>IF(RES_hh_emih_in!P8=0,0,RES_hh_emih_in!P8/RES_summary!P$21)</f>
        <v>12.831960716409879</v>
      </c>
      <c r="Q8" s="72">
        <f>IF(RES_hh_emih_in!Q8=0,0,RES_hh_emih_in!Q8/RES_summary!Q$21)</f>
        <v>13.816188111258576</v>
      </c>
      <c r="R8" s="72">
        <f>IF(RES_hh_emih_in!R8=0,0,RES_hh_emih_in!R8/RES_summary!R$21)</f>
        <v>13.188955148101231</v>
      </c>
      <c r="S8" s="72">
        <f>IF(RES_hh_emih_in!S8=0,0,RES_hh_emih_in!S8/RES_summary!S$21)</f>
        <v>12.70540419192746</v>
      </c>
      <c r="T8" s="72">
        <f>IF(RES_hh_emih_in!T8=0,0,RES_hh_emih_in!T8/RES_summary!T$21)</f>
        <v>11.414827644591083</v>
      </c>
      <c r="U8" s="72">
        <f>IF(RES_hh_emih_in!U8=0,0,RES_hh_emih_in!U8/RES_summary!U$21)</f>
        <v>10.606766600529495</v>
      </c>
      <c r="V8" s="72">
        <f>IF(RES_hh_emih_in!V8=0,0,RES_hh_emih_in!V8/RES_summary!V$21)</f>
        <v>9.82073781319483</v>
      </c>
      <c r="W8" s="72">
        <f>IF(RES_hh_emih_in!W8=0,0,RES_hh_emih_in!W8/RES_summary!W$21)</f>
        <v>9.0608613782278482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2.705618058389935</v>
      </c>
      <c r="D17" s="69">
        <f>IF(RES_hh_emih_in!D17=0,0,RES_hh_emih_in!D17/RES_summary!D$21)</f>
        <v>2.232885027656732</v>
      </c>
      <c r="E17" s="69">
        <f>IF(RES_hh_emih_in!E17=0,0,RES_hh_emih_in!E17/RES_summary!E$21)</f>
        <v>2.2277927100537833</v>
      </c>
      <c r="F17" s="69">
        <f>IF(RES_hh_emih_in!F17=0,0,RES_hh_emih_in!F17/RES_summary!F$21)</f>
        <v>1.648002295738392</v>
      </c>
      <c r="G17" s="69">
        <f>IF(RES_hh_emih_in!G17=0,0,RES_hh_emih_in!G17/RES_summary!G$21)</f>
        <v>2.4326998081709714</v>
      </c>
      <c r="H17" s="69">
        <f>IF(RES_hh_emih_in!H17=0,0,RES_hh_emih_in!H17/RES_summary!H$21)</f>
        <v>1.7687578449801409</v>
      </c>
      <c r="I17" s="69">
        <f>IF(RES_hh_emih_in!I17=0,0,RES_hh_emih_in!I17/RES_summary!I$21)</f>
        <v>1.4604496817604076</v>
      </c>
      <c r="J17" s="69">
        <f>IF(RES_hh_emih_in!J17=0,0,RES_hh_emih_in!J17/RES_summary!J$21)</f>
        <v>2.5343430391001904</v>
      </c>
      <c r="K17" s="69">
        <f>IF(RES_hh_emih_in!K17=0,0,RES_hh_emih_in!K17/RES_summary!K$21)</f>
        <v>2.9695505355534149</v>
      </c>
      <c r="L17" s="69">
        <f>IF(RES_hh_emih_in!L17=0,0,RES_hh_emih_in!L17/RES_summary!L$21)</f>
        <v>3.0294129633436739</v>
      </c>
      <c r="M17" s="69">
        <f>IF(RES_hh_emih_in!M17=0,0,RES_hh_emih_in!M17/RES_summary!M$21)</f>
        <v>2.3229341056815622</v>
      </c>
      <c r="N17" s="69">
        <f>IF(RES_hh_emih_in!N17=0,0,RES_hh_emih_in!N17/RES_summary!N$21)</f>
        <v>2.5631845399627893</v>
      </c>
      <c r="O17" s="69">
        <f>IF(RES_hh_emih_in!O17=0,0,RES_hh_emih_in!O17/RES_summary!O$21)</f>
        <v>2.5359225536848213</v>
      </c>
      <c r="P17" s="69">
        <f>IF(RES_hh_emih_in!P17=0,0,RES_hh_emih_in!P17/RES_summary!P$21)</f>
        <v>1.675286377358107</v>
      </c>
      <c r="Q17" s="69">
        <f>IF(RES_hh_emih_in!Q17=0,0,RES_hh_emih_in!Q17/RES_summary!Q$21)</f>
        <v>1.7952559462802402</v>
      </c>
      <c r="R17" s="69">
        <f>IF(RES_hh_emih_in!R17=0,0,RES_hh_emih_in!R17/RES_summary!R$21)</f>
        <v>1.9527192773690183</v>
      </c>
      <c r="S17" s="69">
        <f>IF(RES_hh_emih_in!S17=0,0,RES_hh_emih_in!S17/RES_summary!S$21)</f>
        <v>1.8337915157146576</v>
      </c>
      <c r="T17" s="69">
        <f>IF(RES_hh_emih_in!T17=0,0,RES_hh_emih_in!T17/RES_summary!T$21)</f>
        <v>1.6771966972421233</v>
      </c>
      <c r="U17" s="69">
        <f>IF(RES_hh_emih_in!U17=0,0,RES_hh_emih_in!U17/RES_summary!U$21)</f>
        <v>1.3647088793546731</v>
      </c>
      <c r="V17" s="69">
        <f>IF(RES_hh_emih_in!V17=0,0,RES_hh_emih_in!V17/RES_summary!V$21)</f>
        <v>1.4055987127617613</v>
      </c>
      <c r="W17" s="69">
        <f>IF(RES_hh_emih_in!W17=0,0,RES_hh_emih_in!W17/RES_summary!W$21)</f>
        <v>0.94971036091465288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4.9861226325772492</v>
      </c>
      <c r="D19" s="72">
        <f>IF(RES_hh_emih_in!D19=0,0,RES_hh_emih_in!D19/RES_summary!D$21)</f>
        <v>4.8925208459354144</v>
      </c>
      <c r="E19" s="72">
        <f>IF(RES_hh_emih_in!E19=0,0,RES_hh_emih_in!E19/RES_summary!E$21)</f>
        <v>4.760389868270809</v>
      </c>
      <c r="F19" s="72">
        <f>IF(RES_hh_emih_in!F19=0,0,RES_hh_emih_in!F19/RES_summary!F$21)</f>
        <v>5.343639076461522</v>
      </c>
      <c r="G19" s="72">
        <f>IF(RES_hh_emih_in!G19=0,0,RES_hh_emih_in!G19/RES_summary!G$21)</f>
        <v>4.818995325867176</v>
      </c>
      <c r="H19" s="72">
        <f>IF(RES_hh_emih_in!H19=0,0,RES_hh_emih_in!H19/RES_summary!H$21)</f>
        <v>4.6905056880780531</v>
      </c>
      <c r="I19" s="72">
        <f>IF(RES_hh_emih_in!I19=0,0,RES_hh_emih_in!I19/RES_summary!I$21)</f>
        <v>4.2708205739197034</v>
      </c>
      <c r="J19" s="72">
        <f>IF(RES_hh_emih_in!J19=0,0,RES_hh_emih_in!J19/RES_summary!J$21)</f>
        <v>4.0510071442270341</v>
      </c>
      <c r="K19" s="72">
        <f>IF(RES_hh_emih_in!K19=0,0,RES_hh_emih_in!K19/RES_summary!K$21)</f>
        <v>4.0396330512873986</v>
      </c>
      <c r="L19" s="72">
        <f>IF(RES_hh_emih_in!L19=0,0,RES_hh_emih_in!L19/RES_summary!L$21)</f>
        <v>4.2883235982897796</v>
      </c>
      <c r="M19" s="72">
        <f>IF(RES_hh_emih_in!M19=0,0,RES_hh_emih_in!M19/RES_summary!M$21)</f>
        <v>4.6532033291751951</v>
      </c>
      <c r="N19" s="72">
        <f>IF(RES_hh_emih_in!N19=0,0,RES_hh_emih_in!N19/RES_summary!N$21)</f>
        <v>4.1947187399971604</v>
      </c>
      <c r="O19" s="72">
        <f>IF(RES_hh_emih_in!O19=0,0,RES_hh_emih_in!O19/RES_summary!O$21)</f>
        <v>3.8488412733021158</v>
      </c>
      <c r="P19" s="72">
        <f>IF(RES_hh_emih_in!P19=0,0,RES_hh_emih_in!P19/RES_summary!P$21)</f>
        <v>3.3418199726447333</v>
      </c>
      <c r="Q19" s="72">
        <f>IF(RES_hh_emih_in!Q19=0,0,RES_hh_emih_in!Q19/RES_summary!Q$21)</f>
        <v>3.2384590821283088</v>
      </c>
      <c r="R19" s="72">
        <f>IF(RES_hh_emih_in!R19=0,0,RES_hh_emih_in!R19/RES_summary!R$21)</f>
        <v>3.2072735512578556</v>
      </c>
      <c r="S19" s="72">
        <f>IF(RES_hh_emih_in!S19=0,0,RES_hh_emih_in!S19/RES_summary!S$21)</f>
        <v>3.175811833089599</v>
      </c>
      <c r="T19" s="72">
        <f>IF(RES_hh_emih_in!T19=0,0,RES_hh_emih_in!T19/RES_summary!T$21)</f>
        <v>3.0863024603655416</v>
      </c>
      <c r="U19" s="72">
        <f>IF(RES_hh_emih_in!U19=0,0,RES_hh_emih_in!U19/RES_summary!U$21)</f>
        <v>2.8620349001892258</v>
      </c>
      <c r="V19" s="72">
        <f>IF(RES_hh_emih_in!V19=0,0,RES_hh_emih_in!V19/RES_summary!V$21)</f>
        <v>2.706351729027844</v>
      </c>
      <c r="W19" s="72">
        <f>IF(RES_hh_emih_in!W19=0,0,RES_hh_emih_in!W19/RES_summary!W$21)</f>
        <v>2.4424825568007291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6.5667227268129276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0</v>
      </c>
      <c r="K20" s="72">
        <f>IF(RES_hh_emih_in!K20=0,0,RES_hh_emih_in!K20/RES_summary!K$21)</f>
        <v>5.5646400894005987</v>
      </c>
      <c r="L20" s="72">
        <f>IF(RES_hh_emih_in!L20=0,0,RES_hh_emih_in!L20/RES_summary!L$21)</f>
        <v>4.9612379007629368</v>
      </c>
      <c r="M20" s="72">
        <f>IF(RES_hh_emih_in!M20=0,0,RES_hh_emih_in!M20/RES_summary!M$21)</f>
        <v>5.8061977389525499</v>
      </c>
      <c r="N20" s="72">
        <f>IF(RES_hh_emih_in!N20=0,0,RES_hh_emih_in!N20/RES_summary!N$21)</f>
        <v>5.0135302967610942</v>
      </c>
      <c r="O20" s="72">
        <f>IF(RES_hh_emih_in!O20=0,0,RES_hh_emih_in!O20/RES_summary!O$21)</f>
        <v>4.8113682107591202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0</v>
      </c>
      <c r="U20" s="72">
        <f>IF(RES_hh_emih_in!U20=0,0,RES_hh_emih_in!U20/RES_summary!U$21)</f>
        <v>0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4.4810473683589009</v>
      </c>
      <c r="D21" s="72">
        <f>IF(RES_hh_emih_in!D21=0,0,RES_hh_emih_in!D21/RES_summary!D$21)</f>
        <v>4.4150584582395425</v>
      </c>
      <c r="E21" s="72">
        <f>IF(RES_hh_emih_in!E21=0,0,RES_hh_emih_in!E21/RES_summary!E$21)</f>
        <v>4.3651636728369931</v>
      </c>
      <c r="F21" s="72">
        <f>IF(RES_hh_emih_in!F21=0,0,RES_hh_emih_in!F21/RES_summary!F$21)</f>
        <v>4.0659973782970837</v>
      </c>
      <c r="G21" s="72">
        <f>IF(RES_hh_emih_in!G21=0,0,RES_hh_emih_in!G21/RES_summary!G$21)</f>
        <v>4.119756681330176</v>
      </c>
      <c r="H21" s="72">
        <f>IF(RES_hh_emih_in!H21=0,0,RES_hh_emih_in!H21/RES_summary!H$21)</f>
        <v>3.9869157795538106</v>
      </c>
      <c r="I21" s="72">
        <f>IF(RES_hh_emih_in!I21=0,0,RES_hh_emih_in!I21/RES_summary!I$21)</f>
        <v>3.8036547860534173</v>
      </c>
      <c r="J21" s="72">
        <f>IF(RES_hh_emih_in!J21=0,0,RES_hh_emih_in!J21/RES_summary!J$21)</f>
        <v>3.3431256565876057</v>
      </c>
      <c r="K21" s="72">
        <f>IF(RES_hh_emih_in!K21=0,0,RES_hh_emih_in!K21/RES_summary!K$21)</f>
        <v>3.4628037569001262</v>
      </c>
      <c r="L21" s="72">
        <f>IF(RES_hh_emih_in!L21=0,0,RES_hh_emih_in!L21/RES_summary!L$21)</f>
        <v>3.730320058696615</v>
      </c>
      <c r="M21" s="72">
        <f>IF(RES_hh_emih_in!M21=0,0,RES_hh_emih_in!M21/RES_summary!M$21)</f>
        <v>3.5383482336759622</v>
      </c>
      <c r="N21" s="72">
        <f>IF(RES_hh_emih_in!N21=0,0,RES_hh_emih_in!N21/RES_summary!N$21)</f>
        <v>3.5098816766617333</v>
      </c>
      <c r="O21" s="72">
        <f>IF(RES_hh_emih_in!O21=0,0,RES_hh_emih_in!O21/RES_summary!O$21)</f>
        <v>3.3199115282698037</v>
      </c>
      <c r="P21" s="72">
        <f>IF(RES_hh_emih_in!P21=0,0,RES_hh_emih_in!P21/RES_summary!P$21)</f>
        <v>2.8416093241645433</v>
      </c>
      <c r="Q21" s="72">
        <f>IF(RES_hh_emih_in!Q21=0,0,RES_hh_emih_in!Q21/RES_summary!Q$21)</f>
        <v>2.8048786447990675</v>
      </c>
      <c r="R21" s="72">
        <f>IF(RES_hh_emih_in!R21=0,0,RES_hh_emih_in!R21/RES_summary!R$21)</f>
        <v>2.7652231129039113</v>
      </c>
      <c r="S21" s="72">
        <f>IF(RES_hh_emih_in!S21=0,0,RES_hh_emih_in!S21/RES_summary!S$21)</f>
        <v>2.6380597378638737</v>
      </c>
      <c r="T21" s="72">
        <f>IF(RES_hh_emih_in!T21=0,0,RES_hh_emih_in!T21/RES_summary!T$21)</f>
        <v>2.5546315123583234</v>
      </c>
      <c r="U21" s="72">
        <f>IF(RES_hh_emih_in!U21=0,0,RES_hh_emih_in!U21/RES_summary!U$21)</f>
        <v>2.4651880964911275</v>
      </c>
      <c r="V21" s="72">
        <f>IF(RES_hh_emih_in!V21=0,0,RES_hh_emih_in!V21/RES_summary!V$21)</f>
        <v>2.3974828503196703</v>
      </c>
      <c r="W21" s="72">
        <f>IF(RES_hh_emih_in!W21=0,0,RES_hh_emih_in!W21/RES_summary!W$21)</f>
        <v>1.909615454794892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1.4691463159682125</v>
      </c>
      <c r="D27" s="69">
        <f>IF(RES_hh_emih_in!D27=0,0,RES_hh_emih_in!D27/RES_summary!D$21)</f>
        <v>1.4186123343883374</v>
      </c>
      <c r="E27" s="69">
        <f>IF(RES_hh_emih_in!E27=0,0,RES_hh_emih_in!E27/RES_summary!E$21)</f>
        <v>1.4406952899609251</v>
      </c>
      <c r="F27" s="69">
        <f>IF(RES_hh_emih_in!F27=0,0,RES_hh_emih_in!F27/RES_summary!F$21)</f>
        <v>1.2438474250045655</v>
      </c>
      <c r="G27" s="69">
        <f>IF(RES_hh_emih_in!G27=0,0,RES_hh_emih_in!G27/RES_summary!G$21)</f>
        <v>1.3435821350529273</v>
      </c>
      <c r="H27" s="69">
        <f>IF(RES_hh_emih_in!H27=0,0,RES_hh_emih_in!H27/RES_summary!H$21)</f>
        <v>0.85189266360715088</v>
      </c>
      <c r="I27" s="69">
        <f>IF(RES_hh_emih_in!I27=0,0,RES_hh_emih_in!I27/RES_summary!I$21)</f>
        <v>0.87282826325935237</v>
      </c>
      <c r="J27" s="69">
        <f>IF(RES_hh_emih_in!J27=0,0,RES_hh_emih_in!J27/RES_summary!J$21)</f>
        <v>1.2369235738425666</v>
      </c>
      <c r="K27" s="69">
        <f>IF(RES_hh_emih_in!K27=0,0,RES_hh_emih_in!K27/RES_summary!K$21)</f>
        <v>1.4420857508310692</v>
      </c>
      <c r="L27" s="69">
        <f>IF(RES_hh_emih_in!L27=0,0,RES_hh_emih_in!L27/RES_summary!L$21)</f>
        <v>1.3972621536134369</v>
      </c>
      <c r="M27" s="69">
        <f>IF(RES_hh_emih_in!M27=0,0,RES_hh_emih_in!M27/RES_summary!M$21)</f>
        <v>1.1593449852185516</v>
      </c>
      <c r="N27" s="69">
        <f>IF(RES_hh_emih_in!N27=0,0,RES_hh_emih_in!N27/RES_summary!N$21)</f>
        <v>1.1206985180294289</v>
      </c>
      <c r="O27" s="69">
        <f>IF(RES_hh_emih_in!O27=0,0,RES_hh_emih_in!O27/RES_summary!O$21)</f>
        <v>1.0398937834223032</v>
      </c>
      <c r="P27" s="69">
        <f>IF(RES_hh_emih_in!P27=0,0,RES_hh_emih_in!P27/RES_summary!P$21)</f>
        <v>0.86851667948522571</v>
      </c>
      <c r="Q27" s="69">
        <f>IF(RES_hh_emih_in!Q27=0,0,RES_hh_emih_in!Q27/RES_summary!Q$21)</f>
        <v>0.92108064462562167</v>
      </c>
      <c r="R27" s="69">
        <f>IF(RES_hh_emih_in!R27=0,0,RES_hh_emih_in!R27/RES_summary!R$21)</f>
        <v>0.97195760780792539</v>
      </c>
      <c r="S27" s="69">
        <f>IF(RES_hh_emih_in!S27=0,0,RES_hh_emih_in!S27/RES_summary!S$21)</f>
        <v>1.0515863837916422</v>
      </c>
      <c r="T27" s="69">
        <f>IF(RES_hh_emih_in!T27=0,0,RES_hh_emih_in!T27/RES_summary!T$21)</f>
        <v>1.0755019972362807</v>
      </c>
      <c r="U27" s="69">
        <f>IF(RES_hh_emih_in!U27=0,0,RES_hh_emih_in!U27/RES_summary!U$21)</f>
        <v>0.94079799999204861</v>
      </c>
      <c r="V27" s="69">
        <f>IF(RES_hh_emih_in!V27=0,0,RES_hh_emih_in!V27/RES_summary!V$21)</f>
        <v>1.0534847351890222</v>
      </c>
      <c r="W27" s="69">
        <f>IF(RES_hh_emih_in!W27=0,0,RES_hh_emih_in!W27/RES_summary!W$21)</f>
        <v>0.77182403722743398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2.4281177809717693</v>
      </c>
      <c r="D29" s="72">
        <f>IF(RES_hh_emih_in!D29=0,0,RES_hh_emih_in!D29/RES_summary!D$21)</f>
        <v>2.4614925332751185</v>
      </c>
      <c r="E29" s="72">
        <f>IF(RES_hh_emih_in!E29=0,0,RES_hh_emih_in!E29/RES_summary!E$21)</f>
        <v>2.3875520281492375</v>
      </c>
      <c r="F29" s="72">
        <f>IF(RES_hh_emih_in!F29=0,0,RES_hh_emih_in!F29/RES_summary!F$21)</f>
        <v>2.5500650488134737</v>
      </c>
      <c r="G29" s="72">
        <f>IF(RES_hh_emih_in!G29=0,0,RES_hh_emih_in!G29/RES_summary!G$21)</f>
        <v>2.3720432430330547</v>
      </c>
      <c r="H29" s="72">
        <f>IF(RES_hh_emih_in!H29=0,0,RES_hh_emih_in!H29/RES_summary!H$21)</f>
        <v>2.2743255593560923</v>
      </c>
      <c r="I29" s="72">
        <f>IF(RES_hh_emih_in!I29=0,0,RES_hh_emih_in!I29/RES_summary!I$21)</f>
        <v>2.0676369462157789</v>
      </c>
      <c r="J29" s="72">
        <f>IF(RES_hh_emih_in!J29=0,0,RES_hh_emih_in!J29/RES_summary!J$21)</f>
        <v>2.0160202039223476</v>
      </c>
      <c r="K29" s="72">
        <f>IF(RES_hh_emih_in!K29=0,0,RES_hh_emih_in!K29/RES_summary!K$21)</f>
        <v>1.8942358644184658</v>
      </c>
      <c r="L29" s="72">
        <f>IF(RES_hh_emih_in!L29=0,0,RES_hh_emih_in!L29/RES_summary!L$21)</f>
        <v>1.8422115306205618</v>
      </c>
      <c r="M29" s="72">
        <f>IF(RES_hh_emih_in!M29=0,0,RES_hh_emih_in!M29/RES_summary!M$21)</f>
        <v>1.8565354057789032</v>
      </c>
      <c r="N29" s="72">
        <f>IF(RES_hh_emih_in!N29=0,0,RES_hh_emih_in!N29/RES_summary!N$21)</f>
        <v>1.5987028341036205</v>
      </c>
      <c r="O29" s="72">
        <f>IF(RES_hh_emih_in!O29=0,0,RES_hh_emih_in!O29/RES_summary!O$21)</f>
        <v>1.5792919092255298</v>
      </c>
      <c r="P29" s="72">
        <f>IF(RES_hh_emih_in!P29=0,0,RES_hh_emih_in!P29/RES_summary!P$21)</f>
        <v>1.6105864802670222</v>
      </c>
      <c r="Q29" s="72">
        <f>IF(RES_hh_emih_in!Q29=0,0,RES_hh_emih_in!Q29/RES_summary!Q$21)</f>
        <v>1.5210107384779494</v>
      </c>
      <c r="R29" s="72">
        <f>IF(RES_hh_emih_in!R29=0,0,RES_hh_emih_in!R29/RES_summary!R$21)</f>
        <v>1.5688600610249948</v>
      </c>
      <c r="S29" s="72">
        <f>IF(RES_hh_emih_in!S29=0,0,RES_hh_emih_in!S29/RES_summary!S$21)</f>
        <v>1.6833800500386211</v>
      </c>
      <c r="T29" s="72">
        <f>IF(RES_hh_emih_in!T29=0,0,RES_hh_emih_in!T29/RES_summary!T$21)</f>
        <v>1.7191947273562642</v>
      </c>
      <c r="U29" s="72">
        <f>IF(RES_hh_emih_in!U29=0,0,RES_hh_emih_in!U29/RES_summary!U$21)</f>
        <v>1.6919104671072891</v>
      </c>
      <c r="V29" s="72">
        <f>IF(RES_hh_emih_in!V29=0,0,RES_hh_emih_in!V29/RES_summary!V$21)</f>
        <v>1.7092457627879707</v>
      </c>
      <c r="W29" s="72">
        <f>IF(RES_hh_emih_in!W29=0,0,RES_hh_emih_in!W29/RES_summary!W$21)</f>
        <v>1.6273814150938759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2.1919529494848424</v>
      </c>
      <c r="D30" s="72">
        <f>IF(RES_hh_emih_in!D30=0,0,RES_hh_emih_in!D30/RES_summary!D$21)</f>
        <v>2.2028201151670954</v>
      </c>
      <c r="E30" s="72">
        <f>IF(RES_hh_emih_in!E30=0,0,RES_hh_emih_in!E30/RES_summary!E$21)</f>
        <v>2.2068428060255898</v>
      </c>
      <c r="F30" s="72">
        <f>IF(RES_hh_emih_in!F30=0,0,RES_hh_emih_in!F30/RES_summary!F$21)</f>
        <v>2.1307059123956531</v>
      </c>
      <c r="G30" s="72">
        <f>IF(RES_hh_emih_in!G30=0,0,RES_hh_emih_in!G30/RES_summary!G$21)</f>
        <v>2.1839420541740648</v>
      </c>
      <c r="H30" s="72">
        <f>IF(RES_hh_emih_in!H30=0,0,RES_hh_emih_in!H30/RES_summary!H$21)</f>
        <v>2.1105133015625475</v>
      </c>
      <c r="I30" s="72">
        <f>IF(RES_hh_emih_in!I30=0,0,RES_hh_emih_in!I30/RES_summary!I$21)</f>
        <v>1.8373392990511375</v>
      </c>
      <c r="J30" s="72">
        <f>IF(RES_hh_emih_in!J30=0,0,RES_hh_emih_in!J30/RES_summary!J$21)</f>
        <v>1.6296311549841622</v>
      </c>
      <c r="K30" s="72">
        <f>IF(RES_hh_emih_in!K30=0,0,RES_hh_emih_in!K30/RES_summary!K$21)</f>
        <v>1.6717715238891055</v>
      </c>
      <c r="L30" s="72">
        <f>IF(RES_hh_emih_in!L30=0,0,RES_hh_emih_in!L30/RES_summary!L$21)</f>
        <v>1.7144698146067057</v>
      </c>
      <c r="M30" s="72">
        <f>IF(RES_hh_emih_in!M30=0,0,RES_hh_emih_in!M30/RES_summary!M$21)</f>
        <v>1.652468033947895</v>
      </c>
      <c r="N30" s="72">
        <f>IF(RES_hh_emih_in!N30=0,0,RES_hh_emih_in!N30/RES_summary!N$21)</f>
        <v>1.4114284815068379</v>
      </c>
      <c r="O30" s="72">
        <f>IF(RES_hh_emih_in!O30=0,0,RES_hh_emih_in!O30/RES_summary!O$21)</f>
        <v>1.4666520629928339</v>
      </c>
      <c r="P30" s="72">
        <f>IF(RES_hh_emih_in!P30=0,0,RES_hh_emih_in!P30/RES_summary!P$21)</f>
        <v>1.3360048577169341</v>
      </c>
      <c r="Q30" s="72">
        <f>IF(RES_hh_emih_in!Q30=0,0,RES_hh_emih_in!Q30/RES_summary!Q$21)</f>
        <v>1.3591672925755749</v>
      </c>
      <c r="R30" s="72">
        <f>IF(RES_hh_emih_in!R30=0,0,RES_hh_emih_in!R30/RES_summary!R$21)</f>
        <v>1.3808244664483922</v>
      </c>
      <c r="S30" s="72">
        <f>IF(RES_hh_emih_in!S30=0,0,RES_hh_emih_in!S30/RES_summary!S$21)</f>
        <v>1.540228296767898</v>
      </c>
      <c r="T30" s="72">
        <f>IF(RES_hh_emih_in!T30=0,0,RES_hh_emih_in!T30/RES_summary!T$21)</f>
        <v>1.4896501053443523</v>
      </c>
      <c r="U30" s="72">
        <f>IF(RES_hh_emih_in!U30=0,0,RES_hh_emih_in!U30/RES_summary!U$21)</f>
        <v>1.5142198001244933</v>
      </c>
      <c r="V30" s="72">
        <f>IF(RES_hh_emih_in!V30=0,0,RES_hh_emih_in!V30/RES_summary!V$21)</f>
        <v>1.5964718939052107</v>
      </c>
      <c r="W30" s="72">
        <f>IF(RES_hh_emih_in!W30=0,0,RES_hh_emih_in!W30/RES_summary!W$21)</f>
        <v>1.3688429016045611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3374.469154426165</v>
      </c>
      <c r="C3" s="19">
        <f t="shared" ref="C3:V3" si="0">SUM(C4,C9,C12)</f>
        <v>3412.8908372631645</v>
      </c>
      <c r="D3" s="19">
        <f t="shared" si="0"/>
        <v>3444.6187855991957</v>
      </c>
      <c r="E3" s="19">
        <f t="shared" si="0"/>
        <v>3483.0743689630326</v>
      </c>
      <c r="F3" s="19">
        <f t="shared" si="0"/>
        <v>3538.2328369773186</v>
      </c>
      <c r="G3" s="19">
        <f t="shared" si="0"/>
        <v>3604.1936888740352</v>
      </c>
      <c r="H3" s="19">
        <f t="shared" si="0"/>
        <v>3672.736078048536</v>
      </c>
      <c r="I3" s="19">
        <f t="shared" si="0"/>
        <v>3762.819464335631</v>
      </c>
      <c r="J3" s="19">
        <f t="shared" si="0"/>
        <v>3841.008755251909</v>
      </c>
      <c r="K3" s="19">
        <f t="shared" si="0"/>
        <v>3925.8268543959439</v>
      </c>
      <c r="L3" s="19">
        <f t="shared" si="0"/>
        <v>3971.7767831244828</v>
      </c>
      <c r="M3" s="19">
        <f t="shared" si="0"/>
        <v>3992.9605581242449</v>
      </c>
      <c r="N3" s="19">
        <f t="shared" si="0"/>
        <v>3977.0702857459473</v>
      </c>
      <c r="O3" s="19">
        <f t="shared" si="0"/>
        <v>3971.5539146059723</v>
      </c>
      <c r="P3" s="19">
        <f t="shared" si="0"/>
        <v>4005.9344105227678</v>
      </c>
      <c r="Q3" s="19">
        <f t="shared" si="0"/>
        <v>3968.8115267029707</v>
      </c>
      <c r="R3" s="19">
        <f t="shared" si="0"/>
        <v>3908.8465176268278</v>
      </c>
      <c r="S3" s="19">
        <f t="shared" si="0"/>
        <v>3943.4223511990062</v>
      </c>
      <c r="T3" s="19">
        <f t="shared" si="0"/>
        <v>4002.1779879621663</v>
      </c>
      <c r="U3" s="19">
        <f t="shared" si="0"/>
        <v>4011.3931164612591</v>
      </c>
      <c r="V3" s="19">
        <f t="shared" si="0"/>
        <v>4169.023215821152</v>
      </c>
      <c r="W3" s="19">
        <f t="shared" ref="W3" si="1">SUM(W4,W9,W12)</f>
        <v>4224.4343173784273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1802.7049294316457</v>
      </c>
      <c r="C4" s="22">
        <f t="shared" ref="C4:V4" si="2">SUM(C5:C8)</f>
        <v>1791.5873421662134</v>
      </c>
      <c r="D4" s="22">
        <f t="shared" si="2"/>
        <v>1770.6759293012797</v>
      </c>
      <c r="E4" s="22">
        <f t="shared" si="2"/>
        <v>1760.4508801601371</v>
      </c>
      <c r="F4" s="22">
        <f t="shared" si="2"/>
        <v>1751.50057225162</v>
      </c>
      <c r="G4" s="22">
        <f t="shared" si="2"/>
        <v>1745.4385155224779</v>
      </c>
      <c r="H4" s="22">
        <f t="shared" si="2"/>
        <v>1728.3191852040156</v>
      </c>
      <c r="I4" s="22">
        <f t="shared" si="2"/>
        <v>1715.9096603226014</v>
      </c>
      <c r="J4" s="22">
        <f t="shared" si="2"/>
        <v>1692.1310141842339</v>
      </c>
      <c r="K4" s="22">
        <f t="shared" si="2"/>
        <v>1673.0389634933326</v>
      </c>
      <c r="L4" s="22">
        <f t="shared" si="2"/>
        <v>1641.3294541464002</v>
      </c>
      <c r="M4" s="22">
        <f t="shared" si="2"/>
        <v>1611.9699495032062</v>
      </c>
      <c r="N4" s="22">
        <f t="shared" si="2"/>
        <v>1573.7387091977344</v>
      </c>
      <c r="O4" s="22">
        <f t="shared" si="2"/>
        <v>1540.7933413239512</v>
      </c>
      <c r="P4" s="22">
        <f t="shared" si="2"/>
        <v>1509.5541926034427</v>
      </c>
      <c r="Q4" s="22">
        <f t="shared" si="2"/>
        <v>1471.1303307654794</v>
      </c>
      <c r="R4" s="22">
        <f t="shared" si="2"/>
        <v>1425.314420941193</v>
      </c>
      <c r="S4" s="22">
        <f t="shared" si="2"/>
        <v>1390.3691405489978</v>
      </c>
      <c r="T4" s="22">
        <f t="shared" si="2"/>
        <v>1355.9142515414617</v>
      </c>
      <c r="U4" s="22">
        <f t="shared" si="2"/>
        <v>1320.0225992738085</v>
      </c>
      <c r="V4" s="22">
        <f t="shared" si="2"/>
        <v>1306.6505763386629</v>
      </c>
      <c r="W4" s="22">
        <f t="shared" ref="W4" si="3">SUM(W5:W8)</f>
        <v>1308.1463141460172</v>
      </c>
      <c r="DA4" s="57"/>
    </row>
    <row r="5" spans="1:105" ht="12" customHeight="1" x14ac:dyDescent="0.25">
      <c r="A5" s="28" t="s">
        <v>32</v>
      </c>
      <c r="B5" s="29">
        <f>B18*B70/11630</f>
        <v>1042.6492738392456</v>
      </c>
      <c r="C5" s="29">
        <f t="shared" ref="C5:V5" si="4">C18*C70/11630</f>
        <v>1034.3355354573705</v>
      </c>
      <c r="D5" s="29">
        <f t="shared" si="4"/>
        <v>1023.465792441186</v>
      </c>
      <c r="E5" s="29">
        <f t="shared" si="4"/>
        <v>1012.8786748033694</v>
      </c>
      <c r="F5" s="29">
        <f t="shared" si="4"/>
        <v>1003.6477855873171</v>
      </c>
      <c r="G5" s="29">
        <f t="shared" si="4"/>
        <v>996.23664911020228</v>
      </c>
      <c r="H5" s="29">
        <f t="shared" si="4"/>
        <v>984.27790351393242</v>
      </c>
      <c r="I5" s="29">
        <f t="shared" si="4"/>
        <v>972.86369858726323</v>
      </c>
      <c r="J5" s="29">
        <f t="shared" si="4"/>
        <v>959.71447679797802</v>
      </c>
      <c r="K5" s="29">
        <f t="shared" si="4"/>
        <v>944.17680066651053</v>
      </c>
      <c r="L5" s="29">
        <f t="shared" si="4"/>
        <v>924.50481120274492</v>
      </c>
      <c r="M5" s="29">
        <f t="shared" si="4"/>
        <v>906.98092223931747</v>
      </c>
      <c r="N5" s="29">
        <f t="shared" si="4"/>
        <v>886.41412066557939</v>
      </c>
      <c r="O5" s="29">
        <f t="shared" si="4"/>
        <v>863.19768216544162</v>
      </c>
      <c r="P5" s="29">
        <f t="shared" si="4"/>
        <v>845.51292216653837</v>
      </c>
      <c r="Q5" s="29">
        <f t="shared" si="4"/>
        <v>816.60672196763687</v>
      </c>
      <c r="R5" s="29">
        <f t="shared" si="4"/>
        <v>785.69475421780589</v>
      </c>
      <c r="S5" s="29">
        <f t="shared" si="4"/>
        <v>753.49469249245658</v>
      </c>
      <c r="T5" s="29">
        <f t="shared" si="4"/>
        <v>721.74255719984387</v>
      </c>
      <c r="U5" s="29">
        <f t="shared" si="4"/>
        <v>700.52715512633222</v>
      </c>
      <c r="V5" s="29">
        <f t="shared" si="4"/>
        <v>681.51191896393357</v>
      </c>
      <c r="W5" s="29">
        <f t="shared" ref="W5" si="5">W18*W70/11630</f>
        <v>665.04111700630642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565.55672468039711</v>
      </c>
      <c r="C6" s="29">
        <f t="shared" ref="C6:V6" si="6">C19*C71/11630</f>
        <v>551.70765377432508</v>
      </c>
      <c r="D6" s="29">
        <f t="shared" si="6"/>
        <v>539.09674243173845</v>
      </c>
      <c r="E6" s="29">
        <f t="shared" si="6"/>
        <v>534.54957161755294</v>
      </c>
      <c r="F6" s="29">
        <f t="shared" si="6"/>
        <v>528.71939859199347</v>
      </c>
      <c r="G6" s="29">
        <f t="shared" si="6"/>
        <v>523.34906218866342</v>
      </c>
      <c r="H6" s="29">
        <f t="shared" si="6"/>
        <v>519.63925199502023</v>
      </c>
      <c r="I6" s="29">
        <f t="shared" si="6"/>
        <v>511.09237304131068</v>
      </c>
      <c r="J6" s="29">
        <f t="shared" si="6"/>
        <v>498.47100142425813</v>
      </c>
      <c r="K6" s="29">
        <f t="shared" si="6"/>
        <v>487.21277517655653</v>
      </c>
      <c r="L6" s="29">
        <f t="shared" si="6"/>
        <v>471.62248108420465</v>
      </c>
      <c r="M6" s="29">
        <f t="shared" si="6"/>
        <v>456.98622570745641</v>
      </c>
      <c r="N6" s="29">
        <f t="shared" si="6"/>
        <v>440.03085556837186</v>
      </c>
      <c r="O6" s="29">
        <f t="shared" si="6"/>
        <v>422.41990824080557</v>
      </c>
      <c r="P6" s="29">
        <f t="shared" si="6"/>
        <v>404.77054308036526</v>
      </c>
      <c r="Q6" s="29">
        <f t="shared" si="6"/>
        <v>385.57442353539136</v>
      </c>
      <c r="R6" s="29">
        <f t="shared" si="6"/>
        <v>369.35053523002364</v>
      </c>
      <c r="S6" s="29">
        <f t="shared" si="6"/>
        <v>360.78911508849404</v>
      </c>
      <c r="T6" s="29">
        <f t="shared" si="6"/>
        <v>345.53934474226992</v>
      </c>
      <c r="U6" s="29">
        <f t="shared" si="6"/>
        <v>327.87817769838693</v>
      </c>
      <c r="V6" s="29">
        <f t="shared" si="6"/>
        <v>316.83850604113292</v>
      </c>
      <c r="W6" s="29">
        <f t="shared" ref="W6" si="7">W19*W71/11630</f>
        <v>305.09910771595361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13.097102382797793</v>
      </c>
      <c r="C7" s="29">
        <f t="shared" ref="C7:V7" si="8">C20*C72/11630</f>
        <v>13.147910791997417</v>
      </c>
      <c r="D7" s="29">
        <f t="shared" si="8"/>
        <v>13.160669522530213</v>
      </c>
      <c r="E7" s="29">
        <f t="shared" si="8"/>
        <v>13.330402678949469</v>
      </c>
      <c r="F7" s="29">
        <f t="shared" si="8"/>
        <v>13.441238750750156</v>
      </c>
      <c r="G7" s="29">
        <f t="shared" si="8"/>
        <v>13.656260159715893</v>
      </c>
      <c r="H7" s="29">
        <f t="shared" si="8"/>
        <v>13.88883285416714</v>
      </c>
      <c r="I7" s="29">
        <f t="shared" si="8"/>
        <v>14.257052995063027</v>
      </c>
      <c r="J7" s="29">
        <f t="shared" si="8"/>
        <v>14.738462526462706</v>
      </c>
      <c r="K7" s="29">
        <f t="shared" si="8"/>
        <v>15.382870436891782</v>
      </c>
      <c r="L7" s="29">
        <f t="shared" si="8"/>
        <v>16.309109245252717</v>
      </c>
      <c r="M7" s="29">
        <f t="shared" si="8"/>
        <v>17.695694934592137</v>
      </c>
      <c r="N7" s="29">
        <f t="shared" si="8"/>
        <v>19.908869366765739</v>
      </c>
      <c r="O7" s="29">
        <f t="shared" si="8"/>
        <v>23.415922320157403</v>
      </c>
      <c r="P7" s="29">
        <f t="shared" si="8"/>
        <v>28.851208296410707</v>
      </c>
      <c r="Q7" s="29">
        <f t="shared" si="8"/>
        <v>33.268297151466513</v>
      </c>
      <c r="R7" s="29">
        <f t="shared" si="8"/>
        <v>38.991214878714942</v>
      </c>
      <c r="S7" s="29">
        <f t="shared" si="8"/>
        <v>45.279386992481925</v>
      </c>
      <c r="T7" s="29">
        <f t="shared" si="8"/>
        <v>52.068824573755691</v>
      </c>
      <c r="U7" s="29">
        <f t="shared" si="8"/>
        <v>59.369649283364772</v>
      </c>
      <c r="V7" s="29">
        <f t="shared" si="8"/>
        <v>66.764765641878483</v>
      </c>
      <c r="W7" s="29">
        <f t="shared" ref="W7" si="9">W20*W72/11630</f>
        <v>73.662535734883079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181.40182852920523</v>
      </c>
      <c r="C8" s="29">
        <f t="shared" ref="C8:V8" si="10">C21*C73/11630</f>
        <v>192.39624214252026</v>
      </c>
      <c r="D8" s="29">
        <f t="shared" si="10"/>
        <v>194.95272490582482</v>
      </c>
      <c r="E8" s="29">
        <f t="shared" si="10"/>
        <v>199.6922310602653</v>
      </c>
      <c r="F8" s="29">
        <f t="shared" si="10"/>
        <v>205.69214932155904</v>
      </c>
      <c r="G8" s="29">
        <f t="shared" si="10"/>
        <v>212.19654406389643</v>
      </c>
      <c r="H8" s="29">
        <f t="shared" si="10"/>
        <v>210.51319684089589</v>
      </c>
      <c r="I8" s="29">
        <f t="shared" si="10"/>
        <v>217.69653569896442</v>
      </c>
      <c r="J8" s="29">
        <f t="shared" si="10"/>
        <v>219.20707343553497</v>
      </c>
      <c r="K8" s="29">
        <f t="shared" si="10"/>
        <v>226.2665172133737</v>
      </c>
      <c r="L8" s="29">
        <f t="shared" si="10"/>
        <v>228.89305261419779</v>
      </c>
      <c r="M8" s="29">
        <f t="shared" si="10"/>
        <v>230.30710662184018</v>
      </c>
      <c r="N8" s="29">
        <f t="shared" si="10"/>
        <v>227.38486359701744</v>
      </c>
      <c r="O8" s="29">
        <f t="shared" si="10"/>
        <v>231.75982859754629</v>
      </c>
      <c r="P8" s="29">
        <f t="shared" si="10"/>
        <v>230.41951906012835</v>
      </c>
      <c r="Q8" s="29">
        <f t="shared" si="10"/>
        <v>235.68088811098463</v>
      </c>
      <c r="R8" s="29">
        <f t="shared" si="10"/>
        <v>231.27791661464866</v>
      </c>
      <c r="S8" s="29">
        <f t="shared" si="10"/>
        <v>230.80594597556521</v>
      </c>
      <c r="T8" s="29">
        <f t="shared" si="10"/>
        <v>236.56352502559238</v>
      </c>
      <c r="U8" s="29">
        <f t="shared" si="10"/>
        <v>232.24761716572439</v>
      </c>
      <c r="V8" s="29">
        <f t="shared" si="10"/>
        <v>241.53538569171789</v>
      </c>
      <c r="W8" s="29">
        <f t="shared" ref="W8" si="11">W21*W73/11630</f>
        <v>264.34355368887412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586.47630406114899</v>
      </c>
      <c r="C9" s="22">
        <f t="shared" ref="C9:V9" si="12">SUM(C10:C11)</f>
        <v>616.16666299855638</v>
      </c>
      <c r="D9" s="22">
        <f t="shared" si="12"/>
        <v>647.36501091394314</v>
      </c>
      <c r="E9" s="22">
        <f t="shared" si="12"/>
        <v>680.30548928374435</v>
      </c>
      <c r="F9" s="22">
        <f t="shared" si="12"/>
        <v>726.17892874240022</v>
      </c>
      <c r="G9" s="22">
        <f t="shared" si="12"/>
        <v>774.02287366844371</v>
      </c>
      <c r="H9" s="22">
        <f t="shared" si="12"/>
        <v>841.26049335107314</v>
      </c>
      <c r="I9" s="22">
        <f t="shared" si="12"/>
        <v>916.85117983447049</v>
      </c>
      <c r="J9" s="22">
        <f t="shared" si="12"/>
        <v>995.69583320418747</v>
      </c>
      <c r="K9" s="22">
        <f t="shared" si="12"/>
        <v>1074.8534031038253</v>
      </c>
      <c r="L9" s="22">
        <f t="shared" si="12"/>
        <v>1138.1789244128468</v>
      </c>
      <c r="M9" s="22">
        <f t="shared" si="12"/>
        <v>1187.7530770339686</v>
      </c>
      <c r="N9" s="22">
        <f t="shared" si="12"/>
        <v>1222.3093381083572</v>
      </c>
      <c r="O9" s="22">
        <f t="shared" si="12"/>
        <v>1250.5372760543157</v>
      </c>
      <c r="P9" s="22">
        <f t="shared" si="12"/>
        <v>1307.5191443578574</v>
      </c>
      <c r="Q9" s="22">
        <f t="shared" si="12"/>
        <v>1335.6973566815839</v>
      </c>
      <c r="R9" s="22">
        <f t="shared" si="12"/>
        <v>1359.4195246569041</v>
      </c>
      <c r="S9" s="22">
        <f t="shared" si="12"/>
        <v>1443.729943342905</v>
      </c>
      <c r="T9" s="22">
        <f t="shared" si="12"/>
        <v>1542.6125137147071</v>
      </c>
      <c r="U9" s="22">
        <f t="shared" si="12"/>
        <v>1614.5655278490226</v>
      </c>
      <c r="V9" s="22">
        <f t="shared" si="12"/>
        <v>1757.3783376051513</v>
      </c>
      <c r="W9" s="22">
        <f t="shared" ref="W9" si="13">SUM(W10:W11)</f>
        <v>1817.4155770490624</v>
      </c>
      <c r="DA9" s="57"/>
    </row>
    <row r="10" spans="1:105" ht="12" customHeight="1" x14ac:dyDescent="0.25">
      <c r="A10" s="28" t="s">
        <v>28</v>
      </c>
      <c r="B10" s="29">
        <f>B23*B75/11630</f>
        <v>448.77487328927037</v>
      </c>
      <c r="C10" s="29">
        <f t="shared" ref="C10:V10" si="14">C23*C75/11630</f>
        <v>476.02018953224547</v>
      </c>
      <c r="D10" s="29">
        <f t="shared" si="14"/>
        <v>504.42511816867437</v>
      </c>
      <c r="E10" s="29">
        <f t="shared" si="14"/>
        <v>534.70579871369</v>
      </c>
      <c r="F10" s="29">
        <f t="shared" si="14"/>
        <v>569.6385028935988</v>
      </c>
      <c r="G10" s="29">
        <f t="shared" si="14"/>
        <v>605.49269104686448</v>
      </c>
      <c r="H10" s="29">
        <f t="shared" si="14"/>
        <v>659.09959767376267</v>
      </c>
      <c r="I10" s="29">
        <f t="shared" si="14"/>
        <v>716.93622821462316</v>
      </c>
      <c r="J10" s="29">
        <f t="shared" si="14"/>
        <v>780.63050347067747</v>
      </c>
      <c r="K10" s="29">
        <f t="shared" si="14"/>
        <v>844.07868141567883</v>
      </c>
      <c r="L10" s="29">
        <f t="shared" si="14"/>
        <v>894.78397117748432</v>
      </c>
      <c r="M10" s="29">
        <f t="shared" si="14"/>
        <v>935.58983630984096</v>
      </c>
      <c r="N10" s="29">
        <f t="shared" si="14"/>
        <v>962.4053425334879</v>
      </c>
      <c r="O10" s="29">
        <f t="shared" si="14"/>
        <v>987.23080136372448</v>
      </c>
      <c r="P10" s="29">
        <f t="shared" si="14"/>
        <v>1034.0960351810972</v>
      </c>
      <c r="Q10" s="29">
        <f t="shared" si="14"/>
        <v>1045.8720241348854</v>
      </c>
      <c r="R10" s="29">
        <f t="shared" si="14"/>
        <v>1032.542260062967</v>
      </c>
      <c r="S10" s="29">
        <f t="shared" si="14"/>
        <v>1069.0798252011148</v>
      </c>
      <c r="T10" s="29">
        <f t="shared" si="14"/>
        <v>1111.6554066095398</v>
      </c>
      <c r="U10" s="29">
        <f t="shared" si="14"/>
        <v>1135.9092532281904</v>
      </c>
      <c r="V10" s="29">
        <f t="shared" si="14"/>
        <v>1209.2119467748812</v>
      </c>
      <c r="W10" s="29">
        <f t="shared" ref="W10" si="15">W23*W75/11630</f>
        <v>1223.6478048508443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137.70143077187868</v>
      </c>
      <c r="C11" s="29">
        <f t="shared" ref="C11:V11" si="16">C24*C76/11630</f>
        <v>140.14647346631085</v>
      </c>
      <c r="D11" s="29">
        <f t="shared" si="16"/>
        <v>142.93989274526876</v>
      </c>
      <c r="E11" s="29">
        <f t="shared" si="16"/>
        <v>145.59969057005438</v>
      </c>
      <c r="F11" s="29">
        <f t="shared" si="16"/>
        <v>156.54042584880139</v>
      </c>
      <c r="G11" s="29">
        <f t="shared" si="16"/>
        <v>168.53018262157917</v>
      </c>
      <c r="H11" s="29">
        <f t="shared" si="16"/>
        <v>182.16089567731052</v>
      </c>
      <c r="I11" s="29">
        <f t="shared" si="16"/>
        <v>199.91495161984733</v>
      </c>
      <c r="J11" s="29">
        <f t="shared" si="16"/>
        <v>215.06532973351</v>
      </c>
      <c r="K11" s="29">
        <f t="shared" si="16"/>
        <v>230.77472168814631</v>
      </c>
      <c r="L11" s="29">
        <f t="shared" si="16"/>
        <v>243.39495323536232</v>
      </c>
      <c r="M11" s="29">
        <f t="shared" si="16"/>
        <v>252.16324072412752</v>
      </c>
      <c r="N11" s="29">
        <f t="shared" si="16"/>
        <v>259.90399557486938</v>
      </c>
      <c r="O11" s="29">
        <f t="shared" si="16"/>
        <v>263.3064746905913</v>
      </c>
      <c r="P11" s="29">
        <f t="shared" si="16"/>
        <v>273.42310917676002</v>
      </c>
      <c r="Q11" s="29">
        <f t="shared" si="16"/>
        <v>289.82533254669858</v>
      </c>
      <c r="R11" s="29">
        <f t="shared" si="16"/>
        <v>326.87726459393707</v>
      </c>
      <c r="S11" s="29">
        <f t="shared" si="16"/>
        <v>374.6501181417903</v>
      </c>
      <c r="T11" s="29">
        <f t="shared" si="16"/>
        <v>430.95710710516732</v>
      </c>
      <c r="U11" s="29">
        <f t="shared" si="16"/>
        <v>478.65627462083211</v>
      </c>
      <c r="V11" s="29">
        <f t="shared" si="16"/>
        <v>548.16639083027007</v>
      </c>
      <c r="W11" s="29">
        <f t="shared" ref="W11" si="17">W24*W76/11630</f>
        <v>593.76777219821804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985.28792093337063</v>
      </c>
      <c r="C12" s="22">
        <f t="shared" ref="C12:V12" si="18">SUM(C13:C14)</f>
        <v>1005.1368320983948</v>
      </c>
      <c r="D12" s="22">
        <f t="shared" si="18"/>
        <v>1026.5778453839728</v>
      </c>
      <c r="E12" s="22">
        <f t="shared" si="18"/>
        <v>1042.317999519151</v>
      </c>
      <c r="F12" s="22">
        <f t="shared" si="18"/>
        <v>1060.5533359832982</v>
      </c>
      <c r="G12" s="22">
        <f t="shared" si="18"/>
        <v>1084.7322996831135</v>
      </c>
      <c r="H12" s="22">
        <f t="shared" si="18"/>
        <v>1103.156399493447</v>
      </c>
      <c r="I12" s="22">
        <f t="shared" si="18"/>
        <v>1130.0586241785588</v>
      </c>
      <c r="J12" s="22">
        <f t="shared" si="18"/>
        <v>1153.1819078634876</v>
      </c>
      <c r="K12" s="22">
        <f t="shared" si="18"/>
        <v>1177.934487798786</v>
      </c>
      <c r="L12" s="22">
        <f t="shared" si="18"/>
        <v>1192.2684045652359</v>
      </c>
      <c r="M12" s="22">
        <f t="shared" si="18"/>
        <v>1193.2375315870704</v>
      </c>
      <c r="N12" s="22">
        <f t="shared" si="18"/>
        <v>1181.0222384398555</v>
      </c>
      <c r="O12" s="22">
        <f t="shared" si="18"/>
        <v>1180.2232972277056</v>
      </c>
      <c r="P12" s="22">
        <f t="shared" si="18"/>
        <v>1188.8610735614679</v>
      </c>
      <c r="Q12" s="22">
        <f t="shared" si="18"/>
        <v>1161.9838392559075</v>
      </c>
      <c r="R12" s="22">
        <f t="shared" si="18"/>
        <v>1124.1125720287305</v>
      </c>
      <c r="S12" s="22">
        <f t="shared" si="18"/>
        <v>1109.3232673071034</v>
      </c>
      <c r="T12" s="22">
        <f t="shared" si="18"/>
        <v>1103.6512227059973</v>
      </c>
      <c r="U12" s="22">
        <f t="shared" si="18"/>
        <v>1076.8049893384282</v>
      </c>
      <c r="V12" s="22">
        <f t="shared" si="18"/>
        <v>1104.9943018773376</v>
      </c>
      <c r="W12" s="22">
        <f t="shared" ref="W12" si="19">SUM(W13:W14)</f>
        <v>1098.8724261833474</v>
      </c>
      <c r="DA12" s="57"/>
    </row>
    <row r="13" spans="1:105" ht="12" customHeight="1" x14ac:dyDescent="0.25">
      <c r="A13" s="30" t="s">
        <v>44</v>
      </c>
      <c r="B13" s="31">
        <f>B26*B78/11630</f>
        <v>792.17047127248509</v>
      </c>
      <c r="C13" s="31">
        <f t="shared" ref="C13:V13" si="20">C26*C78/11630</f>
        <v>805.56384306273014</v>
      </c>
      <c r="D13" s="31">
        <f t="shared" si="20"/>
        <v>816.30476825751157</v>
      </c>
      <c r="E13" s="31">
        <f t="shared" si="20"/>
        <v>822.90155488067444</v>
      </c>
      <c r="F13" s="31">
        <f t="shared" si="20"/>
        <v>831.70902863972879</v>
      </c>
      <c r="G13" s="31">
        <f t="shared" si="20"/>
        <v>838.95702315985386</v>
      </c>
      <c r="H13" s="31">
        <f t="shared" si="20"/>
        <v>842.3503059159907</v>
      </c>
      <c r="I13" s="31">
        <f t="shared" si="20"/>
        <v>843.69609470902276</v>
      </c>
      <c r="J13" s="31">
        <f t="shared" si="20"/>
        <v>839.49636292851494</v>
      </c>
      <c r="K13" s="31">
        <f t="shared" si="20"/>
        <v>829.4789730577935</v>
      </c>
      <c r="L13" s="31">
        <f t="shared" si="20"/>
        <v>815.84478258232718</v>
      </c>
      <c r="M13" s="31">
        <f t="shared" si="20"/>
        <v>790.3662440554773</v>
      </c>
      <c r="N13" s="31">
        <f t="shared" si="20"/>
        <v>761.27541796293156</v>
      </c>
      <c r="O13" s="31">
        <f t="shared" si="20"/>
        <v>738.99704113958444</v>
      </c>
      <c r="P13" s="31">
        <f t="shared" si="20"/>
        <v>723.04897277864904</v>
      </c>
      <c r="Q13" s="31">
        <f t="shared" si="20"/>
        <v>679.39017675528919</v>
      </c>
      <c r="R13" s="31">
        <f t="shared" si="20"/>
        <v>636.93459632736835</v>
      </c>
      <c r="S13" s="31">
        <f t="shared" si="20"/>
        <v>600.82644170615481</v>
      </c>
      <c r="T13" s="31">
        <f t="shared" si="20"/>
        <v>571.25165253506168</v>
      </c>
      <c r="U13" s="31">
        <f t="shared" si="20"/>
        <v>532.27759576130325</v>
      </c>
      <c r="V13" s="31">
        <f t="shared" si="20"/>
        <v>523.40047802240042</v>
      </c>
      <c r="W13" s="31">
        <f t="shared" ref="W13" si="21">W26*W78/11630</f>
        <v>508.3998719671726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193.11744966088551</v>
      </c>
      <c r="C14" s="33">
        <f t="shared" ref="C14:V14" si="22">C27*C79/11630</f>
        <v>199.5729890356647</v>
      </c>
      <c r="D14" s="33">
        <f t="shared" si="22"/>
        <v>210.27307712646112</v>
      </c>
      <c r="E14" s="33">
        <f t="shared" si="22"/>
        <v>219.41644463847658</v>
      </c>
      <c r="F14" s="33">
        <f t="shared" si="22"/>
        <v>228.84430734356937</v>
      </c>
      <c r="G14" s="33">
        <f t="shared" si="22"/>
        <v>245.77527652325963</v>
      </c>
      <c r="H14" s="33">
        <f t="shared" si="22"/>
        <v>260.80609357745629</v>
      </c>
      <c r="I14" s="33">
        <f t="shared" si="22"/>
        <v>286.36252946953613</v>
      </c>
      <c r="J14" s="33">
        <f t="shared" si="22"/>
        <v>313.68554493497265</v>
      </c>
      <c r="K14" s="33">
        <f t="shared" si="22"/>
        <v>348.45551474099238</v>
      </c>
      <c r="L14" s="33">
        <f t="shared" si="22"/>
        <v>376.42362198290868</v>
      </c>
      <c r="M14" s="33">
        <f t="shared" si="22"/>
        <v>402.87128753159323</v>
      </c>
      <c r="N14" s="33">
        <f t="shared" si="22"/>
        <v>419.74682047692392</v>
      </c>
      <c r="O14" s="33">
        <f t="shared" si="22"/>
        <v>441.22625608812132</v>
      </c>
      <c r="P14" s="33">
        <f t="shared" si="22"/>
        <v>465.81210078281902</v>
      </c>
      <c r="Q14" s="33">
        <f t="shared" si="22"/>
        <v>482.59366250061834</v>
      </c>
      <c r="R14" s="33">
        <f t="shared" si="22"/>
        <v>487.17797570136213</v>
      </c>
      <c r="S14" s="33">
        <f t="shared" si="22"/>
        <v>508.49682560094845</v>
      </c>
      <c r="T14" s="33">
        <f t="shared" si="22"/>
        <v>532.39957017093559</v>
      </c>
      <c r="U14" s="33">
        <f t="shared" si="22"/>
        <v>544.52739357712483</v>
      </c>
      <c r="V14" s="33">
        <f t="shared" si="22"/>
        <v>581.59382385493723</v>
      </c>
      <c r="W14" s="33">
        <f t="shared" ref="W14" si="23">W27*W79/11630</f>
        <v>590.4725542161749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114591.95420144421</v>
      </c>
      <c r="C16" s="19">
        <f t="shared" ref="C16:Q16" si="24">SUM(C17,C22,C25)</f>
        <v>116340.24208867701</v>
      </c>
      <c r="D16" s="19">
        <f t="shared" si="24"/>
        <v>119261.09875442994</v>
      </c>
      <c r="E16" s="19">
        <f t="shared" si="24"/>
        <v>121826.77522518918</v>
      </c>
      <c r="F16" s="19">
        <f t="shared" si="24"/>
        <v>124724.99777507735</v>
      </c>
      <c r="G16" s="19">
        <f t="shared" si="24"/>
        <v>130197.27483988795</v>
      </c>
      <c r="H16" s="19">
        <f t="shared" si="24"/>
        <v>134976.67856446444</v>
      </c>
      <c r="I16" s="19">
        <f t="shared" si="24"/>
        <v>143454.96332207456</v>
      </c>
      <c r="J16" s="19">
        <f t="shared" si="24"/>
        <v>152410.52244801173</v>
      </c>
      <c r="K16" s="19">
        <f t="shared" si="24"/>
        <v>164112.44805828691</v>
      </c>
      <c r="L16" s="19">
        <f t="shared" si="24"/>
        <v>172897.47216781724</v>
      </c>
      <c r="M16" s="19">
        <f t="shared" si="24"/>
        <v>180252.54674268063</v>
      </c>
      <c r="N16" s="19">
        <f t="shared" si="24"/>
        <v>184410.66009160594</v>
      </c>
      <c r="O16" s="19">
        <f t="shared" si="24"/>
        <v>190179.9345618769</v>
      </c>
      <c r="P16" s="19">
        <f t="shared" si="24"/>
        <v>197317.61937673634</v>
      </c>
      <c r="Q16" s="19">
        <f t="shared" si="24"/>
        <v>200723.84459694792</v>
      </c>
      <c r="R16" s="19">
        <f t="shared" ref="R16" si="25">SUM(R17,R22,R25)</f>
        <v>202694.58229858108</v>
      </c>
      <c r="S16" s="19">
        <f t="shared" ref="S16" si="26">SUM(S17,S22,S25)</f>
        <v>205998.02016378928</v>
      </c>
      <c r="T16" s="19">
        <f t="shared" ref="T16" si="27">SUM(T17,T22,T25)</f>
        <v>209018.36253192657</v>
      </c>
      <c r="U16" s="19">
        <f t="shared" ref="U16" si="28">SUM(U17,U22,U25)</f>
        <v>211678.21321382414</v>
      </c>
      <c r="V16" s="19">
        <f t="shared" ref="V16:W16" si="29">SUM(V17,V22,V25)</f>
        <v>214168.68086497788</v>
      </c>
      <c r="W16" s="19">
        <f t="shared" si="29"/>
        <v>212510.34899791572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21744.451177364455</v>
      </c>
      <c r="C17" s="22">
        <f t="shared" ref="C17:Q17" si="30">SUM(C18:C21)</f>
        <v>21983.256257599365</v>
      </c>
      <c r="D17" s="22">
        <f t="shared" si="30"/>
        <v>21834.450325686616</v>
      </c>
      <c r="E17" s="22">
        <f t="shared" si="30"/>
        <v>21842.423464074564</v>
      </c>
      <c r="F17" s="22">
        <f t="shared" si="30"/>
        <v>21804.529814656962</v>
      </c>
      <c r="G17" s="22">
        <f t="shared" si="30"/>
        <v>21803.21913934754</v>
      </c>
      <c r="H17" s="22">
        <f t="shared" si="30"/>
        <v>21627.884527404083</v>
      </c>
      <c r="I17" s="22">
        <f t="shared" si="30"/>
        <v>21619.554374208707</v>
      </c>
      <c r="J17" s="22">
        <f t="shared" si="30"/>
        <v>21410.296642786994</v>
      </c>
      <c r="K17" s="22">
        <f t="shared" si="30"/>
        <v>21378.848918030926</v>
      </c>
      <c r="L17" s="22">
        <f t="shared" si="30"/>
        <v>21094.075972565632</v>
      </c>
      <c r="M17" s="22">
        <f t="shared" si="30"/>
        <v>20795.752455784888</v>
      </c>
      <c r="N17" s="22">
        <f t="shared" si="30"/>
        <v>20346.030634351333</v>
      </c>
      <c r="O17" s="22">
        <f t="shared" si="30"/>
        <v>20113.419101978154</v>
      </c>
      <c r="P17" s="22">
        <f t="shared" si="30"/>
        <v>19889.129960785849</v>
      </c>
      <c r="Q17" s="22">
        <f t="shared" si="30"/>
        <v>19592.398909762949</v>
      </c>
      <c r="R17" s="22">
        <f t="shared" ref="R17" si="31">SUM(R18:R21)</f>
        <v>19342.460016966579</v>
      </c>
      <c r="S17" s="22">
        <f t="shared" ref="S17" si="32">SUM(S18:S21)</f>
        <v>19149.177357013581</v>
      </c>
      <c r="T17" s="22">
        <f t="shared" ref="T17" si="33">SUM(T18:T21)</f>
        <v>19254.746513324557</v>
      </c>
      <c r="U17" s="22">
        <f t="shared" ref="U17" si="34">SUM(U18:U21)</f>
        <v>19124.419274088013</v>
      </c>
      <c r="V17" s="22">
        <f t="shared" ref="V17:W17" si="35">SUM(V18:V21)</f>
        <v>19144.704333136018</v>
      </c>
      <c r="W17" s="22">
        <f t="shared" si="35"/>
        <v>19295.046858796017</v>
      </c>
      <c r="DA17" s="57"/>
    </row>
    <row r="18" spans="1:105" ht="12" customHeight="1" x14ac:dyDescent="0.25">
      <c r="A18" s="28" t="s">
        <v>32</v>
      </c>
      <c r="B18" s="29">
        <f>B31*B83/1000000</f>
        <v>1384.2478373002778</v>
      </c>
      <c r="C18" s="29">
        <f t="shared" ref="C18:Q18" si="36">C31*C83/1000000</f>
        <v>1373.210305635756</v>
      </c>
      <c r="D18" s="29">
        <f t="shared" si="36"/>
        <v>1358.7793568597031</v>
      </c>
      <c r="E18" s="29">
        <f t="shared" si="36"/>
        <v>1344.7236287629219</v>
      </c>
      <c r="F18" s="29">
        <f t="shared" si="36"/>
        <v>1332.4684641986871</v>
      </c>
      <c r="G18" s="29">
        <f t="shared" si="36"/>
        <v>1322.6292499031579</v>
      </c>
      <c r="H18" s="29">
        <f t="shared" si="36"/>
        <v>1306.7525134551418</v>
      </c>
      <c r="I18" s="29">
        <f t="shared" si="36"/>
        <v>1291.5987231244148</v>
      </c>
      <c r="J18" s="29">
        <f t="shared" si="36"/>
        <v>1274.1414800411517</v>
      </c>
      <c r="K18" s="29">
        <f t="shared" si="36"/>
        <v>1253.5132638985756</v>
      </c>
      <c r="L18" s="29">
        <f t="shared" si="36"/>
        <v>1227.3962276584396</v>
      </c>
      <c r="M18" s="29">
        <f t="shared" si="36"/>
        <v>1204.1310645711492</v>
      </c>
      <c r="N18" s="29">
        <f t="shared" si="36"/>
        <v>1176.8260528927733</v>
      </c>
      <c r="O18" s="29">
        <f t="shared" si="36"/>
        <v>1146.0033154776359</v>
      </c>
      <c r="P18" s="29">
        <f t="shared" si="36"/>
        <v>1122.5245758900508</v>
      </c>
      <c r="Q18" s="29">
        <f t="shared" si="36"/>
        <v>1084.1479653520114</v>
      </c>
      <c r="R18" s="29">
        <f t="shared" ref="R18:V18" si="37">R31*R83/1000000</f>
        <v>1043.1084465243248</v>
      </c>
      <c r="S18" s="29">
        <f t="shared" si="37"/>
        <v>1000.3588211971772</v>
      </c>
      <c r="T18" s="29">
        <f t="shared" si="37"/>
        <v>958.20387445595713</v>
      </c>
      <c r="U18" s="29">
        <f t="shared" si="37"/>
        <v>930.03776416886353</v>
      </c>
      <c r="V18" s="29">
        <f t="shared" si="37"/>
        <v>904.79265040531357</v>
      </c>
      <c r="W18" s="29">
        <f t="shared" ref="W18" si="38">W31*W83/1000000</f>
        <v>882.92559255517631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15127.352895752556</v>
      </c>
      <c r="C19" s="29">
        <f t="shared" ref="C19:Q19" si="39">C32*C84/1000000</f>
        <v>15094.532537210602</v>
      </c>
      <c r="D19" s="29">
        <f t="shared" si="39"/>
        <v>14887.530558802549</v>
      </c>
      <c r="E19" s="29">
        <f t="shared" si="39"/>
        <v>14784.800452731055</v>
      </c>
      <c r="F19" s="29">
        <f t="shared" si="39"/>
        <v>14598.551253988302</v>
      </c>
      <c r="G19" s="29">
        <f t="shared" si="39"/>
        <v>14431.340002341622</v>
      </c>
      <c r="H19" s="29">
        <f t="shared" si="39"/>
        <v>14302.754515326693</v>
      </c>
      <c r="I19" s="29">
        <f t="shared" si="39"/>
        <v>14099.225208061145</v>
      </c>
      <c r="J19" s="29">
        <f t="shared" si="39"/>
        <v>13819.292522353451</v>
      </c>
      <c r="K19" s="29">
        <f t="shared" si="39"/>
        <v>13555.322486484978</v>
      </c>
      <c r="L19" s="29">
        <f t="shared" si="39"/>
        <v>13160.401143408133</v>
      </c>
      <c r="M19" s="29">
        <f t="shared" si="39"/>
        <v>12769.636768142911</v>
      </c>
      <c r="N19" s="29">
        <f t="shared" si="39"/>
        <v>12318.846420008764</v>
      </c>
      <c r="O19" s="29">
        <f t="shared" si="39"/>
        <v>11855.366979915472</v>
      </c>
      <c r="P19" s="29">
        <f t="shared" si="39"/>
        <v>11407.620227056701</v>
      </c>
      <c r="Q19" s="29">
        <f t="shared" si="39"/>
        <v>10856.836173861995</v>
      </c>
      <c r="R19" s="29">
        <f t="shared" ref="R19:V19" si="40">R32*R84/1000000</f>
        <v>10442.319884512013</v>
      </c>
      <c r="S19" s="29">
        <f t="shared" si="40"/>
        <v>10129.72713197884</v>
      </c>
      <c r="T19" s="29">
        <f t="shared" si="40"/>
        <v>9809.6391303994078</v>
      </c>
      <c r="U19" s="29">
        <f t="shared" si="40"/>
        <v>9445.1345549474609</v>
      </c>
      <c r="V19" s="29">
        <f t="shared" si="40"/>
        <v>9121.0825718950946</v>
      </c>
      <c r="W19" s="29">
        <f t="shared" ref="W19" si="41">W32*W84/1000000</f>
        <v>8776.4716334624827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566.70534360086981</v>
      </c>
      <c r="C20" s="29">
        <f t="shared" ref="C20:Q20" si="43">C33*C85/1000000</f>
        <v>571.31446889295876</v>
      </c>
      <c r="D20" s="29">
        <f t="shared" si="43"/>
        <v>576.53949762871923</v>
      </c>
      <c r="E20" s="29">
        <f t="shared" si="43"/>
        <v>583.63632331435588</v>
      </c>
      <c r="F20" s="29">
        <f t="shared" si="43"/>
        <v>594.53511021157556</v>
      </c>
      <c r="G20" s="29">
        <f t="shared" si="43"/>
        <v>610.7632359052966</v>
      </c>
      <c r="H20" s="29">
        <f t="shared" si="43"/>
        <v>628.38506008525519</v>
      </c>
      <c r="I20" s="29">
        <f t="shared" si="43"/>
        <v>653.20500962965673</v>
      </c>
      <c r="J20" s="29">
        <f t="shared" si="43"/>
        <v>685.46688012316838</v>
      </c>
      <c r="K20" s="29">
        <f t="shared" si="43"/>
        <v>728.75879462327896</v>
      </c>
      <c r="L20" s="29">
        <f t="shared" si="43"/>
        <v>787.36406166081906</v>
      </c>
      <c r="M20" s="29">
        <f t="shared" si="43"/>
        <v>872.93803879958682</v>
      </c>
      <c r="N20" s="29">
        <f t="shared" si="43"/>
        <v>986.92661598470363</v>
      </c>
      <c r="O20" s="29">
        <f t="shared" si="43"/>
        <v>1155.3029250864624</v>
      </c>
      <c r="P20" s="29">
        <f t="shared" si="43"/>
        <v>1421.6558371099104</v>
      </c>
      <c r="Q20" s="29">
        <f t="shared" si="43"/>
        <v>1629.5083886187801</v>
      </c>
      <c r="R20" s="29">
        <f t="shared" ref="R20:V20" si="44">R33*R85/1000000</f>
        <v>1890.8672659746883</v>
      </c>
      <c r="S20" s="29">
        <f t="shared" si="44"/>
        <v>2158.7334330654553</v>
      </c>
      <c r="T20" s="29">
        <f t="shared" si="44"/>
        <v>2490.6076933940408</v>
      </c>
      <c r="U20" s="29">
        <f t="shared" si="44"/>
        <v>2855.5158099452697</v>
      </c>
      <c r="V20" s="29">
        <f t="shared" si="44"/>
        <v>3221.9800955739493</v>
      </c>
      <c r="W20" s="29">
        <f t="shared" ref="W20" si="45">W33*W85/1000000</f>
        <v>3535.108055981616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4666.1451007107544</v>
      </c>
      <c r="C21" s="29">
        <f t="shared" ref="C21:Q21" si="47">C34*C86/1000000</f>
        <v>4944.1989458600519</v>
      </c>
      <c r="D21" s="29">
        <f t="shared" si="47"/>
        <v>5011.6009123956446</v>
      </c>
      <c r="E21" s="29">
        <f t="shared" si="47"/>
        <v>5129.2630592662299</v>
      </c>
      <c r="F21" s="29">
        <f t="shared" si="47"/>
        <v>5278.9749862583958</v>
      </c>
      <c r="G21" s="29">
        <f t="shared" si="47"/>
        <v>5438.4866511974642</v>
      </c>
      <c r="H21" s="29">
        <f t="shared" si="47"/>
        <v>5389.992438536995</v>
      </c>
      <c r="I21" s="29">
        <f t="shared" si="47"/>
        <v>5575.5254333934909</v>
      </c>
      <c r="J21" s="29">
        <f t="shared" si="47"/>
        <v>5631.3957602692235</v>
      </c>
      <c r="K21" s="29">
        <f t="shared" si="47"/>
        <v>5841.2543730240932</v>
      </c>
      <c r="L21" s="29">
        <f t="shared" si="47"/>
        <v>5918.9145398382389</v>
      </c>
      <c r="M21" s="29">
        <f t="shared" si="47"/>
        <v>5949.046584271241</v>
      </c>
      <c r="N21" s="29">
        <f t="shared" si="47"/>
        <v>5863.4315454650923</v>
      </c>
      <c r="O21" s="29">
        <f t="shared" si="47"/>
        <v>5956.745881498583</v>
      </c>
      <c r="P21" s="29">
        <f t="shared" si="47"/>
        <v>5937.3293207291872</v>
      </c>
      <c r="Q21" s="29">
        <f t="shared" si="47"/>
        <v>6021.9063819301618</v>
      </c>
      <c r="R21" s="29">
        <f t="shared" ref="R21:V21" si="48">R34*R86/1000000</f>
        <v>5966.1644199555531</v>
      </c>
      <c r="S21" s="29">
        <f t="shared" si="48"/>
        <v>5860.3579707721101</v>
      </c>
      <c r="T21" s="29">
        <f t="shared" si="48"/>
        <v>5996.2958150751519</v>
      </c>
      <c r="U21" s="29">
        <f t="shared" si="48"/>
        <v>5893.7311450264197</v>
      </c>
      <c r="V21" s="29">
        <f t="shared" si="48"/>
        <v>5896.8490152616623</v>
      </c>
      <c r="W21" s="29">
        <f t="shared" ref="W21" si="49">W34*W86/1000000</f>
        <v>6100.5415767967415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6549.5894348641186</v>
      </c>
      <c r="C22" s="22">
        <f t="shared" ref="C22:Q22" si="50">SUM(C23:C24)</f>
        <v>6746.4895118614832</v>
      </c>
      <c r="D22" s="22">
        <f t="shared" si="50"/>
        <v>6971.0394602649076</v>
      </c>
      <c r="E22" s="22">
        <f t="shared" si="50"/>
        <v>7216.4103745324037</v>
      </c>
      <c r="F22" s="22">
        <f t="shared" si="50"/>
        <v>7659.1982414916838</v>
      </c>
      <c r="G22" s="22">
        <f t="shared" si="50"/>
        <v>8134.5433188433017</v>
      </c>
      <c r="H22" s="22">
        <f t="shared" si="50"/>
        <v>8788.6382640117408</v>
      </c>
      <c r="I22" s="22">
        <f t="shared" si="50"/>
        <v>9558.9400152275739</v>
      </c>
      <c r="J22" s="22">
        <f t="shared" si="50"/>
        <v>10353.794340534088</v>
      </c>
      <c r="K22" s="22">
        <f t="shared" si="50"/>
        <v>11184.39427523865</v>
      </c>
      <c r="L22" s="22">
        <f t="shared" si="50"/>
        <v>11835.232310772833</v>
      </c>
      <c r="M22" s="22">
        <f t="shared" si="50"/>
        <v>12237.537639786042</v>
      </c>
      <c r="N22" s="22">
        <f t="shared" si="50"/>
        <v>12518.738176819235</v>
      </c>
      <c r="O22" s="22">
        <f t="shared" si="50"/>
        <v>12699.353310256043</v>
      </c>
      <c r="P22" s="22">
        <f t="shared" si="50"/>
        <v>13171.073756078811</v>
      </c>
      <c r="Q22" s="22">
        <f t="shared" si="50"/>
        <v>13428.208231718942</v>
      </c>
      <c r="R22" s="22">
        <f t="shared" ref="R22" si="51">SUM(R23:R24)</f>
        <v>13925.819730745661</v>
      </c>
      <c r="S22" s="22">
        <f t="shared" ref="S22" si="52">SUM(S23:S24)</f>
        <v>14732.126007221581</v>
      </c>
      <c r="T22" s="22">
        <f t="shared" ref="T22" si="53">SUM(T23:T24)</f>
        <v>15524.349216403663</v>
      </c>
      <c r="U22" s="22">
        <f t="shared" ref="U22" si="54">SUM(U23:U24)</f>
        <v>16332.48036319942</v>
      </c>
      <c r="V22" s="22">
        <f t="shared" ref="V22:W22" si="55">SUM(V23:V24)</f>
        <v>17052.087094702321</v>
      </c>
      <c r="W22" s="22">
        <f t="shared" si="55"/>
        <v>17390.262027058852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3826.525314096385</v>
      </c>
      <c r="C23" s="29">
        <f t="shared" ref="C23:Q23" si="57">C36*C88/1000000</f>
        <v>4030.0258818135389</v>
      </c>
      <c r="D23" s="29">
        <f t="shared" si="57"/>
        <v>4249.9766903664977</v>
      </c>
      <c r="E23" s="29">
        <f t="shared" si="57"/>
        <v>4490.8487104834476</v>
      </c>
      <c r="F23" s="29">
        <f t="shared" si="57"/>
        <v>4774.7364875090761</v>
      </c>
      <c r="G23" s="29">
        <f t="shared" si="57"/>
        <v>5073.4271171871733</v>
      </c>
      <c r="H23" s="29">
        <f t="shared" si="57"/>
        <v>5524.9436966531284</v>
      </c>
      <c r="I23" s="29">
        <f t="shared" si="57"/>
        <v>6021.7484664779677</v>
      </c>
      <c r="J23" s="29">
        <f t="shared" si="57"/>
        <v>6586.7647074989818</v>
      </c>
      <c r="K23" s="29">
        <f t="shared" si="57"/>
        <v>7173.5249184216782</v>
      </c>
      <c r="L23" s="29">
        <f t="shared" si="57"/>
        <v>7645.7451286767273</v>
      </c>
      <c r="M23" s="29">
        <f t="shared" si="57"/>
        <v>7946.9509957898645</v>
      </c>
      <c r="N23" s="29">
        <f t="shared" si="57"/>
        <v>8140.2457253593757</v>
      </c>
      <c r="O23" s="29">
        <f t="shared" si="57"/>
        <v>8310.8477703784611</v>
      </c>
      <c r="P23" s="29">
        <f t="shared" si="57"/>
        <v>8663.6105994051468</v>
      </c>
      <c r="Q23" s="29">
        <f t="shared" si="57"/>
        <v>8709.8072584455931</v>
      </c>
      <c r="R23" s="29">
        <f t="shared" ref="R23:V23" si="58">R36*R88/1000000</f>
        <v>8606.2063709516951</v>
      </c>
      <c r="S23" s="29">
        <f t="shared" si="58"/>
        <v>8759.9142774475313</v>
      </c>
      <c r="T23" s="29">
        <f t="shared" si="58"/>
        <v>8854.1010226186481</v>
      </c>
      <c r="U23" s="29">
        <f t="shared" si="58"/>
        <v>8984.1878303114718</v>
      </c>
      <c r="V23" s="29">
        <f t="shared" si="58"/>
        <v>9072.5796009889145</v>
      </c>
      <c r="W23" s="29">
        <f t="shared" ref="W23" si="59">W36*W88/1000000</f>
        <v>8926.6322281697067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2723.0641207677336</v>
      </c>
      <c r="C24" s="29">
        <f t="shared" ref="C24:Q24" si="61">C37*C89/1000000</f>
        <v>2716.4636300479442</v>
      </c>
      <c r="D24" s="29">
        <f t="shared" si="61"/>
        <v>2721.0627698984099</v>
      </c>
      <c r="E24" s="29">
        <f t="shared" si="61"/>
        <v>2725.5616640489561</v>
      </c>
      <c r="F24" s="29">
        <f t="shared" si="61"/>
        <v>2884.4617539826072</v>
      </c>
      <c r="G24" s="29">
        <f t="shared" si="61"/>
        <v>3061.1162016561279</v>
      </c>
      <c r="H24" s="29">
        <f t="shared" si="61"/>
        <v>3263.6945673586129</v>
      </c>
      <c r="I24" s="29">
        <f t="shared" si="61"/>
        <v>3537.1915487496067</v>
      </c>
      <c r="J24" s="29">
        <f t="shared" si="61"/>
        <v>3767.0296330351075</v>
      </c>
      <c r="K24" s="29">
        <f t="shared" si="61"/>
        <v>4010.8693568169729</v>
      </c>
      <c r="L24" s="29">
        <f t="shared" si="61"/>
        <v>4189.4871820961062</v>
      </c>
      <c r="M24" s="29">
        <f t="shared" si="61"/>
        <v>4290.5866439961783</v>
      </c>
      <c r="N24" s="29">
        <f t="shared" si="61"/>
        <v>4378.4924514598588</v>
      </c>
      <c r="O24" s="29">
        <f t="shared" si="61"/>
        <v>4388.5055398775821</v>
      </c>
      <c r="P24" s="29">
        <f t="shared" si="61"/>
        <v>4507.4631566736634</v>
      </c>
      <c r="Q24" s="29">
        <f t="shared" si="61"/>
        <v>4718.4009732733475</v>
      </c>
      <c r="R24" s="29">
        <f t="shared" ref="R24:V24" si="62">R37*R89/1000000</f>
        <v>5319.6133597939661</v>
      </c>
      <c r="S24" s="29">
        <f t="shared" si="62"/>
        <v>5972.2117297740488</v>
      </c>
      <c r="T24" s="29">
        <f t="shared" si="62"/>
        <v>6670.2481937850152</v>
      </c>
      <c r="U24" s="29">
        <f t="shared" si="62"/>
        <v>7348.2925328879483</v>
      </c>
      <c r="V24" s="29">
        <f t="shared" si="62"/>
        <v>7979.5074937134059</v>
      </c>
      <c r="W24" s="29">
        <f t="shared" ref="W24" si="63">W37*W89/1000000</f>
        <v>8463.6297988891456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86297.913589215634</v>
      </c>
      <c r="C25" s="22">
        <f t="shared" ref="C25:Q25" si="64">SUM(C26:C27)</f>
        <v>87610.496319216167</v>
      </c>
      <c r="D25" s="22">
        <f t="shared" si="64"/>
        <v>90455.608968478424</v>
      </c>
      <c r="E25" s="22">
        <f t="shared" si="64"/>
        <v>92767.941386582213</v>
      </c>
      <c r="F25" s="22">
        <f t="shared" si="64"/>
        <v>95261.269718928699</v>
      </c>
      <c r="G25" s="22">
        <f t="shared" si="64"/>
        <v>100259.5123816971</v>
      </c>
      <c r="H25" s="22">
        <f t="shared" si="64"/>
        <v>104560.15577304862</v>
      </c>
      <c r="I25" s="22">
        <f t="shared" si="64"/>
        <v>112276.46893263828</v>
      </c>
      <c r="J25" s="22">
        <f t="shared" si="64"/>
        <v>120646.43146469064</v>
      </c>
      <c r="K25" s="22">
        <f t="shared" si="64"/>
        <v>131549.20486501735</v>
      </c>
      <c r="L25" s="22">
        <f t="shared" si="64"/>
        <v>139968.16388447877</v>
      </c>
      <c r="M25" s="22">
        <f t="shared" si="64"/>
        <v>147219.25664710969</v>
      </c>
      <c r="N25" s="22">
        <f t="shared" si="64"/>
        <v>151545.89128043537</v>
      </c>
      <c r="O25" s="22">
        <f t="shared" si="64"/>
        <v>157367.16214964271</v>
      </c>
      <c r="P25" s="22">
        <f t="shared" si="64"/>
        <v>164257.41565987168</v>
      </c>
      <c r="Q25" s="22">
        <f t="shared" si="64"/>
        <v>167703.23745546603</v>
      </c>
      <c r="R25" s="22">
        <f t="shared" ref="R25" si="65">SUM(R26:R27)</f>
        <v>169426.30255086883</v>
      </c>
      <c r="S25" s="22">
        <f t="shared" ref="S25" si="66">SUM(S26:S27)</f>
        <v>172116.71679955409</v>
      </c>
      <c r="T25" s="22">
        <f t="shared" ref="T25" si="67">SUM(T26:T27)</f>
        <v>174239.26680219834</v>
      </c>
      <c r="U25" s="22">
        <f t="shared" ref="U25" si="68">SUM(U26:U27)</f>
        <v>176221.31357653672</v>
      </c>
      <c r="V25" s="22">
        <f t="shared" ref="V25:W25" si="69">SUM(V26:V27)</f>
        <v>177971.88943713956</v>
      </c>
      <c r="W25" s="22">
        <f t="shared" si="69"/>
        <v>175825.04011206084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19583.17007010616</v>
      </c>
      <c r="C26" s="31">
        <f t="shared" ref="C26:Q26" si="71">C39*C91/1000000</f>
        <v>19873.424061279235</v>
      </c>
      <c r="D26" s="31">
        <f t="shared" si="71"/>
        <v>20111.905289103215</v>
      </c>
      <c r="E26" s="31">
        <f t="shared" si="71"/>
        <v>20252.081100427356</v>
      </c>
      <c r="F26" s="31">
        <f t="shared" si="71"/>
        <v>20437.912062316864</v>
      </c>
      <c r="G26" s="31">
        <f t="shared" si="71"/>
        <v>20594.704887054337</v>
      </c>
      <c r="H26" s="31">
        <f t="shared" si="71"/>
        <v>20652.462389607259</v>
      </c>
      <c r="I26" s="31">
        <f t="shared" si="71"/>
        <v>20670.386824414931</v>
      </c>
      <c r="J26" s="31">
        <f t="shared" si="71"/>
        <v>20587.295761110116</v>
      </c>
      <c r="K26" s="31">
        <f t="shared" si="71"/>
        <v>20398.582805894588</v>
      </c>
      <c r="L26" s="31">
        <f t="shared" si="71"/>
        <v>20070.880047325139</v>
      </c>
      <c r="M26" s="31">
        <f t="shared" si="71"/>
        <v>19438.037885962462</v>
      </c>
      <c r="N26" s="31">
        <f t="shared" si="71"/>
        <v>18736.909491248269</v>
      </c>
      <c r="O26" s="31">
        <f t="shared" si="71"/>
        <v>18180.538341108862</v>
      </c>
      <c r="P26" s="31">
        <f t="shared" si="71"/>
        <v>17768.121819140284</v>
      </c>
      <c r="Q26" s="31">
        <f t="shared" si="71"/>
        <v>16641.005825434266</v>
      </c>
      <c r="R26" s="31">
        <f t="shared" ref="R26:V26" si="72">R39*R91/1000000</f>
        <v>15640.027406657659</v>
      </c>
      <c r="S26" s="31">
        <f t="shared" si="72"/>
        <v>14671.875879474601</v>
      </c>
      <c r="T26" s="31">
        <f t="shared" si="72"/>
        <v>13575.604832362695</v>
      </c>
      <c r="U26" s="31">
        <f t="shared" si="72"/>
        <v>12555.531873891834</v>
      </c>
      <c r="V26" s="31">
        <f t="shared" si="72"/>
        <v>11700.677288583513</v>
      </c>
      <c r="W26" s="31">
        <f t="shared" ref="W26" si="73">W39*W91/1000000</f>
        <v>11107.773642463026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66714.74351910947</v>
      </c>
      <c r="C27" s="33">
        <f t="shared" ref="C27:Q27" si="75">C40*C92/1000000</f>
        <v>67737.072257936932</v>
      </c>
      <c r="D27" s="33">
        <f t="shared" si="75"/>
        <v>70343.703679375205</v>
      </c>
      <c r="E27" s="33">
        <f t="shared" si="75"/>
        <v>72515.860286154857</v>
      </c>
      <c r="F27" s="33">
        <f t="shared" si="75"/>
        <v>74823.357656611843</v>
      </c>
      <c r="G27" s="33">
        <f t="shared" si="75"/>
        <v>79664.807494642766</v>
      </c>
      <c r="H27" s="33">
        <f t="shared" si="75"/>
        <v>83907.693383441365</v>
      </c>
      <c r="I27" s="33">
        <f t="shared" si="75"/>
        <v>91606.082108223345</v>
      </c>
      <c r="J27" s="33">
        <f t="shared" si="75"/>
        <v>100059.13570358053</v>
      </c>
      <c r="K27" s="33">
        <f t="shared" si="75"/>
        <v>111150.62205912276</v>
      </c>
      <c r="L27" s="33">
        <f t="shared" si="75"/>
        <v>119897.28383715363</v>
      </c>
      <c r="M27" s="33">
        <f t="shared" si="75"/>
        <v>127781.21876114723</v>
      </c>
      <c r="N27" s="33">
        <f t="shared" si="75"/>
        <v>132808.98178918712</v>
      </c>
      <c r="O27" s="33">
        <f t="shared" si="75"/>
        <v>139186.62380853386</v>
      </c>
      <c r="P27" s="33">
        <f t="shared" si="75"/>
        <v>146489.29384073141</v>
      </c>
      <c r="Q27" s="33">
        <f t="shared" si="75"/>
        <v>151062.23163003178</v>
      </c>
      <c r="R27" s="33">
        <f t="shared" ref="R27:V27" si="76">R40*R92/1000000</f>
        <v>153786.27514421116</v>
      </c>
      <c r="S27" s="33">
        <f t="shared" si="76"/>
        <v>157444.8409200795</v>
      </c>
      <c r="T27" s="33">
        <f t="shared" si="76"/>
        <v>160663.66196983564</v>
      </c>
      <c r="U27" s="33">
        <f t="shared" si="76"/>
        <v>163665.78170264489</v>
      </c>
      <c r="V27" s="33">
        <f t="shared" si="76"/>
        <v>166271.21214855605</v>
      </c>
      <c r="W27" s="33">
        <f t="shared" ref="W27" si="77">W40*W92/1000000</f>
        <v>164717.26646959782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27866084</v>
      </c>
      <c r="C31" s="34">
        <v>27989901</v>
      </c>
      <c r="D31" s="34">
        <v>28109554</v>
      </c>
      <c r="E31" s="34">
        <v>28287645</v>
      </c>
      <c r="F31" s="34">
        <v>28577645</v>
      </c>
      <c r="G31" s="34">
        <v>28996716</v>
      </c>
      <c r="H31" s="34">
        <v>29291396</v>
      </c>
      <c r="I31" s="34">
        <v>29671434</v>
      </c>
      <c r="J31" s="34">
        <v>30037247</v>
      </c>
      <c r="K31" s="34">
        <v>30377101</v>
      </c>
      <c r="L31" s="34">
        <v>30601091</v>
      </c>
      <c r="M31" s="34">
        <v>30972851</v>
      </c>
      <c r="N31" s="34">
        <v>31276720</v>
      </c>
      <c r="O31" s="34">
        <v>31547544</v>
      </c>
      <c r="P31" s="34">
        <v>32198911</v>
      </c>
      <c r="Q31" s="34">
        <v>32349120</v>
      </c>
      <c r="R31" s="34">
        <v>32443941</v>
      </c>
      <c r="S31" s="34">
        <v>32508726</v>
      </c>
      <c r="T31" s="34">
        <v>32652265</v>
      </c>
      <c r="U31" s="34">
        <v>32634536</v>
      </c>
      <c r="V31" s="34">
        <v>32618053</v>
      </c>
      <c r="W31" s="34">
        <v>32742598</v>
      </c>
      <c r="DA31" s="58" t="s">
        <v>984</v>
      </c>
    </row>
    <row r="32" spans="1:105" ht="12" customHeight="1" x14ac:dyDescent="0.25">
      <c r="A32" s="28" t="s">
        <v>47</v>
      </c>
      <c r="B32" s="34">
        <v>21417322</v>
      </c>
      <c r="C32" s="34">
        <v>21624530</v>
      </c>
      <c r="D32" s="34">
        <v>21626952</v>
      </c>
      <c r="E32" s="34">
        <v>21877210</v>
      </c>
      <c r="F32" s="34">
        <v>22032850</v>
      </c>
      <c r="G32" s="34">
        <v>22286307</v>
      </c>
      <c r="H32" s="34">
        <v>22700387</v>
      </c>
      <c r="I32" s="34">
        <v>23042445</v>
      </c>
      <c r="J32" s="34">
        <v>23278386</v>
      </c>
      <c r="K32" s="34">
        <v>23687787</v>
      </c>
      <c r="L32" s="34">
        <v>23886750</v>
      </c>
      <c r="M32" s="34">
        <v>24177349</v>
      </c>
      <c r="N32" s="34">
        <v>24413723</v>
      </c>
      <c r="O32" s="34">
        <v>24702561</v>
      </c>
      <c r="P32" s="34">
        <v>25106398</v>
      </c>
      <c r="Q32" s="34">
        <v>25291900</v>
      </c>
      <c r="R32" s="34">
        <v>25298936</v>
      </c>
      <c r="S32" s="34">
        <v>25321350</v>
      </c>
      <c r="T32" s="34">
        <v>25464195</v>
      </c>
      <c r="U32" s="34">
        <v>25328014</v>
      </c>
      <c r="V32" s="34">
        <v>25350216</v>
      </c>
      <c r="W32" s="34">
        <v>25305793</v>
      </c>
      <c r="DA32" s="58" t="s">
        <v>985</v>
      </c>
    </row>
    <row r="33" spans="1:105" ht="12" customHeight="1" x14ac:dyDescent="0.25">
      <c r="A33" s="28" t="s">
        <v>46</v>
      </c>
      <c r="B33" s="34">
        <v>341354</v>
      </c>
      <c r="C33" s="34">
        <v>345015</v>
      </c>
      <c r="D33" s="34">
        <v>349382</v>
      </c>
      <c r="E33" s="34">
        <v>355514</v>
      </c>
      <c r="F33" s="34">
        <v>364506</v>
      </c>
      <c r="G33" s="34">
        <v>377212</v>
      </c>
      <c r="H33" s="34">
        <v>391189</v>
      </c>
      <c r="I33" s="34">
        <v>410393</v>
      </c>
      <c r="J33" s="34">
        <v>435317</v>
      </c>
      <c r="K33" s="34">
        <v>468533</v>
      </c>
      <c r="L33" s="34">
        <v>512850</v>
      </c>
      <c r="M33" s="34">
        <v>579863</v>
      </c>
      <c r="N33" s="34">
        <v>678675</v>
      </c>
      <c r="O33" s="34">
        <v>833522</v>
      </c>
      <c r="P33" s="34">
        <v>1105898</v>
      </c>
      <c r="Q33" s="34">
        <v>1367015</v>
      </c>
      <c r="R33" s="34">
        <v>1712818</v>
      </c>
      <c r="S33" s="34">
        <v>2081753</v>
      </c>
      <c r="T33" s="34">
        <v>2541212</v>
      </c>
      <c r="U33" s="34">
        <v>3062198</v>
      </c>
      <c r="V33" s="34">
        <v>3598387</v>
      </c>
      <c r="W33" s="34">
        <v>4079914</v>
      </c>
      <c r="DA33" s="58" t="s">
        <v>986</v>
      </c>
    </row>
    <row r="34" spans="1:105" ht="12" customHeight="1" x14ac:dyDescent="0.25">
      <c r="A34" s="28" t="s">
        <v>45</v>
      </c>
      <c r="B34" s="34">
        <v>6893700</v>
      </c>
      <c r="C34" s="34">
        <v>7417326</v>
      </c>
      <c r="D34" s="34">
        <v>7606566</v>
      </c>
      <c r="E34" s="34">
        <v>7903878</v>
      </c>
      <c r="F34" s="34">
        <v>8282338</v>
      </c>
      <c r="G34" s="34">
        <v>8705589</v>
      </c>
      <c r="H34" s="34">
        <v>8747153</v>
      </c>
      <c r="I34" s="34">
        <v>9288243</v>
      </c>
      <c r="J34" s="34">
        <v>9595120</v>
      </c>
      <c r="K34" s="34">
        <v>10263086</v>
      </c>
      <c r="L34" s="34">
        <v>10681665</v>
      </c>
      <c r="M34" s="34">
        <v>11034790</v>
      </c>
      <c r="N34" s="34">
        <v>11142674</v>
      </c>
      <c r="O34" s="34">
        <v>11694566</v>
      </c>
      <c r="P34" s="34">
        <v>12011890</v>
      </c>
      <c r="Q34" s="34">
        <v>12607119</v>
      </c>
      <c r="R34" s="34">
        <v>12818128</v>
      </c>
      <c r="S34" s="34">
        <v>12751572</v>
      </c>
      <c r="T34" s="34">
        <v>13304912</v>
      </c>
      <c r="U34" s="34">
        <v>13286827</v>
      </c>
      <c r="V34" s="34">
        <v>13540788</v>
      </c>
      <c r="W34" s="34">
        <v>14176409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10998798.807483437</v>
      </c>
      <c r="C36" s="34">
        <v>11720844.241535285</v>
      </c>
      <c r="D36" s="34">
        <v>12542357.10326484</v>
      </c>
      <c r="E36" s="34">
        <v>13492533.372452192</v>
      </c>
      <c r="F36" s="34">
        <v>14647464.736478176</v>
      </c>
      <c r="G36" s="34">
        <v>15931202.080176288</v>
      </c>
      <c r="H36" s="34">
        <v>17859146.397933021</v>
      </c>
      <c r="I36" s="34">
        <v>20153166.667322867</v>
      </c>
      <c r="J36" s="34">
        <v>22863177.346257448</v>
      </c>
      <c r="K36" s="34">
        <v>25612857.081864268</v>
      </c>
      <c r="L36" s="34">
        <v>28116873.682911012</v>
      </c>
      <c r="M36" s="34">
        <v>30254434.402662553</v>
      </c>
      <c r="N36" s="34">
        <v>32246071.920259811</v>
      </c>
      <c r="O36" s="34">
        <v>34539158.000238657</v>
      </c>
      <c r="P36" s="34">
        <v>39346696.174706809</v>
      </c>
      <c r="Q36" s="34">
        <v>43398813.529354244</v>
      </c>
      <c r="R36" s="34">
        <v>47526244.85460636</v>
      </c>
      <c r="S36" s="34">
        <v>53729218.477662228</v>
      </c>
      <c r="T36" s="34">
        <v>59216012.512753092</v>
      </c>
      <c r="U36" s="34">
        <v>64428694.267526738</v>
      </c>
      <c r="V36" s="34">
        <v>68979649.458600879</v>
      </c>
      <c r="W36" s="34">
        <v>71208996.717934117</v>
      </c>
      <c r="DA36" s="58" t="s">
        <v>988</v>
      </c>
    </row>
    <row r="37" spans="1:105" ht="12" customHeight="1" x14ac:dyDescent="0.25">
      <c r="A37" s="28" t="s">
        <v>27</v>
      </c>
      <c r="B37" s="34">
        <v>7557426.9135343153</v>
      </c>
      <c r="C37" s="34">
        <v>7636128.8929941561</v>
      </c>
      <c r="D37" s="34">
        <v>7792569.3877879139</v>
      </c>
      <c r="E37" s="34">
        <v>7998957.3644644963</v>
      </c>
      <c r="F37" s="34">
        <v>8784127.7377451435</v>
      </c>
      <c r="G37" s="34">
        <v>9753758.8164256942</v>
      </c>
      <c r="H37" s="34">
        <v>10763933.011976477</v>
      </c>
      <c r="I37" s="34">
        <v>12173395.104625948</v>
      </c>
      <c r="J37" s="34">
        <v>13609502.576430313</v>
      </c>
      <c r="K37" s="34">
        <v>15522210.259670606</v>
      </c>
      <c r="L37" s="34">
        <v>17387044.82041961</v>
      </c>
      <c r="M37" s="34">
        <v>18985589.094389874</v>
      </c>
      <c r="N37" s="34">
        <v>20793759.701617163</v>
      </c>
      <c r="O37" s="34">
        <v>22270836.176024403</v>
      </c>
      <c r="P37" s="34">
        <v>24757583.634474143</v>
      </c>
      <c r="Q37" s="34">
        <v>27658234.062183749</v>
      </c>
      <c r="R37" s="34">
        <v>32595198.188538309</v>
      </c>
      <c r="S37" s="34">
        <v>37755591.035982206</v>
      </c>
      <c r="T37" s="34">
        <v>42884605.713569991</v>
      </c>
      <c r="U37" s="34">
        <v>47923651.708887011</v>
      </c>
      <c r="V37" s="34">
        <v>52677247.215764768</v>
      </c>
      <c r="W37" s="34">
        <v>56584258.62318667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303105671.92173946</v>
      </c>
      <c r="C39" s="35">
        <v>308894436.83085924</v>
      </c>
      <c r="D39" s="35">
        <v>314904469.65864247</v>
      </c>
      <c r="E39" s="35">
        <v>321424080.93474334</v>
      </c>
      <c r="F39" s="35">
        <v>329677845.28434235</v>
      </c>
      <c r="G39" s="35">
        <v>339356545.92545295</v>
      </c>
      <c r="H39" s="35">
        <v>348016295.93602318</v>
      </c>
      <c r="I39" s="35">
        <v>357644963.77366459</v>
      </c>
      <c r="J39" s="35">
        <v>367411036.1409362</v>
      </c>
      <c r="K39" s="35">
        <v>377626404.31525517</v>
      </c>
      <c r="L39" s="35">
        <v>390370306.65079767</v>
      </c>
      <c r="M39" s="35">
        <v>398547011.00753051</v>
      </c>
      <c r="N39" s="35">
        <v>405752798.15031964</v>
      </c>
      <c r="O39" s="35">
        <v>412645163.67926663</v>
      </c>
      <c r="P39" s="35">
        <v>426615703.23038292</v>
      </c>
      <c r="Q39" s="35">
        <v>427168039.6407944</v>
      </c>
      <c r="R39" s="35">
        <v>432327219.0976243</v>
      </c>
      <c r="S39" s="35">
        <v>437208668.66534442</v>
      </c>
      <c r="T39" s="35">
        <v>440771801.06847018</v>
      </c>
      <c r="U39" s="35">
        <v>444178088.47451723</v>
      </c>
      <c r="V39" s="35">
        <v>446866852.47618479</v>
      </c>
      <c r="W39" s="35">
        <v>458404975.35616124</v>
      </c>
      <c r="DA39" s="59" t="s">
        <v>990</v>
      </c>
    </row>
    <row r="40" spans="1:105" ht="12" customHeight="1" x14ac:dyDescent="0.25">
      <c r="A40" s="32" t="s">
        <v>25</v>
      </c>
      <c r="B40" s="36">
        <v>7853865.1034041084</v>
      </c>
      <c r="C40" s="36">
        <v>8057319.4338334017</v>
      </c>
      <c r="D40" s="36">
        <v>8465404.7531795781</v>
      </c>
      <c r="E40" s="36">
        <v>8820919.6325498112</v>
      </c>
      <c r="F40" s="36">
        <v>9195465.3438257296</v>
      </c>
      <c r="G40" s="36">
        <v>9894972.8646635134</v>
      </c>
      <c r="H40" s="36">
        <v>10520496.411808351</v>
      </c>
      <c r="I40" s="36">
        <v>11589667.602598352</v>
      </c>
      <c r="J40" s="36">
        <v>12758897.07757869</v>
      </c>
      <c r="K40" s="36">
        <v>14190484.085755741</v>
      </c>
      <c r="L40" s="36">
        <v>15384489.803322636</v>
      </c>
      <c r="M40" s="36">
        <v>16523063.717025466</v>
      </c>
      <c r="N40" s="36">
        <v>17320199.10736794</v>
      </c>
      <c r="O40" s="36">
        <v>18345958.724309407</v>
      </c>
      <c r="P40" s="36">
        <v>19547482.692822676</v>
      </c>
      <c r="Q40" s="36">
        <v>20457268.706434395</v>
      </c>
      <c r="R40" s="36">
        <v>21160105.900228001</v>
      </c>
      <c r="S40" s="36">
        <v>22106424.521856029</v>
      </c>
      <c r="T40" s="36">
        <v>22989829.811944492</v>
      </c>
      <c r="U40" s="36">
        <v>23841300.046803169</v>
      </c>
      <c r="V40" s="36">
        <v>24605425.657670341</v>
      </c>
      <c r="W40" s="36">
        <v>24816809.642691985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1589008.9186986275</v>
      </c>
      <c r="D44" s="37">
        <v>1594269.4148056991</v>
      </c>
      <c r="E44" s="37">
        <v>1662192.5317268372</v>
      </c>
      <c r="F44" s="37">
        <v>1783647.6593909077</v>
      </c>
      <c r="G44" s="37">
        <v>1922326.1902349032</v>
      </c>
      <c r="H44" s="37">
        <v>1807604.5192200691</v>
      </c>
      <c r="I44" s="37">
        <v>1902694.0438481532</v>
      </c>
      <c r="J44" s="37">
        <v>1898263.1641777307</v>
      </c>
      <c r="K44" s="37">
        <v>1882161.2828406617</v>
      </c>
      <c r="L44" s="37">
        <v>1776217.805058632</v>
      </c>
      <c r="M44" s="37">
        <v>1933972.1386598274</v>
      </c>
      <c r="N44" s="37">
        <v>1876129.6940956935</v>
      </c>
      <c r="O44" s="37">
        <v>1853197.8844577931</v>
      </c>
      <c r="P44" s="37">
        <v>2243919.1254948117</v>
      </c>
      <c r="Q44" s="37">
        <v>1753004.8356296346</v>
      </c>
      <c r="R44" s="37">
        <v>1707926.4359765574</v>
      </c>
      <c r="S44" s="37">
        <v>1688266.3503585905</v>
      </c>
      <c r="T44" s="37">
        <v>1777463.0053248741</v>
      </c>
      <c r="U44" s="37">
        <v>1571279.9186986275</v>
      </c>
      <c r="V44" s="37">
        <v>1577786.4148056991</v>
      </c>
      <c r="W44" s="37">
        <v>1786737.5317268372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1510402.9109117426</v>
      </c>
      <c r="D45" s="37">
        <v>1322441.9010848477</v>
      </c>
      <c r="E45" s="37">
        <v>1587320.1114849113</v>
      </c>
      <c r="F45" s="37">
        <v>1509964.3465490602</v>
      </c>
      <c r="G45" s="37">
        <v>1625266.4469213001</v>
      </c>
      <c r="H45" s="37">
        <v>1803600.2899199687</v>
      </c>
      <c r="I45" s="37">
        <v>1749517.7900112271</v>
      </c>
      <c r="J45" s="37">
        <v>1661571.8992886655</v>
      </c>
      <c r="K45" s="37">
        <v>1853437.6079590768</v>
      </c>
      <c r="L45" s="37">
        <v>1661642.9448345378</v>
      </c>
      <c r="M45" s="37">
        <v>1772162.9778308123</v>
      </c>
      <c r="N45" s="37">
        <v>1737065.8144722134</v>
      </c>
      <c r="O45" s="37">
        <v>1808904.6024029665</v>
      </c>
      <c r="P45" s="37">
        <v>1943528.5299051777</v>
      </c>
      <c r="Q45" s="37">
        <v>1745071.8264234923</v>
      </c>
      <c r="R45" s="37">
        <v>1517438.9109117426</v>
      </c>
      <c r="S45" s="37">
        <v>1344855.9010848477</v>
      </c>
      <c r="T45" s="37">
        <v>1730165.1114849113</v>
      </c>
      <c r="U45" s="37">
        <v>1373783.3465490602</v>
      </c>
      <c r="V45" s="37">
        <v>1647468.4469213001</v>
      </c>
      <c r="W45" s="37">
        <v>1759177.2899199687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25653.832280456787</v>
      </c>
      <c r="D46" s="37">
        <v>27363.575305951701</v>
      </c>
      <c r="E46" s="37">
        <v>30178.128714046848</v>
      </c>
      <c r="F46" s="37">
        <v>34135.583270108153</v>
      </c>
      <c r="G46" s="37">
        <v>38997.125161097269</v>
      </c>
      <c r="H46" s="37">
        <v>41468.040350570926</v>
      </c>
      <c r="I46" s="37">
        <v>47949.719132439641</v>
      </c>
      <c r="J46" s="37">
        <v>54981.660892558575</v>
      </c>
      <c r="K46" s="37">
        <v>64645.479087635176</v>
      </c>
      <c r="L46" s="37">
        <v>77180.906451371615</v>
      </c>
      <c r="M46" s="37">
        <v>101376.80043821369</v>
      </c>
      <c r="N46" s="37">
        <v>134744.14891554951</v>
      </c>
      <c r="O46" s="37">
        <v>180500.83228045679</v>
      </c>
      <c r="P46" s="37">
        <v>299739.57530595176</v>
      </c>
      <c r="Q46" s="37">
        <v>291295.12871404691</v>
      </c>
      <c r="R46" s="37">
        <v>379938.58327010809</v>
      </c>
      <c r="S46" s="37">
        <v>407932.12516109738</v>
      </c>
      <c r="T46" s="37">
        <v>500927.04035057081</v>
      </c>
      <c r="U46" s="37">
        <v>568935.7191324397</v>
      </c>
      <c r="V46" s="37">
        <v>591170.66089255875</v>
      </c>
      <c r="W46" s="37">
        <v>546172.47908763494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838701.99566872977</v>
      </c>
      <c r="D47" s="37">
        <v>520648.89756429475</v>
      </c>
      <c r="E47" s="37">
        <v>645900.46403601766</v>
      </c>
      <c r="F47" s="37">
        <v>745118.58446185943</v>
      </c>
      <c r="G47" s="37">
        <v>808916.42335630395</v>
      </c>
      <c r="H47" s="37">
        <v>447221.53830882814</v>
      </c>
      <c r="I47" s="37">
        <v>967776.00403606426</v>
      </c>
      <c r="J47" s="37">
        <v>755681.54286457971</v>
      </c>
      <c r="K47" s="37">
        <v>1140035.6619776152</v>
      </c>
      <c r="L47" s="37">
        <v>915119.79777641967</v>
      </c>
      <c r="M47" s="37">
        <v>875405.46772498265</v>
      </c>
      <c r="N47" s="37">
        <v>657238.43006609008</v>
      </c>
      <c r="O47" s="37">
        <v>1129723.8518167362</v>
      </c>
      <c r="P47" s="37">
        <v>925109.48547208682</v>
      </c>
      <c r="Q47" s="37">
        <v>1234520.8548693955</v>
      </c>
      <c r="R47" s="37">
        <v>1049710.9956687298</v>
      </c>
      <c r="S47" s="37">
        <v>454092.89756429568</v>
      </c>
      <c r="T47" s="37">
        <v>1199240.4640360177</v>
      </c>
      <c r="U47" s="37">
        <v>727033.58446186036</v>
      </c>
      <c r="V47" s="37">
        <v>1062877.4233563039</v>
      </c>
      <c r="W47" s="37">
        <v>1082842.5383088291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1766537.4841264691</v>
      </c>
      <c r="D49" s="37">
        <v>1946657.8148011956</v>
      </c>
      <c r="E49" s="37">
        <v>2162201.928293271</v>
      </c>
      <c r="F49" s="37">
        <v>2460546.4266192596</v>
      </c>
      <c r="G49" s="37">
        <v>2690168.5350376628</v>
      </c>
      <c r="H49" s="37">
        <v>3442976.3916391321</v>
      </c>
      <c r="I49" s="37">
        <v>3926039.0976314396</v>
      </c>
      <c r="J49" s="37">
        <v>4468049.6681090221</v>
      </c>
      <c r="K49" s="37">
        <v>4516217.2197332904</v>
      </c>
      <c r="L49" s="37">
        <v>4450674.4158479385</v>
      </c>
      <c r="M49" s="37">
        <v>4299762.6480448097</v>
      </c>
      <c r="N49" s="37">
        <v>4452183.9442165196</v>
      </c>
      <c r="O49" s="37">
        <v>4983254.6150165088</v>
      </c>
      <c r="P49" s="37">
        <v>8250514.5661072843</v>
      </c>
      <c r="Q49" s="37">
        <v>7978156.4522788748</v>
      </c>
      <c r="R49" s="37">
        <v>8595480.9933611378</v>
      </c>
      <c r="S49" s="37">
        <v>10719190.842789158</v>
      </c>
      <c r="T49" s="37">
        <v>9937468.4509387985</v>
      </c>
      <c r="U49" s="37">
        <v>9512444.4028184563</v>
      </c>
      <c r="V49" s="37">
        <v>9003139.13529066</v>
      </c>
      <c r="W49" s="37">
        <v>7212601.8743497431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1488621.700255407</v>
      </c>
      <c r="D50" s="37">
        <v>1615406.9778843448</v>
      </c>
      <c r="E50" s="37">
        <v>1716107.4077805281</v>
      </c>
      <c r="F50" s="37">
        <v>2347408.2910596691</v>
      </c>
      <c r="G50" s="37">
        <v>2586214.4394457452</v>
      </c>
      <c r="H50" s="37">
        <v>2498795.8958061896</v>
      </c>
      <c r="I50" s="37">
        <v>3024869.0705338158</v>
      </c>
      <c r="J50" s="37">
        <v>3152214.8795848936</v>
      </c>
      <c r="K50" s="37">
        <v>4260115.9742999617</v>
      </c>
      <c r="L50" s="37">
        <v>4451049.0001947489</v>
      </c>
      <c r="M50" s="37">
        <v>4097340.1697764546</v>
      </c>
      <c r="N50" s="37">
        <v>4833039.677761104</v>
      </c>
      <c r="O50" s="37">
        <v>4629291.3539921343</v>
      </c>
      <c r="P50" s="37">
        <v>6746863.4327497035</v>
      </c>
      <c r="Q50" s="37">
        <v>7351699.4279043563</v>
      </c>
      <c r="R50" s="37">
        <v>9034304.2961310148</v>
      </c>
      <c r="S50" s="37">
        <v>9993432.5252050012</v>
      </c>
      <c r="T50" s="37">
        <v>9758306.0315799192</v>
      </c>
      <c r="U50" s="37">
        <v>11785909.428066723</v>
      </c>
      <c r="V50" s="37">
        <v>12105294.93478211</v>
      </c>
      <c r="W50" s="37">
        <v>12941315.703552917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78750410.222109348</v>
      </c>
      <c r="D52" s="38">
        <v>79664544.180983543</v>
      </c>
      <c r="E52" s="38">
        <v>81665489.147845179</v>
      </c>
      <c r="F52" s="38">
        <v>83097465.554475605</v>
      </c>
      <c r="G52" s="38">
        <v>85381144.312777817</v>
      </c>
      <c r="H52" s="38">
        <v>84734002.55675593</v>
      </c>
      <c r="I52" s="38">
        <v>90847309.685851008</v>
      </c>
      <c r="J52" s="38">
        <v>92710162.527760684</v>
      </c>
      <c r="K52" s="38">
        <v>94740885.438281</v>
      </c>
      <c r="L52" s="38">
        <v>98895854.706084728</v>
      </c>
      <c r="M52" s="38">
        <v>95312157.906497657</v>
      </c>
      <c r="N52" s="38">
        <v>86467870.322960556</v>
      </c>
      <c r="O52" s="38">
        <v>67066229.438406527</v>
      </c>
      <c r="P52" s="38">
        <v>74703867.76881969</v>
      </c>
      <c r="Q52" s="38">
        <v>72406043.157783926</v>
      </c>
      <c r="R52" s="38">
        <v>64664257.984768331</v>
      </c>
      <c r="S52" s="38">
        <v>52321007.541081011</v>
      </c>
      <c r="T52" s="38">
        <v>48171179.777218521</v>
      </c>
      <c r="U52" s="38">
        <v>41558599.515477359</v>
      </c>
      <c r="V52" s="38">
        <v>34462271.496382654</v>
      </c>
      <c r="W52" s="38">
        <v>38264419.015877068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1127452.4965070821</v>
      </c>
      <c r="D53" s="39">
        <v>1348017.6196069792</v>
      </c>
      <c r="E53" s="39">
        <v>1311656.094264362</v>
      </c>
      <c r="F53" s="39">
        <v>1347175.3597788541</v>
      </c>
      <c r="G53" s="39">
        <v>1688909.9421649445</v>
      </c>
      <c r="H53" s="39">
        <v>1631987.9838755</v>
      </c>
      <c r="I53" s="39">
        <v>2092991.8734246697</v>
      </c>
      <c r="J53" s="39">
        <v>2210705.7079562955</v>
      </c>
      <c r="K53" s="39">
        <v>2559039.5046841335</v>
      </c>
      <c r="L53" s="39">
        <v>2542023.3371738736</v>
      </c>
      <c r="M53" s="39">
        <v>2450230.0079671927</v>
      </c>
      <c r="N53" s="39">
        <v>2144310.750121329</v>
      </c>
      <c r="O53" s="39">
        <v>2714669.5591064114</v>
      </c>
      <c r="P53" s="39">
        <v>2833511.952388769</v>
      </c>
      <c r="Q53" s="39">
        <v>3002777.8870363869</v>
      </c>
      <c r="R53" s="39">
        <v>2913542.9017499015</v>
      </c>
      <c r="S53" s="39">
        <v>3505358.1263121627</v>
      </c>
      <c r="T53" s="39">
        <v>3425428.627262339</v>
      </c>
      <c r="U53" s="39">
        <v>3301700.2428258695</v>
      </c>
      <c r="V53" s="39">
        <v>2908436.3609885015</v>
      </c>
      <c r="W53" s="39">
        <v>2926053.5441280529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1465191.9186986275</v>
      </c>
      <c r="D57" s="37">
        <v>1474616.4148056991</v>
      </c>
      <c r="E57" s="37">
        <v>1484101.5317268372</v>
      </c>
      <c r="F57" s="37">
        <v>1493647.6593909077</v>
      </c>
      <c r="G57" s="37">
        <v>1503255.1902349032</v>
      </c>
      <c r="H57" s="37">
        <v>1512924.5192200691</v>
      </c>
      <c r="I57" s="37">
        <v>1522656.0438481532</v>
      </c>
      <c r="J57" s="37">
        <v>1532450.1641777307</v>
      </c>
      <c r="K57" s="37">
        <v>1542307.2828406617</v>
      </c>
      <c r="L57" s="37">
        <v>1552227.805058632</v>
      </c>
      <c r="M57" s="37">
        <v>1562212.1386598274</v>
      </c>
      <c r="N57" s="37">
        <v>1572260.6940956935</v>
      </c>
      <c r="O57" s="37">
        <v>1582373.8844577931</v>
      </c>
      <c r="P57" s="37">
        <v>1592552.125494808</v>
      </c>
      <c r="Q57" s="37">
        <v>1602795.8356296346</v>
      </c>
      <c r="R57" s="37">
        <v>1613105.4359765574</v>
      </c>
      <c r="S57" s="37">
        <v>1623481.3503585905</v>
      </c>
      <c r="T57" s="37">
        <v>1633924.0053248703</v>
      </c>
      <c r="U57" s="37">
        <v>1589008.9186986238</v>
      </c>
      <c r="V57" s="37">
        <v>1594269.4148056954</v>
      </c>
      <c r="W57" s="37">
        <v>1662192.5317268372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1303194.9109117426</v>
      </c>
      <c r="D58" s="37">
        <v>1320019.9010848477</v>
      </c>
      <c r="E58" s="37">
        <v>1337062.1114849113</v>
      </c>
      <c r="F58" s="37">
        <v>1354324.3465490602</v>
      </c>
      <c r="G58" s="37">
        <v>1371809.4469213001</v>
      </c>
      <c r="H58" s="37">
        <v>1389520.2899199687</v>
      </c>
      <c r="I58" s="37">
        <v>1407459.7900112271</v>
      </c>
      <c r="J58" s="37">
        <v>1425630.8992886655</v>
      </c>
      <c r="K58" s="37">
        <v>1444036.6079590768</v>
      </c>
      <c r="L58" s="37">
        <v>1462679.9448345378</v>
      </c>
      <c r="M58" s="37">
        <v>1481563.9778308123</v>
      </c>
      <c r="N58" s="37">
        <v>1500691.8144722134</v>
      </c>
      <c r="O58" s="37">
        <v>1520066.6024029665</v>
      </c>
      <c r="P58" s="37">
        <v>1539691.5299051777</v>
      </c>
      <c r="Q58" s="37">
        <v>1559569.8264234923</v>
      </c>
      <c r="R58" s="37">
        <v>1510402.9109117426</v>
      </c>
      <c r="S58" s="37">
        <v>1322441.9010848477</v>
      </c>
      <c r="T58" s="37">
        <v>1587320.1114849113</v>
      </c>
      <c r="U58" s="37">
        <v>1509964.3465490602</v>
      </c>
      <c r="V58" s="37">
        <v>1625266.4469213001</v>
      </c>
      <c r="W58" s="37">
        <v>1803600.2899199687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21992.832280456787</v>
      </c>
      <c r="D59" s="37">
        <v>22996.575305951701</v>
      </c>
      <c r="E59" s="37">
        <v>24046.128714046848</v>
      </c>
      <c r="F59" s="37">
        <v>25143.583270108153</v>
      </c>
      <c r="G59" s="37">
        <v>26291.125161097269</v>
      </c>
      <c r="H59" s="37">
        <v>27491.040350570926</v>
      </c>
      <c r="I59" s="37">
        <v>28745.719132439641</v>
      </c>
      <c r="J59" s="37">
        <v>30057.660892558575</v>
      </c>
      <c r="K59" s="37">
        <v>31429.479087635176</v>
      </c>
      <c r="L59" s="37">
        <v>32863.906451371615</v>
      </c>
      <c r="M59" s="37">
        <v>34363.800438213628</v>
      </c>
      <c r="N59" s="37">
        <v>35932.148915549507</v>
      </c>
      <c r="O59" s="37">
        <v>25653.832280456787</v>
      </c>
      <c r="P59" s="37">
        <v>27363.575305951759</v>
      </c>
      <c r="Q59" s="37">
        <v>30178.128714046907</v>
      </c>
      <c r="R59" s="37">
        <v>34135.583270108094</v>
      </c>
      <c r="S59" s="37">
        <v>38997.125161097385</v>
      </c>
      <c r="T59" s="37">
        <v>41468.040350570809</v>
      </c>
      <c r="U59" s="37">
        <v>47949.719132439699</v>
      </c>
      <c r="V59" s="37">
        <v>54981.66089255875</v>
      </c>
      <c r="W59" s="37">
        <v>64645.479087634943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315075.99566872977</v>
      </c>
      <c r="D60" s="37">
        <v>331408.89756429475</v>
      </c>
      <c r="E60" s="37">
        <v>348588.46403601766</v>
      </c>
      <c r="F60" s="37">
        <v>366658.58446186036</v>
      </c>
      <c r="G60" s="37">
        <v>385665.42335630395</v>
      </c>
      <c r="H60" s="37">
        <v>405657.53830882907</v>
      </c>
      <c r="I60" s="37">
        <v>426686.00403606519</v>
      </c>
      <c r="J60" s="37">
        <v>448804.54286457971</v>
      </c>
      <c r="K60" s="37">
        <v>472069.66197761521</v>
      </c>
      <c r="L60" s="37">
        <v>496540.79777641967</v>
      </c>
      <c r="M60" s="37">
        <v>522280.46772498265</v>
      </c>
      <c r="N60" s="37">
        <v>549354.43006609008</v>
      </c>
      <c r="O60" s="37">
        <v>577831.85181673616</v>
      </c>
      <c r="P60" s="37">
        <v>607785.48547208682</v>
      </c>
      <c r="Q60" s="37">
        <v>639291.85486939549</v>
      </c>
      <c r="R60" s="37">
        <v>838701.99566872977</v>
      </c>
      <c r="S60" s="37">
        <v>520648.89756429568</v>
      </c>
      <c r="T60" s="37">
        <v>645900.46403601766</v>
      </c>
      <c r="U60" s="37">
        <v>745118.58446186036</v>
      </c>
      <c r="V60" s="37">
        <v>808916.42335630395</v>
      </c>
      <c r="W60" s="37">
        <v>447221.53830882907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1044492.0500746202</v>
      </c>
      <c r="D62" s="37">
        <v>1125144.9530716408</v>
      </c>
      <c r="E62" s="37">
        <v>1212025.6591059193</v>
      </c>
      <c r="F62" s="37">
        <v>1305615.0625932757</v>
      </c>
      <c r="G62" s="37">
        <v>1406431.1913395505</v>
      </c>
      <c r="H62" s="37">
        <v>1515032.073882401</v>
      </c>
      <c r="I62" s="37">
        <v>1632018.8282415941</v>
      </c>
      <c r="J62" s="37">
        <v>1758038.9891744405</v>
      </c>
      <c r="K62" s="37">
        <v>1766537.484126471</v>
      </c>
      <c r="L62" s="37">
        <v>1946657.8148011938</v>
      </c>
      <c r="M62" s="37">
        <v>2162201.9282932691</v>
      </c>
      <c r="N62" s="37">
        <v>2460546.4266192615</v>
      </c>
      <c r="O62" s="37">
        <v>2690168.5350376666</v>
      </c>
      <c r="P62" s="37">
        <v>3442976.3916391358</v>
      </c>
      <c r="Q62" s="37">
        <v>3926039.0976314396</v>
      </c>
      <c r="R62" s="37">
        <v>4468049.6681090221</v>
      </c>
      <c r="S62" s="37">
        <v>4516217.2197332904</v>
      </c>
      <c r="T62" s="37">
        <v>4450674.4158479348</v>
      </c>
      <c r="U62" s="37">
        <v>4299762.6480448022</v>
      </c>
      <c r="V62" s="37">
        <v>4452183.9442165196</v>
      </c>
      <c r="W62" s="37">
        <v>4983254.6150165051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1409919.7207955662</v>
      </c>
      <c r="D63" s="37">
        <v>1458966.483090587</v>
      </c>
      <c r="E63" s="37">
        <v>1509719.4311039457</v>
      </c>
      <c r="F63" s="37">
        <v>1562237.917779021</v>
      </c>
      <c r="G63" s="37">
        <v>1616583.3607651945</v>
      </c>
      <c r="H63" s="37">
        <v>1488621.700255407</v>
      </c>
      <c r="I63" s="37">
        <v>1615406.9778843448</v>
      </c>
      <c r="J63" s="37">
        <v>1716107.4077805281</v>
      </c>
      <c r="K63" s="37">
        <v>2347408.2910596672</v>
      </c>
      <c r="L63" s="37">
        <v>2586214.4394457452</v>
      </c>
      <c r="M63" s="37">
        <v>2498795.8958061896</v>
      </c>
      <c r="N63" s="37">
        <v>3024869.0705338158</v>
      </c>
      <c r="O63" s="37">
        <v>3152214.8795848936</v>
      </c>
      <c r="P63" s="37">
        <v>4260115.9742999636</v>
      </c>
      <c r="Q63" s="37">
        <v>4451049.0001947507</v>
      </c>
      <c r="R63" s="37">
        <v>4097340.1697764583</v>
      </c>
      <c r="S63" s="37">
        <v>4833039.6777611077</v>
      </c>
      <c r="T63" s="37">
        <v>4629291.3539921343</v>
      </c>
      <c r="U63" s="37">
        <v>6746863.4327497035</v>
      </c>
      <c r="V63" s="37">
        <v>7351699.4279043525</v>
      </c>
      <c r="W63" s="37">
        <v>9034304.2961310148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72961645.312989533</v>
      </c>
      <c r="D65" s="38">
        <v>73654511.353200316</v>
      </c>
      <c r="E65" s="38">
        <v>75145877.871744335</v>
      </c>
      <c r="F65" s="38">
        <v>74843701.204876602</v>
      </c>
      <c r="G65" s="38">
        <v>75702443.671667218</v>
      </c>
      <c r="H65" s="38">
        <v>76074252.546185672</v>
      </c>
      <c r="I65" s="38">
        <v>81218641.84820962</v>
      </c>
      <c r="J65" s="38">
        <v>82944090.160489082</v>
      </c>
      <c r="K65" s="38">
        <v>84525517.26396203</v>
      </c>
      <c r="L65" s="38">
        <v>86151952.370542228</v>
      </c>
      <c r="M65" s="38">
        <v>87135453.549764812</v>
      </c>
      <c r="N65" s="38">
        <v>79262083.18017143</v>
      </c>
      <c r="O65" s="38">
        <v>60173863.909459531</v>
      </c>
      <c r="P65" s="38">
        <v>60733328.217703402</v>
      </c>
      <c r="Q65" s="38">
        <v>71853706.747372448</v>
      </c>
      <c r="R65" s="38">
        <v>59505078.527938426</v>
      </c>
      <c r="S65" s="38">
        <v>47439557.973360896</v>
      </c>
      <c r="T65" s="38">
        <v>44608047.374092758</v>
      </c>
      <c r="U65" s="38">
        <v>38152312.109430313</v>
      </c>
      <c r="V65" s="38">
        <v>31773507.494715095</v>
      </c>
      <c r="W65" s="38">
        <v>26726296.135900617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923998.16607778892</v>
      </c>
      <c r="D66" s="39">
        <v>939932.30026080273</v>
      </c>
      <c r="E66" s="39">
        <v>956141.21489412896</v>
      </c>
      <c r="F66" s="39">
        <v>972629.64850293659</v>
      </c>
      <c r="G66" s="39">
        <v>989402.42132716067</v>
      </c>
      <c r="H66" s="39">
        <v>1006464.4367306624</v>
      </c>
      <c r="I66" s="39">
        <v>1023820.6826346684</v>
      </c>
      <c r="J66" s="39">
        <v>1041476.2329759579</v>
      </c>
      <c r="K66" s="39">
        <v>1127452.4965070821</v>
      </c>
      <c r="L66" s="39">
        <v>1348017.6196069792</v>
      </c>
      <c r="M66" s="39">
        <v>1311656.094264362</v>
      </c>
      <c r="N66" s="39">
        <v>1347175.359778855</v>
      </c>
      <c r="O66" s="39">
        <v>1688909.9421649426</v>
      </c>
      <c r="P66" s="39">
        <v>1631987.9838755019</v>
      </c>
      <c r="Q66" s="39">
        <v>2092991.8734246679</v>
      </c>
      <c r="R66" s="39">
        <v>2210705.7079562955</v>
      </c>
      <c r="S66" s="39">
        <v>2559039.5046841353</v>
      </c>
      <c r="T66" s="39">
        <v>2542023.3371738754</v>
      </c>
      <c r="U66" s="39">
        <v>2450230.0079671927</v>
      </c>
      <c r="V66" s="39">
        <v>2144310.750121329</v>
      </c>
      <c r="W66" s="39">
        <v>2714669.5591064095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8759.9999999999945</v>
      </c>
      <c r="C70" s="40">
        <v>8759.9999999999982</v>
      </c>
      <c r="D70" s="40">
        <v>8759.9999999999964</v>
      </c>
      <c r="E70" s="40">
        <v>8759.9999999999927</v>
      </c>
      <c r="F70" s="40">
        <v>8760</v>
      </c>
      <c r="G70" s="40">
        <v>8759.9999999999927</v>
      </c>
      <c r="H70" s="40">
        <v>8759.9999999999945</v>
      </c>
      <c r="I70" s="40">
        <v>8759.9999999999982</v>
      </c>
      <c r="J70" s="40">
        <v>8759.9999999999964</v>
      </c>
      <c r="K70" s="40">
        <v>8759.9999999999964</v>
      </c>
      <c r="L70" s="40">
        <v>8759.9999999999945</v>
      </c>
      <c r="M70" s="40">
        <v>8759.9999999999964</v>
      </c>
      <c r="N70" s="40">
        <v>8759.9999999999945</v>
      </c>
      <c r="O70" s="40">
        <v>8759.9999999999964</v>
      </c>
      <c r="P70" s="40">
        <v>8759.9999999999964</v>
      </c>
      <c r="Q70" s="40">
        <v>8759.9999999999964</v>
      </c>
      <c r="R70" s="40">
        <v>8759.9999999999982</v>
      </c>
      <c r="S70" s="40">
        <v>8759.9999999999964</v>
      </c>
      <c r="T70" s="40">
        <v>8760</v>
      </c>
      <c r="U70" s="40">
        <v>8759.9999999999982</v>
      </c>
      <c r="V70" s="40">
        <v>8760</v>
      </c>
      <c r="W70" s="40">
        <v>8760</v>
      </c>
      <c r="DA70" s="58" t="s">
        <v>1008</v>
      </c>
    </row>
    <row r="71" spans="1:105" ht="12" customHeight="1" x14ac:dyDescent="0.25">
      <c r="A71" s="28" t="s">
        <v>47</v>
      </c>
      <c r="B71" s="40">
        <v>434.80341559823205</v>
      </c>
      <c r="C71" s="40">
        <v>425.07841813437926</v>
      </c>
      <c r="D71" s="40">
        <v>421.13734643345776</v>
      </c>
      <c r="E71" s="40">
        <v>420.48667060391523</v>
      </c>
      <c r="F71" s="40">
        <v>421.20663198993702</v>
      </c>
      <c r="G71" s="40">
        <v>421.75914310566833</v>
      </c>
      <c r="H71" s="40">
        <v>422.53430933363438</v>
      </c>
      <c r="I71" s="40">
        <v>421.58375447978483</v>
      </c>
      <c r="J71" s="40">
        <v>419.50177530338902</v>
      </c>
      <c r="K71" s="40">
        <v>418.01178695326433</v>
      </c>
      <c r="L71" s="40">
        <v>416.7782877770901</v>
      </c>
      <c r="M71" s="40">
        <v>416.20211298701196</v>
      </c>
      <c r="N71" s="40">
        <v>415.4251685407832</v>
      </c>
      <c r="O71" s="40">
        <v>414.38983214635135</v>
      </c>
      <c r="P71" s="40">
        <v>412.66112671417642</v>
      </c>
      <c r="Q71" s="40">
        <v>413.03290147386195</v>
      </c>
      <c r="R71" s="40">
        <v>411.35942704612069</v>
      </c>
      <c r="S71" s="40">
        <v>414.22413000966026</v>
      </c>
      <c r="T71" s="40">
        <v>409.66059260010491</v>
      </c>
      <c r="U71" s="40">
        <v>403.72354511718777</v>
      </c>
      <c r="V71" s="40">
        <v>403.99062240840732</v>
      </c>
      <c r="W71" s="40">
        <v>404.29716757788555</v>
      </c>
      <c r="DA71" s="58" t="s">
        <v>1009</v>
      </c>
    </row>
    <row r="72" spans="1:105" ht="12" customHeight="1" x14ac:dyDescent="0.25">
      <c r="A72" s="28" t="s">
        <v>46</v>
      </c>
      <c r="B72" s="40">
        <v>268.78042078109769</v>
      </c>
      <c r="C72" s="40">
        <v>267.64629785628472</v>
      </c>
      <c r="D72" s="40">
        <v>265.4780586179254</v>
      </c>
      <c r="E72" s="40">
        <v>265.63217017711094</v>
      </c>
      <c r="F72" s="40">
        <v>262.93082441438082</v>
      </c>
      <c r="G72" s="40">
        <v>260.03907295121218</v>
      </c>
      <c r="H72" s="40">
        <v>257.05118780521116</v>
      </c>
      <c r="I72" s="40">
        <v>253.83994900252054</v>
      </c>
      <c r="J72" s="40">
        <v>250.06068732593135</v>
      </c>
      <c r="K72" s="40">
        <v>245.48970729544686</v>
      </c>
      <c r="L72" s="40">
        <v>240.89865128235601</v>
      </c>
      <c r="M72" s="40">
        <v>235.75663213429436</v>
      </c>
      <c r="N72" s="40">
        <v>234.60726155861843</v>
      </c>
      <c r="O72" s="40">
        <v>235.719282510299</v>
      </c>
      <c r="P72" s="40">
        <v>236.02024043271695</v>
      </c>
      <c r="Q72" s="40">
        <v>237.43989203977785</v>
      </c>
      <c r="R72" s="40">
        <v>239.82002184891866</v>
      </c>
      <c r="S72" s="40">
        <v>243.93899805164025</v>
      </c>
      <c r="T72" s="40">
        <v>243.13762115122984</v>
      </c>
      <c r="U72" s="40">
        <v>241.80185546889555</v>
      </c>
      <c r="V72" s="40">
        <v>240.99286816876784</v>
      </c>
      <c r="W72" s="40">
        <v>242.33920916423193</v>
      </c>
      <c r="DA72" s="58" t="s">
        <v>1010</v>
      </c>
    </row>
    <row r="73" spans="1:105" ht="12" customHeight="1" x14ac:dyDescent="0.25">
      <c r="A73" s="28" t="s">
        <v>45</v>
      </c>
      <c r="B73" s="40">
        <v>452.12980313734852</v>
      </c>
      <c r="C73" s="40">
        <v>452.56437303986394</v>
      </c>
      <c r="D73" s="40">
        <v>452.41036353210495</v>
      </c>
      <c r="E73" s="40">
        <v>452.77861953976696</v>
      </c>
      <c r="F73" s="40">
        <v>453.15609618094868</v>
      </c>
      <c r="G73" s="40">
        <v>453.77436146133351</v>
      </c>
      <c r="H73" s="40">
        <v>454.22484487272351</v>
      </c>
      <c r="I73" s="40">
        <v>454.09365277309729</v>
      </c>
      <c r="J73" s="40">
        <v>452.70806254494033</v>
      </c>
      <c r="K73" s="40">
        <v>450.49905844610305</v>
      </c>
      <c r="L73" s="40">
        <v>449.74905178743671</v>
      </c>
      <c r="M73" s="40">
        <v>450.2354473225418</v>
      </c>
      <c r="N73" s="40">
        <v>451.01336020177757</v>
      </c>
      <c r="O73" s="40">
        <v>452.48980906860004</v>
      </c>
      <c r="P73" s="40">
        <v>451.34417545499701</v>
      </c>
      <c r="Q73" s="40">
        <v>455.1662803917929</v>
      </c>
      <c r="R73" s="40">
        <v>450.83607840770873</v>
      </c>
      <c r="S73" s="40">
        <v>458.03911042351677</v>
      </c>
      <c r="T73" s="40">
        <v>458.82222640364489</v>
      </c>
      <c r="U73" s="40">
        <v>458.2902954296988</v>
      </c>
      <c r="V73" s="40">
        <v>476.36568756034734</v>
      </c>
      <c r="W73" s="40">
        <v>503.9414108895985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1363.9663527449352</v>
      </c>
      <c r="C75" s="40">
        <v>1373.7169354775274</v>
      </c>
      <c r="D75" s="40">
        <v>1380.3520705417768</v>
      </c>
      <c r="E75" s="40">
        <v>1384.7334523925142</v>
      </c>
      <c r="F75" s="40">
        <v>1387.4893004008866</v>
      </c>
      <c r="G75" s="40">
        <v>1387.992738285204</v>
      </c>
      <c r="H75" s="40">
        <v>1387.4038798964273</v>
      </c>
      <c r="I75" s="40">
        <v>1384.6424141679274</v>
      </c>
      <c r="J75" s="40">
        <v>1378.3295986006467</v>
      </c>
      <c r="K75" s="40">
        <v>1368.4534697377485</v>
      </c>
      <c r="L75" s="40">
        <v>1361.0625792067437</v>
      </c>
      <c r="M75" s="40">
        <v>1369.1930152895038</v>
      </c>
      <c r="N75" s="40">
        <v>1374.9921699286695</v>
      </c>
      <c r="O75" s="40">
        <v>1381.5069818487686</v>
      </c>
      <c r="P75" s="40">
        <v>1388.1668331194289</v>
      </c>
      <c r="Q75" s="40">
        <v>1396.5282215509656</v>
      </c>
      <c r="R75" s="40">
        <v>1395.3263455387464</v>
      </c>
      <c r="S75" s="40">
        <v>1419.3516024578969</v>
      </c>
      <c r="T75" s="40">
        <v>1460.1767413588036</v>
      </c>
      <c r="U75" s="40">
        <v>1470.4305903392781</v>
      </c>
      <c r="V75" s="40">
        <v>1550.0701630062283</v>
      </c>
      <c r="W75" s="40">
        <v>1594.2209342406404</v>
      </c>
      <c r="DA75" s="58" t="s">
        <v>1012</v>
      </c>
    </row>
    <row r="76" spans="1:105" ht="12" customHeight="1" x14ac:dyDescent="0.25">
      <c r="A76" s="28" t="s">
        <v>27</v>
      </c>
      <c r="B76" s="40">
        <v>588.11235022458288</v>
      </c>
      <c r="C76" s="40">
        <v>600.00931666603185</v>
      </c>
      <c r="D76" s="40">
        <v>610.93443746229366</v>
      </c>
      <c r="E76" s="40">
        <v>621.27539569741953</v>
      </c>
      <c r="F76" s="40">
        <v>631.16286777173809</v>
      </c>
      <c r="G76" s="40">
        <v>640.29128421474547</v>
      </c>
      <c r="H76" s="40">
        <v>649.12055126583118</v>
      </c>
      <c r="I76" s="40">
        <v>657.30420739038391</v>
      </c>
      <c r="J76" s="40">
        <v>663.97401360113236</v>
      </c>
      <c r="K76" s="40">
        <v>669.15917085943022</v>
      </c>
      <c r="L76" s="40">
        <v>675.66343638053604</v>
      </c>
      <c r="M76" s="40">
        <v>683.50990970553516</v>
      </c>
      <c r="N76" s="40">
        <v>690.34799124249275</v>
      </c>
      <c r="O76" s="40">
        <v>697.78977668488915</v>
      </c>
      <c r="P76" s="40">
        <v>705.47681682491498</v>
      </c>
      <c r="Q76" s="40">
        <v>714.36671800695513</v>
      </c>
      <c r="R76" s="40">
        <v>714.63513043262367</v>
      </c>
      <c r="S76" s="40">
        <v>729.57575369717676</v>
      </c>
      <c r="T76" s="40">
        <v>751.40099888682425</v>
      </c>
      <c r="U76" s="40">
        <v>757.55999763559817</v>
      </c>
      <c r="V76" s="40">
        <v>798.94343483964064</v>
      </c>
      <c r="W76" s="40">
        <v>815.9051559145023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470.45205387674292</v>
      </c>
      <c r="C78" s="41">
        <v>471.41888916229851</v>
      </c>
      <c r="D78" s="41">
        <v>472.0400339185457</v>
      </c>
      <c r="E78" s="41">
        <v>472.56106845534464</v>
      </c>
      <c r="F78" s="41">
        <v>473.27613376488569</v>
      </c>
      <c r="G78" s="41">
        <v>473.76596231210453</v>
      </c>
      <c r="H78" s="41">
        <v>474.35186531233137</v>
      </c>
      <c r="I78" s="41">
        <v>474.69772408304539</v>
      </c>
      <c r="J78" s="41">
        <v>474.24114435183913</v>
      </c>
      <c r="K78" s="41">
        <v>472.91718980960223</v>
      </c>
      <c r="L78" s="41">
        <v>472.73835522209578</v>
      </c>
      <c r="M78" s="41">
        <v>472.88514778558715</v>
      </c>
      <c r="N78" s="41">
        <v>472.52366325643476</v>
      </c>
      <c r="O78" s="41">
        <v>472.73273360777563</v>
      </c>
      <c r="P78" s="41">
        <v>473.26665356139273</v>
      </c>
      <c r="Q78" s="41">
        <v>474.8095060208189</v>
      </c>
      <c r="R78" s="41">
        <v>473.62764544351393</v>
      </c>
      <c r="S78" s="41">
        <v>476.25890339066893</v>
      </c>
      <c r="T78" s="41">
        <v>489.3820055180928</v>
      </c>
      <c r="U78" s="41">
        <v>493.04071710226356</v>
      </c>
      <c r="V78" s="41">
        <v>520.23890662635552</v>
      </c>
      <c r="W78" s="41">
        <v>532.30203470973356</v>
      </c>
      <c r="DA78" s="59" t="s">
        <v>1014</v>
      </c>
    </row>
    <row r="79" spans="1:105" ht="12" customHeight="1" x14ac:dyDescent="0.25">
      <c r="A79" s="32" t="s">
        <v>25</v>
      </c>
      <c r="B79" s="42">
        <v>33.665061440471206</v>
      </c>
      <c r="C79" s="42">
        <v>34.265340752350262</v>
      </c>
      <c r="D79" s="42">
        <v>34.764673440101461</v>
      </c>
      <c r="E79" s="42">
        <v>35.18972595892501</v>
      </c>
      <c r="F79" s="42">
        <v>35.56989926354273</v>
      </c>
      <c r="G79" s="42">
        <v>35.87991430416406</v>
      </c>
      <c r="H79" s="42">
        <v>36.148948278733094</v>
      </c>
      <c r="I79" s="42">
        <v>36.35562335038167</v>
      </c>
      <c r="J79" s="42">
        <v>36.460067958224286</v>
      </c>
      <c r="K79" s="42">
        <v>36.459873650388865</v>
      </c>
      <c r="L79" s="42">
        <v>36.512976637629535</v>
      </c>
      <c r="M79" s="42">
        <v>36.66730619270831</v>
      </c>
      <c r="N79" s="42">
        <v>36.756968213907911</v>
      </c>
      <c r="O79" s="42">
        <v>36.867489259339507</v>
      </c>
      <c r="P79" s="42">
        <v>36.981506225254776</v>
      </c>
      <c r="Q79" s="42">
        <v>37.153987693151429</v>
      </c>
      <c r="R79" s="42">
        <v>36.842558622957306</v>
      </c>
      <c r="S79" s="42">
        <v>37.561205862191073</v>
      </c>
      <c r="T79" s="42">
        <v>38.538938582456083</v>
      </c>
      <c r="U79" s="42">
        <v>38.693815661527623</v>
      </c>
      <c r="V79" s="42">
        <v>40.680139899320871</v>
      </c>
      <c r="W79" s="42">
        <v>41.690807240305958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49.675004112536143</v>
      </c>
      <c r="C83" s="29">
        <v>49.06092042396849</v>
      </c>
      <c r="D83" s="29">
        <v>48.338702096081036</v>
      </c>
      <c r="E83" s="29">
        <v>47.537489556409582</v>
      </c>
      <c r="F83" s="29">
        <v>46.62625154027517</v>
      </c>
      <c r="G83" s="29">
        <v>45.613070456087442</v>
      </c>
      <c r="H83" s="29">
        <v>44.612162337880441</v>
      </c>
      <c r="I83" s="29">
        <v>43.530040480160643</v>
      </c>
      <c r="J83" s="29">
        <v>42.418717002964748</v>
      </c>
      <c r="K83" s="29">
        <v>41.265072131095579</v>
      </c>
      <c r="L83" s="29">
        <v>40.109557782055539</v>
      </c>
      <c r="M83" s="29">
        <v>38.876985027020893</v>
      </c>
      <c r="N83" s="29">
        <v>37.626261733735937</v>
      </c>
      <c r="O83" s="29">
        <v>36.326229245536069</v>
      </c>
      <c r="P83" s="29">
        <v>34.862190708563112</v>
      </c>
      <c r="Q83" s="29">
        <v>33.51398632642902</v>
      </c>
      <c r="R83" s="29">
        <v>32.15110169644079</v>
      </c>
      <c r="S83" s="29">
        <v>30.77200937364255</v>
      </c>
      <c r="T83" s="29">
        <v>29.345709231992242</v>
      </c>
      <c r="U83" s="29">
        <v>28.498574766586646</v>
      </c>
      <c r="V83" s="29">
        <v>27.73901466176763</v>
      </c>
      <c r="W83" s="29">
        <v>26.965654727678491</v>
      </c>
      <c r="DA83" s="58" t="s">
        <v>1016</v>
      </c>
    </row>
    <row r="84" spans="1:105" ht="12" customHeight="1" x14ac:dyDescent="0.25">
      <c r="A84" s="28" t="s">
        <v>47</v>
      </c>
      <c r="B84" s="29">
        <v>706.31393111391594</v>
      </c>
      <c r="C84" s="29">
        <v>698.02823632285197</v>
      </c>
      <c r="D84" s="29">
        <v>688.37858237270552</v>
      </c>
      <c r="E84" s="29">
        <v>675.80831617610534</v>
      </c>
      <c r="F84" s="29">
        <v>662.58115740761195</v>
      </c>
      <c r="G84" s="29">
        <v>647.54290615944672</v>
      </c>
      <c r="H84" s="29">
        <v>630.06654976087816</v>
      </c>
      <c r="I84" s="29">
        <v>611.88060590189741</v>
      </c>
      <c r="J84" s="29">
        <v>593.65337967818948</v>
      </c>
      <c r="K84" s="29">
        <v>572.24942484010762</v>
      </c>
      <c r="L84" s="29">
        <v>550.94984220993365</v>
      </c>
      <c r="M84" s="29">
        <v>528.16529918738865</v>
      </c>
      <c r="N84" s="29">
        <v>504.58696610954274</v>
      </c>
      <c r="O84" s="29">
        <v>479.92461105208776</v>
      </c>
      <c r="P84" s="29">
        <v>454.3710422760247</v>
      </c>
      <c r="Q84" s="29">
        <v>429.26139095370439</v>
      </c>
      <c r="R84" s="29">
        <v>412.75727502974877</v>
      </c>
      <c r="S84" s="29">
        <v>400.04688264957593</v>
      </c>
      <c r="T84" s="29">
        <v>385.23264255553369</v>
      </c>
      <c r="U84" s="29">
        <v>372.91256057215776</v>
      </c>
      <c r="V84" s="29">
        <v>359.80295283855151</v>
      </c>
      <c r="W84" s="29">
        <v>346.81670056585392</v>
      </c>
      <c r="DA84" s="58" t="s">
        <v>1017</v>
      </c>
    </row>
    <row r="85" spans="1:105" ht="12" customHeight="1" x14ac:dyDescent="0.25">
      <c r="A85" s="28" t="s">
        <v>46</v>
      </c>
      <c r="B85" s="29">
        <v>1660.1690432831306</v>
      </c>
      <c r="C85" s="29">
        <v>1655.9119716329978</v>
      </c>
      <c r="D85" s="29">
        <v>1650.1694352563075</v>
      </c>
      <c r="E85" s="29">
        <v>1641.6690293894358</v>
      </c>
      <c r="F85" s="29">
        <v>1631.0708471508713</v>
      </c>
      <c r="G85" s="29">
        <v>1619.1511296175534</v>
      </c>
      <c r="H85" s="29">
        <v>1606.3464465648449</v>
      </c>
      <c r="I85" s="29">
        <v>1591.6572885737737</v>
      </c>
      <c r="J85" s="29">
        <v>1574.6384361813766</v>
      </c>
      <c r="K85" s="29">
        <v>1555.4054775720792</v>
      </c>
      <c r="L85" s="29">
        <v>1535.2716421191753</v>
      </c>
      <c r="M85" s="29">
        <v>1505.4211750009688</v>
      </c>
      <c r="N85" s="29">
        <v>1454.1962146604835</v>
      </c>
      <c r="O85" s="29">
        <v>1386.049708449762</v>
      </c>
      <c r="P85" s="29">
        <v>1285.5216639418015</v>
      </c>
      <c r="Q85" s="29">
        <v>1192.0193916078317</v>
      </c>
      <c r="R85" s="29">
        <v>1103.9510712607459</v>
      </c>
      <c r="S85" s="29">
        <v>1036.9786584025364</v>
      </c>
      <c r="T85" s="29">
        <v>980.08654665334518</v>
      </c>
      <c r="U85" s="29">
        <v>932.5052821356652</v>
      </c>
      <c r="V85" s="29">
        <v>895.39565799174727</v>
      </c>
      <c r="W85" s="29">
        <v>866.46631668746352</v>
      </c>
      <c r="DA85" s="58" t="s">
        <v>1018</v>
      </c>
    </row>
    <row r="86" spans="1:105" ht="12" customHeight="1" x14ac:dyDescent="0.25">
      <c r="A86" s="28" t="s">
        <v>45</v>
      </c>
      <c r="B86" s="29">
        <v>676.87092573084908</v>
      </c>
      <c r="C86" s="29">
        <v>666.5743080269159</v>
      </c>
      <c r="D86" s="29">
        <v>658.85195926724941</v>
      </c>
      <c r="E86" s="29">
        <v>648.9552418782564</v>
      </c>
      <c r="F86" s="29">
        <v>637.37739105291234</v>
      </c>
      <c r="G86" s="29">
        <v>624.71208452380006</v>
      </c>
      <c r="H86" s="29">
        <v>616.19962958656322</v>
      </c>
      <c r="I86" s="29">
        <v>600.2777310405736</v>
      </c>
      <c r="J86" s="29">
        <v>586.90206691205776</v>
      </c>
      <c r="K86" s="29">
        <v>569.1518489686332</v>
      </c>
      <c r="L86" s="29">
        <v>554.1190947140019</v>
      </c>
      <c r="M86" s="29">
        <v>539.11733565126667</v>
      </c>
      <c r="N86" s="29">
        <v>526.21404390589657</v>
      </c>
      <c r="O86" s="29">
        <v>509.36014910673748</v>
      </c>
      <c r="P86" s="29">
        <v>494.28768667788228</v>
      </c>
      <c r="Q86" s="29">
        <v>477.65920048269248</v>
      </c>
      <c r="R86" s="29">
        <v>465.44740542109997</v>
      </c>
      <c r="S86" s="29">
        <v>459.57925585740406</v>
      </c>
      <c r="T86" s="29">
        <v>450.68286171867595</v>
      </c>
      <c r="U86" s="29">
        <v>443.57702143833285</v>
      </c>
      <c r="V86" s="29">
        <v>435.48787672192066</v>
      </c>
      <c r="W86" s="29">
        <v>430.33052847140215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347.90392851743667</v>
      </c>
      <c r="C88" s="29">
        <v>343.8340958010765</v>
      </c>
      <c r="D88" s="29">
        <v>338.84991914798906</v>
      </c>
      <c r="E88" s="29">
        <v>332.83954810535789</v>
      </c>
      <c r="F88" s="29">
        <v>325.97699147334555</v>
      </c>
      <c r="G88" s="29">
        <v>318.45852507892062</v>
      </c>
      <c r="H88" s="29">
        <v>309.36213711157961</v>
      </c>
      <c r="I88" s="29">
        <v>298.79912005302202</v>
      </c>
      <c r="J88" s="29">
        <v>288.09489633675923</v>
      </c>
      <c r="K88" s="29">
        <v>280.07515504785471</v>
      </c>
      <c r="L88" s="29">
        <v>271.92728519187</v>
      </c>
      <c r="M88" s="29">
        <v>262.67061846280922</v>
      </c>
      <c r="N88" s="29">
        <v>252.44146776975211</v>
      </c>
      <c r="O88" s="29">
        <v>240.62102991396128</v>
      </c>
      <c r="P88" s="29">
        <v>220.18648175534409</v>
      </c>
      <c r="Q88" s="29">
        <v>200.69228972249257</v>
      </c>
      <c r="R88" s="29">
        <v>181.08323931924446</v>
      </c>
      <c r="S88" s="29">
        <v>163.03818528626917</v>
      </c>
      <c r="T88" s="29">
        <v>149.52207429893696</v>
      </c>
      <c r="U88" s="29">
        <v>139.44389114897319</v>
      </c>
      <c r="V88" s="29">
        <v>131.52545239352011</v>
      </c>
      <c r="W88" s="29">
        <v>125.35820808610715</v>
      </c>
      <c r="DA88" s="58" t="s">
        <v>1020</v>
      </c>
    </row>
    <row r="89" spans="1:105" ht="12" customHeight="1" x14ac:dyDescent="0.25">
      <c r="A89" s="28" t="s">
        <v>27</v>
      </c>
      <c r="B89" s="29">
        <v>360.31630235035408</v>
      </c>
      <c r="C89" s="29">
        <v>355.73831559341426</v>
      </c>
      <c r="D89" s="29">
        <v>349.18685153611978</v>
      </c>
      <c r="E89" s="29">
        <v>340.7396164101724</v>
      </c>
      <c r="F89" s="29">
        <v>328.37201826974331</v>
      </c>
      <c r="G89" s="29">
        <v>313.83964472251392</v>
      </c>
      <c r="H89" s="29">
        <v>303.20651045740135</v>
      </c>
      <c r="I89" s="29">
        <v>290.56738225850052</v>
      </c>
      <c r="J89" s="29">
        <v>276.79407178033512</v>
      </c>
      <c r="K89" s="29">
        <v>258.39550487458007</v>
      </c>
      <c r="L89" s="29">
        <v>240.95452823448807</v>
      </c>
      <c r="M89" s="29">
        <v>225.99175736211527</v>
      </c>
      <c r="N89" s="29">
        <v>210.56761808781204</v>
      </c>
      <c r="O89" s="29">
        <v>197.05167355153077</v>
      </c>
      <c r="P89" s="29">
        <v>182.06393738673125</v>
      </c>
      <c r="Q89" s="29">
        <v>170.59661013299009</v>
      </c>
      <c r="R89" s="29">
        <v>163.2023627843607</v>
      </c>
      <c r="S89" s="29">
        <v>158.18085655399628</v>
      </c>
      <c r="T89" s="29">
        <v>155.53945484158541</v>
      </c>
      <c r="U89" s="29">
        <v>153.33331811868737</v>
      </c>
      <c r="V89" s="29">
        <v>151.47920431433195</v>
      </c>
      <c r="W89" s="29">
        <v>149.57569481030512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64.608392003837025</v>
      </c>
      <c r="C91" s="31">
        <v>64.337267660671046</v>
      </c>
      <c r="D91" s="31">
        <v>63.866687287432242</v>
      </c>
      <c r="E91" s="31">
        <v>63.007354774202518</v>
      </c>
      <c r="F91" s="31">
        <v>61.993586632093709</v>
      </c>
      <c r="G91" s="31">
        <v>60.687513278669485</v>
      </c>
      <c r="H91" s="31">
        <v>59.343377395763845</v>
      </c>
      <c r="I91" s="31">
        <v>57.795828036589313</v>
      </c>
      <c r="J91" s="31">
        <v>56.033416898269159</v>
      </c>
      <c r="K91" s="31">
        <v>54.017893274393941</v>
      </c>
      <c r="L91" s="31">
        <v>51.414976255556674</v>
      </c>
      <c r="M91" s="31">
        <v>48.77225860212306</v>
      </c>
      <c r="N91" s="31">
        <v>46.178139933139256</v>
      </c>
      <c r="O91" s="31">
        <v>44.058527619724885</v>
      </c>
      <c r="P91" s="31">
        <v>41.649010302710458</v>
      </c>
      <c r="Q91" s="31">
        <v>38.956579802711097</v>
      </c>
      <c r="R91" s="31">
        <v>36.176365298725187</v>
      </c>
      <c r="S91" s="31">
        <v>33.558062616331597</v>
      </c>
      <c r="T91" s="31">
        <v>30.799621934647853</v>
      </c>
      <c r="U91" s="31">
        <v>28.266887088042733</v>
      </c>
      <c r="V91" s="31">
        <v>26.183811181669792</v>
      </c>
      <c r="W91" s="31">
        <v>24.231354892762141</v>
      </c>
      <c r="DA91" s="59" t="s">
        <v>1022</v>
      </c>
    </row>
    <row r="92" spans="1:105" ht="12" customHeight="1" x14ac:dyDescent="0.25">
      <c r="A92" s="32" t="s">
        <v>25</v>
      </c>
      <c r="B92" s="33">
        <v>8494.5110007292114</v>
      </c>
      <c r="C92" s="33">
        <v>8406.8991944768804</v>
      </c>
      <c r="D92" s="33">
        <v>8309.5499542363086</v>
      </c>
      <c r="E92" s="33">
        <v>8220.8957010067588</v>
      </c>
      <c r="F92" s="33">
        <v>8136.984356844082</v>
      </c>
      <c r="G92" s="33">
        <v>8051.0385004832278</v>
      </c>
      <c r="H92" s="33">
        <v>7975.6401313213892</v>
      </c>
      <c r="I92" s="33">
        <v>7904.1164293344928</v>
      </c>
      <c r="J92" s="33">
        <v>7842.3029118571094</v>
      </c>
      <c r="K92" s="33">
        <v>7832.7575992065404</v>
      </c>
      <c r="L92" s="33">
        <v>7793.3870651504512</v>
      </c>
      <c r="M92" s="33">
        <v>7733.5063853491456</v>
      </c>
      <c r="N92" s="33">
        <v>7667.8669203456639</v>
      </c>
      <c r="O92" s="33">
        <v>7586.7729727367087</v>
      </c>
      <c r="P92" s="33">
        <v>7494.0234577886822</v>
      </c>
      <c r="Q92" s="33">
        <v>7384.2815381565761</v>
      </c>
      <c r="R92" s="33">
        <v>7267.7460060610611</v>
      </c>
      <c r="S92" s="33">
        <v>7122.130526554306</v>
      </c>
      <c r="T92" s="33">
        <v>6988.466782227415</v>
      </c>
      <c r="U92" s="33">
        <v>6864.8010545293446</v>
      </c>
      <c r="V92" s="33">
        <v>6757.5019616343725</v>
      </c>
      <c r="W92" s="33">
        <v>6637.3264267715203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38.858109728582363</v>
      </c>
      <c r="D96" s="29">
        <v>36.895036151090125</v>
      </c>
      <c r="E96" s="29">
        <v>35.896576633744665</v>
      </c>
      <c r="F96" s="29">
        <v>34.727592488665067</v>
      </c>
      <c r="G96" s="29">
        <v>33.727363124391637</v>
      </c>
      <c r="H96" s="29">
        <v>32.793564430661206</v>
      </c>
      <c r="I96" s="29">
        <v>31.788691989112682</v>
      </c>
      <c r="J96" s="29">
        <v>30.905738588640435</v>
      </c>
      <c r="K96" s="29">
        <v>29.745540398552375</v>
      </c>
      <c r="L96" s="29">
        <v>28.707001030237603</v>
      </c>
      <c r="M96" s="29">
        <v>28.096439570708878</v>
      </c>
      <c r="N96" s="29">
        <v>27.07544415861474</v>
      </c>
      <c r="O96" s="29">
        <v>25.783372732941043</v>
      </c>
      <c r="P96" s="29">
        <v>24.792022655241773</v>
      </c>
      <c r="Q96" s="29">
        <v>23.526620320819379</v>
      </c>
      <c r="R96" s="29">
        <v>22.88828108457253</v>
      </c>
      <c r="S96" s="29">
        <v>22.447179273869668</v>
      </c>
      <c r="T96" s="29">
        <v>21.947143105650447</v>
      </c>
      <c r="U96" s="29">
        <v>21.370967856068088</v>
      </c>
      <c r="V96" s="29">
        <v>21.280138816772869</v>
      </c>
      <c r="W96" s="29">
        <v>21.155857015272112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587.68713670973307</v>
      </c>
      <c r="D97" s="29">
        <v>548.49023346943261</v>
      </c>
      <c r="E97" s="29">
        <v>530.23677073399506</v>
      </c>
      <c r="F97" s="29">
        <v>510.16367123644255</v>
      </c>
      <c r="G97" s="29">
        <v>493.28334628834585</v>
      </c>
      <c r="H97" s="29">
        <v>472.86089722176365</v>
      </c>
      <c r="I97" s="29">
        <v>451.88403022582526</v>
      </c>
      <c r="J97" s="29">
        <v>437.54367740426369</v>
      </c>
      <c r="K97" s="29">
        <v>407.87622638344629</v>
      </c>
      <c r="L97" s="29">
        <v>384.071608587529</v>
      </c>
      <c r="M97" s="29">
        <v>369.99131023254392</v>
      </c>
      <c r="N97" s="29">
        <v>350.68860469244112</v>
      </c>
      <c r="O97" s="29">
        <v>337.31175021301362</v>
      </c>
      <c r="P97" s="29">
        <v>329.17387858596021</v>
      </c>
      <c r="Q97" s="29">
        <v>315.6098410470027</v>
      </c>
      <c r="R97" s="29">
        <v>311.79381867669929</v>
      </c>
      <c r="S97" s="29">
        <v>306.91296681649078</v>
      </c>
      <c r="T97" s="29">
        <v>301.45532642709304</v>
      </c>
      <c r="U97" s="29">
        <v>295.40638998069574</v>
      </c>
      <c r="V97" s="29">
        <v>289.93871742295062</v>
      </c>
      <c r="W97" s="29">
        <v>288.90840951653053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1602.9162492633643</v>
      </c>
      <c r="D98" s="29">
        <v>1586.1681331821542</v>
      </c>
      <c r="E98" s="29">
        <v>1557.9980002409445</v>
      </c>
      <c r="F98" s="29">
        <v>1542.1264392327455</v>
      </c>
      <c r="G98" s="29">
        <v>1535.3910718266995</v>
      </c>
      <c r="H98" s="29">
        <v>1525.55070851697</v>
      </c>
      <c r="I98" s="29">
        <v>1512.891084400781</v>
      </c>
      <c r="J98" s="29">
        <v>1494.3649807414181</v>
      </c>
      <c r="K98" s="29">
        <v>1476.8265944551993</v>
      </c>
      <c r="L98" s="29">
        <v>1466.2293094570009</v>
      </c>
      <c r="M98" s="29">
        <v>1406.8671946573659</v>
      </c>
      <c r="N98" s="29">
        <v>1288.6794704694848</v>
      </c>
      <c r="O98" s="29">
        <v>1160.644253398618</v>
      </c>
      <c r="P98" s="29">
        <v>1033.4175687928521</v>
      </c>
      <c r="Q98" s="29">
        <v>874.95460985399609</v>
      </c>
      <c r="R98" s="29">
        <v>826.45005446088658</v>
      </c>
      <c r="S98" s="29">
        <v>803.42288502185204</v>
      </c>
      <c r="T98" s="29">
        <v>788.80920141519118</v>
      </c>
      <c r="U98" s="29">
        <v>768.89322363742565</v>
      </c>
      <c r="V98" s="29">
        <v>758.87892266536926</v>
      </c>
      <c r="W98" s="29">
        <v>748.11188549473411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585.80953491282844</v>
      </c>
      <c r="D99" s="29">
        <v>560.30660045592811</v>
      </c>
      <c r="E99" s="29">
        <v>547.47064433448031</v>
      </c>
      <c r="F99" s="29">
        <v>533.99884364901993</v>
      </c>
      <c r="G99" s="29">
        <v>519.90213689033499</v>
      </c>
      <c r="H99" s="29">
        <v>505.52927678586548</v>
      </c>
      <c r="I99" s="29">
        <v>490.13856866315433</v>
      </c>
      <c r="J99" s="29">
        <v>475.93205983746225</v>
      </c>
      <c r="K99" s="29">
        <v>464.36165071255573</v>
      </c>
      <c r="L99" s="29">
        <v>452.13118246764475</v>
      </c>
      <c r="M99" s="29">
        <v>438.25235534589706</v>
      </c>
      <c r="N99" s="29">
        <v>435.49949262438275</v>
      </c>
      <c r="O99" s="29">
        <v>428.80560210393736</v>
      </c>
      <c r="P99" s="29">
        <v>423.70743094028768</v>
      </c>
      <c r="Q99" s="29">
        <v>419.02502398255621</v>
      </c>
      <c r="R99" s="29">
        <v>414.9500822948529</v>
      </c>
      <c r="S99" s="29">
        <v>409.42407520392698</v>
      </c>
      <c r="T99" s="29">
        <v>408.21620200940646</v>
      </c>
      <c r="U99" s="29">
        <v>406.20928489004052</v>
      </c>
      <c r="V99" s="29">
        <v>398.61157833798973</v>
      </c>
      <c r="W99" s="29">
        <v>396.89624959749244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320.90089247308708</v>
      </c>
      <c r="D101" s="29">
        <v>314.0732558282661</v>
      </c>
      <c r="E101" s="29">
        <v>306.41934951321127</v>
      </c>
      <c r="F101" s="29">
        <v>299.98067845747761</v>
      </c>
      <c r="G101" s="29">
        <v>292.91605937378688</v>
      </c>
      <c r="H101" s="29">
        <v>284.23145513747431</v>
      </c>
      <c r="I101" s="29">
        <v>271.16146964169951</v>
      </c>
      <c r="J101" s="29">
        <v>263.34642612413211</v>
      </c>
      <c r="K101" s="29">
        <v>255.44468081058631</v>
      </c>
      <c r="L101" s="29">
        <v>243.47172290893087</v>
      </c>
      <c r="M101" s="29">
        <v>224.13943614659956</v>
      </c>
      <c r="N101" s="29">
        <v>209.20319727867511</v>
      </c>
      <c r="O101" s="29">
        <v>192.36336198135351</v>
      </c>
      <c r="P101" s="29">
        <v>161.36751328158746</v>
      </c>
      <c r="Q101" s="29">
        <v>139.22855452498351</v>
      </c>
      <c r="R101" s="29">
        <v>124.83815916485777</v>
      </c>
      <c r="S101" s="29">
        <v>121.96364369623485</v>
      </c>
      <c r="T101" s="29">
        <v>118.52114239346808</v>
      </c>
      <c r="U101" s="29">
        <v>114.98970578642255</v>
      </c>
      <c r="V101" s="29">
        <v>113.2719234208967</v>
      </c>
      <c r="W101" s="29">
        <v>112.67060801241401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336.83276926709004</v>
      </c>
      <c r="D102" s="29">
        <v>328.26931884698905</v>
      </c>
      <c r="E102" s="29">
        <v>319.6043643105956</v>
      </c>
      <c r="F102" s="29">
        <v>307.48799968388522</v>
      </c>
      <c r="G102" s="29">
        <v>293.53164806713966</v>
      </c>
      <c r="H102" s="29">
        <v>281.73366883311115</v>
      </c>
      <c r="I102" s="29">
        <v>265.72572595345815</v>
      </c>
      <c r="J102" s="29">
        <v>246.91003981949194</v>
      </c>
      <c r="K102" s="29">
        <v>226.66979243442944</v>
      </c>
      <c r="L102" s="29">
        <v>210.68148472498225</v>
      </c>
      <c r="M102" s="29">
        <v>196.49195915666303</v>
      </c>
      <c r="N102" s="29">
        <v>184.49907234333216</v>
      </c>
      <c r="O102" s="29">
        <v>170.29098615186541</v>
      </c>
      <c r="P102" s="29">
        <v>160.75576914341357</v>
      </c>
      <c r="Q102" s="29">
        <v>156.24842117243674</v>
      </c>
      <c r="R102" s="29">
        <v>155.66298607116278</v>
      </c>
      <c r="S102" s="29">
        <v>154.53045820148216</v>
      </c>
      <c r="T102" s="29">
        <v>152.31773312462326</v>
      </c>
      <c r="U102" s="29">
        <v>149.55498939629251</v>
      </c>
      <c r="V102" s="29">
        <v>147.03535923405056</v>
      </c>
      <c r="W102" s="29">
        <v>146.07703979186809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63.544920701818612</v>
      </c>
      <c r="D104" s="31">
        <v>62.726763524973904</v>
      </c>
      <c r="E104" s="31">
        <v>61.134623086863698</v>
      </c>
      <c r="F104" s="31">
        <v>60.188411764428977</v>
      </c>
      <c r="G104" s="31">
        <v>58.287982346593942</v>
      </c>
      <c r="H104" s="31">
        <v>56.886079289083412</v>
      </c>
      <c r="I104" s="31">
        <v>55.157989420955445</v>
      </c>
      <c r="J104" s="31">
        <v>52.911996907020459</v>
      </c>
      <c r="K104" s="31">
        <v>50.341448760490259</v>
      </c>
      <c r="L104" s="31">
        <v>46.362105499785983</v>
      </c>
      <c r="M104" s="31">
        <v>43.967814059438602</v>
      </c>
      <c r="N104" s="31">
        <v>41.078199034943793</v>
      </c>
      <c r="O104" s="31">
        <v>37.904642499745201</v>
      </c>
      <c r="P104" s="31">
        <v>34.243915575137059</v>
      </c>
      <c r="Q104" s="31">
        <v>31.554455834862257</v>
      </c>
      <c r="R104" s="31">
        <v>26.558118463003463</v>
      </c>
      <c r="S104" s="31">
        <v>21.120212184484341</v>
      </c>
      <c r="T104" s="31">
        <v>16.565127719996791</v>
      </c>
      <c r="U104" s="31">
        <v>13.263434537919128</v>
      </c>
      <c r="V104" s="31">
        <v>11.853206633199969</v>
      </c>
      <c r="W104" s="31">
        <v>11.201606538588676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7868.3947684825225</v>
      </c>
      <c r="D105" s="33">
        <v>7856.6455897157948</v>
      </c>
      <c r="E105" s="33">
        <v>7848.1766066293876</v>
      </c>
      <c r="F105" s="33">
        <v>7845.6828523315653</v>
      </c>
      <c r="G105" s="33">
        <v>7842.8927792106979</v>
      </c>
      <c r="H105" s="33">
        <v>7838.4824182785287</v>
      </c>
      <c r="I105" s="33">
        <v>7833.4010678070463</v>
      </c>
      <c r="J105" s="33">
        <v>7825.5033454283202</v>
      </c>
      <c r="K105" s="33">
        <v>7800.8673348851453</v>
      </c>
      <c r="L105" s="33">
        <v>7607.1522165779979</v>
      </c>
      <c r="M105" s="33">
        <v>7418.9131386988647</v>
      </c>
      <c r="N105" s="33">
        <v>7273.7935238434702</v>
      </c>
      <c r="O105" s="33">
        <v>7228.7183328304709</v>
      </c>
      <c r="P105" s="33">
        <v>7091.8984949777923</v>
      </c>
      <c r="Q105" s="33">
        <v>6982.9282598691734</v>
      </c>
      <c r="R105" s="33">
        <v>6872.7075944281796</v>
      </c>
      <c r="S105" s="33">
        <v>6738.6248724008146</v>
      </c>
      <c r="T105" s="33">
        <v>6584.9801494065305</v>
      </c>
      <c r="U105" s="33">
        <v>6414.9261816764829</v>
      </c>
      <c r="V105" s="33">
        <v>6258.5877199888237</v>
      </c>
      <c r="W105" s="33">
        <v>6175.4290063464032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1.2490563077691283</v>
      </c>
      <c r="C109" s="43">
        <f>C31/RES_summary!C$6</f>
        <v>1.2490562764095008</v>
      </c>
      <c r="D109" s="43">
        <f>D31/RES_summary!D$6</f>
        <v>1.2490563165371327</v>
      </c>
      <c r="E109" s="43">
        <f>E31/RES_summary!E$6</f>
        <v>1.2490562305343063</v>
      </c>
      <c r="F109" s="43">
        <f>F31/RES_summary!F$6</f>
        <v>1.2490564104711372</v>
      </c>
      <c r="G109" s="43">
        <f>G31/RES_summary!G$6</f>
        <v>1.2490560912531059</v>
      </c>
      <c r="H109" s="43">
        <f>H31/RES_summary!H$6</f>
        <v>1.2490567384593447</v>
      </c>
      <c r="I109" s="43">
        <f>I31/RES_summary!I$6</f>
        <v>1.2490554238083968</v>
      </c>
      <c r="J109" s="43">
        <f>J31/RES_summary!J$6</f>
        <v>1.2490580577887009</v>
      </c>
      <c r="K109" s="43">
        <f>K31/RES_summary!K$6</f>
        <v>1.2490527797777231</v>
      </c>
      <c r="L109" s="43">
        <f>L31/RES_summary!L$6</f>
        <v>1.2490633277428178</v>
      </c>
      <c r="M109" s="43">
        <f>M31/RES_summary!M$6</f>
        <v>1.2490422236212106</v>
      </c>
      <c r="N109" s="43">
        <f>N31/RES_summary!N$6</f>
        <v>1.2490844544722473</v>
      </c>
      <c r="O109" s="43">
        <f>O31/RES_summary!O$6</f>
        <v>1.2489999897855124</v>
      </c>
      <c r="P109" s="43">
        <f>P31/RES_summary!P$6</f>
        <v>1.2491532917718478</v>
      </c>
      <c r="Q109" s="43">
        <f>Q31/RES_summary!Q$6</f>
        <v>1.2496131308825158</v>
      </c>
      <c r="R109" s="43">
        <f>R31/RES_summary!R$6</f>
        <v>1.2503625476040641</v>
      </c>
      <c r="S109" s="43">
        <f>S31/RES_summary!S$6</f>
        <v>1.2517503339832345</v>
      </c>
      <c r="T109" s="43">
        <f>T31/RES_summary!T$6</f>
        <v>1.2540712721649403</v>
      </c>
      <c r="U109" s="43">
        <f>U31/RES_summary!U$6</f>
        <v>1.257552493303298</v>
      </c>
      <c r="V109" s="43">
        <f>V31/RES_summary!V$6</f>
        <v>1.2622499830599965</v>
      </c>
      <c r="W109" s="43">
        <f>W31/RES_summary!W$6</f>
        <v>1.268000008364883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0.96000001792941281</v>
      </c>
      <c r="C110" s="43">
        <f>C32/RES_summary!C$6</f>
        <v>0.96500001628821552</v>
      </c>
      <c r="D110" s="43">
        <f>D32/RES_summary!D$6</f>
        <v>0.96099998609175274</v>
      </c>
      <c r="E110" s="43">
        <f>E32/RES_summary!E$6</f>
        <v>0.96600001368821731</v>
      </c>
      <c r="F110" s="43">
        <f>F32/RES_summary!F$6</f>
        <v>0.9630000139426812</v>
      </c>
      <c r="G110" s="43">
        <f>G32/RES_summary!G$6</f>
        <v>0.96000000516909334</v>
      </c>
      <c r="H110" s="43">
        <f>H32/RES_summary!H$6</f>
        <v>0.96800000068227909</v>
      </c>
      <c r="I110" s="43">
        <f>I32/RES_summary!I$6</f>
        <v>0.96999999747422638</v>
      </c>
      <c r="J110" s="43">
        <f>J32/RES_summary!J$6</f>
        <v>0.96800001696612503</v>
      </c>
      <c r="K110" s="43">
        <f>K32/RES_summary!K$6</f>
        <v>0.97399999424344708</v>
      </c>
      <c r="L110" s="43">
        <f>L32/RES_summary!L$6</f>
        <v>0.97499999081603828</v>
      </c>
      <c r="M110" s="43">
        <f>M32/RES_summary!M$6</f>
        <v>0.97500000100817508</v>
      </c>
      <c r="N110" s="43">
        <f>N32/RES_summary!N$6</f>
        <v>0.97499999600634446</v>
      </c>
      <c r="O110" s="43">
        <f>O32/RES_summary!O$6</f>
        <v>0.97800001282749605</v>
      </c>
      <c r="P110" s="43">
        <f>P32/RES_summary!P$6</f>
        <v>0.97400001218159626</v>
      </c>
      <c r="Q110" s="43">
        <f>Q32/RES_summary!Q$6</f>
        <v>0.97700000324483338</v>
      </c>
      <c r="R110" s="43">
        <f>R32/RES_summary!R$6</f>
        <v>0.9749999874747699</v>
      </c>
      <c r="S110" s="43">
        <f>S32/RES_summary!S$6</f>
        <v>0.97500001443939621</v>
      </c>
      <c r="T110" s="43">
        <f>T32/RES_summary!T$6</f>
        <v>0.97800000760456007</v>
      </c>
      <c r="U110" s="43">
        <f>U32/RES_summary!U$6</f>
        <v>0.97600000061655057</v>
      </c>
      <c r="V110" s="43">
        <f>V32/RES_summary!V$6</f>
        <v>0.98099999152516104</v>
      </c>
      <c r="W110" s="43">
        <f>W32/RES_summary!W$6</f>
        <v>0.97999999070568555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1.5300691940863418E-2</v>
      </c>
      <c r="C111" s="43">
        <f>C33/RES_summary!C$6</f>
        <v>1.5396379973099008E-2</v>
      </c>
      <c r="D111" s="43">
        <f>D33/RES_summary!D$6</f>
        <v>1.5524892141098236E-2</v>
      </c>
      <c r="E111" s="43">
        <f>E33/RES_summary!E$6</f>
        <v>1.5697912524785057E-2</v>
      </c>
      <c r="F111" s="43">
        <f>F33/RES_summary!F$6</f>
        <v>1.5931633133352743E-2</v>
      </c>
      <c r="G111" s="43">
        <f>G33/RES_summary!G$6</f>
        <v>1.6248700242253868E-2</v>
      </c>
      <c r="H111" s="43">
        <f>H33/RES_summary!H$6</f>
        <v>1.6681255357756681E-2</v>
      </c>
      <c r="I111" s="43">
        <f>I33/RES_summary!I$6</f>
        <v>1.7275996924954802E-2</v>
      </c>
      <c r="J111" s="43">
        <f>J33/RES_summary!J$6</f>
        <v>1.8102065297209292E-2</v>
      </c>
      <c r="K111" s="43">
        <f>K33/RES_summary!K$6</f>
        <v>1.9265250033819747E-2</v>
      </c>
      <c r="L111" s="43">
        <f>L33/RES_summary!L$6</f>
        <v>2.0933310110835723E-2</v>
      </c>
      <c r="M111" s="43">
        <f>M33/RES_summary!M$6</f>
        <v>2.3384136349465089E-2</v>
      </c>
      <c r="N111" s="43">
        <f>N33/RES_summary!N$6</f>
        <v>2.7103941594225748E-2</v>
      </c>
      <c r="O111" s="43">
        <f>O33/RES_summary!O$6</f>
        <v>3.3000000554274524E-2</v>
      </c>
      <c r="P111" s="43">
        <f>P33/RES_summary!P$6</f>
        <v>4.290319405721215E-2</v>
      </c>
      <c r="Q111" s="43">
        <f>Q33/RES_summary!Q$6</f>
        <v>5.2806379095114875E-2</v>
      </c>
      <c r="R111" s="43">
        <f>R33/RES_summary!R$6</f>
        <v>6.6010583549701865E-2</v>
      </c>
      <c r="S111" s="43">
        <f>S33/RES_summary!S$6</f>
        <v>8.01580170511942E-2</v>
      </c>
      <c r="T111" s="43">
        <f>T33/RES_summary!T$6</f>
        <v>9.7599996988901455E-2</v>
      </c>
      <c r="U111" s="43">
        <f>U33/RES_summary!U$6</f>
        <v>0.1179999841238243</v>
      </c>
      <c r="V111" s="43">
        <f>V33/RES_summary!V$6</f>
        <v>0.13925000151889236</v>
      </c>
      <c r="W111" s="43">
        <f>W33/RES_summary!W$6</f>
        <v>0.15800001533561886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0.30899998251882255</v>
      </c>
      <c r="C112" s="43">
        <f>C34/RES_summary!C$6</f>
        <v>0.33100001298594722</v>
      </c>
      <c r="D112" s="43">
        <f>D34/RES_summary!D$6</f>
        <v>0.33800000204402358</v>
      </c>
      <c r="E112" s="43">
        <f>E34/RES_summary!E$6</f>
        <v>0.34899999845455609</v>
      </c>
      <c r="F112" s="43">
        <f>F34/RES_summary!F$6</f>
        <v>0.36199999589149834</v>
      </c>
      <c r="G112" s="43">
        <f>G34/RES_summary!G$6</f>
        <v>0.3750000161534166</v>
      </c>
      <c r="H112" s="43">
        <f>H34/RES_summary!H$6</f>
        <v>0.37299998938203122</v>
      </c>
      <c r="I112" s="43">
        <f>I34/RES_summary!I$6</f>
        <v>0.3909999866133998</v>
      </c>
      <c r="J112" s="43">
        <f>J34/RES_summary!J$6</f>
        <v>0.39900001326518109</v>
      </c>
      <c r="K112" s="43">
        <f>K34/RES_summary!K$6</f>
        <v>0.42199998273034128</v>
      </c>
      <c r="L112" s="43">
        <f>L34/RES_summary!L$6</f>
        <v>0.43600001159220059</v>
      </c>
      <c r="M112" s="43">
        <f>M34/RES_summary!M$6</f>
        <v>0.44499999818528491</v>
      </c>
      <c r="N112" s="43">
        <f>N34/RES_summary!N$6</f>
        <v>0.44500001517589099</v>
      </c>
      <c r="O112" s="43">
        <f>O34/RES_summary!O$6</f>
        <v>0.46299999817881227</v>
      </c>
      <c r="P112" s="43">
        <f>P34/RES_summary!P$6</f>
        <v>0.46599998161122091</v>
      </c>
      <c r="Q112" s="43">
        <f>Q34/RES_summary!Q$6</f>
        <v>0.48700000015451589</v>
      </c>
      <c r="R112" s="43">
        <f>R34/RES_summary!R$6</f>
        <v>0.49400001009726247</v>
      </c>
      <c r="S112" s="43">
        <f>S34/RES_summary!S$6</f>
        <v>0.49100000134767696</v>
      </c>
      <c r="T112" s="43">
        <f>T34/RES_summary!T$6</f>
        <v>0.51100001540115458</v>
      </c>
      <c r="U112" s="43">
        <f>U34/RES_summary!U$6</f>
        <v>0.51199999969172472</v>
      </c>
      <c r="V112" s="43">
        <f>V34/RES_summary!V$6</f>
        <v>0.52399998931938108</v>
      </c>
      <c r="W112" s="43">
        <f>W34/RES_summary!W$6</f>
        <v>0.54900001308949287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0.4930050102616052</v>
      </c>
      <c r="C114" s="43">
        <f>C36/RES_summary!C$6</f>
        <v>0.5230455822158071</v>
      </c>
      <c r="D114" s="43">
        <f>D36/RES_summary!D$6</f>
        <v>0.55732333441140058</v>
      </c>
      <c r="E114" s="43">
        <f>E36/RES_summary!E$6</f>
        <v>0.59577009236907019</v>
      </c>
      <c r="F114" s="43">
        <f>F36/RES_summary!F$6</f>
        <v>0.640203548131695</v>
      </c>
      <c r="G114" s="43">
        <f>G36/RES_summary!G$6</f>
        <v>0.68624891864404036</v>
      </c>
      <c r="H114" s="43">
        <f>H36/RES_summary!H$6</f>
        <v>0.7615576653113485</v>
      </c>
      <c r="I114" s="43">
        <f>I36/RES_summary!I$6</f>
        <v>0.84837228064994163</v>
      </c>
      <c r="J114" s="43">
        <f>J36/RES_summary!J$6</f>
        <v>0.95073412989529149</v>
      </c>
      <c r="K114" s="43">
        <f>K36/RES_summary!K$6</f>
        <v>1.0531554784030281</v>
      </c>
      <c r="L114" s="43">
        <f>L36/RES_summary!L$6</f>
        <v>1.1476635198431744</v>
      </c>
      <c r="M114" s="43">
        <f>M36/RES_summary!M$6</f>
        <v>1.220070636077502</v>
      </c>
      <c r="N114" s="43">
        <f>N36/RES_summary!N$6</f>
        <v>1.2877970309351676</v>
      </c>
      <c r="O114" s="43">
        <f>O36/RES_summary!O$6</f>
        <v>1.3674410911194317</v>
      </c>
      <c r="P114" s="43">
        <f>P36/RES_summary!P$6</f>
        <v>1.5264508494396527</v>
      </c>
      <c r="Q114" s="43">
        <f>Q36/RES_summary!Q$6</f>
        <v>1.6764513919081214</v>
      </c>
      <c r="R114" s="43">
        <f>R36/RES_summary!R$6</f>
        <v>1.8316220151694935</v>
      </c>
      <c r="S114" s="43">
        <f>S36/RES_summary!S$6</f>
        <v>2.0688465974972958</v>
      </c>
      <c r="T114" s="43">
        <f>T36/RES_summary!T$6</f>
        <v>2.2743016493466315</v>
      </c>
      <c r="U114" s="43">
        <f>U36/RES_summary!U$6</f>
        <v>2.4827215290085376</v>
      </c>
      <c r="V114" s="43">
        <f>V36/RES_summary!V$6</f>
        <v>2.6693672170010716</v>
      </c>
      <c r="W114" s="43">
        <f>W36/RES_summary!W$6</f>
        <v>2.7576616991112126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0.33875056706404139</v>
      </c>
      <c r="C115" s="43">
        <f>C37/RES_summary!C$6</f>
        <v>0.34076414637073149</v>
      </c>
      <c r="D115" s="43">
        <f>D37/RES_summary!D$6</f>
        <v>0.34626511739995552</v>
      </c>
      <c r="E115" s="43">
        <f>E37/RES_summary!E$6</f>
        <v>0.35319827910250756</v>
      </c>
      <c r="F115" s="43">
        <f>F37/RES_summary!F$6</f>
        <v>0.38393195314827028</v>
      </c>
      <c r="G115" s="43">
        <f>G37/RES_summary!G$6</f>
        <v>0.42015074611449782</v>
      </c>
      <c r="H115" s="43">
        <f>H37/RES_summary!H$6</f>
        <v>0.45900041981386647</v>
      </c>
      <c r="I115" s="43">
        <f>I37/RES_summary!I$6</f>
        <v>0.51245400480460856</v>
      </c>
      <c r="J115" s="43">
        <f>J37/RES_summary!J$6</f>
        <v>0.56593265206982413</v>
      </c>
      <c r="K115" s="43">
        <f>K37/RES_summary!K$6</f>
        <v>0.63824589032165591</v>
      </c>
      <c r="L115" s="43">
        <f>L37/RES_summary!L$6</f>
        <v>0.70969757460630534</v>
      </c>
      <c r="M115" s="43">
        <f>M37/RES_summary!M$6</f>
        <v>0.76563188901193946</v>
      </c>
      <c r="N115" s="43">
        <f>N37/RES_summary!N$6</f>
        <v>0.83043113195122353</v>
      </c>
      <c r="O115" s="43">
        <f>O37/RES_summary!O$6</f>
        <v>0.88172550472928413</v>
      </c>
      <c r="P115" s="43">
        <f>P37/RES_summary!P$6</f>
        <v>0.96046779635870916</v>
      </c>
      <c r="Q115" s="43">
        <f>Q37/RES_summary!Q$6</f>
        <v>1.0684090467106022</v>
      </c>
      <c r="R115" s="43">
        <f>R37/RES_summary!R$6</f>
        <v>1.2561918740599405</v>
      </c>
      <c r="S115" s="43">
        <f>S37/RES_summary!S$6</f>
        <v>1.4537811690628892</v>
      </c>
      <c r="T115" s="43">
        <f>T37/RES_summary!T$6</f>
        <v>1.6470634439451164</v>
      </c>
      <c r="U115" s="43">
        <f>U37/RES_summary!U$6</f>
        <v>1.8467095010852834</v>
      </c>
      <c r="V115" s="43">
        <f>V37/RES_summary!V$6</f>
        <v>2.0384985702778251</v>
      </c>
      <c r="W115" s="43">
        <f>W37/RES_summary!W$6</f>
        <v>2.1912995544068128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13.586266783465113</v>
      </c>
      <c r="C117" s="44">
        <f>C39/RES_summary!C$6</f>
        <v>13.784490880177204</v>
      </c>
      <c r="D117" s="44">
        <f>D39/RES_summary!D$6</f>
        <v>13.99287291904038</v>
      </c>
      <c r="E117" s="44">
        <f>E39/RES_summary!E$6</f>
        <v>14.192653751675133</v>
      </c>
      <c r="F117" s="44">
        <f>F39/RES_summary!F$6</f>
        <v>14.409382790034643</v>
      </c>
      <c r="G117" s="44">
        <f>G39/RES_summary!G$6</f>
        <v>14.618047119363494</v>
      </c>
      <c r="H117" s="44">
        <f>H39/RES_summary!H$6</f>
        <v>14.840265705757117</v>
      </c>
      <c r="I117" s="44">
        <f>I39/RES_summary!I$6</f>
        <v>15.055503613315533</v>
      </c>
      <c r="J117" s="44">
        <f>J39/RES_summary!J$6</f>
        <v>15.278288160440669</v>
      </c>
      <c r="K117" s="44">
        <f>K39/RES_summary!K$6</f>
        <v>15.527331262698038</v>
      </c>
      <c r="L117" s="44">
        <f>L39/RES_summary!L$6</f>
        <v>15.933982036040138</v>
      </c>
      <c r="M117" s="44">
        <f>M39/RES_summary!M$6</f>
        <v>16.072206102254942</v>
      </c>
      <c r="N117" s="44">
        <f>N39/RES_summary!N$6</f>
        <v>16.204369017217275</v>
      </c>
      <c r="O117" s="44">
        <f>O39/RES_summary!O$6</f>
        <v>16.337050048030527</v>
      </c>
      <c r="P117" s="44">
        <f>P39/RES_summary!P$6</f>
        <v>16.550510357688633</v>
      </c>
      <c r="Q117" s="44">
        <f>Q39/RES_summary!Q$6</f>
        <v>16.501060660335728</v>
      </c>
      <c r="R117" s="44">
        <f>R39/RES_summary!R$6</f>
        <v>16.661532058312087</v>
      </c>
      <c r="S117" s="44">
        <f>S39/RES_summary!S$6</f>
        <v>16.83474452435356</v>
      </c>
      <c r="T117" s="44">
        <f>T39/RES_summary!T$6</f>
        <v>16.928664927237616</v>
      </c>
      <c r="U117" s="44">
        <f>U39/RES_summary!U$6</f>
        <v>17.116139252962629</v>
      </c>
      <c r="V117" s="44">
        <f>V39/RES_summary!V$6</f>
        <v>17.292806439677385</v>
      </c>
      <c r="W117" s="44">
        <f>W39/RES_summary!W$6</f>
        <v>17.752333293348208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0.3520379737524203</v>
      </c>
      <c r="C118" s="45">
        <f>C40/RES_summary!C$6</f>
        <v>0.35955987875290646</v>
      </c>
      <c r="D118" s="45">
        <f>D40/RES_summary!D$6</f>
        <v>0.37616275516155179</v>
      </c>
      <c r="E118" s="45">
        <f>E40/RES_summary!E$6</f>
        <v>0.38949246662557896</v>
      </c>
      <c r="F118" s="45">
        <f>F40/RES_summary!F$6</f>
        <v>0.40191047705193017</v>
      </c>
      <c r="G118" s="45">
        <f>G40/RES_summary!G$6</f>
        <v>0.42623365105869765</v>
      </c>
      <c r="H118" s="45">
        <f>H40/RES_summary!H$6</f>
        <v>0.44861968801714258</v>
      </c>
      <c r="I118" s="45">
        <f>I40/RES_summary!I$6</f>
        <v>0.4878812793194266</v>
      </c>
      <c r="J118" s="45">
        <f>J40/RES_summary!J$6</f>
        <v>0.53056137945153137</v>
      </c>
      <c r="K118" s="45">
        <f>K40/RES_summary!K$6</f>
        <v>0.58348766044872913</v>
      </c>
      <c r="L118" s="45">
        <f>L40/RES_summary!L$6</f>
        <v>0.6279580695133915</v>
      </c>
      <c r="M118" s="45">
        <f>M40/RES_summary!M$6</f>
        <v>0.66632562324173628</v>
      </c>
      <c r="N118" s="45">
        <f>N40/RES_summary!N$6</f>
        <v>0.69170908756984062</v>
      </c>
      <c r="O118" s="45">
        <f>O40/RES_summary!O$6</f>
        <v>0.72633553531989314</v>
      </c>
      <c r="P118" s="45">
        <f>P40/RES_summary!P$6</f>
        <v>0.75834249026598033</v>
      </c>
      <c r="Q118" s="45">
        <f>Q40/RES_summary!Q$6</f>
        <v>0.79024318428298512</v>
      </c>
      <c r="R118" s="45">
        <f>R40/RES_summary!R$6</f>
        <v>0.81549291194250639</v>
      </c>
      <c r="S118" s="45">
        <f>S40/RES_summary!S$6</f>
        <v>0.85120912700203788</v>
      </c>
      <c r="T118" s="45">
        <f>T40/RES_summary!T$6</f>
        <v>0.88296738738095804</v>
      </c>
      <c r="U118" s="45">
        <f>U40/RES_summary!U$6</f>
        <v>0.91871036001398521</v>
      </c>
      <c r="V118" s="45">
        <f>V40/RES_summary!V$6</f>
        <v>0.95217817322138731</v>
      </c>
      <c r="W118" s="45">
        <f>W40/RES_summary!W$6</f>
        <v>0.96106346950608945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62.046877225220662</v>
      </c>
      <c r="C122" s="29">
        <f t="shared" si="78"/>
        <v>61.27985058198491</v>
      </c>
      <c r="D122" s="29">
        <f t="shared" si="78"/>
        <v>60.377761186316754</v>
      </c>
      <c r="E122" s="29">
        <f t="shared" si="78"/>
        <v>59.376997514392905</v>
      </c>
      <c r="F122" s="29">
        <f t="shared" si="78"/>
        <v>58.238818382620437</v>
      </c>
      <c r="G122" s="29">
        <f t="shared" si="78"/>
        <v>56.973283493933103</v>
      </c>
      <c r="H122" s="29">
        <f t="shared" si="78"/>
        <v>55.723121985371762</v>
      </c>
      <c r="I122" s="29">
        <f t="shared" si="78"/>
        <v>54.37143316034372</v>
      </c>
      <c r="J122" s="29">
        <f t="shared" si="78"/>
        <v>52.983440273611691</v>
      </c>
      <c r="K122" s="29">
        <f t="shared" si="78"/>
        <v>51.542253053073182</v>
      </c>
      <c r="L122" s="29">
        <f t="shared" si="78"/>
        <v>50.099377717547128</v>
      </c>
      <c r="M122" s="29">
        <f t="shared" si="78"/>
        <v>48.558995825838686</v>
      </c>
      <c r="N122" s="29">
        <f t="shared" si="78"/>
        <v>46.998378611513544</v>
      </c>
      <c r="O122" s="29">
        <f t="shared" si="78"/>
        <v>45.371459956620733</v>
      </c>
      <c r="P122" s="29">
        <f t="shared" si="78"/>
        <v>43.548220281979539</v>
      </c>
      <c r="Q122" s="29">
        <f t="shared" si="78"/>
        <v>41.879517381722792</v>
      </c>
      <c r="R122" s="29">
        <f t="shared" ref="R122:V122" si="79">R83*R109</f>
        <v>40.200533425439055</v>
      </c>
      <c r="S122" s="29">
        <f t="shared" si="79"/>
        <v>38.518873010792284</v>
      </c>
      <c r="T122" s="29">
        <f t="shared" si="79"/>
        <v>36.801610909146945</v>
      </c>
      <c r="U122" s="29">
        <f t="shared" si="79"/>
        <v>35.838453753311491</v>
      </c>
      <c r="V122" s="29">
        <f t="shared" si="79"/>
        <v>35.013570786917185</v>
      </c>
      <c r="W122" s="29">
        <f t="shared" ref="W122" si="80">W83*W109</f>
        <v>34.192450420260876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678.06138653315338</v>
      </c>
      <c r="C123" s="29">
        <f t="shared" si="81"/>
        <v>673.59725942118655</v>
      </c>
      <c r="D123" s="29">
        <f t="shared" si="81"/>
        <v>661.53180808603042</v>
      </c>
      <c r="E123" s="29">
        <f t="shared" si="81"/>
        <v>652.83084267672882</v>
      </c>
      <c r="F123" s="29">
        <f t="shared" si="81"/>
        <v>638.06566382168819</v>
      </c>
      <c r="G123" s="29">
        <f t="shared" si="81"/>
        <v>621.64119326027856</v>
      </c>
      <c r="H123" s="29">
        <f t="shared" si="81"/>
        <v>609.90442059841132</v>
      </c>
      <c r="I123" s="29">
        <f t="shared" si="81"/>
        <v>593.5241861793686</v>
      </c>
      <c r="J123" s="29">
        <f t="shared" si="81"/>
        <v>574.65648160048488</v>
      </c>
      <c r="K123" s="29">
        <f t="shared" si="81"/>
        <v>557.37093650008069</v>
      </c>
      <c r="L123" s="29">
        <f t="shared" si="81"/>
        <v>537.17609109478303</v>
      </c>
      <c r="M123" s="29">
        <f t="shared" si="81"/>
        <v>514.96116724018702</v>
      </c>
      <c r="N123" s="29">
        <f t="shared" si="81"/>
        <v>491.97228994165766</v>
      </c>
      <c r="O123" s="29">
        <f t="shared" si="81"/>
        <v>469.36627576517287</v>
      </c>
      <c r="P123" s="29">
        <f t="shared" si="81"/>
        <v>442.55740071181265</v>
      </c>
      <c r="Q123" s="29">
        <f t="shared" si="81"/>
        <v>419.38838035465091</v>
      </c>
      <c r="R123" s="29">
        <f t="shared" ref="R123:V123" si="82">R84*R110</f>
        <v>402.43833798412521</v>
      </c>
      <c r="S123" s="29">
        <f t="shared" si="82"/>
        <v>390.04571635977197</v>
      </c>
      <c r="T123" s="29">
        <f t="shared" si="82"/>
        <v>376.75752734883673</v>
      </c>
      <c r="U123" s="29">
        <f t="shared" si="82"/>
        <v>363.96265934834543</v>
      </c>
      <c r="V123" s="29">
        <f t="shared" si="82"/>
        <v>352.96669368534697</v>
      </c>
      <c r="W123" s="29">
        <f t="shared" ref="W123" si="83">W84*W110</f>
        <v>339.88036333111336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25.401735101033129</v>
      </c>
      <c r="C124" s="29">
        <f t="shared" si="84"/>
        <v>25.495049917265181</v>
      </c>
      <c r="D124" s="29">
        <f t="shared" si="84"/>
        <v>25.61870249689116</v>
      </c>
      <c r="E124" s="29">
        <f t="shared" si="84"/>
        <v>25.770776818004151</v>
      </c>
      <c r="F124" s="29">
        <f t="shared" si="84"/>
        <v>25.985622351314547</v>
      </c>
      <c r="G124" s="29">
        <f t="shared" si="84"/>
        <v>26.309101352062363</v>
      </c>
      <c r="H124" s="29">
        <f t="shared" si="84"/>
        <v>26.795875268173226</v>
      </c>
      <c r="I124" s="29">
        <f t="shared" si="84"/>
        <v>27.497466422982413</v>
      </c>
      <c r="J124" s="29">
        <f t="shared" si="84"/>
        <v>28.504207791250806</v>
      </c>
      <c r="K124" s="29">
        <f t="shared" si="84"/>
        <v>29.965275429398918</v>
      </c>
      <c r="L124" s="29">
        <f t="shared" si="84"/>
        <v>32.138317388852698</v>
      </c>
      <c r="M124" s="29">
        <f t="shared" si="84"/>
        <v>35.202974019594599</v>
      </c>
      <c r="N124" s="29">
        <f t="shared" si="84"/>
        <v>39.414449268701915</v>
      </c>
      <c r="O124" s="29">
        <f t="shared" si="84"/>
        <v>45.73964114709419</v>
      </c>
      <c r="P124" s="29">
        <f t="shared" si="84"/>
        <v>55.152985412845375</v>
      </c>
      <c r="Q124" s="29">
        <f t="shared" si="84"/>
        <v>62.946227881971353</v>
      </c>
      <c r="R124" s="29">
        <f t="shared" ref="R124:V124" si="85">R85*R111</f>
        <v>72.872454424240345</v>
      </c>
      <c r="S124" s="29">
        <f t="shared" si="85"/>
        <v>83.122152981954997</v>
      </c>
      <c r="T124" s="29">
        <f t="shared" si="85"/>
        <v>95.656444002229321</v>
      </c>
      <c r="U124" s="29">
        <f t="shared" si="85"/>
        <v>110.03560848739079</v>
      </c>
      <c r="V124" s="29">
        <f t="shared" si="85"/>
        <v>124.68384673536043</v>
      </c>
      <c r="W124" s="29">
        <f t="shared" ref="W124" si="86">W85*W111</f>
        <v>136.90169132441642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209.15310421833161</v>
      </c>
      <c r="C125" s="29">
        <f t="shared" si="87"/>
        <v>220.63610461300794</v>
      </c>
      <c r="D125" s="29">
        <f t="shared" si="87"/>
        <v>222.69196357903925</v>
      </c>
      <c r="E125" s="29">
        <f t="shared" si="87"/>
        <v>226.48537841258755</v>
      </c>
      <c r="F125" s="29">
        <f t="shared" si="87"/>
        <v>230.73061294248819</v>
      </c>
      <c r="G125" s="29">
        <f t="shared" si="87"/>
        <v>234.26704178765959</v>
      </c>
      <c r="H125" s="29">
        <f t="shared" si="87"/>
        <v>229.84245529299966</v>
      </c>
      <c r="I125" s="29">
        <f t="shared" si="87"/>
        <v>234.70858480118628</v>
      </c>
      <c r="J125" s="29">
        <f t="shared" si="87"/>
        <v>234.17393248327323</v>
      </c>
      <c r="K125" s="29">
        <f t="shared" si="87"/>
        <v>240.18207043570501</v>
      </c>
      <c r="L125" s="29">
        <f t="shared" si="87"/>
        <v>241.59593171876452</v>
      </c>
      <c r="M125" s="29">
        <f t="shared" si="87"/>
        <v>239.90721338646929</v>
      </c>
      <c r="N125" s="29">
        <f t="shared" si="87"/>
        <v>234.16525752389094</v>
      </c>
      <c r="O125" s="29">
        <f t="shared" si="87"/>
        <v>235.83374810877899</v>
      </c>
      <c r="P125" s="29">
        <f t="shared" si="87"/>
        <v>230.33805290254605</v>
      </c>
      <c r="Q125" s="29">
        <f t="shared" si="87"/>
        <v>232.62003070887718</v>
      </c>
      <c r="R125" s="29">
        <f t="shared" ref="R125:V125" si="88">R86*R112</f>
        <v>229.93102297776801</v>
      </c>
      <c r="S125" s="29">
        <f t="shared" si="88"/>
        <v>225.65341524534978</v>
      </c>
      <c r="T125" s="29">
        <f t="shared" si="88"/>
        <v>230.29894927927984</v>
      </c>
      <c r="U125" s="29">
        <f t="shared" si="88"/>
        <v>227.11143483968257</v>
      </c>
      <c r="V125" s="29">
        <f t="shared" si="88"/>
        <v>228.19564275100637</v>
      </c>
      <c r="W125" s="29">
        <f t="shared" ref="W125" si="89">W86*W112</f>
        <v>236.25146576360817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171.51837984879162</v>
      </c>
      <c r="C127" s="29">
        <f t="shared" si="90"/>
        <v>179.84090482391966</v>
      </c>
      <c r="D127" s="29">
        <f t="shared" si="90"/>
        <v>188.84896680459076</v>
      </c>
      <c r="E127" s="29">
        <f t="shared" si="90"/>
        <v>198.29584831880865</v>
      </c>
      <c r="F127" s="29">
        <f t="shared" si="90"/>
        <v>208.69162655053111</v>
      </c>
      <c r="G127" s="29">
        <f t="shared" si="90"/>
        <v>218.54181846838529</v>
      </c>
      <c r="H127" s="29">
        <f t="shared" si="90"/>
        <v>235.59710687442384</v>
      </c>
      <c r="I127" s="29">
        <f t="shared" si="90"/>
        <v>253.492890935578</v>
      </c>
      <c r="J127" s="29">
        <f t="shared" si="90"/>
        <v>273.90165059600298</v>
      </c>
      <c r="K127" s="29">
        <f t="shared" si="90"/>
        <v>294.9626839032257</v>
      </c>
      <c r="L127" s="29">
        <f t="shared" si="90"/>
        <v>312.08102526470026</v>
      </c>
      <c r="M127" s="29">
        <f t="shared" si="90"/>
        <v>320.47670854679046</v>
      </c>
      <c r="N127" s="29">
        <f t="shared" si="90"/>
        <v>325.09337267880255</v>
      </c>
      <c r="O127" s="29">
        <f t="shared" si="90"/>
        <v>329.03508369182862</v>
      </c>
      <c r="P127" s="29">
        <f t="shared" si="90"/>
        <v>336.10384211057357</v>
      </c>
      <c r="Q127" s="29">
        <f t="shared" si="90"/>
        <v>336.45086845050065</v>
      </c>
      <c r="R127" s="29">
        <f t="shared" ref="R127:V127" si="91">R88*R114</f>
        <v>331.67604771533422</v>
      </c>
      <c r="S127" s="29">
        <f t="shared" si="91"/>
        <v>337.30099489163166</v>
      </c>
      <c r="T127" s="29">
        <f t="shared" si="91"/>
        <v>340.05830019180189</v>
      </c>
      <c r="U127" s="29">
        <f t="shared" si="91"/>
        <v>346.20035064427879</v>
      </c>
      <c r="V127" s="29">
        <f t="shared" si="91"/>
        <v>351.08973082049772</v>
      </c>
      <c r="W127" s="29">
        <f t="shared" ref="W127" si="92">W88*W114</f>
        <v>345.69552910827122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122.05735174360103</v>
      </c>
      <c r="C128" s="29">
        <f t="shared" si="93"/>
        <v>121.22286344455169</v>
      </c>
      <c r="D128" s="29">
        <f t="shared" si="93"/>
        <v>120.91122614167536</v>
      </c>
      <c r="E128" s="29">
        <f t="shared" si="93"/>
        <v>120.34864613812144</v>
      </c>
      <c r="F128" s="29">
        <f t="shared" si="93"/>
        <v>126.07251033354204</v>
      </c>
      <c r="G128" s="29">
        <f t="shared" si="93"/>
        <v>131.85996089047313</v>
      </c>
      <c r="H128" s="29">
        <f t="shared" si="93"/>
        <v>139.17191559024471</v>
      </c>
      <c r="I128" s="29">
        <f t="shared" si="93"/>
        <v>148.90241870396017</v>
      </c>
      <c r="J128" s="29">
        <f t="shared" si="93"/>
        <v>156.64680311985032</v>
      </c>
      <c r="K128" s="29">
        <f t="shared" si="93"/>
        <v>164.91986906379014</v>
      </c>
      <c r="L128" s="29">
        <f t="shared" si="93"/>
        <v>171.00484427842269</v>
      </c>
      <c r="M128" s="29">
        <f t="shared" si="93"/>
        <v>173.02649609028418</v>
      </c>
      <c r="N128" s="29">
        <f t="shared" si="93"/>
        <v>174.86190544093469</v>
      </c>
      <c r="O128" s="29">
        <f t="shared" si="93"/>
        <v>173.74548631997359</v>
      </c>
      <c r="P128" s="29">
        <f t="shared" si="93"/>
        <v>174.86654873822377</v>
      </c>
      <c r="Q128" s="29">
        <f t="shared" si="93"/>
        <v>182.26696160424819</v>
      </c>
      <c r="R128" s="29">
        <f t="shared" ref="R128:V128" si="94">R89*R115</f>
        <v>205.01348195709636</v>
      </c>
      <c r="S128" s="29">
        <f t="shared" si="94"/>
        <v>229.9603505644379</v>
      </c>
      <c r="T128" s="29">
        <f t="shared" si="94"/>
        <v>256.18335016072757</v>
      </c>
      <c r="U128" s="29">
        <f t="shared" si="94"/>
        <v>283.16209540271223</v>
      </c>
      <c r="V128" s="29">
        <f t="shared" si="94"/>
        <v>308.79014142158826</v>
      </c>
      <c r="W128" s="29">
        <f t="shared" ref="W128" si="95">W89*W115</f>
        <v>327.76515338791103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877.78685021482397</v>
      </c>
      <c r="C130" s="31">
        <f t="shared" si="96"/>
        <v>886.85647932403981</v>
      </c>
      <c r="D130" s="31">
        <f t="shared" si="96"/>
        <v>893.67843897313116</v>
      </c>
      <c r="E130" s="31">
        <f t="shared" si="96"/>
        <v>894.24157011921147</v>
      </c>
      <c r="F130" s="31">
        <f t="shared" si="96"/>
        <v>893.28932030901285</v>
      </c>
      <c r="G130" s="31">
        <f t="shared" si="96"/>
        <v>887.13292866458823</v>
      </c>
      <c r="H130" s="31">
        <f t="shared" si="96"/>
        <v>880.67148843015627</v>
      </c>
      <c r="I130" s="31">
        <f t="shared" si="96"/>
        <v>870.14529783943362</v>
      </c>
      <c r="J130" s="31">
        <f t="shared" si="96"/>
        <v>856.09468998586181</v>
      </c>
      <c r="K130" s="31">
        <f t="shared" si="96"/>
        <v>838.75372298458308</v>
      </c>
      <c r="L130" s="31">
        <f t="shared" si="96"/>
        <v>819.24530803947027</v>
      </c>
      <c r="M130" s="31">
        <f t="shared" si="96"/>
        <v>783.87779232579828</v>
      </c>
      <c r="N130" s="31">
        <f t="shared" si="96"/>
        <v>748.28762000528559</v>
      </c>
      <c r="O130" s="31">
        <f t="shared" si="96"/>
        <v>719.78637076598068</v>
      </c>
      <c r="P130" s="31">
        <f t="shared" si="96"/>
        <v>689.31237640249003</v>
      </c>
      <c r="Q130" s="31">
        <f t="shared" si="96"/>
        <v>642.82488644374541</v>
      </c>
      <c r="R130" s="31">
        <f t="shared" ref="R130:V130" si="97">R91*R117</f>
        <v>602.75367017791859</v>
      </c>
      <c r="S130" s="31">
        <f t="shared" si="97"/>
        <v>564.9414108782023</v>
      </c>
      <c r="T130" s="31">
        <f t="shared" si="97"/>
        <v>521.39647961725143</v>
      </c>
      <c r="U130" s="31">
        <f t="shared" si="97"/>
        <v>483.8199756467107</v>
      </c>
      <c r="V130" s="31">
        <f t="shared" si="97"/>
        <v>452.79157861767612</v>
      </c>
      <c r="W130" s="31">
        <f t="shared" ref="W130" si="98">W91*W117</f>
        <v>430.16308820571737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2990.3904407143555</v>
      </c>
      <c r="C131" s="33">
        <f t="shared" si="99"/>
        <v>3022.7836550540142</v>
      </c>
      <c r="D131" s="33">
        <f t="shared" si="99"/>
        <v>3125.7432049380764</v>
      </c>
      <c r="E131" s="33">
        <f t="shared" si="99"/>
        <v>3201.9769444567405</v>
      </c>
      <c r="F131" s="33">
        <f t="shared" si="99"/>
        <v>3270.3392646232983</v>
      </c>
      <c r="G131" s="33">
        <f t="shared" si="99"/>
        <v>3431.6235348751084</v>
      </c>
      <c r="H131" s="33">
        <f t="shared" si="99"/>
        <v>3578.0291874504037</v>
      </c>
      <c r="I131" s="33">
        <f t="shared" si="99"/>
        <v>3856.2704354334105</v>
      </c>
      <c r="J131" s="33">
        <f t="shared" si="99"/>
        <v>4160.8230509916693</v>
      </c>
      <c r="K131" s="33">
        <f t="shared" si="99"/>
        <v>4570.3174064230288</v>
      </c>
      <c r="L131" s="33">
        <f t="shared" si="99"/>
        <v>4893.9202964025135</v>
      </c>
      <c r="M131" s="33">
        <f t="shared" si="99"/>
        <v>5153.0334620617168</v>
      </c>
      <c r="N131" s="33">
        <f t="shared" si="99"/>
        <v>5303.9332310792634</v>
      </c>
      <c r="O131" s="33">
        <f t="shared" si="99"/>
        <v>5510.5428085032145</v>
      </c>
      <c r="P131" s="33">
        <f t="shared" si="99"/>
        <v>5683.0364110911423</v>
      </c>
      <c r="Q131" s="33">
        <f t="shared" si="99"/>
        <v>5835.3781563549119</v>
      </c>
      <c r="R131" s="33">
        <f t="shared" ref="R131:V131" si="100">R92*R118</f>
        <v>5926.795353741255</v>
      </c>
      <c r="S131" s="33">
        <f t="shared" si="100"/>
        <v>6062.4225079028556</v>
      </c>
      <c r="T131" s="33">
        <f t="shared" si="100"/>
        <v>6170.588256501951</v>
      </c>
      <c r="U131" s="33">
        <f t="shared" si="100"/>
        <v>6306.7638482310394</v>
      </c>
      <c r="V131" s="33">
        <f t="shared" si="100"/>
        <v>6434.3458733689577</v>
      </c>
      <c r="W131" s="33">
        <f t="shared" ref="W131" si="101">W92*W118</f>
        <v>6378.8919639574924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1759.1029316820479</v>
      </c>
      <c r="C133" s="19">
        <f t="shared" ref="C133:Q133" si="103">SUM(C134,C139,C142)</f>
        <v>1771.2617970690317</v>
      </c>
      <c r="D133" s="19">
        <f t="shared" si="103"/>
        <v>1780.1186305290398</v>
      </c>
      <c r="E133" s="19">
        <f t="shared" si="103"/>
        <v>1788.6594405113419</v>
      </c>
      <c r="F133" s="19">
        <f t="shared" si="103"/>
        <v>1798.54678335771</v>
      </c>
      <c r="G133" s="19">
        <f t="shared" si="103"/>
        <v>1805.5975767637294</v>
      </c>
      <c r="H133" s="19">
        <f t="shared" si="103"/>
        <v>1821.4260029153136</v>
      </c>
      <c r="I133" s="19">
        <f t="shared" si="103"/>
        <v>1842.1978461306867</v>
      </c>
      <c r="J133" s="19">
        <f t="shared" si="103"/>
        <v>1857.5799354438816</v>
      </c>
      <c r="K133" s="19">
        <f t="shared" si="103"/>
        <v>1877.3503210563122</v>
      </c>
      <c r="L133" s="19">
        <f t="shared" si="103"/>
        <v>1885.4373015927617</v>
      </c>
      <c r="M133" s="19">
        <f t="shared" si="103"/>
        <v>1872.7106125459873</v>
      </c>
      <c r="N133" s="19">
        <f t="shared" si="103"/>
        <v>1847.1985634032494</v>
      </c>
      <c r="O133" s="19">
        <f t="shared" si="103"/>
        <v>1828.6772304607523</v>
      </c>
      <c r="P133" s="19">
        <f t="shared" si="103"/>
        <v>1807.4159150529883</v>
      </c>
      <c r="Q133" s="19">
        <f t="shared" si="103"/>
        <v>1783.0080306363084</v>
      </c>
      <c r="R133" s="19">
        <f t="shared" ref="R133:V133" si="104">SUM(R134,R139,R142)</f>
        <v>1751.9862220926793</v>
      </c>
      <c r="S133" s="19">
        <f t="shared" si="104"/>
        <v>1765.9189797563299</v>
      </c>
      <c r="T133" s="19">
        <f t="shared" si="104"/>
        <v>1787.6604029287696</v>
      </c>
      <c r="U133" s="19">
        <f t="shared" si="104"/>
        <v>1797.7264986722371</v>
      </c>
      <c r="V133" s="19">
        <f t="shared" si="104"/>
        <v>1876.296065054876</v>
      </c>
      <c r="W133" s="19">
        <f t="shared" ref="W133" si="105">SUM(W134,W139,W142)</f>
        <v>1902.6302488231695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939.7458922276461</v>
      </c>
      <c r="C134" s="22">
        <f t="shared" ref="C134:Q134" si="107">SUM(C135:C138)</f>
        <v>929.81884467075963</v>
      </c>
      <c r="D134" s="22">
        <f t="shared" si="107"/>
        <v>915.05429383246906</v>
      </c>
      <c r="E134" s="22">
        <f t="shared" si="107"/>
        <v>904.04245008767714</v>
      </c>
      <c r="F134" s="22">
        <f t="shared" si="107"/>
        <v>890.31894321671894</v>
      </c>
      <c r="G134" s="22">
        <f t="shared" si="107"/>
        <v>874.41459201989437</v>
      </c>
      <c r="H134" s="22">
        <f t="shared" si="107"/>
        <v>857.12815687552927</v>
      </c>
      <c r="I134" s="22">
        <f t="shared" si="107"/>
        <v>840.07354335275124</v>
      </c>
      <c r="J134" s="22">
        <f t="shared" si="107"/>
        <v>818.34456008283451</v>
      </c>
      <c r="K134" s="22">
        <f t="shared" si="107"/>
        <v>800.05572118824534</v>
      </c>
      <c r="L134" s="22">
        <f t="shared" si="107"/>
        <v>779.15349880666179</v>
      </c>
      <c r="M134" s="22">
        <f t="shared" si="107"/>
        <v>756.01879547690282</v>
      </c>
      <c r="N134" s="22">
        <f t="shared" si="107"/>
        <v>730.94204375040226</v>
      </c>
      <c r="O134" s="22">
        <f t="shared" si="107"/>
        <v>709.44868449663068</v>
      </c>
      <c r="P134" s="22">
        <f t="shared" si="107"/>
        <v>681.08760472450558</v>
      </c>
      <c r="Q134" s="22">
        <f t="shared" si="107"/>
        <v>660.9125115211873</v>
      </c>
      <c r="R134" s="22">
        <f t="shared" ref="R134:V134" si="108">SUM(R135:R138)</f>
        <v>638.84095125716408</v>
      </c>
      <c r="S134" s="22">
        <f t="shared" si="108"/>
        <v>622.62649939498328</v>
      </c>
      <c r="T134" s="22">
        <f t="shared" si="108"/>
        <v>605.64878037362905</v>
      </c>
      <c r="U134" s="22">
        <f t="shared" si="108"/>
        <v>591.57493086944305</v>
      </c>
      <c r="V134" s="22">
        <f t="shared" si="108"/>
        <v>588.06660646120361</v>
      </c>
      <c r="W134" s="22">
        <f t="shared" ref="W134" si="109">SUM(W135:W138)</f>
        <v>589.17207848205021</v>
      </c>
      <c r="DA134" s="57"/>
    </row>
    <row r="135" spans="1:105" ht="12" customHeight="1" x14ac:dyDescent="0.25">
      <c r="A135" s="28" t="s">
        <v>32</v>
      </c>
      <c r="B135" s="29">
        <f>B5*1000*11630/RES_summary!B$6</f>
        <v>543.53064449293265</v>
      </c>
      <c r="C135" s="29">
        <f>C5*1000*11630/RES_summary!C$6</f>
        <v>536.81149109818762</v>
      </c>
      <c r="D135" s="29">
        <f>D5*1000*11630/RES_summary!D$6</f>
        <v>528.90918799213443</v>
      </c>
      <c r="E135" s="29">
        <f>E5*1000*11630/RES_summary!E$6</f>
        <v>520.14249822608144</v>
      </c>
      <c r="F135" s="29">
        <f>F5*1000*11630/RES_summary!F$6</f>
        <v>510.17204903175497</v>
      </c>
      <c r="G135" s="29">
        <f>G5*1000*11630/RES_summary!G$6</f>
        <v>499.08596340685347</v>
      </c>
      <c r="H135" s="29">
        <f>H5*1000*11630/RES_summary!H$6</f>
        <v>488.13454859185617</v>
      </c>
      <c r="I135" s="29">
        <f>I5*1000*11630/RES_summary!I$6</f>
        <v>476.29375448461093</v>
      </c>
      <c r="J135" s="29">
        <f>J5*1000*11630/RES_summary!J$6</f>
        <v>464.13493679683819</v>
      </c>
      <c r="K135" s="29">
        <f>K5*1000*11630/RES_summary!K$6</f>
        <v>451.51013674492083</v>
      </c>
      <c r="L135" s="29">
        <f>L5*1000*11630/RES_summary!L$6</f>
        <v>438.87054880571247</v>
      </c>
      <c r="M135" s="29">
        <f>M5*1000*11630/RES_summary!M$6</f>
        <v>425.37680343434675</v>
      </c>
      <c r="N135" s="29">
        <f>N5*1000*11630/RES_summary!N$6</f>
        <v>411.70579663685828</v>
      </c>
      <c r="O135" s="29">
        <f>O5*1000*11630/RES_summary!O$6</f>
        <v>397.45398921999737</v>
      </c>
      <c r="P135" s="29">
        <f>P5*1000*11630/RES_summary!P$6</f>
        <v>381.48240967014073</v>
      </c>
      <c r="Q135" s="29">
        <f>Q5*1000*11630/RES_summary!Q$6</f>
        <v>366.86457226389149</v>
      </c>
      <c r="R135" s="29">
        <f>R5*1000*11630/RES_summary!R$6</f>
        <v>352.15667280684602</v>
      </c>
      <c r="S135" s="29">
        <f>S5*1000*11630/RES_summary!S$6</f>
        <v>337.42532757454029</v>
      </c>
      <c r="T135" s="29">
        <f>T5*1000*11630/RES_summary!T$6</f>
        <v>322.38211156412723</v>
      </c>
      <c r="U135" s="29">
        <f>U5*1000*11630/RES_summary!U$6</f>
        <v>313.94485487900863</v>
      </c>
      <c r="V135" s="29">
        <f>V5*1000*11630/RES_summary!V$6</f>
        <v>306.71888009339455</v>
      </c>
      <c r="W135" s="29">
        <f>W5*1000*11630/RES_summary!W$6</f>
        <v>299.52586568148519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294.82340684988816</v>
      </c>
      <c r="C136" s="29">
        <f>C6*1000*11630/RES_summary!C$6</f>
        <v>286.33165749441105</v>
      </c>
      <c r="D136" s="29">
        <f>D6*1000*11630/RES_summary!D$6</f>
        <v>278.59575023867831</v>
      </c>
      <c r="E136" s="29">
        <f>E6*1000*11630/RES_summary!E$6</f>
        <v>274.50666750468611</v>
      </c>
      <c r="F136" s="29">
        <f>F6*1000*11630/RES_summary!F$6</f>
        <v>268.75748924675668</v>
      </c>
      <c r="G136" s="29">
        <f>G6*1000*11630/RES_summary!G$6</f>
        <v>262.18285698864025</v>
      </c>
      <c r="H136" s="29">
        <f>H6*1000*11630/RES_summary!H$6</f>
        <v>257.70554311708025</v>
      </c>
      <c r="I136" s="29">
        <f>I6*1000*11630/RES_summary!I$6</f>
        <v>250.22015478405703</v>
      </c>
      <c r="J136" s="29">
        <f>J6*1000*11630/RES_summary!J$6</f>
        <v>241.06941422100275</v>
      </c>
      <c r="K136" s="29">
        <f>K6*1000*11630/RES_summary!K$6</f>
        <v>232.98762116221317</v>
      </c>
      <c r="L136" s="29">
        <f>L6*1000*11630/RES_summary!L$6</f>
        <v>223.88333148127384</v>
      </c>
      <c r="M136" s="29">
        <f>M6*1000*11630/RES_summary!M$6</f>
        <v>214.32792591162388</v>
      </c>
      <c r="N136" s="29">
        <f>N6*1000*11630/RES_summary!N$6</f>
        <v>204.3776714664082</v>
      </c>
      <c r="O136" s="29">
        <f>O6*1000*11630/RES_summary!O$6</f>
        <v>194.50061222948804</v>
      </c>
      <c r="P136" s="29">
        <f>P6*1000*11630/RES_summary!P$6</f>
        <v>182.62623561343389</v>
      </c>
      <c r="Q136" s="29">
        <f>Q6*1000*11630/RES_summary!Q$6</f>
        <v>173.22119958230502</v>
      </c>
      <c r="R136" s="29">
        <f>R6*1000*11630/RES_summary!R$6</f>
        <v>165.54680413454281</v>
      </c>
      <c r="S136" s="29">
        <f>S6*1000*11630/RES_summary!S$6</f>
        <v>161.56634752312124</v>
      </c>
      <c r="T136" s="29">
        <f>T6*1000*11630/RES_summary!T$6</f>
        <v>154.34271192027467</v>
      </c>
      <c r="U136" s="29">
        <f>U6*1000*11630/RES_summary!U$6</f>
        <v>146.94029512239339</v>
      </c>
      <c r="V136" s="29">
        <f>V6*1000*11630/RES_summary!V$6</f>
        <v>142.59523427138097</v>
      </c>
      <c r="W136" s="29">
        <f>W6*1000*11630/RES_summary!W$6</f>
        <v>137.41266821011178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6.8274890490256626</v>
      </c>
      <c r="C137" s="29">
        <f>C7*1000*11630/RES_summary!C$6</f>
        <v>6.8236557240172031</v>
      </c>
      <c r="D137" s="29">
        <f>D7*1000*11630/RES_summary!D$6</f>
        <v>6.8012034031848643</v>
      </c>
      <c r="E137" s="29">
        <f>E7*1000*11630/RES_summary!E$6</f>
        <v>6.8455473733164238</v>
      </c>
      <c r="F137" s="29">
        <f>F7*1000*11630/RES_summary!F$6</f>
        <v>6.8324211077518946</v>
      </c>
      <c r="G137" s="29">
        <f>G7*1000*11630/RES_summary!G$6</f>
        <v>6.8413943257697802</v>
      </c>
      <c r="H137" s="29">
        <f>H7*1000*11630/RES_summary!H$6</f>
        <v>6.8879115659642087</v>
      </c>
      <c r="I137" s="29">
        <f>I7*1000*11630/RES_summary!I$6</f>
        <v>6.9799554745083778</v>
      </c>
      <c r="J137" s="29">
        <f>J7*1000*11630/RES_summary!J$6</f>
        <v>7.1277817919613451</v>
      </c>
      <c r="K137" s="29">
        <f>K7*1000*11630/RES_summary!K$6</f>
        <v>7.3561666941905868</v>
      </c>
      <c r="L137" s="29">
        <f>L7*1000*11630/RES_summary!L$6</f>
        <v>7.7420773134589043</v>
      </c>
      <c r="M137" s="29">
        <f>M7*1000*11630/RES_summary!M$6</f>
        <v>8.2993345959706843</v>
      </c>
      <c r="N137" s="29">
        <f>N7*1000*11630/RES_summary!N$6</f>
        <v>9.2469160087712474</v>
      </c>
      <c r="O137" s="29">
        <f>O7*1000*11630/RES_summary!O$6</f>
        <v>10.781715393471588</v>
      </c>
      <c r="P137" s="29">
        <f>P7*1000*11630/RES_summary!P$6</f>
        <v>13.017220877721895</v>
      </c>
      <c r="Q137" s="29">
        <f>Q7*1000*11630/RES_summary!Q$6</f>
        <v>14.945945552606533</v>
      </c>
      <c r="R137" s="29">
        <f>R7*1000*11630/RES_summary!R$6</f>
        <v>17.476273612205645</v>
      </c>
      <c r="S137" s="29">
        <f>S7*1000*11630/RES_summary!S$6</f>
        <v>20.276734714313264</v>
      </c>
      <c r="T137" s="29">
        <f>T7*1000*11630/RES_summary!T$6</f>
        <v>23.257680242487865</v>
      </c>
      <c r="U137" s="29">
        <f>U7*1000*11630/RES_summary!U$6</f>
        <v>26.606814299900048</v>
      </c>
      <c r="V137" s="29">
        <f>V7*1000*11630/RES_summary!V$6</f>
        <v>30.047917839069573</v>
      </c>
      <c r="W137" s="29">
        <f>W7*1000*11630/RES_summary!W$6</f>
        <v>33.176647608804871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94.564351835799599</v>
      </c>
      <c r="C138" s="29">
        <f>C8*1000*11630/RES_summary!C$6</f>
        <v>99.852040354143767</v>
      </c>
      <c r="D138" s="29">
        <f>D8*1000*11630/RES_summary!D$6</f>
        <v>100.74815219847143</v>
      </c>
      <c r="E138" s="29">
        <f>E8*1000*11630/RES_summary!E$6</f>
        <v>102.54773698359315</v>
      </c>
      <c r="F138" s="29">
        <f>F8*1000*11630/RES_summary!F$6</f>
        <v>104.55698383045541</v>
      </c>
      <c r="G138" s="29">
        <f>G8*1000*11630/RES_summary!G$6</f>
        <v>106.30437729863078</v>
      </c>
      <c r="H138" s="29">
        <f>H8*1000*11630/RES_summary!H$6</f>
        <v>104.40015360062866</v>
      </c>
      <c r="I138" s="29">
        <f>I8*1000*11630/RES_summary!I$6</f>
        <v>106.57967860957494</v>
      </c>
      <c r="J138" s="29">
        <f>J8*1000*11630/RES_summary!J$6</f>
        <v>106.0124272730323</v>
      </c>
      <c r="K138" s="29">
        <f>K8*1000*11630/RES_summary!K$6</f>
        <v>108.20179658692072</v>
      </c>
      <c r="L138" s="29">
        <f>L8*1000*11630/RES_summary!L$6</f>
        <v>108.65754120621664</v>
      </c>
      <c r="M138" s="29">
        <f>M8*1000*11630/RES_summary!M$6</f>
        <v>108.0147315349615</v>
      </c>
      <c r="N138" s="29">
        <f>N8*1000*11630/RES_summary!N$6</f>
        <v>105.61165963836464</v>
      </c>
      <c r="O138" s="29">
        <f>O8*1000*11630/RES_summary!O$6</f>
        <v>106.71236765367372</v>
      </c>
      <c r="P138" s="29">
        <f>P8*1000*11630/RES_summary!P$6</f>
        <v>103.96173856320914</v>
      </c>
      <c r="Q138" s="29">
        <f>Q8*1000*11630/RES_summary!Q$6</f>
        <v>105.88079412238426</v>
      </c>
      <c r="R138" s="29">
        <f>R8*1000*11630/RES_summary!R$6</f>
        <v>103.66120070356969</v>
      </c>
      <c r="S138" s="29">
        <f>S8*1000*11630/RES_summary!S$6</f>
        <v>103.35808958300846</v>
      </c>
      <c r="T138" s="29">
        <f>T8*1000*11630/RES_summary!T$6</f>
        <v>105.66627664673923</v>
      </c>
      <c r="U138" s="29">
        <f>U8*1000*11630/RES_summary!U$6</f>
        <v>104.08296656814093</v>
      </c>
      <c r="V138" s="29">
        <f>V8*1000*11630/RES_summary!V$6</f>
        <v>108.70457425735853</v>
      </c>
      <c r="W138" s="29">
        <f>W8*1000*11630/RES_summary!W$6</f>
        <v>119.05689698164838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305.72873498719457</v>
      </c>
      <c r="C139" s="22">
        <f t="shared" ref="C139:Q139" si="111">SUM(C140:C141)</f>
        <v>319.78534410788575</v>
      </c>
      <c r="D139" s="22">
        <f t="shared" si="111"/>
        <v>334.54689427413274</v>
      </c>
      <c r="E139" s="22">
        <f t="shared" si="111"/>
        <v>349.35654738871631</v>
      </c>
      <c r="F139" s="22">
        <f t="shared" si="111"/>
        <v>369.1296860914199</v>
      </c>
      <c r="G139" s="22">
        <f t="shared" si="111"/>
        <v>387.7632407408293</v>
      </c>
      <c r="H139" s="22">
        <f t="shared" si="111"/>
        <v>417.20769073861027</v>
      </c>
      <c r="I139" s="22">
        <f t="shared" si="111"/>
        <v>448.87119478416344</v>
      </c>
      <c r="J139" s="22">
        <f t="shared" si="111"/>
        <v>481.53615870731676</v>
      </c>
      <c r="K139" s="22">
        <f t="shared" si="111"/>
        <v>514.00035107149961</v>
      </c>
      <c r="L139" s="22">
        <f t="shared" si="111"/>
        <v>540.30352589113545</v>
      </c>
      <c r="M139" s="22">
        <f t="shared" si="111"/>
        <v>557.05979562457082</v>
      </c>
      <c r="N139" s="22">
        <f t="shared" si="111"/>
        <v>567.71640709504038</v>
      </c>
      <c r="O139" s="22">
        <f t="shared" si="111"/>
        <v>575.80208949267706</v>
      </c>
      <c r="P139" s="22">
        <f t="shared" si="111"/>
        <v>589.93250227490842</v>
      </c>
      <c r="Q139" s="22">
        <f t="shared" si="111"/>
        <v>600.06858411878216</v>
      </c>
      <c r="R139" s="22">
        <f t="shared" ref="R139:V139" si="112">SUM(R140:R141)</f>
        <v>609.30616398022812</v>
      </c>
      <c r="S139" s="22">
        <f t="shared" si="112"/>
        <v>646.52220369359702</v>
      </c>
      <c r="T139" s="22">
        <f t="shared" si="112"/>
        <v>689.04164585502292</v>
      </c>
      <c r="U139" s="22">
        <f t="shared" si="112"/>
        <v>723.57586229730157</v>
      </c>
      <c r="V139" s="22">
        <f t="shared" si="112"/>
        <v>790.91957251472377</v>
      </c>
      <c r="W139" s="22">
        <f t="shared" ref="W139" si="113">SUM(W140:W141)</f>
        <v>818.54032795610487</v>
      </c>
      <c r="DA139" s="57"/>
    </row>
    <row r="140" spans="1:105" ht="12" customHeight="1" x14ac:dyDescent="0.25">
      <c r="A140" s="28" t="s">
        <v>28</v>
      </c>
      <c r="B140" s="29">
        <f>B10*1000*11630/RES_summary!B$6</f>
        <v>233.94529899107675</v>
      </c>
      <c r="C140" s="29">
        <f>C10*1000*11630/RES_summary!C$6</f>
        <v>247.05049664822059</v>
      </c>
      <c r="D140" s="29">
        <f>D10*1000*11630/RES_summary!D$6</f>
        <v>260.67806234839213</v>
      </c>
      <c r="E140" s="29">
        <f>E10*1000*11630/RES_summary!E$6</f>
        <v>274.58689463760618</v>
      </c>
      <c r="F140" s="29">
        <f>F10*1000*11630/RES_summary!F$6</f>
        <v>289.55739892211943</v>
      </c>
      <c r="G140" s="29">
        <f>G10*1000*11630/RES_summary!G$6</f>
        <v>303.33445704576212</v>
      </c>
      <c r="H140" s="29">
        <f>H10*1000*11630/RES_summary!H$6</f>
        <v>326.86834016994891</v>
      </c>
      <c r="I140" s="29">
        <f>I10*1000*11630/RES_summary!I$6</f>
        <v>350.99700847944587</v>
      </c>
      <c r="J140" s="29">
        <f>J10*1000*11630/RES_summary!J$6</f>
        <v>377.52675212204338</v>
      </c>
      <c r="K140" s="29">
        <f>K10*1000*11630/RES_summary!K$6</f>
        <v>403.64270823052794</v>
      </c>
      <c r="L140" s="29">
        <f>L10*1000*11630/RES_summary!L$6</f>
        <v>424.76180516825787</v>
      </c>
      <c r="M140" s="29">
        <f>M10*1000*11630/RES_summary!M$6</f>
        <v>438.79447090523558</v>
      </c>
      <c r="N140" s="29">
        <f>N10*1000*11630/RES_summary!N$6</f>
        <v>447.00084192905643</v>
      </c>
      <c r="O140" s="29">
        <f>O10*1000*11630/RES_summary!O$6</f>
        <v>454.56426539345523</v>
      </c>
      <c r="P140" s="29">
        <f>P10*1000*11630/RES_summary!P$6</f>
        <v>466.56820610190744</v>
      </c>
      <c r="Q140" s="29">
        <f>Q10*1000*11630/RES_summary!Q$6</f>
        <v>469.86313295645562</v>
      </c>
      <c r="R140" s="29">
        <f>R10*1000*11630/RES_summary!R$6</f>
        <v>462.79632756137227</v>
      </c>
      <c r="S140" s="29">
        <f>S10*1000*11630/RES_summary!S$6</f>
        <v>478.74870761008032</v>
      </c>
      <c r="T140" s="29">
        <f>T10*1000*11630/RES_summary!T$6</f>
        <v>496.54522064607914</v>
      </c>
      <c r="U140" s="29">
        <f>U10*1000*11630/RES_summary!U$6</f>
        <v>509.06358597353187</v>
      </c>
      <c r="V140" s="29">
        <f>V10*1000*11630/RES_summary!V$6</f>
        <v>544.21371628274164</v>
      </c>
      <c r="W140" s="29">
        <f>W10*1000*11630/RES_summary!W$6</f>
        <v>551.11504937780057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71.783435996117788</v>
      </c>
      <c r="C141" s="29">
        <f>C11*1000*11630/RES_summary!C$6</f>
        <v>72.734847459665147</v>
      </c>
      <c r="D141" s="29">
        <f>D11*1000*11630/RES_summary!D$6</f>
        <v>73.868831925740608</v>
      </c>
      <c r="E141" s="29">
        <f>E11*1000*11630/RES_summary!E$6</f>
        <v>74.769652751110115</v>
      </c>
      <c r="F141" s="29">
        <f>F11*1000*11630/RES_summary!F$6</f>
        <v>79.572287169300481</v>
      </c>
      <c r="G141" s="29">
        <f>G11*1000*11630/RES_summary!G$6</f>
        <v>84.428783695067168</v>
      </c>
      <c r="H141" s="29">
        <f>H11*1000*11630/RES_summary!H$6</f>
        <v>90.339350568661374</v>
      </c>
      <c r="I141" s="29">
        <f>I11*1000*11630/RES_summary!I$6</f>
        <v>97.874186304717597</v>
      </c>
      <c r="J141" s="29">
        <f>J11*1000*11630/RES_summary!J$6</f>
        <v>104.0094065852734</v>
      </c>
      <c r="K141" s="29">
        <f>K11*1000*11630/RES_summary!K$6</f>
        <v>110.35764284097161</v>
      </c>
      <c r="L141" s="29">
        <f>L11*1000*11630/RES_summary!L$6</f>
        <v>115.54172072287754</v>
      </c>
      <c r="M141" s="29">
        <f>M11*1000*11630/RES_summary!M$6</f>
        <v>118.26532471933528</v>
      </c>
      <c r="N141" s="29">
        <f>N11*1000*11630/RES_summary!N$6</f>
        <v>120.71556516598395</v>
      </c>
      <c r="O141" s="29">
        <f>O11*1000*11630/RES_summary!O$6</f>
        <v>121.23782409922181</v>
      </c>
      <c r="P141" s="29">
        <f>P11*1000*11630/RES_summary!P$6</f>
        <v>123.36429617300097</v>
      </c>
      <c r="Q141" s="29">
        <f>Q11*1000*11630/RES_summary!Q$6</f>
        <v>130.20545116232651</v>
      </c>
      <c r="R141" s="29">
        <f>R11*1000*11630/RES_summary!R$6</f>
        <v>146.50983641885588</v>
      </c>
      <c r="S141" s="29">
        <f>S11*1000*11630/RES_summary!S$6</f>
        <v>167.77349608351676</v>
      </c>
      <c r="T141" s="29">
        <f>T11*1000*11630/RES_summary!T$6</f>
        <v>192.4964252089438</v>
      </c>
      <c r="U141" s="29">
        <f>U11*1000*11630/RES_summary!U$6</f>
        <v>214.5122763237697</v>
      </c>
      <c r="V141" s="29">
        <f>V11*1000*11630/RES_summary!V$6</f>
        <v>246.70585623198218</v>
      </c>
      <c r="W141" s="29">
        <f>W11*1000*11630/RES_summary!W$6</f>
        <v>267.4252785783043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513.62830446720727</v>
      </c>
      <c r="C142" s="22">
        <f t="shared" ref="C142:Q142" si="115">SUM(C143:C144)</f>
        <v>521.65760829038629</v>
      </c>
      <c r="D142" s="22">
        <f t="shared" si="115"/>
        <v>530.51744242243819</v>
      </c>
      <c r="E142" s="22">
        <f t="shared" si="115"/>
        <v>535.26044303494825</v>
      </c>
      <c r="F142" s="22">
        <f t="shared" si="115"/>
        <v>539.09815404957124</v>
      </c>
      <c r="G142" s="22">
        <f t="shared" si="115"/>
        <v>543.41974400300569</v>
      </c>
      <c r="H142" s="22">
        <f t="shared" si="115"/>
        <v>547.09015530117404</v>
      </c>
      <c r="I142" s="22">
        <f t="shared" si="115"/>
        <v>553.25310799377212</v>
      </c>
      <c r="J142" s="22">
        <f t="shared" si="115"/>
        <v>557.69921665373045</v>
      </c>
      <c r="K142" s="22">
        <f t="shared" si="115"/>
        <v>563.2942487965671</v>
      </c>
      <c r="L142" s="22">
        <f t="shared" si="115"/>
        <v>565.98027689496428</v>
      </c>
      <c r="M142" s="22">
        <f t="shared" si="115"/>
        <v>559.63202144451373</v>
      </c>
      <c r="N142" s="22">
        <f t="shared" si="115"/>
        <v>548.54011255780688</v>
      </c>
      <c r="O142" s="22">
        <f t="shared" si="115"/>
        <v>543.42645647144468</v>
      </c>
      <c r="P142" s="22">
        <f t="shared" si="115"/>
        <v>536.39580805357423</v>
      </c>
      <c r="Q142" s="22">
        <f t="shared" si="115"/>
        <v>522.02693499633892</v>
      </c>
      <c r="R142" s="22">
        <f t="shared" ref="R142:V142" si="116">SUM(R143:R144)</f>
        <v>503.83910685528718</v>
      </c>
      <c r="S142" s="22">
        <f t="shared" si="116"/>
        <v>496.77027666774973</v>
      </c>
      <c r="T142" s="22">
        <f t="shared" si="116"/>
        <v>492.96997670011751</v>
      </c>
      <c r="U142" s="22">
        <f t="shared" si="116"/>
        <v>482.57570550549235</v>
      </c>
      <c r="V142" s="22">
        <f t="shared" si="116"/>
        <v>497.30988607894841</v>
      </c>
      <c r="W142" s="22">
        <f t="shared" ref="W142" si="117">SUM(W143:W144)</f>
        <v>494.91784238501441</v>
      </c>
      <c r="DA142" s="57"/>
    </row>
    <row r="143" spans="1:105" ht="12" customHeight="1" x14ac:dyDescent="0.25">
      <c r="A143" s="30" t="s">
        <v>44</v>
      </c>
      <c r="B143" s="31">
        <f>B13*1000*11630/RES_summary!B$6</f>
        <v>412.95662654956078</v>
      </c>
      <c r="C143" s="31">
        <f>C13*1000*11630/RES_summary!C$6</f>
        <v>418.08089632932575</v>
      </c>
      <c r="D143" s="31">
        <f>D13*1000*11630/RES_summary!D$6</f>
        <v>421.85200064514981</v>
      </c>
      <c r="E143" s="31">
        <f>E13*1000*11630/RES_summary!E$6</f>
        <v>422.58375183271954</v>
      </c>
      <c r="F143" s="31">
        <f>F13*1000*11630/RES_summary!F$6</f>
        <v>422.77251584931213</v>
      </c>
      <c r="G143" s="31">
        <f>G13*1000*11630/RES_summary!G$6</f>
        <v>420.29338564753425</v>
      </c>
      <c r="H143" s="31">
        <f>H13*1000*11630/RES_summary!H$6</f>
        <v>417.74816326423195</v>
      </c>
      <c r="I143" s="31">
        <f>I13*1000*11630/RES_summary!I$6</f>
        <v>413.0559925059427</v>
      </c>
      <c r="J143" s="31">
        <f>J13*1000*11630/RES_summary!J$6</f>
        <v>405.99532545242812</v>
      </c>
      <c r="K143" s="31">
        <f>K13*1000*11630/RES_summary!K$6</f>
        <v>396.66105361621055</v>
      </c>
      <c r="L143" s="31">
        <f>L13*1000*11630/RES_summary!L$6</f>
        <v>387.2886794459983</v>
      </c>
      <c r="M143" s="31">
        <f>M13*1000*11630/RES_summary!M$6</f>
        <v>370.68416566982495</v>
      </c>
      <c r="N143" s="31">
        <f>N13*1000*11630/RES_summary!N$6</f>
        <v>353.58360737433657</v>
      </c>
      <c r="O143" s="31">
        <f>O13*1000*11630/RES_summary!O$6</f>
        <v>340.2665786658219</v>
      </c>
      <c r="P143" s="31">
        <f>P13*1000*11630/RES_summary!P$6</f>
        <v>326.22856163845762</v>
      </c>
      <c r="Q143" s="31">
        <f>Q13*1000*11630/RES_summary!Q$6</f>
        <v>305.21936679024378</v>
      </c>
      <c r="R143" s="31">
        <f>R13*1000*11630/RES_summary!R$6</f>
        <v>285.48080158880401</v>
      </c>
      <c r="S143" s="31">
        <f>S13*1000*11630/RES_summary!S$6</f>
        <v>269.05837682482991</v>
      </c>
      <c r="T143" s="31">
        <f>T13*1000*11630/RES_summary!T$6</f>
        <v>255.16205486516398</v>
      </c>
      <c r="U143" s="31">
        <f>U13*1000*11630/RES_summary!U$6</f>
        <v>238.54294774125395</v>
      </c>
      <c r="V143" s="31">
        <f>V13*1000*11630/RES_summary!V$6</f>
        <v>235.55979578968129</v>
      </c>
      <c r="W143" s="31">
        <f>W13*1000*11630/RES_summary!W$6</f>
        <v>228.97668710892592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100.67167791764655</v>
      </c>
      <c r="C144" s="33">
        <f>C14*1000*11630/RES_summary!C$6</f>
        <v>103.57671196106058</v>
      </c>
      <c r="D144" s="33">
        <f>D14*1000*11630/RES_summary!D$6</f>
        <v>108.66544177728839</v>
      </c>
      <c r="E144" s="33">
        <f>E14*1000*11630/RES_summary!E$6</f>
        <v>112.67669120222872</v>
      </c>
      <c r="F144" s="33">
        <f>F14*1000*11630/RES_summary!F$6</f>
        <v>116.32563820025914</v>
      </c>
      <c r="G144" s="33">
        <f>G14*1000*11630/RES_summary!G$6</f>
        <v>123.12635835547145</v>
      </c>
      <c r="H144" s="33">
        <f>H14*1000*11630/RES_summary!H$6</f>
        <v>129.34199203694203</v>
      </c>
      <c r="I144" s="33">
        <f>I14*1000*11630/RES_summary!I$6</f>
        <v>140.19711548782939</v>
      </c>
      <c r="J144" s="33">
        <f>J14*1000*11630/RES_summary!J$6</f>
        <v>151.70389120130235</v>
      </c>
      <c r="K144" s="33">
        <f>K14*1000*11630/RES_summary!K$6</f>
        <v>166.63319518035658</v>
      </c>
      <c r="L144" s="33">
        <f>L14*1000*11630/RES_summary!L$6</f>
        <v>178.69159744896598</v>
      </c>
      <c r="M144" s="33">
        <f>M14*1000*11630/RES_summary!M$6</f>
        <v>188.94785577468875</v>
      </c>
      <c r="N144" s="33">
        <f>N14*1000*11630/RES_summary!N$6</f>
        <v>194.95650518347031</v>
      </c>
      <c r="O144" s="33">
        <f>O14*1000*11630/RES_summary!O$6</f>
        <v>203.15987780562284</v>
      </c>
      <c r="P144" s="33">
        <f>P14*1000*11630/RES_summary!P$6</f>
        <v>210.16724641511664</v>
      </c>
      <c r="Q144" s="33">
        <f>Q14*1000*11630/RES_summary!Q$6</f>
        <v>216.80756820609508</v>
      </c>
      <c r="R144" s="33">
        <f>R14*1000*11630/RES_summary!R$6</f>
        <v>218.35830526648317</v>
      </c>
      <c r="S144" s="33">
        <f>S14*1000*11630/RES_summary!S$6</f>
        <v>227.71189984291982</v>
      </c>
      <c r="T144" s="33">
        <f>T14*1000*11630/RES_summary!T$6</f>
        <v>237.8079218349535</v>
      </c>
      <c r="U144" s="33">
        <f>U14*1000*11630/RES_summary!U$6</f>
        <v>244.0327577642384</v>
      </c>
      <c r="V144" s="33">
        <f>V14*1000*11630/RES_summary!V$6</f>
        <v>261.75009028926712</v>
      </c>
      <c r="W144" s="33">
        <f>W14*1000*11630/RES_summary!W$6</f>
        <v>265.94115527608852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1042.6492738392456</v>
      </c>
      <c r="C3" s="49">
        <f t="shared" ref="C3:W3" si="0">C5*C11/11630</f>
        <v>1034.3355354573705</v>
      </c>
      <c r="D3" s="49">
        <f t="shared" si="0"/>
        <v>1023.465792441186</v>
      </c>
      <c r="E3" s="49">
        <f t="shared" si="0"/>
        <v>1012.8786748033694</v>
      </c>
      <c r="F3" s="49">
        <f t="shared" si="0"/>
        <v>1003.6477855873171</v>
      </c>
      <c r="G3" s="49">
        <f t="shared" si="0"/>
        <v>996.23664911020228</v>
      </c>
      <c r="H3" s="49">
        <f t="shared" si="0"/>
        <v>984.27790351393242</v>
      </c>
      <c r="I3" s="49">
        <f t="shared" si="0"/>
        <v>972.86369858726323</v>
      </c>
      <c r="J3" s="49">
        <f t="shared" si="0"/>
        <v>959.71447679797802</v>
      </c>
      <c r="K3" s="49">
        <f t="shared" si="0"/>
        <v>944.17680066651053</v>
      </c>
      <c r="L3" s="49">
        <f t="shared" si="0"/>
        <v>924.50481120274492</v>
      </c>
      <c r="M3" s="49">
        <f t="shared" si="0"/>
        <v>906.98092223931747</v>
      </c>
      <c r="N3" s="49">
        <f t="shared" si="0"/>
        <v>886.41412066557939</v>
      </c>
      <c r="O3" s="49">
        <f t="shared" si="0"/>
        <v>863.19768216544162</v>
      </c>
      <c r="P3" s="49">
        <f t="shared" si="0"/>
        <v>845.51292216653837</v>
      </c>
      <c r="Q3" s="49">
        <f t="shared" si="0"/>
        <v>816.60672196763687</v>
      </c>
      <c r="R3" s="49">
        <f t="shared" si="0"/>
        <v>785.69475421780589</v>
      </c>
      <c r="S3" s="49">
        <f t="shared" si="0"/>
        <v>753.49469249245658</v>
      </c>
      <c r="T3" s="49">
        <f t="shared" si="0"/>
        <v>721.74255719984387</v>
      </c>
      <c r="U3" s="49">
        <f t="shared" si="0"/>
        <v>700.52715512633222</v>
      </c>
      <c r="V3" s="49">
        <f t="shared" si="0"/>
        <v>681.51191896393357</v>
      </c>
      <c r="W3" s="49">
        <f t="shared" si="0"/>
        <v>665.04111700630642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1384.2478373002778</v>
      </c>
      <c r="C5" s="49">
        <f t="shared" ref="C5:W5" si="1">C7*C13/1000000</f>
        <v>1373.210305635756</v>
      </c>
      <c r="D5" s="49">
        <f t="shared" si="1"/>
        <v>1358.7793568597031</v>
      </c>
      <c r="E5" s="49">
        <f t="shared" si="1"/>
        <v>1344.7236287629219</v>
      </c>
      <c r="F5" s="49">
        <f t="shared" si="1"/>
        <v>1332.4684641986871</v>
      </c>
      <c r="G5" s="49">
        <f t="shared" si="1"/>
        <v>1322.6292499031579</v>
      </c>
      <c r="H5" s="49">
        <f t="shared" si="1"/>
        <v>1306.7525134551418</v>
      </c>
      <c r="I5" s="49">
        <f t="shared" si="1"/>
        <v>1291.5987231244148</v>
      </c>
      <c r="J5" s="49">
        <f t="shared" si="1"/>
        <v>1274.1414800411517</v>
      </c>
      <c r="K5" s="49">
        <f t="shared" si="1"/>
        <v>1253.5132638985756</v>
      </c>
      <c r="L5" s="49">
        <f t="shared" si="1"/>
        <v>1227.3962276584396</v>
      </c>
      <c r="M5" s="49">
        <f t="shared" si="1"/>
        <v>1204.1310645711492</v>
      </c>
      <c r="N5" s="49">
        <f t="shared" si="1"/>
        <v>1176.8260528927733</v>
      </c>
      <c r="O5" s="49">
        <f t="shared" si="1"/>
        <v>1146.0033154776359</v>
      </c>
      <c r="P5" s="49">
        <f t="shared" si="1"/>
        <v>1122.5245758900508</v>
      </c>
      <c r="Q5" s="49">
        <f t="shared" si="1"/>
        <v>1084.1479653520114</v>
      </c>
      <c r="R5" s="49">
        <f t="shared" si="1"/>
        <v>1043.1084465243248</v>
      </c>
      <c r="S5" s="49">
        <f t="shared" si="1"/>
        <v>1000.3588211971772</v>
      </c>
      <c r="T5" s="49">
        <f t="shared" si="1"/>
        <v>958.20387445595713</v>
      </c>
      <c r="U5" s="49">
        <f t="shared" si="1"/>
        <v>930.03776416886353</v>
      </c>
      <c r="V5" s="49">
        <f t="shared" si="1"/>
        <v>904.79265040531357</v>
      </c>
      <c r="W5" s="49">
        <f t="shared" si="1"/>
        <v>882.92559255517631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27866084</v>
      </c>
      <c r="C7" s="35">
        <v>27989901</v>
      </c>
      <c r="D7" s="35">
        <v>28109554</v>
      </c>
      <c r="E7" s="35">
        <v>28287645</v>
      </c>
      <c r="F7" s="35">
        <v>28577645</v>
      </c>
      <c r="G7" s="35">
        <v>28996716</v>
      </c>
      <c r="H7" s="35">
        <v>29291396</v>
      </c>
      <c r="I7" s="35">
        <v>29671434</v>
      </c>
      <c r="J7" s="35">
        <v>30037247</v>
      </c>
      <c r="K7" s="35">
        <v>30377101</v>
      </c>
      <c r="L7" s="35">
        <v>30601091</v>
      </c>
      <c r="M7" s="35">
        <v>30972851</v>
      </c>
      <c r="N7" s="35">
        <v>31276720</v>
      </c>
      <c r="O7" s="35">
        <v>31547544</v>
      </c>
      <c r="P7" s="35">
        <v>32198911</v>
      </c>
      <c r="Q7" s="35">
        <v>32349120</v>
      </c>
      <c r="R7" s="35">
        <v>32443941</v>
      </c>
      <c r="S7" s="35">
        <v>32508726</v>
      </c>
      <c r="T7" s="35">
        <v>32652265</v>
      </c>
      <c r="U7" s="35">
        <v>32634536</v>
      </c>
      <c r="V7" s="35">
        <v>32618053</v>
      </c>
      <c r="W7" s="35">
        <v>32742598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1589008.9186986275</v>
      </c>
      <c r="D8" s="52">
        <v>1594269.4148056991</v>
      </c>
      <c r="E8" s="52">
        <v>1662192.5317268372</v>
      </c>
      <c r="F8" s="52">
        <v>1783647.6593909077</v>
      </c>
      <c r="G8" s="52">
        <v>1922326.1902349032</v>
      </c>
      <c r="H8" s="52">
        <v>1807604.5192200691</v>
      </c>
      <c r="I8" s="52">
        <v>1902694.0438481532</v>
      </c>
      <c r="J8" s="52">
        <v>1898263.1641777307</v>
      </c>
      <c r="K8" s="52">
        <v>1882161.2828406617</v>
      </c>
      <c r="L8" s="52">
        <v>1776217.805058632</v>
      </c>
      <c r="M8" s="52">
        <v>1933972.1386598274</v>
      </c>
      <c r="N8" s="52">
        <v>1876129.6940956935</v>
      </c>
      <c r="O8" s="52">
        <v>1853197.8844577931</v>
      </c>
      <c r="P8" s="52">
        <v>2243919.1254948117</v>
      </c>
      <c r="Q8" s="52">
        <v>1753004.8356296346</v>
      </c>
      <c r="R8" s="52">
        <v>1707926.4359765574</v>
      </c>
      <c r="S8" s="52">
        <v>1688266.3503585905</v>
      </c>
      <c r="T8" s="52">
        <v>1777463.0053248741</v>
      </c>
      <c r="U8" s="52">
        <v>1571279.9186986275</v>
      </c>
      <c r="V8" s="52">
        <v>1577786.4148056991</v>
      </c>
      <c r="W8" s="52">
        <v>1786737.5317268372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1465191.9186986275</v>
      </c>
      <c r="D9" s="36">
        <v>1474616.4148056991</v>
      </c>
      <c r="E9" s="36">
        <v>1484101.5317268372</v>
      </c>
      <c r="F9" s="36">
        <v>1493647.6593909077</v>
      </c>
      <c r="G9" s="36">
        <v>1503255.1902349032</v>
      </c>
      <c r="H9" s="36">
        <v>1512924.5192200691</v>
      </c>
      <c r="I9" s="36">
        <v>1522656.0438481532</v>
      </c>
      <c r="J9" s="36">
        <v>1532450.1641777307</v>
      </c>
      <c r="K9" s="36">
        <v>1542307.2828406617</v>
      </c>
      <c r="L9" s="36">
        <v>1552227.805058632</v>
      </c>
      <c r="M9" s="36">
        <v>1562212.1386598274</v>
      </c>
      <c r="N9" s="36">
        <v>1572260.6940956935</v>
      </c>
      <c r="O9" s="36">
        <v>1582373.8844577931</v>
      </c>
      <c r="P9" s="36">
        <v>1592552.125494808</v>
      </c>
      <c r="Q9" s="36">
        <v>1602795.8356296346</v>
      </c>
      <c r="R9" s="36">
        <v>1613105.4359765574</v>
      </c>
      <c r="S9" s="36">
        <v>1623481.3503585905</v>
      </c>
      <c r="T9" s="36">
        <v>1633924.0053248703</v>
      </c>
      <c r="U9" s="36">
        <v>1589008.9186986238</v>
      </c>
      <c r="V9" s="36">
        <v>1594269.4148056954</v>
      </c>
      <c r="W9" s="36">
        <v>1662192.5317268372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8759.9999999999945</v>
      </c>
      <c r="C11" s="54">
        <v>8759.9999999999982</v>
      </c>
      <c r="D11" s="54">
        <v>8759.9999999999964</v>
      </c>
      <c r="E11" s="54">
        <v>8759.9999999999927</v>
      </c>
      <c r="F11" s="54">
        <v>8760</v>
      </c>
      <c r="G11" s="54">
        <v>8759.9999999999927</v>
      </c>
      <c r="H11" s="54">
        <v>8759.9999999999945</v>
      </c>
      <c r="I11" s="54">
        <v>8759.9999999999982</v>
      </c>
      <c r="J11" s="54">
        <v>8759.9999999999964</v>
      </c>
      <c r="K11" s="54">
        <v>8759.9999999999964</v>
      </c>
      <c r="L11" s="54">
        <v>8759.9999999999945</v>
      </c>
      <c r="M11" s="54">
        <v>8759.9999999999964</v>
      </c>
      <c r="N11" s="54">
        <v>8759.9999999999945</v>
      </c>
      <c r="O11" s="54">
        <v>8759.9999999999964</v>
      </c>
      <c r="P11" s="54">
        <v>8759.9999999999964</v>
      </c>
      <c r="Q11" s="54">
        <v>8759.9999999999964</v>
      </c>
      <c r="R11" s="54">
        <v>8759.9999999999982</v>
      </c>
      <c r="S11" s="54">
        <v>8759.9999999999964</v>
      </c>
      <c r="T11" s="54">
        <v>8760</v>
      </c>
      <c r="U11" s="54">
        <v>8759.9999999999982</v>
      </c>
      <c r="V11" s="54">
        <v>8760</v>
      </c>
      <c r="W11" s="54">
        <v>8760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49.675004112536143</v>
      </c>
      <c r="C13" s="35">
        <v>49.06092042396849</v>
      </c>
      <c r="D13" s="35">
        <v>48.338702096081036</v>
      </c>
      <c r="E13" s="35">
        <v>47.537489556409582</v>
      </c>
      <c r="F13" s="35">
        <v>46.62625154027517</v>
      </c>
      <c r="G13" s="35">
        <v>45.613070456087442</v>
      </c>
      <c r="H13" s="35">
        <v>44.612162337880441</v>
      </c>
      <c r="I13" s="35">
        <v>43.530040480160643</v>
      </c>
      <c r="J13" s="35">
        <v>42.418717002964748</v>
      </c>
      <c r="K13" s="35">
        <v>41.265072131095579</v>
      </c>
      <c r="L13" s="35">
        <v>40.109557782055539</v>
      </c>
      <c r="M13" s="35">
        <v>38.876985027020893</v>
      </c>
      <c r="N13" s="35">
        <v>37.626261733735937</v>
      </c>
      <c r="O13" s="35">
        <v>36.326229245536069</v>
      </c>
      <c r="P13" s="35">
        <v>34.862190708563112</v>
      </c>
      <c r="Q13" s="35">
        <v>33.51398632642902</v>
      </c>
      <c r="R13" s="35">
        <v>32.15110169644079</v>
      </c>
      <c r="S13" s="35">
        <v>30.77200937364255</v>
      </c>
      <c r="T13" s="35">
        <v>29.345709231992242</v>
      </c>
      <c r="U13" s="35">
        <v>28.498574766586646</v>
      </c>
      <c r="V13" s="35">
        <v>27.73901466176763</v>
      </c>
      <c r="W13" s="35">
        <v>26.965654727678491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38.858109728582363</v>
      </c>
      <c r="D14" s="36">
        <v>36.895036151090125</v>
      </c>
      <c r="E14" s="36">
        <v>35.896576633744665</v>
      </c>
      <c r="F14" s="36">
        <v>34.727592488665067</v>
      </c>
      <c r="G14" s="36">
        <v>33.727363124391637</v>
      </c>
      <c r="H14" s="36">
        <v>32.793564430661206</v>
      </c>
      <c r="I14" s="36">
        <v>31.788691989112682</v>
      </c>
      <c r="J14" s="36">
        <v>30.905738588640435</v>
      </c>
      <c r="K14" s="36">
        <v>29.745540398552375</v>
      </c>
      <c r="L14" s="36">
        <v>28.707001030237603</v>
      </c>
      <c r="M14" s="36">
        <v>28.096439570708878</v>
      </c>
      <c r="N14" s="36">
        <v>27.07544415861474</v>
      </c>
      <c r="O14" s="36">
        <v>25.783372732941043</v>
      </c>
      <c r="P14" s="36">
        <v>24.792022655241773</v>
      </c>
      <c r="Q14" s="36">
        <v>23.526620320819379</v>
      </c>
      <c r="R14" s="36">
        <v>22.88828108457253</v>
      </c>
      <c r="S14" s="36">
        <v>22.447179273869668</v>
      </c>
      <c r="T14" s="36">
        <v>21.947143105650447</v>
      </c>
      <c r="U14" s="36">
        <v>21.370967856068088</v>
      </c>
      <c r="V14" s="36">
        <v>21.280138816772869</v>
      </c>
      <c r="W14" s="36">
        <v>21.155857015272112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1.2490563077691283</v>
      </c>
      <c r="C16" s="44">
        <f>C7/RES_summary!C$6</f>
        <v>1.2490562764095008</v>
      </c>
      <c r="D16" s="44">
        <f>D7/RES_summary!D$6</f>
        <v>1.2490563165371327</v>
      </c>
      <c r="E16" s="44">
        <f>E7/RES_summary!E$6</f>
        <v>1.2490562305343063</v>
      </c>
      <c r="F16" s="44">
        <f>F7/RES_summary!F$6</f>
        <v>1.2490564104711372</v>
      </c>
      <c r="G16" s="44">
        <f>G7/RES_summary!G$6</f>
        <v>1.2490560912531059</v>
      </c>
      <c r="H16" s="44">
        <f>H7/RES_summary!H$6</f>
        <v>1.2490567384593447</v>
      </c>
      <c r="I16" s="44">
        <f>I7/RES_summary!I$6</f>
        <v>1.2490554238083968</v>
      </c>
      <c r="J16" s="44">
        <f>J7/RES_summary!J$6</f>
        <v>1.2490580577887009</v>
      </c>
      <c r="K16" s="44">
        <f>K7/RES_summary!K$6</f>
        <v>1.2490527797777231</v>
      </c>
      <c r="L16" s="44">
        <f>L7/RES_summary!L$6</f>
        <v>1.2490633277428178</v>
      </c>
      <c r="M16" s="44">
        <f>M7/RES_summary!M$6</f>
        <v>1.2490422236212106</v>
      </c>
      <c r="N16" s="44">
        <f>N7/RES_summary!N$6</f>
        <v>1.2490844544722473</v>
      </c>
      <c r="O16" s="44">
        <f>O7/RES_summary!O$6</f>
        <v>1.2489999897855124</v>
      </c>
      <c r="P16" s="44">
        <f>P7/RES_summary!P$6</f>
        <v>1.2491532917718478</v>
      </c>
      <c r="Q16" s="44">
        <f>Q7/RES_summary!Q$6</f>
        <v>1.2496131308825158</v>
      </c>
      <c r="R16" s="44">
        <f>R7/RES_summary!R$6</f>
        <v>1.2503625476040641</v>
      </c>
      <c r="S16" s="44">
        <f>S7/RES_summary!S$6</f>
        <v>1.2517503339832345</v>
      </c>
      <c r="T16" s="44">
        <f>T7/RES_summary!T$6</f>
        <v>1.2540712721649403</v>
      </c>
      <c r="U16" s="44">
        <f>U7/RES_summary!U$6</f>
        <v>1.257552493303298</v>
      </c>
      <c r="V16" s="44">
        <f>V7/RES_summary!V$6</f>
        <v>1.2622499830599965</v>
      </c>
      <c r="W16" s="44">
        <f>W7/RES_summary!W$6</f>
        <v>1.268000008364883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62.046877225220662</v>
      </c>
      <c r="C17" s="52">
        <f t="shared" si="2"/>
        <v>61.27985058198491</v>
      </c>
      <c r="D17" s="52">
        <f t="shared" si="2"/>
        <v>60.377761186316754</v>
      </c>
      <c r="E17" s="52">
        <f t="shared" si="2"/>
        <v>59.376997514392905</v>
      </c>
      <c r="F17" s="52">
        <f t="shared" si="2"/>
        <v>58.238818382620437</v>
      </c>
      <c r="G17" s="52">
        <f t="shared" si="2"/>
        <v>56.973283493933103</v>
      </c>
      <c r="H17" s="52">
        <f t="shared" si="2"/>
        <v>55.723121985371762</v>
      </c>
      <c r="I17" s="52">
        <f t="shared" si="2"/>
        <v>54.37143316034372</v>
      </c>
      <c r="J17" s="52">
        <f t="shared" si="2"/>
        <v>52.983440273611691</v>
      </c>
      <c r="K17" s="52">
        <f t="shared" si="2"/>
        <v>51.542253053073182</v>
      </c>
      <c r="L17" s="52">
        <f t="shared" si="2"/>
        <v>50.099377717547128</v>
      </c>
      <c r="M17" s="52">
        <f t="shared" si="2"/>
        <v>48.558995825838686</v>
      </c>
      <c r="N17" s="52">
        <f t="shared" si="2"/>
        <v>46.998378611513544</v>
      </c>
      <c r="O17" s="52">
        <f t="shared" si="2"/>
        <v>45.371459956620733</v>
      </c>
      <c r="P17" s="52">
        <f t="shared" si="2"/>
        <v>43.548220281979539</v>
      </c>
      <c r="Q17" s="52">
        <f t="shared" si="2"/>
        <v>41.879517381722792</v>
      </c>
      <c r="R17" s="52">
        <f t="shared" ref="R17:V17" si="3">R13*R16</f>
        <v>40.200533425439055</v>
      </c>
      <c r="S17" s="52">
        <f t="shared" si="3"/>
        <v>38.518873010792284</v>
      </c>
      <c r="T17" s="52">
        <f t="shared" si="3"/>
        <v>36.801610909146945</v>
      </c>
      <c r="U17" s="52">
        <f t="shared" si="3"/>
        <v>35.838453753311491</v>
      </c>
      <c r="V17" s="52">
        <f t="shared" si="3"/>
        <v>35.013570786917185</v>
      </c>
      <c r="W17" s="52">
        <f t="shared" ref="W17" si="4">W13*W16</f>
        <v>34.192450420260876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543.53064449293265</v>
      </c>
      <c r="C18" s="36">
        <f>C3*11630*1000/RES_summary!C$6</f>
        <v>536.81149109818762</v>
      </c>
      <c r="D18" s="36">
        <f>D3*11630*1000/RES_summary!D$6</f>
        <v>528.90918799213455</v>
      </c>
      <c r="E18" s="36">
        <f>E3*11630*1000/RES_summary!E$6</f>
        <v>520.14249822608144</v>
      </c>
      <c r="F18" s="36">
        <f>F3*11630*1000/RES_summary!F$6</f>
        <v>510.17204903175502</v>
      </c>
      <c r="G18" s="36">
        <f>G3*11630*1000/RES_summary!G$6</f>
        <v>499.08596340685347</v>
      </c>
      <c r="H18" s="36">
        <f>H3*11630*1000/RES_summary!H$6</f>
        <v>488.13454859185629</v>
      </c>
      <c r="I18" s="36">
        <f>I3*11630*1000/RES_summary!I$6</f>
        <v>476.29375448461093</v>
      </c>
      <c r="J18" s="36">
        <f>J3*11630*1000/RES_summary!J$6</f>
        <v>464.13493679683819</v>
      </c>
      <c r="K18" s="36">
        <f>K3*11630*1000/RES_summary!K$6</f>
        <v>451.51013674492089</v>
      </c>
      <c r="L18" s="36">
        <f>L3*11630*1000/RES_summary!L$6</f>
        <v>438.87054880571247</v>
      </c>
      <c r="M18" s="36">
        <f>M3*11630*1000/RES_summary!M$6</f>
        <v>425.37680343434681</v>
      </c>
      <c r="N18" s="36">
        <f>N3*11630*1000/RES_summary!N$6</f>
        <v>411.70579663685839</v>
      </c>
      <c r="O18" s="36">
        <f>O3*11630*1000/RES_summary!O$6</f>
        <v>397.45398921999737</v>
      </c>
      <c r="P18" s="36">
        <f>P3*11630*1000/RES_summary!P$6</f>
        <v>381.48240967014061</v>
      </c>
      <c r="Q18" s="36">
        <f>Q3*11630*1000/RES_summary!Q$6</f>
        <v>366.86457226389149</v>
      </c>
      <c r="R18" s="36">
        <f>R3*11630*1000/RES_summary!R$6</f>
        <v>352.15667280684602</v>
      </c>
      <c r="S18" s="36">
        <f>S3*11630*1000/RES_summary!S$6</f>
        <v>337.42532757454029</v>
      </c>
      <c r="T18" s="36">
        <f>T3*11630*1000/RES_summary!T$6</f>
        <v>322.38211156412723</v>
      </c>
      <c r="U18" s="36">
        <f>U3*11630*1000/RES_summary!U$6</f>
        <v>313.94485487900863</v>
      </c>
      <c r="V18" s="36">
        <f>V3*11630*1000/RES_summary!V$6</f>
        <v>306.71888009339455</v>
      </c>
      <c r="W18" s="36">
        <f>W3*11630*1000/RES_summary!W$6</f>
        <v>299.52586568148519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565.55672468039711</v>
      </c>
      <c r="C3" s="49">
        <f t="shared" ref="C3:W3" si="0">C5*C11/11630</f>
        <v>551.70765377432508</v>
      </c>
      <c r="D3" s="49">
        <f t="shared" si="0"/>
        <v>539.09674243173845</v>
      </c>
      <c r="E3" s="49">
        <f t="shared" si="0"/>
        <v>534.54957161755294</v>
      </c>
      <c r="F3" s="49">
        <f t="shared" si="0"/>
        <v>528.71939859199347</v>
      </c>
      <c r="G3" s="49">
        <f t="shared" si="0"/>
        <v>523.34906218866342</v>
      </c>
      <c r="H3" s="49">
        <f t="shared" si="0"/>
        <v>519.63925199502023</v>
      </c>
      <c r="I3" s="49">
        <f t="shared" si="0"/>
        <v>511.09237304131068</v>
      </c>
      <c r="J3" s="49">
        <f t="shared" si="0"/>
        <v>498.47100142425813</v>
      </c>
      <c r="K3" s="49">
        <f t="shared" si="0"/>
        <v>487.21277517655653</v>
      </c>
      <c r="L3" s="49">
        <f t="shared" si="0"/>
        <v>471.62248108420465</v>
      </c>
      <c r="M3" s="49">
        <f t="shared" si="0"/>
        <v>456.98622570745641</v>
      </c>
      <c r="N3" s="49">
        <f t="shared" si="0"/>
        <v>440.03085556837186</v>
      </c>
      <c r="O3" s="49">
        <f t="shared" si="0"/>
        <v>422.41990824080557</v>
      </c>
      <c r="P3" s="49">
        <f t="shared" si="0"/>
        <v>404.77054308036526</v>
      </c>
      <c r="Q3" s="49">
        <f t="shared" si="0"/>
        <v>385.57442353539136</v>
      </c>
      <c r="R3" s="49">
        <f t="shared" si="0"/>
        <v>369.35053523002364</v>
      </c>
      <c r="S3" s="49">
        <f t="shared" si="0"/>
        <v>360.78911508849404</v>
      </c>
      <c r="T3" s="49">
        <f t="shared" si="0"/>
        <v>345.53934474226992</v>
      </c>
      <c r="U3" s="49">
        <f t="shared" si="0"/>
        <v>327.87817769838693</v>
      </c>
      <c r="V3" s="49">
        <f t="shared" si="0"/>
        <v>316.83850604113292</v>
      </c>
      <c r="W3" s="49">
        <f t="shared" si="0"/>
        <v>305.09910771595361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15127.352895752556</v>
      </c>
      <c r="C5" s="49">
        <f t="shared" ref="C5:W5" si="1">C7*C13/1000000</f>
        <v>15094.532537210602</v>
      </c>
      <c r="D5" s="49">
        <f t="shared" si="1"/>
        <v>14887.530558802549</v>
      </c>
      <c r="E5" s="49">
        <f t="shared" si="1"/>
        <v>14784.800452731055</v>
      </c>
      <c r="F5" s="49">
        <f t="shared" si="1"/>
        <v>14598.551253988302</v>
      </c>
      <c r="G5" s="49">
        <f t="shared" si="1"/>
        <v>14431.340002341622</v>
      </c>
      <c r="H5" s="49">
        <f t="shared" si="1"/>
        <v>14302.754515326693</v>
      </c>
      <c r="I5" s="49">
        <f t="shared" si="1"/>
        <v>14099.225208061145</v>
      </c>
      <c r="J5" s="49">
        <f t="shared" si="1"/>
        <v>13819.292522353451</v>
      </c>
      <c r="K5" s="49">
        <f t="shared" si="1"/>
        <v>13555.322486484978</v>
      </c>
      <c r="L5" s="49">
        <f t="shared" si="1"/>
        <v>13160.401143408133</v>
      </c>
      <c r="M5" s="49">
        <f t="shared" si="1"/>
        <v>12769.636768142911</v>
      </c>
      <c r="N5" s="49">
        <f t="shared" si="1"/>
        <v>12318.846420008764</v>
      </c>
      <c r="O5" s="49">
        <f t="shared" si="1"/>
        <v>11855.366979915472</v>
      </c>
      <c r="P5" s="49">
        <f t="shared" si="1"/>
        <v>11407.620227056701</v>
      </c>
      <c r="Q5" s="49">
        <f t="shared" si="1"/>
        <v>10856.836173861995</v>
      </c>
      <c r="R5" s="49">
        <f t="shared" si="1"/>
        <v>10442.319884512013</v>
      </c>
      <c r="S5" s="49">
        <f t="shared" si="1"/>
        <v>10129.72713197884</v>
      </c>
      <c r="T5" s="49">
        <f t="shared" si="1"/>
        <v>9809.6391303994078</v>
      </c>
      <c r="U5" s="49">
        <f t="shared" si="1"/>
        <v>9445.1345549474609</v>
      </c>
      <c r="V5" s="49">
        <f t="shared" si="1"/>
        <v>9121.0825718950946</v>
      </c>
      <c r="W5" s="49">
        <f t="shared" si="1"/>
        <v>8776.4716334624827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21417322</v>
      </c>
      <c r="C7" s="35">
        <v>21624530</v>
      </c>
      <c r="D7" s="35">
        <v>21626952</v>
      </c>
      <c r="E7" s="35">
        <v>21877210</v>
      </c>
      <c r="F7" s="35">
        <v>22032850</v>
      </c>
      <c r="G7" s="35">
        <v>22286307</v>
      </c>
      <c r="H7" s="35">
        <v>22700387</v>
      </c>
      <c r="I7" s="35">
        <v>23042445</v>
      </c>
      <c r="J7" s="35">
        <v>23278386</v>
      </c>
      <c r="K7" s="35">
        <v>23687787</v>
      </c>
      <c r="L7" s="35">
        <v>23886750</v>
      </c>
      <c r="M7" s="35">
        <v>24177349</v>
      </c>
      <c r="N7" s="35">
        <v>24413723</v>
      </c>
      <c r="O7" s="35">
        <v>24702561</v>
      </c>
      <c r="P7" s="35">
        <v>25106398</v>
      </c>
      <c r="Q7" s="35">
        <v>25291900</v>
      </c>
      <c r="R7" s="35">
        <v>25298936</v>
      </c>
      <c r="S7" s="35">
        <v>25321350</v>
      </c>
      <c r="T7" s="35">
        <v>25464195</v>
      </c>
      <c r="U7" s="35">
        <v>25328014</v>
      </c>
      <c r="V7" s="35">
        <v>25350216</v>
      </c>
      <c r="W7" s="35">
        <v>25305793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1510402.9109117426</v>
      </c>
      <c r="D8" s="52">
        <v>1322441.9010848477</v>
      </c>
      <c r="E8" s="52">
        <v>1587320.1114849113</v>
      </c>
      <c r="F8" s="52">
        <v>1509964.3465490602</v>
      </c>
      <c r="G8" s="52">
        <v>1625266.4469213001</v>
      </c>
      <c r="H8" s="52">
        <v>1803600.2899199687</v>
      </c>
      <c r="I8" s="52">
        <v>1749517.7900112271</v>
      </c>
      <c r="J8" s="52">
        <v>1661571.8992886655</v>
      </c>
      <c r="K8" s="52">
        <v>1853437.6079590768</v>
      </c>
      <c r="L8" s="52">
        <v>1661642.9448345378</v>
      </c>
      <c r="M8" s="52">
        <v>1772162.9778308123</v>
      </c>
      <c r="N8" s="52">
        <v>1737065.8144722134</v>
      </c>
      <c r="O8" s="52">
        <v>1808904.6024029665</v>
      </c>
      <c r="P8" s="52">
        <v>1943528.5299051777</v>
      </c>
      <c r="Q8" s="52">
        <v>1745071.8264234923</v>
      </c>
      <c r="R8" s="52">
        <v>1517438.9109117426</v>
      </c>
      <c r="S8" s="52">
        <v>1344855.9010848477</v>
      </c>
      <c r="T8" s="52">
        <v>1730165.1114849113</v>
      </c>
      <c r="U8" s="52">
        <v>1373783.3465490602</v>
      </c>
      <c r="V8" s="52">
        <v>1647468.4469213001</v>
      </c>
      <c r="W8" s="52">
        <v>1759177.2899199687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1303194.9109117426</v>
      </c>
      <c r="D9" s="36">
        <v>1320019.9010848477</v>
      </c>
      <c r="E9" s="36">
        <v>1337062.1114849113</v>
      </c>
      <c r="F9" s="36">
        <v>1354324.3465490602</v>
      </c>
      <c r="G9" s="36">
        <v>1371809.4469213001</v>
      </c>
      <c r="H9" s="36">
        <v>1389520.2899199687</v>
      </c>
      <c r="I9" s="36">
        <v>1407459.7900112271</v>
      </c>
      <c r="J9" s="36">
        <v>1425630.8992886655</v>
      </c>
      <c r="K9" s="36">
        <v>1444036.6079590768</v>
      </c>
      <c r="L9" s="36">
        <v>1462679.9448345378</v>
      </c>
      <c r="M9" s="36">
        <v>1481563.9778308123</v>
      </c>
      <c r="N9" s="36">
        <v>1500691.8144722134</v>
      </c>
      <c r="O9" s="36">
        <v>1520066.6024029665</v>
      </c>
      <c r="P9" s="36">
        <v>1539691.5299051777</v>
      </c>
      <c r="Q9" s="36">
        <v>1559569.8264234923</v>
      </c>
      <c r="R9" s="36">
        <v>1510402.9109117426</v>
      </c>
      <c r="S9" s="36">
        <v>1322441.9010848477</v>
      </c>
      <c r="T9" s="36">
        <v>1587320.1114849113</v>
      </c>
      <c r="U9" s="36">
        <v>1509964.3465490602</v>
      </c>
      <c r="V9" s="36">
        <v>1625266.4469213001</v>
      </c>
      <c r="W9" s="36">
        <v>1803600.2899199687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434.80341559823205</v>
      </c>
      <c r="C11" s="54">
        <v>425.07841813437926</v>
      </c>
      <c r="D11" s="54">
        <v>421.13734643345776</v>
      </c>
      <c r="E11" s="54">
        <v>420.48667060391523</v>
      </c>
      <c r="F11" s="54">
        <v>421.20663198993702</v>
      </c>
      <c r="G11" s="54">
        <v>421.75914310566833</v>
      </c>
      <c r="H11" s="54">
        <v>422.53430933363438</v>
      </c>
      <c r="I11" s="54">
        <v>421.58375447978483</v>
      </c>
      <c r="J11" s="54">
        <v>419.50177530338902</v>
      </c>
      <c r="K11" s="54">
        <v>418.01178695326433</v>
      </c>
      <c r="L11" s="54">
        <v>416.7782877770901</v>
      </c>
      <c r="M11" s="54">
        <v>416.20211298701196</v>
      </c>
      <c r="N11" s="54">
        <v>415.4251685407832</v>
      </c>
      <c r="O11" s="54">
        <v>414.38983214635135</v>
      </c>
      <c r="P11" s="54">
        <v>412.66112671417642</v>
      </c>
      <c r="Q11" s="54">
        <v>413.03290147386195</v>
      </c>
      <c r="R11" s="54">
        <v>411.35942704612069</v>
      </c>
      <c r="S11" s="54">
        <v>414.22413000966026</v>
      </c>
      <c r="T11" s="54">
        <v>409.66059260010491</v>
      </c>
      <c r="U11" s="54">
        <v>403.72354511718777</v>
      </c>
      <c r="V11" s="54">
        <v>403.99062240840732</v>
      </c>
      <c r="W11" s="54">
        <v>404.29716757788555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706.31393111391594</v>
      </c>
      <c r="C13" s="35">
        <v>698.02823632285197</v>
      </c>
      <c r="D13" s="35">
        <v>688.37858237270552</v>
      </c>
      <c r="E13" s="35">
        <v>675.80831617610534</v>
      </c>
      <c r="F13" s="35">
        <v>662.58115740761195</v>
      </c>
      <c r="G13" s="35">
        <v>647.54290615944672</v>
      </c>
      <c r="H13" s="35">
        <v>630.06654976087816</v>
      </c>
      <c r="I13" s="35">
        <v>611.88060590189741</v>
      </c>
      <c r="J13" s="35">
        <v>593.65337967818948</v>
      </c>
      <c r="K13" s="35">
        <v>572.24942484010762</v>
      </c>
      <c r="L13" s="35">
        <v>550.94984220993365</v>
      </c>
      <c r="M13" s="35">
        <v>528.16529918738865</v>
      </c>
      <c r="N13" s="35">
        <v>504.58696610954274</v>
      </c>
      <c r="O13" s="35">
        <v>479.92461105208776</v>
      </c>
      <c r="P13" s="35">
        <v>454.3710422760247</v>
      </c>
      <c r="Q13" s="35">
        <v>429.26139095370439</v>
      </c>
      <c r="R13" s="35">
        <v>412.75727502974877</v>
      </c>
      <c r="S13" s="35">
        <v>400.04688264957593</v>
      </c>
      <c r="T13" s="35">
        <v>385.23264255553369</v>
      </c>
      <c r="U13" s="35">
        <v>372.91256057215776</v>
      </c>
      <c r="V13" s="35">
        <v>359.80295283855151</v>
      </c>
      <c r="W13" s="35">
        <v>346.81670056585392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587.68713670973307</v>
      </c>
      <c r="D14" s="36">
        <v>548.49023346943261</v>
      </c>
      <c r="E14" s="36">
        <v>530.23677073399506</v>
      </c>
      <c r="F14" s="36">
        <v>510.16367123644255</v>
      </c>
      <c r="G14" s="36">
        <v>493.28334628834585</v>
      </c>
      <c r="H14" s="36">
        <v>472.86089722176365</v>
      </c>
      <c r="I14" s="36">
        <v>451.88403022582526</v>
      </c>
      <c r="J14" s="36">
        <v>437.54367740426369</v>
      </c>
      <c r="K14" s="36">
        <v>407.87622638344629</v>
      </c>
      <c r="L14" s="36">
        <v>384.071608587529</v>
      </c>
      <c r="M14" s="36">
        <v>369.99131023254392</v>
      </c>
      <c r="N14" s="36">
        <v>350.68860469244112</v>
      </c>
      <c r="O14" s="36">
        <v>337.31175021301362</v>
      </c>
      <c r="P14" s="36">
        <v>329.17387858596021</v>
      </c>
      <c r="Q14" s="36">
        <v>315.6098410470027</v>
      </c>
      <c r="R14" s="36">
        <v>311.79381867669929</v>
      </c>
      <c r="S14" s="36">
        <v>306.91296681649078</v>
      </c>
      <c r="T14" s="36">
        <v>301.45532642709304</v>
      </c>
      <c r="U14" s="36">
        <v>295.40638998069574</v>
      </c>
      <c r="V14" s="36">
        <v>289.93871742295062</v>
      </c>
      <c r="W14" s="36">
        <v>288.90840951653053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0.96000001792941281</v>
      </c>
      <c r="C16" s="44">
        <f>C7/RES_summary!C$6</f>
        <v>0.96500001628821552</v>
      </c>
      <c r="D16" s="44">
        <f>D7/RES_summary!D$6</f>
        <v>0.96099998609175274</v>
      </c>
      <c r="E16" s="44">
        <f>E7/RES_summary!E$6</f>
        <v>0.96600001368821731</v>
      </c>
      <c r="F16" s="44">
        <f>F7/RES_summary!F$6</f>
        <v>0.9630000139426812</v>
      </c>
      <c r="G16" s="44">
        <f>G7/RES_summary!G$6</f>
        <v>0.96000000516909334</v>
      </c>
      <c r="H16" s="44">
        <f>H7/RES_summary!H$6</f>
        <v>0.96800000068227909</v>
      </c>
      <c r="I16" s="44">
        <f>I7/RES_summary!I$6</f>
        <v>0.96999999747422638</v>
      </c>
      <c r="J16" s="44">
        <f>J7/RES_summary!J$6</f>
        <v>0.96800001696612503</v>
      </c>
      <c r="K16" s="44">
        <f>K7/RES_summary!K$6</f>
        <v>0.97399999424344708</v>
      </c>
      <c r="L16" s="44">
        <f>L7/RES_summary!L$6</f>
        <v>0.97499999081603828</v>
      </c>
      <c r="M16" s="44">
        <f>M7/RES_summary!M$6</f>
        <v>0.97500000100817508</v>
      </c>
      <c r="N16" s="44">
        <f>N7/RES_summary!N$6</f>
        <v>0.97499999600634446</v>
      </c>
      <c r="O16" s="44">
        <f>O7/RES_summary!O$6</f>
        <v>0.97800001282749605</v>
      </c>
      <c r="P16" s="44">
        <f>P7/RES_summary!P$6</f>
        <v>0.97400001218159626</v>
      </c>
      <c r="Q16" s="44">
        <f>Q7/RES_summary!Q$6</f>
        <v>0.97700000324483338</v>
      </c>
      <c r="R16" s="44">
        <f>R7/RES_summary!R$6</f>
        <v>0.9749999874747699</v>
      </c>
      <c r="S16" s="44">
        <f>S7/RES_summary!S$6</f>
        <v>0.97500001443939621</v>
      </c>
      <c r="T16" s="44">
        <f>T7/RES_summary!T$6</f>
        <v>0.97800000760456007</v>
      </c>
      <c r="U16" s="44">
        <f>U7/RES_summary!U$6</f>
        <v>0.97600000061655057</v>
      </c>
      <c r="V16" s="44">
        <f>V7/RES_summary!V$6</f>
        <v>0.98099999152516104</v>
      </c>
      <c r="W16" s="44">
        <f>W7/RES_summary!W$6</f>
        <v>0.97999999070568555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678.06138653315338</v>
      </c>
      <c r="C17" s="52">
        <f t="shared" si="2"/>
        <v>673.59725942118655</v>
      </c>
      <c r="D17" s="52">
        <f t="shared" si="2"/>
        <v>661.53180808603042</v>
      </c>
      <c r="E17" s="52">
        <f t="shared" si="2"/>
        <v>652.83084267672882</v>
      </c>
      <c r="F17" s="52">
        <f t="shared" si="2"/>
        <v>638.06566382168819</v>
      </c>
      <c r="G17" s="52">
        <f t="shared" si="2"/>
        <v>621.64119326027856</v>
      </c>
      <c r="H17" s="52">
        <f t="shared" si="2"/>
        <v>609.90442059841132</v>
      </c>
      <c r="I17" s="52">
        <f t="shared" si="2"/>
        <v>593.5241861793686</v>
      </c>
      <c r="J17" s="52">
        <f t="shared" si="2"/>
        <v>574.65648160048488</v>
      </c>
      <c r="K17" s="52">
        <f t="shared" si="2"/>
        <v>557.37093650008069</v>
      </c>
      <c r="L17" s="52">
        <f t="shared" si="2"/>
        <v>537.17609109478303</v>
      </c>
      <c r="M17" s="52">
        <f t="shared" si="2"/>
        <v>514.96116724018702</v>
      </c>
      <c r="N17" s="52">
        <f t="shared" si="2"/>
        <v>491.97228994165766</v>
      </c>
      <c r="O17" s="52">
        <f t="shared" si="2"/>
        <v>469.36627576517287</v>
      </c>
      <c r="P17" s="52">
        <f t="shared" si="2"/>
        <v>442.55740071181265</v>
      </c>
      <c r="Q17" s="52">
        <f t="shared" si="2"/>
        <v>419.38838035465091</v>
      </c>
      <c r="R17" s="52">
        <f t="shared" ref="R17:V17" si="3">R13*R16</f>
        <v>402.43833798412521</v>
      </c>
      <c r="S17" s="52">
        <f t="shared" si="3"/>
        <v>390.04571635977197</v>
      </c>
      <c r="T17" s="52">
        <f t="shared" si="3"/>
        <v>376.75752734883673</v>
      </c>
      <c r="U17" s="52">
        <f t="shared" si="3"/>
        <v>363.96265934834543</v>
      </c>
      <c r="V17" s="52">
        <f t="shared" si="3"/>
        <v>352.96669368534697</v>
      </c>
      <c r="W17" s="52">
        <f t="shared" ref="W17" si="4">W13*W16</f>
        <v>339.88036333111336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294.82340684988822</v>
      </c>
      <c r="C18" s="36">
        <f>C3*11630*1000/RES_summary!C$6</f>
        <v>286.33165749441105</v>
      </c>
      <c r="D18" s="36">
        <f>D3*11630*1000/RES_summary!D$6</f>
        <v>278.59575023867831</v>
      </c>
      <c r="E18" s="36">
        <f>E3*11630*1000/RES_summary!E$6</f>
        <v>274.50666750468616</v>
      </c>
      <c r="F18" s="36">
        <f>F3*11630*1000/RES_summary!F$6</f>
        <v>268.75748924675668</v>
      </c>
      <c r="G18" s="36">
        <f>G3*11630*1000/RES_summary!G$6</f>
        <v>262.18285698864025</v>
      </c>
      <c r="H18" s="36">
        <f>H3*11630*1000/RES_summary!H$6</f>
        <v>257.7055431170802</v>
      </c>
      <c r="I18" s="36">
        <f>I3*11630*1000/RES_summary!I$6</f>
        <v>250.220154784057</v>
      </c>
      <c r="J18" s="36">
        <f>J3*11630*1000/RES_summary!J$6</f>
        <v>241.06941422100275</v>
      </c>
      <c r="K18" s="36">
        <f>K3*11630*1000/RES_summary!K$6</f>
        <v>232.98762116221317</v>
      </c>
      <c r="L18" s="36">
        <f>L3*11630*1000/RES_summary!L$6</f>
        <v>223.88333148127384</v>
      </c>
      <c r="M18" s="36">
        <f>M3*11630*1000/RES_summary!M$6</f>
        <v>214.32792591162382</v>
      </c>
      <c r="N18" s="36">
        <f>N3*11630*1000/RES_summary!N$6</f>
        <v>204.37767146640817</v>
      </c>
      <c r="O18" s="36">
        <f>O3*11630*1000/RES_summary!O$6</f>
        <v>194.50061222948804</v>
      </c>
      <c r="P18" s="36">
        <f>P3*11630*1000/RES_summary!P$6</f>
        <v>182.62623561343386</v>
      </c>
      <c r="Q18" s="36">
        <f>Q3*11630*1000/RES_summary!Q$6</f>
        <v>173.22119958230502</v>
      </c>
      <c r="R18" s="36">
        <f>R3*11630*1000/RES_summary!R$6</f>
        <v>165.54680413454281</v>
      </c>
      <c r="S18" s="36">
        <f>S3*11630*1000/RES_summary!S$6</f>
        <v>161.56634752312124</v>
      </c>
      <c r="T18" s="36">
        <f>T3*11630*1000/RES_summary!T$6</f>
        <v>154.34271192027467</v>
      </c>
      <c r="U18" s="36">
        <f>U3*11630*1000/RES_summary!U$6</f>
        <v>146.94029512239339</v>
      </c>
      <c r="V18" s="36">
        <f>V3*11630*1000/RES_summary!V$6</f>
        <v>142.59523427138097</v>
      </c>
      <c r="W18" s="36">
        <f>W3*11630*1000/RES_summary!W$6</f>
        <v>137.4126682101118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13.097102382797793</v>
      </c>
      <c r="C3" s="49">
        <f t="shared" ref="C3:W3" si="0">C5*C11/11630</f>
        <v>13.147910791997417</v>
      </c>
      <c r="D3" s="49">
        <f t="shared" si="0"/>
        <v>13.160669522530213</v>
      </c>
      <c r="E3" s="49">
        <f t="shared" si="0"/>
        <v>13.330402678949469</v>
      </c>
      <c r="F3" s="49">
        <f t="shared" si="0"/>
        <v>13.441238750750156</v>
      </c>
      <c r="G3" s="49">
        <f t="shared" si="0"/>
        <v>13.656260159715893</v>
      </c>
      <c r="H3" s="49">
        <f t="shared" si="0"/>
        <v>13.88883285416714</v>
      </c>
      <c r="I3" s="49">
        <f t="shared" si="0"/>
        <v>14.257052995063027</v>
      </c>
      <c r="J3" s="49">
        <f t="shared" si="0"/>
        <v>14.738462526462706</v>
      </c>
      <c r="K3" s="49">
        <f t="shared" si="0"/>
        <v>15.382870436891782</v>
      </c>
      <c r="L3" s="49">
        <f t="shared" si="0"/>
        <v>16.309109245252717</v>
      </c>
      <c r="M3" s="49">
        <f t="shared" si="0"/>
        <v>17.695694934592137</v>
      </c>
      <c r="N3" s="49">
        <f t="shared" si="0"/>
        <v>19.908869366765739</v>
      </c>
      <c r="O3" s="49">
        <f t="shared" si="0"/>
        <v>23.415922320157403</v>
      </c>
      <c r="P3" s="49">
        <f t="shared" si="0"/>
        <v>28.851208296410707</v>
      </c>
      <c r="Q3" s="49">
        <f t="shared" si="0"/>
        <v>33.268297151466513</v>
      </c>
      <c r="R3" s="49">
        <f t="shared" si="0"/>
        <v>38.991214878714942</v>
      </c>
      <c r="S3" s="49">
        <f t="shared" si="0"/>
        <v>45.279386992481925</v>
      </c>
      <c r="T3" s="49">
        <f t="shared" si="0"/>
        <v>52.068824573755691</v>
      </c>
      <c r="U3" s="49">
        <f t="shared" si="0"/>
        <v>59.369649283364772</v>
      </c>
      <c r="V3" s="49">
        <f t="shared" si="0"/>
        <v>66.764765641878483</v>
      </c>
      <c r="W3" s="49">
        <f t="shared" si="0"/>
        <v>73.662535734883079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566.70534360086981</v>
      </c>
      <c r="C5" s="49">
        <f t="shared" ref="C5:W5" si="1">C7*C13/1000000</f>
        <v>571.31446889295876</v>
      </c>
      <c r="D5" s="49">
        <f t="shared" si="1"/>
        <v>576.53949762871923</v>
      </c>
      <c r="E5" s="49">
        <f t="shared" si="1"/>
        <v>583.63632331435588</v>
      </c>
      <c r="F5" s="49">
        <f t="shared" si="1"/>
        <v>594.53511021157556</v>
      </c>
      <c r="G5" s="49">
        <f t="shared" si="1"/>
        <v>610.7632359052966</v>
      </c>
      <c r="H5" s="49">
        <f t="shared" si="1"/>
        <v>628.38506008525519</v>
      </c>
      <c r="I5" s="49">
        <f t="shared" si="1"/>
        <v>653.20500962965673</v>
      </c>
      <c r="J5" s="49">
        <f t="shared" si="1"/>
        <v>685.46688012316838</v>
      </c>
      <c r="K5" s="49">
        <f t="shared" si="1"/>
        <v>728.75879462327896</v>
      </c>
      <c r="L5" s="49">
        <f t="shared" si="1"/>
        <v>787.36406166081906</v>
      </c>
      <c r="M5" s="49">
        <f t="shared" si="1"/>
        <v>872.93803879958682</v>
      </c>
      <c r="N5" s="49">
        <f t="shared" si="1"/>
        <v>986.92661598470363</v>
      </c>
      <c r="O5" s="49">
        <f t="shared" si="1"/>
        <v>1155.3029250864624</v>
      </c>
      <c r="P5" s="49">
        <f t="shared" si="1"/>
        <v>1421.6558371099104</v>
      </c>
      <c r="Q5" s="49">
        <f t="shared" si="1"/>
        <v>1629.5083886187801</v>
      </c>
      <c r="R5" s="49">
        <f t="shared" si="1"/>
        <v>1890.8672659746883</v>
      </c>
      <c r="S5" s="49">
        <f t="shared" si="1"/>
        <v>2158.7334330654553</v>
      </c>
      <c r="T5" s="49">
        <f t="shared" si="1"/>
        <v>2490.6076933940408</v>
      </c>
      <c r="U5" s="49">
        <f t="shared" si="1"/>
        <v>2855.5158099452697</v>
      </c>
      <c r="V5" s="49">
        <f t="shared" si="1"/>
        <v>3221.9800955739493</v>
      </c>
      <c r="W5" s="49">
        <f t="shared" si="1"/>
        <v>3535.108055981616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341354</v>
      </c>
      <c r="C7" s="35">
        <v>345015</v>
      </c>
      <c r="D7" s="35">
        <v>349382</v>
      </c>
      <c r="E7" s="35">
        <v>355514</v>
      </c>
      <c r="F7" s="35">
        <v>364506</v>
      </c>
      <c r="G7" s="35">
        <v>377212</v>
      </c>
      <c r="H7" s="35">
        <v>391189</v>
      </c>
      <c r="I7" s="35">
        <v>410393</v>
      </c>
      <c r="J7" s="35">
        <v>435317</v>
      </c>
      <c r="K7" s="35">
        <v>468533</v>
      </c>
      <c r="L7" s="35">
        <v>512850</v>
      </c>
      <c r="M7" s="35">
        <v>579863</v>
      </c>
      <c r="N7" s="35">
        <v>678675</v>
      </c>
      <c r="O7" s="35">
        <v>833522</v>
      </c>
      <c r="P7" s="35">
        <v>1105898</v>
      </c>
      <c r="Q7" s="35">
        <v>1367015</v>
      </c>
      <c r="R7" s="35">
        <v>1712818</v>
      </c>
      <c r="S7" s="35">
        <v>2081753</v>
      </c>
      <c r="T7" s="35">
        <v>2541212</v>
      </c>
      <c r="U7" s="35">
        <v>3062198</v>
      </c>
      <c r="V7" s="35">
        <v>3598387</v>
      </c>
      <c r="W7" s="35">
        <v>4079914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25653.832280456787</v>
      </c>
      <c r="D8" s="52">
        <v>27363.575305951701</v>
      </c>
      <c r="E8" s="52">
        <v>30178.128714046848</v>
      </c>
      <c r="F8" s="52">
        <v>34135.583270108153</v>
      </c>
      <c r="G8" s="52">
        <v>38997.125161097269</v>
      </c>
      <c r="H8" s="52">
        <v>41468.040350570926</v>
      </c>
      <c r="I8" s="52">
        <v>47949.719132439641</v>
      </c>
      <c r="J8" s="52">
        <v>54981.660892558575</v>
      </c>
      <c r="K8" s="52">
        <v>64645.479087635176</v>
      </c>
      <c r="L8" s="52">
        <v>77180.906451371615</v>
      </c>
      <c r="M8" s="52">
        <v>101376.80043821369</v>
      </c>
      <c r="N8" s="52">
        <v>134744.14891554951</v>
      </c>
      <c r="O8" s="52">
        <v>180500.83228045679</v>
      </c>
      <c r="P8" s="52">
        <v>299739.57530595176</v>
      </c>
      <c r="Q8" s="52">
        <v>291295.12871404691</v>
      </c>
      <c r="R8" s="52">
        <v>379938.58327010809</v>
      </c>
      <c r="S8" s="52">
        <v>407932.12516109738</v>
      </c>
      <c r="T8" s="52">
        <v>500927.04035057081</v>
      </c>
      <c r="U8" s="52">
        <v>568935.7191324397</v>
      </c>
      <c r="V8" s="52">
        <v>591170.66089255875</v>
      </c>
      <c r="W8" s="52">
        <v>546172.47908763494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21992.832280456787</v>
      </c>
      <c r="D9" s="36">
        <v>22996.575305951701</v>
      </c>
      <c r="E9" s="36">
        <v>24046.128714046848</v>
      </c>
      <c r="F9" s="36">
        <v>25143.583270108153</v>
      </c>
      <c r="G9" s="36">
        <v>26291.125161097269</v>
      </c>
      <c r="H9" s="36">
        <v>27491.040350570926</v>
      </c>
      <c r="I9" s="36">
        <v>28745.719132439641</v>
      </c>
      <c r="J9" s="36">
        <v>30057.660892558575</v>
      </c>
      <c r="K9" s="36">
        <v>31429.479087635176</v>
      </c>
      <c r="L9" s="36">
        <v>32863.906451371615</v>
      </c>
      <c r="M9" s="36">
        <v>34363.800438213628</v>
      </c>
      <c r="N9" s="36">
        <v>35932.148915549507</v>
      </c>
      <c r="O9" s="36">
        <v>25653.832280456787</v>
      </c>
      <c r="P9" s="36">
        <v>27363.575305951759</v>
      </c>
      <c r="Q9" s="36">
        <v>30178.128714046907</v>
      </c>
      <c r="R9" s="36">
        <v>34135.583270108094</v>
      </c>
      <c r="S9" s="36">
        <v>38997.125161097385</v>
      </c>
      <c r="T9" s="36">
        <v>41468.040350570809</v>
      </c>
      <c r="U9" s="36">
        <v>47949.719132439699</v>
      </c>
      <c r="V9" s="36">
        <v>54981.66089255875</v>
      </c>
      <c r="W9" s="36">
        <v>64645.479087634943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268.78042078109769</v>
      </c>
      <c r="C11" s="54">
        <v>267.64629785628472</v>
      </c>
      <c r="D11" s="54">
        <v>265.4780586179254</v>
      </c>
      <c r="E11" s="54">
        <v>265.63217017711094</v>
      </c>
      <c r="F11" s="54">
        <v>262.93082441438082</v>
      </c>
      <c r="G11" s="54">
        <v>260.03907295121218</v>
      </c>
      <c r="H11" s="54">
        <v>257.05118780521116</v>
      </c>
      <c r="I11" s="54">
        <v>253.83994900252054</v>
      </c>
      <c r="J11" s="54">
        <v>250.06068732593135</v>
      </c>
      <c r="K11" s="54">
        <v>245.48970729544686</v>
      </c>
      <c r="L11" s="54">
        <v>240.89865128235601</v>
      </c>
      <c r="M11" s="54">
        <v>235.75663213429436</v>
      </c>
      <c r="N11" s="54">
        <v>234.60726155861843</v>
      </c>
      <c r="O11" s="54">
        <v>235.719282510299</v>
      </c>
      <c r="P11" s="54">
        <v>236.02024043271695</v>
      </c>
      <c r="Q11" s="54">
        <v>237.43989203977785</v>
      </c>
      <c r="R11" s="54">
        <v>239.82002184891866</v>
      </c>
      <c r="S11" s="54">
        <v>243.93899805164025</v>
      </c>
      <c r="T11" s="54">
        <v>243.13762115122984</v>
      </c>
      <c r="U11" s="54">
        <v>241.80185546889555</v>
      </c>
      <c r="V11" s="54">
        <v>240.99286816876784</v>
      </c>
      <c r="W11" s="54">
        <v>242.33920916423193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1660.1690432831306</v>
      </c>
      <c r="C13" s="35">
        <v>1655.9119716329978</v>
      </c>
      <c r="D13" s="35">
        <v>1650.1694352563075</v>
      </c>
      <c r="E13" s="35">
        <v>1641.6690293894358</v>
      </c>
      <c r="F13" s="35">
        <v>1631.0708471508713</v>
      </c>
      <c r="G13" s="35">
        <v>1619.1511296175534</v>
      </c>
      <c r="H13" s="35">
        <v>1606.3464465648449</v>
      </c>
      <c r="I13" s="35">
        <v>1591.6572885737737</v>
      </c>
      <c r="J13" s="35">
        <v>1574.6384361813766</v>
      </c>
      <c r="K13" s="35">
        <v>1555.4054775720792</v>
      </c>
      <c r="L13" s="35">
        <v>1535.2716421191753</v>
      </c>
      <c r="M13" s="35">
        <v>1505.4211750009688</v>
      </c>
      <c r="N13" s="35">
        <v>1454.1962146604835</v>
      </c>
      <c r="O13" s="35">
        <v>1386.049708449762</v>
      </c>
      <c r="P13" s="35">
        <v>1285.5216639418015</v>
      </c>
      <c r="Q13" s="35">
        <v>1192.0193916078317</v>
      </c>
      <c r="R13" s="35">
        <v>1103.9510712607459</v>
      </c>
      <c r="S13" s="35">
        <v>1036.9786584025364</v>
      </c>
      <c r="T13" s="35">
        <v>980.08654665334518</v>
      </c>
      <c r="U13" s="35">
        <v>932.5052821356652</v>
      </c>
      <c r="V13" s="35">
        <v>895.39565799174727</v>
      </c>
      <c r="W13" s="35">
        <v>866.46631668746352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1602.9162492633643</v>
      </c>
      <c r="D14" s="36">
        <v>1586.1681331821542</v>
      </c>
      <c r="E14" s="36">
        <v>1557.9980002409445</v>
      </c>
      <c r="F14" s="36">
        <v>1542.1264392327455</v>
      </c>
      <c r="G14" s="36">
        <v>1535.3910718266995</v>
      </c>
      <c r="H14" s="36">
        <v>1525.55070851697</v>
      </c>
      <c r="I14" s="36">
        <v>1512.891084400781</v>
      </c>
      <c r="J14" s="36">
        <v>1494.3649807414181</v>
      </c>
      <c r="K14" s="36">
        <v>1476.8265944551993</v>
      </c>
      <c r="L14" s="36">
        <v>1466.2293094570009</v>
      </c>
      <c r="M14" s="36">
        <v>1406.8671946573659</v>
      </c>
      <c r="N14" s="36">
        <v>1288.6794704694848</v>
      </c>
      <c r="O14" s="36">
        <v>1160.644253398618</v>
      </c>
      <c r="P14" s="36">
        <v>1033.4175687928521</v>
      </c>
      <c r="Q14" s="36">
        <v>874.95460985399609</v>
      </c>
      <c r="R14" s="36">
        <v>826.45005446088658</v>
      </c>
      <c r="S14" s="36">
        <v>803.42288502185204</v>
      </c>
      <c r="T14" s="36">
        <v>788.80920141519118</v>
      </c>
      <c r="U14" s="36">
        <v>768.89322363742565</v>
      </c>
      <c r="V14" s="36">
        <v>758.87892266536926</v>
      </c>
      <c r="W14" s="36">
        <v>748.11188549473411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1.5300691940863418E-2</v>
      </c>
      <c r="C16" s="44">
        <f>C7/RES_summary!C$6</f>
        <v>1.5396379973099008E-2</v>
      </c>
      <c r="D16" s="44">
        <f>D7/RES_summary!D$6</f>
        <v>1.5524892141098236E-2</v>
      </c>
      <c r="E16" s="44">
        <f>E7/RES_summary!E$6</f>
        <v>1.5697912524785057E-2</v>
      </c>
      <c r="F16" s="44">
        <f>F7/RES_summary!F$6</f>
        <v>1.5931633133352743E-2</v>
      </c>
      <c r="G16" s="44">
        <f>G7/RES_summary!G$6</f>
        <v>1.6248700242253868E-2</v>
      </c>
      <c r="H16" s="44">
        <f>H7/RES_summary!H$6</f>
        <v>1.6681255357756681E-2</v>
      </c>
      <c r="I16" s="44">
        <f>I7/RES_summary!I$6</f>
        <v>1.7275996924954802E-2</v>
      </c>
      <c r="J16" s="44">
        <f>J7/RES_summary!J$6</f>
        <v>1.8102065297209292E-2</v>
      </c>
      <c r="K16" s="44">
        <f>K7/RES_summary!K$6</f>
        <v>1.9265250033819747E-2</v>
      </c>
      <c r="L16" s="44">
        <f>L7/RES_summary!L$6</f>
        <v>2.0933310110835723E-2</v>
      </c>
      <c r="M16" s="44">
        <f>M7/RES_summary!M$6</f>
        <v>2.3384136349465089E-2</v>
      </c>
      <c r="N16" s="44">
        <f>N7/RES_summary!N$6</f>
        <v>2.7103941594225748E-2</v>
      </c>
      <c r="O16" s="44">
        <f>O7/RES_summary!O$6</f>
        <v>3.3000000554274524E-2</v>
      </c>
      <c r="P16" s="44">
        <f>P7/RES_summary!P$6</f>
        <v>4.290319405721215E-2</v>
      </c>
      <c r="Q16" s="44">
        <f>Q7/RES_summary!Q$6</f>
        <v>5.2806379095114875E-2</v>
      </c>
      <c r="R16" s="44">
        <f>R7/RES_summary!R$6</f>
        <v>6.6010583549701865E-2</v>
      </c>
      <c r="S16" s="44">
        <f>S7/RES_summary!S$6</f>
        <v>8.01580170511942E-2</v>
      </c>
      <c r="T16" s="44">
        <f>T7/RES_summary!T$6</f>
        <v>9.7599996988901455E-2</v>
      </c>
      <c r="U16" s="44">
        <f>U7/RES_summary!U$6</f>
        <v>0.1179999841238243</v>
      </c>
      <c r="V16" s="44">
        <f>V7/RES_summary!V$6</f>
        <v>0.13925000151889236</v>
      </c>
      <c r="W16" s="44">
        <f>W7/RES_summary!W$6</f>
        <v>0.15800001533561886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25.401735101033129</v>
      </c>
      <c r="C17" s="52">
        <f t="shared" si="2"/>
        <v>25.495049917265181</v>
      </c>
      <c r="D17" s="52">
        <f t="shared" si="2"/>
        <v>25.61870249689116</v>
      </c>
      <c r="E17" s="52">
        <f t="shared" si="2"/>
        <v>25.770776818004151</v>
      </c>
      <c r="F17" s="52">
        <f t="shared" si="2"/>
        <v>25.985622351314547</v>
      </c>
      <c r="G17" s="52">
        <f t="shared" si="2"/>
        <v>26.309101352062363</v>
      </c>
      <c r="H17" s="52">
        <f t="shared" si="2"/>
        <v>26.795875268173226</v>
      </c>
      <c r="I17" s="52">
        <f t="shared" si="2"/>
        <v>27.497466422982413</v>
      </c>
      <c r="J17" s="52">
        <f t="shared" si="2"/>
        <v>28.504207791250806</v>
      </c>
      <c r="K17" s="52">
        <f t="shared" si="2"/>
        <v>29.965275429398918</v>
      </c>
      <c r="L17" s="52">
        <f t="shared" si="2"/>
        <v>32.138317388852698</v>
      </c>
      <c r="M17" s="52">
        <f t="shared" si="2"/>
        <v>35.202974019594599</v>
      </c>
      <c r="N17" s="52">
        <f t="shared" si="2"/>
        <v>39.414449268701915</v>
      </c>
      <c r="O17" s="52">
        <f t="shared" si="2"/>
        <v>45.73964114709419</v>
      </c>
      <c r="P17" s="52">
        <f t="shared" si="2"/>
        <v>55.152985412845375</v>
      </c>
      <c r="Q17" s="52">
        <f t="shared" si="2"/>
        <v>62.946227881971353</v>
      </c>
      <c r="R17" s="52">
        <f t="shared" ref="R17:V17" si="3">R13*R16</f>
        <v>72.872454424240345</v>
      </c>
      <c r="S17" s="52">
        <f t="shared" si="3"/>
        <v>83.122152981954997</v>
      </c>
      <c r="T17" s="52">
        <f t="shared" si="3"/>
        <v>95.656444002229321</v>
      </c>
      <c r="U17" s="52">
        <f t="shared" si="3"/>
        <v>110.03560848739079</v>
      </c>
      <c r="V17" s="52">
        <f t="shared" si="3"/>
        <v>124.68384673536043</v>
      </c>
      <c r="W17" s="52">
        <f t="shared" ref="W17" si="4">W13*W16</f>
        <v>136.90169132441642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6.8274890490256626</v>
      </c>
      <c r="C18" s="36">
        <f>C3*11630*1000/RES_summary!C$6</f>
        <v>6.8236557240172049</v>
      </c>
      <c r="D18" s="36">
        <f>D3*11630*1000/RES_summary!D$6</f>
        <v>6.8012034031848643</v>
      </c>
      <c r="E18" s="36">
        <f>E3*11630*1000/RES_summary!E$6</f>
        <v>6.8455473733164238</v>
      </c>
      <c r="F18" s="36">
        <f>F3*11630*1000/RES_summary!F$6</f>
        <v>6.8324211077518955</v>
      </c>
      <c r="G18" s="36">
        <f>G3*11630*1000/RES_summary!G$6</f>
        <v>6.8413943257697793</v>
      </c>
      <c r="H18" s="36">
        <f>H3*11630*1000/RES_summary!H$6</f>
        <v>6.8879115659642087</v>
      </c>
      <c r="I18" s="36">
        <f>I3*11630*1000/RES_summary!I$6</f>
        <v>6.9799554745083778</v>
      </c>
      <c r="J18" s="36">
        <f>J3*11630*1000/RES_summary!J$6</f>
        <v>7.1277817919613451</v>
      </c>
      <c r="K18" s="36">
        <f>K3*11630*1000/RES_summary!K$6</f>
        <v>7.3561666941905868</v>
      </c>
      <c r="L18" s="36">
        <f>L3*11630*1000/RES_summary!L$6</f>
        <v>7.7420773134589043</v>
      </c>
      <c r="M18" s="36">
        <f>M3*11630*1000/RES_summary!M$6</f>
        <v>8.2993345959706861</v>
      </c>
      <c r="N18" s="36">
        <f>N3*11630*1000/RES_summary!N$6</f>
        <v>9.2469160087712474</v>
      </c>
      <c r="O18" s="36">
        <f>O3*11630*1000/RES_summary!O$6</f>
        <v>10.781715393471588</v>
      </c>
      <c r="P18" s="36">
        <f>P3*11630*1000/RES_summary!P$6</f>
        <v>13.017220877721895</v>
      </c>
      <c r="Q18" s="36">
        <f>Q3*11630*1000/RES_summary!Q$6</f>
        <v>14.945945552606533</v>
      </c>
      <c r="R18" s="36">
        <f>R3*11630*1000/RES_summary!R$6</f>
        <v>17.476273612205645</v>
      </c>
      <c r="S18" s="36">
        <f>S3*11630*1000/RES_summary!S$6</f>
        <v>20.276734714313264</v>
      </c>
      <c r="T18" s="36">
        <f>T3*11630*1000/RES_summary!T$6</f>
        <v>23.257680242487865</v>
      </c>
      <c r="U18" s="36">
        <f>U3*11630*1000/RES_summary!U$6</f>
        <v>26.606814299900048</v>
      </c>
      <c r="V18" s="36">
        <f>V3*11630*1000/RES_summary!V$6</f>
        <v>30.047917839069569</v>
      </c>
      <c r="W18" s="36">
        <f>W3*11630*1000/RES_summary!W$6</f>
        <v>33.176647608804871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181.40182852920523</v>
      </c>
      <c r="C3" s="49">
        <f t="shared" ref="C3:W3" si="0">C5*C11/11630</f>
        <v>192.39624214252026</v>
      </c>
      <c r="D3" s="49">
        <f t="shared" si="0"/>
        <v>194.95272490582482</v>
      </c>
      <c r="E3" s="49">
        <f t="shared" si="0"/>
        <v>199.6922310602653</v>
      </c>
      <c r="F3" s="49">
        <f t="shared" si="0"/>
        <v>205.69214932155904</v>
      </c>
      <c r="G3" s="49">
        <f t="shared" si="0"/>
        <v>212.19654406389643</v>
      </c>
      <c r="H3" s="49">
        <f t="shared" si="0"/>
        <v>210.51319684089589</v>
      </c>
      <c r="I3" s="49">
        <f t="shared" si="0"/>
        <v>217.69653569896442</v>
      </c>
      <c r="J3" s="49">
        <f t="shared" si="0"/>
        <v>219.20707343553497</v>
      </c>
      <c r="K3" s="49">
        <f t="shared" si="0"/>
        <v>226.2665172133737</v>
      </c>
      <c r="L3" s="49">
        <f t="shared" si="0"/>
        <v>228.89305261419779</v>
      </c>
      <c r="M3" s="49">
        <f t="shared" si="0"/>
        <v>230.30710662184018</v>
      </c>
      <c r="N3" s="49">
        <f t="shared" si="0"/>
        <v>227.38486359701744</v>
      </c>
      <c r="O3" s="49">
        <f t="shared" si="0"/>
        <v>231.75982859754629</v>
      </c>
      <c r="P3" s="49">
        <f t="shared" si="0"/>
        <v>230.41951906012835</v>
      </c>
      <c r="Q3" s="49">
        <f t="shared" si="0"/>
        <v>235.68088811098463</v>
      </c>
      <c r="R3" s="49">
        <f t="shared" si="0"/>
        <v>231.27791661464866</v>
      </c>
      <c r="S3" s="49">
        <f t="shared" si="0"/>
        <v>230.80594597556521</v>
      </c>
      <c r="T3" s="49">
        <f t="shared" si="0"/>
        <v>236.56352502559238</v>
      </c>
      <c r="U3" s="49">
        <f t="shared" si="0"/>
        <v>232.24761716572439</v>
      </c>
      <c r="V3" s="49">
        <f t="shared" si="0"/>
        <v>241.53538569171789</v>
      </c>
      <c r="W3" s="49">
        <f t="shared" si="0"/>
        <v>264.34355368887412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4666.1451007107544</v>
      </c>
      <c r="C5" s="49">
        <f t="shared" ref="C5:W5" si="1">C7*C13/1000000</f>
        <v>4944.1989458600519</v>
      </c>
      <c r="D5" s="49">
        <f t="shared" si="1"/>
        <v>5011.6009123956446</v>
      </c>
      <c r="E5" s="49">
        <f t="shared" si="1"/>
        <v>5129.2630592662299</v>
      </c>
      <c r="F5" s="49">
        <f t="shared" si="1"/>
        <v>5278.9749862583958</v>
      </c>
      <c r="G5" s="49">
        <f t="shared" si="1"/>
        <v>5438.4866511974642</v>
      </c>
      <c r="H5" s="49">
        <f t="shared" si="1"/>
        <v>5389.992438536995</v>
      </c>
      <c r="I5" s="49">
        <f t="shared" si="1"/>
        <v>5575.5254333934909</v>
      </c>
      <c r="J5" s="49">
        <f t="shared" si="1"/>
        <v>5631.3957602692235</v>
      </c>
      <c r="K5" s="49">
        <f t="shared" si="1"/>
        <v>5841.2543730240932</v>
      </c>
      <c r="L5" s="49">
        <f t="shared" si="1"/>
        <v>5918.9145398382389</v>
      </c>
      <c r="M5" s="49">
        <f t="shared" si="1"/>
        <v>5949.046584271241</v>
      </c>
      <c r="N5" s="49">
        <f t="shared" si="1"/>
        <v>5863.4315454650923</v>
      </c>
      <c r="O5" s="49">
        <f t="shared" si="1"/>
        <v>5956.745881498583</v>
      </c>
      <c r="P5" s="49">
        <f t="shared" si="1"/>
        <v>5937.3293207291872</v>
      </c>
      <c r="Q5" s="49">
        <f t="shared" si="1"/>
        <v>6021.9063819301618</v>
      </c>
      <c r="R5" s="49">
        <f t="shared" si="1"/>
        <v>5966.1644199555531</v>
      </c>
      <c r="S5" s="49">
        <f t="shared" si="1"/>
        <v>5860.3579707721101</v>
      </c>
      <c r="T5" s="49">
        <f t="shared" si="1"/>
        <v>5996.2958150751519</v>
      </c>
      <c r="U5" s="49">
        <f t="shared" si="1"/>
        <v>5893.7311450264197</v>
      </c>
      <c r="V5" s="49">
        <f t="shared" si="1"/>
        <v>5896.8490152616623</v>
      </c>
      <c r="W5" s="49">
        <f t="shared" si="1"/>
        <v>6100.5415767967415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6893700</v>
      </c>
      <c r="C7" s="35">
        <v>7417326</v>
      </c>
      <c r="D7" s="35">
        <v>7606566</v>
      </c>
      <c r="E7" s="35">
        <v>7903878</v>
      </c>
      <c r="F7" s="35">
        <v>8282338</v>
      </c>
      <c r="G7" s="35">
        <v>8705589</v>
      </c>
      <c r="H7" s="35">
        <v>8747153</v>
      </c>
      <c r="I7" s="35">
        <v>9288243</v>
      </c>
      <c r="J7" s="35">
        <v>9595120</v>
      </c>
      <c r="K7" s="35">
        <v>10263086</v>
      </c>
      <c r="L7" s="35">
        <v>10681665</v>
      </c>
      <c r="M7" s="35">
        <v>11034790</v>
      </c>
      <c r="N7" s="35">
        <v>11142674</v>
      </c>
      <c r="O7" s="35">
        <v>11694566</v>
      </c>
      <c r="P7" s="35">
        <v>12011890</v>
      </c>
      <c r="Q7" s="35">
        <v>12607119</v>
      </c>
      <c r="R7" s="35">
        <v>12818128</v>
      </c>
      <c r="S7" s="35">
        <v>12751572</v>
      </c>
      <c r="T7" s="35">
        <v>13304912</v>
      </c>
      <c r="U7" s="35">
        <v>13286827</v>
      </c>
      <c r="V7" s="35">
        <v>13540788</v>
      </c>
      <c r="W7" s="35">
        <v>14176409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838701.99566872977</v>
      </c>
      <c r="D8" s="52">
        <v>520648.89756429475</v>
      </c>
      <c r="E8" s="52">
        <v>645900.46403601766</v>
      </c>
      <c r="F8" s="52">
        <v>745118.58446185943</v>
      </c>
      <c r="G8" s="52">
        <v>808916.42335630395</v>
      </c>
      <c r="H8" s="52">
        <v>447221.53830882814</v>
      </c>
      <c r="I8" s="52">
        <v>967776.00403606426</v>
      </c>
      <c r="J8" s="52">
        <v>755681.54286457971</v>
      </c>
      <c r="K8" s="52">
        <v>1140035.6619776152</v>
      </c>
      <c r="L8" s="52">
        <v>915119.79777641967</v>
      </c>
      <c r="M8" s="52">
        <v>875405.46772498265</v>
      </c>
      <c r="N8" s="52">
        <v>657238.43006609008</v>
      </c>
      <c r="O8" s="52">
        <v>1129723.8518167362</v>
      </c>
      <c r="P8" s="52">
        <v>925109.48547208682</v>
      </c>
      <c r="Q8" s="52">
        <v>1234520.8548693955</v>
      </c>
      <c r="R8" s="52">
        <v>1049710.9956687298</v>
      </c>
      <c r="S8" s="52">
        <v>454092.89756429568</v>
      </c>
      <c r="T8" s="52">
        <v>1199240.4640360177</v>
      </c>
      <c r="U8" s="52">
        <v>727033.58446186036</v>
      </c>
      <c r="V8" s="52">
        <v>1062877.4233563039</v>
      </c>
      <c r="W8" s="52">
        <v>1082842.5383088291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315075.99566872977</v>
      </c>
      <c r="D9" s="36">
        <v>331408.89756429475</v>
      </c>
      <c r="E9" s="36">
        <v>348588.46403601766</v>
      </c>
      <c r="F9" s="36">
        <v>366658.58446186036</v>
      </c>
      <c r="G9" s="36">
        <v>385665.42335630395</v>
      </c>
      <c r="H9" s="36">
        <v>405657.53830882907</v>
      </c>
      <c r="I9" s="36">
        <v>426686.00403606519</v>
      </c>
      <c r="J9" s="36">
        <v>448804.54286457971</v>
      </c>
      <c r="K9" s="36">
        <v>472069.66197761521</v>
      </c>
      <c r="L9" s="36">
        <v>496540.79777641967</v>
      </c>
      <c r="M9" s="36">
        <v>522280.46772498265</v>
      </c>
      <c r="N9" s="36">
        <v>549354.43006609008</v>
      </c>
      <c r="O9" s="36">
        <v>577831.85181673616</v>
      </c>
      <c r="P9" s="36">
        <v>607785.48547208682</v>
      </c>
      <c r="Q9" s="36">
        <v>639291.85486939549</v>
      </c>
      <c r="R9" s="36">
        <v>838701.99566872977</v>
      </c>
      <c r="S9" s="36">
        <v>520648.89756429568</v>
      </c>
      <c r="T9" s="36">
        <v>645900.46403601766</v>
      </c>
      <c r="U9" s="36">
        <v>745118.58446186036</v>
      </c>
      <c r="V9" s="36">
        <v>808916.42335630395</v>
      </c>
      <c r="W9" s="36">
        <v>447221.53830882907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452.12980313734852</v>
      </c>
      <c r="C11" s="54">
        <v>452.56437303986394</v>
      </c>
      <c r="D11" s="54">
        <v>452.41036353210495</v>
      </c>
      <c r="E11" s="54">
        <v>452.77861953976696</v>
      </c>
      <c r="F11" s="54">
        <v>453.15609618094868</v>
      </c>
      <c r="G11" s="54">
        <v>453.77436146133351</v>
      </c>
      <c r="H11" s="54">
        <v>454.22484487272351</v>
      </c>
      <c r="I11" s="54">
        <v>454.09365277309729</v>
      </c>
      <c r="J11" s="54">
        <v>452.70806254494033</v>
      </c>
      <c r="K11" s="54">
        <v>450.49905844610305</v>
      </c>
      <c r="L11" s="54">
        <v>449.74905178743671</v>
      </c>
      <c r="M11" s="54">
        <v>450.2354473225418</v>
      </c>
      <c r="N11" s="54">
        <v>451.01336020177757</v>
      </c>
      <c r="O11" s="54">
        <v>452.48980906860004</v>
      </c>
      <c r="P11" s="54">
        <v>451.34417545499701</v>
      </c>
      <c r="Q11" s="54">
        <v>455.1662803917929</v>
      </c>
      <c r="R11" s="54">
        <v>450.83607840770873</v>
      </c>
      <c r="S11" s="54">
        <v>458.03911042351677</v>
      </c>
      <c r="T11" s="54">
        <v>458.82222640364489</v>
      </c>
      <c r="U11" s="54">
        <v>458.2902954296988</v>
      </c>
      <c r="V11" s="54">
        <v>476.36568756034734</v>
      </c>
      <c r="W11" s="54">
        <v>503.9414108895985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676.87092573084908</v>
      </c>
      <c r="C13" s="35">
        <v>666.5743080269159</v>
      </c>
      <c r="D13" s="35">
        <v>658.85195926724941</v>
      </c>
      <c r="E13" s="35">
        <v>648.9552418782564</v>
      </c>
      <c r="F13" s="35">
        <v>637.37739105291234</v>
      </c>
      <c r="G13" s="35">
        <v>624.71208452380006</v>
      </c>
      <c r="H13" s="35">
        <v>616.19962958656322</v>
      </c>
      <c r="I13" s="35">
        <v>600.2777310405736</v>
      </c>
      <c r="J13" s="35">
        <v>586.90206691205776</v>
      </c>
      <c r="K13" s="35">
        <v>569.1518489686332</v>
      </c>
      <c r="L13" s="35">
        <v>554.1190947140019</v>
      </c>
      <c r="M13" s="35">
        <v>539.11733565126667</v>
      </c>
      <c r="N13" s="35">
        <v>526.21404390589657</v>
      </c>
      <c r="O13" s="35">
        <v>509.36014910673748</v>
      </c>
      <c r="P13" s="35">
        <v>494.28768667788228</v>
      </c>
      <c r="Q13" s="35">
        <v>477.65920048269248</v>
      </c>
      <c r="R13" s="35">
        <v>465.44740542109997</v>
      </c>
      <c r="S13" s="35">
        <v>459.57925585740406</v>
      </c>
      <c r="T13" s="35">
        <v>450.68286171867595</v>
      </c>
      <c r="U13" s="35">
        <v>443.57702143833285</v>
      </c>
      <c r="V13" s="35">
        <v>435.48787672192066</v>
      </c>
      <c r="W13" s="35">
        <v>430.33052847140215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585.80953491282844</v>
      </c>
      <c r="D14" s="36">
        <v>560.30660045592811</v>
      </c>
      <c r="E14" s="36">
        <v>547.47064433448031</v>
      </c>
      <c r="F14" s="36">
        <v>533.99884364901993</v>
      </c>
      <c r="G14" s="36">
        <v>519.90213689033499</v>
      </c>
      <c r="H14" s="36">
        <v>505.52927678586548</v>
      </c>
      <c r="I14" s="36">
        <v>490.13856866315433</v>
      </c>
      <c r="J14" s="36">
        <v>475.93205983746225</v>
      </c>
      <c r="K14" s="36">
        <v>464.36165071255573</v>
      </c>
      <c r="L14" s="36">
        <v>452.13118246764475</v>
      </c>
      <c r="M14" s="36">
        <v>438.25235534589706</v>
      </c>
      <c r="N14" s="36">
        <v>435.49949262438275</v>
      </c>
      <c r="O14" s="36">
        <v>428.80560210393736</v>
      </c>
      <c r="P14" s="36">
        <v>423.70743094028768</v>
      </c>
      <c r="Q14" s="36">
        <v>419.02502398255621</v>
      </c>
      <c r="R14" s="36">
        <v>414.9500822948529</v>
      </c>
      <c r="S14" s="36">
        <v>409.42407520392698</v>
      </c>
      <c r="T14" s="36">
        <v>408.21620200940646</v>
      </c>
      <c r="U14" s="36">
        <v>406.20928489004052</v>
      </c>
      <c r="V14" s="36">
        <v>398.61157833798973</v>
      </c>
      <c r="W14" s="36">
        <v>396.89624959749244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0.30899998251882255</v>
      </c>
      <c r="C16" s="44">
        <f>C7/RES_summary!C$6</f>
        <v>0.33100001298594722</v>
      </c>
      <c r="D16" s="44">
        <f>D7/RES_summary!D$6</f>
        <v>0.33800000204402358</v>
      </c>
      <c r="E16" s="44">
        <f>E7/RES_summary!E$6</f>
        <v>0.34899999845455609</v>
      </c>
      <c r="F16" s="44">
        <f>F7/RES_summary!F$6</f>
        <v>0.36199999589149834</v>
      </c>
      <c r="G16" s="44">
        <f>G7/RES_summary!G$6</f>
        <v>0.3750000161534166</v>
      </c>
      <c r="H16" s="44">
        <f>H7/RES_summary!H$6</f>
        <v>0.37299998938203122</v>
      </c>
      <c r="I16" s="44">
        <f>I7/RES_summary!I$6</f>
        <v>0.3909999866133998</v>
      </c>
      <c r="J16" s="44">
        <f>J7/RES_summary!J$6</f>
        <v>0.39900001326518109</v>
      </c>
      <c r="K16" s="44">
        <f>K7/RES_summary!K$6</f>
        <v>0.42199998273034128</v>
      </c>
      <c r="L16" s="44">
        <f>L7/RES_summary!L$6</f>
        <v>0.43600001159220059</v>
      </c>
      <c r="M16" s="44">
        <f>M7/RES_summary!M$6</f>
        <v>0.44499999818528491</v>
      </c>
      <c r="N16" s="44">
        <f>N7/RES_summary!N$6</f>
        <v>0.44500001517589099</v>
      </c>
      <c r="O16" s="44">
        <f>O7/RES_summary!O$6</f>
        <v>0.46299999817881227</v>
      </c>
      <c r="P16" s="44">
        <f>P7/RES_summary!P$6</f>
        <v>0.46599998161122091</v>
      </c>
      <c r="Q16" s="44">
        <f>Q7/RES_summary!Q$6</f>
        <v>0.48700000015451589</v>
      </c>
      <c r="R16" s="44">
        <f>R7/RES_summary!R$6</f>
        <v>0.49400001009726247</v>
      </c>
      <c r="S16" s="44">
        <f>S7/RES_summary!S$6</f>
        <v>0.49100000134767696</v>
      </c>
      <c r="T16" s="44">
        <f>T7/RES_summary!T$6</f>
        <v>0.51100001540115458</v>
      </c>
      <c r="U16" s="44">
        <f>U7/RES_summary!U$6</f>
        <v>0.51199999969172472</v>
      </c>
      <c r="V16" s="44">
        <f>V7/RES_summary!V$6</f>
        <v>0.52399998931938108</v>
      </c>
      <c r="W16" s="44">
        <f>W7/RES_summary!W$6</f>
        <v>0.54900001308949287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209.15310421833161</v>
      </c>
      <c r="C17" s="52">
        <f t="shared" si="2"/>
        <v>220.63610461300794</v>
      </c>
      <c r="D17" s="52">
        <f t="shared" si="2"/>
        <v>222.69196357903925</v>
      </c>
      <c r="E17" s="52">
        <f t="shared" si="2"/>
        <v>226.48537841258755</v>
      </c>
      <c r="F17" s="52">
        <f t="shared" si="2"/>
        <v>230.73061294248819</v>
      </c>
      <c r="G17" s="52">
        <f t="shared" si="2"/>
        <v>234.26704178765959</v>
      </c>
      <c r="H17" s="52">
        <f t="shared" si="2"/>
        <v>229.84245529299966</v>
      </c>
      <c r="I17" s="52">
        <f t="shared" si="2"/>
        <v>234.70858480118628</v>
      </c>
      <c r="J17" s="52">
        <f t="shared" si="2"/>
        <v>234.17393248327323</v>
      </c>
      <c r="K17" s="52">
        <f t="shared" si="2"/>
        <v>240.18207043570501</v>
      </c>
      <c r="L17" s="52">
        <f t="shared" si="2"/>
        <v>241.59593171876452</v>
      </c>
      <c r="M17" s="52">
        <f t="shared" si="2"/>
        <v>239.90721338646929</v>
      </c>
      <c r="N17" s="52">
        <f t="shared" si="2"/>
        <v>234.16525752389094</v>
      </c>
      <c r="O17" s="52">
        <f t="shared" si="2"/>
        <v>235.83374810877899</v>
      </c>
      <c r="P17" s="52">
        <f t="shared" si="2"/>
        <v>230.33805290254605</v>
      </c>
      <c r="Q17" s="52">
        <f t="shared" si="2"/>
        <v>232.62003070887718</v>
      </c>
      <c r="R17" s="52">
        <f t="shared" ref="R17:V17" si="3">R13*R16</f>
        <v>229.93102297776801</v>
      </c>
      <c r="S17" s="52">
        <f t="shared" si="3"/>
        <v>225.65341524534978</v>
      </c>
      <c r="T17" s="52">
        <f t="shared" si="3"/>
        <v>230.29894927927984</v>
      </c>
      <c r="U17" s="52">
        <f t="shared" si="3"/>
        <v>227.11143483968257</v>
      </c>
      <c r="V17" s="52">
        <f t="shared" si="3"/>
        <v>228.19564275100637</v>
      </c>
      <c r="W17" s="52">
        <f t="shared" ref="W17" si="4">W13*W16</f>
        <v>236.25146576360817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94.564351835799599</v>
      </c>
      <c r="C18" s="36">
        <f>C3*11630*1000/RES_summary!C$6</f>
        <v>99.852040354143767</v>
      </c>
      <c r="D18" s="36">
        <f>D3*11630*1000/RES_summary!D$6</f>
        <v>100.74815219847143</v>
      </c>
      <c r="E18" s="36">
        <f>E3*11630*1000/RES_summary!E$6</f>
        <v>102.54773698359315</v>
      </c>
      <c r="F18" s="36">
        <f>F3*11630*1000/RES_summary!F$6</f>
        <v>104.55698383045541</v>
      </c>
      <c r="G18" s="36">
        <f>G3*11630*1000/RES_summary!G$6</f>
        <v>106.30437729863078</v>
      </c>
      <c r="H18" s="36">
        <f>H3*11630*1000/RES_summary!H$6</f>
        <v>104.40015360062866</v>
      </c>
      <c r="I18" s="36">
        <f>I3*11630*1000/RES_summary!I$6</f>
        <v>106.57967860957494</v>
      </c>
      <c r="J18" s="36">
        <f>J3*11630*1000/RES_summary!J$6</f>
        <v>106.0124272730323</v>
      </c>
      <c r="K18" s="36">
        <f>K3*11630*1000/RES_summary!K$6</f>
        <v>108.20179658692069</v>
      </c>
      <c r="L18" s="36">
        <f>L3*11630*1000/RES_summary!L$6</f>
        <v>108.65754120621664</v>
      </c>
      <c r="M18" s="36">
        <f>M3*11630*1000/RES_summary!M$6</f>
        <v>108.0147315349615</v>
      </c>
      <c r="N18" s="36">
        <f>N3*11630*1000/RES_summary!N$6</f>
        <v>105.61165963836461</v>
      </c>
      <c r="O18" s="36">
        <f>O3*11630*1000/RES_summary!O$6</f>
        <v>106.71236765367372</v>
      </c>
      <c r="P18" s="36">
        <f>P3*11630*1000/RES_summary!P$6</f>
        <v>103.96173856320915</v>
      </c>
      <c r="Q18" s="36">
        <f>Q3*11630*1000/RES_summary!Q$6</f>
        <v>105.88079412238426</v>
      </c>
      <c r="R18" s="36">
        <f>R3*11630*1000/RES_summary!R$6</f>
        <v>103.66120070356969</v>
      </c>
      <c r="S18" s="36">
        <f>S3*11630*1000/RES_summary!S$6</f>
        <v>103.35808958300846</v>
      </c>
      <c r="T18" s="36">
        <f>T3*11630*1000/RES_summary!T$6</f>
        <v>105.66627664673923</v>
      </c>
      <c r="U18" s="36">
        <f>U3*11630*1000/RES_summary!U$6</f>
        <v>104.08296656814093</v>
      </c>
      <c r="V18" s="36">
        <f>V3*11630*1000/RES_summary!V$6</f>
        <v>108.70457425735853</v>
      </c>
      <c r="W18" s="36">
        <f>W3*11630*1000/RES_summary!W$6</f>
        <v>119.05689698164838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448.77487328927037</v>
      </c>
      <c r="C3" s="49">
        <f t="shared" ref="C3:W3" si="0">C5*C11/11630</f>
        <v>476.02018953224547</v>
      </c>
      <c r="D3" s="49">
        <f t="shared" si="0"/>
        <v>504.42511816867437</v>
      </c>
      <c r="E3" s="49">
        <f t="shared" si="0"/>
        <v>534.70579871369</v>
      </c>
      <c r="F3" s="49">
        <f t="shared" si="0"/>
        <v>569.6385028935988</v>
      </c>
      <c r="G3" s="49">
        <f t="shared" si="0"/>
        <v>605.49269104686448</v>
      </c>
      <c r="H3" s="49">
        <f t="shared" si="0"/>
        <v>659.09959767376267</v>
      </c>
      <c r="I3" s="49">
        <f t="shared" si="0"/>
        <v>716.93622821462316</v>
      </c>
      <c r="J3" s="49">
        <f t="shared" si="0"/>
        <v>780.63050347067747</v>
      </c>
      <c r="K3" s="49">
        <f t="shared" si="0"/>
        <v>844.07868141567883</v>
      </c>
      <c r="L3" s="49">
        <f t="shared" si="0"/>
        <v>894.78397117748432</v>
      </c>
      <c r="M3" s="49">
        <f t="shared" si="0"/>
        <v>935.58983630984096</v>
      </c>
      <c r="N3" s="49">
        <f t="shared" si="0"/>
        <v>962.4053425334879</v>
      </c>
      <c r="O3" s="49">
        <f t="shared" si="0"/>
        <v>987.23080136372448</v>
      </c>
      <c r="P3" s="49">
        <f t="shared" si="0"/>
        <v>1034.0960351810972</v>
      </c>
      <c r="Q3" s="49">
        <f t="shared" si="0"/>
        <v>1045.8720241348854</v>
      </c>
      <c r="R3" s="49">
        <f t="shared" si="0"/>
        <v>1032.542260062967</v>
      </c>
      <c r="S3" s="49">
        <f t="shared" si="0"/>
        <v>1069.0798252011148</v>
      </c>
      <c r="T3" s="49">
        <f t="shared" si="0"/>
        <v>1111.6554066095398</v>
      </c>
      <c r="U3" s="49">
        <f t="shared" si="0"/>
        <v>1135.9092532281904</v>
      </c>
      <c r="V3" s="49">
        <f t="shared" si="0"/>
        <v>1209.2119467748812</v>
      </c>
      <c r="W3" s="49">
        <f t="shared" si="0"/>
        <v>1223.6478048508443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3826.525314096385</v>
      </c>
      <c r="C5" s="49">
        <f t="shared" ref="C5:W5" si="1">C7*C13/1000000</f>
        <v>4030.0258818135389</v>
      </c>
      <c r="D5" s="49">
        <f t="shared" si="1"/>
        <v>4249.9766903664977</v>
      </c>
      <c r="E5" s="49">
        <f t="shared" si="1"/>
        <v>4490.8487104834476</v>
      </c>
      <c r="F5" s="49">
        <f t="shared" si="1"/>
        <v>4774.7364875090761</v>
      </c>
      <c r="G5" s="49">
        <f t="shared" si="1"/>
        <v>5073.4271171871733</v>
      </c>
      <c r="H5" s="49">
        <f t="shared" si="1"/>
        <v>5524.9436966531284</v>
      </c>
      <c r="I5" s="49">
        <f t="shared" si="1"/>
        <v>6021.7484664779677</v>
      </c>
      <c r="J5" s="49">
        <f t="shared" si="1"/>
        <v>6586.7647074989818</v>
      </c>
      <c r="K5" s="49">
        <f t="shared" si="1"/>
        <v>7173.5249184216782</v>
      </c>
      <c r="L5" s="49">
        <f t="shared" si="1"/>
        <v>7645.7451286767273</v>
      </c>
      <c r="M5" s="49">
        <f t="shared" si="1"/>
        <v>7946.9509957898645</v>
      </c>
      <c r="N5" s="49">
        <f t="shared" si="1"/>
        <v>8140.2457253593757</v>
      </c>
      <c r="O5" s="49">
        <f t="shared" si="1"/>
        <v>8310.8477703784611</v>
      </c>
      <c r="P5" s="49">
        <f t="shared" si="1"/>
        <v>8663.6105994051468</v>
      </c>
      <c r="Q5" s="49">
        <f t="shared" si="1"/>
        <v>8709.8072584455931</v>
      </c>
      <c r="R5" s="49">
        <f t="shared" si="1"/>
        <v>8606.2063709516951</v>
      </c>
      <c r="S5" s="49">
        <f t="shared" si="1"/>
        <v>8759.9142774475313</v>
      </c>
      <c r="T5" s="49">
        <f t="shared" si="1"/>
        <v>8854.1010226186481</v>
      </c>
      <c r="U5" s="49">
        <f t="shared" si="1"/>
        <v>8984.1878303114718</v>
      </c>
      <c r="V5" s="49">
        <f t="shared" si="1"/>
        <v>9072.5796009889145</v>
      </c>
      <c r="W5" s="49">
        <f t="shared" si="1"/>
        <v>8926.6322281697067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10998798.807483437</v>
      </c>
      <c r="C7" s="35">
        <v>11720844.241535285</v>
      </c>
      <c r="D7" s="35">
        <v>12542357.10326484</v>
      </c>
      <c r="E7" s="35">
        <v>13492533.372452192</v>
      </c>
      <c r="F7" s="35">
        <v>14647464.736478176</v>
      </c>
      <c r="G7" s="35">
        <v>15931202.080176288</v>
      </c>
      <c r="H7" s="35">
        <v>17859146.397933021</v>
      </c>
      <c r="I7" s="35">
        <v>20153166.667322867</v>
      </c>
      <c r="J7" s="35">
        <v>22863177.346257448</v>
      </c>
      <c r="K7" s="35">
        <v>25612857.081864268</v>
      </c>
      <c r="L7" s="35">
        <v>28116873.682911012</v>
      </c>
      <c r="M7" s="35">
        <v>30254434.402662553</v>
      </c>
      <c r="N7" s="35">
        <v>32246071.920259811</v>
      </c>
      <c r="O7" s="35">
        <v>34539158.000238657</v>
      </c>
      <c r="P7" s="35">
        <v>39346696.174706809</v>
      </c>
      <c r="Q7" s="35">
        <v>43398813.529354244</v>
      </c>
      <c r="R7" s="35">
        <v>47526244.85460636</v>
      </c>
      <c r="S7" s="35">
        <v>53729218.477662228</v>
      </c>
      <c r="T7" s="35">
        <v>59216012.512753092</v>
      </c>
      <c r="U7" s="35">
        <v>64428694.267526738</v>
      </c>
      <c r="V7" s="35">
        <v>68979649.458600879</v>
      </c>
      <c r="W7" s="35">
        <v>71208996.717934117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1766537.4841264691</v>
      </c>
      <c r="D8" s="52">
        <v>1946657.8148011956</v>
      </c>
      <c r="E8" s="52">
        <v>2162201.928293271</v>
      </c>
      <c r="F8" s="52">
        <v>2460546.4266192596</v>
      </c>
      <c r="G8" s="52">
        <v>2690168.5350376628</v>
      </c>
      <c r="H8" s="52">
        <v>3442976.3916391321</v>
      </c>
      <c r="I8" s="52">
        <v>3926039.0976314396</v>
      </c>
      <c r="J8" s="52">
        <v>4468049.6681090221</v>
      </c>
      <c r="K8" s="52">
        <v>4516217.2197332904</v>
      </c>
      <c r="L8" s="52">
        <v>4450674.4158479385</v>
      </c>
      <c r="M8" s="52">
        <v>4299762.6480448097</v>
      </c>
      <c r="N8" s="52">
        <v>4452183.9442165196</v>
      </c>
      <c r="O8" s="52">
        <v>4983254.6150165088</v>
      </c>
      <c r="P8" s="52">
        <v>8250514.5661072843</v>
      </c>
      <c r="Q8" s="52">
        <v>7978156.4522788748</v>
      </c>
      <c r="R8" s="52">
        <v>8595480.9933611378</v>
      </c>
      <c r="S8" s="52">
        <v>10719190.842789158</v>
      </c>
      <c r="T8" s="52">
        <v>9937468.4509387985</v>
      </c>
      <c r="U8" s="52">
        <v>9512444.4028184563</v>
      </c>
      <c r="V8" s="52">
        <v>9003139.13529066</v>
      </c>
      <c r="W8" s="52">
        <v>7212601.8743497431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1044492.0500746202</v>
      </c>
      <c r="D9" s="36">
        <v>1125144.9530716408</v>
      </c>
      <c r="E9" s="36">
        <v>1212025.6591059193</v>
      </c>
      <c r="F9" s="36">
        <v>1305615.0625932757</v>
      </c>
      <c r="G9" s="36">
        <v>1406431.1913395505</v>
      </c>
      <c r="H9" s="36">
        <v>1515032.073882401</v>
      </c>
      <c r="I9" s="36">
        <v>1632018.8282415941</v>
      </c>
      <c r="J9" s="36">
        <v>1758038.9891744405</v>
      </c>
      <c r="K9" s="36">
        <v>1766537.484126471</v>
      </c>
      <c r="L9" s="36">
        <v>1946657.8148011938</v>
      </c>
      <c r="M9" s="36">
        <v>2162201.9282932691</v>
      </c>
      <c r="N9" s="36">
        <v>2460546.4266192615</v>
      </c>
      <c r="O9" s="36">
        <v>2690168.5350376666</v>
      </c>
      <c r="P9" s="36">
        <v>3442976.3916391358</v>
      </c>
      <c r="Q9" s="36">
        <v>3926039.0976314396</v>
      </c>
      <c r="R9" s="36">
        <v>4468049.6681090221</v>
      </c>
      <c r="S9" s="36">
        <v>4516217.2197332904</v>
      </c>
      <c r="T9" s="36">
        <v>4450674.4158479348</v>
      </c>
      <c r="U9" s="36">
        <v>4299762.6480448022</v>
      </c>
      <c r="V9" s="36">
        <v>4452183.9442165196</v>
      </c>
      <c r="W9" s="36">
        <v>4983254.6150165051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1363.9663527449352</v>
      </c>
      <c r="C11" s="54">
        <v>1373.7169354775274</v>
      </c>
      <c r="D11" s="54">
        <v>1380.3520705417768</v>
      </c>
      <c r="E11" s="54">
        <v>1384.7334523925142</v>
      </c>
      <c r="F11" s="54">
        <v>1387.4893004008866</v>
      </c>
      <c r="G11" s="54">
        <v>1387.992738285204</v>
      </c>
      <c r="H11" s="54">
        <v>1387.4038798964273</v>
      </c>
      <c r="I11" s="54">
        <v>1384.6424141679274</v>
      </c>
      <c r="J11" s="54">
        <v>1378.3295986006467</v>
      </c>
      <c r="K11" s="54">
        <v>1368.4534697377485</v>
      </c>
      <c r="L11" s="54">
        <v>1361.0625792067437</v>
      </c>
      <c r="M11" s="54">
        <v>1369.1930152895038</v>
      </c>
      <c r="N11" s="54">
        <v>1374.9921699286695</v>
      </c>
      <c r="O11" s="54">
        <v>1381.5069818487686</v>
      </c>
      <c r="P11" s="54">
        <v>1388.1668331194289</v>
      </c>
      <c r="Q11" s="54">
        <v>1396.5282215509656</v>
      </c>
      <c r="R11" s="54">
        <v>1395.3263455387464</v>
      </c>
      <c r="S11" s="54">
        <v>1419.3516024578969</v>
      </c>
      <c r="T11" s="54">
        <v>1460.1767413588036</v>
      </c>
      <c r="U11" s="54">
        <v>1470.4305903392781</v>
      </c>
      <c r="V11" s="54">
        <v>1550.0701630062283</v>
      </c>
      <c r="W11" s="54">
        <v>1594.2209342406404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347.90392851743667</v>
      </c>
      <c r="C13" s="35">
        <v>343.8340958010765</v>
      </c>
      <c r="D13" s="35">
        <v>338.84991914798906</v>
      </c>
      <c r="E13" s="35">
        <v>332.83954810535789</v>
      </c>
      <c r="F13" s="35">
        <v>325.97699147334555</v>
      </c>
      <c r="G13" s="35">
        <v>318.45852507892062</v>
      </c>
      <c r="H13" s="35">
        <v>309.36213711157961</v>
      </c>
      <c r="I13" s="35">
        <v>298.79912005302202</v>
      </c>
      <c r="J13" s="35">
        <v>288.09489633675923</v>
      </c>
      <c r="K13" s="35">
        <v>280.07515504785471</v>
      </c>
      <c r="L13" s="35">
        <v>271.92728519187</v>
      </c>
      <c r="M13" s="35">
        <v>262.67061846280922</v>
      </c>
      <c r="N13" s="35">
        <v>252.44146776975211</v>
      </c>
      <c r="O13" s="35">
        <v>240.62102991396128</v>
      </c>
      <c r="P13" s="35">
        <v>220.18648175534409</v>
      </c>
      <c r="Q13" s="35">
        <v>200.69228972249257</v>
      </c>
      <c r="R13" s="35">
        <v>181.08323931924446</v>
      </c>
      <c r="S13" s="35">
        <v>163.03818528626917</v>
      </c>
      <c r="T13" s="35">
        <v>149.52207429893696</v>
      </c>
      <c r="U13" s="35">
        <v>139.44389114897319</v>
      </c>
      <c r="V13" s="35">
        <v>131.52545239352011</v>
      </c>
      <c r="W13" s="35">
        <v>125.35820808610715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320.90089247308708</v>
      </c>
      <c r="D14" s="36">
        <v>314.0732558282661</v>
      </c>
      <c r="E14" s="36">
        <v>306.41934951321127</v>
      </c>
      <c r="F14" s="36">
        <v>299.98067845747761</v>
      </c>
      <c r="G14" s="36">
        <v>292.91605937378688</v>
      </c>
      <c r="H14" s="36">
        <v>284.23145513747431</v>
      </c>
      <c r="I14" s="36">
        <v>271.16146964169951</v>
      </c>
      <c r="J14" s="36">
        <v>263.34642612413211</v>
      </c>
      <c r="K14" s="36">
        <v>255.44468081058631</v>
      </c>
      <c r="L14" s="36">
        <v>243.47172290893087</v>
      </c>
      <c r="M14" s="36">
        <v>224.13943614659956</v>
      </c>
      <c r="N14" s="36">
        <v>209.20319727867511</v>
      </c>
      <c r="O14" s="36">
        <v>192.36336198135351</v>
      </c>
      <c r="P14" s="36">
        <v>161.36751328158746</v>
      </c>
      <c r="Q14" s="36">
        <v>139.22855452498351</v>
      </c>
      <c r="R14" s="36">
        <v>124.83815916485777</v>
      </c>
      <c r="S14" s="36">
        <v>121.96364369623485</v>
      </c>
      <c r="T14" s="36">
        <v>118.52114239346808</v>
      </c>
      <c r="U14" s="36">
        <v>114.98970578642255</v>
      </c>
      <c r="V14" s="36">
        <v>113.2719234208967</v>
      </c>
      <c r="W14" s="36">
        <v>112.67060801241401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0.4930050102616052</v>
      </c>
      <c r="C16" s="44">
        <f>C7/RES_summary!C$6</f>
        <v>0.5230455822158071</v>
      </c>
      <c r="D16" s="44">
        <f>D7/RES_summary!D$6</f>
        <v>0.55732333441140058</v>
      </c>
      <c r="E16" s="44">
        <f>E7/RES_summary!E$6</f>
        <v>0.59577009236907019</v>
      </c>
      <c r="F16" s="44">
        <f>F7/RES_summary!F$6</f>
        <v>0.640203548131695</v>
      </c>
      <c r="G16" s="44">
        <f>G7/RES_summary!G$6</f>
        <v>0.68624891864404036</v>
      </c>
      <c r="H16" s="44">
        <f>H7/RES_summary!H$6</f>
        <v>0.7615576653113485</v>
      </c>
      <c r="I16" s="44">
        <f>I7/RES_summary!I$6</f>
        <v>0.84837228064994163</v>
      </c>
      <c r="J16" s="44">
        <f>J7/RES_summary!J$6</f>
        <v>0.95073412989529149</v>
      </c>
      <c r="K16" s="44">
        <f>K7/RES_summary!K$6</f>
        <v>1.0531554784030281</v>
      </c>
      <c r="L16" s="44">
        <f>L7/RES_summary!L$6</f>
        <v>1.1476635198431744</v>
      </c>
      <c r="M16" s="44">
        <f>M7/RES_summary!M$6</f>
        <v>1.220070636077502</v>
      </c>
      <c r="N16" s="44">
        <f>N7/RES_summary!N$6</f>
        <v>1.2877970309351676</v>
      </c>
      <c r="O16" s="44">
        <f>O7/RES_summary!O$6</f>
        <v>1.3674410911194317</v>
      </c>
      <c r="P16" s="44">
        <f>P7/RES_summary!P$6</f>
        <v>1.5264508494396527</v>
      </c>
      <c r="Q16" s="44">
        <f>Q7/RES_summary!Q$6</f>
        <v>1.6764513919081214</v>
      </c>
      <c r="R16" s="44">
        <f>R7/RES_summary!R$6</f>
        <v>1.8316220151694935</v>
      </c>
      <c r="S16" s="44">
        <f>S7/RES_summary!S$6</f>
        <v>2.0688465974972958</v>
      </c>
      <c r="T16" s="44">
        <f>T7/RES_summary!T$6</f>
        <v>2.2743016493466315</v>
      </c>
      <c r="U16" s="44">
        <f>U7/RES_summary!U$6</f>
        <v>2.4827215290085376</v>
      </c>
      <c r="V16" s="44">
        <f>V7/RES_summary!V$6</f>
        <v>2.6693672170010716</v>
      </c>
      <c r="W16" s="44">
        <f>W7/RES_summary!W$6</f>
        <v>2.7576616991112126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171.51837984879162</v>
      </c>
      <c r="C17" s="52">
        <f t="shared" si="2"/>
        <v>179.84090482391966</v>
      </c>
      <c r="D17" s="52">
        <f t="shared" si="2"/>
        <v>188.84896680459076</v>
      </c>
      <c r="E17" s="52">
        <f t="shared" si="2"/>
        <v>198.29584831880865</v>
      </c>
      <c r="F17" s="52">
        <f t="shared" si="2"/>
        <v>208.69162655053111</v>
      </c>
      <c r="G17" s="52">
        <f t="shared" si="2"/>
        <v>218.54181846838529</v>
      </c>
      <c r="H17" s="52">
        <f t="shared" si="2"/>
        <v>235.59710687442384</v>
      </c>
      <c r="I17" s="52">
        <f t="shared" si="2"/>
        <v>253.492890935578</v>
      </c>
      <c r="J17" s="52">
        <f t="shared" si="2"/>
        <v>273.90165059600298</v>
      </c>
      <c r="K17" s="52">
        <f t="shared" si="2"/>
        <v>294.9626839032257</v>
      </c>
      <c r="L17" s="52">
        <f t="shared" si="2"/>
        <v>312.08102526470026</v>
      </c>
      <c r="M17" s="52">
        <f t="shared" si="2"/>
        <v>320.47670854679046</v>
      </c>
      <c r="N17" s="52">
        <f t="shared" si="2"/>
        <v>325.09337267880255</v>
      </c>
      <c r="O17" s="52">
        <f t="shared" si="2"/>
        <v>329.03508369182862</v>
      </c>
      <c r="P17" s="52">
        <f t="shared" si="2"/>
        <v>336.10384211057357</v>
      </c>
      <c r="Q17" s="52">
        <f t="shared" si="2"/>
        <v>336.45086845050065</v>
      </c>
      <c r="R17" s="52">
        <f t="shared" ref="R17:V17" si="3">R13*R16</f>
        <v>331.67604771533422</v>
      </c>
      <c r="S17" s="52">
        <f t="shared" si="3"/>
        <v>337.30099489163166</v>
      </c>
      <c r="T17" s="52">
        <f t="shared" si="3"/>
        <v>340.05830019180189</v>
      </c>
      <c r="U17" s="52">
        <f t="shared" si="3"/>
        <v>346.20035064427879</v>
      </c>
      <c r="V17" s="52">
        <f t="shared" si="3"/>
        <v>351.08973082049772</v>
      </c>
      <c r="W17" s="52">
        <f t="shared" ref="W17" si="4">W13*W16</f>
        <v>345.69552910827122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233.9452989910767</v>
      </c>
      <c r="C18" s="36">
        <f>C3*11630*1000/RES_summary!C$6</f>
        <v>247.05049664822059</v>
      </c>
      <c r="D18" s="36">
        <f>D3*11630*1000/RES_summary!D$6</f>
        <v>260.67806234839213</v>
      </c>
      <c r="E18" s="36">
        <f>E3*11630*1000/RES_summary!E$6</f>
        <v>274.58689463760618</v>
      </c>
      <c r="F18" s="36">
        <f>F3*11630*1000/RES_summary!F$6</f>
        <v>289.55739892211949</v>
      </c>
      <c r="G18" s="36">
        <f>G3*11630*1000/RES_summary!G$6</f>
        <v>303.33445704576206</v>
      </c>
      <c r="H18" s="36">
        <f>H3*11630*1000/RES_summary!H$6</f>
        <v>326.86834016994891</v>
      </c>
      <c r="I18" s="36">
        <f>I3*11630*1000/RES_summary!I$6</f>
        <v>350.99700847944587</v>
      </c>
      <c r="J18" s="36">
        <f>J3*11630*1000/RES_summary!J$6</f>
        <v>377.52675212204349</v>
      </c>
      <c r="K18" s="36">
        <f>K3*11630*1000/RES_summary!K$6</f>
        <v>403.64270823052794</v>
      </c>
      <c r="L18" s="36">
        <f>L3*11630*1000/RES_summary!L$6</f>
        <v>424.76180516825787</v>
      </c>
      <c r="M18" s="36">
        <f>M3*11630*1000/RES_summary!M$6</f>
        <v>438.79447090523553</v>
      </c>
      <c r="N18" s="36">
        <f>N3*11630*1000/RES_summary!N$6</f>
        <v>447.00084192905643</v>
      </c>
      <c r="O18" s="36">
        <f>O3*11630*1000/RES_summary!O$6</f>
        <v>454.56426539345523</v>
      </c>
      <c r="P18" s="36">
        <f>P3*11630*1000/RES_summary!P$6</f>
        <v>466.56820610190744</v>
      </c>
      <c r="Q18" s="36">
        <f>Q3*11630*1000/RES_summary!Q$6</f>
        <v>469.86313295645562</v>
      </c>
      <c r="R18" s="36">
        <f>R3*11630*1000/RES_summary!R$6</f>
        <v>462.79632756137227</v>
      </c>
      <c r="S18" s="36">
        <f>S3*11630*1000/RES_summary!S$6</f>
        <v>478.74870761008026</v>
      </c>
      <c r="T18" s="36">
        <f>T3*11630*1000/RES_summary!T$6</f>
        <v>496.54522064607914</v>
      </c>
      <c r="U18" s="36">
        <f>U3*11630*1000/RES_summary!U$6</f>
        <v>509.06358597353187</v>
      </c>
      <c r="V18" s="36">
        <f>V3*11630*1000/RES_summary!V$6</f>
        <v>544.21371628274176</v>
      </c>
      <c r="W18" s="36">
        <f>W3*11630*1000/RES_summary!W$6</f>
        <v>551.11504937780057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137.70143077187868</v>
      </c>
      <c r="C3" s="49">
        <f t="shared" ref="C3:W3" si="0">C5*C11/11630</f>
        <v>140.14647346631085</v>
      </c>
      <c r="D3" s="49">
        <f t="shared" si="0"/>
        <v>142.93989274526876</v>
      </c>
      <c r="E3" s="49">
        <f t="shared" si="0"/>
        <v>145.59969057005438</v>
      </c>
      <c r="F3" s="49">
        <f t="shared" si="0"/>
        <v>156.54042584880139</v>
      </c>
      <c r="G3" s="49">
        <f t="shared" si="0"/>
        <v>168.53018262157917</v>
      </c>
      <c r="H3" s="49">
        <f t="shared" si="0"/>
        <v>182.16089567731052</v>
      </c>
      <c r="I3" s="49">
        <f t="shared" si="0"/>
        <v>199.91495161984733</v>
      </c>
      <c r="J3" s="49">
        <f t="shared" si="0"/>
        <v>215.06532973351</v>
      </c>
      <c r="K3" s="49">
        <f t="shared" si="0"/>
        <v>230.77472168814631</v>
      </c>
      <c r="L3" s="49">
        <f t="shared" si="0"/>
        <v>243.39495323536232</v>
      </c>
      <c r="M3" s="49">
        <f t="shared" si="0"/>
        <v>252.16324072412752</v>
      </c>
      <c r="N3" s="49">
        <f t="shared" si="0"/>
        <v>259.90399557486938</v>
      </c>
      <c r="O3" s="49">
        <f t="shared" si="0"/>
        <v>263.3064746905913</v>
      </c>
      <c r="P3" s="49">
        <f t="shared" si="0"/>
        <v>273.42310917676002</v>
      </c>
      <c r="Q3" s="49">
        <f t="shared" si="0"/>
        <v>289.82533254669858</v>
      </c>
      <c r="R3" s="49">
        <f t="shared" si="0"/>
        <v>326.87726459393707</v>
      </c>
      <c r="S3" s="49">
        <f t="shared" si="0"/>
        <v>374.6501181417903</v>
      </c>
      <c r="T3" s="49">
        <f t="shared" si="0"/>
        <v>430.95710710516732</v>
      </c>
      <c r="U3" s="49">
        <f t="shared" si="0"/>
        <v>478.65627462083211</v>
      </c>
      <c r="V3" s="49">
        <f t="shared" si="0"/>
        <v>548.16639083027007</v>
      </c>
      <c r="W3" s="49">
        <f t="shared" si="0"/>
        <v>593.76777219821804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2723.0641207677336</v>
      </c>
      <c r="C5" s="49">
        <f t="shared" ref="C5:W5" si="1">C7*C13/1000000</f>
        <v>2716.4636300479442</v>
      </c>
      <c r="D5" s="49">
        <f t="shared" si="1"/>
        <v>2721.0627698984099</v>
      </c>
      <c r="E5" s="49">
        <f t="shared" si="1"/>
        <v>2725.5616640489561</v>
      </c>
      <c r="F5" s="49">
        <f t="shared" si="1"/>
        <v>2884.4617539826072</v>
      </c>
      <c r="G5" s="49">
        <f t="shared" si="1"/>
        <v>3061.1162016561279</v>
      </c>
      <c r="H5" s="49">
        <f t="shared" si="1"/>
        <v>3263.6945673586129</v>
      </c>
      <c r="I5" s="49">
        <f t="shared" si="1"/>
        <v>3537.1915487496067</v>
      </c>
      <c r="J5" s="49">
        <f t="shared" si="1"/>
        <v>3767.0296330351075</v>
      </c>
      <c r="K5" s="49">
        <f t="shared" si="1"/>
        <v>4010.8693568169729</v>
      </c>
      <c r="L5" s="49">
        <f t="shared" si="1"/>
        <v>4189.4871820961062</v>
      </c>
      <c r="M5" s="49">
        <f t="shared" si="1"/>
        <v>4290.5866439961783</v>
      </c>
      <c r="N5" s="49">
        <f t="shared" si="1"/>
        <v>4378.4924514598588</v>
      </c>
      <c r="O5" s="49">
        <f t="shared" si="1"/>
        <v>4388.5055398775821</v>
      </c>
      <c r="P5" s="49">
        <f t="shared" si="1"/>
        <v>4507.4631566736634</v>
      </c>
      <c r="Q5" s="49">
        <f t="shared" si="1"/>
        <v>4718.4009732733475</v>
      </c>
      <c r="R5" s="49">
        <f t="shared" si="1"/>
        <v>5319.6133597939661</v>
      </c>
      <c r="S5" s="49">
        <f t="shared" si="1"/>
        <v>5972.2117297740488</v>
      </c>
      <c r="T5" s="49">
        <f t="shared" si="1"/>
        <v>6670.2481937850152</v>
      </c>
      <c r="U5" s="49">
        <f t="shared" si="1"/>
        <v>7348.2925328879483</v>
      </c>
      <c r="V5" s="49">
        <f t="shared" si="1"/>
        <v>7979.5074937134059</v>
      </c>
      <c r="W5" s="49">
        <f t="shared" si="1"/>
        <v>8463.6297988891456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7557426.9135343153</v>
      </c>
      <c r="C7" s="35">
        <v>7636128.8929941561</v>
      </c>
      <c r="D7" s="35">
        <v>7792569.3877879139</v>
      </c>
      <c r="E7" s="35">
        <v>7998957.3644644963</v>
      </c>
      <c r="F7" s="35">
        <v>8784127.7377451435</v>
      </c>
      <c r="G7" s="35">
        <v>9753758.8164256942</v>
      </c>
      <c r="H7" s="35">
        <v>10763933.011976477</v>
      </c>
      <c r="I7" s="35">
        <v>12173395.104625948</v>
      </c>
      <c r="J7" s="35">
        <v>13609502.576430313</v>
      </c>
      <c r="K7" s="35">
        <v>15522210.259670606</v>
      </c>
      <c r="L7" s="35">
        <v>17387044.82041961</v>
      </c>
      <c r="M7" s="35">
        <v>18985589.094389874</v>
      </c>
      <c r="N7" s="35">
        <v>20793759.701617163</v>
      </c>
      <c r="O7" s="35">
        <v>22270836.176024403</v>
      </c>
      <c r="P7" s="35">
        <v>24757583.634474143</v>
      </c>
      <c r="Q7" s="35">
        <v>27658234.062183749</v>
      </c>
      <c r="R7" s="35">
        <v>32595198.188538309</v>
      </c>
      <c r="S7" s="35">
        <v>37755591.035982206</v>
      </c>
      <c r="T7" s="35">
        <v>42884605.713569991</v>
      </c>
      <c r="U7" s="35">
        <v>47923651.708887011</v>
      </c>
      <c r="V7" s="35">
        <v>52677247.215764768</v>
      </c>
      <c r="W7" s="35">
        <v>56584258.62318667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1488621.700255407</v>
      </c>
      <c r="D8" s="52">
        <v>1615406.9778843448</v>
      </c>
      <c r="E8" s="52">
        <v>1716107.4077805281</v>
      </c>
      <c r="F8" s="52">
        <v>2347408.2910596691</v>
      </c>
      <c r="G8" s="52">
        <v>2586214.4394457452</v>
      </c>
      <c r="H8" s="52">
        <v>2498795.8958061896</v>
      </c>
      <c r="I8" s="52">
        <v>3024869.0705338158</v>
      </c>
      <c r="J8" s="52">
        <v>3152214.8795848936</v>
      </c>
      <c r="K8" s="52">
        <v>4260115.9742999617</v>
      </c>
      <c r="L8" s="52">
        <v>4451049.0001947489</v>
      </c>
      <c r="M8" s="52">
        <v>4097340.1697764546</v>
      </c>
      <c r="N8" s="52">
        <v>4833039.677761104</v>
      </c>
      <c r="O8" s="52">
        <v>4629291.3539921343</v>
      </c>
      <c r="P8" s="52">
        <v>6746863.4327497035</v>
      </c>
      <c r="Q8" s="52">
        <v>7351699.4279043563</v>
      </c>
      <c r="R8" s="52">
        <v>9034304.2961310148</v>
      </c>
      <c r="S8" s="52">
        <v>9993432.5252050012</v>
      </c>
      <c r="T8" s="52">
        <v>9758306.0315799192</v>
      </c>
      <c r="U8" s="52">
        <v>11785909.428066723</v>
      </c>
      <c r="V8" s="52">
        <v>12105294.93478211</v>
      </c>
      <c r="W8" s="52">
        <v>12941315.703552917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1409919.7207955662</v>
      </c>
      <c r="D9" s="36">
        <v>1458966.483090587</v>
      </c>
      <c r="E9" s="36">
        <v>1509719.4311039457</v>
      </c>
      <c r="F9" s="36">
        <v>1562237.917779021</v>
      </c>
      <c r="G9" s="36">
        <v>1616583.3607651945</v>
      </c>
      <c r="H9" s="36">
        <v>1488621.700255407</v>
      </c>
      <c r="I9" s="36">
        <v>1615406.9778843448</v>
      </c>
      <c r="J9" s="36">
        <v>1716107.4077805281</v>
      </c>
      <c r="K9" s="36">
        <v>2347408.2910596672</v>
      </c>
      <c r="L9" s="36">
        <v>2586214.4394457452</v>
      </c>
      <c r="M9" s="36">
        <v>2498795.8958061896</v>
      </c>
      <c r="N9" s="36">
        <v>3024869.0705338158</v>
      </c>
      <c r="O9" s="36">
        <v>3152214.8795848936</v>
      </c>
      <c r="P9" s="36">
        <v>4260115.9742999636</v>
      </c>
      <c r="Q9" s="36">
        <v>4451049.0001947507</v>
      </c>
      <c r="R9" s="36">
        <v>4097340.1697764583</v>
      </c>
      <c r="S9" s="36">
        <v>4833039.6777611077</v>
      </c>
      <c r="T9" s="36">
        <v>4629291.3539921343</v>
      </c>
      <c r="U9" s="36">
        <v>6746863.4327497035</v>
      </c>
      <c r="V9" s="36">
        <v>7351699.4279043525</v>
      </c>
      <c r="W9" s="36">
        <v>9034304.2961310148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588.11235022458288</v>
      </c>
      <c r="C11" s="54">
        <v>600.00931666603185</v>
      </c>
      <c r="D11" s="54">
        <v>610.93443746229366</v>
      </c>
      <c r="E11" s="54">
        <v>621.27539569741953</v>
      </c>
      <c r="F11" s="54">
        <v>631.16286777173809</v>
      </c>
      <c r="G11" s="54">
        <v>640.29128421474547</v>
      </c>
      <c r="H11" s="54">
        <v>649.12055126583118</v>
      </c>
      <c r="I11" s="54">
        <v>657.30420739038391</v>
      </c>
      <c r="J11" s="54">
        <v>663.97401360113236</v>
      </c>
      <c r="K11" s="54">
        <v>669.15917085943022</v>
      </c>
      <c r="L11" s="54">
        <v>675.66343638053604</v>
      </c>
      <c r="M11" s="54">
        <v>683.50990970553516</v>
      </c>
      <c r="N11" s="54">
        <v>690.34799124249275</v>
      </c>
      <c r="O11" s="54">
        <v>697.78977668488915</v>
      </c>
      <c r="P11" s="54">
        <v>705.47681682491498</v>
      </c>
      <c r="Q11" s="54">
        <v>714.36671800695513</v>
      </c>
      <c r="R11" s="54">
        <v>714.63513043262367</v>
      </c>
      <c r="S11" s="54">
        <v>729.57575369717676</v>
      </c>
      <c r="T11" s="54">
        <v>751.40099888682425</v>
      </c>
      <c r="U11" s="54">
        <v>757.55999763559817</v>
      </c>
      <c r="V11" s="54">
        <v>798.94343483964064</v>
      </c>
      <c r="W11" s="54">
        <v>815.9051559145023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360.31630235035408</v>
      </c>
      <c r="C13" s="35">
        <v>355.73831559341426</v>
      </c>
      <c r="D13" s="35">
        <v>349.18685153611978</v>
      </c>
      <c r="E13" s="35">
        <v>340.7396164101724</v>
      </c>
      <c r="F13" s="35">
        <v>328.37201826974331</v>
      </c>
      <c r="G13" s="35">
        <v>313.83964472251392</v>
      </c>
      <c r="H13" s="35">
        <v>303.20651045740135</v>
      </c>
      <c r="I13" s="35">
        <v>290.56738225850052</v>
      </c>
      <c r="J13" s="35">
        <v>276.79407178033512</v>
      </c>
      <c r="K13" s="35">
        <v>258.39550487458007</v>
      </c>
      <c r="L13" s="35">
        <v>240.95452823448807</v>
      </c>
      <c r="M13" s="35">
        <v>225.99175736211527</v>
      </c>
      <c r="N13" s="35">
        <v>210.56761808781204</v>
      </c>
      <c r="O13" s="35">
        <v>197.05167355153077</v>
      </c>
      <c r="P13" s="35">
        <v>182.06393738673125</v>
      </c>
      <c r="Q13" s="35">
        <v>170.59661013299009</v>
      </c>
      <c r="R13" s="35">
        <v>163.2023627843607</v>
      </c>
      <c r="S13" s="35">
        <v>158.18085655399628</v>
      </c>
      <c r="T13" s="35">
        <v>155.53945484158541</v>
      </c>
      <c r="U13" s="35">
        <v>153.33331811868737</v>
      </c>
      <c r="V13" s="35">
        <v>151.47920431433195</v>
      </c>
      <c r="W13" s="35">
        <v>149.57569481030512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336.83276926709004</v>
      </c>
      <c r="D14" s="36">
        <v>328.26931884698905</v>
      </c>
      <c r="E14" s="36">
        <v>319.6043643105956</v>
      </c>
      <c r="F14" s="36">
        <v>307.48799968388522</v>
      </c>
      <c r="G14" s="36">
        <v>293.53164806713966</v>
      </c>
      <c r="H14" s="36">
        <v>281.73366883311115</v>
      </c>
      <c r="I14" s="36">
        <v>265.72572595345815</v>
      </c>
      <c r="J14" s="36">
        <v>246.91003981949194</v>
      </c>
      <c r="K14" s="36">
        <v>226.66979243442944</v>
      </c>
      <c r="L14" s="36">
        <v>210.68148472498225</v>
      </c>
      <c r="M14" s="36">
        <v>196.49195915666303</v>
      </c>
      <c r="N14" s="36">
        <v>184.49907234333216</v>
      </c>
      <c r="O14" s="36">
        <v>170.29098615186541</v>
      </c>
      <c r="P14" s="36">
        <v>160.75576914341357</v>
      </c>
      <c r="Q14" s="36">
        <v>156.24842117243674</v>
      </c>
      <c r="R14" s="36">
        <v>155.66298607116278</v>
      </c>
      <c r="S14" s="36">
        <v>154.53045820148216</v>
      </c>
      <c r="T14" s="36">
        <v>152.31773312462326</v>
      </c>
      <c r="U14" s="36">
        <v>149.55498939629251</v>
      </c>
      <c r="V14" s="36">
        <v>147.03535923405056</v>
      </c>
      <c r="W14" s="36">
        <v>146.07703979186809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0.33875056706404139</v>
      </c>
      <c r="C16" s="44">
        <f>C7/RES_summary!C$6</f>
        <v>0.34076414637073149</v>
      </c>
      <c r="D16" s="44">
        <f>D7/RES_summary!D$6</f>
        <v>0.34626511739995552</v>
      </c>
      <c r="E16" s="44">
        <f>E7/RES_summary!E$6</f>
        <v>0.35319827910250756</v>
      </c>
      <c r="F16" s="44">
        <f>F7/RES_summary!F$6</f>
        <v>0.38393195314827028</v>
      </c>
      <c r="G16" s="44">
        <f>G7/RES_summary!G$6</f>
        <v>0.42015074611449782</v>
      </c>
      <c r="H16" s="44">
        <f>H7/RES_summary!H$6</f>
        <v>0.45900041981386647</v>
      </c>
      <c r="I16" s="44">
        <f>I7/RES_summary!I$6</f>
        <v>0.51245400480460856</v>
      </c>
      <c r="J16" s="44">
        <f>J7/RES_summary!J$6</f>
        <v>0.56593265206982413</v>
      </c>
      <c r="K16" s="44">
        <f>K7/RES_summary!K$6</f>
        <v>0.63824589032165591</v>
      </c>
      <c r="L16" s="44">
        <f>L7/RES_summary!L$6</f>
        <v>0.70969757460630534</v>
      </c>
      <c r="M16" s="44">
        <f>M7/RES_summary!M$6</f>
        <v>0.76563188901193946</v>
      </c>
      <c r="N16" s="44">
        <f>N7/RES_summary!N$6</f>
        <v>0.83043113195122353</v>
      </c>
      <c r="O16" s="44">
        <f>O7/RES_summary!O$6</f>
        <v>0.88172550472928413</v>
      </c>
      <c r="P16" s="44">
        <f>P7/RES_summary!P$6</f>
        <v>0.96046779635870916</v>
      </c>
      <c r="Q16" s="44">
        <f>Q7/RES_summary!Q$6</f>
        <v>1.0684090467106022</v>
      </c>
      <c r="R16" s="44">
        <f>R7/RES_summary!R$6</f>
        <v>1.2561918740599405</v>
      </c>
      <c r="S16" s="44">
        <f>S7/RES_summary!S$6</f>
        <v>1.4537811690628892</v>
      </c>
      <c r="T16" s="44">
        <f>T7/RES_summary!T$6</f>
        <v>1.6470634439451164</v>
      </c>
      <c r="U16" s="44">
        <f>U7/RES_summary!U$6</f>
        <v>1.8467095010852834</v>
      </c>
      <c r="V16" s="44">
        <f>V7/RES_summary!V$6</f>
        <v>2.0384985702778251</v>
      </c>
      <c r="W16" s="44">
        <f>W7/RES_summary!W$6</f>
        <v>2.1912995544068128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122.05735174360103</v>
      </c>
      <c r="C17" s="52">
        <f t="shared" si="2"/>
        <v>121.22286344455169</v>
      </c>
      <c r="D17" s="52">
        <f t="shared" si="2"/>
        <v>120.91122614167536</v>
      </c>
      <c r="E17" s="52">
        <f t="shared" si="2"/>
        <v>120.34864613812144</v>
      </c>
      <c r="F17" s="52">
        <f t="shared" si="2"/>
        <v>126.07251033354204</v>
      </c>
      <c r="G17" s="52">
        <f t="shared" si="2"/>
        <v>131.85996089047313</v>
      </c>
      <c r="H17" s="52">
        <f t="shared" si="2"/>
        <v>139.17191559024471</v>
      </c>
      <c r="I17" s="52">
        <f t="shared" si="2"/>
        <v>148.90241870396017</v>
      </c>
      <c r="J17" s="52">
        <f t="shared" si="2"/>
        <v>156.64680311985032</v>
      </c>
      <c r="K17" s="52">
        <f t="shared" si="2"/>
        <v>164.91986906379014</v>
      </c>
      <c r="L17" s="52">
        <f t="shared" si="2"/>
        <v>171.00484427842269</v>
      </c>
      <c r="M17" s="52">
        <f t="shared" si="2"/>
        <v>173.02649609028418</v>
      </c>
      <c r="N17" s="52">
        <f t="shared" si="2"/>
        <v>174.86190544093469</v>
      </c>
      <c r="O17" s="52">
        <f t="shared" si="2"/>
        <v>173.74548631997359</v>
      </c>
      <c r="P17" s="52">
        <f t="shared" si="2"/>
        <v>174.86654873822377</v>
      </c>
      <c r="Q17" s="52">
        <f t="shared" si="2"/>
        <v>182.26696160424819</v>
      </c>
      <c r="R17" s="52">
        <f t="shared" ref="R17:V17" si="3">R13*R16</f>
        <v>205.01348195709636</v>
      </c>
      <c r="S17" s="52">
        <f t="shared" si="3"/>
        <v>229.9603505644379</v>
      </c>
      <c r="T17" s="52">
        <f t="shared" si="3"/>
        <v>256.18335016072757</v>
      </c>
      <c r="U17" s="52">
        <f t="shared" si="3"/>
        <v>283.16209540271223</v>
      </c>
      <c r="V17" s="52">
        <f t="shared" si="3"/>
        <v>308.79014142158826</v>
      </c>
      <c r="W17" s="52">
        <f t="shared" ref="W17" si="4">W13*W16</f>
        <v>327.76515338791103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71.783435996117788</v>
      </c>
      <c r="C18" s="36">
        <f>C3*11630*1000/RES_summary!C$6</f>
        <v>72.734847459665147</v>
      </c>
      <c r="D18" s="36">
        <f>D3*11630*1000/RES_summary!D$6</f>
        <v>73.868831925740608</v>
      </c>
      <c r="E18" s="36">
        <f>E3*11630*1000/RES_summary!E$6</f>
        <v>74.769652751110115</v>
      </c>
      <c r="F18" s="36">
        <f>F3*11630*1000/RES_summary!F$6</f>
        <v>79.572287169300481</v>
      </c>
      <c r="G18" s="36">
        <f>G3*11630*1000/RES_summary!G$6</f>
        <v>84.428783695067168</v>
      </c>
      <c r="H18" s="36">
        <f>H3*11630*1000/RES_summary!H$6</f>
        <v>90.339350568661359</v>
      </c>
      <c r="I18" s="36">
        <f>I3*11630*1000/RES_summary!I$6</f>
        <v>97.874186304717611</v>
      </c>
      <c r="J18" s="36">
        <f>J3*11630*1000/RES_summary!J$6</f>
        <v>104.0094065852734</v>
      </c>
      <c r="K18" s="36">
        <f>K3*11630*1000/RES_summary!K$6</f>
        <v>110.35764284097158</v>
      </c>
      <c r="L18" s="36">
        <f>L3*11630*1000/RES_summary!L$6</f>
        <v>115.54172072287753</v>
      </c>
      <c r="M18" s="36">
        <f>M3*11630*1000/RES_summary!M$6</f>
        <v>118.26532471933528</v>
      </c>
      <c r="N18" s="36">
        <f>N3*11630*1000/RES_summary!N$6</f>
        <v>120.71556516598396</v>
      </c>
      <c r="O18" s="36">
        <f>O3*11630*1000/RES_summary!O$6</f>
        <v>121.23782409922183</v>
      </c>
      <c r="P18" s="36">
        <f>P3*11630*1000/RES_summary!P$6</f>
        <v>123.36429617300099</v>
      </c>
      <c r="Q18" s="36">
        <f>Q3*11630*1000/RES_summary!Q$6</f>
        <v>130.20545116232651</v>
      </c>
      <c r="R18" s="36">
        <f>R3*11630*1000/RES_summary!R$6</f>
        <v>146.50983641885588</v>
      </c>
      <c r="S18" s="36">
        <f>S3*11630*1000/RES_summary!S$6</f>
        <v>167.77349608351676</v>
      </c>
      <c r="T18" s="36">
        <f>T3*11630*1000/RES_summary!T$6</f>
        <v>192.49642520894378</v>
      </c>
      <c r="U18" s="36">
        <f>U3*11630*1000/RES_summary!U$6</f>
        <v>214.5122763237697</v>
      </c>
      <c r="V18" s="36">
        <f>V3*11630*1000/RES_summary!V$6</f>
        <v>246.70585623198215</v>
      </c>
      <c r="W18" s="36">
        <f>W3*11630*1000/RES_summary!W$6</f>
        <v>267.4252785783043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792.17047127248509</v>
      </c>
      <c r="C3" s="49">
        <f t="shared" ref="C3:W3" si="0">C5*C11/11630</f>
        <v>805.56384306273014</v>
      </c>
      <c r="D3" s="49">
        <f t="shared" si="0"/>
        <v>816.30476825751157</v>
      </c>
      <c r="E3" s="49">
        <f t="shared" si="0"/>
        <v>822.90155488067444</v>
      </c>
      <c r="F3" s="49">
        <f t="shared" si="0"/>
        <v>831.70902863972879</v>
      </c>
      <c r="G3" s="49">
        <f t="shared" si="0"/>
        <v>838.95702315985386</v>
      </c>
      <c r="H3" s="49">
        <f t="shared" si="0"/>
        <v>842.3503059159907</v>
      </c>
      <c r="I3" s="49">
        <f t="shared" si="0"/>
        <v>843.69609470902276</v>
      </c>
      <c r="J3" s="49">
        <f t="shared" si="0"/>
        <v>839.49636292851494</v>
      </c>
      <c r="K3" s="49">
        <f t="shared" si="0"/>
        <v>829.4789730577935</v>
      </c>
      <c r="L3" s="49">
        <f t="shared" si="0"/>
        <v>815.84478258232718</v>
      </c>
      <c r="M3" s="49">
        <f t="shared" si="0"/>
        <v>790.3662440554773</v>
      </c>
      <c r="N3" s="49">
        <f t="shared" si="0"/>
        <v>761.27541796293156</v>
      </c>
      <c r="O3" s="49">
        <f t="shared" si="0"/>
        <v>738.99704113958444</v>
      </c>
      <c r="P3" s="49">
        <f t="shared" si="0"/>
        <v>723.04897277864904</v>
      </c>
      <c r="Q3" s="49">
        <f t="shared" si="0"/>
        <v>679.39017675528919</v>
      </c>
      <c r="R3" s="49">
        <f t="shared" si="0"/>
        <v>636.93459632736835</v>
      </c>
      <c r="S3" s="49">
        <f t="shared" si="0"/>
        <v>600.82644170615481</v>
      </c>
      <c r="T3" s="49">
        <f t="shared" si="0"/>
        <v>571.25165253506168</v>
      </c>
      <c r="U3" s="49">
        <f t="shared" si="0"/>
        <v>532.27759576130325</v>
      </c>
      <c r="V3" s="49">
        <f t="shared" si="0"/>
        <v>523.40047802240042</v>
      </c>
      <c r="W3" s="49">
        <f t="shared" si="0"/>
        <v>508.3998719671726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19583.17007010616</v>
      </c>
      <c r="C5" s="49">
        <f t="shared" ref="C5:W5" si="1">C7*C13/1000000</f>
        <v>19873.424061279235</v>
      </c>
      <c r="D5" s="49">
        <f t="shared" si="1"/>
        <v>20111.905289103215</v>
      </c>
      <c r="E5" s="49">
        <f t="shared" si="1"/>
        <v>20252.081100427356</v>
      </c>
      <c r="F5" s="49">
        <f t="shared" si="1"/>
        <v>20437.912062316864</v>
      </c>
      <c r="G5" s="49">
        <f t="shared" si="1"/>
        <v>20594.704887054337</v>
      </c>
      <c r="H5" s="49">
        <f t="shared" si="1"/>
        <v>20652.462389607259</v>
      </c>
      <c r="I5" s="49">
        <f t="shared" si="1"/>
        <v>20670.386824414931</v>
      </c>
      <c r="J5" s="49">
        <f t="shared" si="1"/>
        <v>20587.295761110116</v>
      </c>
      <c r="K5" s="49">
        <f t="shared" si="1"/>
        <v>20398.582805894588</v>
      </c>
      <c r="L5" s="49">
        <f t="shared" si="1"/>
        <v>20070.880047325139</v>
      </c>
      <c r="M5" s="49">
        <f t="shared" si="1"/>
        <v>19438.037885962462</v>
      </c>
      <c r="N5" s="49">
        <f t="shared" si="1"/>
        <v>18736.909491248269</v>
      </c>
      <c r="O5" s="49">
        <f t="shared" si="1"/>
        <v>18180.538341108862</v>
      </c>
      <c r="P5" s="49">
        <f t="shared" si="1"/>
        <v>17768.121819140284</v>
      </c>
      <c r="Q5" s="49">
        <f t="shared" si="1"/>
        <v>16641.005825434266</v>
      </c>
      <c r="R5" s="49">
        <f t="shared" si="1"/>
        <v>15640.027406657659</v>
      </c>
      <c r="S5" s="49">
        <f t="shared" si="1"/>
        <v>14671.875879474601</v>
      </c>
      <c r="T5" s="49">
        <f t="shared" si="1"/>
        <v>13575.604832362695</v>
      </c>
      <c r="U5" s="49">
        <f t="shared" si="1"/>
        <v>12555.531873891834</v>
      </c>
      <c r="V5" s="49">
        <f t="shared" si="1"/>
        <v>11700.677288583513</v>
      </c>
      <c r="W5" s="49">
        <f t="shared" si="1"/>
        <v>11107.773642463026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303105671.92173946</v>
      </c>
      <c r="C7" s="35">
        <v>308894436.83085924</v>
      </c>
      <c r="D7" s="35">
        <v>314904469.65864247</v>
      </c>
      <c r="E7" s="35">
        <v>321424080.93474334</v>
      </c>
      <c r="F7" s="35">
        <v>329677845.28434235</v>
      </c>
      <c r="G7" s="35">
        <v>339356545.92545295</v>
      </c>
      <c r="H7" s="35">
        <v>348016295.93602318</v>
      </c>
      <c r="I7" s="35">
        <v>357644963.77366459</v>
      </c>
      <c r="J7" s="35">
        <v>367411036.1409362</v>
      </c>
      <c r="K7" s="35">
        <v>377626404.31525517</v>
      </c>
      <c r="L7" s="35">
        <v>390370306.65079767</v>
      </c>
      <c r="M7" s="35">
        <v>398547011.00753051</v>
      </c>
      <c r="N7" s="35">
        <v>405752798.15031964</v>
      </c>
      <c r="O7" s="35">
        <v>412645163.67926663</v>
      </c>
      <c r="P7" s="35">
        <v>426615703.23038292</v>
      </c>
      <c r="Q7" s="35">
        <v>427168039.6407944</v>
      </c>
      <c r="R7" s="35">
        <v>432327219.0976243</v>
      </c>
      <c r="S7" s="35">
        <v>437208668.66534442</v>
      </c>
      <c r="T7" s="35">
        <v>440771801.06847018</v>
      </c>
      <c r="U7" s="35">
        <v>444178088.47451723</v>
      </c>
      <c r="V7" s="35">
        <v>446866852.47618479</v>
      </c>
      <c r="W7" s="35">
        <v>458404975.35616124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78750410.222109348</v>
      </c>
      <c r="D8" s="52">
        <v>79664544.180983543</v>
      </c>
      <c r="E8" s="52">
        <v>81665489.147845179</v>
      </c>
      <c r="F8" s="52">
        <v>83097465.554475605</v>
      </c>
      <c r="G8" s="52">
        <v>85381144.312777817</v>
      </c>
      <c r="H8" s="52">
        <v>84734002.55675593</v>
      </c>
      <c r="I8" s="52">
        <v>90847309.685851008</v>
      </c>
      <c r="J8" s="52">
        <v>92710162.527760684</v>
      </c>
      <c r="K8" s="52">
        <v>94740885.438281</v>
      </c>
      <c r="L8" s="52">
        <v>98895854.706084728</v>
      </c>
      <c r="M8" s="52">
        <v>95312157.906497657</v>
      </c>
      <c r="N8" s="52">
        <v>86467870.322960556</v>
      </c>
      <c r="O8" s="52">
        <v>67066229.438406527</v>
      </c>
      <c r="P8" s="52">
        <v>74703867.76881969</v>
      </c>
      <c r="Q8" s="52">
        <v>72406043.157783926</v>
      </c>
      <c r="R8" s="52">
        <v>64664257.984768331</v>
      </c>
      <c r="S8" s="52">
        <v>52321007.541081011</v>
      </c>
      <c r="T8" s="52">
        <v>48171179.777218521</v>
      </c>
      <c r="U8" s="52">
        <v>41558599.515477359</v>
      </c>
      <c r="V8" s="52">
        <v>34462271.496382654</v>
      </c>
      <c r="W8" s="52">
        <v>38264419.015877068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72961645.312989533</v>
      </c>
      <c r="D9" s="36">
        <v>73654511.353200316</v>
      </c>
      <c r="E9" s="36">
        <v>75145877.871744335</v>
      </c>
      <c r="F9" s="36">
        <v>74843701.204876602</v>
      </c>
      <c r="G9" s="36">
        <v>75702443.671667218</v>
      </c>
      <c r="H9" s="36">
        <v>76074252.546185672</v>
      </c>
      <c r="I9" s="36">
        <v>81218641.84820962</v>
      </c>
      <c r="J9" s="36">
        <v>82944090.160489082</v>
      </c>
      <c r="K9" s="36">
        <v>84525517.26396203</v>
      </c>
      <c r="L9" s="36">
        <v>86151952.370542228</v>
      </c>
      <c r="M9" s="36">
        <v>87135453.549764812</v>
      </c>
      <c r="N9" s="36">
        <v>79262083.18017143</v>
      </c>
      <c r="O9" s="36">
        <v>60173863.909459531</v>
      </c>
      <c r="P9" s="36">
        <v>60733328.217703402</v>
      </c>
      <c r="Q9" s="36">
        <v>71853706.747372448</v>
      </c>
      <c r="R9" s="36">
        <v>59505078.527938426</v>
      </c>
      <c r="S9" s="36">
        <v>47439557.973360896</v>
      </c>
      <c r="T9" s="36">
        <v>44608047.374092758</v>
      </c>
      <c r="U9" s="36">
        <v>38152312.109430313</v>
      </c>
      <c r="V9" s="36">
        <v>31773507.494715095</v>
      </c>
      <c r="W9" s="36">
        <v>26726296.135900617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470.45205387674292</v>
      </c>
      <c r="C11" s="54">
        <v>471.41888916229851</v>
      </c>
      <c r="D11" s="54">
        <v>472.0400339185457</v>
      </c>
      <c r="E11" s="54">
        <v>472.56106845534464</v>
      </c>
      <c r="F11" s="54">
        <v>473.27613376488569</v>
      </c>
      <c r="G11" s="54">
        <v>473.76596231210453</v>
      </c>
      <c r="H11" s="54">
        <v>474.35186531233137</v>
      </c>
      <c r="I11" s="54">
        <v>474.69772408304539</v>
      </c>
      <c r="J11" s="54">
        <v>474.24114435183913</v>
      </c>
      <c r="K11" s="54">
        <v>472.91718980960223</v>
      </c>
      <c r="L11" s="54">
        <v>472.73835522209578</v>
      </c>
      <c r="M11" s="54">
        <v>472.88514778558715</v>
      </c>
      <c r="N11" s="54">
        <v>472.52366325643476</v>
      </c>
      <c r="O11" s="54">
        <v>472.73273360777563</v>
      </c>
      <c r="P11" s="54">
        <v>473.26665356139273</v>
      </c>
      <c r="Q11" s="54">
        <v>474.8095060208189</v>
      </c>
      <c r="R11" s="54">
        <v>473.62764544351393</v>
      </c>
      <c r="S11" s="54">
        <v>476.25890339066893</v>
      </c>
      <c r="T11" s="54">
        <v>489.3820055180928</v>
      </c>
      <c r="U11" s="54">
        <v>493.04071710226356</v>
      </c>
      <c r="V11" s="54">
        <v>520.23890662635552</v>
      </c>
      <c r="W11" s="54">
        <v>532.30203470973356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64.608392003837025</v>
      </c>
      <c r="C13" s="35">
        <v>64.337267660671046</v>
      </c>
      <c r="D13" s="35">
        <v>63.866687287432242</v>
      </c>
      <c r="E13" s="35">
        <v>63.007354774202518</v>
      </c>
      <c r="F13" s="35">
        <v>61.993586632093709</v>
      </c>
      <c r="G13" s="35">
        <v>60.687513278669485</v>
      </c>
      <c r="H13" s="35">
        <v>59.343377395763845</v>
      </c>
      <c r="I13" s="35">
        <v>57.795828036589313</v>
      </c>
      <c r="J13" s="35">
        <v>56.033416898269159</v>
      </c>
      <c r="K13" s="35">
        <v>54.017893274393941</v>
      </c>
      <c r="L13" s="35">
        <v>51.414976255556674</v>
      </c>
      <c r="M13" s="35">
        <v>48.77225860212306</v>
      </c>
      <c r="N13" s="35">
        <v>46.178139933139256</v>
      </c>
      <c r="O13" s="35">
        <v>44.058527619724885</v>
      </c>
      <c r="P13" s="35">
        <v>41.649010302710458</v>
      </c>
      <c r="Q13" s="35">
        <v>38.956579802711097</v>
      </c>
      <c r="R13" s="35">
        <v>36.176365298725187</v>
      </c>
      <c r="S13" s="35">
        <v>33.558062616331597</v>
      </c>
      <c r="T13" s="35">
        <v>30.799621934647853</v>
      </c>
      <c r="U13" s="35">
        <v>28.266887088042733</v>
      </c>
      <c r="V13" s="35">
        <v>26.183811181669792</v>
      </c>
      <c r="W13" s="35">
        <v>24.231354892762141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63.544920701818612</v>
      </c>
      <c r="D14" s="36">
        <v>62.726763524973904</v>
      </c>
      <c r="E14" s="36">
        <v>61.134623086863698</v>
      </c>
      <c r="F14" s="36">
        <v>60.188411764428977</v>
      </c>
      <c r="G14" s="36">
        <v>58.287982346593942</v>
      </c>
      <c r="H14" s="36">
        <v>56.886079289083412</v>
      </c>
      <c r="I14" s="36">
        <v>55.157989420955445</v>
      </c>
      <c r="J14" s="36">
        <v>52.911996907020459</v>
      </c>
      <c r="K14" s="36">
        <v>50.341448760490259</v>
      </c>
      <c r="L14" s="36">
        <v>46.362105499785983</v>
      </c>
      <c r="M14" s="36">
        <v>43.967814059438602</v>
      </c>
      <c r="N14" s="36">
        <v>41.078199034943793</v>
      </c>
      <c r="O14" s="36">
        <v>37.904642499745201</v>
      </c>
      <c r="P14" s="36">
        <v>34.243915575137059</v>
      </c>
      <c r="Q14" s="36">
        <v>31.554455834862257</v>
      </c>
      <c r="R14" s="36">
        <v>26.558118463003463</v>
      </c>
      <c r="S14" s="36">
        <v>21.120212184484341</v>
      </c>
      <c r="T14" s="36">
        <v>16.565127719996791</v>
      </c>
      <c r="U14" s="36">
        <v>13.263434537919128</v>
      </c>
      <c r="V14" s="36">
        <v>11.853206633199969</v>
      </c>
      <c r="W14" s="36">
        <v>11.201606538588676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13.586266783465113</v>
      </c>
      <c r="C16" s="44">
        <f>C7/RES_summary!C$6</f>
        <v>13.784490880177204</v>
      </c>
      <c r="D16" s="44">
        <f>D7/RES_summary!D$6</f>
        <v>13.99287291904038</v>
      </c>
      <c r="E16" s="44">
        <f>E7/RES_summary!E$6</f>
        <v>14.192653751675133</v>
      </c>
      <c r="F16" s="44">
        <f>F7/RES_summary!F$6</f>
        <v>14.409382790034643</v>
      </c>
      <c r="G16" s="44">
        <f>G7/RES_summary!G$6</f>
        <v>14.618047119363494</v>
      </c>
      <c r="H16" s="44">
        <f>H7/RES_summary!H$6</f>
        <v>14.840265705757117</v>
      </c>
      <c r="I16" s="44">
        <f>I7/RES_summary!I$6</f>
        <v>15.055503613315533</v>
      </c>
      <c r="J16" s="44">
        <f>J7/RES_summary!J$6</f>
        <v>15.278288160440669</v>
      </c>
      <c r="K16" s="44">
        <f>K7/RES_summary!K$6</f>
        <v>15.527331262698038</v>
      </c>
      <c r="L16" s="44">
        <f>L7/RES_summary!L$6</f>
        <v>15.933982036040138</v>
      </c>
      <c r="M16" s="44">
        <f>M7/RES_summary!M$6</f>
        <v>16.072206102254942</v>
      </c>
      <c r="N16" s="44">
        <f>N7/RES_summary!N$6</f>
        <v>16.204369017217275</v>
      </c>
      <c r="O16" s="44">
        <f>O7/RES_summary!O$6</f>
        <v>16.337050048030527</v>
      </c>
      <c r="P16" s="44">
        <f>P7/RES_summary!P$6</f>
        <v>16.550510357688633</v>
      </c>
      <c r="Q16" s="44">
        <f>Q7/RES_summary!Q$6</f>
        <v>16.501060660335728</v>
      </c>
      <c r="R16" s="44">
        <f>R7/RES_summary!R$6</f>
        <v>16.661532058312087</v>
      </c>
      <c r="S16" s="44">
        <f>S7/RES_summary!S$6</f>
        <v>16.83474452435356</v>
      </c>
      <c r="T16" s="44">
        <f>T7/RES_summary!T$6</f>
        <v>16.928664927237616</v>
      </c>
      <c r="U16" s="44">
        <f>U7/RES_summary!U$6</f>
        <v>17.116139252962629</v>
      </c>
      <c r="V16" s="44">
        <f>V7/RES_summary!V$6</f>
        <v>17.292806439677385</v>
      </c>
      <c r="W16" s="44">
        <f>W7/RES_summary!W$6</f>
        <v>17.752333293348208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877.78685021482397</v>
      </c>
      <c r="C17" s="52">
        <f t="shared" si="2"/>
        <v>886.85647932403981</v>
      </c>
      <c r="D17" s="52">
        <f t="shared" si="2"/>
        <v>893.67843897313116</v>
      </c>
      <c r="E17" s="52">
        <f t="shared" si="2"/>
        <v>894.24157011921147</v>
      </c>
      <c r="F17" s="52">
        <f t="shared" si="2"/>
        <v>893.28932030901285</v>
      </c>
      <c r="G17" s="52">
        <f t="shared" si="2"/>
        <v>887.13292866458823</v>
      </c>
      <c r="H17" s="52">
        <f t="shared" si="2"/>
        <v>880.67148843015627</v>
      </c>
      <c r="I17" s="52">
        <f t="shared" si="2"/>
        <v>870.14529783943362</v>
      </c>
      <c r="J17" s="52">
        <f t="shared" si="2"/>
        <v>856.09468998586181</v>
      </c>
      <c r="K17" s="52">
        <f t="shared" si="2"/>
        <v>838.75372298458308</v>
      </c>
      <c r="L17" s="52">
        <f t="shared" si="2"/>
        <v>819.24530803947027</v>
      </c>
      <c r="M17" s="52">
        <f t="shared" si="2"/>
        <v>783.87779232579828</v>
      </c>
      <c r="N17" s="52">
        <f t="shared" si="2"/>
        <v>748.28762000528559</v>
      </c>
      <c r="O17" s="52">
        <f t="shared" si="2"/>
        <v>719.78637076598068</v>
      </c>
      <c r="P17" s="52">
        <f t="shared" si="2"/>
        <v>689.31237640249003</v>
      </c>
      <c r="Q17" s="52">
        <f t="shared" si="2"/>
        <v>642.82488644374541</v>
      </c>
      <c r="R17" s="52">
        <f t="shared" ref="R17:V17" si="3">R13*R16</f>
        <v>602.75367017791859</v>
      </c>
      <c r="S17" s="52">
        <f t="shared" si="3"/>
        <v>564.9414108782023</v>
      </c>
      <c r="T17" s="52">
        <f t="shared" si="3"/>
        <v>521.39647961725143</v>
      </c>
      <c r="U17" s="52">
        <f t="shared" si="3"/>
        <v>483.8199756467107</v>
      </c>
      <c r="V17" s="52">
        <f t="shared" si="3"/>
        <v>452.79157861767612</v>
      </c>
      <c r="W17" s="52">
        <f t="shared" ref="W17" si="4">W13*W16</f>
        <v>430.16308820571737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412.95662654956078</v>
      </c>
      <c r="C18" s="52">
        <f>C3*11630*1000/RES_summary!C$6</f>
        <v>418.08089632932575</v>
      </c>
      <c r="D18" s="52">
        <f>D3*11630*1000/RES_summary!D$6</f>
        <v>421.85200064514981</v>
      </c>
      <c r="E18" s="52">
        <f>E3*11630*1000/RES_summary!E$6</f>
        <v>422.5837518327196</v>
      </c>
      <c r="F18" s="52">
        <f>F3*11630*1000/RES_summary!F$6</f>
        <v>422.77251584931213</v>
      </c>
      <c r="G18" s="52">
        <f>G3*11630*1000/RES_summary!G$6</f>
        <v>420.29338564753425</v>
      </c>
      <c r="H18" s="52">
        <f>H3*11630*1000/RES_summary!H$6</f>
        <v>417.74816326423183</v>
      </c>
      <c r="I18" s="52">
        <f>I3*11630*1000/RES_summary!I$6</f>
        <v>413.0559925059427</v>
      </c>
      <c r="J18" s="52">
        <f>J3*11630*1000/RES_summary!J$6</f>
        <v>405.99532545242812</v>
      </c>
      <c r="K18" s="52">
        <f>K3*11630*1000/RES_summary!K$6</f>
        <v>396.66105361621055</v>
      </c>
      <c r="L18" s="52">
        <f>L3*11630*1000/RES_summary!L$6</f>
        <v>387.28867944599841</v>
      </c>
      <c r="M18" s="52">
        <f>M3*11630*1000/RES_summary!M$6</f>
        <v>370.68416566982484</v>
      </c>
      <c r="N18" s="52">
        <f>N3*11630*1000/RES_summary!N$6</f>
        <v>353.58360737433657</v>
      </c>
      <c r="O18" s="52">
        <f>O3*11630*1000/RES_summary!O$6</f>
        <v>340.2665786658219</v>
      </c>
      <c r="P18" s="52">
        <f>P3*11630*1000/RES_summary!P$6</f>
        <v>326.22856163845756</v>
      </c>
      <c r="Q18" s="52">
        <f>Q3*11630*1000/RES_summary!Q$6</f>
        <v>305.21936679024378</v>
      </c>
      <c r="R18" s="52">
        <f>R3*11630*1000/RES_summary!R$6</f>
        <v>285.48080158880401</v>
      </c>
      <c r="S18" s="52">
        <f>S3*11630*1000/RES_summary!S$6</f>
        <v>269.05837682482991</v>
      </c>
      <c r="T18" s="52">
        <f>T3*11630*1000/RES_summary!T$6</f>
        <v>255.16205486516392</v>
      </c>
      <c r="U18" s="52">
        <f>U3*11630*1000/RES_summary!U$6</f>
        <v>238.54294774125395</v>
      </c>
      <c r="V18" s="52">
        <f>V3*11630*1000/RES_summary!V$6</f>
        <v>235.55979578968129</v>
      </c>
      <c r="W18" s="52">
        <f>W3*11630*1000/RES_summary!W$6</f>
        <v>228.97668710892592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150.50396588169076</v>
      </c>
      <c r="D19" s="36">
        <v>152.6942096765784</v>
      </c>
      <c r="E19" s="36">
        <v>155.12254371945698</v>
      </c>
      <c r="F19" s="36">
        <v>157.98907676274126</v>
      </c>
      <c r="G19" s="36">
        <v>160.82081516238802</v>
      </c>
      <c r="H19" s="36">
        <v>162.32521850930715</v>
      </c>
      <c r="I19" s="36">
        <v>164.93436985650123</v>
      </c>
      <c r="J19" s="36">
        <v>167.02908568796929</v>
      </c>
      <c r="K19" s="36">
        <v>169.30844618100744</v>
      </c>
      <c r="L19" s="36">
        <v>172.72273104878775</v>
      </c>
      <c r="M19" s="36">
        <v>174.7282549974245</v>
      </c>
      <c r="N19" s="36">
        <v>175.28563231067156</v>
      </c>
      <c r="O19" s="36">
        <v>176.06438411923446</v>
      </c>
      <c r="P19" s="36">
        <v>179.92694520848184</v>
      </c>
      <c r="Q19" s="36">
        <v>175.79163434632994</v>
      </c>
      <c r="R19" s="36">
        <v>176.60253641836002</v>
      </c>
      <c r="S19" s="36">
        <v>177.61108390501485</v>
      </c>
      <c r="T19" s="36">
        <v>178.30551569691838</v>
      </c>
      <c r="U19" s="36">
        <v>178.54671282595496</v>
      </c>
      <c r="V19" s="36">
        <v>179.52826409570943</v>
      </c>
      <c r="W19" s="36">
        <v>184.17893021338816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193.11744966088551</v>
      </c>
      <c r="C3" s="49">
        <f t="shared" ref="C3:W3" si="0">C5*C11/11630</f>
        <v>199.5729890356647</v>
      </c>
      <c r="D3" s="49">
        <f t="shared" si="0"/>
        <v>210.27307712646112</v>
      </c>
      <c r="E3" s="49">
        <f t="shared" si="0"/>
        <v>219.41644463847658</v>
      </c>
      <c r="F3" s="49">
        <f t="shared" si="0"/>
        <v>228.84430734356937</v>
      </c>
      <c r="G3" s="49">
        <f t="shared" si="0"/>
        <v>245.77527652325963</v>
      </c>
      <c r="H3" s="49">
        <f t="shared" si="0"/>
        <v>260.80609357745629</v>
      </c>
      <c r="I3" s="49">
        <f t="shared" si="0"/>
        <v>286.36252946953613</v>
      </c>
      <c r="J3" s="49">
        <f t="shared" si="0"/>
        <v>313.68554493497265</v>
      </c>
      <c r="K3" s="49">
        <f t="shared" si="0"/>
        <v>348.45551474099238</v>
      </c>
      <c r="L3" s="49">
        <f t="shared" si="0"/>
        <v>376.42362198290868</v>
      </c>
      <c r="M3" s="49">
        <f t="shared" si="0"/>
        <v>402.87128753159323</v>
      </c>
      <c r="N3" s="49">
        <f t="shared" si="0"/>
        <v>419.74682047692392</v>
      </c>
      <c r="O3" s="49">
        <f t="shared" si="0"/>
        <v>441.22625608812132</v>
      </c>
      <c r="P3" s="49">
        <f t="shared" si="0"/>
        <v>465.81210078281902</v>
      </c>
      <c r="Q3" s="49">
        <f t="shared" si="0"/>
        <v>482.59366250061834</v>
      </c>
      <c r="R3" s="49">
        <f t="shared" si="0"/>
        <v>487.17797570136213</v>
      </c>
      <c r="S3" s="49">
        <f t="shared" si="0"/>
        <v>508.49682560094845</v>
      </c>
      <c r="T3" s="49">
        <f t="shared" si="0"/>
        <v>532.39957017093559</v>
      </c>
      <c r="U3" s="49">
        <f t="shared" si="0"/>
        <v>544.52739357712483</v>
      </c>
      <c r="V3" s="49">
        <f t="shared" si="0"/>
        <v>581.59382385493723</v>
      </c>
      <c r="W3" s="49">
        <f t="shared" si="0"/>
        <v>590.4725542161749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66714.74351910947</v>
      </c>
      <c r="C5" s="49">
        <f t="shared" ref="C5:W5" si="1">C7*C13/1000000</f>
        <v>67737.072257936932</v>
      </c>
      <c r="D5" s="49">
        <f t="shared" si="1"/>
        <v>70343.703679375205</v>
      </c>
      <c r="E5" s="49">
        <f t="shared" si="1"/>
        <v>72515.860286154857</v>
      </c>
      <c r="F5" s="49">
        <f t="shared" si="1"/>
        <v>74823.357656611843</v>
      </c>
      <c r="G5" s="49">
        <f t="shared" si="1"/>
        <v>79664.807494642766</v>
      </c>
      <c r="H5" s="49">
        <f t="shared" si="1"/>
        <v>83907.693383441365</v>
      </c>
      <c r="I5" s="49">
        <f t="shared" si="1"/>
        <v>91606.082108223345</v>
      </c>
      <c r="J5" s="49">
        <f t="shared" si="1"/>
        <v>100059.13570358053</v>
      </c>
      <c r="K5" s="49">
        <f t="shared" si="1"/>
        <v>111150.62205912276</v>
      </c>
      <c r="L5" s="49">
        <f t="shared" si="1"/>
        <v>119897.28383715363</v>
      </c>
      <c r="M5" s="49">
        <f t="shared" si="1"/>
        <v>127781.21876114723</v>
      </c>
      <c r="N5" s="49">
        <f t="shared" si="1"/>
        <v>132808.98178918712</v>
      </c>
      <c r="O5" s="49">
        <f t="shared" si="1"/>
        <v>139186.62380853386</v>
      </c>
      <c r="P5" s="49">
        <f t="shared" si="1"/>
        <v>146489.29384073141</v>
      </c>
      <c r="Q5" s="49">
        <f t="shared" si="1"/>
        <v>151062.23163003178</v>
      </c>
      <c r="R5" s="49">
        <f t="shared" si="1"/>
        <v>153786.27514421116</v>
      </c>
      <c r="S5" s="49">
        <f t="shared" si="1"/>
        <v>157444.8409200795</v>
      </c>
      <c r="T5" s="49">
        <f t="shared" si="1"/>
        <v>160663.66196983564</v>
      </c>
      <c r="U5" s="49">
        <f t="shared" si="1"/>
        <v>163665.78170264489</v>
      </c>
      <c r="V5" s="49">
        <f t="shared" si="1"/>
        <v>166271.21214855605</v>
      </c>
      <c r="W5" s="49">
        <f t="shared" si="1"/>
        <v>164717.26646959782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7853865.1034041084</v>
      </c>
      <c r="C7" s="35">
        <v>8057319.4338334017</v>
      </c>
      <c r="D7" s="35">
        <v>8465404.7531795781</v>
      </c>
      <c r="E7" s="35">
        <v>8820919.6325498112</v>
      </c>
      <c r="F7" s="35">
        <v>9195465.3438257296</v>
      </c>
      <c r="G7" s="35">
        <v>9894972.8646635134</v>
      </c>
      <c r="H7" s="35">
        <v>10520496.411808351</v>
      </c>
      <c r="I7" s="35">
        <v>11589667.602598352</v>
      </c>
      <c r="J7" s="35">
        <v>12758897.07757869</v>
      </c>
      <c r="K7" s="35">
        <v>14190484.085755741</v>
      </c>
      <c r="L7" s="35">
        <v>15384489.803322636</v>
      </c>
      <c r="M7" s="35">
        <v>16523063.717025466</v>
      </c>
      <c r="N7" s="35">
        <v>17320199.10736794</v>
      </c>
      <c r="O7" s="35">
        <v>18345958.724309407</v>
      </c>
      <c r="P7" s="35">
        <v>19547482.692822676</v>
      </c>
      <c r="Q7" s="35">
        <v>20457268.706434395</v>
      </c>
      <c r="R7" s="35">
        <v>21160105.900228001</v>
      </c>
      <c r="S7" s="35">
        <v>22106424.521856029</v>
      </c>
      <c r="T7" s="35">
        <v>22989829.811944492</v>
      </c>
      <c r="U7" s="35">
        <v>23841300.046803169</v>
      </c>
      <c r="V7" s="35">
        <v>24605425.657670341</v>
      </c>
      <c r="W7" s="35">
        <v>24816809.642691985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1127452.4965070821</v>
      </c>
      <c r="D8" s="52">
        <v>1348017.6196069792</v>
      </c>
      <c r="E8" s="52">
        <v>1311656.094264362</v>
      </c>
      <c r="F8" s="52">
        <v>1347175.3597788541</v>
      </c>
      <c r="G8" s="52">
        <v>1688909.9421649445</v>
      </c>
      <c r="H8" s="52">
        <v>1631987.9838755</v>
      </c>
      <c r="I8" s="52">
        <v>2092991.8734246697</v>
      </c>
      <c r="J8" s="52">
        <v>2210705.7079562955</v>
      </c>
      <c r="K8" s="52">
        <v>2559039.5046841335</v>
      </c>
      <c r="L8" s="52">
        <v>2542023.3371738736</v>
      </c>
      <c r="M8" s="52">
        <v>2450230.0079671927</v>
      </c>
      <c r="N8" s="52">
        <v>2144310.750121329</v>
      </c>
      <c r="O8" s="52">
        <v>2714669.5591064114</v>
      </c>
      <c r="P8" s="52">
        <v>2833511.952388769</v>
      </c>
      <c r="Q8" s="52">
        <v>3002777.8870363869</v>
      </c>
      <c r="R8" s="52">
        <v>2913542.9017499015</v>
      </c>
      <c r="S8" s="52">
        <v>3505358.1263121627</v>
      </c>
      <c r="T8" s="52">
        <v>3425428.627262339</v>
      </c>
      <c r="U8" s="52">
        <v>3301700.2428258695</v>
      </c>
      <c r="V8" s="52">
        <v>2908436.3609885015</v>
      </c>
      <c r="W8" s="52">
        <v>2926053.5441280529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923998.16607778892</v>
      </c>
      <c r="D9" s="36">
        <v>939932.30026080273</v>
      </c>
      <c r="E9" s="36">
        <v>956141.21489412896</v>
      </c>
      <c r="F9" s="36">
        <v>972629.64850293659</v>
      </c>
      <c r="G9" s="36">
        <v>989402.42132716067</v>
      </c>
      <c r="H9" s="36">
        <v>1006464.4367306624</v>
      </c>
      <c r="I9" s="36">
        <v>1023820.6826346684</v>
      </c>
      <c r="J9" s="36">
        <v>1041476.2329759579</v>
      </c>
      <c r="K9" s="36">
        <v>1127452.4965070821</v>
      </c>
      <c r="L9" s="36">
        <v>1348017.6196069792</v>
      </c>
      <c r="M9" s="36">
        <v>1311656.094264362</v>
      </c>
      <c r="N9" s="36">
        <v>1347175.359778855</v>
      </c>
      <c r="O9" s="36">
        <v>1688909.9421649426</v>
      </c>
      <c r="P9" s="36">
        <v>1631987.9838755019</v>
      </c>
      <c r="Q9" s="36">
        <v>2092991.8734246679</v>
      </c>
      <c r="R9" s="36">
        <v>2210705.7079562955</v>
      </c>
      <c r="S9" s="36">
        <v>2559039.5046841353</v>
      </c>
      <c r="T9" s="36">
        <v>2542023.3371738754</v>
      </c>
      <c r="U9" s="36">
        <v>2450230.0079671927</v>
      </c>
      <c r="V9" s="36">
        <v>2144310.750121329</v>
      </c>
      <c r="W9" s="36">
        <v>2714669.5591064095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33.665061440471206</v>
      </c>
      <c r="C11" s="54">
        <v>34.265340752350262</v>
      </c>
      <c r="D11" s="54">
        <v>34.764673440101461</v>
      </c>
      <c r="E11" s="54">
        <v>35.18972595892501</v>
      </c>
      <c r="F11" s="54">
        <v>35.56989926354273</v>
      </c>
      <c r="G11" s="54">
        <v>35.87991430416406</v>
      </c>
      <c r="H11" s="54">
        <v>36.148948278733094</v>
      </c>
      <c r="I11" s="54">
        <v>36.35562335038167</v>
      </c>
      <c r="J11" s="54">
        <v>36.460067958224286</v>
      </c>
      <c r="K11" s="54">
        <v>36.459873650388865</v>
      </c>
      <c r="L11" s="54">
        <v>36.512976637629535</v>
      </c>
      <c r="M11" s="54">
        <v>36.66730619270831</v>
      </c>
      <c r="N11" s="54">
        <v>36.756968213907911</v>
      </c>
      <c r="O11" s="54">
        <v>36.867489259339507</v>
      </c>
      <c r="P11" s="54">
        <v>36.981506225254776</v>
      </c>
      <c r="Q11" s="54">
        <v>37.153987693151429</v>
      </c>
      <c r="R11" s="54">
        <v>36.842558622957306</v>
      </c>
      <c r="S11" s="54">
        <v>37.561205862191073</v>
      </c>
      <c r="T11" s="54">
        <v>38.538938582456083</v>
      </c>
      <c r="U11" s="54">
        <v>38.693815661527623</v>
      </c>
      <c r="V11" s="54">
        <v>40.680139899320871</v>
      </c>
      <c r="W11" s="54">
        <v>41.690807240305958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8494.5110007292114</v>
      </c>
      <c r="C13" s="35">
        <v>8406.8991944768804</v>
      </c>
      <c r="D13" s="35">
        <v>8309.5499542363086</v>
      </c>
      <c r="E13" s="35">
        <v>8220.8957010067588</v>
      </c>
      <c r="F13" s="35">
        <v>8136.984356844082</v>
      </c>
      <c r="G13" s="35">
        <v>8051.0385004832278</v>
      </c>
      <c r="H13" s="35">
        <v>7975.6401313213892</v>
      </c>
      <c r="I13" s="35">
        <v>7904.1164293344928</v>
      </c>
      <c r="J13" s="35">
        <v>7842.3029118571094</v>
      </c>
      <c r="K13" s="35">
        <v>7832.7575992065404</v>
      </c>
      <c r="L13" s="35">
        <v>7793.3870651504512</v>
      </c>
      <c r="M13" s="35">
        <v>7733.5063853491456</v>
      </c>
      <c r="N13" s="35">
        <v>7667.8669203456639</v>
      </c>
      <c r="O13" s="35">
        <v>7586.7729727367087</v>
      </c>
      <c r="P13" s="35">
        <v>7494.0234577886822</v>
      </c>
      <c r="Q13" s="35">
        <v>7384.2815381565761</v>
      </c>
      <c r="R13" s="35">
        <v>7267.7460060610611</v>
      </c>
      <c r="S13" s="35">
        <v>7122.130526554306</v>
      </c>
      <c r="T13" s="35">
        <v>6988.466782227415</v>
      </c>
      <c r="U13" s="35">
        <v>6864.8010545293446</v>
      </c>
      <c r="V13" s="35">
        <v>6757.5019616343725</v>
      </c>
      <c r="W13" s="35">
        <v>6637.3264267715203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7868.3947684825225</v>
      </c>
      <c r="D14" s="36">
        <v>7856.6455897157948</v>
      </c>
      <c r="E14" s="36">
        <v>7848.1766066293876</v>
      </c>
      <c r="F14" s="36">
        <v>7845.6828523315653</v>
      </c>
      <c r="G14" s="36">
        <v>7842.8927792106979</v>
      </c>
      <c r="H14" s="36">
        <v>7838.4824182785287</v>
      </c>
      <c r="I14" s="36">
        <v>7833.4010678070463</v>
      </c>
      <c r="J14" s="36">
        <v>7825.5033454283202</v>
      </c>
      <c r="K14" s="36">
        <v>7800.8673348851453</v>
      </c>
      <c r="L14" s="36">
        <v>7607.1522165779979</v>
      </c>
      <c r="M14" s="36">
        <v>7418.9131386988647</v>
      </c>
      <c r="N14" s="36">
        <v>7273.7935238434702</v>
      </c>
      <c r="O14" s="36">
        <v>7228.7183328304709</v>
      </c>
      <c r="P14" s="36">
        <v>7091.8984949777923</v>
      </c>
      <c r="Q14" s="36">
        <v>6982.9282598691734</v>
      </c>
      <c r="R14" s="36">
        <v>6872.7075944281796</v>
      </c>
      <c r="S14" s="36">
        <v>6738.6248724008146</v>
      </c>
      <c r="T14" s="36">
        <v>6584.9801494065305</v>
      </c>
      <c r="U14" s="36">
        <v>6414.9261816764829</v>
      </c>
      <c r="V14" s="36">
        <v>6258.5877199888237</v>
      </c>
      <c r="W14" s="36">
        <v>6175.4290063464032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0.3520379737524203</v>
      </c>
      <c r="C16" s="44">
        <f>C7/RES_summary!C$6</f>
        <v>0.35955987875290646</v>
      </c>
      <c r="D16" s="44">
        <f>D7/RES_summary!D$6</f>
        <v>0.37616275516155179</v>
      </c>
      <c r="E16" s="44">
        <f>E7/RES_summary!E$6</f>
        <v>0.38949246662557896</v>
      </c>
      <c r="F16" s="44">
        <f>F7/RES_summary!F$6</f>
        <v>0.40191047705193017</v>
      </c>
      <c r="G16" s="44">
        <f>G7/RES_summary!G$6</f>
        <v>0.42623365105869765</v>
      </c>
      <c r="H16" s="44">
        <f>H7/RES_summary!H$6</f>
        <v>0.44861968801714258</v>
      </c>
      <c r="I16" s="44">
        <f>I7/RES_summary!I$6</f>
        <v>0.4878812793194266</v>
      </c>
      <c r="J16" s="44">
        <f>J7/RES_summary!J$6</f>
        <v>0.53056137945153137</v>
      </c>
      <c r="K16" s="44">
        <f>K7/RES_summary!K$6</f>
        <v>0.58348766044872913</v>
      </c>
      <c r="L16" s="44">
        <f>L7/RES_summary!L$6</f>
        <v>0.6279580695133915</v>
      </c>
      <c r="M16" s="44">
        <f>M7/RES_summary!M$6</f>
        <v>0.66632562324173628</v>
      </c>
      <c r="N16" s="44">
        <f>N7/RES_summary!N$6</f>
        <v>0.69170908756984062</v>
      </c>
      <c r="O16" s="44">
        <f>O7/RES_summary!O$6</f>
        <v>0.72633553531989314</v>
      </c>
      <c r="P16" s="44">
        <f>P7/RES_summary!P$6</f>
        <v>0.75834249026598033</v>
      </c>
      <c r="Q16" s="44">
        <f>Q7/RES_summary!Q$6</f>
        <v>0.79024318428298512</v>
      </c>
      <c r="R16" s="44">
        <f>R7/RES_summary!R$6</f>
        <v>0.81549291194250639</v>
      </c>
      <c r="S16" s="44">
        <f>S7/RES_summary!S$6</f>
        <v>0.85120912700203788</v>
      </c>
      <c r="T16" s="44">
        <f>T7/RES_summary!T$6</f>
        <v>0.88296738738095804</v>
      </c>
      <c r="U16" s="44">
        <f>U7/RES_summary!U$6</f>
        <v>0.91871036001398521</v>
      </c>
      <c r="V16" s="44">
        <f>V7/RES_summary!V$6</f>
        <v>0.95217817322138731</v>
      </c>
      <c r="W16" s="44">
        <f>W7/RES_summary!W$6</f>
        <v>0.96106346950608945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2990.3904407143555</v>
      </c>
      <c r="C17" s="52">
        <f t="shared" si="2"/>
        <v>3022.7836550540142</v>
      </c>
      <c r="D17" s="52">
        <f t="shared" si="2"/>
        <v>3125.7432049380764</v>
      </c>
      <c r="E17" s="52">
        <f t="shared" si="2"/>
        <v>3201.9769444567405</v>
      </c>
      <c r="F17" s="52">
        <f t="shared" si="2"/>
        <v>3270.3392646232983</v>
      </c>
      <c r="G17" s="52">
        <f t="shared" si="2"/>
        <v>3431.6235348751084</v>
      </c>
      <c r="H17" s="52">
        <f t="shared" si="2"/>
        <v>3578.0291874504037</v>
      </c>
      <c r="I17" s="52">
        <f t="shared" si="2"/>
        <v>3856.2704354334105</v>
      </c>
      <c r="J17" s="52">
        <f t="shared" si="2"/>
        <v>4160.8230509916693</v>
      </c>
      <c r="K17" s="52">
        <f t="shared" si="2"/>
        <v>4570.3174064230288</v>
      </c>
      <c r="L17" s="52">
        <f t="shared" si="2"/>
        <v>4893.9202964025135</v>
      </c>
      <c r="M17" s="52">
        <f t="shared" si="2"/>
        <v>5153.0334620617168</v>
      </c>
      <c r="N17" s="52">
        <f t="shared" si="2"/>
        <v>5303.9332310792634</v>
      </c>
      <c r="O17" s="52">
        <f t="shared" si="2"/>
        <v>5510.5428085032145</v>
      </c>
      <c r="P17" s="52">
        <f t="shared" si="2"/>
        <v>5683.0364110911423</v>
      </c>
      <c r="Q17" s="52">
        <f t="shared" si="2"/>
        <v>5835.3781563549119</v>
      </c>
      <c r="R17" s="52">
        <f t="shared" ref="R17:V17" si="3">R13*R16</f>
        <v>5926.795353741255</v>
      </c>
      <c r="S17" s="52">
        <f t="shared" si="3"/>
        <v>6062.4225079028556</v>
      </c>
      <c r="T17" s="52">
        <f t="shared" si="3"/>
        <v>6170.588256501951</v>
      </c>
      <c r="U17" s="52">
        <f t="shared" si="3"/>
        <v>6306.7638482310394</v>
      </c>
      <c r="V17" s="52">
        <f t="shared" si="3"/>
        <v>6434.3458733689577</v>
      </c>
      <c r="W17" s="52">
        <f t="shared" ref="W17" si="4">W13*W16</f>
        <v>6378.8919639574924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100.67167791764655</v>
      </c>
      <c r="C18" s="36">
        <f>C3*11630*1000/RES_summary!C$6</f>
        <v>103.57671196106058</v>
      </c>
      <c r="D18" s="36">
        <f>D3*11630*1000/RES_summary!D$6</f>
        <v>108.66544177728836</v>
      </c>
      <c r="E18" s="36">
        <f>E3*11630*1000/RES_summary!E$6</f>
        <v>112.67669120222872</v>
      </c>
      <c r="F18" s="36">
        <f>F3*11630*1000/RES_summary!F$6</f>
        <v>116.32563820025911</v>
      </c>
      <c r="G18" s="36">
        <f>G3*11630*1000/RES_summary!G$6</f>
        <v>123.12635835547145</v>
      </c>
      <c r="H18" s="36">
        <f>H3*11630*1000/RES_summary!H$6</f>
        <v>129.34199203694203</v>
      </c>
      <c r="I18" s="36">
        <f>I3*11630*1000/RES_summary!I$6</f>
        <v>140.19711548782939</v>
      </c>
      <c r="J18" s="36">
        <f>J3*11630*1000/RES_summary!J$6</f>
        <v>151.70389120130235</v>
      </c>
      <c r="K18" s="36">
        <f>K3*11630*1000/RES_summary!K$6</f>
        <v>166.63319518035658</v>
      </c>
      <c r="L18" s="36">
        <f>L3*11630*1000/RES_summary!L$6</f>
        <v>178.69159744896598</v>
      </c>
      <c r="M18" s="36">
        <f>M3*11630*1000/RES_summary!M$6</f>
        <v>188.94785577468875</v>
      </c>
      <c r="N18" s="36">
        <f>N3*11630*1000/RES_summary!N$6</f>
        <v>194.95650518347034</v>
      </c>
      <c r="O18" s="36">
        <f>O3*11630*1000/RES_summary!O$6</f>
        <v>203.15987780562284</v>
      </c>
      <c r="P18" s="36">
        <f>P3*11630*1000/RES_summary!P$6</f>
        <v>210.16724641511664</v>
      </c>
      <c r="Q18" s="36">
        <f>Q3*11630*1000/RES_summary!Q$6</f>
        <v>216.80756820609511</v>
      </c>
      <c r="R18" s="36">
        <f>R3*11630*1000/RES_summary!R$6</f>
        <v>218.35830526648317</v>
      </c>
      <c r="S18" s="36">
        <f>S3*11630*1000/RES_summary!S$6</f>
        <v>227.71189984291982</v>
      </c>
      <c r="T18" s="36">
        <f>T3*11630*1000/RES_summary!T$6</f>
        <v>237.8079218349535</v>
      </c>
      <c r="U18" s="36">
        <f>U3*11630*1000/RES_summary!U$6</f>
        <v>244.0327577642384</v>
      </c>
      <c r="V18" s="36">
        <f>V3*11630*1000/RES_summary!V$6</f>
        <v>261.75009028926712</v>
      </c>
      <c r="W18" s="36">
        <f>W3*11630*1000/RES_summary!W$6</f>
        <v>265.94115527608852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100497</v>
      </c>
      <c r="C3" s="120">
        <v>83072</v>
      </c>
      <c r="D3" s="120">
        <v>45342</v>
      </c>
      <c r="E3" s="120">
        <v>26021</v>
      </c>
      <c r="F3" s="120">
        <v>12458</v>
      </c>
      <c r="G3" s="120">
        <v>9139</v>
      </c>
      <c r="H3" s="120">
        <v>7336</v>
      </c>
      <c r="I3" s="120">
        <v>6111</v>
      </c>
      <c r="J3" s="120">
        <v>4932</v>
      </c>
      <c r="K3" s="120">
        <v>4112</v>
      </c>
      <c r="L3" s="120">
        <v>3617</v>
      </c>
      <c r="M3" s="120">
        <v>3110</v>
      </c>
      <c r="N3" s="120">
        <v>2068</v>
      </c>
      <c r="O3" s="120">
        <v>0</v>
      </c>
      <c r="P3" s="120">
        <v>0</v>
      </c>
      <c r="Q3" s="120">
        <v>0</v>
      </c>
      <c r="R3" s="120">
        <v>0</v>
      </c>
      <c r="S3" s="120">
        <v>0</v>
      </c>
      <c r="T3" s="120">
        <v>0</v>
      </c>
      <c r="U3" s="120">
        <v>0</v>
      </c>
      <c r="V3" s="120">
        <v>0</v>
      </c>
      <c r="W3" s="120">
        <v>0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100497</v>
      </c>
      <c r="C5" s="52">
        <v>83072</v>
      </c>
      <c r="D5" s="52">
        <v>45342</v>
      </c>
      <c r="E5" s="52">
        <v>26021</v>
      </c>
      <c r="F5" s="52">
        <v>12458</v>
      </c>
      <c r="G5" s="52">
        <v>9139</v>
      </c>
      <c r="H5" s="52">
        <v>7336</v>
      </c>
      <c r="I5" s="52">
        <v>6111</v>
      </c>
      <c r="J5" s="52">
        <v>4932</v>
      </c>
      <c r="K5" s="52">
        <v>4112</v>
      </c>
      <c r="L5" s="52">
        <v>3617</v>
      </c>
      <c r="M5" s="52">
        <v>3110</v>
      </c>
      <c r="N5" s="52">
        <v>2068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8884</v>
      </c>
      <c r="C8" s="52">
        <v>8921</v>
      </c>
      <c r="D8" s="52">
        <v>8544</v>
      </c>
      <c r="E8" s="52">
        <v>7162</v>
      </c>
      <c r="F8" s="52">
        <v>5737</v>
      </c>
      <c r="G8" s="52">
        <v>4292</v>
      </c>
      <c r="H8" s="52">
        <v>2692</v>
      </c>
      <c r="I8" s="52">
        <v>1805</v>
      </c>
      <c r="J8" s="52">
        <v>1308</v>
      </c>
      <c r="K8" s="52">
        <v>668</v>
      </c>
      <c r="L8" s="52">
        <v>420</v>
      </c>
      <c r="M8" s="52">
        <v>489</v>
      </c>
      <c r="N8" s="52">
        <v>484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1060</v>
      </c>
    </row>
    <row r="11" spans="1:105" ht="12" customHeight="1" x14ac:dyDescent="0.25">
      <c r="A11" s="97" t="s">
        <v>124</v>
      </c>
      <c r="B11" s="52">
        <v>50867</v>
      </c>
      <c r="C11" s="52">
        <v>42047</v>
      </c>
      <c r="D11" s="52">
        <v>22950</v>
      </c>
      <c r="E11" s="52">
        <v>13171</v>
      </c>
      <c r="F11" s="52">
        <v>6306</v>
      </c>
      <c r="G11" s="52">
        <v>4626</v>
      </c>
      <c r="H11" s="52">
        <v>3358</v>
      </c>
      <c r="I11" s="52">
        <v>589</v>
      </c>
      <c r="J11" s="52">
        <v>474</v>
      </c>
      <c r="K11" s="52">
        <v>395</v>
      </c>
      <c r="L11" s="52">
        <v>348</v>
      </c>
      <c r="M11" s="52">
        <v>299</v>
      </c>
      <c r="N11" s="52">
        <v>199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1061</v>
      </c>
    </row>
    <row r="12" spans="1:105" ht="12" customHeight="1" x14ac:dyDescent="0.25">
      <c r="A12" s="97" t="s">
        <v>123</v>
      </c>
      <c r="B12" s="52">
        <v>9</v>
      </c>
      <c r="C12" s="52">
        <v>8</v>
      </c>
      <c r="D12" s="52">
        <v>4</v>
      </c>
      <c r="E12" s="52">
        <v>2</v>
      </c>
      <c r="F12" s="52">
        <v>1</v>
      </c>
      <c r="G12" s="52">
        <v>1</v>
      </c>
      <c r="H12" s="52">
        <v>1</v>
      </c>
      <c r="I12" s="52">
        <v>1</v>
      </c>
      <c r="J12" s="52">
        <v>1</v>
      </c>
      <c r="K12" s="52">
        <v>1</v>
      </c>
      <c r="L12" s="52">
        <v>1</v>
      </c>
      <c r="M12" s="52">
        <v>1</v>
      </c>
      <c r="N12" s="52">
        <v>1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48740</v>
      </c>
      <c r="C15" s="52">
        <v>40289</v>
      </c>
      <c r="D15" s="52">
        <v>21990</v>
      </c>
      <c r="E15" s="52">
        <v>12620</v>
      </c>
      <c r="F15" s="52">
        <v>6042</v>
      </c>
      <c r="G15" s="52">
        <v>4432</v>
      </c>
      <c r="H15" s="52">
        <v>3863</v>
      </c>
      <c r="I15" s="52">
        <v>4747</v>
      </c>
      <c r="J15" s="52">
        <v>3831</v>
      </c>
      <c r="K15" s="52">
        <v>3194</v>
      </c>
      <c r="L15" s="52">
        <v>2809</v>
      </c>
      <c r="M15" s="52">
        <v>2416</v>
      </c>
      <c r="N15" s="52">
        <v>1606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1063</v>
      </c>
    </row>
    <row r="16" spans="1:105" ht="12" customHeight="1" x14ac:dyDescent="0.25">
      <c r="A16" s="97" t="s">
        <v>121</v>
      </c>
      <c r="B16" s="52">
        <v>881</v>
      </c>
      <c r="C16" s="52">
        <v>728</v>
      </c>
      <c r="D16" s="52">
        <v>398</v>
      </c>
      <c r="E16" s="52">
        <v>228</v>
      </c>
      <c r="F16" s="52">
        <v>109</v>
      </c>
      <c r="G16" s="52">
        <v>80</v>
      </c>
      <c r="H16" s="52">
        <v>114</v>
      </c>
      <c r="I16" s="52">
        <v>774</v>
      </c>
      <c r="J16" s="52">
        <v>626</v>
      </c>
      <c r="K16" s="52">
        <v>522</v>
      </c>
      <c r="L16" s="52">
        <v>459</v>
      </c>
      <c r="M16" s="52">
        <v>394</v>
      </c>
      <c r="N16" s="52">
        <v>262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40081</v>
      </c>
      <c r="C21" s="52">
        <v>33131</v>
      </c>
      <c r="D21" s="52">
        <v>18084</v>
      </c>
      <c r="E21" s="52">
        <v>10378</v>
      </c>
      <c r="F21" s="52">
        <v>4969</v>
      </c>
      <c r="G21" s="52">
        <v>3645</v>
      </c>
      <c r="H21" s="52">
        <v>2804</v>
      </c>
      <c r="I21" s="52">
        <v>1706</v>
      </c>
      <c r="J21" s="52">
        <v>1377</v>
      </c>
      <c r="K21" s="52">
        <v>1148</v>
      </c>
      <c r="L21" s="52">
        <v>1010</v>
      </c>
      <c r="M21" s="52">
        <v>869</v>
      </c>
      <c r="N21" s="52">
        <v>578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1066</v>
      </c>
    </row>
    <row r="22" spans="1:105" ht="12" customHeight="1" x14ac:dyDescent="0.25">
      <c r="A22" s="109" t="s">
        <v>120</v>
      </c>
      <c r="B22" s="36">
        <v>60416</v>
      </c>
      <c r="C22" s="36">
        <v>49941</v>
      </c>
      <c r="D22" s="36">
        <v>27258</v>
      </c>
      <c r="E22" s="36">
        <v>15643</v>
      </c>
      <c r="F22" s="36">
        <v>7489</v>
      </c>
      <c r="G22" s="36">
        <v>5494</v>
      </c>
      <c r="H22" s="36">
        <v>4532</v>
      </c>
      <c r="I22" s="36">
        <v>4405</v>
      </c>
      <c r="J22" s="36">
        <v>3555</v>
      </c>
      <c r="K22" s="36">
        <v>2964</v>
      </c>
      <c r="L22" s="36">
        <v>2607</v>
      </c>
      <c r="M22" s="36">
        <v>2241</v>
      </c>
      <c r="N22" s="36">
        <v>1490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1149936</v>
      </c>
      <c r="C24" s="120">
        <v>1103905</v>
      </c>
      <c r="D24" s="120">
        <v>1042572</v>
      </c>
      <c r="E24" s="120">
        <v>977845</v>
      </c>
      <c r="F24" s="120">
        <v>922216</v>
      </c>
      <c r="G24" s="120">
        <v>890853</v>
      </c>
      <c r="H24" s="120">
        <v>873070</v>
      </c>
      <c r="I24" s="120">
        <v>865146</v>
      </c>
      <c r="J24" s="120">
        <v>863779</v>
      </c>
      <c r="K24" s="120">
        <v>835497</v>
      </c>
      <c r="L24" s="120">
        <v>796221</v>
      </c>
      <c r="M24" s="120">
        <v>757994</v>
      </c>
      <c r="N24" s="120">
        <v>740607</v>
      </c>
      <c r="O24" s="120">
        <v>743687</v>
      </c>
      <c r="P24" s="120">
        <v>748642</v>
      </c>
      <c r="Q24" s="120">
        <v>749755</v>
      </c>
      <c r="R24" s="120">
        <v>752426</v>
      </c>
      <c r="S24" s="120">
        <v>753348</v>
      </c>
      <c r="T24" s="120">
        <v>761220</v>
      </c>
      <c r="U24" s="120">
        <v>776133</v>
      </c>
      <c r="V24" s="120">
        <v>788101</v>
      </c>
      <c r="W24" s="120">
        <v>792121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1149936</v>
      </c>
      <c r="C26" s="52">
        <v>1103905</v>
      </c>
      <c r="D26" s="52">
        <v>1042572</v>
      </c>
      <c r="E26" s="52">
        <v>977845</v>
      </c>
      <c r="F26" s="52">
        <v>922216</v>
      </c>
      <c r="G26" s="52">
        <v>890853</v>
      </c>
      <c r="H26" s="52">
        <v>873070</v>
      </c>
      <c r="I26" s="52">
        <v>865146</v>
      </c>
      <c r="J26" s="52">
        <v>863779</v>
      </c>
      <c r="K26" s="52">
        <v>835497</v>
      </c>
      <c r="L26" s="52">
        <v>796221</v>
      </c>
      <c r="M26" s="52">
        <v>757994</v>
      </c>
      <c r="N26" s="52">
        <v>740607</v>
      </c>
      <c r="O26" s="52">
        <v>743687</v>
      </c>
      <c r="P26" s="52">
        <v>748642</v>
      </c>
      <c r="Q26" s="52">
        <v>749755</v>
      </c>
      <c r="R26" s="52">
        <v>752426</v>
      </c>
      <c r="S26" s="52">
        <v>753348</v>
      </c>
      <c r="T26" s="52">
        <v>761220</v>
      </c>
      <c r="U26" s="52">
        <v>776133</v>
      </c>
      <c r="V26" s="52">
        <v>788101</v>
      </c>
      <c r="W26" s="52">
        <v>792121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101654</v>
      </c>
      <c r="C29" s="52">
        <v>108335</v>
      </c>
      <c r="D29" s="52">
        <v>123510</v>
      </c>
      <c r="E29" s="52">
        <v>128167</v>
      </c>
      <c r="F29" s="52">
        <v>124960</v>
      </c>
      <c r="G29" s="52">
        <v>135308</v>
      </c>
      <c r="H29" s="52">
        <v>148741</v>
      </c>
      <c r="I29" s="52">
        <v>176766</v>
      </c>
      <c r="J29" s="52">
        <v>213223</v>
      </c>
      <c r="K29" s="52">
        <v>238476</v>
      </c>
      <c r="L29" s="52">
        <v>244979</v>
      </c>
      <c r="M29" s="52">
        <v>258462</v>
      </c>
      <c r="N29" s="52">
        <v>275783</v>
      </c>
      <c r="O29" s="52">
        <v>281950</v>
      </c>
      <c r="P29" s="52">
        <v>287763</v>
      </c>
      <c r="Q29" s="52">
        <v>271558</v>
      </c>
      <c r="R29" s="52">
        <v>272214</v>
      </c>
      <c r="S29" s="52">
        <v>278750</v>
      </c>
      <c r="T29" s="52">
        <v>304858</v>
      </c>
      <c r="U29" s="52">
        <v>330269</v>
      </c>
      <c r="V29" s="52">
        <v>355409</v>
      </c>
      <c r="W29" s="52">
        <v>356654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582040</v>
      </c>
      <c r="C31" s="52">
        <v>546478</v>
      </c>
      <c r="D31" s="52">
        <v>492725</v>
      </c>
      <c r="E31" s="52">
        <v>445272</v>
      </c>
      <c r="F31" s="52">
        <v>409481</v>
      </c>
      <c r="G31" s="52">
        <v>346084</v>
      </c>
      <c r="H31" s="52">
        <v>275974</v>
      </c>
      <c r="I31" s="52">
        <v>228969</v>
      </c>
      <c r="J31" s="52">
        <v>216910</v>
      </c>
      <c r="K31" s="52">
        <v>206359</v>
      </c>
      <c r="L31" s="52">
        <v>194144</v>
      </c>
      <c r="M31" s="52">
        <v>189168</v>
      </c>
      <c r="N31" s="52">
        <v>177839</v>
      </c>
      <c r="O31" s="52">
        <v>169896</v>
      </c>
      <c r="P31" s="52">
        <v>160767</v>
      </c>
      <c r="Q31" s="52">
        <v>154993</v>
      </c>
      <c r="R31" s="52">
        <v>158381</v>
      </c>
      <c r="S31" s="52">
        <v>162745</v>
      </c>
      <c r="T31" s="52">
        <v>170631</v>
      </c>
      <c r="U31" s="52">
        <v>177158</v>
      </c>
      <c r="V31" s="52">
        <v>184515</v>
      </c>
      <c r="W31" s="52">
        <v>190307</v>
      </c>
      <c r="DA31" s="63" t="s">
        <v>1070</v>
      </c>
    </row>
    <row r="32" spans="1:105" ht="12" customHeight="1" x14ac:dyDescent="0.25">
      <c r="A32" s="97" t="s">
        <v>140</v>
      </c>
      <c r="B32" s="52">
        <v>104</v>
      </c>
      <c r="C32" s="52">
        <v>106</v>
      </c>
      <c r="D32" s="52">
        <v>98</v>
      </c>
      <c r="E32" s="52">
        <v>99</v>
      </c>
      <c r="F32" s="52">
        <v>108</v>
      </c>
      <c r="G32" s="52">
        <v>123</v>
      </c>
      <c r="H32" s="52">
        <v>128</v>
      </c>
      <c r="I32" s="52">
        <v>147</v>
      </c>
      <c r="J32" s="52">
        <v>210</v>
      </c>
      <c r="K32" s="52">
        <v>265</v>
      </c>
      <c r="L32" s="52">
        <v>363</v>
      </c>
      <c r="M32" s="52">
        <v>396</v>
      </c>
      <c r="N32" s="52">
        <v>461</v>
      </c>
      <c r="O32" s="52">
        <v>521</v>
      </c>
      <c r="P32" s="52">
        <v>508</v>
      </c>
      <c r="Q32" s="52">
        <v>534</v>
      </c>
      <c r="R32" s="52">
        <v>594</v>
      </c>
      <c r="S32" s="52">
        <v>673</v>
      </c>
      <c r="T32" s="52">
        <v>744</v>
      </c>
      <c r="U32" s="52">
        <v>789</v>
      </c>
      <c r="V32" s="52">
        <v>924</v>
      </c>
      <c r="W32" s="52">
        <v>1218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557709</v>
      </c>
      <c r="C35" s="52">
        <v>546648</v>
      </c>
      <c r="D35" s="52">
        <v>538311</v>
      </c>
      <c r="E35" s="52">
        <v>520126</v>
      </c>
      <c r="F35" s="52">
        <v>499659</v>
      </c>
      <c r="G35" s="52">
        <v>522138</v>
      </c>
      <c r="H35" s="52">
        <v>565856</v>
      </c>
      <c r="I35" s="52">
        <v>590012</v>
      </c>
      <c r="J35" s="52">
        <v>576211</v>
      </c>
      <c r="K35" s="52">
        <v>543540</v>
      </c>
      <c r="L35" s="52">
        <v>491299</v>
      </c>
      <c r="M35" s="52">
        <v>459070</v>
      </c>
      <c r="N35" s="52">
        <v>439552</v>
      </c>
      <c r="O35" s="52">
        <v>427535</v>
      </c>
      <c r="P35" s="52">
        <v>421408</v>
      </c>
      <c r="Q35" s="52">
        <v>427863</v>
      </c>
      <c r="R35" s="52">
        <v>418183</v>
      </c>
      <c r="S35" s="52">
        <v>405338</v>
      </c>
      <c r="T35" s="52">
        <v>401527</v>
      </c>
      <c r="U35" s="52">
        <v>397790</v>
      </c>
      <c r="V35" s="52">
        <v>384872</v>
      </c>
      <c r="W35" s="52">
        <v>342106</v>
      </c>
      <c r="DA35" s="63" t="s">
        <v>1072</v>
      </c>
    </row>
    <row r="36" spans="1:105" ht="12" customHeight="1" x14ac:dyDescent="0.25">
      <c r="A36" s="97" t="s">
        <v>121</v>
      </c>
      <c r="B36" s="52">
        <v>10083</v>
      </c>
      <c r="C36" s="52">
        <v>10673</v>
      </c>
      <c r="D36" s="52">
        <v>11438</v>
      </c>
      <c r="E36" s="52">
        <v>12348</v>
      </c>
      <c r="F36" s="52">
        <v>12968</v>
      </c>
      <c r="G36" s="52">
        <v>22508</v>
      </c>
      <c r="H36" s="52">
        <v>31112</v>
      </c>
      <c r="I36" s="52">
        <v>46018</v>
      </c>
      <c r="J36" s="52">
        <v>70448</v>
      </c>
      <c r="K36" s="52">
        <v>85333</v>
      </c>
      <c r="L36" s="52">
        <v>110415</v>
      </c>
      <c r="M36" s="52">
        <v>109360</v>
      </c>
      <c r="N36" s="52">
        <v>122755</v>
      </c>
      <c r="O36" s="52">
        <v>145735</v>
      </c>
      <c r="P36" s="52">
        <v>165959</v>
      </c>
      <c r="Q36" s="52">
        <v>166365</v>
      </c>
      <c r="R36" s="52">
        <v>175268</v>
      </c>
      <c r="S36" s="52">
        <v>184592</v>
      </c>
      <c r="T36" s="52">
        <v>188318</v>
      </c>
      <c r="U36" s="52">
        <v>200396</v>
      </c>
      <c r="V36" s="52">
        <v>217790</v>
      </c>
      <c r="W36" s="52">
        <v>258490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458628</v>
      </c>
      <c r="C40" s="52">
        <v>430036</v>
      </c>
      <c r="D40" s="52">
        <v>401501</v>
      </c>
      <c r="E40" s="52">
        <v>381852</v>
      </c>
      <c r="F40" s="52">
        <v>362569</v>
      </c>
      <c r="G40" s="52">
        <v>333702</v>
      </c>
      <c r="H40" s="52">
        <v>305634</v>
      </c>
      <c r="I40" s="52">
        <v>290357</v>
      </c>
      <c r="J40" s="52">
        <v>314245</v>
      </c>
      <c r="K40" s="52">
        <v>309866</v>
      </c>
      <c r="L40" s="52">
        <v>296182</v>
      </c>
      <c r="M40" s="52">
        <v>280672</v>
      </c>
      <c r="N40" s="52">
        <v>281295</v>
      </c>
      <c r="O40" s="52">
        <v>282842</v>
      </c>
      <c r="P40" s="52">
        <v>284695</v>
      </c>
      <c r="Q40" s="52">
        <v>274787</v>
      </c>
      <c r="R40" s="52">
        <v>268225</v>
      </c>
      <c r="S40" s="52">
        <v>256547</v>
      </c>
      <c r="T40" s="52">
        <v>254831</v>
      </c>
      <c r="U40" s="52">
        <v>252113</v>
      </c>
      <c r="V40" s="52">
        <v>250804</v>
      </c>
      <c r="W40" s="52">
        <v>247986</v>
      </c>
      <c r="DA40" s="63" t="s">
        <v>1074</v>
      </c>
    </row>
    <row r="41" spans="1:105" ht="12" customHeight="1" x14ac:dyDescent="0.25">
      <c r="A41" s="109" t="s">
        <v>120</v>
      </c>
      <c r="B41" s="36">
        <v>691308</v>
      </c>
      <c r="C41" s="36">
        <v>673869</v>
      </c>
      <c r="D41" s="36">
        <v>641071</v>
      </c>
      <c r="E41" s="36">
        <v>595993</v>
      </c>
      <c r="F41" s="36">
        <v>559647</v>
      </c>
      <c r="G41" s="36">
        <v>557151</v>
      </c>
      <c r="H41" s="36">
        <v>567436</v>
      </c>
      <c r="I41" s="36">
        <v>574789</v>
      </c>
      <c r="J41" s="36">
        <v>549534</v>
      </c>
      <c r="K41" s="36">
        <v>525631</v>
      </c>
      <c r="L41" s="36">
        <v>500039</v>
      </c>
      <c r="M41" s="36">
        <v>477322</v>
      </c>
      <c r="N41" s="36">
        <v>459312</v>
      </c>
      <c r="O41" s="36">
        <v>460845</v>
      </c>
      <c r="P41" s="36">
        <v>463947</v>
      </c>
      <c r="Q41" s="36">
        <v>474968</v>
      </c>
      <c r="R41" s="36">
        <v>484201</v>
      </c>
      <c r="S41" s="36">
        <v>496801</v>
      </c>
      <c r="T41" s="36">
        <v>506389</v>
      </c>
      <c r="U41" s="36">
        <v>524020</v>
      </c>
      <c r="V41" s="36">
        <v>537297</v>
      </c>
      <c r="W41" s="36">
        <v>544135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4648383</v>
      </c>
      <c r="C43" s="120">
        <v>4502732</v>
      </c>
      <c r="D43" s="120">
        <v>3993489</v>
      </c>
      <c r="E43" s="120">
        <v>3426999</v>
      </c>
      <c r="F43" s="120">
        <v>3097308</v>
      </c>
      <c r="G43" s="120">
        <v>2765685</v>
      </c>
      <c r="H43" s="120">
        <v>2485913</v>
      </c>
      <c r="I43" s="120">
        <v>2121004</v>
      </c>
      <c r="J43" s="120">
        <v>1847774</v>
      </c>
      <c r="K43" s="120">
        <v>1666446</v>
      </c>
      <c r="L43" s="120">
        <v>1494689</v>
      </c>
      <c r="M43" s="120">
        <v>1425406</v>
      </c>
      <c r="N43" s="120">
        <v>1317351</v>
      </c>
      <c r="O43" s="120">
        <v>1269067</v>
      </c>
      <c r="P43" s="120">
        <v>1196697</v>
      </c>
      <c r="Q43" s="120">
        <v>1128444</v>
      </c>
      <c r="R43" s="120">
        <v>1041673</v>
      </c>
      <c r="S43" s="120">
        <v>935774</v>
      </c>
      <c r="T43" s="120">
        <v>891087</v>
      </c>
      <c r="U43" s="120">
        <v>795933</v>
      </c>
      <c r="V43" s="120">
        <v>704361</v>
      </c>
      <c r="W43" s="120">
        <v>645409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4648383</v>
      </c>
      <c r="C45" s="52">
        <v>4502732</v>
      </c>
      <c r="D45" s="52">
        <v>3993489</v>
      </c>
      <c r="E45" s="52">
        <v>3426999</v>
      </c>
      <c r="F45" s="52">
        <v>3097308</v>
      </c>
      <c r="G45" s="52">
        <v>2765685</v>
      </c>
      <c r="H45" s="52">
        <v>2485913</v>
      </c>
      <c r="I45" s="52">
        <v>2121004</v>
      </c>
      <c r="J45" s="52">
        <v>1847774</v>
      </c>
      <c r="K45" s="52">
        <v>1666446</v>
      </c>
      <c r="L45" s="52">
        <v>1494689</v>
      </c>
      <c r="M45" s="52">
        <v>1425406</v>
      </c>
      <c r="N45" s="52">
        <v>1317351</v>
      </c>
      <c r="O45" s="52">
        <v>1269067</v>
      </c>
      <c r="P45" s="52">
        <v>1196697</v>
      </c>
      <c r="Q45" s="52">
        <v>1128444</v>
      </c>
      <c r="R45" s="52">
        <v>1041673</v>
      </c>
      <c r="S45" s="52">
        <v>935774</v>
      </c>
      <c r="T45" s="52">
        <v>891087</v>
      </c>
      <c r="U45" s="52">
        <v>795933</v>
      </c>
      <c r="V45" s="52">
        <v>704361</v>
      </c>
      <c r="W45" s="52">
        <v>645409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410916</v>
      </c>
      <c r="C48" s="52">
        <v>441794</v>
      </c>
      <c r="D48" s="52">
        <v>474338</v>
      </c>
      <c r="E48" s="52">
        <v>458521</v>
      </c>
      <c r="F48" s="52">
        <v>392329</v>
      </c>
      <c r="G48" s="52">
        <v>356380</v>
      </c>
      <c r="H48" s="52">
        <v>288743</v>
      </c>
      <c r="I48" s="52">
        <v>253929</v>
      </c>
      <c r="J48" s="52">
        <v>231223</v>
      </c>
      <c r="K48" s="52">
        <v>228978</v>
      </c>
      <c r="L48" s="52">
        <v>281047</v>
      </c>
      <c r="M48" s="52">
        <v>354344</v>
      </c>
      <c r="N48" s="52">
        <v>465743</v>
      </c>
      <c r="O48" s="52">
        <v>469132</v>
      </c>
      <c r="P48" s="52">
        <v>519446</v>
      </c>
      <c r="Q48" s="52">
        <v>486618</v>
      </c>
      <c r="R48" s="52">
        <v>475904</v>
      </c>
      <c r="S48" s="52">
        <v>426124</v>
      </c>
      <c r="T48" s="52">
        <v>390327</v>
      </c>
      <c r="U48" s="52">
        <v>346610</v>
      </c>
      <c r="V48" s="52">
        <v>307250</v>
      </c>
      <c r="W48" s="52">
        <v>263297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2523425</v>
      </c>
      <c r="C50" s="52">
        <v>2417640</v>
      </c>
      <c r="D50" s="52">
        <v>2217767</v>
      </c>
      <c r="E50" s="52">
        <v>2046712</v>
      </c>
      <c r="F50" s="52">
        <v>1976620</v>
      </c>
      <c r="G50" s="52">
        <v>1847162</v>
      </c>
      <c r="H50" s="52">
        <v>1720178</v>
      </c>
      <c r="I50" s="52">
        <v>1541445</v>
      </c>
      <c r="J50" s="52">
        <v>1400765</v>
      </c>
      <c r="K50" s="52">
        <v>1253814</v>
      </c>
      <c r="L50" s="52">
        <v>1074372</v>
      </c>
      <c r="M50" s="52">
        <v>974411</v>
      </c>
      <c r="N50" s="52">
        <v>872067</v>
      </c>
      <c r="O50" s="52">
        <v>832765</v>
      </c>
      <c r="P50" s="52">
        <v>799121</v>
      </c>
      <c r="Q50" s="52">
        <v>758658</v>
      </c>
      <c r="R50" s="52">
        <v>714471</v>
      </c>
      <c r="S50" s="52">
        <v>663350</v>
      </c>
      <c r="T50" s="52">
        <v>652181</v>
      </c>
      <c r="U50" s="52">
        <v>600692</v>
      </c>
      <c r="V50" s="52">
        <v>555688</v>
      </c>
      <c r="W50" s="52">
        <v>551609</v>
      </c>
      <c r="DA50" s="63" t="s">
        <v>1078</v>
      </c>
    </row>
    <row r="51" spans="1:105" ht="12" customHeight="1" x14ac:dyDescent="0.25">
      <c r="A51" s="97" t="s">
        <v>137</v>
      </c>
      <c r="B51" s="52">
        <v>458</v>
      </c>
      <c r="C51" s="52">
        <v>494</v>
      </c>
      <c r="D51" s="52">
        <v>476</v>
      </c>
      <c r="E51" s="52">
        <v>484</v>
      </c>
      <c r="F51" s="52">
        <v>548</v>
      </c>
      <c r="G51" s="52">
        <v>753</v>
      </c>
      <c r="H51" s="52">
        <v>904</v>
      </c>
      <c r="I51" s="52">
        <v>1183</v>
      </c>
      <c r="J51" s="52">
        <v>1519</v>
      </c>
      <c r="K51" s="52">
        <v>1865</v>
      </c>
      <c r="L51" s="52">
        <v>2018</v>
      </c>
      <c r="M51" s="52">
        <v>2146</v>
      </c>
      <c r="N51" s="52">
        <v>2138</v>
      </c>
      <c r="O51" s="52">
        <v>2503</v>
      </c>
      <c r="P51" s="52">
        <v>2756</v>
      </c>
      <c r="Q51" s="52">
        <v>2895</v>
      </c>
      <c r="R51" s="52">
        <v>2815</v>
      </c>
      <c r="S51" s="52">
        <v>2503</v>
      </c>
      <c r="T51" s="52">
        <v>3219</v>
      </c>
      <c r="U51" s="52">
        <v>2977</v>
      </c>
      <c r="V51" s="52">
        <v>2872</v>
      </c>
      <c r="W51" s="52">
        <v>3631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2086772</v>
      </c>
      <c r="C54" s="52">
        <v>2044684</v>
      </c>
      <c r="D54" s="52">
        <v>1740565</v>
      </c>
      <c r="E54" s="52">
        <v>1352350</v>
      </c>
      <c r="F54" s="52">
        <v>1096813</v>
      </c>
      <c r="G54" s="52">
        <v>887793</v>
      </c>
      <c r="H54" s="52">
        <v>727919</v>
      </c>
      <c r="I54" s="52">
        <v>545465</v>
      </c>
      <c r="J54" s="52">
        <v>417033</v>
      </c>
      <c r="K54" s="52">
        <v>367405</v>
      </c>
      <c r="L54" s="52">
        <v>345883</v>
      </c>
      <c r="M54" s="52">
        <v>370728</v>
      </c>
      <c r="N54" s="52">
        <v>351710</v>
      </c>
      <c r="O54" s="52">
        <v>326728</v>
      </c>
      <c r="P54" s="52">
        <v>298692</v>
      </c>
      <c r="Q54" s="52">
        <v>278385</v>
      </c>
      <c r="R54" s="52">
        <v>247055</v>
      </c>
      <c r="S54" s="52">
        <v>203237</v>
      </c>
      <c r="T54" s="52">
        <v>174097</v>
      </c>
      <c r="U54" s="52">
        <v>132134</v>
      </c>
      <c r="V54" s="52">
        <v>95765</v>
      </c>
      <c r="W54" s="52">
        <v>58791</v>
      </c>
      <c r="DA54" s="63" t="s">
        <v>1080</v>
      </c>
    </row>
    <row r="55" spans="1:105" ht="12" customHeight="1" x14ac:dyDescent="0.25">
      <c r="A55" s="97" t="s">
        <v>121</v>
      </c>
      <c r="B55" s="52">
        <v>37728</v>
      </c>
      <c r="C55" s="52">
        <v>39914</v>
      </c>
      <c r="D55" s="52">
        <v>34681</v>
      </c>
      <c r="E55" s="52">
        <v>27453</v>
      </c>
      <c r="F55" s="52">
        <v>23327</v>
      </c>
      <c r="G55" s="52">
        <v>29977</v>
      </c>
      <c r="H55" s="52">
        <v>36912</v>
      </c>
      <c r="I55" s="52">
        <v>32911</v>
      </c>
      <c r="J55" s="52">
        <v>28457</v>
      </c>
      <c r="K55" s="52">
        <v>43362</v>
      </c>
      <c r="L55" s="52">
        <v>72416</v>
      </c>
      <c r="M55" s="52">
        <v>78121</v>
      </c>
      <c r="N55" s="52">
        <v>91436</v>
      </c>
      <c r="O55" s="52">
        <v>107071</v>
      </c>
      <c r="P55" s="52">
        <v>96128</v>
      </c>
      <c r="Q55" s="52">
        <v>88506</v>
      </c>
      <c r="R55" s="52">
        <v>77332</v>
      </c>
      <c r="S55" s="52">
        <v>66684</v>
      </c>
      <c r="T55" s="52">
        <v>61590</v>
      </c>
      <c r="U55" s="52">
        <v>60130</v>
      </c>
      <c r="V55" s="52">
        <v>50036</v>
      </c>
      <c r="W55" s="52">
        <v>31378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1853910</v>
      </c>
      <c r="C59" s="52">
        <v>1751362</v>
      </c>
      <c r="D59" s="52">
        <v>1541125</v>
      </c>
      <c r="E59" s="52">
        <v>1326522</v>
      </c>
      <c r="F59" s="52">
        <v>1205543</v>
      </c>
      <c r="G59" s="52">
        <v>1029829</v>
      </c>
      <c r="H59" s="52">
        <v>861402</v>
      </c>
      <c r="I59" s="52">
        <v>713938</v>
      </c>
      <c r="J59" s="52">
        <v>631019</v>
      </c>
      <c r="K59" s="52">
        <v>582797</v>
      </c>
      <c r="L59" s="52">
        <v>526195</v>
      </c>
      <c r="M59" s="52">
        <v>503072</v>
      </c>
      <c r="N59" s="52">
        <v>481732</v>
      </c>
      <c r="O59" s="52">
        <v>473387</v>
      </c>
      <c r="P59" s="52">
        <v>443879</v>
      </c>
      <c r="Q59" s="52">
        <v>412390</v>
      </c>
      <c r="R59" s="52">
        <v>375887</v>
      </c>
      <c r="S59" s="52">
        <v>321445</v>
      </c>
      <c r="T59" s="52">
        <v>298269</v>
      </c>
      <c r="U59" s="52">
        <v>256379</v>
      </c>
      <c r="V59" s="52">
        <v>220502</v>
      </c>
      <c r="W59" s="52">
        <v>199827</v>
      </c>
      <c r="DA59" s="63" t="s">
        <v>1082</v>
      </c>
    </row>
    <row r="60" spans="1:105" ht="12" customHeight="1" x14ac:dyDescent="0.25">
      <c r="A60" s="109" t="s">
        <v>120</v>
      </c>
      <c r="B60" s="36">
        <v>2794473</v>
      </c>
      <c r="C60" s="36">
        <v>2751370</v>
      </c>
      <c r="D60" s="36">
        <v>2452364</v>
      </c>
      <c r="E60" s="36">
        <v>2100477</v>
      </c>
      <c r="F60" s="36">
        <v>1891765</v>
      </c>
      <c r="G60" s="36">
        <v>1735856</v>
      </c>
      <c r="H60" s="36">
        <v>1624511</v>
      </c>
      <c r="I60" s="36">
        <v>1407066</v>
      </c>
      <c r="J60" s="36">
        <v>1216755</v>
      </c>
      <c r="K60" s="36">
        <v>1083649</v>
      </c>
      <c r="L60" s="36">
        <v>968494</v>
      </c>
      <c r="M60" s="36">
        <v>922334</v>
      </c>
      <c r="N60" s="36">
        <v>835619</v>
      </c>
      <c r="O60" s="36">
        <v>795680</v>
      </c>
      <c r="P60" s="36">
        <v>752818</v>
      </c>
      <c r="Q60" s="36">
        <v>716054</v>
      </c>
      <c r="R60" s="36">
        <v>665786</v>
      </c>
      <c r="S60" s="36">
        <v>614329</v>
      </c>
      <c r="T60" s="36">
        <v>592818</v>
      </c>
      <c r="U60" s="36">
        <v>539554</v>
      </c>
      <c r="V60" s="36">
        <v>483859</v>
      </c>
      <c r="W60" s="36">
        <v>445582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14442801</v>
      </c>
      <c r="C62" s="120">
        <v>14508800</v>
      </c>
      <c r="D62" s="120">
        <v>14551516</v>
      </c>
      <c r="E62" s="120">
        <v>14852321</v>
      </c>
      <c r="F62" s="120">
        <v>15065850</v>
      </c>
      <c r="G62" s="120">
        <v>14899849</v>
      </c>
      <c r="H62" s="120">
        <v>14353420</v>
      </c>
      <c r="I62" s="120">
        <v>13861494</v>
      </c>
      <c r="J62" s="120">
        <v>14221524</v>
      </c>
      <c r="K62" s="120">
        <v>14632500</v>
      </c>
      <c r="L62" s="120">
        <v>14867233</v>
      </c>
      <c r="M62" s="120">
        <v>15107142</v>
      </c>
      <c r="N62" s="120">
        <v>15389799</v>
      </c>
      <c r="O62" s="120">
        <v>15559758</v>
      </c>
      <c r="P62" s="120">
        <v>15831613</v>
      </c>
      <c r="Q62" s="120">
        <v>15875934</v>
      </c>
      <c r="R62" s="120">
        <v>15922356</v>
      </c>
      <c r="S62" s="120">
        <v>15893849</v>
      </c>
      <c r="T62" s="120">
        <v>15965509</v>
      </c>
      <c r="U62" s="120">
        <v>15767709</v>
      </c>
      <c r="V62" s="120">
        <v>15609280</v>
      </c>
      <c r="W62" s="120">
        <v>15168177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14442801</v>
      </c>
      <c r="C64" s="52">
        <v>14508800</v>
      </c>
      <c r="D64" s="52">
        <v>14551516</v>
      </c>
      <c r="E64" s="52">
        <v>14852321</v>
      </c>
      <c r="F64" s="52">
        <v>15065850</v>
      </c>
      <c r="G64" s="52">
        <v>14899849</v>
      </c>
      <c r="H64" s="52">
        <v>14353420</v>
      </c>
      <c r="I64" s="52">
        <v>13861494</v>
      </c>
      <c r="J64" s="52">
        <v>14221524</v>
      </c>
      <c r="K64" s="52">
        <v>14632500</v>
      </c>
      <c r="L64" s="52">
        <v>14867233</v>
      </c>
      <c r="M64" s="52">
        <v>15107142</v>
      </c>
      <c r="N64" s="52">
        <v>15389799</v>
      </c>
      <c r="O64" s="52">
        <v>15559758</v>
      </c>
      <c r="P64" s="52">
        <v>15831613</v>
      </c>
      <c r="Q64" s="52">
        <v>15875934</v>
      </c>
      <c r="R64" s="52">
        <v>15922356</v>
      </c>
      <c r="S64" s="52">
        <v>15893849</v>
      </c>
      <c r="T64" s="52">
        <v>15965509</v>
      </c>
      <c r="U64" s="52">
        <v>15767709</v>
      </c>
      <c r="V64" s="52">
        <v>15609280</v>
      </c>
      <c r="W64" s="52">
        <v>15168177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1276742</v>
      </c>
      <c r="C67" s="52">
        <v>1422373</v>
      </c>
      <c r="D67" s="52">
        <v>1810877</v>
      </c>
      <c r="E67" s="52">
        <v>2377197</v>
      </c>
      <c r="F67" s="52">
        <v>2737240</v>
      </c>
      <c r="G67" s="52">
        <v>3020516</v>
      </c>
      <c r="H67" s="52">
        <v>3120102</v>
      </c>
      <c r="I67" s="52">
        <v>3244678</v>
      </c>
      <c r="J67" s="52">
        <v>3680648</v>
      </c>
      <c r="K67" s="52">
        <v>4300808</v>
      </c>
      <c r="L67" s="52">
        <v>4512201</v>
      </c>
      <c r="M67" s="52">
        <v>4710245</v>
      </c>
      <c r="N67" s="52">
        <v>5117718</v>
      </c>
      <c r="O67" s="52">
        <v>5560478</v>
      </c>
      <c r="P67" s="52">
        <v>5862404</v>
      </c>
      <c r="Q67" s="52">
        <v>5997704</v>
      </c>
      <c r="R67" s="52">
        <v>6177272</v>
      </c>
      <c r="S67" s="52">
        <v>6259929</v>
      </c>
      <c r="T67" s="52">
        <v>6652402</v>
      </c>
      <c r="U67" s="52">
        <v>6906496</v>
      </c>
      <c r="V67" s="52">
        <v>7082811</v>
      </c>
      <c r="W67" s="52">
        <v>7000242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12504450</v>
      </c>
      <c r="C69" s="52">
        <v>12594911</v>
      </c>
      <c r="D69" s="52">
        <v>12519976</v>
      </c>
      <c r="E69" s="52">
        <v>12522361</v>
      </c>
      <c r="F69" s="52">
        <v>12269675</v>
      </c>
      <c r="G69" s="52">
        <v>12496547</v>
      </c>
      <c r="H69" s="52">
        <v>12584623</v>
      </c>
      <c r="I69" s="52">
        <v>12937366</v>
      </c>
      <c r="J69" s="52">
        <v>13219880</v>
      </c>
      <c r="K69" s="52">
        <v>13659144</v>
      </c>
      <c r="L69" s="52">
        <v>13984386</v>
      </c>
      <c r="M69" s="52">
        <v>14159523</v>
      </c>
      <c r="N69" s="52">
        <v>14499333</v>
      </c>
      <c r="O69" s="52">
        <v>14720372</v>
      </c>
      <c r="P69" s="52">
        <v>15178956</v>
      </c>
      <c r="Q69" s="52">
        <v>15380524</v>
      </c>
      <c r="R69" s="52">
        <v>15484683</v>
      </c>
      <c r="S69" s="52">
        <v>15498110</v>
      </c>
      <c r="T69" s="52">
        <v>15507276</v>
      </c>
      <c r="U69" s="52">
        <v>15354395</v>
      </c>
      <c r="V69" s="52">
        <v>15191720</v>
      </c>
      <c r="W69" s="52">
        <v>14809867</v>
      </c>
      <c r="DA69" s="63" t="s">
        <v>1086</v>
      </c>
    </row>
    <row r="70" spans="1:105" ht="12" customHeight="1" x14ac:dyDescent="0.25">
      <c r="A70" s="97" t="s">
        <v>133</v>
      </c>
      <c r="B70" s="52">
        <v>2226</v>
      </c>
      <c r="C70" s="52">
        <v>2568</v>
      </c>
      <c r="D70" s="52">
        <v>2683</v>
      </c>
      <c r="E70" s="52">
        <v>3274</v>
      </c>
      <c r="F70" s="52">
        <v>3145</v>
      </c>
      <c r="G70" s="52">
        <v>5063</v>
      </c>
      <c r="H70" s="52">
        <v>6404</v>
      </c>
      <c r="I70" s="52">
        <v>10628</v>
      </c>
      <c r="J70" s="52">
        <v>13669</v>
      </c>
      <c r="K70" s="52">
        <v>19274</v>
      </c>
      <c r="L70" s="52">
        <v>30330</v>
      </c>
      <c r="M70" s="52">
        <v>29802</v>
      </c>
      <c r="N70" s="52">
        <v>38066</v>
      </c>
      <c r="O70" s="52">
        <v>46183</v>
      </c>
      <c r="P70" s="52">
        <v>49917</v>
      </c>
      <c r="Q70" s="52">
        <v>57283</v>
      </c>
      <c r="R70" s="52">
        <v>62178</v>
      </c>
      <c r="S70" s="52">
        <v>65024</v>
      </c>
      <c r="T70" s="52">
        <v>67801</v>
      </c>
      <c r="U70" s="52">
        <v>71580</v>
      </c>
      <c r="V70" s="52">
        <v>81428</v>
      </c>
      <c r="W70" s="52">
        <v>94889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1901743</v>
      </c>
      <c r="C73" s="52">
        <v>1874627</v>
      </c>
      <c r="D73" s="52">
        <v>1985417</v>
      </c>
      <c r="E73" s="52">
        <v>2267789</v>
      </c>
      <c r="F73" s="52">
        <v>2715075</v>
      </c>
      <c r="G73" s="52">
        <v>2327827</v>
      </c>
      <c r="H73" s="52">
        <v>1706079</v>
      </c>
      <c r="I73" s="52">
        <v>884044</v>
      </c>
      <c r="J73" s="52">
        <v>917745</v>
      </c>
      <c r="K73" s="52">
        <v>869652</v>
      </c>
      <c r="L73" s="52">
        <v>752525</v>
      </c>
      <c r="M73" s="52">
        <v>788275</v>
      </c>
      <c r="N73" s="52">
        <v>688762</v>
      </c>
      <c r="O73" s="52">
        <v>647211</v>
      </c>
      <c r="P73" s="52">
        <v>516923</v>
      </c>
      <c r="Q73" s="52">
        <v>369931</v>
      </c>
      <c r="R73" s="52">
        <v>315500</v>
      </c>
      <c r="S73" s="52">
        <v>278284</v>
      </c>
      <c r="T73" s="52">
        <v>305666</v>
      </c>
      <c r="U73" s="52">
        <v>234766</v>
      </c>
      <c r="V73" s="52">
        <v>217695</v>
      </c>
      <c r="W73" s="52">
        <v>169258</v>
      </c>
      <c r="DA73" s="63" t="s">
        <v>1088</v>
      </c>
    </row>
    <row r="74" spans="1:105" ht="12" customHeight="1" x14ac:dyDescent="0.25">
      <c r="A74" s="97" t="s">
        <v>121</v>
      </c>
      <c r="B74" s="52">
        <v>34382</v>
      </c>
      <c r="C74" s="52">
        <v>36694</v>
      </c>
      <c r="D74" s="52">
        <v>43440</v>
      </c>
      <c r="E74" s="52">
        <v>58897</v>
      </c>
      <c r="F74" s="52">
        <v>77955</v>
      </c>
      <c r="G74" s="52">
        <v>70412</v>
      </c>
      <c r="H74" s="52">
        <v>56314</v>
      </c>
      <c r="I74" s="52">
        <v>29456</v>
      </c>
      <c r="J74" s="52">
        <v>70230</v>
      </c>
      <c r="K74" s="52">
        <v>84430</v>
      </c>
      <c r="L74" s="52">
        <v>99992</v>
      </c>
      <c r="M74" s="52">
        <v>129542</v>
      </c>
      <c r="N74" s="52">
        <v>163638</v>
      </c>
      <c r="O74" s="52">
        <v>145992</v>
      </c>
      <c r="P74" s="52">
        <v>85817</v>
      </c>
      <c r="Q74" s="52">
        <v>68196</v>
      </c>
      <c r="R74" s="52">
        <v>59995</v>
      </c>
      <c r="S74" s="52">
        <v>52431</v>
      </c>
      <c r="T74" s="52">
        <v>84766</v>
      </c>
      <c r="U74" s="52">
        <v>106968</v>
      </c>
      <c r="V74" s="52">
        <v>118437</v>
      </c>
      <c r="W74" s="52">
        <v>94163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13917834</v>
      </c>
      <c r="C78" s="52">
        <v>13881041</v>
      </c>
      <c r="D78" s="52">
        <v>13798525</v>
      </c>
      <c r="E78" s="52">
        <v>13809650</v>
      </c>
      <c r="F78" s="52">
        <v>13616324</v>
      </c>
      <c r="G78" s="52">
        <v>13791156</v>
      </c>
      <c r="H78" s="52">
        <v>13473350</v>
      </c>
      <c r="I78" s="52">
        <v>13289709</v>
      </c>
      <c r="J78" s="52">
        <v>13299204</v>
      </c>
      <c r="K78" s="52">
        <v>13741595</v>
      </c>
      <c r="L78" s="52">
        <v>14292649</v>
      </c>
      <c r="M78" s="52">
        <v>14775541</v>
      </c>
      <c r="N78" s="52">
        <v>14979179</v>
      </c>
      <c r="O78" s="52">
        <v>15010554</v>
      </c>
      <c r="P78" s="52">
        <v>15424835</v>
      </c>
      <c r="Q78" s="52">
        <v>15485788</v>
      </c>
      <c r="R78" s="52">
        <v>15545917</v>
      </c>
      <c r="S78" s="52">
        <v>15511628</v>
      </c>
      <c r="T78" s="52">
        <v>15531724</v>
      </c>
      <c r="U78" s="52">
        <v>15371644</v>
      </c>
      <c r="V78" s="52">
        <v>15197309</v>
      </c>
      <c r="W78" s="52">
        <v>14759015</v>
      </c>
      <c r="DA78" s="63" t="s">
        <v>1090</v>
      </c>
    </row>
    <row r="79" spans="1:105" ht="12" customHeight="1" x14ac:dyDescent="0.25">
      <c r="A79" s="109" t="s">
        <v>120</v>
      </c>
      <c r="B79" s="36">
        <v>524967</v>
      </c>
      <c r="C79" s="36">
        <v>627759</v>
      </c>
      <c r="D79" s="36">
        <v>752991</v>
      </c>
      <c r="E79" s="36">
        <v>1042671</v>
      </c>
      <c r="F79" s="36">
        <v>1449526</v>
      </c>
      <c r="G79" s="36">
        <v>1108693</v>
      </c>
      <c r="H79" s="36">
        <v>880070</v>
      </c>
      <c r="I79" s="36">
        <v>571785</v>
      </c>
      <c r="J79" s="36">
        <v>922320</v>
      </c>
      <c r="K79" s="36">
        <v>890905</v>
      </c>
      <c r="L79" s="36">
        <v>574584</v>
      </c>
      <c r="M79" s="36">
        <v>331601</v>
      </c>
      <c r="N79" s="36">
        <v>410620</v>
      </c>
      <c r="O79" s="36">
        <v>549204</v>
      </c>
      <c r="P79" s="36">
        <v>406778</v>
      </c>
      <c r="Q79" s="36">
        <v>390146</v>
      </c>
      <c r="R79" s="36">
        <v>376439</v>
      </c>
      <c r="S79" s="36">
        <v>382221</v>
      </c>
      <c r="T79" s="36">
        <v>433785</v>
      </c>
      <c r="U79" s="36">
        <v>396065</v>
      </c>
      <c r="V79" s="36">
        <v>411971</v>
      </c>
      <c r="W79" s="36">
        <v>409162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1376409</v>
      </c>
      <c r="C81" s="120">
        <v>1642425</v>
      </c>
      <c r="D81" s="120">
        <v>2316250</v>
      </c>
      <c r="E81" s="120">
        <v>2813338</v>
      </c>
      <c r="F81" s="120">
        <v>3086231</v>
      </c>
      <c r="G81" s="120">
        <v>3956467</v>
      </c>
      <c r="H81" s="120">
        <v>5057083</v>
      </c>
      <c r="I81" s="120">
        <v>6258102</v>
      </c>
      <c r="J81" s="120">
        <v>6459180</v>
      </c>
      <c r="K81" s="120">
        <v>6455851</v>
      </c>
      <c r="L81" s="120">
        <v>6481357</v>
      </c>
      <c r="M81" s="120">
        <v>6346336</v>
      </c>
      <c r="N81" s="120">
        <v>6243427</v>
      </c>
      <c r="O81" s="120">
        <v>6210149</v>
      </c>
      <c r="P81" s="120">
        <v>6482714</v>
      </c>
      <c r="Q81" s="120">
        <v>6578956</v>
      </c>
      <c r="R81" s="120">
        <v>6647041</v>
      </c>
      <c r="S81" s="120">
        <v>6819563</v>
      </c>
      <c r="T81" s="120">
        <v>6873443</v>
      </c>
      <c r="U81" s="120">
        <v>7008183</v>
      </c>
      <c r="V81" s="120">
        <v>7086972</v>
      </c>
      <c r="W81" s="120">
        <v>7238501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1376409</v>
      </c>
      <c r="C83" s="52">
        <v>1642425</v>
      </c>
      <c r="D83" s="52">
        <v>2316250</v>
      </c>
      <c r="E83" s="52">
        <v>2813338</v>
      </c>
      <c r="F83" s="52">
        <v>3086231</v>
      </c>
      <c r="G83" s="52">
        <v>3956467</v>
      </c>
      <c r="H83" s="52">
        <v>5057083</v>
      </c>
      <c r="I83" s="52">
        <v>6258102</v>
      </c>
      <c r="J83" s="52">
        <v>6459180</v>
      </c>
      <c r="K83" s="52">
        <v>6455851</v>
      </c>
      <c r="L83" s="52">
        <v>6481357</v>
      </c>
      <c r="M83" s="52">
        <v>6346336</v>
      </c>
      <c r="N83" s="52">
        <v>6243427</v>
      </c>
      <c r="O83" s="52">
        <v>6210149</v>
      </c>
      <c r="P83" s="52">
        <v>6482714</v>
      </c>
      <c r="Q83" s="52">
        <v>6578956</v>
      </c>
      <c r="R83" s="52">
        <v>6647041</v>
      </c>
      <c r="S83" s="52">
        <v>6819563</v>
      </c>
      <c r="T83" s="52">
        <v>6873443</v>
      </c>
      <c r="U83" s="52">
        <v>7008183</v>
      </c>
      <c r="V83" s="52">
        <v>7086972</v>
      </c>
      <c r="W83" s="52">
        <v>7238501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121674</v>
      </c>
      <c r="C86" s="52">
        <v>160441</v>
      </c>
      <c r="D86" s="52">
        <v>353963</v>
      </c>
      <c r="E86" s="52">
        <v>649951</v>
      </c>
      <c r="F86" s="52">
        <v>829163</v>
      </c>
      <c r="G86" s="52">
        <v>1024135</v>
      </c>
      <c r="H86" s="52">
        <v>1511563</v>
      </c>
      <c r="I86" s="52">
        <v>2087366</v>
      </c>
      <c r="J86" s="52">
        <v>2435424</v>
      </c>
      <c r="K86" s="52">
        <v>2367507</v>
      </c>
      <c r="L86" s="52">
        <v>2329921</v>
      </c>
      <c r="M86" s="52">
        <v>2298899</v>
      </c>
      <c r="N86" s="52">
        <v>2196510</v>
      </c>
      <c r="O86" s="52">
        <v>2165079</v>
      </c>
      <c r="P86" s="52">
        <v>2001556</v>
      </c>
      <c r="Q86" s="52">
        <v>2023001</v>
      </c>
      <c r="R86" s="52">
        <v>2200232</v>
      </c>
      <c r="S86" s="52">
        <v>2494442</v>
      </c>
      <c r="T86" s="52">
        <v>2887119</v>
      </c>
      <c r="U86" s="52">
        <v>3207701</v>
      </c>
      <c r="V86" s="52">
        <v>3504633</v>
      </c>
      <c r="W86" s="52">
        <v>3514728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247360</v>
      </c>
      <c r="C88" s="52">
        <v>302853</v>
      </c>
      <c r="D88" s="52">
        <v>433350</v>
      </c>
      <c r="E88" s="52">
        <v>546114</v>
      </c>
      <c r="F88" s="52">
        <v>671800</v>
      </c>
      <c r="G88" s="52">
        <v>815191</v>
      </c>
      <c r="H88" s="52">
        <v>982629</v>
      </c>
      <c r="I88" s="52">
        <v>1101978</v>
      </c>
      <c r="J88" s="52">
        <v>1211040</v>
      </c>
      <c r="K88" s="52">
        <v>1271622</v>
      </c>
      <c r="L88" s="52">
        <v>1344608</v>
      </c>
      <c r="M88" s="52">
        <v>1428134</v>
      </c>
      <c r="N88" s="52">
        <v>1505645</v>
      </c>
      <c r="O88" s="52">
        <v>1575335</v>
      </c>
      <c r="P88" s="52">
        <v>1648261</v>
      </c>
      <c r="Q88" s="52">
        <v>1669003</v>
      </c>
      <c r="R88" s="52">
        <v>1674053</v>
      </c>
      <c r="S88" s="52">
        <v>1709215</v>
      </c>
      <c r="T88" s="52">
        <v>1701727</v>
      </c>
      <c r="U88" s="52">
        <v>1767626</v>
      </c>
      <c r="V88" s="52">
        <v>1841846</v>
      </c>
      <c r="W88" s="52">
        <v>2047873</v>
      </c>
      <c r="DA88" s="63" t="s">
        <v>1094</v>
      </c>
    </row>
    <row r="89" spans="1:105" ht="12" customHeight="1" x14ac:dyDescent="0.25">
      <c r="A89" s="97" t="s">
        <v>131</v>
      </c>
      <c r="B89" s="52">
        <v>44</v>
      </c>
      <c r="C89" s="52">
        <v>52</v>
      </c>
      <c r="D89" s="52">
        <v>97</v>
      </c>
      <c r="E89" s="52">
        <v>142</v>
      </c>
      <c r="F89" s="52">
        <v>166</v>
      </c>
      <c r="G89" s="52">
        <v>317</v>
      </c>
      <c r="H89" s="52">
        <v>534</v>
      </c>
      <c r="I89" s="52">
        <v>884</v>
      </c>
      <c r="J89" s="52">
        <v>1348</v>
      </c>
      <c r="K89" s="52">
        <v>1754</v>
      </c>
      <c r="L89" s="52">
        <v>2769</v>
      </c>
      <c r="M89" s="52">
        <v>3115</v>
      </c>
      <c r="N89" s="52">
        <v>3889</v>
      </c>
      <c r="O89" s="52">
        <v>4712</v>
      </c>
      <c r="P89" s="52">
        <v>5883</v>
      </c>
      <c r="Q89" s="52">
        <v>6182</v>
      </c>
      <c r="R89" s="52">
        <v>6353</v>
      </c>
      <c r="S89" s="52">
        <v>7499</v>
      </c>
      <c r="T89" s="52">
        <v>7348</v>
      </c>
      <c r="U89" s="52">
        <v>8015</v>
      </c>
      <c r="V89" s="52">
        <v>8981</v>
      </c>
      <c r="W89" s="52">
        <v>14532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571446</v>
      </c>
      <c r="C92" s="52">
        <v>642498</v>
      </c>
      <c r="D92" s="52">
        <v>779458</v>
      </c>
      <c r="E92" s="52">
        <v>902447</v>
      </c>
      <c r="F92" s="52">
        <v>957808</v>
      </c>
      <c r="G92" s="52">
        <v>1043291</v>
      </c>
      <c r="H92" s="52">
        <v>1117039</v>
      </c>
      <c r="I92" s="52">
        <v>1112696</v>
      </c>
      <c r="J92" s="52">
        <v>1097499</v>
      </c>
      <c r="K92" s="52">
        <v>1085931</v>
      </c>
      <c r="L92" s="52">
        <v>1087898</v>
      </c>
      <c r="M92" s="52">
        <v>1081094</v>
      </c>
      <c r="N92" s="52">
        <v>1031864</v>
      </c>
      <c r="O92" s="52">
        <v>970394</v>
      </c>
      <c r="P92" s="52">
        <v>925112</v>
      </c>
      <c r="Q92" s="52">
        <v>929816</v>
      </c>
      <c r="R92" s="52">
        <v>969054</v>
      </c>
      <c r="S92" s="52">
        <v>1041061</v>
      </c>
      <c r="T92" s="52">
        <v>1098620</v>
      </c>
      <c r="U92" s="52">
        <v>1144764</v>
      </c>
      <c r="V92" s="52">
        <v>1184841</v>
      </c>
      <c r="W92" s="52">
        <v>1216964</v>
      </c>
      <c r="DA92" s="63" t="s">
        <v>1096</v>
      </c>
    </row>
    <row r="93" spans="1:105" ht="12" customHeight="1" x14ac:dyDescent="0.25">
      <c r="A93" s="97" t="s">
        <v>123</v>
      </c>
      <c r="B93" s="52">
        <v>102</v>
      </c>
      <c r="C93" s="52">
        <v>137</v>
      </c>
      <c r="D93" s="52">
        <v>172</v>
      </c>
      <c r="E93" s="52">
        <v>244</v>
      </c>
      <c r="F93" s="52">
        <v>296</v>
      </c>
      <c r="G93" s="52">
        <v>456</v>
      </c>
      <c r="H93" s="52">
        <v>597</v>
      </c>
      <c r="I93" s="52">
        <v>938</v>
      </c>
      <c r="J93" s="52">
        <v>1213</v>
      </c>
      <c r="K93" s="52">
        <v>1539</v>
      </c>
      <c r="L93" s="52">
        <v>2294</v>
      </c>
      <c r="M93" s="52">
        <v>2455</v>
      </c>
      <c r="N93" s="52">
        <v>2690</v>
      </c>
      <c r="O93" s="52">
        <v>2962</v>
      </c>
      <c r="P93" s="52">
        <v>3040</v>
      </c>
      <c r="Q93" s="52">
        <v>3418</v>
      </c>
      <c r="R93" s="52">
        <v>3851</v>
      </c>
      <c r="S93" s="52">
        <v>4476</v>
      </c>
      <c r="T93" s="52">
        <v>4930</v>
      </c>
      <c r="U93" s="52">
        <v>5239</v>
      </c>
      <c r="V93" s="52">
        <v>5994</v>
      </c>
      <c r="W93" s="52">
        <v>7854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547557</v>
      </c>
      <c r="C96" s="52">
        <v>682264</v>
      </c>
      <c r="D96" s="52">
        <v>1075865</v>
      </c>
      <c r="E96" s="52">
        <v>1326534</v>
      </c>
      <c r="F96" s="52">
        <v>1414131</v>
      </c>
      <c r="G96" s="52">
        <v>1990826</v>
      </c>
      <c r="H96" s="52">
        <v>2785005</v>
      </c>
      <c r="I96" s="52">
        <v>3681368</v>
      </c>
      <c r="J96" s="52">
        <v>3680445</v>
      </c>
      <c r="K96" s="52">
        <v>3549211</v>
      </c>
      <c r="L96" s="52">
        <v>3310284</v>
      </c>
      <c r="M96" s="52">
        <v>3115241</v>
      </c>
      <c r="N96" s="52">
        <v>2942637</v>
      </c>
      <c r="O96" s="52">
        <v>2786318</v>
      </c>
      <c r="P96" s="52">
        <v>2747459</v>
      </c>
      <c r="Q96" s="52">
        <v>2788211</v>
      </c>
      <c r="R96" s="52">
        <v>2754502</v>
      </c>
      <c r="S96" s="52">
        <v>2737427</v>
      </c>
      <c r="T96" s="52">
        <v>2727103</v>
      </c>
      <c r="U96" s="52">
        <v>2699038</v>
      </c>
      <c r="V96" s="52">
        <v>2592132</v>
      </c>
      <c r="W96" s="52">
        <v>2271816</v>
      </c>
      <c r="DA96" s="63" t="s">
        <v>1098</v>
      </c>
    </row>
    <row r="97" spans="1:105" ht="12" customHeight="1" x14ac:dyDescent="0.25">
      <c r="A97" s="97" t="s">
        <v>121</v>
      </c>
      <c r="B97" s="52">
        <v>9900</v>
      </c>
      <c r="C97" s="52">
        <v>14621</v>
      </c>
      <c r="D97" s="52">
        <v>27308</v>
      </c>
      <c r="E97" s="52">
        <v>37857</v>
      </c>
      <c r="F97" s="52">
        <v>42030</v>
      </c>
      <c r="G97" s="52">
        <v>106386</v>
      </c>
      <c r="H97" s="52">
        <v>171279</v>
      </c>
      <c r="I97" s="52">
        <v>360238</v>
      </c>
      <c r="J97" s="52">
        <v>467635</v>
      </c>
      <c r="K97" s="52">
        <v>545794</v>
      </c>
      <c r="L97" s="52">
        <v>733504</v>
      </c>
      <c r="M97" s="52">
        <v>716297</v>
      </c>
      <c r="N97" s="52">
        <v>756702</v>
      </c>
      <c r="O97" s="52">
        <v>870428</v>
      </c>
      <c r="P97" s="52">
        <v>1152959</v>
      </c>
      <c r="Q97" s="52">
        <v>1182326</v>
      </c>
      <c r="R97" s="52">
        <v>1239228</v>
      </c>
      <c r="S97" s="52">
        <v>1319885</v>
      </c>
      <c r="T97" s="52">
        <v>1333715</v>
      </c>
      <c r="U97" s="52">
        <v>1383501</v>
      </c>
      <c r="V97" s="52">
        <v>1453178</v>
      </c>
      <c r="W97" s="52">
        <v>1679462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115780</v>
      </c>
      <c r="C101" s="52">
        <v>136116</v>
      </c>
      <c r="D101" s="52">
        <v>167479</v>
      </c>
      <c r="E101" s="52">
        <v>197005</v>
      </c>
      <c r="F101" s="52">
        <v>241624</v>
      </c>
      <c r="G101" s="52">
        <v>315832</v>
      </c>
      <c r="H101" s="52">
        <v>414218</v>
      </c>
      <c r="I101" s="52">
        <v>533547</v>
      </c>
      <c r="J101" s="52">
        <v>617827</v>
      </c>
      <c r="K101" s="52">
        <v>650752</v>
      </c>
      <c r="L101" s="52">
        <v>654693</v>
      </c>
      <c r="M101" s="52">
        <v>650070</v>
      </c>
      <c r="N101" s="52">
        <v>671501</v>
      </c>
      <c r="O101" s="52">
        <v>708406</v>
      </c>
      <c r="P101" s="52">
        <v>764302</v>
      </c>
      <c r="Q101" s="52">
        <v>774460</v>
      </c>
      <c r="R101" s="52">
        <v>756311</v>
      </c>
      <c r="S101" s="52">
        <v>724672</v>
      </c>
      <c r="T101" s="52">
        <v>688355</v>
      </c>
      <c r="U101" s="52">
        <v>672657</v>
      </c>
      <c r="V101" s="52">
        <v>667580</v>
      </c>
      <c r="W101" s="52">
        <v>668868</v>
      </c>
      <c r="DA101" s="63" t="s">
        <v>1100</v>
      </c>
    </row>
    <row r="102" spans="1:105" ht="12" customHeight="1" x14ac:dyDescent="0.25">
      <c r="A102" s="97" t="s">
        <v>50</v>
      </c>
      <c r="B102" s="52">
        <v>502775</v>
      </c>
      <c r="C102" s="52">
        <v>566867</v>
      </c>
      <c r="D102" s="52">
        <v>794168</v>
      </c>
      <c r="E102" s="52">
        <v>1015749</v>
      </c>
      <c r="F102" s="52">
        <v>1116989</v>
      </c>
      <c r="G102" s="52">
        <v>1326076</v>
      </c>
      <c r="H102" s="52">
        <v>1575336</v>
      </c>
      <c r="I102" s="52">
        <v>1844063</v>
      </c>
      <c r="J102" s="52">
        <v>2006746</v>
      </c>
      <c r="K102" s="52">
        <v>2028561</v>
      </c>
      <c r="L102" s="52">
        <v>2051988</v>
      </c>
      <c r="M102" s="52">
        <v>2003525</v>
      </c>
      <c r="N102" s="52">
        <v>2009856</v>
      </c>
      <c r="O102" s="52">
        <v>1999003</v>
      </c>
      <c r="P102" s="52">
        <v>2123971</v>
      </c>
      <c r="Q102" s="52">
        <v>2099508</v>
      </c>
      <c r="R102" s="52">
        <v>2093824</v>
      </c>
      <c r="S102" s="52">
        <v>2066463</v>
      </c>
      <c r="T102" s="52">
        <v>2062648</v>
      </c>
      <c r="U102" s="52">
        <v>2056531</v>
      </c>
      <c r="V102" s="52">
        <v>2046579</v>
      </c>
      <c r="W102" s="52">
        <v>2054084</v>
      </c>
      <c r="DA102" s="63" t="s">
        <v>1101</v>
      </c>
    </row>
    <row r="103" spans="1:105" ht="12" customHeight="1" x14ac:dyDescent="0.25">
      <c r="A103" s="109" t="s">
        <v>120</v>
      </c>
      <c r="B103" s="36">
        <v>757854</v>
      </c>
      <c r="C103" s="36">
        <v>939442</v>
      </c>
      <c r="D103" s="36">
        <v>1354603</v>
      </c>
      <c r="E103" s="36">
        <v>1600584</v>
      </c>
      <c r="F103" s="36">
        <v>1727618</v>
      </c>
      <c r="G103" s="36">
        <v>2314559</v>
      </c>
      <c r="H103" s="36">
        <v>3067529</v>
      </c>
      <c r="I103" s="36">
        <v>3880492</v>
      </c>
      <c r="J103" s="36">
        <v>3834607</v>
      </c>
      <c r="K103" s="36">
        <v>3776538</v>
      </c>
      <c r="L103" s="36">
        <v>3774676</v>
      </c>
      <c r="M103" s="36">
        <v>3692741</v>
      </c>
      <c r="N103" s="36">
        <v>3562070</v>
      </c>
      <c r="O103" s="36">
        <v>3502740</v>
      </c>
      <c r="P103" s="36">
        <v>3594441</v>
      </c>
      <c r="Q103" s="36">
        <v>3704988</v>
      </c>
      <c r="R103" s="36">
        <v>3796906</v>
      </c>
      <c r="S103" s="36">
        <v>4028428</v>
      </c>
      <c r="T103" s="36">
        <v>4122440</v>
      </c>
      <c r="U103" s="36">
        <v>4278995</v>
      </c>
      <c r="V103" s="36">
        <v>4372813</v>
      </c>
      <c r="W103" s="36">
        <v>4515549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3615</v>
      </c>
      <c r="C105" s="120">
        <v>3551</v>
      </c>
      <c r="D105" s="120">
        <v>3386</v>
      </c>
      <c r="E105" s="120">
        <v>3152</v>
      </c>
      <c r="F105" s="120">
        <v>2998</v>
      </c>
      <c r="G105" s="120">
        <v>2863</v>
      </c>
      <c r="H105" s="120">
        <v>2846</v>
      </c>
      <c r="I105" s="120">
        <v>2804</v>
      </c>
      <c r="J105" s="120">
        <v>2621</v>
      </c>
      <c r="K105" s="120">
        <v>2350</v>
      </c>
      <c r="L105" s="120">
        <v>1888</v>
      </c>
      <c r="M105" s="120">
        <v>1715</v>
      </c>
      <c r="N105" s="120">
        <v>1539</v>
      </c>
      <c r="O105" s="120">
        <v>1367</v>
      </c>
      <c r="P105" s="120">
        <v>1048</v>
      </c>
      <c r="Q105" s="120">
        <v>1012</v>
      </c>
      <c r="R105" s="120">
        <v>1022</v>
      </c>
      <c r="S105" s="120">
        <v>1040</v>
      </c>
      <c r="T105" s="120">
        <v>1041</v>
      </c>
      <c r="U105" s="120">
        <v>1036</v>
      </c>
      <c r="V105" s="120">
        <v>1043</v>
      </c>
      <c r="W105" s="120">
        <v>1019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3615</v>
      </c>
      <c r="C107" s="52">
        <v>3551</v>
      </c>
      <c r="D107" s="52">
        <v>3386</v>
      </c>
      <c r="E107" s="52">
        <v>3152</v>
      </c>
      <c r="F107" s="52">
        <v>2998</v>
      </c>
      <c r="G107" s="52">
        <v>2863</v>
      </c>
      <c r="H107" s="52">
        <v>2846</v>
      </c>
      <c r="I107" s="52">
        <v>2804</v>
      </c>
      <c r="J107" s="52">
        <v>2621</v>
      </c>
      <c r="K107" s="52">
        <v>2350</v>
      </c>
      <c r="L107" s="52">
        <v>1888</v>
      </c>
      <c r="M107" s="52">
        <v>1715</v>
      </c>
      <c r="N107" s="52">
        <v>1539</v>
      </c>
      <c r="O107" s="52">
        <v>1367</v>
      </c>
      <c r="P107" s="52">
        <v>1048</v>
      </c>
      <c r="Q107" s="52">
        <v>1012</v>
      </c>
      <c r="R107" s="52">
        <v>1022</v>
      </c>
      <c r="S107" s="52">
        <v>1040</v>
      </c>
      <c r="T107" s="52">
        <v>1041</v>
      </c>
      <c r="U107" s="52">
        <v>1036</v>
      </c>
      <c r="V107" s="52">
        <v>1043</v>
      </c>
      <c r="W107" s="52">
        <v>1019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320</v>
      </c>
      <c r="C110" s="52">
        <v>349</v>
      </c>
      <c r="D110" s="52">
        <v>404</v>
      </c>
      <c r="E110" s="52">
        <v>432</v>
      </c>
      <c r="F110" s="52">
        <v>416</v>
      </c>
      <c r="G110" s="52">
        <v>455</v>
      </c>
      <c r="H110" s="52">
        <v>488</v>
      </c>
      <c r="I110" s="52">
        <v>587</v>
      </c>
      <c r="J110" s="52">
        <v>639</v>
      </c>
      <c r="K110" s="52">
        <v>616</v>
      </c>
      <c r="L110" s="52">
        <v>562</v>
      </c>
      <c r="M110" s="52">
        <v>549</v>
      </c>
      <c r="N110" s="52">
        <v>548</v>
      </c>
      <c r="O110" s="52">
        <v>479</v>
      </c>
      <c r="P110" s="52">
        <v>400</v>
      </c>
      <c r="Q110" s="52">
        <v>319</v>
      </c>
      <c r="R110" s="52">
        <v>304</v>
      </c>
      <c r="S110" s="52">
        <v>315</v>
      </c>
      <c r="T110" s="52">
        <v>363</v>
      </c>
      <c r="U110" s="52">
        <v>409</v>
      </c>
      <c r="V110" s="52">
        <v>456</v>
      </c>
      <c r="W110" s="52">
        <v>437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1985</v>
      </c>
      <c r="C112" s="52">
        <v>1988</v>
      </c>
      <c r="D112" s="52">
        <v>2020</v>
      </c>
      <c r="E112" s="52">
        <v>2009</v>
      </c>
      <c r="F112" s="52">
        <v>1983</v>
      </c>
      <c r="G112" s="52">
        <v>1957</v>
      </c>
      <c r="H112" s="52">
        <v>1969</v>
      </c>
      <c r="I112" s="52">
        <v>1985</v>
      </c>
      <c r="J112" s="52">
        <v>1934</v>
      </c>
      <c r="K112" s="52">
        <v>1740</v>
      </c>
      <c r="L112" s="52">
        <v>1368</v>
      </c>
      <c r="M112" s="52">
        <v>1216</v>
      </c>
      <c r="N112" s="52">
        <v>1088</v>
      </c>
      <c r="O112" s="52">
        <v>986</v>
      </c>
      <c r="P112" s="52">
        <v>816</v>
      </c>
      <c r="Q112" s="52">
        <v>804</v>
      </c>
      <c r="R112" s="52">
        <v>811</v>
      </c>
      <c r="S112" s="52">
        <v>813</v>
      </c>
      <c r="T112" s="52">
        <v>847</v>
      </c>
      <c r="U112" s="52">
        <v>869</v>
      </c>
      <c r="V112" s="52">
        <v>875</v>
      </c>
      <c r="W112" s="52">
        <v>899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1</v>
      </c>
      <c r="G113" s="52">
        <v>1</v>
      </c>
      <c r="H113" s="52">
        <v>1</v>
      </c>
      <c r="I113" s="52">
        <v>2</v>
      </c>
      <c r="J113" s="52">
        <v>2</v>
      </c>
      <c r="K113" s="52">
        <v>2</v>
      </c>
      <c r="L113" s="52">
        <v>2</v>
      </c>
      <c r="M113" s="52">
        <v>2</v>
      </c>
      <c r="N113" s="52">
        <v>2</v>
      </c>
      <c r="O113" s="52">
        <v>1</v>
      </c>
      <c r="P113" s="52">
        <v>1</v>
      </c>
      <c r="Q113" s="52">
        <v>1</v>
      </c>
      <c r="R113" s="52">
        <v>3</v>
      </c>
      <c r="S113" s="52">
        <v>3</v>
      </c>
      <c r="T113" s="52">
        <v>3</v>
      </c>
      <c r="U113" s="52">
        <v>3</v>
      </c>
      <c r="V113" s="52">
        <v>2</v>
      </c>
      <c r="W113" s="52">
        <v>4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1601</v>
      </c>
      <c r="C116" s="52">
        <v>1533</v>
      </c>
      <c r="D116" s="52">
        <v>1339</v>
      </c>
      <c r="E116" s="52">
        <v>1120</v>
      </c>
      <c r="F116" s="52">
        <v>991</v>
      </c>
      <c r="G116" s="52">
        <v>873</v>
      </c>
      <c r="H116" s="52">
        <v>832</v>
      </c>
      <c r="I116" s="52">
        <v>763</v>
      </c>
      <c r="J116" s="52">
        <v>634</v>
      </c>
      <c r="K116" s="52">
        <v>561</v>
      </c>
      <c r="L116" s="52">
        <v>475</v>
      </c>
      <c r="M116" s="52">
        <v>456</v>
      </c>
      <c r="N116" s="52">
        <v>397</v>
      </c>
      <c r="O116" s="52">
        <v>323</v>
      </c>
      <c r="P116" s="52">
        <v>188</v>
      </c>
      <c r="Q116" s="52">
        <v>165</v>
      </c>
      <c r="R116" s="52">
        <v>165</v>
      </c>
      <c r="S116" s="52">
        <v>167</v>
      </c>
      <c r="T116" s="52">
        <v>142</v>
      </c>
      <c r="U116" s="52">
        <v>116</v>
      </c>
      <c r="V116" s="52">
        <v>109</v>
      </c>
      <c r="W116" s="52">
        <v>76</v>
      </c>
      <c r="DA116" s="63" t="s">
        <v>1107</v>
      </c>
    </row>
    <row r="117" spans="1:105" ht="12" customHeight="1" x14ac:dyDescent="0.25">
      <c r="A117" s="97" t="s">
        <v>121</v>
      </c>
      <c r="B117" s="52">
        <v>29</v>
      </c>
      <c r="C117" s="52">
        <v>30</v>
      </c>
      <c r="D117" s="52">
        <v>27</v>
      </c>
      <c r="E117" s="52">
        <v>23</v>
      </c>
      <c r="F117" s="52">
        <v>23</v>
      </c>
      <c r="G117" s="52">
        <v>32</v>
      </c>
      <c r="H117" s="52">
        <v>44</v>
      </c>
      <c r="I117" s="52">
        <v>54</v>
      </c>
      <c r="J117" s="52">
        <v>51</v>
      </c>
      <c r="K117" s="52">
        <v>47</v>
      </c>
      <c r="L117" s="52">
        <v>43</v>
      </c>
      <c r="M117" s="52">
        <v>41</v>
      </c>
      <c r="N117" s="52">
        <v>52</v>
      </c>
      <c r="O117" s="52">
        <v>57</v>
      </c>
      <c r="P117" s="52">
        <v>43</v>
      </c>
      <c r="Q117" s="52">
        <v>42</v>
      </c>
      <c r="R117" s="52">
        <v>43</v>
      </c>
      <c r="S117" s="52">
        <v>57</v>
      </c>
      <c r="T117" s="52">
        <v>49</v>
      </c>
      <c r="U117" s="52">
        <v>48</v>
      </c>
      <c r="V117" s="52">
        <v>57</v>
      </c>
      <c r="W117" s="52">
        <v>40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1442</v>
      </c>
      <c r="C121" s="52">
        <v>1378</v>
      </c>
      <c r="D121" s="52">
        <v>1298</v>
      </c>
      <c r="E121" s="52">
        <v>1222</v>
      </c>
      <c r="F121" s="52">
        <v>1169</v>
      </c>
      <c r="G121" s="52">
        <v>1067</v>
      </c>
      <c r="H121" s="52">
        <v>990</v>
      </c>
      <c r="I121" s="52">
        <v>937</v>
      </c>
      <c r="J121" s="52">
        <v>917</v>
      </c>
      <c r="K121" s="52">
        <v>832</v>
      </c>
      <c r="L121" s="52">
        <v>664</v>
      </c>
      <c r="M121" s="52">
        <v>598</v>
      </c>
      <c r="N121" s="52">
        <v>556</v>
      </c>
      <c r="O121" s="52">
        <v>508</v>
      </c>
      <c r="P121" s="52">
        <v>399</v>
      </c>
      <c r="Q121" s="52">
        <v>376</v>
      </c>
      <c r="R121" s="52">
        <v>364</v>
      </c>
      <c r="S121" s="52">
        <v>350</v>
      </c>
      <c r="T121" s="52">
        <v>347</v>
      </c>
      <c r="U121" s="52">
        <v>335</v>
      </c>
      <c r="V121" s="52">
        <v>327</v>
      </c>
      <c r="W121" s="52">
        <v>319</v>
      </c>
      <c r="DA121" s="63" t="s">
        <v>1109</v>
      </c>
    </row>
    <row r="122" spans="1:105" ht="12" customHeight="1" x14ac:dyDescent="0.25">
      <c r="A122" s="109" t="s">
        <v>120</v>
      </c>
      <c r="B122" s="36">
        <v>2173</v>
      </c>
      <c r="C122" s="36">
        <v>2173</v>
      </c>
      <c r="D122" s="36">
        <v>2088</v>
      </c>
      <c r="E122" s="36">
        <v>1930</v>
      </c>
      <c r="F122" s="36">
        <v>1829</v>
      </c>
      <c r="G122" s="36">
        <v>1796</v>
      </c>
      <c r="H122" s="36">
        <v>1856</v>
      </c>
      <c r="I122" s="36">
        <v>1867</v>
      </c>
      <c r="J122" s="36">
        <v>1704</v>
      </c>
      <c r="K122" s="36">
        <v>1518</v>
      </c>
      <c r="L122" s="36">
        <v>1224</v>
      </c>
      <c r="M122" s="36">
        <v>1117</v>
      </c>
      <c r="N122" s="36">
        <v>983</v>
      </c>
      <c r="O122" s="36">
        <v>859</v>
      </c>
      <c r="P122" s="36">
        <v>649</v>
      </c>
      <c r="Q122" s="36">
        <v>636</v>
      </c>
      <c r="R122" s="36">
        <v>658</v>
      </c>
      <c r="S122" s="36">
        <v>690</v>
      </c>
      <c r="T122" s="36">
        <v>694</v>
      </c>
      <c r="U122" s="36">
        <v>701</v>
      </c>
      <c r="V122" s="36">
        <v>716</v>
      </c>
      <c r="W122" s="36">
        <v>700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0</v>
      </c>
      <c r="C124" s="120">
        <v>0</v>
      </c>
      <c r="D124" s="120">
        <v>0</v>
      </c>
      <c r="E124" s="120">
        <v>0</v>
      </c>
      <c r="F124" s="120">
        <v>139247</v>
      </c>
      <c r="G124" s="120">
        <v>140777</v>
      </c>
      <c r="H124" s="120">
        <v>149776</v>
      </c>
      <c r="I124" s="120">
        <v>137604</v>
      </c>
      <c r="J124" s="120">
        <v>146598</v>
      </c>
      <c r="K124" s="120">
        <v>195499</v>
      </c>
      <c r="L124" s="120">
        <v>283653</v>
      </c>
      <c r="M124" s="120">
        <v>560046</v>
      </c>
      <c r="N124" s="120">
        <v>764186</v>
      </c>
      <c r="O124" s="120">
        <v>943332</v>
      </c>
      <c r="P124" s="120">
        <v>1025404</v>
      </c>
      <c r="Q124" s="120">
        <v>1057843</v>
      </c>
      <c r="R124" s="120">
        <v>1088229</v>
      </c>
      <c r="S124" s="120">
        <v>1092686</v>
      </c>
      <c r="T124" s="120">
        <v>1087106</v>
      </c>
      <c r="U124" s="120">
        <v>1066840</v>
      </c>
      <c r="V124" s="120">
        <v>989373</v>
      </c>
      <c r="W124" s="120">
        <v>934432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139247</v>
      </c>
      <c r="G126" s="52">
        <v>140777</v>
      </c>
      <c r="H126" s="52">
        <v>149776</v>
      </c>
      <c r="I126" s="52">
        <v>137604</v>
      </c>
      <c r="J126" s="52">
        <v>146598</v>
      </c>
      <c r="K126" s="52">
        <v>195499</v>
      </c>
      <c r="L126" s="52">
        <v>283653</v>
      </c>
      <c r="M126" s="52">
        <v>560046</v>
      </c>
      <c r="N126" s="52">
        <v>764186</v>
      </c>
      <c r="O126" s="52">
        <v>943332</v>
      </c>
      <c r="P126" s="52">
        <v>1025404</v>
      </c>
      <c r="Q126" s="52">
        <v>1057843</v>
      </c>
      <c r="R126" s="52">
        <v>1088229</v>
      </c>
      <c r="S126" s="52">
        <v>1092686</v>
      </c>
      <c r="T126" s="52">
        <v>1087106</v>
      </c>
      <c r="U126" s="52">
        <v>1066840</v>
      </c>
      <c r="V126" s="52">
        <v>989373</v>
      </c>
      <c r="W126" s="52">
        <v>934432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22805</v>
      </c>
      <c r="G129" s="52">
        <v>66336</v>
      </c>
      <c r="H129" s="52">
        <v>56443</v>
      </c>
      <c r="I129" s="52">
        <v>55571</v>
      </c>
      <c r="J129" s="52">
        <v>57898</v>
      </c>
      <c r="K129" s="52">
        <v>72921</v>
      </c>
      <c r="L129" s="52">
        <v>96938</v>
      </c>
      <c r="M129" s="52">
        <v>144648</v>
      </c>
      <c r="N129" s="52">
        <v>244268</v>
      </c>
      <c r="O129" s="52">
        <v>339500</v>
      </c>
      <c r="P129" s="52">
        <v>396131</v>
      </c>
      <c r="Q129" s="52">
        <v>438376</v>
      </c>
      <c r="R129" s="52">
        <v>475538</v>
      </c>
      <c r="S129" s="52">
        <v>496364</v>
      </c>
      <c r="T129" s="52">
        <v>503687</v>
      </c>
      <c r="U129" s="52">
        <v>489097</v>
      </c>
      <c r="V129" s="52">
        <v>447583</v>
      </c>
      <c r="W129" s="52">
        <v>409824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114101</v>
      </c>
      <c r="G131" s="52">
        <v>112070</v>
      </c>
      <c r="H131" s="52">
        <v>124030</v>
      </c>
      <c r="I131" s="52">
        <v>121258</v>
      </c>
      <c r="J131" s="52">
        <v>123458</v>
      </c>
      <c r="K131" s="52">
        <v>134325</v>
      </c>
      <c r="L131" s="52">
        <v>176260</v>
      </c>
      <c r="M131" s="52">
        <v>500183</v>
      </c>
      <c r="N131" s="52">
        <v>690254</v>
      </c>
      <c r="O131" s="52">
        <v>865904</v>
      </c>
      <c r="P131" s="52">
        <v>958496</v>
      </c>
      <c r="Q131" s="52">
        <v>993606</v>
      </c>
      <c r="R131" s="52">
        <v>1018706</v>
      </c>
      <c r="S131" s="52">
        <v>1017926</v>
      </c>
      <c r="T131" s="52">
        <v>984068</v>
      </c>
      <c r="U131" s="52">
        <v>947446</v>
      </c>
      <c r="V131" s="52">
        <v>834355</v>
      </c>
      <c r="W131" s="52">
        <v>798578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45</v>
      </c>
      <c r="G132" s="52">
        <v>64</v>
      </c>
      <c r="H132" s="52">
        <v>78</v>
      </c>
      <c r="I132" s="52">
        <v>120</v>
      </c>
      <c r="J132" s="52">
        <v>120</v>
      </c>
      <c r="K132" s="52">
        <v>120</v>
      </c>
      <c r="L132" s="52">
        <v>248</v>
      </c>
      <c r="M132" s="52">
        <v>1290</v>
      </c>
      <c r="N132" s="52">
        <v>1763</v>
      </c>
      <c r="O132" s="52">
        <v>2828</v>
      </c>
      <c r="P132" s="52">
        <v>3419</v>
      </c>
      <c r="Q132" s="52">
        <v>3689</v>
      </c>
      <c r="R132" s="52">
        <v>4058</v>
      </c>
      <c r="S132" s="52">
        <v>4044</v>
      </c>
      <c r="T132" s="52">
        <v>5124</v>
      </c>
      <c r="U132" s="52">
        <v>4981</v>
      </c>
      <c r="V132" s="52">
        <v>4463</v>
      </c>
      <c r="W132" s="52">
        <v>4584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24306</v>
      </c>
      <c r="G135" s="52">
        <v>27536</v>
      </c>
      <c r="H135" s="52">
        <v>24655</v>
      </c>
      <c r="I135" s="52">
        <v>15526</v>
      </c>
      <c r="J135" s="52">
        <v>20133</v>
      </c>
      <c r="K135" s="52">
        <v>47548</v>
      </c>
      <c r="L135" s="52">
        <v>71575</v>
      </c>
      <c r="M135" s="52">
        <v>33134</v>
      </c>
      <c r="N135" s="52">
        <v>43849</v>
      </c>
      <c r="O135" s="52">
        <v>45930</v>
      </c>
      <c r="P135" s="52">
        <v>38562</v>
      </c>
      <c r="Q135" s="52">
        <v>37640</v>
      </c>
      <c r="R135" s="52">
        <v>40754</v>
      </c>
      <c r="S135" s="52">
        <v>43446</v>
      </c>
      <c r="T135" s="52">
        <v>63444</v>
      </c>
      <c r="U135" s="52">
        <v>74025</v>
      </c>
      <c r="V135" s="52">
        <v>93443</v>
      </c>
      <c r="W135" s="52">
        <v>81373</v>
      </c>
      <c r="DA135" s="63" t="s">
        <v>1115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795</v>
      </c>
      <c r="G136" s="52">
        <v>1107</v>
      </c>
      <c r="H136" s="52">
        <v>1013</v>
      </c>
      <c r="I136" s="52">
        <v>700</v>
      </c>
      <c r="J136" s="52">
        <v>2887</v>
      </c>
      <c r="K136" s="52">
        <v>13506</v>
      </c>
      <c r="L136" s="52">
        <v>35570</v>
      </c>
      <c r="M136" s="52">
        <v>25439</v>
      </c>
      <c r="N136" s="52">
        <v>28320</v>
      </c>
      <c r="O136" s="52">
        <v>28670</v>
      </c>
      <c r="P136" s="52">
        <v>24927</v>
      </c>
      <c r="Q136" s="52">
        <v>22908</v>
      </c>
      <c r="R136" s="52">
        <v>24711</v>
      </c>
      <c r="S136" s="52">
        <v>27270</v>
      </c>
      <c r="T136" s="52">
        <v>34470</v>
      </c>
      <c r="U136" s="52">
        <v>40388</v>
      </c>
      <c r="V136" s="52">
        <v>57112</v>
      </c>
      <c r="W136" s="52">
        <v>49897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58175</v>
      </c>
      <c r="G140" s="52">
        <v>58593</v>
      </c>
      <c r="H140" s="52">
        <v>60887</v>
      </c>
      <c r="I140" s="52">
        <v>55925</v>
      </c>
      <c r="J140" s="52">
        <v>61676</v>
      </c>
      <c r="K140" s="52">
        <v>81782</v>
      </c>
      <c r="L140" s="52">
        <v>114596</v>
      </c>
      <c r="M140" s="52">
        <v>210749</v>
      </c>
      <c r="N140" s="52">
        <v>287707</v>
      </c>
      <c r="O140" s="52">
        <v>344212</v>
      </c>
      <c r="P140" s="52">
        <v>374204</v>
      </c>
      <c r="Q140" s="52">
        <v>378999</v>
      </c>
      <c r="R140" s="52">
        <v>390186</v>
      </c>
      <c r="S140" s="52">
        <v>376077</v>
      </c>
      <c r="T140" s="52">
        <v>366658</v>
      </c>
      <c r="U140" s="52">
        <v>346260</v>
      </c>
      <c r="V140" s="52">
        <v>313844</v>
      </c>
      <c r="W140" s="52">
        <v>292502</v>
      </c>
      <c r="DA140" s="63" t="s">
        <v>1117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81072</v>
      </c>
      <c r="G141" s="36">
        <v>82184</v>
      </c>
      <c r="H141" s="36">
        <v>88889</v>
      </c>
      <c r="I141" s="36">
        <v>81679</v>
      </c>
      <c r="J141" s="36">
        <v>84922</v>
      </c>
      <c r="K141" s="36">
        <v>113717</v>
      </c>
      <c r="L141" s="36">
        <v>169057</v>
      </c>
      <c r="M141" s="36">
        <v>349297</v>
      </c>
      <c r="N141" s="36">
        <v>476479</v>
      </c>
      <c r="O141" s="36">
        <v>599120</v>
      </c>
      <c r="P141" s="36">
        <v>651200</v>
      </c>
      <c r="Q141" s="36">
        <v>678844</v>
      </c>
      <c r="R141" s="36">
        <v>698043</v>
      </c>
      <c r="S141" s="36">
        <v>716609</v>
      </c>
      <c r="T141" s="36">
        <v>720448</v>
      </c>
      <c r="U141" s="36">
        <v>720580</v>
      </c>
      <c r="V141" s="36">
        <v>675529</v>
      </c>
      <c r="W141" s="36">
        <v>641930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13276</v>
      </c>
      <c r="C143" s="120">
        <v>15290</v>
      </c>
      <c r="D143" s="120">
        <v>20017</v>
      </c>
      <c r="E143" s="120">
        <v>27130</v>
      </c>
      <c r="F143" s="120">
        <v>37407</v>
      </c>
      <c r="G143" s="120">
        <v>48580</v>
      </c>
      <c r="H143" s="120">
        <v>57413</v>
      </c>
      <c r="I143" s="120">
        <v>67852</v>
      </c>
      <c r="J143" s="120">
        <v>83679</v>
      </c>
      <c r="K143" s="120">
        <v>109046</v>
      </c>
      <c r="L143" s="120">
        <v>142303</v>
      </c>
      <c r="M143" s="120">
        <v>173292</v>
      </c>
      <c r="N143" s="120">
        <v>193118</v>
      </c>
      <c r="O143" s="120">
        <v>207364</v>
      </c>
      <c r="P143" s="120">
        <v>214489</v>
      </c>
      <c r="Q143" s="120">
        <v>227744</v>
      </c>
      <c r="R143" s="120">
        <v>240338</v>
      </c>
      <c r="S143" s="120">
        <v>251606</v>
      </c>
      <c r="T143" s="120">
        <v>252287</v>
      </c>
      <c r="U143" s="120">
        <v>356854</v>
      </c>
      <c r="V143" s="120">
        <v>514747</v>
      </c>
      <c r="W143" s="120">
        <v>975418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13276</v>
      </c>
      <c r="C145" s="52">
        <v>15290</v>
      </c>
      <c r="D145" s="52">
        <v>20017</v>
      </c>
      <c r="E145" s="52">
        <v>27130</v>
      </c>
      <c r="F145" s="52">
        <v>37407</v>
      </c>
      <c r="G145" s="52">
        <v>48580</v>
      </c>
      <c r="H145" s="52">
        <v>57413</v>
      </c>
      <c r="I145" s="52">
        <v>67852</v>
      </c>
      <c r="J145" s="52">
        <v>83679</v>
      </c>
      <c r="K145" s="52">
        <v>109046</v>
      </c>
      <c r="L145" s="52">
        <v>142303</v>
      </c>
      <c r="M145" s="52">
        <v>173292</v>
      </c>
      <c r="N145" s="52">
        <v>193118</v>
      </c>
      <c r="O145" s="52">
        <v>207364</v>
      </c>
      <c r="P145" s="52">
        <v>214489</v>
      </c>
      <c r="Q145" s="52">
        <v>227744</v>
      </c>
      <c r="R145" s="52">
        <v>240338</v>
      </c>
      <c r="S145" s="52">
        <v>251606</v>
      </c>
      <c r="T145" s="52">
        <v>252287</v>
      </c>
      <c r="U145" s="52">
        <v>356854</v>
      </c>
      <c r="V145" s="52">
        <v>514747</v>
      </c>
      <c r="W145" s="52">
        <v>975418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11736</v>
      </c>
      <c r="C147" s="52">
        <v>11278</v>
      </c>
      <c r="D147" s="52">
        <v>13013</v>
      </c>
      <c r="E147" s="52">
        <v>15403</v>
      </c>
      <c r="F147" s="52">
        <v>18459</v>
      </c>
      <c r="G147" s="52">
        <v>27374</v>
      </c>
      <c r="H147" s="52">
        <v>31854</v>
      </c>
      <c r="I147" s="52">
        <v>37936</v>
      </c>
      <c r="J147" s="52">
        <v>49055</v>
      </c>
      <c r="K147" s="52">
        <v>72847</v>
      </c>
      <c r="L147" s="52">
        <v>105679</v>
      </c>
      <c r="M147" s="52">
        <v>140032</v>
      </c>
      <c r="N147" s="52">
        <v>156992</v>
      </c>
      <c r="O147" s="52">
        <v>190775</v>
      </c>
      <c r="P147" s="52">
        <v>197004</v>
      </c>
      <c r="Q147" s="52">
        <v>202238</v>
      </c>
      <c r="R147" s="52">
        <v>217040</v>
      </c>
      <c r="S147" s="52">
        <v>232358</v>
      </c>
      <c r="T147" s="52">
        <v>246071</v>
      </c>
      <c r="U147" s="52">
        <v>345928</v>
      </c>
      <c r="V147" s="52">
        <v>548380</v>
      </c>
      <c r="W147" s="52">
        <v>937869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6720</v>
      </c>
      <c r="C149" s="52">
        <v>7365</v>
      </c>
      <c r="D149" s="52">
        <v>8453</v>
      </c>
      <c r="E149" s="52">
        <v>10882</v>
      </c>
      <c r="F149" s="52">
        <v>15307</v>
      </c>
      <c r="G149" s="52">
        <v>16852</v>
      </c>
      <c r="H149" s="52">
        <v>17339</v>
      </c>
      <c r="I149" s="52">
        <v>17009</v>
      </c>
      <c r="J149" s="52">
        <v>20281</v>
      </c>
      <c r="K149" s="52">
        <v>28874</v>
      </c>
      <c r="L149" s="52">
        <v>38994</v>
      </c>
      <c r="M149" s="52">
        <v>50520</v>
      </c>
      <c r="N149" s="52">
        <v>53265</v>
      </c>
      <c r="O149" s="52">
        <v>53548</v>
      </c>
      <c r="P149" s="52">
        <v>51501</v>
      </c>
      <c r="Q149" s="52">
        <v>51180</v>
      </c>
      <c r="R149" s="52">
        <v>55114</v>
      </c>
      <c r="S149" s="52">
        <v>59291</v>
      </c>
      <c r="T149" s="52">
        <v>60529</v>
      </c>
      <c r="U149" s="52">
        <v>85953</v>
      </c>
      <c r="V149" s="52">
        <v>120107</v>
      </c>
      <c r="W149" s="52">
        <v>217050</v>
      </c>
      <c r="DA149" s="63" t="s">
        <v>1121</v>
      </c>
    </row>
    <row r="150" spans="1:105" ht="12" customHeight="1" x14ac:dyDescent="0.25">
      <c r="A150" s="97" t="s">
        <v>123</v>
      </c>
      <c r="B150" s="52">
        <v>1</v>
      </c>
      <c r="C150" s="52">
        <v>1</v>
      </c>
      <c r="D150" s="52">
        <v>1</v>
      </c>
      <c r="E150" s="52">
        <v>2</v>
      </c>
      <c r="F150" s="52">
        <v>3</v>
      </c>
      <c r="G150" s="52">
        <v>5</v>
      </c>
      <c r="H150" s="52">
        <v>7</v>
      </c>
      <c r="I150" s="52">
        <v>10</v>
      </c>
      <c r="J150" s="52">
        <v>22</v>
      </c>
      <c r="K150" s="52">
        <v>46</v>
      </c>
      <c r="L150" s="52">
        <v>99</v>
      </c>
      <c r="M150" s="52">
        <v>121</v>
      </c>
      <c r="N150" s="52">
        <v>138</v>
      </c>
      <c r="O150" s="52">
        <v>147</v>
      </c>
      <c r="P150" s="52">
        <v>147</v>
      </c>
      <c r="Q150" s="52">
        <v>164</v>
      </c>
      <c r="R150" s="52">
        <v>195</v>
      </c>
      <c r="S150" s="52">
        <v>235</v>
      </c>
      <c r="T150" s="52">
        <v>255</v>
      </c>
      <c r="U150" s="52">
        <v>374</v>
      </c>
      <c r="V150" s="52">
        <v>661</v>
      </c>
      <c r="W150" s="52">
        <v>2113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6439</v>
      </c>
      <c r="C153" s="52">
        <v>7759</v>
      </c>
      <c r="D153" s="52">
        <v>11281</v>
      </c>
      <c r="E153" s="52">
        <v>15783</v>
      </c>
      <c r="F153" s="52">
        <v>21434</v>
      </c>
      <c r="G153" s="52">
        <v>30123</v>
      </c>
      <c r="H153" s="52">
        <v>37823</v>
      </c>
      <c r="I153" s="52">
        <v>46661</v>
      </c>
      <c r="J153" s="52">
        <v>54205</v>
      </c>
      <c r="K153" s="52">
        <v>65101</v>
      </c>
      <c r="L153" s="52">
        <v>74348</v>
      </c>
      <c r="M153" s="52">
        <v>91791</v>
      </c>
      <c r="N153" s="52">
        <v>104071</v>
      </c>
      <c r="O153" s="52">
        <v>112728</v>
      </c>
      <c r="P153" s="52">
        <v>115983</v>
      </c>
      <c r="Q153" s="52">
        <v>127101</v>
      </c>
      <c r="R153" s="52">
        <v>129593</v>
      </c>
      <c r="S153" s="52">
        <v>130344</v>
      </c>
      <c r="T153" s="52">
        <v>129042</v>
      </c>
      <c r="U153" s="52">
        <v>178361</v>
      </c>
      <c r="V153" s="52">
        <v>245040</v>
      </c>
      <c r="W153" s="52">
        <v>335529</v>
      </c>
      <c r="DA153" s="63" t="s">
        <v>1123</v>
      </c>
    </row>
    <row r="154" spans="1:105" ht="12" customHeight="1" x14ac:dyDescent="0.25">
      <c r="A154" s="97" t="s">
        <v>121</v>
      </c>
      <c r="B154" s="52">
        <v>116</v>
      </c>
      <c r="C154" s="52">
        <v>165</v>
      </c>
      <c r="D154" s="52">
        <v>282</v>
      </c>
      <c r="E154" s="52">
        <v>463</v>
      </c>
      <c r="F154" s="52">
        <v>663</v>
      </c>
      <c r="G154" s="52">
        <v>1600</v>
      </c>
      <c r="H154" s="52">
        <v>2244</v>
      </c>
      <c r="I154" s="52">
        <v>4172</v>
      </c>
      <c r="J154" s="52">
        <v>9171</v>
      </c>
      <c r="K154" s="52">
        <v>15025</v>
      </c>
      <c r="L154" s="52">
        <v>28862</v>
      </c>
      <c r="M154" s="52">
        <v>30860</v>
      </c>
      <c r="N154" s="52">
        <v>35644</v>
      </c>
      <c r="O154" s="52">
        <v>40941</v>
      </c>
      <c r="P154" s="52">
        <v>46858</v>
      </c>
      <c r="Q154" s="52">
        <v>49299</v>
      </c>
      <c r="R154" s="52">
        <v>55436</v>
      </c>
      <c r="S154" s="52">
        <v>61736</v>
      </c>
      <c r="T154" s="52">
        <v>62461</v>
      </c>
      <c r="U154" s="52">
        <v>92166</v>
      </c>
      <c r="V154" s="52">
        <v>148939</v>
      </c>
      <c r="W154" s="52">
        <v>420726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5295</v>
      </c>
      <c r="C158" s="52">
        <v>5785</v>
      </c>
      <c r="D158" s="52">
        <v>7435</v>
      </c>
      <c r="E158" s="52">
        <v>10753</v>
      </c>
      <c r="F158" s="52">
        <v>15105</v>
      </c>
      <c r="G158" s="52">
        <v>18129</v>
      </c>
      <c r="H158" s="52">
        <v>20254</v>
      </c>
      <c r="I158" s="52">
        <v>22777</v>
      </c>
      <c r="J158" s="52">
        <v>32868</v>
      </c>
      <c r="K158" s="52">
        <v>43676</v>
      </c>
      <c r="L158" s="52">
        <v>56413</v>
      </c>
      <c r="M158" s="52">
        <v>67100</v>
      </c>
      <c r="N158" s="52">
        <v>75001</v>
      </c>
      <c r="O158" s="52">
        <v>79008</v>
      </c>
      <c r="P158" s="52">
        <v>81359</v>
      </c>
      <c r="Q158" s="52">
        <v>82848</v>
      </c>
      <c r="R158" s="52">
        <v>86130</v>
      </c>
      <c r="S158" s="52">
        <v>85061</v>
      </c>
      <c r="T158" s="52">
        <v>83690</v>
      </c>
      <c r="U158" s="52">
        <v>112418</v>
      </c>
      <c r="V158" s="52">
        <v>160361</v>
      </c>
      <c r="W158" s="52">
        <v>297271</v>
      </c>
      <c r="DA158" s="63" t="s">
        <v>1125</v>
      </c>
    </row>
    <row r="159" spans="1:105" ht="12" customHeight="1" x14ac:dyDescent="0.25">
      <c r="A159" s="109" t="s">
        <v>120</v>
      </c>
      <c r="B159" s="36">
        <v>7981</v>
      </c>
      <c r="C159" s="36">
        <v>9505</v>
      </c>
      <c r="D159" s="36">
        <v>12582</v>
      </c>
      <c r="E159" s="36">
        <v>16377</v>
      </c>
      <c r="F159" s="36">
        <v>22302</v>
      </c>
      <c r="G159" s="36">
        <v>30451</v>
      </c>
      <c r="H159" s="36">
        <v>37159</v>
      </c>
      <c r="I159" s="36">
        <v>45075</v>
      </c>
      <c r="J159" s="36">
        <v>50811</v>
      </c>
      <c r="K159" s="36">
        <v>65370</v>
      </c>
      <c r="L159" s="36">
        <v>85890</v>
      </c>
      <c r="M159" s="36">
        <v>106192</v>
      </c>
      <c r="N159" s="36">
        <v>118117</v>
      </c>
      <c r="O159" s="36">
        <v>128356</v>
      </c>
      <c r="P159" s="36">
        <v>133130</v>
      </c>
      <c r="Q159" s="36">
        <v>144896</v>
      </c>
      <c r="R159" s="36">
        <v>154208</v>
      </c>
      <c r="S159" s="36">
        <v>166545</v>
      </c>
      <c r="T159" s="36">
        <v>168597</v>
      </c>
      <c r="U159" s="36">
        <v>244436</v>
      </c>
      <c r="V159" s="36">
        <v>354386</v>
      </c>
      <c r="W159" s="36">
        <v>678147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574793</v>
      </c>
      <c r="C161" s="120">
        <v>549064</v>
      </c>
      <c r="D161" s="120">
        <v>532061</v>
      </c>
      <c r="E161" s="120">
        <v>520409</v>
      </c>
      <c r="F161" s="120">
        <v>515672</v>
      </c>
      <c r="G161" s="120">
        <v>500690</v>
      </c>
      <c r="H161" s="120">
        <v>463956</v>
      </c>
      <c r="I161" s="120">
        <v>434981</v>
      </c>
      <c r="J161" s="120">
        <v>417832</v>
      </c>
      <c r="K161" s="120">
        <v>418809</v>
      </c>
      <c r="L161" s="120">
        <v>428270</v>
      </c>
      <c r="M161" s="120">
        <v>422240</v>
      </c>
      <c r="N161" s="120">
        <v>387621</v>
      </c>
      <c r="O161" s="120">
        <v>323518</v>
      </c>
      <c r="P161" s="120">
        <v>275982</v>
      </c>
      <c r="Q161" s="120">
        <v>267620</v>
      </c>
      <c r="R161" s="120">
        <v>254542</v>
      </c>
      <c r="S161" s="120">
        <v>222749</v>
      </c>
      <c r="T161" s="120">
        <v>205316</v>
      </c>
      <c r="U161" s="120">
        <v>178146</v>
      </c>
      <c r="V161" s="120">
        <v>147322</v>
      </c>
      <c r="W161" s="120">
        <v>67161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574793</v>
      </c>
      <c r="C163" s="52">
        <v>549064</v>
      </c>
      <c r="D163" s="52">
        <v>532061</v>
      </c>
      <c r="E163" s="52">
        <v>520409</v>
      </c>
      <c r="F163" s="52">
        <v>515672</v>
      </c>
      <c r="G163" s="52">
        <v>500690</v>
      </c>
      <c r="H163" s="52">
        <v>463956</v>
      </c>
      <c r="I163" s="52">
        <v>434981</v>
      </c>
      <c r="J163" s="52">
        <v>417832</v>
      </c>
      <c r="K163" s="52">
        <v>418809</v>
      </c>
      <c r="L163" s="52">
        <v>428270</v>
      </c>
      <c r="M163" s="52">
        <v>422240</v>
      </c>
      <c r="N163" s="52">
        <v>387621</v>
      </c>
      <c r="O163" s="52">
        <v>323518</v>
      </c>
      <c r="P163" s="52">
        <v>275982</v>
      </c>
      <c r="Q163" s="52">
        <v>267620</v>
      </c>
      <c r="R163" s="52">
        <v>254542</v>
      </c>
      <c r="S163" s="52">
        <v>222749</v>
      </c>
      <c r="T163" s="52">
        <v>205316</v>
      </c>
      <c r="U163" s="52">
        <v>178146</v>
      </c>
      <c r="V163" s="52">
        <v>147322</v>
      </c>
      <c r="W163" s="52">
        <v>67161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254058</v>
      </c>
      <c r="C165" s="52">
        <v>248740</v>
      </c>
      <c r="D165" s="52">
        <v>256928</v>
      </c>
      <c r="E165" s="52">
        <v>237972</v>
      </c>
      <c r="F165" s="52">
        <v>216710</v>
      </c>
      <c r="G165" s="52">
        <v>216504</v>
      </c>
      <c r="H165" s="52">
        <v>183708</v>
      </c>
      <c r="I165" s="52">
        <v>171419</v>
      </c>
      <c r="J165" s="52">
        <v>182125</v>
      </c>
      <c r="K165" s="52">
        <v>207880</v>
      </c>
      <c r="L165" s="52">
        <v>243965</v>
      </c>
      <c r="M165" s="52">
        <v>277004</v>
      </c>
      <c r="N165" s="52">
        <v>257131</v>
      </c>
      <c r="O165" s="52">
        <v>236625</v>
      </c>
      <c r="P165" s="52">
        <v>220073</v>
      </c>
      <c r="Q165" s="52">
        <v>208531</v>
      </c>
      <c r="R165" s="52">
        <v>196941</v>
      </c>
      <c r="S165" s="52">
        <v>174582</v>
      </c>
      <c r="T165" s="52">
        <v>159203</v>
      </c>
      <c r="U165" s="52">
        <v>143240</v>
      </c>
      <c r="V165" s="52">
        <v>131193</v>
      </c>
      <c r="W165" s="52">
        <v>66842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290931</v>
      </c>
      <c r="C167" s="52">
        <v>272028</v>
      </c>
      <c r="D167" s="52">
        <v>249454</v>
      </c>
      <c r="E167" s="52">
        <v>233578</v>
      </c>
      <c r="F167" s="52">
        <v>225900</v>
      </c>
      <c r="G167" s="52">
        <v>194279</v>
      </c>
      <c r="H167" s="52">
        <v>154211</v>
      </c>
      <c r="I167" s="52">
        <v>127721</v>
      </c>
      <c r="J167" s="52">
        <v>116935</v>
      </c>
      <c r="K167" s="52">
        <v>116275</v>
      </c>
      <c r="L167" s="52">
        <v>117670</v>
      </c>
      <c r="M167" s="52">
        <v>118089</v>
      </c>
      <c r="N167" s="52">
        <v>104843</v>
      </c>
      <c r="O167" s="52">
        <v>90580</v>
      </c>
      <c r="P167" s="52">
        <v>77392</v>
      </c>
      <c r="Q167" s="52">
        <v>73132</v>
      </c>
      <c r="R167" s="52">
        <v>69032</v>
      </c>
      <c r="S167" s="52">
        <v>58985</v>
      </c>
      <c r="T167" s="52">
        <v>53785</v>
      </c>
      <c r="U167" s="52">
        <v>45536</v>
      </c>
      <c r="V167" s="52">
        <v>38845</v>
      </c>
      <c r="W167" s="52">
        <v>18198</v>
      </c>
      <c r="DA167" s="63" t="s">
        <v>1129</v>
      </c>
    </row>
    <row r="168" spans="1:105" ht="12" customHeight="1" x14ac:dyDescent="0.25">
      <c r="A168" s="97" t="s">
        <v>123</v>
      </c>
      <c r="B168" s="52">
        <v>52</v>
      </c>
      <c r="C168" s="52">
        <v>53</v>
      </c>
      <c r="D168" s="52">
        <v>50</v>
      </c>
      <c r="E168" s="52">
        <v>55</v>
      </c>
      <c r="F168" s="52">
        <v>65</v>
      </c>
      <c r="G168" s="52">
        <v>70</v>
      </c>
      <c r="H168" s="52">
        <v>71</v>
      </c>
      <c r="I168" s="52">
        <v>72</v>
      </c>
      <c r="J168" s="52">
        <v>95</v>
      </c>
      <c r="K168" s="52">
        <v>136</v>
      </c>
      <c r="L168" s="52">
        <v>235</v>
      </c>
      <c r="M168" s="52">
        <v>264</v>
      </c>
      <c r="N168" s="52">
        <v>276</v>
      </c>
      <c r="O168" s="52">
        <v>261</v>
      </c>
      <c r="P168" s="52">
        <v>225</v>
      </c>
      <c r="Q168" s="52">
        <v>221</v>
      </c>
      <c r="R168" s="52">
        <v>226</v>
      </c>
      <c r="S168" s="52">
        <v>213</v>
      </c>
      <c r="T168" s="52">
        <v>216</v>
      </c>
      <c r="U168" s="52">
        <v>205</v>
      </c>
      <c r="V168" s="52">
        <v>180</v>
      </c>
      <c r="W168" s="52">
        <v>92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278770</v>
      </c>
      <c r="C171" s="52">
        <v>271692</v>
      </c>
      <c r="D171" s="52">
        <v>276612</v>
      </c>
      <c r="E171" s="52">
        <v>279933</v>
      </c>
      <c r="F171" s="52">
        <v>282145</v>
      </c>
      <c r="G171" s="52">
        <v>293932</v>
      </c>
      <c r="H171" s="52">
        <v>294453</v>
      </c>
      <c r="I171" s="52">
        <v>287634</v>
      </c>
      <c r="J171" s="52">
        <v>271788</v>
      </c>
      <c r="K171" s="52">
        <v>261836</v>
      </c>
      <c r="L171" s="52">
        <v>244092</v>
      </c>
      <c r="M171" s="52">
        <v>236647</v>
      </c>
      <c r="N171" s="52">
        <v>212673</v>
      </c>
      <c r="O171" s="52">
        <v>168417</v>
      </c>
      <c r="P171" s="52">
        <v>141927</v>
      </c>
      <c r="Q171" s="52">
        <v>139678</v>
      </c>
      <c r="R171" s="52">
        <v>131394</v>
      </c>
      <c r="S171" s="52">
        <v>113572</v>
      </c>
      <c r="T171" s="52">
        <v>104665</v>
      </c>
      <c r="U171" s="52">
        <v>87248</v>
      </c>
      <c r="V171" s="52">
        <v>69477</v>
      </c>
      <c r="W171" s="52">
        <v>31090</v>
      </c>
      <c r="DA171" s="63" t="s">
        <v>1131</v>
      </c>
    </row>
    <row r="172" spans="1:105" ht="12" customHeight="1" x14ac:dyDescent="0.25">
      <c r="A172" s="97" t="s">
        <v>121</v>
      </c>
      <c r="B172" s="52">
        <v>5040</v>
      </c>
      <c r="C172" s="52">
        <v>5291</v>
      </c>
      <c r="D172" s="52">
        <v>5945</v>
      </c>
      <c r="E172" s="52">
        <v>6843</v>
      </c>
      <c r="F172" s="52">
        <v>7562</v>
      </c>
      <c r="G172" s="52">
        <v>12409</v>
      </c>
      <c r="H172" s="52">
        <v>15221</v>
      </c>
      <c r="I172" s="52">
        <v>19554</v>
      </c>
      <c r="J172" s="52">
        <v>29014</v>
      </c>
      <c r="K172" s="52">
        <v>40562</v>
      </c>
      <c r="L172" s="52">
        <v>66273</v>
      </c>
      <c r="M172" s="52">
        <v>67240</v>
      </c>
      <c r="N172" s="52">
        <v>69829</v>
      </c>
      <c r="O172" s="52">
        <v>64260</v>
      </c>
      <c r="P172" s="52">
        <v>56438</v>
      </c>
      <c r="Q172" s="52">
        <v>54589</v>
      </c>
      <c r="R172" s="52">
        <v>53890</v>
      </c>
      <c r="S172" s="52">
        <v>49979</v>
      </c>
      <c r="T172" s="52">
        <v>46650</v>
      </c>
      <c r="U172" s="52">
        <v>45157</v>
      </c>
      <c r="V172" s="52">
        <v>38820</v>
      </c>
      <c r="W172" s="52">
        <v>17781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229244</v>
      </c>
      <c r="C176" s="52">
        <v>214076</v>
      </c>
      <c r="D176" s="52">
        <v>204787</v>
      </c>
      <c r="E176" s="52">
        <v>204287</v>
      </c>
      <c r="F176" s="52">
        <v>204284</v>
      </c>
      <c r="G176" s="52">
        <v>189979</v>
      </c>
      <c r="H176" s="52">
        <v>167820</v>
      </c>
      <c r="I176" s="52">
        <v>152726</v>
      </c>
      <c r="J176" s="52">
        <v>156050</v>
      </c>
      <c r="K176" s="52">
        <v>159879</v>
      </c>
      <c r="L176" s="52">
        <v>163500</v>
      </c>
      <c r="M176" s="52">
        <v>159127</v>
      </c>
      <c r="N176" s="52">
        <v>148621</v>
      </c>
      <c r="O176" s="52">
        <v>127373</v>
      </c>
      <c r="P176" s="52">
        <v>108697</v>
      </c>
      <c r="Q176" s="52">
        <v>101990</v>
      </c>
      <c r="R176" s="52">
        <v>93526</v>
      </c>
      <c r="S176" s="52">
        <v>77370</v>
      </c>
      <c r="T176" s="52">
        <v>69031</v>
      </c>
      <c r="U176" s="52">
        <v>58166</v>
      </c>
      <c r="V176" s="52">
        <v>47145</v>
      </c>
      <c r="W176" s="52">
        <v>21401</v>
      </c>
      <c r="DA176" s="63" t="s">
        <v>1133</v>
      </c>
    </row>
    <row r="177" spans="1:105" ht="12" customHeight="1" x14ac:dyDescent="0.25">
      <c r="A177" s="109" t="s">
        <v>120</v>
      </c>
      <c r="B177" s="36">
        <v>345549</v>
      </c>
      <c r="C177" s="36">
        <v>334988</v>
      </c>
      <c r="D177" s="36">
        <v>327274</v>
      </c>
      <c r="E177" s="36">
        <v>316122</v>
      </c>
      <c r="F177" s="36">
        <v>311388</v>
      </c>
      <c r="G177" s="36">
        <v>310711</v>
      </c>
      <c r="H177" s="36">
        <v>296136</v>
      </c>
      <c r="I177" s="36">
        <v>282255</v>
      </c>
      <c r="J177" s="36">
        <v>261782</v>
      </c>
      <c r="K177" s="36">
        <v>258930</v>
      </c>
      <c r="L177" s="36">
        <v>264770</v>
      </c>
      <c r="M177" s="36">
        <v>263113</v>
      </c>
      <c r="N177" s="36">
        <v>239000</v>
      </c>
      <c r="O177" s="36">
        <v>196145</v>
      </c>
      <c r="P177" s="36">
        <v>167285</v>
      </c>
      <c r="Q177" s="36">
        <v>165630</v>
      </c>
      <c r="R177" s="36">
        <v>161016</v>
      </c>
      <c r="S177" s="36">
        <v>145379</v>
      </c>
      <c r="T177" s="36">
        <v>136285</v>
      </c>
      <c r="U177" s="36">
        <v>119980</v>
      </c>
      <c r="V177" s="36">
        <v>100177</v>
      </c>
      <c r="W177" s="36">
        <v>45760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17425</v>
      </c>
      <c r="D5" s="52">
        <v>37730</v>
      </c>
      <c r="E5" s="52">
        <v>19321</v>
      </c>
      <c r="F5" s="52">
        <v>13563</v>
      </c>
      <c r="G5" s="52">
        <v>3319</v>
      </c>
      <c r="H5" s="52">
        <v>1803</v>
      </c>
      <c r="I5" s="52">
        <v>1225</v>
      </c>
      <c r="J5" s="52">
        <v>1179</v>
      </c>
      <c r="K5" s="52">
        <v>820</v>
      </c>
      <c r="L5" s="52">
        <v>495</v>
      </c>
      <c r="M5" s="52">
        <v>507</v>
      </c>
      <c r="N5" s="52">
        <v>1042</v>
      </c>
      <c r="O5" s="52">
        <v>2068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1388</v>
      </c>
      <c r="D8" s="52">
        <v>1391</v>
      </c>
      <c r="E8" s="52">
        <v>1409</v>
      </c>
      <c r="F8" s="52">
        <v>1455</v>
      </c>
      <c r="G8" s="52">
        <v>1529</v>
      </c>
      <c r="H8" s="52">
        <v>1633</v>
      </c>
      <c r="I8" s="52">
        <v>934</v>
      </c>
      <c r="J8" s="52">
        <v>544</v>
      </c>
      <c r="K8" s="52">
        <v>736</v>
      </c>
      <c r="L8" s="52">
        <v>363</v>
      </c>
      <c r="M8" s="52">
        <v>40</v>
      </c>
      <c r="N8" s="52">
        <v>52</v>
      </c>
      <c r="O8" s="52">
        <v>484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8820</v>
      </c>
      <c r="D11" s="52">
        <v>19097</v>
      </c>
      <c r="E11" s="52">
        <v>9779</v>
      </c>
      <c r="F11" s="52">
        <v>6865</v>
      </c>
      <c r="G11" s="52">
        <v>1680</v>
      </c>
      <c r="H11" s="52">
        <v>1447</v>
      </c>
      <c r="I11" s="52">
        <v>3179</v>
      </c>
      <c r="J11" s="52">
        <v>115</v>
      </c>
      <c r="K11" s="52">
        <v>79</v>
      </c>
      <c r="L11" s="52">
        <v>47</v>
      </c>
      <c r="M11" s="52">
        <v>49</v>
      </c>
      <c r="N11" s="52">
        <v>100</v>
      </c>
      <c r="O11" s="52">
        <v>199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1</v>
      </c>
      <c r="D12" s="52">
        <v>4</v>
      </c>
      <c r="E12" s="52">
        <v>2</v>
      </c>
      <c r="F12" s="52">
        <v>1</v>
      </c>
      <c r="G12" s="52">
        <v>0</v>
      </c>
      <c r="H12" s="52">
        <v>0</v>
      </c>
      <c r="I12" s="52">
        <v>1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1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8451</v>
      </c>
      <c r="D15" s="52">
        <v>18299</v>
      </c>
      <c r="E15" s="52">
        <v>9370</v>
      </c>
      <c r="F15" s="52">
        <v>6578</v>
      </c>
      <c r="G15" s="52">
        <v>1610</v>
      </c>
      <c r="H15" s="52">
        <v>1386</v>
      </c>
      <c r="I15" s="52">
        <v>3048</v>
      </c>
      <c r="J15" s="52">
        <v>916</v>
      </c>
      <c r="K15" s="52">
        <v>637</v>
      </c>
      <c r="L15" s="52">
        <v>385</v>
      </c>
      <c r="M15" s="52">
        <v>394</v>
      </c>
      <c r="N15" s="52">
        <v>810</v>
      </c>
      <c r="O15" s="52">
        <v>1606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153</v>
      </c>
      <c r="D16" s="52">
        <v>330</v>
      </c>
      <c r="E16" s="52">
        <v>170</v>
      </c>
      <c r="F16" s="52">
        <v>119</v>
      </c>
      <c r="G16" s="52">
        <v>29</v>
      </c>
      <c r="H16" s="52">
        <v>25</v>
      </c>
      <c r="I16" s="52">
        <v>55</v>
      </c>
      <c r="J16" s="52">
        <v>148</v>
      </c>
      <c r="K16" s="52">
        <v>104</v>
      </c>
      <c r="L16" s="52">
        <v>63</v>
      </c>
      <c r="M16" s="52">
        <v>65</v>
      </c>
      <c r="N16" s="52">
        <v>132</v>
      </c>
      <c r="O16" s="52">
        <v>262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6950</v>
      </c>
      <c r="D21" s="52">
        <v>15047</v>
      </c>
      <c r="E21" s="52">
        <v>7706</v>
      </c>
      <c r="F21" s="52">
        <v>5409</v>
      </c>
      <c r="G21" s="52">
        <v>1324</v>
      </c>
      <c r="H21" s="52">
        <v>1140</v>
      </c>
      <c r="I21" s="52">
        <v>2506</v>
      </c>
      <c r="J21" s="52">
        <v>329</v>
      </c>
      <c r="K21" s="52">
        <v>229</v>
      </c>
      <c r="L21" s="52">
        <v>138</v>
      </c>
      <c r="M21" s="52">
        <v>141</v>
      </c>
      <c r="N21" s="52">
        <v>291</v>
      </c>
      <c r="O21" s="52">
        <v>578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10475</v>
      </c>
      <c r="D22" s="36">
        <v>22683</v>
      </c>
      <c r="E22" s="36">
        <v>11615</v>
      </c>
      <c r="F22" s="36">
        <v>8154</v>
      </c>
      <c r="G22" s="36">
        <v>1995</v>
      </c>
      <c r="H22" s="36">
        <v>1718</v>
      </c>
      <c r="I22" s="36">
        <v>3777</v>
      </c>
      <c r="J22" s="36">
        <v>850</v>
      </c>
      <c r="K22" s="36">
        <v>591</v>
      </c>
      <c r="L22" s="36">
        <v>357</v>
      </c>
      <c r="M22" s="36">
        <v>366</v>
      </c>
      <c r="N22" s="36">
        <v>751</v>
      </c>
      <c r="O22" s="36">
        <v>1490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89839</v>
      </c>
      <c r="D26" s="52">
        <v>89848</v>
      </c>
      <c r="E26" s="52">
        <v>89922</v>
      </c>
      <c r="F26" s="52">
        <v>90097</v>
      </c>
      <c r="G26" s="52">
        <v>90417</v>
      </c>
      <c r="H26" s="52">
        <v>90941</v>
      </c>
      <c r="I26" s="52">
        <v>91740</v>
      </c>
      <c r="J26" s="52">
        <v>92937</v>
      </c>
      <c r="K26" s="52">
        <v>94643</v>
      </c>
      <c r="L26" s="52">
        <v>96981</v>
      </c>
      <c r="M26" s="52">
        <v>100068</v>
      </c>
      <c r="N26" s="52">
        <v>103976</v>
      </c>
      <c r="O26" s="52">
        <v>90845</v>
      </c>
      <c r="P26" s="52">
        <v>24840</v>
      </c>
      <c r="Q26" s="52">
        <v>31886</v>
      </c>
      <c r="R26" s="52">
        <v>40157</v>
      </c>
      <c r="S26" s="52">
        <v>49684</v>
      </c>
      <c r="T26" s="52">
        <v>51833</v>
      </c>
      <c r="U26" s="52">
        <v>57346</v>
      </c>
      <c r="V26" s="52">
        <v>64243</v>
      </c>
      <c r="W26" s="52">
        <v>70150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15883</v>
      </c>
      <c r="D29" s="52">
        <v>15928</v>
      </c>
      <c r="E29" s="52">
        <v>16253</v>
      </c>
      <c r="F29" s="52">
        <v>18291</v>
      </c>
      <c r="G29" s="52">
        <v>22899</v>
      </c>
      <c r="H29" s="52">
        <v>24193</v>
      </c>
      <c r="I29" s="52">
        <v>20899</v>
      </c>
      <c r="J29" s="52">
        <v>22248</v>
      </c>
      <c r="K29" s="52">
        <v>33410</v>
      </c>
      <c r="L29" s="52">
        <v>38909</v>
      </c>
      <c r="M29" s="52">
        <v>28787</v>
      </c>
      <c r="N29" s="52">
        <v>26059</v>
      </c>
      <c r="O29" s="52">
        <v>63651</v>
      </c>
      <c r="P29" s="52">
        <v>39338</v>
      </c>
      <c r="Q29" s="52">
        <v>48123</v>
      </c>
      <c r="R29" s="52">
        <v>43681</v>
      </c>
      <c r="S29" s="52">
        <v>44136</v>
      </c>
      <c r="T29" s="52">
        <v>41765</v>
      </c>
      <c r="U29" s="52">
        <v>45185</v>
      </c>
      <c r="V29" s="52">
        <v>61086</v>
      </c>
      <c r="W29" s="52">
        <v>62818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90944</v>
      </c>
      <c r="D31" s="52">
        <v>91051</v>
      </c>
      <c r="E31" s="52">
        <v>91773</v>
      </c>
      <c r="F31" s="52">
        <v>93596</v>
      </c>
      <c r="G31" s="52">
        <v>97050</v>
      </c>
      <c r="H31" s="52">
        <v>102736</v>
      </c>
      <c r="I31" s="52">
        <v>56537</v>
      </c>
      <c r="J31" s="52">
        <v>39679</v>
      </c>
      <c r="K31" s="52">
        <v>44826</v>
      </c>
      <c r="L31" s="52">
        <v>40494</v>
      </c>
      <c r="M31" s="52">
        <v>41296</v>
      </c>
      <c r="N31" s="52">
        <v>38658</v>
      </c>
      <c r="O31" s="52">
        <v>28561</v>
      </c>
      <c r="P31" s="52">
        <v>19360</v>
      </c>
      <c r="Q31" s="52">
        <v>22933</v>
      </c>
      <c r="R31" s="52">
        <v>29950</v>
      </c>
      <c r="S31" s="52">
        <v>30736</v>
      </c>
      <c r="T31" s="52">
        <v>28086</v>
      </c>
      <c r="U31" s="52">
        <v>27157</v>
      </c>
      <c r="V31" s="52">
        <v>22860</v>
      </c>
      <c r="W31" s="52">
        <v>21800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16</v>
      </c>
      <c r="D32" s="52">
        <v>16</v>
      </c>
      <c r="E32" s="52">
        <v>17</v>
      </c>
      <c r="F32" s="52">
        <v>17</v>
      </c>
      <c r="G32" s="52">
        <v>16</v>
      </c>
      <c r="H32" s="52">
        <v>21</v>
      </c>
      <c r="I32" s="52">
        <v>13</v>
      </c>
      <c r="J32" s="52">
        <v>14</v>
      </c>
      <c r="K32" s="52">
        <v>21</v>
      </c>
      <c r="L32" s="52">
        <v>19</v>
      </c>
      <c r="M32" s="52">
        <v>28</v>
      </c>
      <c r="N32" s="52">
        <v>34</v>
      </c>
      <c r="O32" s="52">
        <v>38</v>
      </c>
      <c r="P32" s="52">
        <v>45</v>
      </c>
      <c r="Q32" s="52">
        <v>66</v>
      </c>
      <c r="R32" s="52">
        <v>85</v>
      </c>
      <c r="S32" s="52">
        <v>82</v>
      </c>
      <c r="T32" s="52">
        <v>95</v>
      </c>
      <c r="U32" s="52">
        <v>84</v>
      </c>
      <c r="V32" s="52">
        <v>92</v>
      </c>
      <c r="W32" s="52">
        <v>97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87142</v>
      </c>
      <c r="D35" s="52">
        <v>87290</v>
      </c>
      <c r="E35" s="52">
        <v>88337</v>
      </c>
      <c r="F35" s="52">
        <v>91181</v>
      </c>
      <c r="G35" s="52">
        <v>96667</v>
      </c>
      <c r="H35" s="52">
        <v>105713</v>
      </c>
      <c r="I35" s="52">
        <v>67399</v>
      </c>
      <c r="J35" s="52">
        <v>72146</v>
      </c>
      <c r="K35" s="52">
        <v>80870</v>
      </c>
      <c r="L35" s="52">
        <v>85880</v>
      </c>
      <c r="M35" s="52">
        <v>92667</v>
      </c>
      <c r="N35" s="52">
        <v>106655</v>
      </c>
      <c r="O35" s="52">
        <v>111387</v>
      </c>
      <c r="P35" s="52">
        <v>62070</v>
      </c>
      <c r="Q35" s="52">
        <v>61733</v>
      </c>
      <c r="R35" s="52">
        <v>55903</v>
      </c>
      <c r="S35" s="52">
        <v>57894</v>
      </c>
      <c r="T35" s="52">
        <v>61443</v>
      </c>
      <c r="U35" s="52">
        <v>73234</v>
      </c>
      <c r="V35" s="52">
        <v>77699</v>
      </c>
      <c r="W35" s="52">
        <v>72229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1575</v>
      </c>
      <c r="D36" s="52">
        <v>1580</v>
      </c>
      <c r="E36" s="52">
        <v>1609</v>
      </c>
      <c r="F36" s="52">
        <v>1695</v>
      </c>
      <c r="G36" s="52">
        <v>1857</v>
      </c>
      <c r="H36" s="52">
        <v>2149</v>
      </c>
      <c r="I36" s="52">
        <v>1736</v>
      </c>
      <c r="J36" s="52">
        <v>3271</v>
      </c>
      <c r="K36" s="52">
        <v>3699</v>
      </c>
      <c r="L36" s="52">
        <v>5273</v>
      </c>
      <c r="M36" s="52">
        <v>7838</v>
      </c>
      <c r="N36" s="52">
        <v>11725</v>
      </c>
      <c r="O36" s="52">
        <v>15921</v>
      </c>
      <c r="P36" s="52">
        <v>15024</v>
      </c>
      <c r="Q36" s="52">
        <v>20643</v>
      </c>
      <c r="R36" s="52">
        <v>24054</v>
      </c>
      <c r="S36" s="52">
        <v>23405</v>
      </c>
      <c r="T36" s="52">
        <v>25132</v>
      </c>
      <c r="U36" s="52">
        <v>23055</v>
      </c>
      <c r="V36" s="52">
        <v>31057</v>
      </c>
      <c r="W36" s="52">
        <v>34083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71661</v>
      </c>
      <c r="D40" s="52">
        <v>71745</v>
      </c>
      <c r="E40" s="52">
        <v>72333</v>
      </c>
      <c r="F40" s="52">
        <v>73951</v>
      </c>
      <c r="G40" s="52">
        <v>77204</v>
      </c>
      <c r="H40" s="52">
        <v>82712</v>
      </c>
      <c r="I40" s="52">
        <v>48068</v>
      </c>
      <c r="J40" s="52">
        <v>41074</v>
      </c>
      <c r="K40" s="52">
        <v>46117</v>
      </c>
      <c r="L40" s="52">
        <v>48966</v>
      </c>
      <c r="M40" s="52">
        <v>52372</v>
      </c>
      <c r="N40" s="52">
        <v>53069</v>
      </c>
      <c r="O40" s="52">
        <v>49791</v>
      </c>
      <c r="P40" s="52">
        <v>35771</v>
      </c>
      <c r="Q40" s="52">
        <v>42448</v>
      </c>
      <c r="R40" s="52">
        <v>49141</v>
      </c>
      <c r="S40" s="52">
        <v>42388</v>
      </c>
      <c r="T40" s="52">
        <v>41585</v>
      </c>
      <c r="U40" s="52">
        <v>43677</v>
      </c>
      <c r="V40" s="52">
        <v>46139</v>
      </c>
      <c r="W40" s="52">
        <v>42418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108017</v>
      </c>
      <c r="D41" s="36">
        <v>108194</v>
      </c>
      <c r="E41" s="36">
        <v>109402</v>
      </c>
      <c r="F41" s="36">
        <v>112534</v>
      </c>
      <c r="G41" s="36">
        <v>118391</v>
      </c>
      <c r="H41" s="36">
        <v>127906</v>
      </c>
      <c r="I41" s="36">
        <v>77622</v>
      </c>
      <c r="J41" s="36">
        <v>74043</v>
      </c>
      <c r="K41" s="36">
        <v>83293</v>
      </c>
      <c r="L41" s="36">
        <v>82698</v>
      </c>
      <c r="M41" s="36">
        <v>89469</v>
      </c>
      <c r="N41" s="36">
        <v>103987</v>
      </c>
      <c r="O41" s="36">
        <v>106131</v>
      </c>
      <c r="P41" s="36">
        <v>60734</v>
      </c>
      <c r="Q41" s="36">
        <v>62930</v>
      </c>
      <c r="R41" s="36">
        <v>60863</v>
      </c>
      <c r="S41" s="36">
        <v>69737</v>
      </c>
      <c r="T41" s="36">
        <v>73180</v>
      </c>
      <c r="U41" s="36">
        <v>79866</v>
      </c>
      <c r="V41" s="36">
        <v>85598</v>
      </c>
      <c r="W41" s="36">
        <v>85763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363155</v>
      </c>
      <c r="D45" s="52">
        <v>509243</v>
      </c>
      <c r="E45" s="52">
        <v>566490</v>
      </c>
      <c r="F45" s="52">
        <v>329691</v>
      </c>
      <c r="G45" s="52">
        <v>331623</v>
      </c>
      <c r="H45" s="52">
        <v>279773</v>
      </c>
      <c r="I45" s="52">
        <v>364909</v>
      </c>
      <c r="J45" s="52">
        <v>273230</v>
      </c>
      <c r="K45" s="52">
        <v>328168</v>
      </c>
      <c r="L45" s="52">
        <v>363190</v>
      </c>
      <c r="M45" s="52">
        <v>363453</v>
      </c>
      <c r="N45" s="52">
        <v>364234</v>
      </c>
      <c r="O45" s="52">
        <v>307180</v>
      </c>
      <c r="P45" s="52">
        <v>72371</v>
      </c>
      <c r="Q45" s="52">
        <v>68255</v>
      </c>
      <c r="R45" s="52">
        <v>86771</v>
      </c>
      <c r="S45" s="52">
        <v>105901</v>
      </c>
      <c r="T45" s="52">
        <v>44687</v>
      </c>
      <c r="U45" s="52">
        <v>95155</v>
      </c>
      <c r="V45" s="52">
        <v>91573</v>
      </c>
      <c r="W45" s="52">
        <v>58953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64206</v>
      </c>
      <c r="D48" s="52">
        <v>64390</v>
      </c>
      <c r="E48" s="52">
        <v>65696</v>
      </c>
      <c r="F48" s="52">
        <v>78085</v>
      </c>
      <c r="G48" s="52">
        <v>77823</v>
      </c>
      <c r="H48" s="52">
        <v>83467</v>
      </c>
      <c r="I48" s="52">
        <v>55021</v>
      </c>
      <c r="J48" s="52">
        <v>43821</v>
      </c>
      <c r="K48" s="52">
        <v>68801</v>
      </c>
      <c r="L48" s="52">
        <v>53784</v>
      </c>
      <c r="M48" s="52">
        <v>50841</v>
      </c>
      <c r="N48" s="52">
        <v>33292</v>
      </c>
      <c r="O48" s="52">
        <v>160776</v>
      </c>
      <c r="P48" s="52">
        <v>41730</v>
      </c>
      <c r="Q48" s="52">
        <v>50595</v>
      </c>
      <c r="R48" s="52">
        <v>39773</v>
      </c>
      <c r="S48" s="52">
        <v>83318</v>
      </c>
      <c r="T48" s="52">
        <v>79388</v>
      </c>
      <c r="U48" s="52">
        <v>87251</v>
      </c>
      <c r="V48" s="52">
        <v>91429</v>
      </c>
      <c r="W48" s="52">
        <v>81311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197143</v>
      </c>
      <c r="D50" s="52">
        <v>202691</v>
      </c>
      <c r="E50" s="52">
        <v>206242</v>
      </c>
      <c r="F50" s="52">
        <v>184226</v>
      </c>
      <c r="G50" s="52">
        <v>198048</v>
      </c>
      <c r="H50" s="52">
        <v>199013</v>
      </c>
      <c r="I50" s="52">
        <v>200803</v>
      </c>
      <c r="J50" s="52">
        <v>227101</v>
      </c>
      <c r="K50" s="52">
        <v>262982</v>
      </c>
      <c r="L50" s="52">
        <v>315329</v>
      </c>
      <c r="M50" s="52">
        <v>270914</v>
      </c>
      <c r="N50" s="52">
        <v>265947</v>
      </c>
      <c r="O50" s="52">
        <v>214290</v>
      </c>
      <c r="P50" s="52">
        <v>80363</v>
      </c>
      <c r="Q50" s="52">
        <v>96143</v>
      </c>
      <c r="R50" s="52">
        <v>109084</v>
      </c>
      <c r="S50" s="52">
        <v>127464</v>
      </c>
      <c r="T50" s="52">
        <v>22680</v>
      </c>
      <c r="U50" s="52">
        <v>98821</v>
      </c>
      <c r="V50" s="52">
        <v>86899</v>
      </c>
      <c r="W50" s="52">
        <v>36540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36</v>
      </c>
      <c r="D51" s="52">
        <v>36</v>
      </c>
      <c r="E51" s="52">
        <v>37</v>
      </c>
      <c r="F51" s="52">
        <v>34</v>
      </c>
      <c r="G51" s="52">
        <v>37</v>
      </c>
      <c r="H51" s="52">
        <v>37</v>
      </c>
      <c r="I51" s="52">
        <v>40</v>
      </c>
      <c r="J51" s="52">
        <v>57</v>
      </c>
      <c r="K51" s="52">
        <v>97</v>
      </c>
      <c r="L51" s="52">
        <v>177</v>
      </c>
      <c r="M51" s="52">
        <v>187</v>
      </c>
      <c r="N51" s="52">
        <v>214</v>
      </c>
      <c r="O51" s="52">
        <v>314</v>
      </c>
      <c r="P51" s="52">
        <v>198</v>
      </c>
      <c r="Q51" s="52">
        <v>249</v>
      </c>
      <c r="R51" s="52">
        <v>321</v>
      </c>
      <c r="S51" s="52">
        <v>409</v>
      </c>
      <c r="T51" s="52">
        <v>43</v>
      </c>
      <c r="U51" s="52">
        <v>242</v>
      </c>
      <c r="V51" s="52">
        <v>218</v>
      </c>
      <c r="W51" s="52">
        <v>174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326058</v>
      </c>
      <c r="D54" s="52">
        <v>333562</v>
      </c>
      <c r="E54" s="52">
        <v>388215</v>
      </c>
      <c r="F54" s="52">
        <v>301899</v>
      </c>
      <c r="G54" s="52">
        <v>346133</v>
      </c>
      <c r="H54" s="52">
        <v>346605</v>
      </c>
      <c r="I54" s="52">
        <v>182454</v>
      </c>
      <c r="J54" s="52">
        <v>128433</v>
      </c>
      <c r="K54" s="52">
        <v>100470</v>
      </c>
      <c r="L54" s="52">
        <v>58085</v>
      </c>
      <c r="M54" s="52">
        <v>86686</v>
      </c>
      <c r="N54" s="52">
        <v>93146</v>
      </c>
      <c r="O54" s="52">
        <v>89553</v>
      </c>
      <c r="P54" s="52">
        <v>28037</v>
      </c>
      <c r="Q54" s="52">
        <v>20307</v>
      </c>
      <c r="R54" s="52">
        <v>31735</v>
      </c>
      <c r="S54" s="52">
        <v>57567</v>
      </c>
      <c r="T54" s="52">
        <v>60771</v>
      </c>
      <c r="U54" s="52">
        <v>66843</v>
      </c>
      <c r="V54" s="52">
        <v>41601</v>
      </c>
      <c r="W54" s="52">
        <v>36974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5895</v>
      </c>
      <c r="D55" s="52">
        <v>6108</v>
      </c>
      <c r="E55" s="52">
        <v>7228</v>
      </c>
      <c r="F55" s="52">
        <v>5644</v>
      </c>
      <c r="G55" s="52">
        <v>6468</v>
      </c>
      <c r="H55" s="52">
        <v>6503</v>
      </c>
      <c r="I55" s="52">
        <v>4001</v>
      </c>
      <c r="J55" s="52">
        <v>4454</v>
      </c>
      <c r="K55" s="52">
        <v>4695</v>
      </c>
      <c r="L55" s="52">
        <v>3954</v>
      </c>
      <c r="M55" s="52">
        <v>6816</v>
      </c>
      <c r="N55" s="52">
        <v>8061</v>
      </c>
      <c r="O55" s="52">
        <v>9643</v>
      </c>
      <c r="P55" s="52">
        <v>10943</v>
      </c>
      <c r="Q55" s="52">
        <v>7622</v>
      </c>
      <c r="R55" s="52">
        <v>11456</v>
      </c>
      <c r="S55" s="52">
        <v>20640</v>
      </c>
      <c r="T55" s="52">
        <v>20929</v>
      </c>
      <c r="U55" s="52">
        <v>14032</v>
      </c>
      <c r="V55" s="52">
        <v>14002</v>
      </c>
      <c r="W55" s="52">
        <v>18658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289673</v>
      </c>
      <c r="D59" s="52">
        <v>292392</v>
      </c>
      <c r="E59" s="52">
        <v>297563</v>
      </c>
      <c r="F59" s="52">
        <v>300553</v>
      </c>
      <c r="G59" s="52">
        <v>307177</v>
      </c>
      <c r="H59" s="52">
        <v>318176</v>
      </c>
      <c r="I59" s="52">
        <v>169561</v>
      </c>
      <c r="J59" s="52">
        <v>112113</v>
      </c>
      <c r="K59" s="52">
        <v>138600</v>
      </c>
      <c r="L59" s="52">
        <v>130364</v>
      </c>
      <c r="M59" s="52">
        <v>129986</v>
      </c>
      <c r="N59" s="52">
        <v>125964</v>
      </c>
      <c r="O59" s="52">
        <v>98403</v>
      </c>
      <c r="P59" s="52">
        <v>35625</v>
      </c>
      <c r="Q59" s="52">
        <v>46379</v>
      </c>
      <c r="R59" s="52">
        <v>66723</v>
      </c>
      <c r="S59" s="52">
        <v>89553</v>
      </c>
      <c r="T59" s="52">
        <v>76443</v>
      </c>
      <c r="U59" s="52">
        <v>84155</v>
      </c>
      <c r="V59" s="52">
        <v>69827</v>
      </c>
      <c r="W59" s="52">
        <v>43219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436636</v>
      </c>
      <c r="D60" s="36">
        <v>442353</v>
      </c>
      <c r="E60" s="36">
        <v>453171</v>
      </c>
      <c r="F60" s="36">
        <v>458969</v>
      </c>
      <c r="G60" s="36">
        <v>471106</v>
      </c>
      <c r="H60" s="36">
        <v>490070</v>
      </c>
      <c r="I60" s="36">
        <v>274709</v>
      </c>
      <c r="J60" s="36">
        <v>212240</v>
      </c>
      <c r="K60" s="36">
        <v>261692</v>
      </c>
      <c r="L60" s="36">
        <v>234540</v>
      </c>
      <c r="M60" s="36">
        <v>239646</v>
      </c>
      <c r="N60" s="36">
        <v>254232</v>
      </c>
      <c r="O60" s="36">
        <v>228809</v>
      </c>
      <c r="P60" s="36">
        <v>53241</v>
      </c>
      <c r="Q60" s="36">
        <v>70623</v>
      </c>
      <c r="R60" s="36">
        <v>100011</v>
      </c>
      <c r="S60" s="36">
        <v>145557</v>
      </c>
      <c r="T60" s="36">
        <v>132117</v>
      </c>
      <c r="U60" s="36">
        <v>153862</v>
      </c>
      <c r="V60" s="36">
        <v>130590</v>
      </c>
      <c r="W60" s="36">
        <v>90993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1128344</v>
      </c>
      <c r="D64" s="52">
        <v>1128636</v>
      </c>
      <c r="E64" s="52">
        <v>1130670</v>
      </c>
      <c r="F64" s="52">
        <v>1136235</v>
      </c>
      <c r="G64" s="52">
        <v>1147343</v>
      </c>
      <c r="H64" s="52">
        <v>1165896</v>
      </c>
      <c r="I64" s="52">
        <v>1193346</v>
      </c>
      <c r="J64" s="52">
        <v>1230692</v>
      </c>
      <c r="K64" s="52">
        <v>1279167</v>
      </c>
      <c r="L64" s="52">
        <v>1340917</v>
      </c>
      <c r="M64" s="52">
        <v>1418344</v>
      </c>
      <c r="N64" s="52">
        <v>1513835</v>
      </c>
      <c r="O64" s="52">
        <v>1404127</v>
      </c>
      <c r="P64" s="52">
        <v>640462</v>
      </c>
      <c r="Q64" s="52">
        <v>804686</v>
      </c>
      <c r="R64" s="52">
        <v>995641</v>
      </c>
      <c r="S64" s="52">
        <v>1214581</v>
      </c>
      <c r="T64" s="52">
        <v>1224888</v>
      </c>
      <c r="U64" s="52">
        <v>1241241</v>
      </c>
      <c r="V64" s="52">
        <v>1207904</v>
      </c>
      <c r="W64" s="52">
        <v>1186393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199491</v>
      </c>
      <c r="D67" s="52">
        <v>200165</v>
      </c>
      <c r="E67" s="52">
        <v>205361</v>
      </c>
      <c r="F67" s="52">
        <v>254667</v>
      </c>
      <c r="G67" s="52">
        <v>492032</v>
      </c>
      <c r="H67" s="52">
        <v>413087</v>
      </c>
      <c r="I67" s="52">
        <v>339696</v>
      </c>
      <c r="J67" s="52">
        <v>336505</v>
      </c>
      <c r="K67" s="52">
        <v>495451</v>
      </c>
      <c r="L67" s="52">
        <v>822006</v>
      </c>
      <c r="M67" s="52">
        <v>818448</v>
      </c>
      <c r="N67" s="52">
        <v>618532</v>
      </c>
      <c r="O67" s="52">
        <v>978268</v>
      </c>
      <c r="P67" s="52">
        <v>579363</v>
      </c>
      <c r="Q67" s="52">
        <v>699598</v>
      </c>
      <c r="R67" s="52">
        <v>818223</v>
      </c>
      <c r="S67" s="52">
        <v>1019360</v>
      </c>
      <c r="T67" s="52">
        <v>1052216</v>
      </c>
      <c r="U67" s="52">
        <v>1120956</v>
      </c>
      <c r="V67" s="52">
        <v>1360917</v>
      </c>
      <c r="W67" s="52">
        <v>1172209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976910</v>
      </c>
      <c r="D69" s="52">
        <v>977171</v>
      </c>
      <c r="E69" s="52">
        <v>978953</v>
      </c>
      <c r="F69" s="52">
        <v>983645</v>
      </c>
      <c r="G69" s="52">
        <v>992590</v>
      </c>
      <c r="H69" s="52">
        <v>1007054</v>
      </c>
      <c r="I69" s="52">
        <v>1177563</v>
      </c>
      <c r="J69" s="52">
        <v>1222250</v>
      </c>
      <c r="K69" s="52">
        <v>1264917</v>
      </c>
      <c r="L69" s="52">
        <v>1319471</v>
      </c>
      <c r="M69" s="52">
        <v>1352043</v>
      </c>
      <c r="N69" s="52">
        <v>1480696</v>
      </c>
      <c r="O69" s="52">
        <v>1398564</v>
      </c>
      <c r="P69" s="52">
        <v>634326</v>
      </c>
      <c r="Q69" s="52">
        <v>796779</v>
      </c>
      <c r="R69" s="52">
        <v>989262</v>
      </c>
      <c r="S69" s="52">
        <v>1205460</v>
      </c>
      <c r="T69" s="52">
        <v>1192006</v>
      </c>
      <c r="U69" s="52">
        <v>1210524</v>
      </c>
      <c r="V69" s="52">
        <v>1194028</v>
      </c>
      <c r="W69" s="52">
        <v>1181472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174</v>
      </c>
      <c r="D70" s="52">
        <v>174</v>
      </c>
      <c r="E70" s="52">
        <v>175</v>
      </c>
      <c r="F70" s="52">
        <v>176</v>
      </c>
      <c r="G70" s="52">
        <v>181</v>
      </c>
      <c r="H70" s="52">
        <v>188</v>
      </c>
      <c r="I70" s="52">
        <v>244</v>
      </c>
      <c r="J70" s="52">
        <v>303</v>
      </c>
      <c r="K70" s="52">
        <v>369</v>
      </c>
      <c r="L70" s="52">
        <v>459</v>
      </c>
      <c r="M70" s="52">
        <v>528</v>
      </c>
      <c r="N70" s="52">
        <v>758</v>
      </c>
      <c r="O70" s="52">
        <v>1111</v>
      </c>
      <c r="P70" s="52">
        <v>966</v>
      </c>
      <c r="Q70" s="52">
        <v>1338</v>
      </c>
      <c r="R70" s="52">
        <v>1781</v>
      </c>
      <c r="S70" s="52">
        <v>2400</v>
      </c>
      <c r="T70" s="52">
        <v>2884</v>
      </c>
      <c r="U70" s="52">
        <v>3276</v>
      </c>
      <c r="V70" s="52">
        <v>3761</v>
      </c>
      <c r="W70" s="52">
        <v>3972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297147</v>
      </c>
      <c r="D73" s="52">
        <v>297675</v>
      </c>
      <c r="E73" s="52">
        <v>301637</v>
      </c>
      <c r="F73" s="52">
        <v>313893</v>
      </c>
      <c r="G73" s="52">
        <v>387248</v>
      </c>
      <c r="H73" s="52">
        <v>621749</v>
      </c>
      <c r="I73" s="52">
        <v>822036</v>
      </c>
      <c r="J73" s="52">
        <v>56037</v>
      </c>
      <c r="K73" s="52">
        <v>93039</v>
      </c>
      <c r="L73" s="52">
        <v>140091</v>
      </c>
      <c r="M73" s="52">
        <v>349104</v>
      </c>
      <c r="N73" s="52">
        <v>260465</v>
      </c>
      <c r="O73" s="52">
        <v>41551</v>
      </c>
      <c r="P73" s="52">
        <v>130288</v>
      </c>
      <c r="Q73" s="52">
        <v>146992</v>
      </c>
      <c r="R73" s="52">
        <v>54431</v>
      </c>
      <c r="S73" s="52">
        <v>37216</v>
      </c>
      <c r="T73" s="52">
        <v>60868</v>
      </c>
      <c r="U73" s="52">
        <v>165607</v>
      </c>
      <c r="V73" s="52">
        <v>53399</v>
      </c>
      <c r="W73" s="52">
        <v>48437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5372</v>
      </c>
      <c r="D74" s="52">
        <v>5387</v>
      </c>
      <c r="E74" s="52">
        <v>5502</v>
      </c>
      <c r="F74" s="52">
        <v>5863</v>
      </c>
      <c r="G74" s="52">
        <v>7543</v>
      </c>
      <c r="H74" s="52">
        <v>14098</v>
      </c>
      <c r="I74" s="52">
        <v>26858</v>
      </c>
      <c r="J74" s="52">
        <v>1838</v>
      </c>
      <c r="K74" s="52">
        <v>3128</v>
      </c>
      <c r="L74" s="52">
        <v>5168</v>
      </c>
      <c r="M74" s="52">
        <v>13653</v>
      </c>
      <c r="N74" s="52">
        <v>12317</v>
      </c>
      <c r="O74" s="52">
        <v>17646</v>
      </c>
      <c r="P74" s="52">
        <v>60175</v>
      </c>
      <c r="Q74" s="52">
        <v>17621</v>
      </c>
      <c r="R74" s="52">
        <v>8201</v>
      </c>
      <c r="S74" s="52">
        <v>7564</v>
      </c>
      <c r="T74" s="52">
        <v>11852</v>
      </c>
      <c r="U74" s="52">
        <v>25677</v>
      </c>
      <c r="V74" s="52">
        <v>15699</v>
      </c>
      <c r="W74" s="52">
        <v>24274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2174662</v>
      </c>
      <c r="D78" s="52">
        <v>2178837</v>
      </c>
      <c r="E78" s="52">
        <v>2207984</v>
      </c>
      <c r="F78" s="52">
        <v>2286991</v>
      </c>
      <c r="G78" s="52">
        <v>2441377</v>
      </c>
      <c r="H78" s="52">
        <v>2696943</v>
      </c>
      <c r="I78" s="52">
        <v>1778067</v>
      </c>
      <c r="J78" s="52">
        <v>1805165</v>
      </c>
      <c r="K78" s="52">
        <v>2149695</v>
      </c>
      <c r="L78" s="52">
        <v>2184595</v>
      </c>
      <c r="M78" s="52">
        <v>2262392</v>
      </c>
      <c r="N78" s="52">
        <v>2349785</v>
      </c>
      <c r="O78" s="52">
        <v>2366750</v>
      </c>
      <c r="P78" s="52">
        <v>1679068</v>
      </c>
      <c r="Q78" s="52">
        <v>2017618</v>
      </c>
      <c r="R78" s="52">
        <v>2387040</v>
      </c>
      <c r="S78" s="52">
        <v>2716777</v>
      </c>
      <c r="T78" s="52">
        <v>2702223</v>
      </c>
      <c r="U78" s="52">
        <v>2638426</v>
      </c>
      <c r="V78" s="52">
        <v>2401149</v>
      </c>
      <c r="W78" s="52">
        <v>2238573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82026</v>
      </c>
      <c r="D79" s="36">
        <v>82387</v>
      </c>
      <c r="E79" s="36">
        <v>84959</v>
      </c>
      <c r="F79" s="36">
        <v>92454</v>
      </c>
      <c r="G79" s="36">
        <v>385735</v>
      </c>
      <c r="H79" s="36">
        <v>572371</v>
      </c>
      <c r="I79" s="36">
        <v>492793</v>
      </c>
      <c r="J79" s="36">
        <v>8083</v>
      </c>
      <c r="K79" s="36">
        <v>58997</v>
      </c>
      <c r="L79" s="36">
        <v>335779</v>
      </c>
      <c r="M79" s="36">
        <v>528028</v>
      </c>
      <c r="N79" s="36">
        <v>1830</v>
      </c>
      <c r="O79" s="36">
        <v>6764</v>
      </c>
      <c r="P79" s="36">
        <v>324880</v>
      </c>
      <c r="Q79" s="36">
        <v>81955</v>
      </c>
      <c r="R79" s="36">
        <v>145449</v>
      </c>
      <c r="S79" s="36">
        <v>7814</v>
      </c>
      <c r="T79" s="36">
        <v>17878</v>
      </c>
      <c r="U79" s="36">
        <v>170010</v>
      </c>
      <c r="V79" s="36">
        <v>18945</v>
      </c>
      <c r="W79" s="36">
        <v>32508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107532</v>
      </c>
      <c r="D83" s="52">
        <v>107623</v>
      </c>
      <c r="E83" s="52">
        <v>108360</v>
      </c>
      <c r="F83" s="52">
        <v>110750</v>
      </c>
      <c r="G83" s="52">
        <v>115658</v>
      </c>
      <c r="H83" s="52">
        <v>123859</v>
      </c>
      <c r="I83" s="52">
        <v>136702</v>
      </c>
      <c r="J83" s="52">
        <v>155948</v>
      </c>
      <c r="K83" s="52">
        <v>183300</v>
      </c>
      <c r="L83" s="52">
        <v>219462</v>
      </c>
      <c r="M83" s="52">
        <v>264768</v>
      </c>
      <c r="N83" s="52">
        <v>319527</v>
      </c>
      <c r="O83" s="52">
        <v>362484</v>
      </c>
      <c r="P83" s="52">
        <v>350928</v>
      </c>
      <c r="Q83" s="52">
        <v>435950</v>
      </c>
      <c r="R83" s="52">
        <v>532327</v>
      </c>
      <c r="S83" s="52">
        <v>640909</v>
      </c>
      <c r="T83" s="52">
        <v>688052</v>
      </c>
      <c r="U83" s="52">
        <v>658774</v>
      </c>
      <c r="V83" s="52">
        <v>659913</v>
      </c>
      <c r="W83" s="52">
        <v>705009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19012</v>
      </c>
      <c r="D86" s="52">
        <v>19123</v>
      </c>
      <c r="E86" s="52">
        <v>20217</v>
      </c>
      <c r="F86" s="52">
        <v>37795</v>
      </c>
      <c r="G86" s="52">
        <v>133982</v>
      </c>
      <c r="H86" s="52">
        <v>79712</v>
      </c>
      <c r="I86" s="52">
        <v>149120</v>
      </c>
      <c r="J86" s="52">
        <v>218416</v>
      </c>
      <c r="K86" s="52">
        <v>331263</v>
      </c>
      <c r="L86" s="52">
        <v>264139</v>
      </c>
      <c r="M86" s="52">
        <v>278291</v>
      </c>
      <c r="N86" s="52">
        <v>289043</v>
      </c>
      <c r="O86" s="52">
        <v>422094</v>
      </c>
      <c r="P86" s="52">
        <v>479886</v>
      </c>
      <c r="Q86" s="52">
        <v>485158</v>
      </c>
      <c r="R86" s="52">
        <v>354968</v>
      </c>
      <c r="S86" s="52">
        <v>274798</v>
      </c>
      <c r="T86" s="52">
        <v>352010</v>
      </c>
      <c r="U86" s="52">
        <v>372648</v>
      </c>
      <c r="V86" s="52">
        <v>483789</v>
      </c>
      <c r="W86" s="52">
        <v>564850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19325</v>
      </c>
      <c r="D88" s="52">
        <v>19343</v>
      </c>
      <c r="E88" s="52">
        <v>19489</v>
      </c>
      <c r="F88" s="52">
        <v>19961</v>
      </c>
      <c r="G88" s="52">
        <v>20960</v>
      </c>
      <c r="H88" s="52">
        <v>22693</v>
      </c>
      <c r="I88" s="52">
        <v>27127</v>
      </c>
      <c r="J88" s="52">
        <v>71502</v>
      </c>
      <c r="K88" s="52">
        <v>73728</v>
      </c>
      <c r="L88" s="52">
        <v>85835</v>
      </c>
      <c r="M88" s="52">
        <v>100590</v>
      </c>
      <c r="N88" s="52">
        <v>119656</v>
      </c>
      <c r="O88" s="52">
        <v>122023</v>
      </c>
      <c r="P88" s="52">
        <v>75664</v>
      </c>
      <c r="Q88" s="52">
        <v>96101</v>
      </c>
      <c r="R88" s="52">
        <v>125770</v>
      </c>
      <c r="S88" s="52">
        <v>177403</v>
      </c>
      <c r="T88" s="52">
        <v>214457</v>
      </c>
      <c r="U88" s="52">
        <v>189504</v>
      </c>
      <c r="V88" s="52">
        <v>171565</v>
      </c>
      <c r="W88" s="52">
        <v>223132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3</v>
      </c>
      <c r="D89" s="52">
        <v>4</v>
      </c>
      <c r="E89" s="52">
        <v>3</v>
      </c>
      <c r="F89" s="52">
        <v>4</v>
      </c>
      <c r="G89" s="52">
        <v>3</v>
      </c>
      <c r="H89" s="52">
        <v>4</v>
      </c>
      <c r="I89" s="52">
        <v>5</v>
      </c>
      <c r="J89" s="52">
        <v>23</v>
      </c>
      <c r="K89" s="52">
        <v>26</v>
      </c>
      <c r="L89" s="52">
        <v>36</v>
      </c>
      <c r="M89" s="52">
        <v>65</v>
      </c>
      <c r="N89" s="52">
        <v>97</v>
      </c>
      <c r="O89" s="52">
        <v>127</v>
      </c>
      <c r="P89" s="52">
        <v>143</v>
      </c>
      <c r="Q89" s="52">
        <v>223</v>
      </c>
      <c r="R89" s="52">
        <v>319</v>
      </c>
      <c r="S89" s="52">
        <v>437</v>
      </c>
      <c r="T89" s="52">
        <v>586</v>
      </c>
      <c r="U89" s="52">
        <v>565</v>
      </c>
      <c r="V89" s="52">
        <v>579</v>
      </c>
      <c r="W89" s="52">
        <v>843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89288</v>
      </c>
      <c r="D92" s="52">
        <v>89603</v>
      </c>
      <c r="E92" s="52">
        <v>91922</v>
      </c>
      <c r="F92" s="52">
        <v>98755</v>
      </c>
      <c r="G92" s="52">
        <v>112522</v>
      </c>
      <c r="H92" s="52">
        <v>135235</v>
      </c>
      <c r="I92" s="52">
        <v>115824</v>
      </c>
      <c r="J92" s="52">
        <v>133002</v>
      </c>
      <c r="K92" s="52">
        <v>191685</v>
      </c>
      <c r="L92" s="52">
        <v>203522</v>
      </c>
      <c r="M92" s="52">
        <v>190210</v>
      </c>
      <c r="N92" s="52">
        <v>175740</v>
      </c>
      <c r="O92" s="52">
        <v>178696</v>
      </c>
      <c r="P92" s="52">
        <v>163612</v>
      </c>
      <c r="Q92" s="52">
        <v>144167</v>
      </c>
      <c r="R92" s="52">
        <v>160108</v>
      </c>
      <c r="S92" s="52">
        <v>171086</v>
      </c>
      <c r="T92" s="52">
        <v>162608</v>
      </c>
      <c r="U92" s="52">
        <v>143365</v>
      </c>
      <c r="V92" s="52">
        <v>132477</v>
      </c>
      <c r="W92" s="52">
        <v>143250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16</v>
      </c>
      <c r="D93" s="52">
        <v>16</v>
      </c>
      <c r="E93" s="52">
        <v>16</v>
      </c>
      <c r="F93" s="52">
        <v>20</v>
      </c>
      <c r="G93" s="52">
        <v>22</v>
      </c>
      <c r="H93" s="52">
        <v>30</v>
      </c>
      <c r="I93" s="52">
        <v>32</v>
      </c>
      <c r="J93" s="52">
        <v>51</v>
      </c>
      <c r="K93" s="52">
        <v>82</v>
      </c>
      <c r="L93" s="52">
        <v>107</v>
      </c>
      <c r="M93" s="52">
        <v>161</v>
      </c>
      <c r="N93" s="52">
        <v>222</v>
      </c>
      <c r="O93" s="52">
        <v>293</v>
      </c>
      <c r="P93" s="52">
        <v>353</v>
      </c>
      <c r="Q93" s="52">
        <v>441</v>
      </c>
      <c r="R93" s="52">
        <v>469</v>
      </c>
      <c r="S93" s="52">
        <v>528</v>
      </c>
      <c r="T93" s="52">
        <v>580</v>
      </c>
      <c r="U93" s="52">
        <v>466</v>
      </c>
      <c r="V93" s="52">
        <v>583</v>
      </c>
      <c r="W93" s="52">
        <v>661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85556</v>
      </c>
      <c r="D96" s="52">
        <v>85986</v>
      </c>
      <c r="E96" s="52">
        <v>89503</v>
      </c>
      <c r="F96" s="52">
        <v>100950</v>
      </c>
      <c r="G96" s="52">
        <v>124291</v>
      </c>
      <c r="H96" s="52">
        <v>163026</v>
      </c>
      <c r="I96" s="52">
        <v>174150</v>
      </c>
      <c r="J96" s="52">
        <v>249745</v>
      </c>
      <c r="K96" s="52">
        <v>384530</v>
      </c>
      <c r="L96" s="52">
        <v>483276</v>
      </c>
      <c r="M96" s="52">
        <v>500177</v>
      </c>
      <c r="N96" s="52">
        <v>575893</v>
      </c>
      <c r="O96" s="52">
        <v>721302</v>
      </c>
      <c r="P96" s="52">
        <v>686235</v>
      </c>
      <c r="Q96" s="52">
        <v>550794</v>
      </c>
      <c r="R96" s="52">
        <v>310090</v>
      </c>
      <c r="S96" s="52">
        <v>328992</v>
      </c>
      <c r="T96" s="52">
        <v>363092</v>
      </c>
      <c r="U96" s="52">
        <v>419117</v>
      </c>
      <c r="V96" s="52">
        <v>476897</v>
      </c>
      <c r="W96" s="52">
        <v>507561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1547</v>
      </c>
      <c r="D97" s="52">
        <v>1560</v>
      </c>
      <c r="E97" s="52">
        <v>1659</v>
      </c>
      <c r="F97" s="52">
        <v>1999</v>
      </c>
      <c r="G97" s="52">
        <v>2707</v>
      </c>
      <c r="H97" s="52">
        <v>3990</v>
      </c>
      <c r="I97" s="52">
        <v>5632</v>
      </c>
      <c r="J97" s="52">
        <v>10751</v>
      </c>
      <c r="K97" s="52">
        <v>19488</v>
      </c>
      <c r="L97" s="52">
        <v>32872</v>
      </c>
      <c r="M97" s="52">
        <v>51466</v>
      </c>
      <c r="N97" s="52">
        <v>75889</v>
      </c>
      <c r="O97" s="52">
        <v>107451</v>
      </c>
      <c r="P97" s="52">
        <v>125349</v>
      </c>
      <c r="Q97" s="52">
        <v>153293</v>
      </c>
      <c r="R97" s="52">
        <v>140242</v>
      </c>
      <c r="S97" s="52">
        <v>146058</v>
      </c>
      <c r="T97" s="52">
        <v>162810</v>
      </c>
      <c r="U97" s="52">
        <v>147906</v>
      </c>
      <c r="V97" s="52">
        <v>206999</v>
      </c>
      <c r="W97" s="52">
        <v>249131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18091</v>
      </c>
      <c r="D101" s="52">
        <v>18165</v>
      </c>
      <c r="E101" s="52">
        <v>18712</v>
      </c>
      <c r="F101" s="52">
        <v>20289</v>
      </c>
      <c r="G101" s="52">
        <v>23493</v>
      </c>
      <c r="H101" s="52">
        <v>29113</v>
      </c>
      <c r="I101" s="52">
        <v>27446</v>
      </c>
      <c r="J101" s="52">
        <v>41667</v>
      </c>
      <c r="K101" s="52">
        <v>55116</v>
      </c>
      <c r="L101" s="52">
        <v>69383</v>
      </c>
      <c r="M101" s="52">
        <v>84553</v>
      </c>
      <c r="N101" s="52">
        <v>103613</v>
      </c>
      <c r="O101" s="52">
        <v>118443</v>
      </c>
      <c r="P101" s="52">
        <v>111757</v>
      </c>
      <c r="Q101" s="52">
        <v>114558</v>
      </c>
      <c r="R101" s="52">
        <v>106264</v>
      </c>
      <c r="S101" s="52">
        <v>105962</v>
      </c>
      <c r="T101" s="52">
        <v>118892</v>
      </c>
      <c r="U101" s="52">
        <v>125073</v>
      </c>
      <c r="V101" s="52">
        <v>134463</v>
      </c>
      <c r="W101" s="52">
        <v>142460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78559</v>
      </c>
      <c r="D102" s="52">
        <v>78836</v>
      </c>
      <c r="E102" s="52">
        <v>81107</v>
      </c>
      <c r="F102" s="52">
        <v>88630</v>
      </c>
      <c r="G102" s="52">
        <v>104736</v>
      </c>
      <c r="H102" s="52">
        <v>132120</v>
      </c>
      <c r="I102" s="52">
        <v>127204</v>
      </c>
      <c r="J102" s="52">
        <v>166551</v>
      </c>
      <c r="K102" s="52">
        <v>241541</v>
      </c>
      <c r="L102" s="52">
        <v>296637</v>
      </c>
      <c r="M102" s="52">
        <v>299844</v>
      </c>
      <c r="N102" s="52">
        <v>300574</v>
      </c>
      <c r="O102" s="52">
        <v>342781</v>
      </c>
      <c r="P102" s="52">
        <v>340366</v>
      </c>
      <c r="Q102" s="52">
        <v>336004</v>
      </c>
      <c r="R102" s="52">
        <v>307131</v>
      </c>
      <c r="S102" s="52">
        <v>295337</v>
      </c>
      <c r="T102" s="52">
        <v>316324</v>
      </c>
      <c r="U102" s="52">
        <v>315576</v>
      </c>
      <c r="V102" s="52">
        <v>343434</v>
      </c>
      <c r="W102" s="52">
        <v>364927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118415</v>
      </c>
      <c r="D103" s="36">
        <v>119000</v>
      </c>
      <c r="E103" s="36">
        <v>123560</v>
      </c>
      <c r="F103" s="36">
        <v>137572</v>
      </c>
      <c r="G103" s="36">
        <v>165485</v>
      </c>
      <c r="H103" s="36">
        <v>211562</v>
      </c>
      <c r="I103" s="36">
        <v>213021</v>
      </c>
      <c r="J103" s="36">
        <v>293181</v>
      </c>
      <c r="K103" s="36">
        <v>432753</v>
      </c>
      <c r="L103" s="36">
        <v>519914</v>
      </c>
      <c r="M103" s="36">
        <v>537087</v>
      </c>
      <c r="N103" s="36">
        <v>622103</v>
      </c>
      <c r="O103" s="36">
        <v>755460</v>
      </c>
      <c r="P103" s="36">
        <v>697687</v>
      </c>
      <c r="Q103" s="36">
        <v>597623</v>
      </c>
      <c r="R103" s="36">
        <v>404304</v>
      </c>
      <c r="S103" s="36">
        <v>486684</v>
      </c>
      <c r="T103" s="36">
        <v>554883</v>
      </c>
      <c r="U103" s="36">
        <v>580050</v>
      </c>
      <c r="V103" s="36">
        <v>641764</v>
      </c>
      <c r="W103" s="36">
        <v>727993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282</v>
      </c>
      <c r="D107" s="52">
        <v>283</v>
      </c>
      <c r="E107" s="52">
        <v>282</v>
      </c>
      <c r="F107" s="52">
        <v>284</v>
      </c>
      <c r="G107" s="52">
        <v>285</v>
      </c>
      <c r="H107" s="52">
        <v>288</v>
      </c>
      <c r="I107" s="52">
        <v>291</v>
      </c>
      <c r="J107" s="52">
        <v>293</v>
      </c>
      <c r="K107" s="52">
        <v>302</v>
      </c>
      <c r="L107" s="52">
        <v>462</v>
      </c>
      <c r="M107" s="52">
        <v>224</v>
      </c>
      <c r="N107" s="52">
        <v>307</v>
      </c>
      <c r="O107" s="52">
        <v>270</v>
      </c>
      <c r="P107" s="52">
        <v>319</v>
      </c>
      <c r="Q107" s="52">
        <v>36</v>
      </c>
      <c r="R107" s="52">
        <v>53</v>
      </c>
      <c r="S107" s="52">
        <v>89</v>
      </c>
      <c r="T107" s="52">
        <v>98</v>
      </c>
      <c r="U107" s="52">
        <v>112</v>
      </c>
      <c r="V107" s="52">
        <v>123</v>
      </c>
      <c r="W107" s="52">
        <v>122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50</v>
      </c>
      <c r="D110" s="52">
        <v>50</v>
      </c>
      <c r="E110" s="52">
        <v>51</v>
      </c>
      <c r="F110" s="52">
        <v>59</v>
      </c>
      <c r="G110" s="52">
        <v>66</v>
      </c>
      <c r="H110" s="52">
        <v>80</v>
      </c>
      <c r="I110" s="52">
        <v>65</v>
      </c>
      <c r="J110" s="52">
        <v>80</v>
      </c>
      <c r="K110" s="52">
        <v>112</v>
      </c>
      <c r="L110" s="52">
        <v>111</v>
      </c>
      <c r="M110" s="52">
        <v>64</v>
      </c>
      <c r="N110" s="52">
        <v>62</v>
      </c>
      <c r="O110" s="52">
        <v>178</v>
      </c>
      <c r="P110" s="52">
        <v>120</v>
      </c>
      <c r="Q110" s="52">
        <v>99</v>
      </c>
      <c r="R110" s="52">
        <v>60</v>
      </c>
      <c r="S110" s="52">
        <v>62</v>
      </c>
      <c r="T110" s="52">
        <v>53</v>
      </c>
      <c r="U110" s="52">
        <v>50</v>
      </c>
      <c r="V110" s="52">
        <v>78</v>
      </c>
      <c r="W110" s="52">
        <v>97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155</v>
      </c>
      <c r="D112" s="52">
        <v>155</v>
      </c>
      <c r="E112" s="52">
        <v>155</v>
      </c>
      <c r="F112" s="52">
        <v>156</v>
      </c>
      <c r="G112" s="52">
        <v>157</v>
      </c>
      <c r="H112" s="52">
        <v>161</v>
      </c>
      <c r="I112" s="52">
        <v>180</v>
      </c>
      <c r="J112" s="52">
        <v>279</v>
      </c>
      <c r="K112" s="52">
        <v>335</v>
      </c>
      <c r="L112" s="52">
        <v>615</v>
      </c>
      <c r="M112" s="52">
        <v>327</v>
      </c>
      <c r="N112" s="52">
        <v>320</v>
      </c>
      <c r="O112" s="52">
        <v>284</v>
      </c>
      <c r="P112" s="52">
        <v>318</v>
      </c>
      <c r="Q112" s="52">
        <v>33</v>
      </c>
      <c r="R112" s="52">
        <v>53</v>
      </c>
      <c r="S112" s="52">
        <v>78</v>
      </c>
      <c r="T112" s="52">
        <v>75</v>
      </c>
      <c r="U112" s="52">
        <v>85</v>
      </c>
      <c r="V112" s="52">
        <v>106</v>
      </c>
      <c r="W112" s="52">
        <v>115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1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1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250</v>
      </c>
      <c r="D116" s="52">
        <v>250</v>
      </c>
      <c r="E116" s="52">
        <v>253</v>
      </c>
      <c r="F116" s="52">
        <v>259</v>
      </c>
      <c r="G116" s="52">
        <v>265</v>
      </c>
      <c r="H116" s="52">
        <v>280</v>
      </c>
      <c r="I116" s="52">
        <v>148</v>
      </c>
      <c r="J116" s="52">
        <v>129</v>
      </c>
      <c r="K116" s="52">
        <v>73</v>
      </c>
      <c r="L116" s="52">
        <v>86</v>
      </c>
      <c r="M116" s="52">
        <v>100</v>
      </c>
      <c r="N116" s="52">
        <v>133</v>
      </c>
      <c r="O116" s="52">
        <v>120</v>
      </c>
      <c r="P116" s="52">
        <v>135</v>
      </c>
      <c r="Q116" s="52">
        <v>23</v>
      </c>
      <c r="R116" s="52">
        <v>5</v>
      </c>
      <c r="S116" s="52">
        <v>22</v>
      </c>
      <c r="T116" s="52">
        <v>38</v>
      </c>
      <c r="U116" s="52">
        <v>50</v>
      </c>
      <c r="V116" s="52">
        <v>38</v>
      </c>
      <c r="W116" s="52">
        <v>35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5</v>
      </c>
      <c r="D117" s="52">
        <v>4</v>
      </c>
      <c r="E117" s="52">
        <v>5</v>
      </c>
      <c r="F117" s="52">
        <v>4</v>
      </c>
      <c r="G117" s="52">
        <v>5</v>
      </c>
      <c r="H117" s="52">
        <v>5</v>
      </c>
      <c r="I117" s="52">
        <v>4</v>
      </c>
      <c r="J117" s="52">
        <v>3</v>
      </c>
      <c r="K117" s="52">
        <v>4</v>
      </c>
      <c r="L117" s="52">
        <v>4</v>
      </c>
      <c r="M117" s="52">
        <v>8</v>
      </c>
      <c r="N117" s="52">
        <v>9</v>
      </c>
      <c r="O117" s="52">
        <v>12</v>
      </c>
      <c r="P117" s="52">
        <v>14</v>
      </c>
      <c r="Q117" s="52">
        <v>1</v>
      </c>
      <c r="R117" s="52">
        <v>1</v>
      </c>
      <c r="S117" s="52">
        <v>3</v>
      </c>
      <c r="T117" s="52">
        <v>11</v>
      </c>
      <c r="U117" s="52">
        <v>11</v>
      </c>
      <c r="V117" s="52">
        <v>11</v>
      </c>
      <c r="W117" s="52">
        <v>19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225</v>
      </c>
      <c r="D121" s="52">
        <v>226</v>
      </c>
      <c r="E121" s="52">
        <v>227</v>
      </c>
      <c r="F121" s="52">
        <v>234</v>
      </c>
      <c r="G121" s="52">
        <v>245</v>
      </c>
      <c r="H121" s="52">
        <v>263</v>
      </c>
      <c r="I121" s="52">
        <v>155</v>
      </c>
      <c r="J121" s="52">
        <v>134</v>
      </c>
      <c r="K121" s="52">
        <v>154</v>
      </c>
      <c r="L121" s="52">
        <v>187</v>
      </c>
      <c r="M121" s="52">
        <v>126</v>
      </c>
      <c r="N121" s="52">
        <v>155</v>
      </c>
      <c r="O121" s="52">
        <v>136</v>
      </c>
      <c r="P121" s="52">
        <v>127</v>
      </c>
      <c r="Q121" s="52">
        <v>64</v>
      </c>
      <c r="R121" s="52">
        <v>63</v>
      </c>
      <c r="S121" s="52">
        <v>59</v>
      </c>
      <c r="T121" s="52">
        <v>51</v>
      </c>
      <c r="U121" s="52">
        <v>68</v>
      </c>
      <c r="V121" s="52">
        <v>76</v>
      </c>
      <c r="W121" s="52">
        <v>47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340</v>
      </c>
      <c r="D122" s="36">
        <v>339</v>
      </c>
      <c r="E122" s="36">
        <v>346</v>
      </c>
      <c r="F122" s="36">
        <v>354</v>
      </c>
      <c r="G122" s="36">
        <v>377</v>
      </c>
      <c r="H122" s="36">
        <v>409</v>
      </c>
      <c r="I122" s="36">
        <v>254</v>
      </c>
      <c r="J122" s="36">
        <v>247</v>
      </c>
      <c r="K122" s="36">
        <v>285</v>
      </c>
      <c r="L122" s="36">
        <v>324</v>
      </c>
      <c r="M122" s="36">
        <v>219</v>
      </c>
      <c r="N122" s="36">
        <v>319</v>
      </c>
      <c r="O122" s="36">
        <v>310</v>
      </c>
      <c r="P122" s="36">
        <v>245</v>
      </c>
      <c r="Q122" s="36">
        <v>106</v>
      </c>
      <c r="R122" s="36">
        <v>67</v>
      </c>
      <c r="S122" s="36">
        <v>91</v>
      </c>
      <c r="T122" s="36">
        <v>96</v>
      </c>
      <c r="U122" s="36">
        <v>127</v>
      </c>
      <c r="V122" s="36">
        <v>137</v>
      </c>
      <c r="W122" s="36">
        <v>117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34</v>
      </c>
      <c r="H126" s="52">
        <v>238</v>
      </c>
      <c r="I126" s="52">
        <v>12172</v>
      </c>
      <c r="J126" s="52">
        <v>0</v>
      </c>
      <c r="K126" s="52">
        <v>2</v>
      </c>
      <c r="L126" s="52">
        <v>26</v>
      </c>
      <c r="M126" s="52">
        <v>202</v>
      </c>
      <c r="N126" s="52">
        <v>6281</v>
      </c>
      <c r="O126" s="52">
        <v>9008</v>
      </c>
      <c r="P126" s="52">
        <v>13089</v>
      </c>
      <c r="Q126" s="52">
        <v>18342</v>
      </c>
      <c r="R126" s="52">
        <v>25156</v>
      </c>
      <c r="S126" s="52">
        <v>33586</v>
      </c>
      <c r="T126" s="52">
        <v>43745</v>
      </c>
      <c r="U126" s="52">
        <v>55668</v>
      </c>
      <c r="V126" s="52">
        <v>77468</v>
      </c>
      <c r="W126" s="52">
        <v>54944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45</v>
      </c>
      <c r="H129" s="52">
        <v>12730</v>
      </c>
      <c r="I129" s="52">
        <v>4425</v>
      </c>
      <c r="J129" s="52">
        <v>1171</v>
      </c>
      <c r="K129" s="52">
        <v>203</v>
      </c>
      <c r="L129" s="52">
        <v>5539</v>
      </c>
      <c r="M129" s="52">
        <v>19376</v>
      </c>
      <c r="N129" s="52">
        <v>23925</v>
      </c>
      <c r="O129" s="52">
        <v>32180</v>
      </c>
      <c r="P129" s="52">
        <v>26945</v>
      </c>
      <c r="Q129" s="52">
        <v>30928</v>
      </c>
      <c r="R129" s="52">
        <v>23031</v>
      </c>
      <c r="S129" s="52">
        <v>40509</v>
      </c>
      <c r="T129" s="52">
        <v>62930</v>
      </c>
      <c r="U129" s="52">
        <v>86469</v>
      </c>
      <c r="V129" s="52">
        <v>122027</v>
      </c>
      <c r="W129" s="52">
        <v>89048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3961</v>
      </c>
      <c r="H131" s="52">
        <v>0</v>
      </c>
      <c r="I131" s="52">
        <v>10882</v>
      </c>
      <c r="J131" s="52">
        <v>2</v>
      </c>
      <c r="K131" s="52">
        <v>14</v>
      </c>
      <c r="L131" s="52">
        <v>45</v>
      </c>
      <c r="M131" s="52">
        <v>109</v>
      </c>
      <c r="N131" s="52">
        <v>6150</v>
      </c>
      <c r="O131" s="52">
        <v>8691</v>
      </c>
      <c r="P131" s="52">
        <v>12469</v>
      </c>
      <c r="Q131" s="52">
        <v>17464</v>
      </c>
      <c r="R131" s="52">
        <v>23817</v>
      </c>
      <c r="S131" s="52">
        <v>30003</v>
      </c>
      <c r="T131" s="52">
        <v>46768</v>
      </c>
      <c r="U131" s="52">
        <v>54455</v>
      </c>
      <c r="V131" s="52">
        <v>185550</v>
      </c>
      <c r="W131" s="52">
        <v>73458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4</v>
      </c>
      <c r="J132" s="52">
        <v>0</v>
      </c>
      <c r="K132" s="52">
        <v>0</v>
      </c>
      <c r="L132" s="52">
        <v>0</v>
      </c>
      <c r="M132" s="52">
        <v>0</v>
      </c>
      <c r="N132" s="52">
        <v>11</v>
      </c>
      <c r="O132" s="52">
        <v>11</v>
      </c>
      <c r="P132" s="52">
        <v>16</v>
      </c>
      <c r="Q132" s="52">
        <v>28</v>
      </c>
      <c r="R132" s="52">
        <v>40</v>
      </c>
      <c r="S132" s="52">
        <v>57</v>
      </c>
      <c r="T132" s="52">
        <v>105</v>
      </c>
      <c r="U132" s="52">
        <v>143</v>
      </c>
      <c r="V132" s="52">
        <v>518</v>
      </c>
      <c r="W132" s="52">
        <v>203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48</v>
      </c>
      <c r="H135" s="52">
        <v>2881</v>
      </c>
      <c r="I135" s="52">
        <v>9129</v>
      </c>
      <c r="J135" s="52">
        <v>0</v>
      </c>
      <c r="K135" s="52">
        <v>188</v>
      </c>
      <c r="L135" s="52">
        <v>507</v>
      </c>
      <c r="M135" s="52">
        <v>38442</v>
      </c>
      <c r="N135" s="52">
        <v>365</v>
      </c>
      <c r="O135" s="52">
        <v>997</v>
      </c>
      <c r="P135" s="52">
        <v>7368</v>
      </c>
      <c r="Q135" s="52">
        <v>3443</v>
      </c>
      <c r="R135" s="52">
        <v>5370</v>
      </c>
      <c r="S135" s="52">
        <v>10633</v>
      </c>
      <c r="T135" s="52">
        <v>10686</v>
      </c>
      <c r="U135" s="52">
        <v>4344</v>
      </c>
      <c r="V135" s="52">
        <v>6084</v>
      </c>
      <c r="W135" s="52">
        <v>12070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2</v>
      </c>
      <c r="H136" s="52">
        <v>94</v>
      </c>
      <c r="I136" s="52">
        <v>313</v>
      </c>
      <c r="J136" s="52">
        <v>0</v>
      </c>
      <c r="K136" s="52">
        <v>22</v>
      </c>
      <c r="L136" s="52">
        <v>85</v>
      </c>
      <c r="M136" s="52">
        <v>10131</v>
      </c>
      <c r="N136" s="52">
        <v>314</v>
      </c>
      <c r="O136" s="52">
        <v>853</v>
      </c>
      <c r="P136" s="52">
        <v>3743</v>
      </c>
      <c r="Q136" s="52">
        <v>2795</v>
      </c>
      <c r="R136" s="52">
        <v>4247</v>
      </c>
      <c r="S136" s="52">
        <v>7125</v>
      </c>
      <c r="T136" s="52">
        <v>8161</v>
      </c>
      <c r="U136" s="52">
        <v>1626</v>
      </c>
      <c r="V136" s="52">
        <v>2348</v>
      </c>
      <c r="W136" s="52">
        <v>7215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113</v>
      </c>
      <c r="H140" s="52">
        <v>796</v>
      </c>
      <c r="I140" s="52">
        <v>4962</v>
      </c>
      <c r="J140" s="52">
        <v>1666</v>
      </c>
      <c r="K140" s="52">
        <v>6973</v>
      </c>
      <c r="L140" s="52">
        <v>10711</v>
      </c>
      <c r="M140" s="52">
        <v>15624</v>
      </c>
      <c r="N140" s="52">
        <v>22239</v>
      </c>
      <c r="O140" s="52">
        <v>8546</v>
      </c>
      <c r="P140" s="52">
        <v>15231</v>
      </c>
      <c r="Q140" s="52">
        <v>24747</v>
      </c>
      <c r="R140" s="52">
        <v>39142</v>
      </c>
      <c r="S140" s="52">
        <v>57332</v>
      </c>
      <c r="T140" s="52">
        <v>72823</v>
      </c>
      <c r="U140" s="52">
        <v>83700</v>
      </c>
      <c r="V140" s="52">
        <v>72305</v>
      </c>
      <c r="W140" s="52">
        <v>50868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159</v>
      </c>
      <c r="H141" s="36">
        <v>1110</v>
      </c>
      <c r="I141" s="36">
        <v>7210</v>
      </c>
      <c r="J141" s="36">
        <v>2325</v>
      </c>
      <c r="K141" s="36">
        <v>9732</v>
      </c>
      <c r="L141" s="36">
        <v>15110</v>
      </c>
      <c r="M141" s="36">
        <v>22137</v>
      </c>
      <c r="N141" s="36">
        <v>31661</v>
      </c>
      <c r="O141" s="36">
        <v>13786</v>
      </c>
      <c r="P141" s="36">
        <v>24636</v>
      </c>
      <c r="Q141" s="36">
        <v>39503</v>
      </c>
      <c r="R141" s="36">
        <v>63629</v>
      </c>
      <c r="S141" s="36">
        <v>97287</v>
      </c>
      <c r="T141" s="36">
        <v>127805</v>
      </c>
      <c r="U141" s="36">
        <v>150566</v>
      </c>
      <c r="V141" s="36">
        <v>133068</v>
      </c>
      <c r="W141" s="36">
        <v>102626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1037</v>
      </c>
      <c r="D145" s="52">
        <v>1038</v>
      </c>
      <c r="E145" s="52">
        <v>1044</v>
      </c>
      <c r="F145" s="52">
        <v>1063</v>
      </c>
      <c r="G145" s="52">
        <v>1109</v>
      </c>
      <c r="H145" s="52">
        <v>1193</v>
      </c>
      <c r="I145" s="52">
        <v>1341</v>
      </c>
      <c r="J145" s="52">
        <v>1562</v>
      </c>
      <c r="K145" s="52">
        <v>1874</v>
      </c>
      <c r="L145" s="52">
        <v>2301</v>
      </c>
      <c r="M145" s="52">
        <v>2899</v>
      </c>
      <c r="N145" s="52">
        <v>3696</v>
      </c>
      <c r="O145" s="52">
        <v>4545</v>
      </c>
      <c r="P145" s="52">
        <v>5064</v>
      </c>
      <c r="Q145" s="52">
        <v>6731</v>
      </c>
      <c r="R145" s="52">
        <v>8729</v>
      </c>
      <c r="S145" s="52">
        <v>11111</v>
      </c>
      <c r="T145" s="52">
        <v>13278</v>
      </c>
      <c r="U145" s="52">
        <v>15246</v>
      </c>
      <c r="V145" s="52">
        <v>17081</v>
      </c>
      <c r="W145" s="52">
        <v>18701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1834</v>
      </c>
      <c r="D147" s="52">
        <v>1836</v>
      </c>
      <c r="E147" s="52">
        <v>1858</v>
      </c>
      <c r="F147" s="52">
        <v>3202</v>
      </c>
      <c r="G147" s="52">
        <v>3482</v>
      </c>
      <c r="H147" s="52">
        <v>4866</v>
      </c>
      <c r="I147" s="52">
        <v>4612</v>
      </c>
      <c r="J147" s="52">
        <v>3727</v>
      </c>
      <c r="K147" s="52">
        <v>5342</v>
      </c>
      <c r="L147" s="52">
        <v>8437</v>
      </c>
      <c r="M147" s="52">
        <v>12658</v>
      </c>
      <c r="N147" s="52">
        <v>16725</v>
      </c>
      <c r="O147" s="52">
        <v>19329</v>
      </c>
      <c r="P147" s="52">
        <v>17241</v>
      </c>
      <c r="Q147" s="52">
        <v>20801</v>
      </c>
      <c r="R147" s="52">
        <v>28781</v>
      </c>
      <c r="S147" s="52">
        <v>37795</v>
      </c>
      <c r="T147" s="52">
        <v>41566</v>
      </c>
      <c r="U147" s="52">
        <v>41530</v>
      </c>
      <c r="V147" s="52">
        <v>37969</v>
      </c>
      <c r="W147" s="52">
        <v>67140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1050</v>
      </c>
      <c r="D149" s="52">
        <v>1054</v>
      </c>
      <c r="E149" s="52">
        <v>1078</v>
      </c>
      <c r="F149" s="52">
        <v>1148</v>
      </c>
      <c r="G149" s="52">
        <v>1310</v>
      </c>
      <c r="H149" s="52">
        <v>1616</v>
      </c>
      <c r="I149" s="52">
        <v>1476</v>
      </c>
      <c r="J149" s="52">
        <v>1854</v>
      </c>
      <c r="K149" s="52">
        <v>2668</v>
      </c>
      <c r="L149" s="52">
        <v>3210</v>
      </c>
      <c r="M149" s="52">
        <v>3776</v>
      </c>
      <c r="N149" s="52">
        <v>4117</v>
      </c>
      <c r="O149" s="52">
        <v>3853</v>
      </c>
      <c r="P149" s="52">
        <v>4812</v>
      </c>
      <c r="Q149" s="52">
        <v>6625</v>
      </c>
      <c r="R149" s="52">
        <v>9347</v>
      </c>
      <c r="S149" s="52">
        <v>11120</v>
      </c>
      <c r="T149" s="52">
        <v>10737</v>
      </c>
      <c r="U149" s="52">
        <v>9321</v>
      </c>
      <c r="V149" s="52">
        <v>6620</v>
      </c>
      <c r="W149" s="52">
        <v>7014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1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1</v>
      </c>
      <c r="M150" s="52">
        <v>2</v>
      </c>
      <c r="N150" s="52">
        <v>5</v>
      </c>
      <c r="O150" s="52">
        <v>9</v>
      </c>
      <c r="P150" s="52">
        <v>9</v>
      </c>
      <c r="Q150" s="52">
        <v>14</v>
      </c>
      <c r="R150" s="52">
        <v>26</v>
      </c>
      <c r="S150" s="52">
        <v>29</v>
      </c>
      <c r="T150" s="52">
        <v>33</v>
      </c>
      <c r="U150" s="52">
        <v>20</v>
      </c>
      <c r="V150" s="52">
        <v>22</v>
      </c>
      <c r="W150" s="52">
        <v>29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1006</v>
      </c>
      <c r="D153" s="52">
        <v>1010</v>
      </c>
      <c r="E153" s="52">
        <v>1047</v>
      </c>
      <c r="F153" s="52">
        <v>1166</v>
      </c>
      <c r="G153" s="52">
        <v>1429</v>
      </c>
      <c r="H153" s="52">
        <v>1929</v>
      </c>
      <c r="I153" s="52">
        <v>2167</v>
      </c>
      <c r="J153" s="52">
        <v>3285</v>
      </c>
      <c r="K153" s="52">
        <v>4947</v>
      </c>
      <c r="L153" s="52">
        <v>6608</v>
      </c>
      <c r="M153" s="52">
        <v>8013</v>
      </c>
      <c r="N153" s="52">
        <v>9604</v>
      </c>
      <c r="O153" s="52">
        <v>11265</v>
      </c>
      <c r="P153" s="52">
        <v>11858</v>
      </c>
      <c r="Q153" s="52">
        <v>13943</v>
      </c>
      <c r="R153" s="52">
        <v>15936</v>
      </c>
      <c r="S153" s="52">
        <v>18882</v>
      </c>
      <c r="T153" s="52">
        <v>20495</v>
      </c>
      <c r="U153" s="52">
        <v>22396</v>
      </c>
      <c r="V153" s="52">
        <v>20734</v>
      </c>
      <c r="W153" s="52">
        <v>20491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18</v>
      </c>
      <c r="D154" s="52">
        <v>18</v>
      </c>
      <c r="E154" s="52">
        <v>19</v>
      </c>
      <c r="F154" s="52">
        <v>23</v>
      </c>
      <c r="G154" s="52">
        <v>31</v>
      </c>
      <c r="H154" s="52">
        <v>48</v>
      </c>
      <c r="I154" s="52">
        <v>72</v>
      </c>
      <c r="J154" s="52">
        <v>140</v>
      </c>
      <c r="K154" s="52">
        <v>249</v>
      </c>
      <c r="L154" s="52">
        <v>468</v>
      </c>
      <c r="M154" s="52">
        <v>856</v>
      </c>
      <c r="N154" s="52">
        <v>1521</v>
      </c>
      <c r="O154" s="52">
        <v>2507</v>
      </c>
      <c r="P154" s="52">
        <v>3605</v>
      </c>
      <c r="Q154" s="52">
        <v>5293</v>
      </c>
      <c r="R154" s="52">
        <v>6994</v>
      </c>
      <c r="S154" s="52">
        <v>7953</v>
      </c>
      <c r="T154" s="52">
        <v>8877</v>
      </c>
      <c r="U154" s="52">
        <v>6547</v>
      </c>
      <c r="V154" s="52">
        <v>8592</v>
      </c>
      <c r="W154" s="52">
        <v>9997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827</v>
      </c>
      <c r="D158" s="52">
        <v>831</v>
      </c>
      <c r="E158" s="52">
        <v>850</v>
      </c>
      <c r="F158" s="52">
        <v>916</v>
      </c>
      <c r="G158" s="52">
        <v>1083</v>
      </c>
      <c r="H158" s="52">
        <v>1396</v>
      </c>
      <c r="I158" s="52">
        <v>1419</v>
      </c>
      <c r="J158" s="52">
        <v>1966</v>
      </c>
      <c r="K158" s="52">
        <v>2914</v>
      </c>
      <c r="L158" s="52">
        <v>3889</v>
      </c>
      <c r="M158" s="52">
        <v>4842</v>
      </c>
      <c r="N158" s="52">
        <v>5583</v>
      </c>
      <c r="O158" s="52">
        <v>6288</v>
      </c>
      <c r="P158" s="52">
        <v>7807</v>
      </c>
      <c r="Q158" s="52">
        <v>10474</v>
      </c>
      <c r="R158" s="52">
        <v>13676</v>
      </c>
      <c r="S158" s="52">
        <v>14461</v>
      </c>
      <c r="T158" s="52">
        <v>14641</v>
      </c>
      <c r="U158" s="52">
        <v>13533</v>
      </c>
      <c r="V158" s="52">
        <v>12528</v>
      </c>
      <c r="W158" s="52">
        <v>12346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1247</v>
      </c>
      <c r="D159" s="36">
        <v>1252</v>
      </c>
      <c r="E159" s="36">
        <v>1293</v>
      </c>
      <c r="F159" s="36">
        <v>1420</v>
      </c>
      <c r="G159" s="36">
        <v>1690</v>
      </c>
      <c r="H159" s="36">
        <v>2198</v>
      </c>
      <c r="I159" s="36">
        <v>2298</v>
      </c>
      <c r="J159" s="36">
        <v>3315</v>
      </c>
      <c r="K159" s="36">
        <v>4966</v>
      </c>
      <c r="L159" s="36">
        <v>6386</v>
      </c>
      <c r="M159" s="36">
        <v>7818</v>
      </c>
      <c r="N159" s="36">
        <v>9663</v>
      </c>
      <c r="O159" s="36">
        <v>11344</v>
      </c>
      <c r="P159" s="36">
        <v>12461</v>
      </c>
      <c r="Q159" s="36">
        <v>15429</v>
      </c>
      <c r="R159" s="36">
        <v>18611</v>
      </c>
      <c r="S159" s="36">
        <v>23547</v>
      </c>
      <c r="T159" s="36">
        <v>25497</v>
      </c>
      <c r="U159" s="36">
        <v>24783</v>
      </c>
      <c r="V159" s="36">
        <v>23428</v>
      </c>
      <c r="W159" s="36">
        <v>25199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44906</v>
      </c>
      <c r="D163" s="52">
        <v>44909</v>
      </c>
      <c r="E163" s="52">
        <v>44947</v>
      </c>
      <c r="F163" s="52">
        <v>45051</v>
      </c>
      <c r="G163" s="52">
        <v>45275</v>
      </c>
      <c r="H163" s="52">
        <v>45673</v>
      </c>
      <c r="I163" s="52">
        <v>46287</v>
      </c>
      <c r="J163" s="52">
        <v>47143</v>
      </c>
      <c r="K163" s="52">
        <v>48252</v>
      </c>
      <c r="L163" s="52">
        <v>49674</v>
      </c>
      <c r="M163" s="52">
        <v>51480</v>
      </c>
      <c r="N163" s="52">
        <v>53732</v>
      </c>
      <c r="O163" s="52">
        <v>64104</v>
      </c>
      <c r="P163" s="52">
        <v>47536</v>
      </c>
      <c r="Q163" s="52">
        <v>8362</v>
      </c>
      <c r="R163" s="52">
        <v>13144</v>
      </c>
      <c r="S163" s="52">
        <v>31793</v>
      </c>
      <c r="T163" s="52">
        <v>17719</v>
      </c>
      <c r="U163" s="52">
        <v>27170</v>
      </c>
      <c r="V163" s="52">
        <v>30824</v>
      </c>
      <c r="W163" s="52">
        <v>80180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39697</v>
      </c>
      <c r="D165" s="52">
        <v>39763</v>
      </c>
      <c r="E165" s="52">
        <v>40260</v>
      </c>
      <c r="F165" s="52">
        <v>48011</v>
      </c>
      <c r="G165" s="52">
        <v>49613</v>
      </c>
      <c r="H165" s="52">
        <v>56134</v>
      </c>
      <c r="I165" s="52">
        <v>35456</v>
      </c>
      <c r="J165" s="52">
        <v>20813</v>
      </c>
      <c r="K165" s="52">
        <v>32946</v>
      </c>
      <c r="L165" s="52">
        <v>35923</v>
      </c>
      <c r="M165" s="52">
        <v>35144</v>
      </c>
      <c r="N165" s="52">
        <v>61309</v>
      </c>
      <c r="O165" s="52">
        <v>69377</v>
      </c>
      <c r="P165" s="52">
        <v>28348</v>
      </c>
      <c r="Q165" s="52">
        <v>20733</v>
      </c>
      <c r="R165" s="52">
        <v>30213</v>
      </c>
      <c r="S165" s="52">
        <v>43898</v>
      </c>
      <c r="T165" s="52">
        <v>46225</v>
      </c>
      <c r="U165" s="52">
        <v>43681</v>
      </c>
      <c r="V165" s="52">
        <v>34310</v>
      </c>
      <c r="W165" s="52">
        <v>64590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45458</v>
      </c>
      <c r="D167" s="52">
        <v>45510</v>
      </c>
      <c r="E167" s="52">
        <v>45866</v>
      </c>
      <c r="F167" s="52">
        <v>46814</v>
      </c>
      <c r="G167" s="52">
        <v>48714</v>
      </c>
      <c r="H167" s="52">
        <v>51959</v>
      </c>
      <c r="I167" s="52">
        <v>29512</v>
      </c>
      <c r="J167" s="52">
        <v>21938</v>
      </c>
      <c r="K167" s="52">
        <v>25536</v>
      </c>
      <c r="L167" s="52">
        <v>25043</v>
      </c>
      <c r="M167" s="52">
        <v>25254</v>
      </c>
      <c r="N167" s="52">
        <v>22211</v>
      </c>
      <c r="O167" s="52">
        <v>16087</v>
      </c>
      <c r="P167" s="52">
        <v>13827</v>
      </c>
      <c r="Q167" s="52">
        <v>8683</v>
      </c>
      <c r="R167" s="52">
        <v>16066</v>
      </c>
      <c r="S167" s="52">
        <v>20772</v>
      </c>
      <c r="T167" s="52">
        <v>17417</v>
      </c>
      <c r="U167" s="52">
        <v>12959</v>
      </c>
      <c r="V167" s="52">
        <v>7813</v>
      </c>
      <c r="W167" s="52">
        <v>20661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8</v>
      </c>
      <c r="D168" s="52">
        <v>8</v>
      </c>
      <c r="E168" s="52">
        <v>8</v>
      </c>
      <c r="F168" s="52">
        <v>8</v>
      </c>
      <c r="G168" s="52">
        <v>10</v>
      </c>
      <c r="H168" s="52">
        <v>8</v>
      </c>
      <c r="I168" s="52">
        <v>9</v>
      </c>
      <c r="J168" s="52">
        <v>8</v>
      </c>
      <c r="K168" s="52">
        <v>13</v>
      </c>
      <c r="L168" s="52">
        <v>10</v>
      </c>
      <c r="M168" s="52">
        <v>12</v>
      </c>
      <c r="N168" s="52">
        <v>19</v>
      </c>
      <c r="O168" s="52">
        <v>23</v>
      </c>
      <c r="P168" s="52">
        <v>37</v>
      </c>
      <c r="Q168" s="52">
        <v>27</v>
      </c>
      <c r="R168" s="52">
        <v>45</v>
      </c>
      <c r="S168" s="52">
        <v>61</v>
      </c>
      <c r="T168" s="52">
        <v>53</v>
      </c>
      <c r="U168" s="52">
        <v>29</v>
      </c>
      <c r="V168" s="52">
        <v>33</v>
      </c>
      <c r="W168" s="52">
        <v>88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43558</v>
      </c>
      <c r="D171" s="52">
        <v>43630</v>
      </c>
      <c r="E171" s="52">
        <v>44149</v>
      </c>
      <c r="F171" s="52">
        <v>45668</v>
      </c>
      <c r="G171" s="52">
        <v>48736</v>
      </c>
      <c r="H171" s="52">
        <v>53948</v>
      </c>
      <c r="I171" s="52">
        <v>35830</v>
      </c>
      <c r="J171" s="52">
        <v>39406</v>
      </c>
      <c r="K171" s="52">
        <v>44942</v>
      </c>
      <c r="L171" s="52">
        <v>49183</v>
      </c>
      <c r="M171" s="52">
        <v>50170</v>
      </c>
      <c r="N171" s="52">
        <v>52571</v>
      </c>
      <c r="O171" s="52">
        <v>53060</v>
      </c>
      <c r="P171" s="52">
        <v>29983</v>
      </c>
      <c r="Q171" s="52">
        <v>19829</v>
      </c>
      <c r="R171" s="52">
        <v>24878</v>
      </c>
      <c r="S171" s="52">
        <v>31583</v>
      </c>
      <c r="T171" s="52">
        <v>28483</v>
      </c>
      <c r="U171" s="52">
        <v>27147</v>
      </c>
      <c r="V171" s="52">
        <v>20181</v>
      </c>
      <c r="W171" s="52">
        <v>38408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787</v>
      </c>
      <c r="D172" s="52">
        <v>789</v>
      </c>
      <c r="E172" s="52">
        <v>805</v>
      </c>
      <c r="F172" s="52">
        <v>848</v>
      </c>
      <c r="G172" s="52">
        <v>944</v>
      </c>
      <c r="H172" s="52">
        <v>1109</v>
      </c>
      <c r="I172" s="52">
        <v>938</v>
      </c>
      <c r="J172" s="52">
        <v>1731</v>
      </c>
      <c r="K172" s="52">
        <v>1937</v>
      </c>
      <c r="L172" s="52">
        <v>2665</v>
      </c>
      <c r="M172" s="52">
        <v>3825</v>
      </c>
      <c r="N172" s="52">
        <v>5650</v>
      </c>
      <c r="O172" s="52">
        <v>9012</v>
      </c>
      <c r="P172" s="52">
        <v>10020</v>
      </c>
      <c r="Q172" s="52">
        <v>7274</v>
      </c>
      <c r="R172" s="52">
        <v>12527</v>
      </c>
      <c r="S172" s="52">
        <v>13908</v>
      </c>
      <c r="T172" s="52">
        <v>13126</v>
      </c>
      <c r="U172" s="52">
        <v>6409</v>
      </c>
      <c r="V172" s="52">
        <v>8141</v>
      </c>
      <c r="W172" s="52">
        <v>21085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35819</v>
      </c>
      <c r="D176" s="52">
        <v>35860</v>
      </c>
      <c r="E176" s="52">
        <v>36153</v>
      </c>
      <c r="F176" s="52">
        <v>37018</v>
      </c>
      <c r="G176" s="52">
        <v>38857</v>
      </c>
      <c r="H176" s="52">
        <v>42079</v>
      </c>
      <c r="I176" s="52">
        <v>25485</v>
      </c>
      <c r="J176" s="52">
        <v>22907</v>
      </c>
      <c r="K176" s="52">
        <v>26468</v>
      </c>
      <c r="L176" s="52">
        <v>29355</v>
      </c>
      <c r="M176" s="52">
        <v>30427</v>
      </c>
      <c r="N176" s="52">
        <v>28122</v>
      </c>
      <c r="O176" s="52">
        <v>25789</v>
      </c>
      <c r="P176" s="52">
        <v>21021</v>
      </c>
      <c r="Q176" s="52">
        <v>15095</v>
      </c>
      <c r="R176" s="52">
        <v>23752</v>
      </c>
      <c r="S176" s="52">
        <v>25536</v>
      </c>
      <c r="T176" s="52">
        <v>21891</v>
      </c>
      <c r="U176" s="52">
        <v>16592</v>
      </c>
      <c r="V176" s="52">
        <v>12686</v>
      </c>
      <c r="W176" s="52">
        <v>25757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53992</v>
      </c>
      <c r="D177" s="36">
        <v>54076</v>
      </c>
      <c r="E177" s="36">
        <v>54678</v>
      </c>
      <c r="F177" s="36">
        <v>56321</v>
      </c>
      <c r="G177" s="36">
        <v>59546</v>
      </c>
      <c r="H177" s="36">
        <v>64952</v>
      </c>
      <c r="I177" s="36">
        <v>40802</v>
      </c>
      <c r="J177" s="36">
        <v>40175</v>
      </c>
      <c r="K177" s="36">
        <v>45958</v>
      </c>
      <c r="L177" s="36">
        <v>47536</v>
      </c>
      <c r="M177" s="36">
        <v>48844</v>
      </c>
      <c r="N177" s="36">
        <v>52328</v>
      </c>
      <c r="O177" s="36">
        <v>52382</v>
      </c>
      <c r="P177" s="36">
        <v>32843</v>
      </c>
      <c r="Q177" s="36">
        <v>20716</v>
      </c>
      <c r="R177" s="36">
        <v>29783</v>
      </c>
      <c r="S177" s="36">
        <v>40784</v>
      </c>
      <c r="T177" s="36">
        <v>37228</v>
      </c>
      <c r="U177" s="36">
        <v>29948</v>
      </c>
      <c r="V177" s="36">
        <v>23486</v>
      </c>
      <c r="W177" s="36">
        <v>54456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1425</v>
      </c>
      <c r="D8" s="52">
        <v>1014</v>
      </c>
      <c r="E8" s="52">
        <v>27</v>
      </c>
      <c r="F8" s="52">
        <v>30</v>
      </c>
      <c r="G8" s="52">
        <v>84</v>
      </c>
      <c r="H8" s="52">
        <v>33</v>
      </c>
      <c r="I8" s="52">
        <v>47</v>
      </c>
      <c r="J8" s="52">
        <v>47</v>
      </c>
      <c r="K8" s="52">
        <v>96</v>
      </c>
      <c r="L8" s="52">
        <v>115</v>
      </c>
      <c r="M8" s="52">
        <v>109</v>
      </c>
      <c r="N8" s="52">
        <v>47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179</v>
      </c>
      <c r="I11" s="52">
        <v>410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1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817</v>
      </c>
      <c r="I15" s="52">
        <v>3932</v>
      </c>
      <c r="J15" s="52">
        <v>0</v>
      </c>
      <c r="K15" s="52">
        <v>0</v>
      </c>
      <c r="L15" s="52">
        <v>0</v>
      </c>
      <c r="M15" s="52">
        <v>1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59</v>
      </c>
      <c r="I16" s="52">
        <v>715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299</v>
      </c>
      <c r="I21" s="52">
        <v>1408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756</v>
      </c>
      <c r="I22" s="36">
        <v>3650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43808</v>
      </c>
      <c r="D26" s="52">
        <v>28515</v>
      </c>
      <c r="E26" s="52">
        <v>25195</v>
      </c>
      <c r="F26" s="52">
        <v>34468</v>
      </c>
      <c r="G26" s="52">
        <v>59054</v>
      </c>
      <c r="H26" s="52">
        <v>73158</v>
      </c>
      <c r="I26" s="52">
        <v>83816</v>
      </c>
      <c r="J26" s="52">
        <v>91570</v>
      </c>
      <c r="K26" s="52">
        <v>66361</v>
      </c>
      <c r="L26" s="52">
        <v>57705</v>
      </c>
      <c r="M26" s="52">
        <v>61841</v>
      </c>
      <c r="N26" s="52">
        <v>86589</v>
      </c>
      <c r="O26" s="52">
        <v>93925</v>
      </c>
      <c r="P26" s="52">
        <v>29795</v>
      </c>
      <c r="Q26" s="52">
        <v>32999</v>
      </c>
      <c r="R26" s="52">
        <v>42828</v>
      </c>
      <c r="S26" s="52">
        <v>50606</v>
      </c>
      <c r="T26" s="52">
        <v>59705</v>
      </c>
      <c r="U26" s="52">
        <v>72259</v>
      </c>
      <c r="V26" s="52">
        <v>76211</v>
      </c>
      <c r="W26" s="52">
        <v>74170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22564</v>
      </c>
      <c r="D29" s="52">
        <v>31103</v>
      </c>
      <c r="E29" s="52">
        <v>20910</v>
      </c>
      <c r="F29" s="52">
        <v>15084</v>
      </c>
      <c r="G29" s="52">
        <v>33247</v>
      </c>
      <c r="H29" s="52">
        <v>37626</v>
      </c>
      <c r="I29" s="52">
        <v>48924</v>
      </c>
      <c r="J29" s="52">
        <v>58705</v>
      </c>
      <c r="K29" s="52">
        <v>58663</v>
      </c>
      <c r="L29" s="52">
        <v>45412</v>
      </c>
      <c r="M29" s="52">
        <v>42270</v>
      </c>
      <c r="N29" s="52">
        <v>43380</v>
      </c>
      <c r="O29" s="52">
        <v>69818</v>
      </c>
      <c r="P29" s="52">
        <v>45151</v>
      </c>
      <c r="Q29" s="52">
        <v>31918</v>
      </c>
      <c r="R29" s="52">
        <v>44337</v>
      </c>
      <c r="S29" s="52">
        <v>50672</v>
      </c>
      <c r="T29" s="52">
        <v>67873</v>
      </c>
      <c r="U29" s="52">
        <v>70596</v>
      </c>
      <c r="V29" s="52">
        <v>86226</v>
      </c>
      <c r="W29" s="52">
        <v>64063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55382</v>
      </c>
      <c r="D31" s="52">
        <v>37298</v>
      </c>
      <c r="E31" s="52">
        <v>44320</v>
      </c>
      <c r="F31" s="52">
        <v>57805</v>
      </c>
      <c r="G31" s="52">
        <v>33653</v>
      </c>
      <c r="H31" s="52">
        <v>32626</v>
      </c>
      <c r="I31" s="52">
        <v>9532</v>
      </c>
      <c r="J31" s="52">
        <v>27620</v>
      </c>
      <c r="K31" s="52">
        <v>34275</v>
      </c>
      <c r="L31" s="52">
        <v>28279</v>
      </c>
      <c r="M31" s="52">
        <v>36320</v>
      </c>
      <c r="N31" s="52">
        <v>27329</v>
      </c>
      <c r="O31" s="52">
        <v>20618</v>
      </c>
      <c r="P31" s="52">
        <v>10231</v>
      </c>
      <c r="Q31" s="52">
        <v>17159</v>
      </c>
      <c r="R31" s="52">
        <v>33338</v>
      </c>
      <c r="S31" s="52">
        <v>35100</v>
      </c>
      <c r="T31" s="52">
        <v>35972</v>
      </c>
      <c r="U31" s="52">
        <v>33684</v>
      </c>
      <c r="V31" s="52">
        <v>30217</v>
      </c>
      <c r="W31" s="52">
        <v>27592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18</v>
      </c>
      <c r="D32" s="52">
        <v>8</v>
      </c>
      <c r="E32" s="52">
        <v>18</v>
      </c>
      <c r="F32" s="52">
        <v>26</v>
      </c>
      <c r="G32" s="52">
        <v>31</v>
      </c>
      <c r="H32" s="52">
        <v>26</v>
      </c>
      <c r="I32" s="52">
        <v>32</v>
      </c>
      <c r="J32" s="52">
        <v>77</v>
      </c>
      <c r="K32" s="52">
        <v>76</v>
      </c>
      <c r="L32" s="52">
        <v>117</v>
      </c>
      <c r="M32" s="52">
        <v>61</v>
      </c>
      <c r="N32" s="52">
        <v>99</v>
      </c>
      <c r="O32" s="52">
        <v>98</v>
      </c>
      <c r="P32" s="52">
        <v>32</v>
      </c>
      <c r="Q32" s="52">
        <v>92</v>
      </c>
      <c r="R32" s="52">
        <v>145</v>
      </c>
      <c r="S32" s="52">
        <v>161</v>
      </c>
      <c r="T32" s="52">
        <v>166</v>
      </c>
      <c r="U32" s="52">
        <v>129</v>
      </c>
      <c r="V32" s="52">
        <v>227</v>
      </c>
      <c r="W32" s="52">
        <v>391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76081</v>
      </c>
      <c r="D35" s="52">
        <v>78953</v>
      </c>
      <c r="E35" s="52">
        <v>70152</v>
      </c>
      <c r="F35" s="52">
        <v>70714</v>
      </c>
      <c r="G35" s="52">
        <v>119146</v>
      </c>
      <c r="H35" s="52">
        <v>149431</v>
      </c>
      <c r="I35" s="52">
        <v>91555</v>
      </c>
      <c r="J35" s="52">
        <v>58345</v>
      </c>
      <c r="K35" s="52">
        <v>48199</v>
      </c>
      <c r="L35" s="52">
        <v>33639</v>
      </c>
      <c r="M35" s="52">
        <v>60438</v>
      </c>
      <c r="N35" s="52">
        <v>87137</v>
      </c>
      <c r="O35" s="52">
        <v>99370</v>
      </c>
      <c r="P35" s="52">
        <v>55943</v>
      </c>
      <c r="Q35" s="52">
        <v>68188</v>
      </c>
      <c r="R35" s="52">
        <v>46223</v>
      </c>
      <c r="S35" s="52">
        <v>45049</v>
      </c>
      <c r="T35" s="52">
        <v>57632</v>
      </c>
      <c r="U35" s="52">
        <v>69497</v>
      </c>
      <c r="V35" s="52">
        <v>64781</v>
      </c>
      <c r="W35" s="52">
        <v>29463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2165</v>
      </c>
      <c r="D36" s="52">
        <v>2345</v>
      </c>
      <c r="E36" s="52">
        <v>2519</v>
      </c>
      <c r="F36" s="52">
        <v>2315</v>
      </c>
      <c r="G36" s="52">
        <v>11397</v>
      </c>
      <c r="H36" s="52">
        <v>10753</v>
      </c>
      <c r="I36" s="52">
        <v>16642</v>
      </c>
      <c r="J36" s="52">
        <v>27701</v>
      </c>
      <c r="K36" s="52">
        <v>18584</v>
      </c>
      <c r="L36" s="52">
        <v>30355</v>
      </c>
      <c r="M36" s="52">
        <v>6783</v>
      </c>
      <c r="N36" s="52">
        <v>25120</v>
      </c>
      <c r="O36" s="52">
        <v>38901</v>
      </c>
      <c r="P36" s="52">
        <v>35248</v>
      </c>
      <c r="Q36" s="52">
        <v>21049</v>
      </c>
      <c r="R36" s="52">
        <v>32957</v>
      </c>
      <c r="S36" s="52">
        <v>32729</v>
      </c>
      <c r="T36" s="52">
        <v>28858</v>
      </c>
      <c r="U36" s="52">
        <v>35133</v>
      </c>
      <c r="V36" s="52">
        <v>48451</v>
      </c>
      <c r="W36" s="52">
        <v>74783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43069</v>
      </c>
      <c r="D40" s="52">
        <v>43210</v>
      </c>
      <c r="E40" s="52">
        <v>52684</v>
      </c>
      <c r="F40" s="52">
        <v>54668</v>
      </c>
      <c r="G40" s="52">
        <v>48337</v>
      </c>
      <c r="H40" s="52">
        <v>54644</v>
      </c>
      <c r="I40" s="52">
        <v>32791</v>
      </c>
      <c r="J40" s="52">
        <v>64962</v>
      </c>
      <c r="K40" s="52">
        <v>41738</v>
      </c>
      <c r="L40" s="52">
        <v>35282</v>
      </c>
      <c r="M40" s="52">
        <v>36862</v>
      </c>
      <c r="N40" s="52">
        <v>53692</v>
      </c>
      <c r="O40" s="52">
        <v>51338</v>
      </c>
      <c r="P40" s="52">
        <v>37624</v>
      </c>
      <c r="Q40" s="52">
        <v>32540</v>
      </c>
      <c r="R40" s="52">
        <v>42579</v>
      </c>
      <c r="S40" s="52">
        <v>30710</v>
      </c>
      <c r="T40" s="52">
        <v>39869</v>
      </c>
      <c r="U40" s="52">
        <v>40959</v>
      </c>
      <c r="V40" s="52">
        <v>44830</v>
      </c>
      <c r="W40" s="52">
        <v>39600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90578</v>
      </c>
      <c r="D41" s="36">
        <v>75396</v>
      </c>
      <c r="E41" s="36">
        <v>64324</v>
      </c>
      <c r="F41" s="36">
        <v>76188</v>
      </c>
      <c r="G41" s="36">
        <v>115895</v>
      </c>
      <c r="H41" s="36">
        <v>138191</v>
      </c>
      <c r="I41" s="36">
        <v>84975</v>
      </c>
      <c r="J41" s="36">
        <v>48788</v>
      </c>
      <c r="K41" s="36">
        <v>59390</v>
      </c>
      <c r="L41" s="36">
        <v>57106</v>
      </c>
      <c r="M41" s="36">
        <v>66752</v>
      </c>
      <c r="N41" s="36">
        <v>85977</v>
      </c>
      <c r="O41" s="36">
        <v>107664</v>
      </c>
      <c r="P41" s="36">
        <v>63836</v>
      </c>
      <c r="Q41" s="36">
        <v>73951</v>
      </c>
      <c r="R41" s="36">
        <v>70096</v>
      </c>
      <c r="S41" s="36">
        <v>82337</v>
      </c>
      <c r="T41" s="36">
        <v>82768</v>
      </c>
      <c r="U41" s="36">
        <v>97497</v>
      </c>
      <c r="V41" s="36">
        <v>98875</v>
      </c>
      <c r="W41" s="36">
        <v>92601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217504</v>
      </c>
      <c r="D45" s="52">
        <v>0</v>
      </c>
      <c r="E45" s="52">
        <v>0</v>
      </c>
      <c r="F45" s="52">
        <v>0</v>
      </c>
      <c r="G45" s="52">
        <v>0</v>
      </c>
      <c r="H45" s="52">
        <v>1</v>
      </c>
      <c r="I45" s="52">
        <v>0</v>
      </c>
      <c r="J45" s="52">
        <v>0</v>
      </c>
      <c r="K45" s="52">
        <v>146840</v>
      </c>
      <c r="L45" s="52">
        <v>191433</v>
      </c>
      <c r="M45" s="52">
        <v>294170</v>
      </c>
      <c r="N45" s="52">
        <v>256179</v>
      </c>
      <c r="O45" s="52">
        <v>258896</v>
      </c>
      <c r="P45" s="52">
        <v>1</v>
      </c>
      <c r="Q45" s="52">
        <v>2</v>
      </c>
      <c r="R45" s="52">
        <v>0</v>
      </c>
      <c r="S45" s="52">
        <v>2</v>
      </c>
      <c r="T45" s="52">
        <v>0</v>
      </c>
      <c r="U45" s="52">
        <v>1</v>
      </c>
      <c r="V45" s="52">
        <v>1</v>
      </c>
      <c r="W45" s="52">
        <v>1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95084</v>
      </c>
      <c r="D48" s="52">
        <v>96934</v>
      </c>
      <c r="E48" s="52">
        <v>49879</v>
      </c>
      <c r="F48" s="52">
        <v>11893</v>
      </c>
      <c r="G48" s="52">
        <v>41874</v>
      </c>
      <c r="H48" s="52">
        <v>15830</v>
      </c>
      <c r="I48" s="52">
        <v>20207</v>
      </c>
      <c r="J48" s="52">
        <v>21115</v>
      </c>
      <c r="K48" s="52">
        <v>66556</v>
      </c>
      <c r="L48" s="52">
        <v>105853</v>
      </c>
      <c r="M48" s="52">
        <v>124138</v>
      </c>
      <c r="N48" s="52">
        <v>144691</v>
      </c>
      <c r="O48" s="52">
        <v>164165</v>
      </c>
      <c r="P48" s="52">
        <v>92044</v>
      </c>
      <c r="Q48" s="52">
        <v>17767</v>
      </c>
      <c r="R48" s="52">
        <v>29059</v>
      </c>
      <c r="S48" s="52">
        <v>33538</v>
      </c>
      <c r="T48" s="52">
        <v>43591</v>
      </c>
      <c r="U48" s="52">
        <v>43534</v>
      </c>
      <c r="V48" s="52">
        <v>52069</v>
      </c>
      <c r="W48" s="52">
        <v>37358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91358</v>
      </c>
      <c r="D50" s="52">
        <v>2818</v>
      </c>
      <c r="E50" s="52">
        <v>35187</v>
      </c>
      <c r="F50" s="52">
        <v>114134</v>
      </c>
      <c r="G50" s="52">
        <v>68590</v>
      </c>
      <c r="H50" s="52">
        <v>72029</v>
      </c>
      <c r="I50" s="52">
        <v>22070</v>
      </c>
      <c r="J50" s="52">
        <v>86421</v>
      </c>
      <c r="K50" s="52">
        <v>116031</v>
      </c>
      <c r="L50" s="52">
        <v>135887</v>
      </c>
      <c r="M50" s="52">
        <v>170953</v>
      </c>
      <c r="N50" s="52">
        <v>163603</v>
      </c>
      <c r="O50" s="52">
        <v>174988</v>
      </c>
      <c r="P50" s="52">
        <v>46719</v>
      </c>
      <c r="Q50" s="52">
        <v>55680</v>
      </c>
      <c r="R50" s="52">
        <v>64897</v>
      </c>
      <c r="S50" s="52">
        <v>76343</v>
      </c>
      <c r="T50" s="52">
        <v>11511</v>
      </c>
      <c r="U50" s="52">
        <v>47332</v>
      </c>
      <c r="V50" s="52">
        <v>41895</v>
      </c>
      <c r="W50" s="52">
        <v>32461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72</v>
      </c>
      <c r="D51" s="52">
        <v>18</v>
      </c>
      <c r="E51" s="52">
        <v>45</v>
      </c>
      <c r="F51" s="52">
        <v>98</v>
      </c>
      <c r="G51" s="52">
        <v>242</v>
      </c>
      <c r="H51" s="52">
        <v>188</v>
      </c>
      <c r="I51" s="52">
        <v>319</v>
      </c>
      <c r="J51" s="52">
        <v>393</v>
      </c>
      <c r="K51" s="52">
        <v>443</v>
      </c>
      <c r="L51" s="52">
        <v>330</v>
      </c>
      <c r="M51" s="52">
        <v>315</v>
      </c>
      <c r="N51" s="52">
        <v>206</v>
      </c>
      <c r="O51" s="52">
        <v>679</v>
      </c>
      <c r="P51" s="52">
        <v>451</v>
      </c>
      <c r="Q51" s="52">
        <v>388</v>
      </c>
      <c r="R51" s="52">
        <v>241</v>
      </c>
      <c r="S51" s="52">
        <v>97</v>
      </c>
      <c r="T51" s="52">
        <v>759</v>
      </c>
      <c r="U51" s="52">
        <v>0</v>
      </c>
      <c r="V51" s="52">
        <v>113</v>
      </c>
      <c r="W51" s="52">
        <v>933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283970</v>
      </c>
      <c r="D54" s="52">
        <v>29443</v>
      </c>
      <c r="E54" s="52">
        <v>0</v>
      </c>
      <c r="F54" s="52">
        <v>46362</v>
      </c>
      <c r="G54" s="52">
        <v>137113</v>
      </c>
      <c r="H54" s="52">
        <v>186731</v>
      </c>
      <c r="I54" s="52">
        <v>0</v>
      </c>
      <c r="J54" s="52">
        <v>1</v>
      </c>
      <c r="K54" s="52">
        <v>50842</v>
      </c>
      <c r="L54" s="52">
        <v>36563</v>
      </c>
      <c r="M54" s="52">
        <v>111531</v>
      </c>
      <c r="N54" s="52">
        <v>74128</v>
      </c>
      <c r="O54" s="52">
        <v>64571</v>
      </c>
      <c r="P54" s="52">
        <v>1</v>
      </c>
      <c r="Q54" s="52">
        <v>0</v>
      </c>
      <c r="R54" s="52">
        <v>405</v>
      </c>
      <c r="S54" s="52">
        <v>13749</v>
      </c>
      <c r="T54" s="52">
        <v>31631</v>
      </c>
      <c r="U54" s="52">
        <v>24880</v>
      </c>
      <c r="V54" s="52">
        <v>5232</v>
      </c>
      <c r="W54" s="52">
        <v>0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8081</v>
      </c>
      <c r="D55" s="52">
        <v>875</v>
      </c>
      <c r="E55" s="52">
        <v>0</v>
      </c>
      <c r="F55" s="52">
        <v>1518</v>
      </c>
      <c r="G55" s="52">
        <v>13118</v>
      </c>
      <c r="H55" s="52">
        <v>13438</v>
      </c>
      <c r="I55" s="52">
        <v>0</v>
      </c>
      <c r="J55" s="52">
        <v>0</v>
      </c>
      <c r="K55" s="52">
        <v>19600</v>
      </c>
      <c r="L55" s="52">
        <v>33008</v>
      </c>
      <c r="M55" s="52">
        <v>12521</v>
      </c>
      <c r="N55" s="52">
        <v>21376</v>
      </c>
      <c r="O55" s="52">
        <v>25278</v>
      </c>
      <c r="P55" s="52">
        <v>0</v>
      </c>
      <c r="Q55" s="52">
        <v>0</v>
      </c>
      <c r="R55" s="52">
        <v>282</v>
      </c>
      <c r="S55" s="52">
        <v>9992</v>
      </c>
      <c r="T55" s="52">
        <v>15835</v>
      </c>
      <c r="U55" s="52">
        <v>12572</v>
      </c>
      <c r="V55" s="52">
        <v>3908</v>
      </c>
      <c r="W55" s="52">
        <v>0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187125</v>
      </c>
      <c r="D59" s="52">
        <v>82155</v>
      </c>
      <c r="E59" s="52">
        <v>82960</v>
      </c>
      <c r="F59" s="52">
        <v>179574</v>
      </c>
      <c r="G59" s="52">
        <v>131463</v>
      </c>
      <c r="H59" s="52">
        <v>149749</v>
      </c>
      <c r="I59" s="52">
        <v>22097</v>
      </c>
      <c r="J59" s="52">
        <v>29194</v>
      </c>
      <c r="K59" s="52">
        <v>90378</v>
      </c>
      <c r="L59" s="52">
        <v>73762</v>
      </c>
      <c r="M59" s="52">
        <v>106863</v>
      </c>
      <c r="N59" s="52">
        <v>104624</v>
      </c>
      <c r="O59" s="52">
        <v>90058</v>
      </c>
      <c r="P59" s="52">
        <v>6117</v>
      </c>
      <c r="Q59" s="52">
        <v>14890</v>
      </c>
      <c r="R59" s="52">
        <v>30220</v>
      </c>
      <c r="S59" s="52">
        <v>35111</v>
      </c>
      <c r="T59" s="52">
        <v>53267</v>
      </c>
      <c r="U59" s="52">
        <v>42265</v>
      </c>
      <c r="V59" s="52">
        <v>33950</v>
      </c>
      <c r="W59" s="52">
        <v>22544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393533</v>
      </c>
      <c r="D60" s="36">
        <v>143347</v>
      </c>
      <c r="E60" s="36">
        <v>101284</v>
      </c>
      <c r="F60" s="36">
        <v>250257</v>
      </c>
      <c r="G60" s="36">
        <v>315197</v>
      </c>
      <c r="H60" s="36">
        <v>378725</v>
      </c>
      <c r="I60" s="36">
        <v>57264</v>
      </c>
      <c r="J60" s="36">
        <v>21929</v>
      </c>
      <c r="K60" s="36">
        <v>128586</v>
      </c>
      <c r="L60" s="36">
        <v>119385</v>
      </c>
      <c r="M60" s="36">
        <v>193486</v>
      </c>
      <c r="N60" s="36">
        <v>167517</v>
      </c>
      <c r="O60" s="36">
        <v>188870</v>
      </c>
      <c r="P60" s="36">
        <v>10379</v>
      </c>
      <c r="Q60" s="36">
        <v>33859</v>
      </c>
      <c r="R60" s="36">
        <v>49743</v>
      </c>
      <c r="S60" s="36">
        <v>94100</v>
      </c>
      <c r="T60" s="36">
        <v>110606</v>
      </c>
      <c r="U60" s="36">
        <v>100598</v>
      </c>
      <c r="V60" s="36">
        <v>74895</v>
      </c>
      <c r="W60" s="36">
        <v>52716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1194343</v>
      </c>
      <c r="D64" s="52">
        <v>1171352</v>
      </c>
      <c r="E64" s="52">
        <v>1431475</v>
      </c>
      <c r="F64" s="52">
        <v>1349764</v>
      </c>
      <c r="G64" s="52">
        <v>981342</v>
      </c>
      <c r="H64" s="52">
        <v>619467</v>
      </c>
      <c r="I64" s="52">
        <v>701420</v>
      </c>
      <c r="J64" s="52">
        <v>1590722</v>
      </c>
      <c r="K64" s="52">
        <v>1690143</v>
      </c>
      <c r="L64" s="52">
        <v>1575650</v>
      </c>
      <c r="M64" s="52">
        <v>1658253</v>
      </c>
      <c r="N64" s="52">
        <v>1796492</v>
      </c>
      <c r="O64" s="52">
        <v>1574086</v>
      </c>
      <c r="P64" s="52">
        <v>912317</v>
      </c>
      <c r="Q64" s="52">
        <v>849007</v>
      </c>
      <c r="R64" s="52">
        <v>1042063</v>
      </c>
      <c r="S64" s="52">
        <v>1186074</v>
      </c>
      <c r="T64" s="52">
        <v>1296548</v>
      </c>
      <c r="U64" s="52">
        <v>1043441</v>
      </c>
      <c r="V64" s="52">
        <v>1049475</v>
      </c>
      <c r="W64" s="52">
        <v>745290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345122</v>
      </c>
      <c r="D67" s="52">
        <v>588669</v>
      </c>
      <c r="E67" s="52">
        <v>771681</v>
      </c>
      <c r="F67" s="52">
        <v>614710</v>
      </c>
      <c r="G67" s="52">
        <v>775308</v>
      </c>
      <c r="H67" s="52">
        <v>512673</v>
      </c>
      <c r="I67" s="52">
        <v>464272</v>
      </c>
      <c r="J67" s="52">
        <v>772475</v>
      </c>
      <c r="K67" s="52">
        <v>1115611</v>
      </c>
      <c r="L67" s="52">
        <v>1033399</v>
      </c>
      <c r="M67" s="52">
        <v>1016492</v>
      </c>
      <c r="N67" s="52">
        <v>1026005</v>
      </c>
      <c r="O67" s="52">
        <v>1421028</v>
      </c>
      <c r="P67" s="52">
        <v>881289</v>
      </c>
      <c r="Q67" s="52">
        <v>834898</v>
      </c>
      <c r="R67" s="52">
        <v>997791</v>
      </c>
      <c r="S67" s="52">
        <v>1102017</v>
      </c>
      <c r="T67" s="52">
        <v>1444689</v>
      </c>
      <c r="U67" s="52">
        <v>1375050</v>
      </c>
      <c r="V67" s="52">
        <v>1537232</v>
      </c>
      <c r="W67" s="52">
        <v>1089640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1067371</v>
      </c>
      <c r="D69" s="52">
        <v>902236</v>
      </c>
      <c r="E69" s="52">
        <v>981338</v>
      </c>
      <c r="F69" s="52">
        <v>730959</v>
      </c>
      <c r="G69" s="52">
        <v>1219462</v>
      </c>
      <c r="H69" s="52">
        <v>1095130</v>
      </c>
      <c r="I69" s="52">
        <v>1530306</v>
      </c>
      <c r="J69" s="52">
        <v>1504764</v>
      </c>
      <c r="K69" s="52">
        <v>1704181</v>
      </c>
      <c r="L69" s="52">
        <v>1644713</v>
      </c>
      <c r="M69" s="52">
        <v>1527180</v>
      </c>
      <c r="N69" s="52">
        <v>1820506</v>
      </c>
      <c r="O69" s="52">
        <v>1619603</v>
      </c>
      <c r="P69" s="52">
        <v>1092910</v>
      </c>
      <c r="Q69" s="52">
        <v>998347</v>
      </c>
      <c r="R69" s="52">
        <v>1093421</v>
      </c>
      <c r="S69" s="52">
        <v>1218887</v>
      </c>
      <c r="T69" s="52">
        <v>1201172</v>
      </c>
      <c r="U69" s="52">
        <v>1057643</v>
      </c>
      <c r="V69" s="52">
        <v>1031353</v>
      </c>
      <c r="W69" s="52">
        <v>799619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516</v>
      </c>
      <c r="D70" s="52">
        <v>289</v>
      </c>
      <c r="E70" s="52">
        <v>766</v>
      </c>
      <c r="F70" s="52">
        <v>47</v>
      </c>
      <c r="G70" s="52">
        <v>2099</v>
      </c>
      <c r="H70" s="52">
        <v>1529</v>
      </c>
      <c r="I70" s="52">
        <v>4468</v>
      </c>
      <c r="J70" s="52">
        <v>3344</v>
      </c>
      <c r="K70" s="52">
        <v>5974</v>
      </c>
      <c r="L70" s="52">
        <v>11515</v>
      </c>
      <c r="M70" s="52">
        <v>0</v>
      </c>
      <c r="N70" s="52">
        <v>9022</v>
      </c>
      <c r="O70" s="52">
        <v>9228</v>
      </c>
      <c r="P70" s="52">
        <v>4700</v>
      </c>
      <c r="Q70" s="52">
        <v>8704</v>
      </c>
      <c r="R70" s="52">
        <v>6676</v>
      </c>
      <c r="S70" s="52">
        <v>5246</v>
      </c>
      <c r="T70" s="52">
        <v>5661</v>
      </c>
      <c r="U70" s="52">
        <v>7055</v>
      </c>
      <c r="V70" s="52">
        <v>13609</v>
      </c>
      <c r="W70" s="52">
        <v>17433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270031</v>
      </c>
      <c r="D73" s="52">
        <v>408465</v>
      </c>
      <c r="E73" s="52">
        <v>584009</v>
      </c>
      <c r="F73" s="52">
        <v>761179</v>
      </c>
      <c r="G73" s="52">
        <v>0</v>
      </c>
      <c r="H73" s="52">
        <v>1</v>
      </c>
      <c r="I73" s="52">
        <v>1</v>
      </c>
      <c r="J73" s="52">
        <v>89738</v>
      </c>
      <c r="K73" s="52">
        <v>44946</v>
      </c>
      <c r="L73" s="52">
        <v>22964</v>
      </c>
      <c r="M73" s="52">
        <v>384854</v>
      </c>
      <c r="N73" s="52">
        <v>160952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88250</v>
      </c>
      <c r="U73" s="52">
        <v>94707</v>
      </c>
      <c r="V73" s="52">
        <v>36328</v>
      </c>
      <c r="W73" s="52">
        <v>0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7684</v>
      </c>
      <c r="D74" s="52">
        <v>12133</v>
      </c>
      <c r="E74" s="52">
        <v>20959</v>
      </c>
      <c r="F74" s="52">
        <v>24921</v>
      </c>
      <c r="G74" s="52">
        <v>0</v>
      </c>
      <c r="H74" s="52">
        <v>0</v>
      </c>
      <c r="I74" s="52">
        <v>0</v>
      </c>
      <c r="J74" s="52">
        <v>42612</v>
      </c>
      <c r="K74" s="52">
        <v>17328</v>
      </c>
      <c r="L74" s="52">
        <v>20730</v>
      </c>
      <c r="M74" s="52">
        <v>43203</v>
      </c>
      <c r="N74" s="52">
        <v>46413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44187</v>
      </c>
      <c r="U74" s="52">
        <v>47879</v>
      </c>
      <c r="V74" s="52">
        <v>27168</v>
      </c>
      <c r="W74" s="52">
        <v>0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2137869</v>
      </c>
      <c r="D78" s="52">
        <v>2096321</v>
      </c>
      <c r="E78" s="52">
        <v>2219109</v>
      </c>
      <c r="F78" s="52">
        <v>2093665</v>
      </c>
      <c r="G78" s="52">
        <v>2616209</v>
      </c>
      <c r="H78" s="52">
        <v>2379137</v>
      </c>
      <c r="I78" s="52">
        <v>1594426</v>
      </c>
      <c r="J78" s="52">
        <v>1814660</v>
      </c>
      <c r="K78" s="52">
        <v>2592086</v>
      </c>
      <c r="L78" s="52">
        <v>2735649</v>
      </c>
      <c r="M78" s="52">
        <v>2745284</v>
      </c>
      <c r="N78" s="52">
        <v>2553423</v>
      </c>
      <c r="O78" s="52">
        <v>2398125</v>
      </c>
      <c r="P78" s="52">
        <v>2093349</v>
      </c>
      <c r="Q78" s="52">
        <v>2078571</v>
      </c>
      <c r="R78" s="52">
        <v>2447169</v>
      </c>
      <c r="S78" s="52">
        <v>2682488</v>
      </c>
      <c r="T78" s="52">
        <v>2722319</v>
      </c>
      <c r="U78" s="52">
        <v>2478346</v>
      </c>
      <c r="V78" s="52">
        <v>2226814</v>
      </c>
      <c r="W78" s="52">
        <v>1800279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184818</v>
      </c>
      <c r="D79" s="36">
        <v>207619</v>
      </c>
      <c r="E79" s="36">
        <v>374639</v>
      </c>
      <c r="F79" s="36">
        <v>499309</v>
      </c>
      <c r="G79" s="36">
        <v>44902</v>
      </c>
      <c r="H79" s="36">
        <v>343748</v>
      </c>
      <c r="I79" s="36">
        <v>184508</v>
      </c>
      <c r="J79" s="36">
        <v>358618</v>
      </c>
      <c r="K79" s="36">
        <v>27582</v>
      </c>
      <c r="L79" s="36">
        <v>19458</v>
      </c>
      <c r="M79" s="36">
        <v>285045</v>
      </c>
      <c r="N79" s="36">
        <v>80849</v>
      </c>
      <c r="O79" s="36">
        <v>145348</v>
      </c>
      <c r="P79" s="36">
        <v>182454</v>
      </c>
      <c r="Q79" s="36">
        <v>65323</v>
      </c>
      <c r="R79" s="36">
        <v>131742</v>
      </c>
      <c r="S79" s="36">
        <v>13596</v>
      </c>
      <c r="T79" s="36">
        <v>69442</v>
      </c>
      <c r="U79" s="36">
        <v>132290</v>
      </c>
      <c r="V79" s="36">
        <v>34851</v>
      </c>
      <c r="W79" s="36">
        <v>29699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373548</v>
      </c>
      <c r="D83" s="52">
        <v>781448</v>
      </c>
      <c r="E83" s="52">
        <v>605448</v>
      </c>
      <c r="F83" s="52">
        <v>383643</v>
      </c>
      <c r="G83" s="52">
        <v>985894</v>
      </c>
      <c r="H83" s="52">
        <v>1224475</v>
      </c>
      <c r="I83" s="52">
        <v>1337721</v>
      </c>
      <c r="J83" s="52">
        <v>357026</v>
      </c>
      <c r="K83" s="52">
        <v>179971</v>
      </c>
      <c r="L83" s="52">
        <v>244968</v>
      </c>
      <c r="M83" s="52">
        <v>129747</v>
      </c>
      <c r="N83" s="52">
        <v>216618</v>
      </c>
      <c r="O83" s="52">
        <v>329206</v>
      </c>
      <c r="P83" s="52">
        <v>623493</v>
      </c>
      <c r="Q83" s="52">
        <v>532192</v>
      </c>
      <c r="R83" s="52">
        <v>600412</v>
      </c>
      <c r="S83" s="52">
        <v>813431</v>
      </c>
      <c r="T83" s="52">
        <v>741932</v>
      </c>
      <c r="U83" s="52">
        <v>793514</v>
      </c>
      <c r="V83" s="52">
        <v>738702</v>
      </c>
      <c r="W83" s="52">
        <v>856538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57779</v>
      </c>
      <c r="D86" s="52">
        <v>212645</v>
      </c>
      <c r="E86" s="52">
        <v>316205</v>
      </c>
      <c r="F86" s="52">
        <v>217007</v>
      </c>
      <c r="G86" s="52">
        <v>328954</v>
      </c>
      <c r="H86" s="52">
        <v>567140</v>
      </c>
      <c r="I86" s="52">
        <v>724923</v>
      </c>
      <c r="J86" s="52">
        <v>566474</v>
      </c>
      <c r="K86" s="52">
        <v>263346</v>
      </c>
      <c r="L86" s="52">
        <v>226553</v>
      </c>
      <c r="M86" s="52">
        <v>247269</v>
      </c>
      <c r="N86" s="52">
        <v>186654</v>
      </c>
      <c r="O86" s="52">
        <v>390663</v>
      </c>
      <c r="P86" s="52">
        <v>316363</v>
      </c>
      <c r="Q86" s="52">
        <v>506603</v>
      </c>
      <c r="R86" s="52">
        <v>532199</v>
      </c>
      <c r="S86" s="52">
        <v>569008</v>
      </c>
      <c r="T86" s="52">
        <v>744687</v>
      </c>
      <c r="U86" s="52">
        <v>693230</v>
      </c>
      <c r="V86" s="52">
        <v>780721</v>
      </c>
      <c r="W86" s="52">
        <v>574945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74818</v>
      </c>
      <c r="D88" s="52">
        <v>149840</v>
      </c>
      <c r="E88" s="52">
        <v>132253</v>
      </c>
      <c r="F88" s="52">
        <v>145647</v>
      </c>
      <c r="G88" s="52">
        <v>164351</v>
      </c>
      <c r="H88" s="52">
        <v>190131</v>
      </c>
      <c r="I88" s="52">
        <v>146476</v>
      </c>
      <c r="J88" s="52">
        <v>180564</v>
      </c>
      <c r="K88" s="52">
        <v>134310</v>
      </c>
      <c r="L88" s="52">
        <v>158821</v>
      </c>
      <c r="M88" s="52">
        <v>184116</v>
      </c>
      <c r="N88" s="52">
        <v>197167</v>
      </c>
      <c r="O88" s="52">
        <v>191713</v>
      </c>
      <c r="P88" s="52">
        <v>148590</v>
      </c>
      <c r="Q88" s="52">
        <v>116843</v>
      </c>
      <c r="R88" s="52">
        <v>130820</v>
      </c>
      <c r="S88" s="52">
        <v>212565</v>
      </c>
      <c r="T88" s="52">
        <v>206969</v>
      </c>
      <c r="U88" s="52">
        <v>255403</v>
      </c>
      <c r="V88" s="52">
        <v>245785</v>
      </c>
      <c r="W88" s="52">
        <v>429159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11</v>
      </c>
      <c r="D89" s="52">
        <v>49</v>
      </c>
      <c r="E89" s="52">
        <v>48</v>
      </c>
      <c r="F89" s="52">
        <v>28</v>
      </c>
      <c r="G89" s="52">
        <v>154</v>
      </c>
      <c r="H89" s="52">
        <v>221</v>
      </c>
      <c r="I89" s="52">
        <v>355</v>
      </c>
      <c r="J89" s="52">
        <v>487</v>
      </c>
      <c r="K89" s="52">
        <v>432</v>
      </c>
      <c r="L89" s="52">
        <v>1051</v>
      </c>
      <c r="M89" s="52">
        <v>411</v>
      </c>
      <c r="N89" s="52">
        <v>871</v>
      </c>
      <c r="O89" s="52">
        <v>950</v>
      </c>
      <c r="P89" s="52">
        <v>1314</v>
      </c>
      <c r="Q89" s="52">
        <v>522</v>
      </c>
      <c r="R89" s="52">
        <v>490</v>
      </c>
      <c r="S89" s="52">
        <v>1583</v>
      </c>
      <c r="T89" s="52">
        <v>435</v>
      </c>
      <c r="U89" s="52">
        <v>1232</v>
      </c>
      <c r="V89" s="52">
        <v>1545</v>
      </c>
      <c r="W89" s="52">
        <v>6394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160340</v>
      </c>
      <c r="D92" s="52">
        <v>226563</v>
      </c>
      <c r="E92" s="52">
        <v>214911</v>
      </c>
      <c r="F92" s="52">
        <v>154116</v>
      </c>
      <c r="G92" s="52">
        <v>198005</v>
      </c>
      <c r="H92" s="52">
        <v>208983</v>
      </c>
      <c r="I92" s="52">
        <v>111481</v>
      </c>
      <c r="J92" s="52">
        <v>117805</v>
      </c>
      <c r="K92" s="52">
        <v>180117</v>
      </c>
      <c r="L92" s="52">
        <v>205489</v>
      </c>
      <c r="M92" s="52">
        <v>183406</v>
      </c>
      <c r="N92" s="52">
        <v>126510</v>
      </c>
      <c r="O92" s="52">
        <v>117226</v>
      </c>
      <c r="P92" s="52">
        <v>118330</v>
      </c>
      <c r="Q92" s="52">
        <v>148871</v>
      </c>
      <c r="R92" s="52">
        <v>199346</v>
      </c>
      <c r="S92" s="52">
        <v>243093</v>
      </c>
      <c r="T92" s="52">
        <v>220167</v>
      </c>
      <c r="U92" s="52">
        <v>189509</v>
      </c>
      <c r="V92" s="52">
        <v>172554</v>
      </c>
      <c r="W92" s="52">
        <v>175373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51</v>
      </c>
      <c r="D93" s="52">
        <v>51</v>
      </c>
      <c r="E93" s="52">
        <v>88</v>
      </c>
      <c r="F93" s="52">
        <v>72</v>
      </c>
      <c r="G93" s="52">
        <v>182</v>
      </c>
      <c r="H93" s="52">
        <v>171</v>
      </c>
      <c r="I93" s="52">
        <v>373</v>
      </c>
      <c r="J93" s="52">
        <v>326</v>
      </c>
      <c r="K93" s="52">
        <v>408</v>
      </c>
      <c r="L93" s="52">
        <v>862</v>
      </c>
      <c r="M93" s="52">
        <v>322</v>
      </c>
      <c r="N93" s="52">
        <v>457</v>
      </c>
      <c r="O93" s="52">
        <v>565</v>
      </c>
      <c r="P93" s="52">
        <v>431</v>
      </c>
      <c r="Q93" s="52">
        <v>819</v>
      </c>
      <c r="R93" s="52">
        <v>902</v>
      </c>
      <c r="S93" s="52">
        <v>1153</v>
      </c>
      <c r="T93" s="52">
        <v>1034</v>
      </c>
      <c r="U93" s="52">
        <v>775</v>
      </c>
      <c r="V93" s="52">
        <v>1338</v>
      </c>
      <c r="W93" s="52">
        <v>2521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220263</v>
      </c>
      <c r="D96" s="52">
        <v>479587</v>
      </c>
      <c r="E96" s="52">
        <v>340172</v>
      </c>
      <c r="F96" s="52">
        <v>188547</v>
      </c>
      <c r="G96" s="52">
        <v>700986</v>
      </c>
      <c r="H96" s="52">
        <v>957205</v>
      </c>
      <c r="I96" s="52">
        <v>1070513</v>
      </c>
      <c r="J96" s="52">
        <v>248822</v>
      </c>
      <c r="K96" s="52">
        <v>253296</v>
      </c>
      <c r="L96" s="52">
        <v>244349</v>
      </c>
      <c r="M96" s="52">
        <v>305134</v>
      </c>
      <c r="N96" s="52">
        <v>403289</v>
      </c>
      <c r="O96" s="52">
        <v>564983</v>
      </c>
      <c r="P96" s="52">
        <v>647376</v>
      </c>
      <c r="Q96" s="52">
        <v>591546</v>
      </c>
      <c r="R96" s="52">
        <v>276381</v>
      </c>
      <c r="S96" s="52">
        <v>311917</v>
      </c>
      <c r="T96" s="52">
        <v>352768</v>
      </c>
      <c r="U96" s="52">
        <v>391052</v>
      </c>
      <c r="V96" s="52">
        <v>369991</v>
      </c>
      <c r="W96" s="52">
        <v>187245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6268</v>
      </c>
      <c r="D97" s="52">
        <v>14247</v>
      </c>
      <c r="E97" s="52">
        <v>12208</v>
      </c>
      <c r="F97" s="52">
        <v>6172</v>
      </c>
      <c r="G97" s="52">
        <v>67063</v>
      </c>
      <c r="H97" s="52">
        <v>68883</v>
      </c>
      <c r="I97" s="52">
        <v>194591</v>
      </c>
      <c r="J97" s="52">
        <v>118148</v>
      </c>
      <c r="K97" s="52">
        <v>97647</v>
      </c>
      <c r="L97" s="52">
        <v>220582</v>
      </c>
      <c r="M97" s="52">
        <v>34259</v>
      </c>
      <c r="N97" s="52">
        <v>116294</v>
      </c>
      <c r="O97" s="52">
        <v>221177</v>
      </c>
      <c r="P97" s="52">
        <v>407880</v>
      </c>
      <c r="Q97" s="52">
        <v>182660</v>
      </c>
      <c r="R97" s="52">
        <v>197144</v>
      </c>
      <c r="S97" s="52">
        <v>226715</v>
      </c>
      <c r="T97" s="52">
        <v>176640</v>
      </c>
      <c r="U97" s="52">
        <v>197692</v>
      </c>
      <c r="V97" s="52">
        <v>276676</v>
      </c>
      <c r="W97" s="52">
        <v>475415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38427</v>
      </c>
      <c r="D101" s="52">
        <v>49528</v>
      </c>
      <c r="E101" s="52">
        <v>48238</v>
      </c>
      <c r="F101" s="52">
        <v>64908</v>
      </c>
      <c r="G101" s="52">
        <v>97701</v>
      </c>
      <c r="H101" s="52">
        <v>127499</v>
      </c>
      <c r="I101" s="52">
        <v>146775</v>
      </c>
      <c r="J101" s="52">
        <v>125947</v>
      </c>
      <c r="K101" s="52">
        <v>88041</v>
      </c>
      <c r="L101" s="52">
        <v>73324</v>
      </c>
      <c r="M101" s="52">
        <v>79930</v>
      </c>
      <c r="N101" s="52">
        <v>125044</v>
      </c>
      <c r="O101" s="52">
        <v>155348</v>
      </c>
      <c r="P101" s="52">
        <v>167653</v>
      </c>
      <c r="Q101" s="52">
        <v>124716</v>
      </c>
      <c r="R101" s="52">
        <v>88115</v>
      </c>
      <c r="S101" s="52">
        <v>74323</v>
      </c>
      <c r="T101" s="52">
        <v>82575</v>
      </c>
      <c r="U101" s="52">
        <v>109375</v>
      </c>
      <c r="V101" s="52">
        <v>129386</v>
      </c>
      <c r="W101" s="52">
        <v>143748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142651</v>
      </c>
      <c r="D102" s="52">
        <v>306137</v>
      </c>
      <c r="E102" s="52">
        <v>302688</v>
      </c>
      <c r="F102" s="52">
        <v>189870</v>
      </c>
      <c r="G102" s="52">
        <v>313823</v>
      </c>
      <c r="H102" s="52">
        <v>381380</v>
      </c>
      <c r="I102" s="52">
        <v>395931</v>
      </c>
      <c r="J102" s="52">
        <v>329234</v>
      </c>
      <c r="K102" s="52">
        <v>263356</v>
      </c>
      <c r="L102" s="52">
        <v>320064</v>
      </c>
      <c r="M102" s="52">
        <v>251381</v>
      </c>
      <c r="N102" s="52">
        <v>306905</v>
      </c>
      <c r="O102" s="52">
        <v>331928</v>
      </c>
      <c r="P102" s="52">
        <v>465334</v>
      </c>
      <c r="Q102" s="52">
        <v>311541</v>
      </c>
      <c r="R102" s="52">
        <v>301447</v>
      </c>
      <c r="S102" s="52">
        <v>267976</v>
      </c>
      <c r="T102" s="52">
        <v>312509</v>
      </c>
      <c r="U102" s="52">
        <v>309459</v>
      </c>
      <c r="V102" s="52">
        <v>333482</v>
      </c>
      <c r="W102" s="52">
        <v>372432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300003</v>
      </c>
      <c r="D103" s="36">
        <v>534161</v>
      </c>
      <c r="E103" s="36">
        <v>369541</v>
      </c>
      <c r="F103" s="36">
        <v>264606</v>
      </c>
      <c r="G103" s="36">
        <v>752426</v>
      </c>
      <c r="H103" s="36">
        <v>964532</v>
      </c>
      <c r="I103" s="36">
        <v>1025984</v>
      </c>
      <c r="J103" s="36">
        <v>247296</v>
      </c>
      <c r="K103" s="36">
        <v>374684</v>
      </c>
      <c r="L103" s="36">
        <v>518052</v>
      </c>
      <c r="M103" s="36">
        <v>455152</v>
      </c>
      <c r="N103" s="36">
        <v>491432</v>
      </c>
      <c r="O103" s="36">
        <v>696130</v>
      </c>
      <c r="P103" s="36">
        <v>789388</v>
      </c>
      <c r="Q103" s="36">
        <v>708170</v>
      </c>
      <c r="R103" s="36">
        <v>496222</v>
      </c>
      <c r="S103" s="36">
        <v>718206</v>
      </c>
      <c r="T103" s="36">
        <v>648895</v>
      </c>
      <c r="U103" s="36">
        <v>736605</v>
      </c>
      <c r="V103" s="36">
        <v>735582</v>
      </c>
      <c r="W103" s="36">
        <v>870729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218</v>
      </c>
      <c r="D107" s="52">
        <v>118</v>
      </c>
      <c r="E107" s="52">
        <v>48</v>
      </c>
      <c r="F107" s="52">
        <v>130</v>
      </c>
      <c r="G107" s="52">
        <v>150</v>
      </c>
      <c r="H107" s="52">
        <v>271</v>
      </c>
      <c r="I107" s="52">
        <v>249</v>
      </c>
      <c r="J107" s="52">
        <v>110</v>
      </c>
      <c r="K107" s="52">
        <v>31</v>
      </c>
      <c r="L107" s="52">
        <v>0</v>
      </c>
      <c r="M107" s="52">
        <v>51</v>
      </c>
      <c r="N107" s="52">
        <v>131</v>
      </c>
      <c r="O107" s="52">
        <v>98</v>
      </c>
      <c r="P107" s="52">
        <v>0</v>
      </c>
      <c r="Q107" s="52">
        <v>0</v>
      </c>
      <c r="R107" s="52">
        <v>63</v>
      </c>
      <c r="S107" s="52">
        <v>107</v>
      </c>
      <c r="T107" s="52">
        <v>99</v>
      </c>
      <c r="U107" s="52">
        <v>107</v>
      </c>
      <c r="V107" s="52">
        <v>130</v>
      </c>
      <c r="W107" s="52">
        <v>98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79</v>
      </c>
      <c r="D110" s="52">
        <v>105</v>
      </c>
      <c r="E110" s="52">
        <v>79</v>
      </c>
      <c r="F110" s="52">
        <v>43</v>
      </c>
      <c r="G110" s="52">
        <v>105</v>
      </c>
      <c r="H110" s="52">
        <v>113</v>
      </c>
      <c r="I110" s="52">
        <v>164</v>
      </c>
      <c r="J110" s="52">
        <v>132</v>
      </c>
      <c r="K110" s="52">
        <v>89</v>
      </c>
      <c r="L110" s="52">
        <v>57</v>
      </c>
      <c r="M110" s="52">
        <v>51</v>
      </c>
      <c r="N110" s="52">
        <v>61</v>
      </c>
      <c r="O110" s="52">
        <v>109</v>
      </c>
      <c r="P110" s="52">
        <v>41</v>
      </c>
      <c r="Q110" s="52">
        <v>18</v>
      </c>
      <c r="R110" s="52">
        <v>45</v>
      </c>
      <c r="S110" s="52">
        <v>73</v>
      </c>
      <c r="T110" s="52">
        <v>101</v>
      </c>
      <c r="U110" s="52">
        <v>96</v>
      </c>
      <c r="V110" s="52">
        <v>125</v>
      </c>
      <c r="W110" s="52">
        <v>78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158</v>
      </c>
      <c r="D112" s="52">
        <v>187</v>
      </c>
      <c r="E112" s="52">
        <v>144</v>
      </c>
      <c r="F112" s="52">
        <v>130</v>
      </c>
      <c r="G112" s="52">
        <v>131</v>
      </c>
      <c r="H112" s="52">
        <v>173</v>
      </c>
      <c r="I112" s="52">
        <v>196</v>
      </c>
      <c r="J112" s="52">
        <v>228</v>
      </c>
      <c r="K112" s="52">
        <v>141</v>
      </c>
      <c r="L112" s="52">
        <v>243</v>
      </c>
      <c r="M112" s="52">
        <v>175</v>
      </c>
      <c r="N112" s="52">
        <v>192</v>
      </c>
      <c r="O112" s="52">
        <v>182</v>
      </c>
      <c r="P112" s="52">
        <v>148</v>
      </c>
      <c r="Q112" s="52">
        <v>21</v>
      </c>
      <c r="R112" s="52">
        <v>60</v>
      </c>
      <c r="S112" s="52">
        <v>80</v>
      </c>
      <c r="T112" s="52">
        <v>109</v>
      </c>
      <c r="U112" s="52">
        <v>107</v>
      </c>
      <c r="V112" s="52">
        <v>112</v>
      </c>
      <c r="W112" s="52">
        <v>139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1</v>
      </c>
      <c r="G113" s="52">
        <v>0</v>
      </c>
      <c r="H113" s="52">
        <v>0</v>
      </c>
      <c r="I113" s="52">
        <v>1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2</v>
      </c>
      <c r="S113" s="52">
        <v>0</v>
      </c>
      <c r="T113" s="52">
        <v>0</v>
      </c>
      <c r="U113" s="52">
        <v>0</v>
      </c>
      <c r="V113" s="52">
        <v>0</v>
      </c>
      <c r="W113" s="52">
        <v>2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182</v>
      </c>
      <c r="D116" s="52">
        <v>56</v>
      </c>
      <c r="E116" s="52">
        <v>34</v>
      </c>
      <c r="F116" s="52">
        <v>130</v>
      </c>
      <c r="G116" s="52">
        <v>147</v>
      </c>
      <c r="H116" s="52">
        <v>239</v>
      </c>
      <c r="I116" s="52">
        <v>79</v>
      </c>
      <c r="J116" s="52">
        <v>0</v>
      </c>
      <c r="K116" s="52">
        <v>0</v>
      </c>
      <c r="L116" s="52">
        <v>0</v>
      </c>
      <c r="M116" s="52">
        <v>81</v>
      </c>
      <c r="N116" s="52">
        <v>74</v>
      </c>
      <c r="O116" s="52">
        <v>46</v>
      </c>
      <c r="P116" s="52">
        <v>0</v>
      </c>
      <c r="Q116" s="52">
        <v>0</v>
      </c>
      <c r="R116" s="52">
        <v>5</v>
      </c>
      <c r="S116" s="52">
        <v>24</v>
      </c>
      <c r="T116" s="52">
        <v>13</v>
      </c>
      <c r="U116" s="52">
        <v>24</v>
      </c>
      <c r="V116" s="52">
        <v>31</v>
      </c>
      <c r="W116" s="52">
        <v>2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6</v>
      </c>
      <c r="D117" s="52">
        <v>1</v>
      </c>
      <c r="E117" s="52">
        <v>1</v>
      </c>
      <c r="F117" s="52">
        <v>4</v>
      </c>
      <c r="G117" s="52">
        <v>14</v>
      </c>
      <c r="H117" s="52">
        <v>17</v>
      </c>
      <c r="I117" s="52">
        <v>14</v>
      </c>
      <c r="J117" s="52">
        <v>0</v>
      </c>
      <c r="K117" s="52">
        <v>0</v>
      </c>
      <c r="L117" s="52">
        <v>0</v>
      </c>
      <c r="M117" s="52">
        <v>6</v>
      </c>
      <c r="N117" s="52">
        <v>20</v>
      </c>
      <c r="O117" s="52">
        <v>17</v>
      </c>
      <c r="P117" s="52">
        <v>0</v>
      </c>
      <c r="Q117" s="52">
        <v>0</v>
      </c>
      <c r="R117" s="52">
        <v>2</v>
      </c>
      <c r="S117" s="52">
        <v>17</v>
      </c>
      <c r="T117" s="52">
        <v>3</v>
      </c>
      <c r="U117" s="52">
        <v>10</v>
      </c>
      <c r="V117" s="52">
        <v>20</v>
      </c>
      <c r="W117" s="52">
        <v>2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161</v>
      </c>
      <c r="D121" s="52">
        <v>146</v>
      </c>
      <c r="E121" s="52">
        <v>151</v>
      </c>
      <c r="F121" s="52">
        <v>181</v>
      </c>
      <c r="G121" s="52">
        <v>143</v>
      </c>
      <c r="H121" s="52">
        <v>186</v>
      </c>
      <c r="I121" s="52">
        <v>102</v>
      </c>
      <c r="J121" s="52">
        <v>114</v>
      </c>
      <c r="K121" s="52">
        <v>69</v>
      </c>
      <c r="L121" s="52">
        <v>19</v>
      </c>
      <c r="M121" s="52">
        <v>60</v>
      </c>
      <c r="N121" s="52">
        <v>113</v>
      </c>
      <c r="O121" s="52">
        <v>88</v>
      </c>
      <c r="P121" s="52">
        <v>18</v>
      </c>
      <c r="Q121" s="52">
        <v>41</v>
      </c>
      <c r="R121" s="52">
        <v>51</v>
      </c>
      <c r="S121" s="52">
        <v>45</v>
      </c>
      <c r="T121" s="52">
        <v>48</v>
      </c>
      <c r="U121" s="52">
        <v>56</v>
      </c>
      <c r="V121" s="52">
        <v>68</v>
      </c>
      <c r="W121" s="52">
        <v>39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340</v>
      </c>
      <c r="D122" s="36">
        <v>254</v>
      </c>
      <c r="E122" s="36">
        <v>188</v>
      </c>
      <c r="F122" s="36">
        <v>253</v>
      </c>
      <c r="G122" s="36">
        <v>344</v>
      </c>
      <c r="H122" s="36">
        <v>469</v>
      </c>
      <c r="I122" s="36">
        <v>265</v>
      </c>
      <c r="J122" s="36">
        <v>84</v>
      </c>
      <c r="K122" s="36">
        <v>99</v>
      </c>
      <c r="L122" s="36">
        <v>30</v>
      </c>
      <c r="M122" s="36">
        <v>112</v>
      </c>
      <c r="N122" s="36">
        <v>185</v>
      </c>
      <c r="O122" s="36">
        <v>186</v>
      </c>
      <c r="P122" s="36">
        <v>35</v>
      </c>
      <c r="Q122" s="36">
        <v>93</v>
      </c>
      <c r="R122" s="36">
        <v>89</v>
      </c>
      <c r="S122" s="36">
        <v>123</v>
      </c>
      <c r="T122" s="36">
        <v>100</v>
      </c>
      <c r="U122" s="36">
        <v>134</v>
      </c>
      <c r="V122" s="36">
        <v>152</v>
      </c>
      <c r="W122" s="36">
        <v>101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139247</v>
      </c>
      <c r="G126" s="52">
        <v>1564</v>
      </c>
      <c r="H126" s="52">
        <v>9237</v>
      </c>
      <c r="I126" s="52">
        <v>0</v>
      </c>
      <c r="J126" s="52">
        <v>8994</v>
      </c>
      <c r="K126" s="52">
        <v>48903</v>
      </c>
      <c r="L126" s="52">
        <v>88180</v>
      </c>
      <c r="M126" s="52">
        <v>276595</v>
      </c>
      <c r="N126" s="52">
        <v>210421</v>
      </c>
      <c r="O126" s="52">
        <v>188154</v>
      </c>
      <c r="P126" s="52">
        <v>95161</v>
      </c>
      <c r="Q126" s="52">
        <v>50781</v>
      </c>
      <c r="R126" s="52">
        <v>55542</v>
      </c>
      <c r="S126" s="52">
        <v>38043</v>
      </c>
      <c r="T126" s="52">
        <v>38165</v>
      </c>
      <c r="U126" s="52">
        <v>35402</v>
      </c>
      <c r="V126" s="52">
        <v>1</v>
      </c>
      <c r="W126" s="52">
        <v>3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22805</v>
      </c>
      <c r="G129" s="52">
        <v>43576</v>
      </c>
      <c r="H129" s="52">
        <v>2837</v>
      </c>
      <c r="I129" s="52">
        <v>3553</v>
      </c>
      <c r="J129" s="52">
        <v>3498</v>
      </c>
      <c r="K129" s="52">
        <v>15226</v>
      </c>
      <c r="L129" s="52">
        <v>29556</v>
      </c>
      <c r="M129" s="52">
        <v>67086</v>
      </c>
      <c r="N129" s="52">
        <v>123545</v>
      </c>
      <c r="O129" s="52">
        <v>127412</v>
      </c>
      <c r="P129" s="52">
        <v>83576</v>
      </c>
      <c r="Q129" s="52">
        <v>73173</v>
      </c>
      <c r="R129" s="52">
        <v>60193</v>
      </c>
      <c r="S129" s="52">
        <v>61335</v>
      </c>
      <c r="T129" s="52">
        <v>70253</v>
      </c>
      <c r="U129" s="52">
        <v>71879</v>
      </c>
      <c r="V129" s="52">
        <v>80513</v>
      </c>
      <c r="W129" s="52">
        <v>51289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114101</v>
      </c>
      <c r="G131" s="52">
        <v>1930</v>
      </c>
      <c r="H131" s="52">
        <v>11960</v>
      </c>
      <c r="I131" s="52">
        <v>8110</v>
      </c>
      <c r="J131" s="52">
        <v>2202</v>
      </c>
      <c r="K131" s="52">
        <v>10881</v>
      </c>
      <c r="L131" s="52">
        <v>41980</v>
      </c>
      <c r="M131" s="52">
        <v>324032</v>
      </c>
      <c r="N131" s="52">
        <v>196221</v>
      </c>
      <c r="O131" s="52">
        <v>184341</v>
      </c>
      <c r="P131" s="52">
        <v>105061</v>
      </c>
      <c r="Q131" s="52">
        <v>52574</v>
      </c>
      <c r="R131" s="52">
        <v>48917</v>
      </c>
      <c r="S131" s="52">
        <v>29223</v>
      </c>
      <c r="T131" s="52">
        <v>12910</v>
      </c>
      <c r="U131" s="52">
        <v>17833</v>
      </c>
      <c r="V131" s="52">
        <v>72459</v>
      </c>
      <c r="W131" s="52">
        <v>37681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45</v>
      </c>
      <c r="G132" s="52">
        <v>19</v>
      </c>
      <c r="H132" s="52">
        <v>14</v>
      </c>
      <c r="I132" s="52">
        <v>46</v>
      </c>
      <c r="J132" s="52">
        <v>0</v>
      </c>
      <c r="K132" s="52">
        <v>0</v>
      </c>
      <c r="L132" s="52">
        <v>128</v>
      </c>
      <c r="M132" s="52">
        <v>1042</v>
      </c>
      <c r="N132" s="52">
        <v>484</v>
      </c>
      <c r="O132" s="52">
        <v>1076</v>
      </c>
      <c r="P132" s="52">
        <v>607</v>
      </c>
      <c r="Q132" s="52">
        <v>298</v>
      </c>
      <c r="R132" s="52">
        <v>409</v>
      </c>
      <c r="S132" s="52">
        <v>43</v>
      </c>
      <c r="T132" s="52">
        <v>1185</v>
      </c>
      <c r="U132" s="52">
        <v>0</v>
      </c>
      <c r="V132" s="52">
        <v>0</v>
      </c>
      <c r="W132" s="52">
        <v>324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24306</v>
      </c>
      <c r="G135" s="52">
        <v>3278</v>
      </c>
      <c r="H135" s="52">
        <v>0</v>
      </c>
      <c r="I135" s="52">
        <v>0</v>
      </c>
      <c r="J135" s="52">
        <v>4607</v>
      </c>
      <c r="K135" s="52">
        <v>27603</v>
      </c>
      <c r="L135" s="52">
        <v>24534</v>
      </c>
      <c r="M135" s="52">
        <v>1</v>
      </c>
      <c r="N135" s="52">
        <v>11080</v>
      </c>
      <c r="O135" s="52">
        <v>3078</v>
      </c>
      <c r="P135" s="52">
        <v>0</v>
      </c>
      <c r="Q135" s="52">
        <v>2521</v>
      </c>
      <c r="R135" s="52">
        <v>8484</v>
      </c>
      <c r="S135" s="52">
        <v>13325</v>
      </c>
      <c r="T135" s="52">
        <v>30684</v>
      </c>
      <c r="U135" s="52">
        <v>14925</v>
      </c>
      <c r="V135" s="52">
        <v>25502</v>
      </c>
      <c r="W135" s="52">
        <v>0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795</v>
      </c>
      <c r="G136" s="52">
        <v>314</v>
      </c>
      <c r="H136" s="52">
        <v>0</v>
      </c>
      <c r="I136" s="52">
        <v>0</v>
      </c>
      <c r="J136" s="52">
        <v>2187</v>
      </c>
      <c r="K136" s="52">
        <v>10641</v>
      </c>
      <c r="L136" s="52">
        <v>22149</v>
      </c>
      <c r="M136" s="52">
        <v>0</v>
      </c>
      <c r="N136" s="52">
        <v>3195</v>
      </c>
      <c r="O136" s="52">
        <v>1203</v>
      </c>
      <c r="P136" s="52">
        <v>0</v>
      </c>
      <c r="Q136" s="52">
        <v>776</v>
      </c>
      <c r="R136" s="52">
        <v>6050</v>
      </c>
      <c r="S136" s="52">
        <v>9684</v>
      </c>
      <c r="T136" s="52">
        <v>15361</v>
      </c>
      <c r="U136" s="52">
        <v>7544</v>
      </c>
      <c r="V136" s="52">
        <v>19072</v>
      </c>
      <c r="W136" s="52">
        <v>0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58175</v>
      </c>
      <c r="G140" s="52">
        <v>531</v>
      </c>
      <c r="H140" s="52">
        <v>3090</v>
      </c>
      <c r="I140" s="52">
        <v>0</v>
      </c>
      <c r="J140" s="52">
        <v>7417</v>
      </c>
      <c r="K140" s="52">
        <v>27079</v>
      </c>
      <c r="L140" s="52">
        <v>43525</v>
      </c>
      <c r="M140" s="52">
        <v>111777</v>
      </c>
      <c r="N140" s="52">
        <v>99197</v>
      </c>
      <c r="O140" s="52">
        <v>65051</v>
      </c>
      <c r="P140" s="52">
        <v>45223</v>
      </c>
      <c r="Q140" s="52">
        <v>29542</v>
      </c>
      <c r="R140" s="52">
        <v>50329</v>
      </c>
      <c r="S140" s="52">
        <v>43223</v>
      </c>
      <c r="T140" s="52">
        <v>63404</v>
      </c>
      <c r="U140" s="52">
        <v>63302</v>
      </c>
      <c r="V140" s="52">
        <v>39889</v>
      </c>
      <c r="W140" s="52">
        <v>29526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81072</v>
      </c>
      <c r="G141" s="36">
        <v>1271</v>
      </c>
      <c r="H141" s="36">
        <v>7815</v>
      </c>
      <c r="I141" s="36">
        <v>0</v>
      </c>
      <c r="J141" s="36">
        <v>5568</v>
      </c>
      <c r="K141" s="36">
        <v>38527</v>
      </c>
      <c r="L141" s="36">
        <v>70450</v>
      </c>
      <c r="M141" s="36">
        <v>202377</v>
      </c>
      <c r="N141" s="36">
        <v>158843</v>
      </c>
      <c r="O141" s="36">
        <v>136427</v>
      </c>
      <c r="P141" s="36">
        <v>76716</v>
      </c>
      <c r="Q141" s="36">
        <v>67147</v>
      </c>
      <c r="R141" s="36">
        <v>82828</v>
      </c>
      <c r="S141" s="36">
        <v>115853</v>
      </c>
      <c r="T141" s="36">
        <v>131644</v>
      </c>
      <c r="U141" s="36">
        <v>150698</v>
      </c>
      <c r="V141" s="36">
        <v>88017</v>
      </c>
      <c r="W141" s="36">
        <v>69027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3051</v>
      </c>
      <c r="D145" s="52">
        <v>5765</v>
      </c>
      <c r="E145" s="52">
        <v>8157</v>
      </c>
      <c r="F145" s="52">
        <v>11340</v>
      </c>
      <c r="G145" s="52">
        <v>12282</v>
      </c>
      <c r="H145" s="52">
        <v>10026</v>
      </c>
      <c r="I145" s="52">
        <v>11780</v>
      </c>
      <c r="J145" s="52">
        <v>17389</v>
      </c>
      <c r="K145" s="52">
        <v>27241</v>
      </c>
      <c r="L145" s="52">
        <v>35558</v>
      </c>
      <c r="M145" s="52">
        <v>33888</v>
      </c>
      <c r="N145" s="52">
        <v>23522</v>
      </c>
      <c r="O145" s="52">
        <v>18791</v>
      </c>
      <c r="P145" s="52">
        <v>12189</v>
      </c>
      <c r="Q145" s="52">
        <v>19986</v>
      </c>
      <c r="R145" s="52">
        <v>21323</v>
      </c>
      <c r="S145" s="52">
        <v>22379</v>
      </c>
      <c r="T145" s="52">
        <v>13959</v>
      </c>
      <c r="U145" s="52">
        <v>119813</v>
      </c>
      <c r="V145" s="52">
        <v>174974</v>
      </c>
      <c r="W145" s="52">
        <v>479372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1376</v>
      </c>
      <c r="D147" s="52">
        <v>3571</v>
      </c>
      <c r="E147" s="52">
        <v>4248</v>
      </c>
      <c r="F147" s="52">
        <v>6258</v>
      </c>
      <c r="G147" s="52">
        <v>12397</v>
      </c>
      <c r="H147" s="52">
        <v>9346</v>
      </c>
      <c r="I147" s="52">
        <v>10694</v>
      </c>
      <c r="J147" s="52">
        <v>14846</v>
      </c>
      <c r="K147" s="52">
        <v>29134</v>
      </c>
      <c r="L147" s="52">
        <v>41269</v>
      </c>
      <c r="M147" s="52">
        <v>47011</v>
      </c>
      <c r="N147" s="52">
        <v>33685</v>
      </c>
      <c r="O147" s="52">
        <v>53112</v>
      </c>
      <c r="P147" s="52">
        <v>23470</v>
      </c>
      <c r="Q147" s="52">
        <v>26035</v>
      </c>
      <c r="R147" s="52">
        <v>43583</v>
      </c>
      <c r="S147" s="52">
        <v>53113</v>
      </c>
      <c r="T147" s="52">
        <v>55279</v>
      </c>
      <c r="U147" s="52">
        <v>141387</v>
      </c>
      <c r="V147" s="52">
        <v>240421</v>
      </c>
      <c r="W147" s="52">
        <v>456629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1695</v>
      </c>
      <c r="D149" s="52">
        <v>2142</v>
      </c>
      <c r="E149" s="52">
        <v>3507</v>
      </c>
      <c r="F149" s="52">
        <v>5573</v>
      </c>
      <c r="G149" s="52">
        <v>2855</v>
      </c>
      <c r="H149" s="52">
        <v>2103</v>
      </c>
      <c r="I149" s="52">
        <v>1146</v>
      </c>
      <c r="J149" s="52">
        <v>5126</v>
      </c>
      <c r="K149" s="52">
        <v>11261</v>
      </c>
      <c r="L149" s="52">
        <v>13330</v>
      </c>
      <c r="M149" s="52">
        <v>15302</v>
      </c>
      <c r="N149" s="52">
        <v>6862</v>
      </c>
      <c r="O149" s="52">
        <v>4136</v>
      </c>
      <c r="P149" s="52">
        <v>2765</v>
      </c>
      <c r="Q149" s="52">
        <v>6304</v>
      </c>
      <c r="R149" s="52">
        <v>13281</v>
      </c>
      <c r="S149" s="52">
        <v>15297</v>
      </c>
      <c r="T149" s="52">
        <v>11975</v>
      </c>
      <c r="U149" s="52">
        <v>34745</v>
      </c>
      <c r="V149" s="52">
        <v>40774</v>
      </c>
      <c r="W149" s="52">
        <v>103957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1</v>
      </c>
      <c r="F150" s="52">
        <v>2</v>
      </c>
      <c r="G150" s="52">
        <v>2</v>
      </c>
      <c r="H150" s="52">
        <v>2</v>
      </c>
      <c r="I150" s="52">
        <v>3</v>
      </c>
      <c r="J150" s="52">
        <v>12</v>
      </c>
      <c r="K150" s="52">
        <v>24</v>
      </c>
      <c r="L150" s="52">
        <v>54</v>
      </c>
      <c r="M150" s="52">
        <v>24</v>
      </c>
      <c r="N150" s="52">
        <v>22</v>
      </c>
      <c r="O150" s="52">
        <v>18</v>
      </c>
      <c r="P150" s="52">
        <v>9</v>
      </c>
      <c r="Q150" s="52">
        <v>31</v>
      </c>
      <c r="R150" s="52">
        <v>57</v>
      </c>
      <c r="S150" s="52">
        <v>69</v>
      </c>
      <c r="T150" s="52">
        <v>53</v>
      </c>
      <c r="U150" s="52">
        <v>139</v>
      </c>
      <c r="V150" s="52">
        <v>309</v>
      </c>
      <c r="W150" s="52">
        <v>1481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2326</v>
      </c>
      <c r="D153" s="52">
        <v>4532</v>
      </c>
      <c r="E153" s="52">
        <v>5549</v>
      </c>
      <c r="F153" s="52">
        <v>6817</v>
      </c>
      <c r="G153" s="52">
        <v>10118</v>
      </c>
      <c r="H153" s="52">
        <v>9629</v>
      </c>
      <c r="I153" s="52">
        <v>11005</v>
      </c>
      <c r="J153" s="52">
        <v>10829</v>
      </c>
      <c r="K153" s="52">
        <v>15843</v>
      </c>
      <c r="L153" s="52">
        <v>15855</v>
      </c>
      <c r="M153" s="52">
        <v>25456</v>
      </c>
      <c r="N153" s="52">
        <v>21884</v>
      </c>
      <c r="O153" s="52">
        <v>19922</v>
      </c>
      <c r="P153" s="52">
        <v>15113</v>
      </c>
      <c r="Q153" s="52">
        <v>25061</v>
      </c>
      <c r="R153" s="52">
        <v>18428</v>
      </c>
      <c r="S153" s="52">
        <v>19633</v>
      </c>
      <c r="T153" s="52">
        <v>19193</v>
      </c>
      <c r="U153" s="52">
        <v>71715</v>
      </c>
      <c r="V153" s="52">
        <v>87413</v>
      </c>
      <c r="W153" s="52">
        <v>110980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67</v>
      </c>
      <c r="D154" s="52">
        <v>135</v>
      </c>
      <c r="E154" s="52">
        <v>200</v>
      </c>
      <c r="F154" s="52">
        <v>223</v>
      </c>
      <c r="G154" s="52">
        <v>968</v>
      </c>
      <c r="H154" s="52">
        <v>692</v>
      </c>
      <c r="I154" s="52">
        <v>2000</v>
      </c>
      <c r="J154" s="52">
        <v>5139</v>
      </c>
      <c r="K154" s="52">
        <v>6103</v>
      </c>
      <c r="L154" s="52">
        <v>14305</v>
      </c>
      <c r="M154" s="52">
        <v>2854</v>
      </c>
      <c r="N154" s="52">
        <v>6305</v>
      </c>
      <c r="O154" s="52">
        <v>7804</v>
      </c>
      <c r="P154" s="52">
        <v>9522</v>
      </c>
      <c r="Q154" s="52">
        <v>7734</v>
      </c>
      <c r="R154" s="52">
        <v>13131</v>
      </c>
      <c r="S154" s="52">
        <v>14253</v>
      </c>
      <c r="T154" s="52">
        <v>9602</v>
      </c>
      <c r="U154" s="52">
        <v>36252</v>
      </c>
      <c r="V154" s="52">
        <v>65365</v>
      </c>
      <c r="W154" s="52">
        <v>281784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1317</v>
      </c>
      <c r="D158" s="52">
        <v>2481</v>
      </c>
      <c r="E158" s="52">
        <v>4168</v>
      </c>
      <c r="F158" s="52">
        <v>5268</v>
      </c>
      <c r="G158" s="52">
        <v>4107</v>
      </c>
      <c r="H158" s="52">
        <v>3521</v>
      </c>
      <c r="I158" s="52">
        <v>3942</v>
      </c>
      <c r="J158" s="52">
        <v>12057</v>
      </c>
      <c r="K158" s="52">
        <v>13722</v>
      </c>
      <c r="L158" s="52">
        <v>16626</v>
      </c>
      <c r="M158" s="52">
        <v>15529</v>
      </c>
      <c r="N158" s="52">
        <v>13484</v>
      </c>
      <c r="O158" s="52">
        <v>10295</v>
      </c>
      <c r="P158" s="52">
        <v>10158</v>
      </c>
      <c r="Q158" s="52">
        <v>11963</v>
      </c>
      <c r="R158" s="52">
        <v>16958</v>
      </c>
      <c r="S158" s="52">
        <v>13392</v>
      </c>
      <c r="T158" s="52">
        <v>13270</v>
      </c>
      <c r="U158" s="52">
        <v>42261</v>
      </c>
      <c r="V158" s="52">
        <v>60471</v>
      </c>
      <c r="W158" s="52">
        <v>149256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2771</v>
      </c>
      <c r="D159" s="36">
        <v>4329</v>
      </c>
      <c r="E159" s="36">
        <v>5088</v>
      </c>
      <c r="F159" s="36">
        <v>7345</v>
      </c>
      <c r="G159" s="36">
        <v>9839</v>
      </c>
      <c r="H159" s="36">
        <v>8906</v>
      </c>
      <c r="I159" s="36">
        <v>10214</v>
      </c>
      <c r="J159" s="36">
        <v>9051</v>
      </c>
      <c r="K159" s="36">
        <v>19525</v>
      </c>
      <c r="L159" s="36">
        <v>26906</v>
      </c>
      <c r="M159" s="36">
        <v>28120</v>
      </c>
      <c r="N159" s="36">
        <v>21588</v>
      </c>
      <c r="O159" s="36">
        <v>21583</v>
      </c>
      <c r="P159" s="36">
        <v>17235</v>
      </c>
      <c r="Q159" s="36">
        <v>27195</v>
      </c>
      <c r="R159" s="36">
        <v>27923</v>
      </c>
      <c r="S159" s="36">
        <v>35884</v>
      </c>
      <c r="T159" s="36">
        <v>27549</v>
      </c>
      <c r="U159" s="36">
        <v>100622</v>
      </c>
      <c r="V159" s="36">
        <v>133378</v>
      </c>
      <c r="W159" s="36">
        <v>348960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19177</v>
      </c>
      <c r="D163" s="52">
        <v>27906</v>
      </c>
      <c r="E163" s="52">
        <v>33295</v>
      </c>
      <c r="F163" s="52">
        <v>40314</v>
      </c>
      <c r="G163" s="52">
        <v>30293</v>
      </c>
      <c r="H163" s="52">
        <v>8939</v>
      </c>
      <c r="I163" s="52">
        <v>17312</v>
      </c>
      <c r="J163" s="52">
        <v>29994</v>
      </c>
      <c r="K163" s="52">
        <v>49229</v>
      </c>
      <c r="L163" s="52">
        <v>59135</v>
      </c>
      <c r="M163" s="52">
        <v>45450</v>
      </c>
      <c r="N163" s="52">
        <v>19113</v>
      </c>
      <c r="O163" s="52">
        <v>1</v>
      </c>
      <c r="P163" s="52">
        <v>0</v>
      </c>
      <c r="Q163" s="52">
        <v>0</v>
      </c>
      <c r="R163" s="52">
        <v>66</v>
      </c>
      <c r="S163" s="52">
        <v>0</v>
      </c>
      <c r="T163" s="52">
        <v>286</v>
      </c>
      <c r="U163" s="52">
        <v>0</v>
      </c>
      <c r="V163" s="52">
        <v>0</v>
      </c>
      <c r="W163" s="52">
        <v>19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34379</v>
      </c>
      <c r="D165" s="52">
        <v>47951</v>
      </c>
      <c r="E165" s="52">
        <v>21304</v>
      </c>
      <c r="F165" s="52">
        <v>26749</v>
      </c>
      <c r="G165" s="52">
        <v>49407</v>
      </c>
      <c r="H165" s="52">
        <v>23338</v>
      </c>
      <c r="I165" s="52">
        <v>23167</v>
      </c>
      <c r="J165" s="52">
        <v>31519</v>
      </c>
      <c r="K165" s="52">
        <v>58701</v>
      </c>
      <c r="L165" s="52">
        <v>72008</v>
      </c>
      <c r="M165" s="52">
        <v>68183</v>
      </c>
      <c r="N165" s="52">
        <v>41436</v>
      </c>
      <c r="O165" s="52">
        <v>48871</v>
      </c>
      <c r="P165" s="52">
        <v>11796</v>
      </c>
      <c r="Q165" s="52">
        <v>9191</v>
      </c>
      <c r="R165" s="52">
        <v>18623</v>
      </c>
      <c r="S165" s="52">
        <v>21539</v>
      </c>
      <c r="T165" s="52">
        <v>30846</v>
      </c>
      <c r="U165" s="52">
        <v>27718</v>
      </c>
      <c r="V165" s="52">
        <v>22263</v>
      </c>
      <c r="W165" s="52">
        <v>239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26555</v>
      </c>
      <c r="D167" s="52">
        <v>22936</v>
      </c>
      <c r="E167" s="52">
        <v>29990</v>
      </c>
      <c r="F167" s="52">
        <v>39136</v>
      </c>
      <c r="G167" s="52">
        <v>17093</v>
      </c>
      <c r="H167" s="52">
        <v>11891</v>
      </c>
      <c r="I167" s="52">
        <v>3022</v>
      </c>
      <c r="J167" s="52">
        <v>11152</v>
      </c>
      <c r="K167" s="52">
        <v>24876</v>
      </c>
      <c r="L167" s="52">
        <v>26438</v>
      </c>
      <c r="M167" s="52">
        <v>25673</v>
      </c>
      <c r="N167" s="52">
        <v>8965</v>
      </c>
      <c r="O167" s="52">
        <v>1824</v>
      </c>
      <c r="P167" s="52">
        <v>639</v>
      </c>
      <c r="Q167" s="52">
        <v>4423</v>
      </c>
      <c r="R167" s="52">
        <v>11966</v>
      </c>
      <c r="S167" s="52">
        <v>10725</v>
      </c>
      <c r="T167" s="52">
        <v>12217</v>
      </c>
      <c r="U167" s="52">
        <v>4710</v>
      </c>
      <c r="V167" s="52">
        <v>1122</v>
      </c>
      <c r="W167" s="52">
        <v>14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9</v>
      </c>
      <c r="D168" s="52">
        <v>5</v>
      </c>
      <c r="E168" s="52">
        <v>13</v>
      </c>
      <c r="F168" s="52">
        <v>18</v>
      </c>
      <c r="G168" s="52">
        <v>15</v>
      </c>
      <c r="H168" s="52">
        <v>9</v>
      </c>
      <c r="I168" s="52">
        <v>10</v>
      </c>
      <c r="J168" s="52">
        <v>31</v>
      </c>
      <c r="K168" s="52">
        <v>54</v>
      </c>
      <c r="L168" s="52">
        <v>109</v>
      </c>
      <c r="M168" s="52">
        <v>41</v>
      </c>
      <c r="N168" s="52">
        <v>31</v>
      </c>
      <c r="O168" s="52">
        <v>8</v>
      </c>
      <c r="P168" s="52">
        <v>1</v>
      </c>
      <c r="Q168" s="52">
        <v>23</v>
      </c>
      <c r="R168" s="52">
        <v>50</v>
      </c>
      <c r="S168" s="52">
        <v>48</v>
      </c>
      <c r="T168" s="52">
        <v>56</v>
      </c>
      <c r="U168" s="52">
        <v>18</v>
      </c>
      <c r="V168" s="52">
        <v>8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36480</v>
      </c>
      <c r="D171" s="52">
        <v>48550</v>
      </c>
      <c r="E171" s="52">
        <v>47470</v>
      </c>
      <c r="F171" s="52">
        <v>47880</v>
      </c>
      <c r="G171" s="52">
        <v>60523</v>
      </c>
      <c r="H171" s="52">
        <v>54469</v>
      </c>
      <c r="I171" s="52">
        <v>29011</v>
      </c>
      <c r="J171" s="52">
        <v>23560</v>
      </c>
      <c r="K171" s="52">
        <v>34990</v>
      </c>
      <c r="L171" s="52">
        <v>31439</v>
      </c>
      <c r="M171" s="52">
        <v>42725</v>
      </c>
      <c r="N171" s="52">
        <v>28597</v>
      </c>
      <c r="O171" s="52">
        <v>8804</v>
      </c>
      <c r="P171" s="52">
        <v>3493</v>
      </c>
      <c r="Q171" s="52">
        <v>17580</v>
      </c>
      <c r="R171" s="52">
        <v>16594</v>
      </c>
      <c r="S171" s="52">
        <v>13761</v>
      </c>
      <c r="T171" s="52">
        <v>19576</v>
      </c>
      <c r="U171" s="52">
        <v>9730</v>
      </c>
      <c r="V171" s="52">
        <v>2410</v>
      </c>
      <c r="W171" s="52">
        <v>21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1038</v>
      </c>
      <c r="D172" s="52">
        <v>1443</v>
      </c>
      <c r="E172" s="52">
        <v>1703</v>
      </c>
      <c r="F172" s="52">
        <v>1567</v>
      </c>
      <c r="G172" s="52">
        <v>5791</v>
      </c>
      <c r="H172" s="52">
        <v>3921</v>
      </c>
      <c r="I172" s="52">
        <v>5271</v>
      </c>
      <c r="J172" s="52">
        <v>11191</v>
      </c>
      <c r="K172" s="52">
        <v>13485</v>
      </c>
      <c r="L172" s="52">
        <v>28376</v>
      </c>
      <c r="M172" s="52">
        <v>4792</v>
      </c>
      <c r="N172" s="52">
        <v>8239</v>
      </c>
      <c r="O172" s="52">
        <v>3443</v>
      </c>
      <c r="P172" s="52">
        <v>2198</v>
      </c>
      <c r="Q172" s="52">
        <v>5425</v>
      </c>
      <c r="R172" s="52">
        <v>11828</v>
      </c>
      <c r="S172" s="52">
        <v>9997</v>
      </c>
      <c r="T172" s="52">
        <v>9797</v>
      </c>
      <c r="U172" s="52">
        <v>4916</v>
      </c>
      <c r="V172" s="52">
        <v>1804</v>
      </c>
      <c r="W172" s="52">
        <v>46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20651</v>
      </c>
      <c r="D176" s="52">
        <v>26571</v>
      </c>
      <c r="E176" s="52">
        <v>35653</v>
      </c>
      <c r="F176" s="52">
        <v>37015</v>
      </c>
      <c r="G176" s="52">
        <v>24552</v>
      </c>
      <c r="H176" s="52">
        <v>19920</v>
      </c>
      <c r="I176" s="52">
        <v>10391</v>
      </c>
      <c r="J176" s="52">
        <v>26231</v>
      </c>
      <c r="K176" s="52">
        <v>30297</v>
      </c>
      <c r="L176" s="52">
        <v>32976</v>
      </c>
      <c r="M176" s="52">
        <v>26054</v>
      </c>
      <c r="N176" s="52">
        <v>17616</v>
      </c>
      <c r="O176" s="52">
        <v>4541</v>
      </c>
      <c r="P176" s="52">
        <v>2345</v>
      </c>
      <c r="Q176" s="52">
        <v>8388</v>
      </c>
      <c r="R176" s="52">
        <v>15288</v>
      </c>
      <c r="S176" s="52">
        <v>9380</v>
      </c>
      <c r="T176" s="52">
        <v>13552</v>
      </c>
      <c r="U176" s="52">
        <v>5727</v>
      </c>
      <c r="V176" s="52">
        <v>1665</v>
      </c>
      <c r="W176" s="52">
        <v>13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43431</v>
      </c>
      <c r="D177" s="36">
        <v>46362</v>
      </c>
      <c r="E177" s="36">
        <v>43526</v>
      </c>
      <c r="F177" s="36">
        <v>51587</v>
      </c>
      <c r="G177" s="36">
        <v>58869</v>
      </c>
      <c r="H177" s="36">
        <v>50377</v>
      </c>
      <c r="I177" s="36">
        <v>26921</v>
      </c>
      <c r="J177" s="36">
        <v>19702</v>
      </c>
      <c r="K177" s="36">
        <v>43106</v>
      </c>
      <c r="L177" s="36">
        <v>53376</v>
      </c>
      <c r="M177" s="36">
        <v>47187</v>
      </c>
      <c r="N177" s="36">
        <v>28215</v>
      </c>
      <c r="O177" s="36">
        <v>9527</v>
      </c>
      <c r="P177" s="36">
        <v>3983</v>
      </c>
      <c r="Q177" s="36">
        <v>19061</v>
      </c>
      <c r="R177" s="36">
        <v>25169</v>
      </c>
      <c r="S177" s="36">
        <v>25147</v>
      </c>
      <c r="T177" s="36">
        <v>28134</v>
      </c>
      <c r="U177" s="36">
        <v>13643</v>
      </c>
      <c r="V177" s="36">
        <v>3683</v>
      </c>
      <c r="W177" s="36">
        <v>39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13819</v>
      </c>
      <c r="D26" s="52">
        <v>8249</v>
      </c>
      <c r="E26" s="52">
        <v>7567</v>
      </c>
      <c r="F26" s="52">
        <v>12748</v>
      </c>
      <c r="G26" s="52">
        <v>23754</v>
      </c>
      <c r="H26" s="52">
        <v>27847</v>
      </c>
      <c r="I26" s="52">
        <v>31702</v>
      </c>
      <c r="J26" s="52">
        <v>35357</v>
      </c>
      <c r="K26" s="52">
        <v>23884</v>
      </c>
      <c r="L26" s="52">
        <v>18132</v>
      </c>
      <c r="M26" s="52">
        <v>20547</v>
      </c>
      <c r="N26" s="52">
        <v>25936</v>
      </c>
      <c r="O26" s="52">
        <v>29089</v>
      </c>
      <c r="P26" s="52">
        <v>19010</v>
      </c>
      <c r="Q26" s="52">
        <v>14912</v>
      </c>
      <c r="R26" s="52">
        <v>15142</v>
      </c>
      <c r="S26" s="52">
        <v>14075</v>
      </c>
      <c r="T26" s="52">
        <v>17516</v>
      </c>
      <c r="U26" s="52">
        <v>19810</v>
      </c>
      <c r="V26" s="52">
        <v>21080</v>
      </c>
      <c r="W26" s="52">
        <v>19330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3633</v>
      </c>
      <c r="D29" s="52">
        <v>5853</v>
      </c>
      <c r="E29" s="52">
        <v>6001</v>
      </c>
      <c r="F29" s="52">
        <v>5535</v>
      </c>
      <c r="G29" s="52">
        <v>9926</v>
      </c>
      <c r="H29" s="52">
        <v>13165</v>
      </c>
      <c r="I29" s="52">
        <v>18661</v>
      </c>
      <c r="J29" s="52">
        <v>23931</v>
      </c>
      <c r="K29" s="52">
        <v>12321</v>
      </c>
      <c r="L29" s="52">
        <v>5463</v>
      </c>
      <c r="M29" s="52">
        <v>6322</v>
      </c>
      <c r="N29" s="52">
        <v>12294</v>
      </c>
      <c r="O29" s="52">
        <v>15127</v>
      </c>
      <c r="P29" s="52">
        <v>3575</v>
      </c>
      <c r="Q29" s="52">
        <v>2478</v>
      </c>
      <c r="R29" s="52">
        <v>6791</v>
      </c>
      <c r="S29" s="52">
        <v>6220</v>
      </c>
      <c r="T29" s="52">
        <v>15212</v>
      </c>
      <c r="U29" s="52">
        <v>11587</v>
      </c>
      <c r="V29" s="52">
        <v>11240</v>
      </c>
      <c r="W29" s="52">
        <v>2905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5726</v>
      </c>
      <c r="D31" s="52">
        <v>2594</v>
      </c>
      <c r="E31" s="52">
        <v>2866</v>
      </c>
      <c r="F31" s="52">
        <v>5631</v>
      </c>
      <c r="G31" s="52">
        <v>4867</v>
      </c>
      <c r="H31" s="52">
        <v>4711</v>
      </c>
      <c r="I31" s="52">
        <v>2566</v>
      </c>
      <c r="J31" s="52">
        <v>8586</v>
      </c>
      <c r="K31" s="52">
        <v>8095</v>
      </c>
      <c r="L31" s="52">
        <v>5551</v>
      </c>
      <c r="M31" s="52">
        <v>7203</v>
      </c>
      <c r="N31" s="52">
        <v>5075</v>
      </c>
      <c r="O31" s="52">
        <v>3773</v>
      </c>
      <c r="P31" s="52">
        <v>1916</v>
      </c>
      <c r="Q31" s="52">
        <v>2403</v>
      </c>
      <c r="R31" s="52">
        <v>4480</v>
      </c>
      <c r="S31" s="52">
        <v>4370</v>
      </c>
      <c r="T31" s="52">
        <v>5138</v>
      </c>
      <c r="U31" s="52">
        <v>4819</v>
      </c>
      <c r="V31" s="52">
        <v>4433</v>
      </c>
      <c r="W31" s="52">
        <v>4033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2</v>
      </c>
      <c r="D32" s="52">
        <v>1</v>
      </c>
      <c r="E32" s="52">
        <v>1</v>
      </c>
      <c r="F32" s="52">
        <v>3</v>
      </c>
      <c r="G32" s="52">
        <v>5</v>
      </c>
      <c r="H32" s="52">
        <v>4</v>
      </c>
      <c r="I32" s="52">
        <v>9</v>
      </c>
      <c r="J32" s="52">
        <v>24</v>
      </c>
      <c r="K32" s="52">
        <v>18</v>
      </c>
      <c r="L32" s="52">
        <v>23</v>
      </c>
      <c r="M32" s="52">
        <v>13</v>
      </c>
      <c r="N32" s="52">
        <v>18</v>
      </c>
      <c r="O32" s="52">
        <v>18</v>
      </c>
      <c r="P32" s="52">
        <v>7</v>
      </c>
      <c r="Q32" s="52">
        <v>13</v>
      </c>
      <c r="R32" s="52">
        <v>20</v>
      </c>
      <c r="S32" s="52">
        <v>21</v>
      </c>
      <c r="T32" s="52">
        <v>24</v>
      </c>
      <c r="U32" s="52">
        <v>20</v>
      </c>
      <c r="V32" s="52">
        <v>34</v>
      </c>
      <c r="W32" s="52">
        <v>58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7867</v>
      </c>
      <c r="D35" s="52">
        <v>5491</v>
      </c>
      <c r="E35" s="52">
        <v>4537</v>
      </c>
      <c r="F35" s="52">
        <v>6888</v>
      </c>
      <c r="G35" s="52">
        <v>17233</v>
      </c>
      <c r="H35" s="52">
        <v>21579</v>
      </c>
      <c r="I35" s="52">
        <v>24647</v>
      </c>
      <c r="J35" s="52">
        <v>18136</v>
      </c>
      <c r="K35" s="52">
        <v>11383</v>
      </c>
      <c r="L35" s="52">
        <v>6600</v>
      </c>
      <c r="M35" s="52">
        <v>11986</v>
      </c>
      <c r="N35" s="52">
        <v>16178</v>
      </c>
      <c r="O35" s="52">
        <v>18181</v>
      </c>
      <c r="P35" s="52">
        <v>10482</v>
      </c>
      <c r="Q35" s="52">
        <v>9548</v>
      </c>
      <c r="R35" s="52">
        <v>6211</v>
      </c>
      <c r="S35" s="52">
        <v>5608</v>
      </c>
      <c r="T35" s="52">
        <v>8232</v>
      </c>
      <c r="U35" s="52">
        <v>9944</v>
      </c>
      <c r="V35" s="52">
        <v>9505</v>
      </c>
      <c r="W35" s="52">
        <v>4306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224</v>
      </c>
      <c r="D36" s="52">
        <v>163</v>
      </c>
      <c r="E36" s="52">
        <v>163</v>
      </c>
      <c r="F36" s="52">
        <v>226</v>
      </c>
      <c r="G36" s="52">
        <v>1649</v>
      </c>
      <c r="H36" s="52">
        <v>1553</v>
      </c>
      <c r="I36" s="52">
        <v>4480</v>
      </c>
      <c r="J36" s="52">
        <v>8611</v>
      </c>
      <c r="K36" s="52">
        <v>4388</v>
      </c>
      <c r="L36" s="52">
        <v>5958</v>
      </c>
      <c r="M36" s="52">
        <v>1345</v>
      </c>
      <c r="N36" s="52">
        <v>4665</v>
      </c>
      <c r="O36" s="52">
        <v>7117</v>
      </c>
      <c r="P36" s="52">
        <v>6605</v>
      </c>
      <c r="Q36" s="52">
        <v>2948</v>
      </c>
      <c r="R36" s="52">
        <v>4431</v>
      </c>
      <c r="S36" s="52">
        <v>4076</v>
      </c>
      <c r="T36" s="52">
        <v>4122</v>
      </c>
      <c r="U36" s="52">
        <v>5027</v>
      </c>
      <c r="V36" s="52">
        <v>7108</v>
      </c>
      <c r="W36" s="52">
        <v>10933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4453</v>
      </c>
      <c r="D40" s="52">
        <v>3005</v>
      </c>
      <c r="E40" s="52">
        <v>3407</v>
      </c>
      <c r="F40" s="52">
        <v>5326</v>
      </c>
      <c r="G40" s="52">
        <v>6991</v>
      </c>
      <c r="H40" s="52">
        <v>7891</v>
      </c>
      <c r="I40" s="52">
        <v>8827</v>
      </c>
      <c r="J40" s="52">
        <v>20191</v>
      </c>
      <c r="K40" s="52">
        <v>9858</v>
      </c>
      <c r="L40" s="52">
        <v>6924</v>
      </c>
      <c r="M40" s="52">
        <v>7311</v>
      </c>
      <c r="N40" s="52">
        <v>9971</v>
      </c>
      <c r="O40" s="52">
        <v>9392</v>
      </c>
      <c r="P40" s="52">
        <v>7050</v>
      </c>
      <c r="Q40" s="52">
        <v>4556</v>
      </c>
      <c r="R40" s="52">
        <v>5722</v>
      </c>
      <c r="S40" s="52">
        <v>3825</v>
      </c>
      <c r="T40" s="52">
        <v>5694</v>
      </c>
      <c r="U40" s="52">
        <v>5860</v>
      </c>
      <c r="V40" s="52">
        <v>6576</v>
      </c>
      <c r="W40" s="52">
        <v>5791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9366</v>
      </c>
      <c r="D41" s="36">
        <v>5244</v>
      </c>
      <c r="E41" s="36">
        <v>4160</v>
      </c>
      <c r="F41" s="36">
        <v>7422</v>
      </c>
      <c r="G41" s="36">
        <v>16763</v>
      </c>
      <c r="H41" s="36">
        <v>19956</v>
      </c>
      <c r="I41" s="36">
        <v>22875</v>
      </c>
      <c r="J41" s="36">
        <v>15166</v>
      </c>
      <c r="K41" s="36">
        <v>14026</v>
      </c>
      <c r="L41" s="36">
        <v>11208</v>
      </c>
      <c r="M41" s="36">
        <v>13236</v>
      </c>
      <c r="N41" s="36">
        <v>15965</v>
      </c>
      <c r="O41" s="36">
        <v>19697</v>
      </c>
      <c r="P41" s="36">
        <v>11960</v>
      </c>
      <c r="Q41" s="36">
        <v>10356</v>
      </c>
      <c r="R41" s="36">
        <v>9420</v>
      </c>
      <c r="S41" s="36">
        <v>10250</v>
      </c>
      <c r="T41" s="36">
        <v>11822</v>
      </c>
      <c r="U41" s="36">
        <v>13950</v>
      </c>
      <c r="V41" s="36">
        <v>14504</v>
      </c>
      <c r="W41" s="36">
        <v>13539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68614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52851</v>
      </c>
      <c r="L45" s="52">
        <v>60151</v>
      </c>
      <c r="M45" s="52">
        <v>97740</v>
      </c>
      <c r="N45" s="52">
        <v>76734</v>
      </c>
      <c r="O45" s="52">
        <v>80183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18036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27264</v>
      </c>
      <c r="L48" s="52">
        <v>18124</v>
      </c>
      <c r="M48" s="52">
        <v>30071</v>
      </c>
      <c r="N48" s="52">
        <v>36374</v>
      </c>
      <c r="O48" s="52">
        <v>41698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1392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31981</v>
      </c>
      <c r="L50" s="52">
        <v>38198</v>
      </c>
      <c r="M50" s="52">
        <v>56418</v>
      </c>
      <c r="N50" s="52">
        <v>48067</v>
      </c>
      <c r="O50" s="52">
        <v>52153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1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122</v>
      </c>
      <c r="L51" s="52">
        <v>93</v>
      </c>
      <c r="M51" s="52">
        <v>105</v>
      </c>
      <c r="N51" s="52">
        <v>61</v>
      </c>
      <c r="O51" s="52">
        <v>203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65361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14975</v>
      </c>
      <c r="L54" s="52">
        <v>11489</v>
      </c>
      <c r="M54" s="52">
        <v>37057</v>
      </c>
      <c r="N54" s="52">
        <v>22203</v>
      </c>
      <c r="O54" s="52">
        <v>19998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1860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5773</v>
      </c>
      <c r="L55" s="52">
        <v>10371</v>
      </c>
      <c r="M55" s="52">
        <v>4160</v>
      </c>
      <c r="N55" s="52">
        <v>6403</v>
      </c>
      <c r="O55" s="52">
        <v>7829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22112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21815</v>
      </c>
      <c r="L59" s="52">
        <v>22971</v>
      </c>
      <c r="M59" s="52">
        <v>34776</v>
      </c>
      <c r="N59" s="52">
        <v>29499</v>
      </c>
      <c r="O59" s="52">
        <v>25889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46502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31036</v>
      </c>
      <c r="L60" s="36">
        <v>37180</v>
      </c>
      <c r="M60" s="36">
        <v>62964</v>
      </c>
      <c r="N60" s="36">
        <v>47235</v>
      </c>
      <c r="O60" s="36">
        <v>54294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376772</v>
      </c>
      <c r="D64" s="52">
        <v>338859</v>
      </c>
      <c r="E64" s="52">
        <v>429940</v>
      </c>
      <c r="F64" s="52">
        <v>499213</v>
      </c>
      <c r="G64" s="52">
        <v>394746</v>
      </c>
      <c r="H64" s="52">
        <v>235799</v>
      </c>
      <c r="I64" s="52">
        <v>265305</v>
      </c>
      <c r="J64" s="52">
        <v>614215</v>
      </c>
      <c r="K64" s="52">
        <v>608328</v>
      </c>
      <c r="L64" s="52">
        <v>495102</v>
      </c>
      <c r="M64" s="52">
        <v>550970</v>
      </c>
      <c r="N64" s="52">
        <v>538115</v>
      </c>
      <c r="O64" s="52">
        <v>487516</v>
      </c>
      <c r="P64" s="52">
        <v>582111</v>
      </c>
      <c r="Q64" s="52">
        <v>383684</v>
      </c>
      <c r="R64" s="52">
        <v>368440</v>
      </c>
      <c r="S64" s="52">
        <v>329906</v>
      </c>
      <c r="T64" s="52">
        <v>380386</v>
      </c>
      <c r="U64" s="52">
        <v>286077</v>
      </c>
      <c r="V64" s="52">
        <v>290301</v>
      </c>
      <c r="W64" s="52">
        <v>194237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99041</v>
      </c>
      <c r="D67" s="52">
        <v>240439</v>
      </c>
      <c r="E67" s="52">
        <v>340970</v>
      </c>
      <c r="F67" s="52">
        <v>216723</v>
      </c>
      <c r="G67" s="52">
        <v>164951</v>
      </c>
      <c r="H67" s="52">
        <v>111472</v>
      </c>
      <c r="I67" s="52">
        <v>156166</v>
      </c>
      <c r="J67" s="52">
        <v>415729</v>
      </c>
      <c r="K67" s="52">
        <v>313822</v>
      </c>
      <c r="L67" s="52">
        <v>149180</v>
      </c>
      <c r="M67" s="52">
        <v>169514</v>
      </c>
      <c r="N67" s="52">
        <v>255083</v>
      </c>
      <c r="O67" s="52">
        <v>253526</v>
      </c>
      <c r="P67" s="52">
        <v>109477</v>
      </c>
      <c r="Q67" s="52">
        <v>63763</v>
      </c>
      <c r="R67" s="52">
        <v>165237</v>
      </c>
      <c r="S67" s="52">
        <v>145788</v>
      </c>
      <c r="T67" s="52">
        <v>330348</v>
      </c>
      <c r="U67" s="52">
        <v>167319</v>
      </c>
      <c r="V67" s="52">
        <v>154794</v>
      </c>
      <c r="W67" s="52">
        <v>29191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289023</v>
      </c>
      <c r="D69" s="52">
        <v>217115</v>
      </c>
      <c r="E69" s="52">
        <v>248045</v>
      </c>
      <c r="F69" s="52">
        <v>208459</v>
      </c>
      <c r="G69" s="52">
        <v>394068</v>
      </c>
      <c r="H69" s="52">
        <v>235470</v>
      </c>
      <c r="I69" s="52">
        <v>264532</v>
      </c>
      <c r="J69" s="52">
        <v>561863</v>
      </c>
      <c r="K69" s="52">
        <v>583867</v>
      </c>
      <c r="L69" s="52">
        <v>478025</v>
      </c>
      <c r="M69" s="52">
        <v>413038</v>
      </c>
      <c r="N69" s="52">
        <v>476922</v>
      </c>
      <c r="O69" s="52">
        <v>484753</v>
      </c>
      <c r="P69" s="52">
        <v>579617</v>
      </c>
      <c r="Q69" s="52">
        <v>380367</v>
      </c>
      <c r="R69" s="52">
        <v>366204</v>
      </c>
      <c r="S69" s="52">
        <v>328491</v>
      </c>
      <c r="T69" s="52">
        <v>339928</v>
      </c>
      <c r="U69" s="52">
        <v>246237</v>
      </c>
      <c r="V69" s="52">
        <v>269184</v>
      </c>
      <c r="W69" s="52">
        <v>190092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140</v>
      </c>
      <c r="D70" s="52">
        <v>70</v>
      </c>
      <c r="E70" s="52">
        <v>194</v>
      </c>
      <c r="F70" s="52">
        <v>14</v>
      </c>
      <c r="G70" s="52">
        <v>678</v>
      </c>
      <c r="H70" s="52">
        <v>329</v>
      </c>
      <c r="I70" s="52">
        <v>773</v>
      </c>
      <c r="J70" s="52">
        <v>1249</v>
      </c>
      <c r="K70" s="52">
        <v>2047</v>
      </c>
      <c r="L70" s="52">
        <v>3347</v>
      </c>
      <c r="M70" s="52">
        <v>0</v>
      </c>
      <c r="N70" s="52">
        <v>2364</v>
      </c>
      <c r="O70" s="52">
        <v>2763</v>
      </c>
      <c r="P70" s="52">
        <v>2494</v>
      </c>
      <c r="Q70" s="52">
        <v>3317</v>
      </c>
      <c r="R70" s="52">
        <v>2236</v>
      </c>
      <c r="S70" s="52">
        <v>1415</v>
      </c>
      <c r="T70" s="52">
        <v>1603</v>
      </c>
      <c r="U70" s="52">
        <v>1643</v>
      </c>
      <c r="V70" s="52">
        <v>3553</v>
      </c>
      <c r="W70" s="52">
        <v>4145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85185</v>
      </c>
      <c r="D73" s="52">
        <v>118164</v>
      </c>
      <c r="E73" s="52">
        <v>175406</v>
      </c>
      <c r="F73" s="52">
        <v>281523</v>
      </c>
      <c r="G73" s="52">
        <v>0</v>
      </c>
      <c r="H73" s="52">
        <v>0</v>
      </c>
      <c r="I73" s="52">
        <v>0</v>
      </c>
      <c r="J73" s="52">
        <v>34650</v>
      </c>
      <c r="K73" s="52">
        <v>16177</v>
      </c>
      <c r="L73" s="52">
        <v>7216</v>
      </c>
      <c r="M73" s="52">
        <v>124011</v>
      </c>
      <c r="N73" s="52">
        <v>45662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25891</v>
      </c>
      <c r="U73" s="52">
        <v>25371</v>
      </c>
      <c r="V73" s="52">
        <v>10049</v>
      </c>
      <c r="W73" s="52">
        <v>0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2424</v>
      </c>
      <c r="D74" s="52">
        <v>3510</v>
      </c>
      <c r="E74" s="52">
        <v>6295</v>
      </c>
      <c r="F74" s="52">
        <v>9217</v>
      </c>
      <c r="G74" s="52">
        <v>0</v>
      </c>
      <c r="H74" s="52">
        <v>0</v>
      </c>
      <c r="I74" s="52">
        <v>0</v>
      </c>
      <c r="J74" s="52">
        <v>16453</v>
      </c>
      <c r="K74" s="52">
        <v>6237</v>
      </c>
      <c r="L74" s="52">
        <v>6514</v>
      </c>
      <c r="M74" s="52">
        <v>13921</v>
      </c>
      <c r="N74" s="52">
        <v>13167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12964</v>
      </c>
      <c r="U74" s="52">
        <v>12826</v>
      </c>
      <c r="V74" s="52">
        <v>7515</v>
      </c>
      <c r="W74" s="52">
        <v>0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318469</v>
      </c>
      <c r="D78" s="52">
        <v>278797</v>
      </c>
      <c r="E78" s="52">
        <v>317418</v>
      </c>
      <c r="F78" s="52">
        <v>314542</v>
      </c>
      <c r="G78" s="52">
        <v>377354</v>
      </c>
      <c r="H78" s="52">
        <v>151231</v>
      </c>
      <c r="I78" s="52">
        <v>222511</v>
      </c>
      <c r="J78" s="52">
        <v>484983</v>
      </c>
      <c r="K78" s="52">
        <v>599425</v>
      </c>
      <c r="L78" s="52">
        <v>490248</v>
      </c>
      <c r="M78" s="52">
        <v>471582</v>
      </c>
      <c r="N78" s="52">
        <v>516209</v>
      </c>
      <c r="O78" s="52">
        <v>447334</v>
      </c>
      <c r="P78" s="52">
        <v>488354</v>
      </c>
      <c r="Q78" s="52">
        <v>361929</v>
      </c>
      <c r="R78" s="52">
        <v>335107</v>
      </c>
      <c r="S78" s="52">
        <v>327154</v>
      </c>
      <c r="T78" s="52">
        <v>364615</v>
      </c>
      <c r="U78" s="52">
        <v>261805</v>
      </c>
      <c r="V78" s="52">
        <v>283799</v>
      </c>
      <c r="W78" s="52">
        <v>189426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58303</v>
      </c>
      <c r="D79" s="36">
        <v>60062</v>
      </c>
      <c r="E79" s="36">
        <v>112522</v>
      </c>
      <c r="F79" s="36">
        <v>184671</v>
      </c>
      <c r="G79" s="36">
        <v>17392</v>
      </c>
      <c r="H79" s="36">
        <v>84568</v>
      </c>
      <c r="I79" s="36">
        <v>42794</v>
      </c>
      <c r="J79" s="36">
        <v>129232</v>
      </c>
      <c r="K79" s="36">
        <v>8903</v>
      </c>
      <c r="L79" s="36">
        <v>4854</v>
      </c>
      <c r="M79" s="36">
        <v>79388</v>
      </c>
      <c r="N79" s="36">
        <v>21906</v>
      </c>
      <c r="O79" s="36">
        <v>40182</v>
      </c>
      <c r="P79" s="36">
        <v>93757</v>
      </c>
      <c r="Q79" s="36">
        <v>21755</v>
      </c>
      <c r="R79" s="36">
        <v>33333</v>
      </c>
      <c r="S79" s="36">
        <v>2752</v>
      </c>
      <c r="T79" s="36">
        <v>15771</v>
      </c>
      <c r="U79" s="36">
        <v>24272</v>
      </c>
      <c r="V79" s="36">
        <v>6502</v>
      </c>
      <c r="W79" s="36">
        <v>4811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117839</v>
      </c>
      <c r="D83" s="52">
        <v>226062</v>
      </c>
      <c r="E83" s="52">
        <v>181843</v>
      </c>
      <c r="F83" s="52">
        <v>141890</v>
      </c>
      <c r="G83" s="52">
        <v>396580</v>
      </c>
      <c r="H83" s="52">
        <v>466099</v>
      </c>
      <c r="I83" s="52">
        <v>505981</v>
      </c>
      <c r="J83" s="52">
        <v>137855</v>
      </c>
      <c r="K83" s="52">
        <v>64775</v>
      </c>
      <c r="L83" s="52">
        <v>76973</v>
      </c>
      <c r="M83" s="52">
        <v>43109</v>
      </c>
      <c r="N83" s="52">
        <v>64884</v>
      </c>
      <c r="O83" s="52">
        <v>101958</v>
      </c>
      <c r="P83" s="52">
        <v>397823</v>
      </c>
      <c r="Q83" s="52">
        <v>240505</v>
      </c>
      <c r="R83" s="52">
        <v>212284</v>
      </c>
      <c r="S83" s="52">
        <v>226252</v>
      </c>
      <c r="T83" s="52">
        <v>217668</v>
      </c>
      <c r="U83" s="52">
        <v>217553</v>
      </c>
      <c r="V83" s="52">
        <v>204334</v>
      </c>
      <c r="W83" s="52">
        <v>223235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30976</v>
      </c>
      <c r="D86" s="52">
        <v>160403</v>
      </c>
      <c r="E86" s="52">
        <v>144213</v>
      </c>
      <c r="F86" s="52">
        <v>61599</v>
      </c>
      <c r="G86" s="52">
        <v>165716</v>
      </c>
      <c r="H86" s="52">
        <v>220344</v>
      </c>
      <c r="I86" s="52">
        <v>297835</v>
      </c>
      <c r="J86" s="52">
        <v>93307</v>
      </c>
      <c r="K86" s="52">
        <v>33416</v>
      </c>
      <c r="L86" s="52">
        <v>23192</v>
      </c>
      <c r="M86" s="52">
        <v>13263</v>
      </c>
      <c r="N86" s="52">
        <v>30757</v>
      </c>
      <c r="O86" s="52">
        <v>53022</v>
      </c>
      <c r="P86" s="52">
        <v>74819</v>
      </c>
      <c r="Q86" s="52">
        <v>39969</v>
      </c>
      <c r="R86" s="52">
        <v>95205</v>
      </c>
      <c r="S86" s="52">
        <v>99982</v>
      </c>
      <c r="T86" s="52">
        <v>189035</v>
      </c>
      <c r="U86" s="52">
        <v>127241</v>
      </c>
      <c r="V86" s="52">
        <v>108954</v>
      </c>
      <c r="W86" s="52">
        <v>33549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5368</v>
      </c>
      <c r="D88" s="52">
        <v>21316</v>
      </c>
      <c r="E88" s="52">
        <v>22267</v>
      </c>
      <c r="F88" s="52">
        <v>27076</v>
      </c>
      <c r="G88" s="52">
        <v>32824</v>
      </c>
      <c r="H88" s="52">
        <v>35502</v>
      </c>
      <c r="I88" s="52">
        <v>30343</v>
      </c>
      <c r="J88" s="52">
        <v>20818</v>
      </c>
      <c r="K88" s="52">
        <v>4542</v>
      </c>
      <c r="L88" s="52">
        <v>4493</v>
      </c>
      <c r="M88" s="52">
        <v>4418</v>
      </c>
      <c r="N88" s="52">
        <v>6903</v>
      </c>
      <c r="O88" s="52">
        <v>8895</v>
      </c>
      <c r="P88" s="52">
        <v>27588</v>
      </c>
      <c r="Q88" s="52">
        <v>19317</v>
      </c>
      <c r="R88" s="52">
        <v>27280</v>
      </c>
      <c r="S88" s="52">
        <v>38108</v>
      </c>
      <c r="T88" s="52">
        <v>35025</v>
      </c>
      <c r="U88" s="52">
        <v>39176</v>
      </c>
      <c r="V88" s="52">
        <v>31114</v>
      </c>
      <c r="W88" s="52">
        <v>52188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1</v>
      </c>
      <c r="D89" s="52">
        <v>7</v>
      </c>
      <c r="E89" s="52">
        <v>8</v>
      </c>
      <c r="F89" s="52">
        <v>5</v>
      </c>
      <c r="G89" s="52">
        <v>31</v>
      </c>
      <c r="H89" s="52">
        <v>41</v>
      </c>
      <c r="I89" s="52">
        <v>73</v>
      </c>
      <c r="J89" s="52">
        <v>56</v>
      </c>
      <c r="K89" s="52">
        <v>15</v>
      </c>
      <c r="L89" s="52">
        <v>30</v>
      </c>
      <c r="M89" s="52">
        <v>10</v>
      </c>
      <c r="N89" s="52">
        <v>31</v>
      </c>
      <c r="O89" s="52">
        <v>44</v>
      </c>
      <c r="P89" s="52">
        <v>245</v>
      </c>
      <c r="Q89" s="52">
        <v>88</v>
      </c>
      <c r="R89" s="52">
        <v>104</v>
      </c>
      <c r="S89" s="52">
        <v>285</v>
      </c>
      <c r="T89" s="52">
        <v>75</v>
      </c>
      <c r="U89" s="52">
        <v>189</v>
      </c>
      <c r="V89" s="52">
        <v>196</v>
      </c>
      <c r="W89" s="52">
        <v>778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46607</v>
      </c>
      <c r="D92" s="52">
        <v>64386</v>
      </c>
      <c r="E92" s="52">
        <v>60441</v>
      </c>
      <c r="F92" s="52">
        <v>50712</v>
      </c>
      <c r="G92" s="52">
        <v>74536</v>
      </c>
      <c r="H92" s="52">
        <v>72843</v>
      </c>
      <c r="I92" s="52">
        <v>38502</v>
      </c>
      <c r="J92" s="52">
        <v>28408</v>
      </c>
      <c r="K92" s="52">
        <v>20408</v>
      </c>
      <c r="L92" s="52">
        <v>22178</v>
      </c>
      <c r="M92" s="52">
        <v>13561</v>
      </c>
      <c r="N92" s="52">
        <v>11339</v>
      </c>
      <c r="O92" s="52">
        <v>12063</v>
      </c>
      <c r="P92" s="52">
        <v>37291</v>
      </c>
      <c r="Q92" s="52">
        <v>35626</v>
      </c>
      <c r="R92" s="52">
        <v>54704</v>
      </c>
      <c r="S92" s="52">
        <v>58331</v>
      </c>
      <c r="T92" s="52">
        <v>53549</v>
      </c>
      <c r="U92" s="52">
        <v>43346</v>
      </c>
      <c r="V92" s="52">
        <v>36385</v>
      </c>
      <c r="W92" s="52">
        <v>35525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15</v>
      </c>
      <c r="D93" s="52">
        <v>14</v>
      </c>
      <c r="E93" s="52">
        <v>25</v>
      </c>
      <c r="F93" s="52">
        <v>24</v>
      </c>
      <c r="G93" s="52">
        <v>69</v>
      </c>
      <c r="H93" s="52">
        <v>60</v>
      </c>
      <c r="I93" s="52">
        <v>129</v>
      </c>
      <c r="J93" s="52">
        <v>79</v>
      </c>
      <c r="K93" s="52">
        <v>46</v>
      </c>
      <c r="L93" s="52">
        <v>93</v>
      </c>
      <c r="M93" s="52">
        <v>24</v>
      </c>
      <c r="N93" s="52">
        <v>41</v>
      </c>
      <c r="O93" s="52">
        <v>58</v>
      </c>
      <c r="P93" s="52">
        <v>137</v>
      </c>
      <c r="Q93" s="52">
        <v>197</v>
      </c>
      <c r="R93" s="52">
        <v>250</v>
      </c>
      <c r="S93" s="52">
        <v>279</v>
      </c>
      <c r="T93" s="52">
        <v>253</v>
      </c>
      <c r="U93" s="52">
        <v>179</v>
      </c>
      <c r="V93" s="52">
        <v>283</v>
      </c>
      <c r="W93" s="52">
        <v>511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64026</v>
      </c>
      <c r="D96" s="52">
        <v>136290</v>
      </c>
      <c r="E96" s="52">
        <v>95669</v>
      </c>
      <c r="F96" s="52">
        <v>62042</v>
      </c>
      <c r="G96" s="52">
        <v>263875</v>
      </c>
      <c r="H96" s="52">
        <v>333643</v>
      </c>
      <c r="I96" s="52">
        <v>369727</v>
      </c>
      <c r="J96" s="52">
        <v>60003</v>
      </c>
      <c r="K96" s="52">
        <v>28700</v>
      </c>
      <c r="L96" s="52">
        <v>26372</v>
      </c>
      <c r="M96" s="52">
        <v>22563</v>
      </c>
      <c r="N96" s="52">
        <v>36147</v>
      </c>
      <c r="O96" s="52">
        <v>58138</v>
      </c>
      <c r="P96" s="52">
        <v>204019</v>
      </c>
      <c r="Q96" s="52">
        <v>141564</v>
      </c>
      <c r="R96" s="52">
        <v>75844</v>
      </c>
      <c r="S96" s="52">
        <v>74846</v>
      </c>
      <c r="T96" s="52">
        <v>85802</v>
      </c>
      <c r="U96" s="52">
        <v>89445</v>
      </c>
      <c r="V96" s="52">
        <v>78016</v>
      </c>
      <c r="W96" s="52">
        <v>37929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1822</v>
      </c>
      <c r="D97" s="52">
        <v>4049</v>
      </c>
      <c r="E97" s="52">
        <v>3433</v>
      </c>
      <c r="F97" s="52">
        <v>2031</v>
      </c>
      <c r="G97" s="52">
        <v>25245</v>
      </c>
      <c r="H97" s="52">
        <v>24010</v>
      </c>
      <c r="I97" s="52">
        <v>67207</v>
      </c>
      <c r="J97" s="52">
        <v>28491</v>
      </c>
      <c r="K97" s="52">
        <v>11064</v>
      </c>
      <c r="L97" s="52">
        <v>23807</v>
      </c>
      <c r="M97" s="52">
        <v>2533</v>
      </c>
      <c r="N97" s="52">
        <v>10423</v>
      </c>
      <c r="O97" s="52">
        <v>22760</v>
      </c>
      <c r="P97" s="52">
        <v>128543</v>
      </c>
      <c r="Q97" s="52">
        <v>43713</v>
      </c>
      <c r="R97" s="52">
        <v>54102</v>
      </c>
      <c r="S97" s="52">
        <v>54403</v>
      </c>
      <c r="T97" s="52">
        <v>42964</v>
      </c>
      <c r="U97" s="52">
        <v>45218</v>
      </c>
      <c r="V97" s="52">
        <v>58340</v>
      </c>
      <c r="W97" s="52">
        <v>96304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2757</v>
      </c>
      <c r="D101" s="52">
        <v>6752</v>
      </c>
      <c r="E101" s="52">
        <v>6759</v>
      </c>
      <c r="F101" s="52">
        <v>8487</v>
      </c>
      <c r="G101" s="52">
        <v>15685</v>
      </c>
      <c r="H101" s="52">
        <v>21084</v>
      </c>
      <c r="I101" s="52">
        <v>24697</v>
      </c>
      <c r="J101" s="52">
        <v>12075</v>
      </c>
      <c r="K101" s="52">
        <v>2065</v>
      </c>
      <c r="L101" s="52">
        <v>1644</v>
      </c>
      <c r="M101" s="52">
        <v>1535</v>
      </c>
      <c r="N101" s="52">
        <v>3816</v>
      </c>
      <c r="O101" s="52">
        <v>6250</v>
      </c>
      <c r="P101" s="52">
        <v>25526</v>
      </c>
      <c r="Q101" s="52">
        <v>15831</v>
      </c>
      <c r="R101" s="52">
        <v>13640</v>
      </c>
      <c r="S101" s="52">
        <v>9121</v>
      </c>
      <c r="T101" s="52">
        <v>8179</v>
      </c>
      <c r="U101" s="52">
        <v>8068</v>
      </c>
      <c r="V101" s="52">
        <v>8935</v>
      </c>
      <c r="W101" s="52">
        <v>10037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37087</v>
      </c>
      <c r="D102" s="52">
        <v>79899</v>
      </c>
      <c r="E102" s="52">
        <v>78836</v>
      </c>
      <c r="F102" s="52">
        <v>55733</v>
      </c>
      <c r="G102" s="52">
        <v>112107</v>
      </c>
      <c r="H102" s="52">
        <v>126100</v>
      </c>
      <c r="I102" s="52">
        <v>134013</v>
      </c>
      <c r="J102" s="52">
        <v>71828</v>
      </c>
      <c r="K102" s="52">
        <v>25884</v>
      </c>
      <c r="L102" s="52">
        <v>28767</v>
      </c>
      <c r="M102" s="52">
        <v>14792</v>
      </c>
      <c r="N102" s="52">
        <v>23476</v>
      </c>
      <c r="O102" s="52">
        <v>30901</v>
      </c>
      <c r="P102" s="52">
        <v>138073</v>
      </c>
      <c r="Q102" s="52">
        <v>68643</v>
      </c>
      <c r="R102" s="52">
        <v>75070</v>
      </c>
      <c r="S102" s="52">
        <v>59001</v>
      </c>
      <c r="T102" s="52">
        <v>68095</v>
      </c>
      <c r="U102" s="52">
        <v>61973</v>
      </c>
      <c r="V102" s="52">
        <v>60952</v>
      </c>
      <c r="W102" s="52">
        <v>63871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77995</v>
      </c>
      <c r="D103" s="36">
        <v>139411</v>
      </c>
      <c r="E103" s="36">
        <v>96248</v>
      </c>
      <c r="F103" s="36">
        <v>77670</v>
      </c>
      <c r="G103" s="36">
        <v>268788</v>
      </c>
      <c r="H103" s="36">
        <v>318915</v>
      </c>
      <c r="I103" s="36">
        <v>347271</v>
      </c>
      <c r="J103" s="36">
        <v>53952</v>
      </c>
      <c r="K103" s="36">
        <v>36826</v>
      </c>
      <c r="L103" s="36">
        <v>46562</v>
      </c>
      <c r="M103" s="36">
        <v>26782</v>
      </c>
      <c r="N103" s="36">
        <v>37592</v>
      </c>
      <c r="O103" s="36">
        <v>64807</v>
      </c>
      <c r="P103" s="36">
        <v>234224</v>
      </c>
      <c r="Q103" s="36">
        <v>156031</v>
      </c>
      <c r="R103" s="36">
        <v>123574</v>
      </c>
      <c r="S103" s="36">
        <v>158130</v>
      </c>
      <c r="T103" s="36">
        <v>141394</v>
      </c>
      <c r="U103" s="36">
        <v>147512</v>
      </c>
      <c r="V103" s="36">
        <v>134447</v>
      </c>
      <c r="W103" s="36">
        <v>149327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68</v>
      </c>
      <c r="D107" s="52">
        <v>34</v>
      </c>
      <c r="E107" s="52">
        <v>14</v>
      </c>
      <c r="F107" s="52">
        <v>48</v>
      </c>
      <c r="G107" s="52">
        <v>60</v>
      </c>
      <c r="H107" s="52">
        <v>103</v>
      </c>
      <c r="I107" s="52">
        <v>94</v>
      </c>
      <c r="J107" s="52">
        <v>42</v>
      </c>
      <c r="K107" s="52">
        <v>11</v>
      </c>
      <c r="L107" s="52">
        <v>0</v>
      </c>
      <c r="M107" s="52">
        <v>16</v>
      </c>
      <c r="N107" s="52">
        <v>39</v>
      </c>
      <c r="O107" s="52">
        <v>30</v>
      </c>
      <c r="P107" s="52">
        <v>0</v>
      </c>
      <c r="Q107" s="52">
        <v>0</v>
      </c>
      <c r="R107" s="52">
        <v>22</v>
      </c>
      <c r="S107" s="52">
        <v>29</v>
      </c>
      <c r="T107" s="52">
        <v>29</v>
      </c>
      <c r="U107" s="52">
        <v>29</v>
      </c>
      <c r="V107" s="52">
        <v>35</v>
      </c>
      <c r="W107" s="52">
        <v>25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18</v>
      </c>
      <c r="D110" s="52">
        <v>24</v>
      </c>
      <c r="E110" s="52">
        <v>11</v>
      </c>
      <c r="F110" s="52">
        <v>21</v>
      </c>
      <c r="G110" s="52">
        <v>25</v>
      </c>
      <c r="H110" s="52">
        <v>48</v>
      </c>
      <c r="I110" s="52">
        <v>55</v>
      </c>
      <c r="J110" s="52">
        <v>28</v>
      </c>
      <c r="K110" s="52">
        <v>6</v>
      </c>
      <c r="L110" s="52">
        <v>0</v>
      </c>
      <c r="M110" s="52">
        <v>4</v>
      </c>
      <c r="N110" s="52">
        <v>19</v>
      </c>
      <c r="O110" s="52">
        <v>16</v>
      </c>
      <c r="P110" s="52">
        <v>0</v>
      </c>
      <c r="Q110" s="52">
        <v>0</v>
      </c>
      <c r="R110" s="52">
        <v>10</v>
      </c>
      <c r="S110" s="52">
        <v>13</v>
      </c>
      <c r="T110" s="52">
        <v>25</v>
      </c>
      <c r="U110" s="52">
        <v>17</v>
      </c>
      <c r="V110" s="52">
        <v>19</v>
      </c>
      <c r="W110" s="52">
        <v>4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9</v>
      </c>
      <c r="D112" s="52">
        <v>18</v>
      </c>
      <c r="E112" s="52">
        <v>4</v>
      </c>
      <c r="F112" s="52">
        <v>5</v>
      </c>
      <c r="G112" s="52">
        <v>7</v>
      </c>
      <c r="H112" s="52">
        <v>13</v>
      </c>
      <c r="I112" s="52">
        <v>61</v>
      </c>
      <c r="J112" s="52">
        <v>42</v>
      </c>
      <c r="K112" s="52">
        <v>11</v>
      </c>
      <c r="L112" s="52">
        <v>0</v>
      </c>
      <c r="M112" s="52">
        <v>7</v>
      </c>
      <c r="N112" s="52">
        <v>21</v>
      </c>
      <c r="O112" s="52">
        <v>18</v>
      </c>
      <c r="P112" s="52">
        <v>0</v>
      </c>
      <c r="Q112" s="52">
        <v>0</v>
      </c>
      <c r="R112" s="52">
        <v>18</v>
      </c>
      <c r="S112" s="52">
        <v>18</v>
      </c>
      <c r="T112" s="52">
        <v>25</v>
      </c>
      <c r="U112" s="52">
        <v>21</v>
      </c>
      <c r="V112" s="52">
        <v>22</v>
      </c>
      <c r="W112" s="52">
        <v>22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1</v>
      </c>
      <c r="S113" s="52">
        <v>0</v>
      </c>
      <c r="T113" s="52">
        <v>0</v>
      </c>
      <c r="U113" s="52">
        <v>0</v>
      </c>
      <c r="V113" s="52">
        <v>0</v>
      </c>
      <c r="W113" s="52">
        <v>1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57</v>
      </c>
      <c r="D116" s="52">
        <v>16</v>
      </c>
      <c r="E116" s="52">
        <v>10</v>
      </c>
      <c r="F116" s="52">
        <v>42</v>
      </c>
      <c r="G116" s="52">
        <v>48</v>
      </c>
      <c r="H116" s="52">
        <v>84</v>
      </c>
      <c r="I116" s="52">
        <v>28</v>
      </c>
      <c r="J116" s="52">
        <v>0</v>
      </c>
      <c r="K116" s="52">
        <v>0</v>
      </c>
      <c r="L116" s="52">
        <v>0</v>
      </c>
      <c r="M116" s="52">
        <v>8</v>
      </c>
      <c r="N116" s="52">
        <v>14</v>
      </c>
      <c r="O116" s="52">
        <v>9</v>
      </c>
      <c r="P116" s="52">
        <v>0</v>
      </c>
      <c r="Q116" s="52">
        <v>0</v>
      </c>
      <c r="R116" s="52">
        <v>2</v>
      </c>
      <c r="S116" s="52">
        <v>6</v>
      </c>
      <c r="T116" s="52">
        <v>3</v>
      </c>
      <c r="U116" s="52">
        <v>5</v>
      </c>
      <c r="V116" s="52">
        <v>7</v>
      </c>
      <c r="W116" s="52">
        <v>1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2</v>
      </c>
      <c r="D117" s="52">
        <v>0</v>
      </c>
      <c r="E117" s="52">
        <v>0</v>
      </c>
      <c r="F117" s="52">
        <v>1</v>
      </c>
      <c r="G117" s="52">
        <v>5</v>
      </c>
      <c r="H117" s="52">
        <v>6</v>
      </c>
      <c r="I117" s="52">
        <v>5</v>
      </c>
      <c r="J117" s="52">
        <v>0</v>
      </c>
      <c r="K117" s="52">
        <v>0</v>
      </c>
      <c r="L117" s="52">
        <v>0</v>
      </c>
      <c r="M117" s="52">
        <v>1</v>
      </c>
      <c r="N117" s="52">
        <v>4</v>
      </c>
      <c r="O117" s="52">
        <v>3</v>
      </c>
      <c r="P117" s="52">
        <v>0</v>
      </c>
      <c r="Q117" s="52">
        <v>0</v>
      </c>
      <c r="R117" s="52">
        <v>1</v>
      </c>
      <c r="S117" s="52">
        <v>5</v>
      </c>
      <c r="T117" s="52">
        <v>1</v>
      </c>
      <c r="U117" s="52">
        <v>3</v>
      </c>
      <c r="V117" s="52">
        <v>6</v>
      </c>
      <c r="W117" s="52">
        <v>1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22</v>
      </c>
      <c r="D121" s="52">
        <v>12</v>
      </c>
      <c r="E121" s="52">
        <v>6</v>
      </c>
      <c r="F121" s="52">
        <v>20</v>
      </c>
      <c r="G121" s="52">
        <v>18</v>
      </c>
      <c r="H121" s="52">
        <v>29</v>
      </c>
      <c r="I121" s="52">
        <v>26</v>
      </c>
      <c r="J121" s="52">
        <v>24</v>
      </c>
      <c r="K121" s="52">
        <v>5</v>
      </c>
      <c r="L121" s="52">
        <v>0</v>
      </c>
      <c r="M121" s="52">
        <v>6</v>
      </c>
      <c r="N121" s="52">
        <v>15</v>
      </c>
      <c r="O121" s="52">
        <v>10</v>
      </c>
      <c r="P121" s="52">
        <v>0</v>
      </c>
      <c r="Q121" s="52">
        <v>0</v>
      </c>
      <c r="R121" s="52">
        <v>8</v>
      </c>
      <c r="S121" s="52">
        <v>8</v>
      </c>
      <c r="T121" s="52">
        <v>9</v>
      </c>
      <c r="U121" s="52">
        <v>9</v>
      </c>
      <c r="V121" s="52">
        <v>11</v>
      </c>
      <c r="W121" s="52">
        <v>7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46</v>
      </c>
      <c r="D122" s="36">
        <v>22</v>
      </c>
      <c r="E122" s="36">
        <v>8</v>
      </c>
      <c r="F122" s="36">
        <v>28</v>
      </c>
      <c r="G122" s="36">
        <v>42</v>
      </c>
      <c r="H122" s="36">
        <v>74</v>
      </c>
      <c r="I122" s="36">
        <v>68</v>
      </c>
      <c r="J122" s="36">
        <v>18</v>
      </c>
      <c r="K122" s="36">
        <v>6</v>
      </c>
      <c r="L122" s="36">
        <v>0</v>
      </c>
      <c r="M122" s="36">
        <v>10</v>
      </c>
      <c r="N122" s="36">
        <v>24</v>
      </c>
      <c r="O122" s="36">
        <v>20</v>
      </c>
      <c r="P122" s="36">
        <v>0</v>
      </c>
      <c r="Q122" s="36">
        <v>0</v>
      </c>
      <c r="R122" s="36">
        <v>14</v>
      </c>
      <c r="S122" s="36">
        <v>21</v>
      </c>
      <c r="T122" s="36">
        <v>20</v>
      </c>
      <c r="U122" s="36">
        <v>20</v>
      </c>
      <c r="V122" s="36">
        <v>24</v>
      </c>
      <c r="W122" s="36">
        <v>18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51500</v>
      </c>
      <c r="G126" s="52">
        <v>629</v>
      </c>
      <c r="H126" s="52">
        <v>3516</v>
      </c>
      <c r="I126" s="52">
        <v>0</v>
      </c>
      <c r="J126" s="52">
        <v>3472</v>
      </c>
      <c r="K126" s="52">
        <v>17601</v>
      </c>
      <c r="L126" s="52">
        <v>27707</v>
      </c>
      <c r="M126" s="52">
        <v>91900</v>
      </c>
      <c r="N126" s="52">
        <v>63028</v>
      </c>
      <c r="O126" s="52">
        <v>58273</v>
      </c>
      <c r="P126" s="52">
        <v>60718</v>
      </c>
      <c r="Q126" s="52">
        <v>22948</v>
      </c>
      <c r="R126" s="52">
        <v>19637</v>
      </c>
      <c r="S126" s="52">
        <v>10581</v>
      </c>
      <c r="T126" s="52">
        <v>11196</v>
      </c>
      <c r="U126" s="52">
        <v>9705</v>
      </c>
      <c r="V126" s="52">
        <v>0</v>
      </c>
      <c r="W126" s="52">
        <v>0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22358</v>
      </c>
      <c r="G129" s="52">
        <v>262</v>
      </c>
      <c r="H129" s="52">
        <v>1662</v>
      </c>
      <c r="I129" s="52">
        <v>0</v>
      </c>
      <c r="J129" s="52">
        <v>2350</v>
      </c>
      <c r="K129" s="52">
        <v>9080</v>
      </c>
      <c r="L129" s="52">
        <v>8348</v>
      </c>
      <c r="M129" s="52">
        <v>28274</v>
      </c>
      <c r="N129" s="52">
        <v>29877</v>
      </c>
      <c r="O129" s="52">
        <v>30304</v>
      </c>
      <c r="P129" s="52">
        <v>11419</v>
      </c>
      <c r="Q129" s="52">
        <v>3814</v>
      </c>
      <c r="R129" s="52">
        <v>8807</v>
      </c>
      <c r="S129" s="52">
        <v>4676</v>
      </c>
      <c r="T129" s="52">
        <v>9723</v>
      </c>
      <c r="U129" s="52">
        <v>5676</v>
      </c>
      <c r="V129" s="52">
        <v>0</v>
      </c>
      <c r="W129" s="52">
        <v>0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42199</v>
      </c>
      <c r="G131" s="52">
        <v>9</v>
      </c>
      <c r="H131" s="52">
        <v>3512</v>
      </c>
      <c r="I131" s="52">
        <v>0</v>
      </c>
      <c r="J131" s="52">
        <v>849</v>
      </c>
      <c r="K131" s="52">
        <v>3837</v>
      </c>
      <c r="L131" s="52">
        <v>12999</v>
      </c>
      <c r="M131" s="52">
        <v>91605</v>
      </c>
      <c r="N131" s="52">
        <v>58607</v>
      </c>
      <c r="O131" s="52">
        <v>56616</v>
      </c>
      <c r="P131" s="52">
        <v>60367</v>
      </c>
      <c r="Q131" s="52">
        <v>21355</v>
      </c>
      <c r="R131" s="52">
        <v>14693</v>
      </c>
      <c r="S131" s="52">
        <v>5433</v>
      </c>
      <c r="T131" s="52">
        <v>1190</v>
      </c>
      <c r="U131" s="52">
        <v>3546</v>
      </c>
      <c r="V131" s="52">
        <v>0</v>
      </c>
      <c r="W131" s="52">
        <v>0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17</v>
      </c>
      <c r="G132" s="52">
        <v>0</v>
      </c>
      <c r="H132" s="52">
        <v>4</v>
      </c>
      <c r="I132" s="52">
        <v>0</v>
      </c>
      <c r="J132" s="52">
        <v>0</v>
      </c>
      <c r="K132" s="52">
        <v>0</v>
      </c>
      <c r="L132" s="52">
        <v>40</v>
      </c>
      <c r="M132" s="52">
        <v>295</v>
      </c>
      <c r="N132" s="52">
        <v>145</v>
      </c>
      <c r="O132" s="52">
        <v>331</v>
      </c>
      <c r="P132" s="52">
        <v>351</v>
      </c>
      <c r="Q132" s="52">
        <v>121</v>
      </c>
      <c r="R132" s="52">
        <v>123</v>
      </c>
      <c r="S132" s="52">
        <v>9</v>
      </c>
      <c r="T132" s="52">
        <v>109</v>
      </c>
      <c r="U132" s="52">
        <v>0</v>
      </c>
      <c r="V132" s="52">
        <v>0</v>
      </c>
      <c r="W132" s="52">
        <v>0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8990</v>
      </c>
      <c r="G135" s="52">
        <v>566</v>
      </c>
      <c r="H135" s="52">
        <v>0</v>
      </c>
      <c r="I135" s="52">
        <v>0</v>
      </c>
      <c r="J135" s="52">
        <v>1779</v>
      </c>
      <c r="K135" s="52">
        <v>9934</v>
      </c>
      <c r="L135" s="52">
        <v>7709</v>
      </c>
      <c r="M135" s="52">
        <v>0</v>
      </c>
      <c r="N135" s="52">
        <v>3319</v>
      </c>
      <c r="O135" s="52">
        <v>953</v>
      </c>
      <c r="P135" s="52">
        <v>0</v>
      </c>
      <c r="Q135" s="52">
        <v>1125</v>
      </c>
      <c r="R135" s="52">
        <v>2814</v>
      </c>
      <c r="S135" s="52">
        <v>2976</v>
      </c>
      <c r="T135" s="52">
        <v>6595</v>
      </c>
      <c r="U135" s="52">
        <v>4091</v>
      </c>
      <c r="V135" s="52">
        <v>0</v>
      </c>
      <c r="W135" s="52">
        <v>0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294</v>
      </c>
      <c r="G136" s="52">
        <v>54</v>
      </c>
      <c r="H136" s="52">
        <v>0</v>
      </c>
      <c r="I136" s="52">
        <v>0</v>
      </c>
      <c r="J136" s="52">
        <v>844</v>
      </c>
      <c r="K136" s="52">
        <v>3830</v>
      </c>
      <c r="L136" s="52">
        <v>6959</v>
      </c>
      <c r="M136" s="52">
        <v>0</v>
      </c>
      <c r="N136" s="52">
        <v>957</v>
      </c>
      <c r="O136" s="52">
        <v>373</v>
      </c>
      <c r="P136" s="52">
        <v>0</v>
      </c>
      <c r="Q136" s="52">
        <v>347</v>
      </c>
      <c r="R136" s="52">
        <v>2007</v>
      </c>
      <c r="S136" s="52">
        <v>2163</v>
      </c>
      <c r="T136" s="52">
        <v>3302</v>
      </c>
      <c r="U136" s="52">
        <v>2068</v>
      </c>
      <c r="V136" s="52">
        <v>0</v>
      </c>
      <c r="W136" s="52">
        <v>0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21516</v>
      </c>
      <c r="G140" s="52">
        <v>185</v>
      </c>
      <c r="H140" s="52">
        <v>996</v>
      </c>
      <c r="I140" s="52">
        <v>0</v>
      </c>
      <c r="J140" s="52">
        <v>1983</v>
      </c>
      <c r="K140" s="52">
        <v>7265</v>
      </c>
      <c r="L140" s="52">
        <v>10581</v>
      </c>
      <c r="M140" s="52">
        <v>32698</v>
      </c>
      <c r="N140" s="52">
        <v>24230</v>
      </c>
      <c r="O140" s="52">
        <v>18815</v>
      </c>
      <c r="P140" s="52">
        <v>22518</v>
      </c>
      <c r="Q140" s="52">
        <v>7011</v>
      </c>
      <c r="R140" s="52">
        <v>7421</v>
      </c>
      <c r="S140" s="52">
        <v>2875</v>
      </c>
      <c r="T140" s="52">
        <v>3639</v>
      </c>
      <c r="U140" s="52">
        <v>2871</v>
      </c>
      <c r="V140" s="52">
        <v>0</v>
      </c>
      <c r="W140" s="52">
        <v>0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29984</v>
      </c>
      <c r="G141" s="36">
        <v>444</v>
      </c>
      <c r="H141" s="36">
        <v>2520</v>
      </c>
      <c r="I141" s="36">
        <v>0</v>
      </c>
      <c r="J141" s="36">
        <v>1489</v>
      </c>
      <c r="K141" s="36">
        <v>10336</v>
      </c>
      <c r="L141" s="36">
        <v>17126</v>
      </c>
      <c r="M141" s="36">
        <v>59202</v>
      </c>
      <c r="N141" s="36">
        <v>38798</v>
      </c>
      <c r="O141" s="36">
        <v>39458</v>
      </c>
      <c r="P141" s="36">
        <v>38200</v>
      </c>
      <c r="Q141" s="36">
        <v>15937</v>
      </c>
      <c r="R141" s="36">
        <v>12216</v>
      </c>
      <c r="S141" s="36">
        <v>7706</v>
      </c>
      <c r="T141" s="36">
        <v>7557</v>
      </c>
      <c r="U141" s="36">
        <v>6834</v>
      </c>
      <c r="V141" s="36">
        <v>0</v>
      </c>
      <c r="W141" s="36">
        <v>0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962</v>
      </c>
      <c r="D145" s="52">
        <v>1667</v>
      </c>
      <c r="E145" s="52">
        <v>2449</v>
      </c>
      <c r="F145" s="52">
        <v>4194</v>
      </c>
      <c r="G145" s="52">
        <v>4940</v>
      </c>
      <c r="H145" s="52">
        <v>3816</v>
      </c>
      <c r="I145" s="52">
        <v>4455</v>
      </c>
      <c r="J145" s="52">
        <v>6714</v>
      </c>
      <c r="K145" s="52">
        <v>9804</v>
      </c>
      <c r="L145" s="52">
        <v>11173</v>
      </c>
      <c r="M145" s="52">
        <v>11259</v>
      </c>
      <c r="N145" s="52">
        <v>7045</v>
      </c>
      <c r="O145" s="52">
        <v>5819</v>
      </c>
      <c r="P145" s="52">
        <v>7777</v>
      </c>
      <c r="Q145" s="52">
        <v>9031</v>
      </c>
      <c r="R145" s="52">
        <v>7539</v>
      </c>
      <c r="S145" s="52">
        <v>6224</v>
      </c>
      <c r="T145" s="52">
        <v>4095</v>
      </c>
      <c r="U145" s="52">
        <v>32848</v>
      </c>
      <c r="V145" s="52">
        <v>48399</v>
      </c>
      <c r="W145" s="52">
        <v>124934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541</v>
      </c>
      <c r="D147" s="52">
        <v>1183</v>
      </c>
      <c r="E147" s="52">
        <v>1949</v>
      </c>
      <c r="F147" s="52">
        <v>3382</v>
      </c>
      <c r="G147" s="52">
        <v>4130</v>
      </c>
      <c r="H147" s="52">
        <v>3132</v>
      </c>
      <c r="I147" s="52">
        <v>3713</v>
      </c>
      <c r="J147" s="52">
        <v>5669</v>
      </c>
      <c r="K147" s="52">
        <v>8566</v>
      </c>
      <c r="L147" s="52">
        <v>9932</v>
      </c>
      <c r="M147" s="52">
        <v>10127</v>
      </c>
      <c r="N147" s="52">
        <v>6227</v>
      </c>
      <c r="O147" s="52">
        <v>5499</v>
      </c>
      <c r="P147" s="52">
        <v>6976</v>
      </c>
      <c r="Q147" s="52">
        <v>7995</v>
      </c>
      <c r="R147" s="52">
        <v>6947</v>
      </c>
      <c r="S147" s="52">
        <v>5866</v>
      </c>
      <c r="T147" s="52">
        <v>3978</v>
      </c>
      <c r="U147" s="52">
        <v>32324</v>
      </c>
      <c r="V147" s="52">
        <v>48399</v>
      </c>
      <c r="W147" s="52">
        <v>120452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399</v>
      </c>
      <c r="D149" s="52">
        <v>524</v>
      </c>
      <c r="E149" s="52">
        <v>928</v>
      </c>
      <c r="F149" s="52">
        <v>1852</v>
      </c>
      <c r="G149" s="52">
        <v>1012</v>
      </c>
      <c r="H149" s="52">
        <v>645</v>
      </c>
      <c r="I149" s="52">
        <v>361</v>
      </c>
      <c r="J149" s="52">
        <v>1630</v>
      </c>
      <c r="K149" s="52">
        <v>3322</v>
      </c>
      <c r="L149" s="52">
        <v>3421</v>
      </c>
      <c r="M149" s="52">
        <v>3947</v>
      </c>
      <c r="N149" s="52">
        <v>1378</v>
      </c>
      <c r="O149" s="52">
        <v>754</v>
      </c>
      <c r="P149" s="52">
        <v>784</v>
      </c>
      <c r="Q149" s="52">
        <v>1455</v>
      </c>
      <c r="R149" s="52">
        <v>2231</v>
      </c>
      <c r="S149" s="52">
        <v>1933</v>
      </c>
      <c r="T149" s="52">
        <v>1201</v>
      </c>
      <c r="U149" s="52">
        <v>7991</v>
      </c>
      <c r="V149" s="52">
        <v>10178</v>
      </c>
      <c r="W149" s="52">
        <v>26067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1</v>
      </c>
      <c r="G150" s="52">
        <v>1</v>
      </c>
      <c r="H150" s="52">
        <v>1</v>
      </c>
      <c r="I150" s="52">
        <v>1</v>
      </c>
      <c r="J150" s="52">
        <v>5</v>
      </c>
      <c r="K150" s="52">
        <v>8</v>
      </c>
      <c r="L150" s="52">
        <v>14</v>
      </c>
      <c r="M150" s="52">
        <v>7</v>
      </c>
      <c r="N150" s="52">
        <v>5</v>
      </c>
      <c r="O150" s="52">
        <v>4</v>
      </c>
      <c r="P150" s="52">
        <v>3</v>
      </c>
      <c r="Q150" s="52">
        <v>8</v>
      </c>
      <c r="R150" s="52">
        <v>10</v>
      </c>
      <c r="S150" s="52">
        <v>9</v>
      </c>
      <c r="T150" s="52">
        <v>6</v>
      </c>
      <c r="U150" s="52">
        <v>33</v>
      </c>
      <c r="V150" s="52">
        <v>79</v>
      </c>
      <c r="W150" s="52">
        <v>375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547</v>
      </c>
      <c r="D153" s="52">
        <v>1110</v>
      </c>
      <c r="E153" s="52">
        <v>1468</v>
      </c>
      <c r="F153" s="52">
        <v>2267</v>
      </c>
      <c r="G153" s="52">
        <v>3584</v>
      </c>
      <c r="H153" s="52">
        <v>2957</v>
      </c>
      <c r="I153" s="52">
        <v>3463</v>
      </c>
      <c r="J153" s="52">
        <v>3444</v>
      </c>
      <c r="K153" s="52">
        <v>4673</v>
      </c>
      <c r="L153" s="52">
        <v>4067</v>
      </c>
      <c r="M153" s="52">
        <v>6568</v>
      </c>
      <c r="N153" s="52">
        <v>4395</v>
      </c>
      <c r="O153" s="52">
        <v>3637</v>
      </c>
      <c r="P153" s="52">
        <v>4288</v>
      </c>
      <c r="Q153" s="52">
        <v>5782</v>
      </c>
      <c r="R153" s="52">
        <v>3092</v>
      </c>
      <c r="S153" s="52">
        <v>2480</v>
      </c>
      <c r="T153" s="52">
        <v>1924</v>
      </c>
      <c r="U153" s="52">
        <v>16488</v>
      </c>
      <c r="V153" s="52">
        <v>21823</v>
      </c>
      <c r="W153" s="52">
        <v>27830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16</v>
      </c>
      <c r="D154" s="52">
        <v>33</v>
      </c>
      <c r="E154" s="52">
        <v>53</v>
      </c>
      <c r="F154" s="52">
        <v>74</v>
      </c>
      <c r="G154" s="52">
        <v>343</v>
      </c>
      <c r="H154" s="52">
        <v>213</v>
      </c>
      <c r="I154" s="52">
        <v>630</v>
      </c>
      <c r="J154" s="52">
        <v>1635</v>
      </c>
      <c r="K154" s="52">
        <v>1801</v>
      </c>
      <c r="L154" s="52">
        <v>3671</v>
      </c>
      <c r="M154" s="52">
        <v>737</v>
      </c>
      <c r="N154" s="52">
        <v>1267</v>
      </c>
      <c r="O154" s="52">
        <v>1424</v>
      </c>
      <c r="P154" s="52">
        <v>2702</v>
      </c>
      <c r="Q154" s="52">
        <v>1786</v>
      </c>
      <c r="R154" s="52">
        <v>2206</v>
      </c>
      <c r="S154" s="52">
        <v>1802</v>
      </c>
      <c r="T154" s="52">
        <v>964</v>
      </c>
      <c r="U154" s="52">
        <v>8336</v>
      </c>
      <c r="V154" s="52">
        <v>16319</v>
      </c>
      <c r="W154" s="52">
        <v>70662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310</v>
      </c>
      <c r="D158" s="52">
        <v>607</v>
      </c>
      <c r="E158" s="52">
        <v>1103</v>
      </c>
      <c r="F158" s="52">
        <v>1752</v>
      </c>
      <c r="G158" s="52">
        <v>1454</v>
      </c>
      <c r="H158" s="52">
        <v>1081</v>
      </c>
      <c r="I158" s="52">
        <v>1240</v>
      </c>
      <c r="J158" s="52">
        <v>3834</v>
      </c>
      <c r="K158" s="52">
        <v>4047</v>
      </c>
      <c r="L158" s="52">
        <v>4267</v>
      </c>
      <c r="M158" s="52">
        <v>4006</v>
      </c>
      <c r="N158" s="52">
        <v>2708</v>
      </c>
      <c r="O158" s="52">
        <v>1879</v>
      </c>
      <c r="P158" s="52">
        <v>2884</v>
      </c>
      <c r="Q158" s="52">
        <v>2759</v>
      </c>
      <c r="R158" s="52">
        <v>2849</v>
      </c>
      <c r="S158" s="52">
        <v>1691</v>
      </c>
      <c r="T158" s="52">
        <v>1331</v>
      </c>
      <c r="U158" s="52">
        <v>9718</v>
      </c>
      <c r="V158" s="52">
        <v>15097</v>
      </c>
      <c r="W158" s="52">
        <v>37428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652</v>
      </c>
      <c r="D159" s="36">
        <v>1060</v>
      </c>
      <c r="E159" s="36">
        <v>1346</v>
      </c>
      <c r="F159" s="36">
        <v>2442</v>
      </c>
      <c r="G159" s="36">
        <v>3486</v>
      </c>
      <c r="H159" s="36">
        <v>2735</v>
      </c>
      <c r="I159" s="36">
        <v>3215</v>
      </c>
      <c r="J159" s="36">
        <v>2880</v>
      </c>
      <c r="K159" s="36">
        <v>5757</v>
      </c>
      <c r="L159" s="36">
        <v>6906</v>
      </c>
      <c r="M159" s="36">
        <v>7253</v>
      </c>
      <c r="N159" s="36">
        <v>4337</v>
      </c>
      <c r="O159" s="36">
        <v>3940</v>
      </c>
      <c r="P159" s="36">
        <v>4893</v>
      </c>
      <c r="Q159" s="36">
        <v>6272</v>
      </c>
      <c r="R159" s="36">
        <v>4690</v>
      </c>
      <c r="S159" s="36">
        <v>4533</v>
      </c>
      <c r="T159" s="36">
        <v>2764</v>
      </c>
      <c r="U159" s="36">
        <v>23130</v>
      </c>
      <c r="V159" s="36">
        <v>33302</v>
      </c>
      <c r="W159" s="36">
        <v>87506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6049</v>
      </c>
      <c r="D163" s="52">
        <v>8072</v>
      </c>
      <c r="E163" s="52">
        <v>10000</v>
      </c>
      <c r="F163" s="52">
        <v>14910</v>
      </c>
      <c r="G163" s="52">
        <v>12185</v>
      </c>
      <c r="H163" s="52">
        <v>3402</v>
      </c>
      <c r="I163" s="52">
        <v>6548</v>
      </c>
      <c r="J163" s="52">
        <v>11581</v>
      </c>
      <c r="K163" s="52">
        <v>17718</v>
      </c>
      <c r="L163" s="52">
        <v>18581</v>
      </c>
      <c r="M163" s="52">
        <v>15101</v>
      </c>
      <c r="N163" s="52">
        <v>5725</v>
      </c>
      <c r="O163" s="52">
        <v>0</v>
      </c>
      <c r="P163" s="52">
        <v>0</v>
      </c>
      <c r="Q163" s="52">
        <v>0</v>
      </c>
      <c r="R163" s="52">
        <v>23</v>
      </c>
      <c r="S163" s="52">
        <v>0</v>
      </c>
      <c r="T163" s="52">
        <v>83</v>
      </c>
      <c r="U163" s="52">
        <v>0</v>
      </c>
      <c r="V163" s="52">
        <v>0</v>
      </c>
      <c r="W163" s="52">
        <v>4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3404</v>
      </c>
      <c r="D165" s="52">
        <v>5728</v>
      </c>
      <c r="E165" s="52">
        <v>7943</v>
      </c>
      <c r="F165" s="52">
        <v>11957</v>
      </c>
      <c r="G165" s="52">
        <v>9981</v>
      </c>
      <c r="H165" s="52">
        <v>2768</v>
      </c>
      <c r="I165" s="52">
        <v>5392</v>
      </c>
      <c r="J165" s="52">
        <v>9644</v>
      </c>
      <c r="K165" s="52">
        <v>15067</v>
      </c>
      <c r="L165" s="52">
        <v>15968</v>
      </c>
      <c r="M165" s="52">
        <v>13077</v>
      </c>
      <c r="N165" s="52">
        <v>4926</v>
      </c>
      <c r="O165" s="52">
        <v>0</v>
      </c>
      <c r="P165" s="52">
        <v>0</v>
      </c>
      <c r="Q165" s="52">
        <v>0</v>
      </c>
      <c r="R165" s="52">
        <v>20</v>
      </c>
      <c r="S165" s="52">
        <v>0</v>
      </c>
      <c r="T165" s="52">
        <v>76</v>
      </c>
      <c r="U165" s="52">
        <v>0</v>
      </c>
      <c r="V165" s="52">
        <v>0</v>
      </c>
      <c r="W165" s="52">
        <v>2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2506</v>
      </c>
      <c r="D167" s="52">
        <v>2538</v>
      </c>
      <c r="E167" s="52">
        <v>3787</v>
      </c>
      <c r="F167" s="52">
        <v>6586</v>
      </c>
      <c r="G167" s="52">
        <v>2497</v>
      </c>
      <c r="H167" s="52">
        <v>576</v>
      </c>
      <c r="I167" s="52">
        <v>530</v>
      </c>
      <c r="J167" s="52">
        <v>2812</v>
      </c>
      <c r="K167" s="52">
        <v>6004</v>
      </c>
      <c r="L167" s="52">
        <v>5688</v>
      </c>
      <c r="M167" s="52">
        <v>5295</v>
      </c>
      <c r="N167" s="52">
        <v>1120</v>
      </c>
      <c r="O167" s="52">
        <v>0</v>
      </c>
      <c r="P167" s="52">
        <v>0</v>
      </c>
      <c r="Q167" s="52">
        <v>0</v>
      </c>
      <c r="R167" s="52">
        <v>7</v>
      </c>
      <c r="S167" s="52">
        <v>0</v>
      </c>
      <c r="T167" s="52">
        <v>24</v>
      </c>
      <c r="U167" s="52">
        <v>0</v>
      </c>
      <c r="V167" s="52">
        <v>0</v>
      </c>
      <c r="W167" s="52">
        <v>1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1</v>
      </c>
      <c r="D168" s="52">
        <v>1</v>
      </c>
      <c r="E168" s="52">
        <v>2</v>
      </c>
      <c r="F168" s="52">
        <v>3</v>
      </c>
      <c r="G168" s="52">
        <v>2</v>
      </c>
      <c r="H168" s="52">
        <v>0</v>
      </c>
      <c r="I168" s="52">
        <v>2</v>
      </c>
      <c r="J168" s="52">
        <v>8</v>
      </c>
      <c r="K168" s="52">
        <v>14</v>
      </c>
      <c r="L168" s="52">
        <v>24</v>
      </c>
      <c r="M168" s="52">
        <v>9</v>
      </c>
      <c r="N168" s="52">
        <v>4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3444</v>
      </c>
      <c r="D171" s="52">
        <v>5373</v>
      </c>
      <c r="E171" s="52">
        <v>5996</v>
      </c>
      <c r="F171" s="52">
        <v>8057</v>
      </c>
      <c r="G171" s="52">
        <v>8840</v>
      </c>
      <c r="H171" s="52">
        <v>2636</v>
      </c>
      <c r="I171" s="52">
        <v>5091</v>
      </c>
      <c r="J171" s="52">
        <v>5940</v>
      </c>
      <c r="K171" s="52">
        <v>8445</v>
      </c>
      <c r="L171" s="52">
        <v>6763</v>
      </c>
      <c r="M171" s="52">
        <v>8808</v>
      </c>
      <c r="N171" s="52">
        <v>3571</v>
      </c>
      <c r="O171" s="52">
        <v>0</v>
      </c>
      <c r="P171" s="52">
        <v>0</v>
      </c>
      <c r="Q171" s="52">
        <v>0</v>
      </c>
      <c r="R171" s="52">
        <v>9</v>
      </c>
      <c r="S171" s="52">
        <v>0</v>
      </c>
      <c r="T171" s="52">
        <v>39</v>
      </c>
      <c r="U171" s="52">
        <v>0</v>
      </c>
      <c r="V171" s="52">
        <v>0</v>
      </c>
      <c r="W171" s="52">
        <v>1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98</v>
      </c>
      <c r="D172" s="52">
        <v>160</v>
      </c>
      <c r="E172" s="52">
        <v>215</v>
      </c>
      <c r="F172" s="52">
        <v>264</v>
      </c>
      <c r="G172" s="52">
        <v>846</v>
      </c>
      <c r="H172" s="52">
        <v>190</v>
      </c>
      <c r="I172" s="52">
        <v>925</v>
      </c>
      <c r="J172" s="52">
        <v>2821</v>
      </c>
      <c r="K172" s="52">
        <v>3255</v>
      </c>
      <c r="L172" s="52">
        <v>6106</v>
      </c>
      <c r="M172" s="52">
        <v>989</v>
      </c>
      <c r="N172" s="52">
        <v>1030</v>
      </c>
      <c r="O172" s="52">
        <v>0</v>
      </c>
      <c r="P172" s="52">
        <v>0</v>
      </c>
      <c r="Q172" s="52">
        <v>0</v>
      </c>
      <c r="R172" s="52">
        <v>7</v>
      </c>
      <c r="S172" s="52">
        <v>0</v>
      </c>
      <c r="T172" s="52">
        <v>20</v>
      </c>
      <c r="U172" s="52">
        <v>0</v>
      </c>
      <c r="V172" s="52">
        <v>0</v>
      </c>
      <c r="W172" s="52">
        <v>2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1949</v>
      </c>
      <c r="D176" s="52">
        <v>2941</v>
      </c>
      <c r="E176" s="52">
        <v>4503</v>
      </c>
      <c r="F176" s="52">
        <v>6229</v>
      </c>
      <c r="G176" s="52">
        <v>3586</v>
      </c>
      <c r="H176" s="52">
        <v>964</v>
      </c>
      <c r="I176" s="52">
        <v>1823</v>
      </c>
      <c r="J176" s="52">
        <v>6613</v>
      </c>
      <c r="K176" s="52">
        <v>7313</v>
      </c>
      <c r="L176" s="52">
        <v>7096</v>
      </c>
      <c r="M176" s="52">
        <v>5373</v>
      </c>
      <c r="N176" s="52">
        <v>2201</v>
      </c>
      <c r="O176" s="52">
        <v>0</v>
      </c>
      <c r="P176" s="52">
        <v>0</v>
      </c>
      <c r="Q176" s="52">
        <v>0</v>
      </c>
      <c r="R176" s="52">
        <v>9</v>
      </c>
      <c r="S176" s="52">
        <v>0</v>
      </c>
      <c r="T176" s="52">
        <v>27</v>
      </c>
      <c r="U176" s="52">
        <v>0</v>
      </c>
      <c r="V176" s="52">
        <v>0</v>
      </c>
      <c r="W176" s="52">
        <v>1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4100</v>
      </c>
      <c r="D177" s="36">
        <v>5131</v>
      </c>
      <c r="E177" s="36">
        <v>5497</v>
      </c>
      <c r="F177" s="36">
        <v>8681</v>
      </c>
      <c r="G177" s="36">
        <v>8599</v>
      </c>
      <c r="H177" s="36">
        <v>2438</v>
      </c>
      <c r="I177" s="36">
        <v>4725</v>
      </c>
      <c r="J177" s="36">
        <v>4968</v>
      </c>
      <c r="K177" s="36">
        <v>10405</v>
      </c>
      <c r="L177" s="36">
        <v>11485</v>
      </c>
      <c r="M177" s="36">
        <v>9728</v>
      </c>
      <c r="N177" s="36">
        <v>3524</v>
      </c>
      <c r="O177" s="36">
        <v>0</v>
      </c>
      <c r="P177" s="36">
        <v>0</v>
      </c>
      <c r="Q177" s="36">
        <v>0</v>
      </c>
      <c r="R177" s="36">
        <v>14</v>
      </c>
      <c r="S177" s="36">
        <v>0</v>
      </c>
      <c r="T177" s="36">
        <v>56</v>
      </c>
      <c r="U177" s="36">
        <v>0</v>
      </c>
      <c r="V177" s="36">
        <v>0</v>
      </c>
      <c r="W177" s="36">
        <v>3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1425</v>
      </c>
      <c r="D8" s="52">
        <v>1014</v>
      </c>
      <c r="E8" s="52">
        <v>27</v>
      </c>
      <c r="F8" s="52">
        <v>30</v>
      </c>
      <c r="G8" s="52">
        <v>84</v>
      </c>
      <c r="H8" s="52">
        <v>33</v>
      </c>
      <c r="I8" s="52">
        <v>47</v>
      </c>
      <c r="J8" s="52">
        <v>47</v>
      </c>
      <c r="K8" s="52">
        <v>96</v>
      </c>
      <c r="L8" s="52">
        <v>115</v>
      </c>
      <c r="M8" s="52">
        <v>109</v>
      </c>
      <c r="N8" s="52">
        <v>47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179</v>
      </c>
      <c r="I11" s="52">
        <f>RES_hhdet_in!I11-RES_hhdet_in_new!I11</f>
        <v>410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1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0</v>
      </c>
      <c r="E15" s="52">
        <f>RES_hhdet_in!E15-RES_hhdet_in_new!E15</f>
        <v>0</v>
      </c>
      <c r="F15" s="52">
        <f>RES_hhdet_in!F15-RES_hhdet_in_new!F15</f>
        <v>0</v>
      </c>
      <c r="G15" s="52">
        <f>RES_hhdet_in!G15-RES_hhdet_in_new!G15</f>
        <v>0</v>
      </c>
      <c r="H15" s="52">
        <f>RES_hhdet_in!H15-RES_hhdet_in_new!H15</f>
        <v>817</v>
      </c>
      <c r="I15" s="52">
        <f>RES_hhdet_in!I15-RES_hhdet_in_new!I15</f>
        <v>3932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1</v>
      </c>
      <c r="N15" s="52">
        <f>RES_hhdet_in!N15-RES_hhdet_in_new!N15</f>
        <v>0</v>
      </c>
      <c r="O15" s="52">
        <f>RES_hhdet_in!O15-RES_hhdet_in_new!O15</f>
        <v>0</v>
      </c>
      <c r="P15" s="52">
        <f>RES_hhdet_in!P15-RES_hhdet_in_new!P15</f>
        <v>0</v>
      </c>
      <c r="Q15" s="52">
        <f>RES_hhdet_in!Q15-RES_hhdet_in_new!Q15</f>
        <v>0</v>
      </c>
      <c r="R15" s="52">
        <f>RES_hhdet_in!R15-RES_hhdet_in_new!R15</f>
        <v>0</v>
      </c>
      <c r="S15" s="52">
        <f>RES_hhdet_in!S15-RES_hhdet_in_new!S15</f>
        <v>0</v>
      </c>
      <c r="T15" s="52">
        <f>RES_hhdet_in!T15-RES_hhdet_in_new!T15</f>
        <v>0</v>
      </c>
      <c r="U15" s="52">
        <f>RES_hhdet_in!U15-RES_hhdet_in_new!U15</f>
        <v>0</v>
      </c>
      <c r="V15" s="52">
        <f>RES_hhdet_in!V15-RES_hhdet_in_new!V15</f>
        <v>0</v>
      </c>
      <c r="W15" s="52">
        <f>RES_hhdet_in!W15-RES_hhdet_in_new!W15</f>
        <v>0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59</v>
      </c>
      <c r="I16" s="52">
        <f>RES_hhdet_in!I16-RES_hhdet_in_new!I16</f>
        <v>715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299</v>
      </c>
      <c r="I21" s="52">
        <v>1408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756</v>
      </c>
      <c r="I22" s="36">
        <v>3650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29989</v>
      </c>
      <c r="D26" s="52">
        <v>20266</v>
      </c>
      <c r="E26" s="52">
        <v>17628</v>
      </c>
      <c r="F26" s="52">
        <v>21720</v>
      </c>
      <c r="G26" s="52">
        <v>35300</v>
      </c>
      <c r="H26" s="52">
        <v>45311</v>
      </c>
      <c r="I26" s="52">
        <v>52114</v>
      </c>
      <c r="J26" s="52">
        <v>56213</v>
      </c>
      <c r="K26" s="52">
        <v>42477</v>
      </c>
      <c r="L26" s="52">
        <v>39573</v>
      </c>
      <c r="M26" s="52">
        <v>41294</v>
      </c>
      <c r="N26" s="52">
        <v>60653</v>
      </c>
      <c r="O26" s="52">
        <v>64836</v>
      </c>
      <c r="P26" s="52">
        <v>10785</v>
      </c>
      <c r="Q26" s="52">
        <v>18087</v>
      </c>
      <c r="R26" s="52">
        <v>27686</v>
      </c>
      <c r="S26" s="52">
        <v>36531</v>
      </c>
      <c r="T26" s="52">
        <v>42189</v>
      </c>
      <c r="U26" s="52">
        <v>52449</v>
      </c>
      <c r="V26" s="52">
        <v>55131</v>
      </c>
      <c r="W26" s="52">
        <v>54840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18931</v>
      </c>
      <c r="D29" s="52">
        <v>25250</v>
      </c>
      <c r="E29" s="52">
        <v>14909</v>
      </c>
      <c r="F29" s="52">
        <v>9549</v>
      </c>
      <c r="G29" s="52">
        <v>23321</v>
      </c>
      <c r="H29" s="52">
        <v>24461</v>
      </c>
      <c r="I29" s="52">
        <v>30263</v>
      </c>
      <c r="J29" s="52">
        <v>34774</v>
      </c>
      <c r="K29" s="52">
        <v>46342</v>
      </c>
      <c r="L29" s="52">
        <v>39949</v>
      </c>
      <c r="M29" s="52">
        <v>35948</v>
      </c>
      <c r="N29" s="52">
        <v>31086</v>
      </c>
      <c r="O29" s="52">
        <v>54691</v>
      </c>
      <c r="P29" s="52">
        <v>41576</v>
      </c>
      <c r="Q29" s="52">
        <v>29440</v>
      </c>
      <c r="R29" s="52">
        <v>37546</v>
      </c>
      <c r="S29" s="52">
        <v>44452</v>
      </c>
      <c r="T29" s="52">
        <v>52661</v>
      </c>
      <c r="U29" s="52">
        <v>59009</v>
      </c>
      <c r="V29" s="52">
        <v>74986</v>
      </c>
      <c r="W29" s="52">
        <v>61158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49656</v>
      </c>
      <c r="D31" s="52">
        <f>RES_hhdet_in!D31-RES_hhdet_in_new!D31</f>
        <v>34704</v>
      </c>
      <c r="E31" s="52">
        <f>RES_hhdet_in!E31-RES_hhdet_in_new!E31</f>
        <v>41454</v>
      </c>
      <c r="F31" s="52">
        <f>RES_hhdet_in!F31-RES_hhdet_in_new!F31</f>
        <v>52174</v>
      </c>
      <c r="G31" s="52">
        <f>RES_hhdet_in!G31-RES_hhdet_in_new!G31</f>
        <v>28786</v>
      </c>
      <c r="H31" s="52">
        <f>RES_hhdet_in!H31-RES_hhdet_in_new!H31</f>
        <v>27915</v>
      </c>
      <c r="I31" s="52">
        <f>RES_hhdet_in!I31-RES_hhdet_in_new!I31</f>
        <v>6966</v>
      </c>
      <c r="J31" s="52">
        <f>RES_hhdet_in!J31-RES_hhdet_in_new!J31</f>
        <v>19034</v>
      </c>
      <c r="K31" s="52">
        <f>RES_hhdet_in!K31-RES_hhdet_in_new!K31</f>
        <v>26180</v>
      </c>
      <c r="L31" s="52">
        <f>RES_hhdet_in!L31-RES_hhdet_in_new!L31</f>
        <v>22728</v>
      </c>
      <c r="M31" s="52">
        <f>RES_hhdet_in!M31-RES_hhdet_in_new!M31</f>
        <v>29117</v>
      </c>
      <c r="N31" s="52">
        <f>RES_hhdet_in!N31-RES_hhdet_in_new!N31</f>
        <v>22254</v>
      </c>
      <c r="O31" s="52">
        <f>RES_hhdet_in!O31-RES_hhdet_in_new!O31</f>
        <v>16845</v>
      </c>
      <c r="P31" s="52">
        <f>RES_hhdet_in!P31-RES_hhdet_in_new!P31</f>
        <v>8315</v>
      </c>
      <c r="Q31" s="52">
        <f>RES_hhdet_in!Q31-RES_hhdet_in_new!Q31</f>
        <v>14756</v>
      </c>
      <c r="R31" s="52">
        <f>RES_hhdet_in!R31-RES_hhdet_in_new!R31</f>
        <v>28858</v>
      </c>
      <c r="S31" s="52">
        <f>RES_hhdet_in!S31-RES_hhdet_in_new!S31</f>
        <v>30730</v>
      </c>
      <c r="T31" s="52">
        <f>RES_hhdet_in!T31-RES_hhdet_in_new!T31</f>
        <v>30834</v>
      </c>
      <c r="U31" s="52">
        <f>RES_hhdet_in!U31-RES_hhdet_in_new!U31</f>
        <v>28865</v>
      </c>
      <c r="V31" s="52">
        <f>RES_hhdet_in!V31-RES_hhdet_in_new!V31</f>
        <v>25784</v>
      </c>
      <c r="W31" s="52">
        <f>RES_hhdet_in!W31-RES_hhdet_in_new!W31</f>
        <v>23559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16</v>
      </c>
      <c r="D32" s="52">
        <f>RES_hhdet_in!D32-RES_hhdet_in_new!D32</f>
        <v>7</v>
      </c>
      <c r="E32" s="52">
        <f>RES_hhdet_in!E32-RES_hhdet_in_new!E32</f>
        <v>17</v>
      </c>
      <c r="F32" s="52">
        <f>RES_hhdet_in!F32-RES_hhdet_in_new!F32</f>
        <v>23</v>
      </c>
      <c r="G32" s="52">
        <f>RES_hhdet_in!G32-RES_hhdet_in_new!G32</f>
        <v>26</v>
      </c>
      <c r="H32" s="52">
        <f>RES_hhdet_in!H32-RES_hhdet_in_new!H32</f>
        <v>22</v>
      </c>
      <c r="I32" s="52">
        <f>RES_hhdet_in!I32-RES_hhdet_in_new!I32</f>
        <v>23</v>
      </c>
      <c r="J32" s="52">
        <f>RES_hhdet_in!J32-RES_hhdet_in_new!J32</f>
        <v>53</v>
      </c>
      <c r="K32" s="52">
        <f>RES_hhdet_in!K32-RES_hhdet_in_new!K32</f>
        <v>58</v>
      </c>
      <c r="L32" s="52">
        <f>RES_hhdet_in!L32-RES_hhdet_in_new!L32</f>
        <v>94</v>
      </c>
      <c r="M32" s="52">
        <f>RES_hhdet_in!M32-RES_hhdet_in_new!M32</f>
        <v>48</v>
      </c>
      <c r="N32" s="52">
        <f>RES_hhdet_in!N32-RES_hhdet_in_new!N32</f>
        <v>81</v>
      </c>
      <c r="O32" s="52">
        <f>RES_hhdet_in!O32-RES_hhdet_in_new!O32</f>
        <v>80</v>
      </c>
      <c r="P32" s="52">
        <f>RES_hhdet_in!P32-RES_hhdet_in_new!P32</f>
        <v>25</v>
      </c>
      <c r="Q32" s="52">
        <f>RES_hhdet_in!Q32-RES_hhdet_in_new!Q32</f>
        <v>79</v>
      </c>
      <c r="R32" s="52">
        <f>RES_hhdet_in!R32-RES_hhdet_in_new!R32</f>
        <v>125</v>
      </c>
      <c r="S32" s="52">
        <f>RES_hhdet_in!S32-RES_hhdet_in_new!S32</f>
        <v>140</v>
      </c>
      <c r="T32" s="52">
        <f>RES_hhdet_in!T32-RES_hhdet_in_new!T32</f>
        <v>142</v>
      </c>
      <c r="U32" s="52">
        <f>RES_hhdet_in!U32-RES_hhdet_in_new!U32</f>
        <v>109</v>
      </c>
      <c r="V32" s="52">
        <f>RES_hhdet_in!V32-RES_hhdet_in_new!V32</f>
        <v>193</v>
      </c>
      <c r="W32" s="52">
        <f>RES_hhdet_in!W32-RES_hhdet_in_new!W32</f>
        <v>333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68214</v>
      </c>
      <c r="D35" s="52">
        <f>RES_hhdet_in!D35-RES_hhdet_in_new!D35</f>
        <v>73462</v>
      </c>
      <c r="E35" s="52">
        <f>RES_hhdet_in!E35-RES_hhdet_in_new!E35</f>
        <v>65615</v>
      </c>
      <c r="F35" s="52">
        <f>RES_hhdet_in!F35-RES_hhdet_in_new!F35</f>
        <v>63826</v>
      </c>
      <c r="G35" s="52">
        <f>RES_hhdet_in!G35-RES_hhdet_in_new!G35</f>
        <v>101913</v>
      </c>
      <c r="H35" s="52">
        <f>RES_hhdet_in!H35-RES_hhdet_in_new!H35</f>
        <v>127852</v>
      </c>
      <c r="I35" s="52">
        <f>RES_hhdet_in!I35-RES_hhdet_in_new!I35</f>
        <v>66908</v>
      </c>
      <c r="J35" s="52">
        <f>RES_hhdet_in!J35-RES_hhdet_in_new!J35</f>
        <v>40209</v>
      </c>
      <c r="K35" s="52">
        <f>RES_hhdet_in!K35-RES_hhdet_in_new!K35</f>
        <v>36816</v>
      </c>
      <c r="L35" s="52">
        <f>RES_hhdet_in!L35-RES_hhdet_in_new!L35</f>
        <v>27039</v>
      </c>
      <c r="M35" s="52">
        <f>RES_hhdet_in!M35-RES_hhdet_in_new!M35</f>
        <v>48452</v>
      </c>
      <c r="N35" s="52">
        <f>RES_hhdet_in!N35-RES_hhdet_in_new!N35</f>
        <v>70959</v>
      </c>
      <c r="O35" s="52">
        <f>RES_hhdet_in!O35-RES_hhdet_in_new!O35</f>
        <v>81189</v>
      </c>
      <c r="P35" s="52">
        <f>RES_hhdet_in!P35-RES_hhdet_in_new!P35</f>
        <v>45461</v>
      </c>
      <c r="Q35" s="52">
        <f>RES_hhdet_in!Q35-RES_hhdet_in_new!Q35</f>
        <v>58640</v>
      </c>
      <c r="R35" s="52">
        <f>RES_hhdet_in!R35-RES_hhdet_in_new!R35</f>
        <v>40012</v>
      </c>
      <c r="S35" s="52">
        <f>RES_hhdet_in!S35-RES_hhdet_in_new!S35</f>
        <v>39441</v>
      </c>
      <c r="T35" s="52">
        <f>RES_hhdet_in!T35-RES_hhdet_in_new!T35</f>
        <v>49400</v>
      </c>
      <c r="U35" s="52">
        <f>RES_hhdet_in!U35-RES_hhdet_in_new!U35</f>
        <v>59553</v>
      </c>
      <c r="V35" s="52">
        <f>RES_hhdet_in!V35-RES_hhdet_in_new!V35</f>
        <v>55276</v>
      </c>
      <c r="W35" s="52">
        <f>RES_hhdet_in!W35-RES_hhdet_in_new!W35</f>
        <v>25157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1941</v>
      </c>
      <c r="D36" s="52">
        <f>RES_hhdet_in!D36-RES_hhdet_in_new!D36</f>
        <v>2182</v>
      </c>
      <c r="E36" s="52">
        <f>RES_hhdet_in!E36-RES_hhdet_in_new!E36</f>
        <v>2356</v>
      </c>
      <c r="F36" s="52">
        <f>RES_hhdet_in!F36-RES_hhdet_in_new!F36</f>
        <v>2089</v>
      </c>
      <c r="G36" s="52">
        <f>RES_hhdet_in!G36-RES_hhdet_in_new!G36</f>
        <v>9748</v>
      </c>
      <c r="H36" s="52">
        <f>RES_hhdet_in!H36-RES_hhdet_in_new!H36</f>
        <v>9200</v>
      </c>
      <c r="I36" s="52">
        <f>RES_hhdet_in!I36-RES_hhdet_in_new!I36</f>
        <v>12162</v>
      </c>
      <c r="J36" s="52">
        <f>RES_hhdet_in!J36-RES_hhdet_in_new!J36</f>
        <v>19090</v>
      </c>
      <c r="K36" s="52">
        <f>RES_hhdet_in!K36-RES_hhdet_in_new!K36</f>
        <v>14196</v>
      </c>
      <c r="L36" s="52">
        <f>RES_hhdet_in!L36-RES_hhdet_in_new!L36</f>
        <v>24397</v>
      </c>
      <c r="M36" s="52">
        <f>RES_hhdet_in!M36-RES_hhdet_in_new!M36</f>
        <v>5438</v>
      </c>
      <c r="N36" s="52">
        <f>RES_hhdet_in!N36-RES_hhdet_in_new!N36</f>
        <v>20455</v>
      </c>
      <c r="O36" s="52">
        <f>RES_hhdet_in!O36-RES_hhdet_in_new!O36</f>
        <v>31784</v>
      </c>
      <c r="P36" s="52">
        <f>RES_hhdet_in!P36-RES_hhdet_in_new!P36</f>
        <v>28643</v>
      </c>
      <c r="Q36" s="52">
        <f>RES_hhdet_in!Q36-RES_hhdet_in_new!Q36</f>
        <v>18101</v>
      </c>
      <c r="R36" s="52">
        <f>RES_hhdet_in!R36-RES_hhdet_in_new!R36</f>
        <v>28526</v>
      </c>
      <c r="S36" s="52">
        <f>RES_hhdet_in!S36-RES_hhdet_in_new!S36</f>
        <v>28653</v>
      </c>
      <c r="T36" s="52">
        <f>RES_hhdet_in!T36-RES_hhdet_in_new!T36</f>
        <v>24736</v>
      </c>
      <c r="U36" s="52">
        <f>RES_hhdet_in!U36-RES_hhdet_in_new!U36</f>
        <v>30106</v>
      </c>
      <c r="V36" s="52">
        <f>RES_hhdet_in!V36-RES_hhdet_in_new!V36</f>
        <v>41343</v>
      </c>
      <c r="W36" s="52">
        <f>RES_hhdet_in!W36-RES_hhdet_in_new!W36</f>
        <v>63850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38616</v>
      </c>
      <c r="D40" s="52">
        <v>40205</v>
      </c>
      <c r="E40" s="52">
        <v>49277</v>
      </c>
      <c r="F40" s="52">
        <v>49342</v>
      </c>
      <c r="G40" s="52">
        <v>41346</v>
      </c>
      <c r="H40" s="52">
        <v>46753</v>
      </c>
      <c r="I40" s="52">
        <v>23964</v>
      </c>
      <c r="J40" s="52">
        <v>44771</v>
      </c>
      <c r="K40" s="52">
        <v>31880</v>
      </c>
      <c r="L40" s="52">
        <v>28358</v>
      </c>
      <c r="M40" s="52">
        <v>29551</v>
      </c>
      <c r="N40" s="52">
        <v>43721</v>
      </c>
      <c r="O40" s="52">
        <v>41946</v>
      </c>
      <c r="P40" s="52">
        <v>30574</v>
      </c>
      <c r="Q40" s="52">
        <v>27984</v>
      </c>
      <c r="R40" s="52">
        <v>36857</v>
      </c>
      <c r="S40" s="52">
        <v>26885</v>
      </c>
      <c r="T40" s="52">
        <v>34175</v>
      </c>
      <c r="U40" s="52">
        <v>35099</v>
      </c>
      <c r="V40" s="52">
        <v>38254</v>
      </c>
      <c r="W40" s="52">
        <v>33809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81212</v>
      </c>
      <c r="D41" s="36">
        <v>70152</v>
      </c>
      <c r="E41" s="36">
        <v>60164</v>
      </c>
      <c r="F41" s="36">
        <v>68766</v>
      </c>
      <c r="G41" s="36">
        <v>99132</v>
      </c>
      <c r="H41" s="36">
        <v>118235</v>
      </c>
      <c r="I41" s="36">
        <v>62100</v>
      </c>
      <c r="J41" s="36">
        <v>33622</v>
      </c>
      <c r="K41" s="36">
        <v>45364</v>
      </c>
      <c r="L41" s="36">
        <v>45898</v>
      </c>
      <c r="M41" s="36">
        <v>53516</v>
      </c>
      <c r="N41" s="36">
        <v>70012</v>
      </c>
      <c r="O41" s="36">
        <v>87967</v>
      </c>
      <c r="P41" s="36">
        <v>51876</v>
      </c>
      <c r="Q41" s="36">
        <v>63595</v>
      </c>
      <c r="R41" s="36">
        <v>60676</v>
      </c>
      <c r="S41" s="36">
        <v>72087</v>
      </c>
      <c r="T41" s="36">
        <v>70946</v>
      </c>
      <c r="U41" s="36">
        <v>83547</v>
      </c>
      <c r="V41" s="36">
        <v>84371</v>
      </c>
      <c r="W41" s="36">
        <v>79062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148890</v>
      </c>
      <c r="D45" s="52">
        <v>0</v>
      </c>
      <c r="E45" s="52">
        <v>0</v>
      </c>
      <c r="F45" s="52">
        <v>0</v>
      </c>
      <c r="G45" s="52">
        <v>0</v>
      </c>
      <c r="H45" s="52">
        <v>1</v>
      </c>
      <c r="I45" s="52">
        <v>0</v>
      </c>
      <c r="J45" s="52">
        <v>0</v>
      </c>
      <c r="K45" s="52">
        <v>93989</v>
      </c>
      <c r="L45" s="52">
        <v>131282</v>
      </c>
      <c r="M45" s="52">
        <v>196430</v>
      </c>
      <c r="N45" s="52">
        <v>179445</v>
      </c>
      <c r="O45" s="52">
        <v>178713</v>
      </c>
      <c r="P45" s="52">
        <v>1</v>
      </c>
      <c r="Q45" s="52">
        <v>2</v>
      </c>
      <c r="R45" s="52">
        <v>0</v>
      </c>
      <c r="S45" s="52">
        <v>2</v>
      </c>
      <c r="T45" s="52">
        <v>0</v>
      </c>
      <c r="U45" s="52">
        <v>1</v>
      </c>
      <c r="V45" s="52">
        <v>1</v>
      </c>
      <c r="W45" s="52">
        <v>1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77048</v>
      </c>
      <c r="D48" s="52">
        <v>96934</v>
      </c>
      <c r="E48" s="52">
        <v>49879</v>
      </c>
      <c r="F48" s="52">
        <v>11893</v>
      </c>
      <c r="G48" s="52">
        <v>41874</v>
      </c>
      <c r="H48" s="52">
        <v>15830</v>
      </c>
      <c r="I48" s="52">
        <v>20207</v>
      </c>
      <c r="J48" s="52">
        <v>21115</v>
      </c>
      <c r="K48" s="52">
        <v>39292</v>
      </c>
      <c r="L48" s="52">
        <v>87729</v>
      </c>
      <c r="M48" s="52">
        <v>94067</v>
      </c>
      <c r="N48" s="52">
        <v>108317</v>
      </c>
      <c r="O48" s="52">
        <v>122467</v>
      </c>
      <c r="P48" s="52">
        <v>92044</v>
      </c>
      <c r="Q48" s="52">
        <v>17767</v>
      </c>
      <c r="R48" s="52">
        <v>29059</v>
      </c>
      <c r="S48" s="52">
        <v>33538</v>
      </c>
      <c r="T48" s="52">
        <v>43591</v>
      </c>
      <c r="U48" s="52">
        <v>43534</v>
      </c>
      <c r="V48" s="52">
        <v>52069</v>
      </c>
      <c r="W48" s="52">
        <v>37358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89966</v>
      </c>
      <c r="D50" s="52">
        <f>RES_hhdet_in!D50-RES_hhdet_in_new!D50</f>
        <v>2818</v>
      </c>
      <c r="E50" s="52">
        <f>RES_hhdet_in!E50-RES_hhdet_in_new!E50</f>
        <v>35187</v>
      </c>
      <c r="F50" s="52">
        <f>RES_hhdet_in!F50-RES_hhdet_in_new!F50</f>
        <v>114134</v>
      </c>
      <c r="G50" s="52">
        <f>RES_hhdet_in!G50-RES_hhdet_in_new!G50</f>
        <v>68590</v>
      </c>
      <c r="H50" s="52">
        <f>RES_hhdet_in!H50-RES_hhdet_in_new!H50</f>
        <v>72029</v>
      </c>
      <c r="I50" s="52">
        <f>RES_hhdet_in!I50-RES_hhdet_in_new!I50</f>
        <v>22070</v>
      </c>
      <c r="J50" s="52">
        <f>RES_hhdet_in!J50-RES_hhdet_in_new!J50</f>
        <v>86421</v>
      </c>
      <c r="K50" s="52">
        <f>RES_hhdet_in!K50-RES_hhdet_in_new!K50</f>
        <v>84050</v>
      </c>
      <c r="L50" s="52">
        <f>RES_hhdet_in!L50-RES_hhdet_in_new!L50</f>
        <v>97689</v>
      </c>
      <c r="M50" s="52">
        <f>RES_hhdet_in!M50-RES_hhdet_in_new!M50</f>
        <v>114535</v>
      </c>
      <c r="N50" s="52">
        <f>RES_hhdet_in!N50-RES_hhdet_in_new!N50</f>
        <v>115536</v>
      </c>
      <c r="O50" s="52">
        <f>RES_hhdet_in!O50-RES_hhdet_in_new!O50</f>
        <v>122835</v>
      </c>
      <c r="P50" s="52">
        <f>RES_hhdet_in!P50-RES_hhdet_in_new!P50</f>
        <v>46719</v>
      </c>
      <c r="Q50" s="52">
        <f>RES_hhdet_in!Q50-RES_hhdet_in_new!Q50</f>
        <v>55680</v>
      </c>
      <c r="R50" s="52">
        <f>RES_hhdet_in!R50-RES_hhdet_in_new!R50</f>
        <v>64897</v>
      </c>
      <c r="S50" s="52">
        <f>RES_hhdet_in!S50-RES_hhdet_in_new!S50</f>
        <v>76343</v>
      </c>
      <c r="T50" s="52">
        <f>RES_hhdet_in!T50-RES_hhdet_in_new!T50</f>
        <v>11511</v>
      </c>
      <c r="U50" s="52">
        <f>RES_hhdet_in!U50-RES_hhdet_in_new!U50</f>
        <v>47332</v>
      </c>
      <c r="V50" s="52">
        <f>RES_hhdet_in!V50-RES_hhdet_in_new!V50</f>
        <v>41895</v>
      </c>
      <c r="W50" s="52">
        <f>RES_hhdet_in!W50-RES_hhdet_in_new!W50</f>
        <v>32461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71</v>
      </c>
      <c r="D51" s="52">
        <f>RES_hhdet_in!D51-RES_hhdet_in_new!D51</f>
        <v>18</v>
      </c>
      <c r="E51" s="52">
        <f>RES_hhdet_in!E51-RES_hhdet_in_new!E51</f>
        <v>45</v>
      </c>
      <c r="F51" s="52">
        <f>RES_hhdet_in!F51-RES_hhdet_in_new!F51</f>
        <v>98</v>
      </c>
      <c r="G51" s="52">
        <f>RES_hhdet_in!G51-RES_hhdet_in_new!G51</f>
        <v>242</v>
      </c>
      <c r="H51" s="52">
        <f>RES_hhdet_in!H51-RES_hhdet_in_new!H51</f>
        <v>188</v>
      </c>
      <c r="I51" s="52">
        <f>RES_hhdet_in!I51-RES_hhdet_in_new!I51</f>
        <v>319</v>
      </c>
      <c r="J51" s="52">
        <f>RES_hhdet_in!J51-RES_hhdet_in_new!J51</f>
        <v>393</v>
      </c>
      <c r="K51" s="52">
        <f>RES_hhdet_in!K51-RES_hhdet_in_new!K51</f>
        <v>321</v>
      </c>
      <c r="L51" s="52">
        <f>RES_hhdet_in!L51-RES_hhdet_in_new!L51</f>
        <v>237</v>
      </c>
      <c r="M51" s="52">
        <f>RES_hhdet_in!M51-RES_hhdet_in_new!M51</f>
        <v>210</v>
      </c>
      <c r="N51" s="52">
        <f>RES_hhdet_in!N51-RES_hhdet_in_new!N51</f>
        <v>145</v>
      </c>
      <c r="O51" s="52">
        <f>RES_hhdet_in!O51-RES_hhdet_in_new!O51</f>
        <v>476</v>
      </c>
      <c r="P51" s="52">
        <f>RES_hhdet_in!P51-RES_hhdet_in_new!P51</f>
        <v>451</v>
      </c>
      <c r="Q51" s="52">
        <f>RES_hhdet_in!Q51-RES_hhdet_in_new!Q51</f>
        <v>388</v>
      </c>
      <c r="R51" s="52">
        <f>RES_hhdet_in!R51-RES_hhdet_in_new!R51</f>
        <v>241</v>
      </c>
      <c r="S51" s="52">
        <f>RES_hhdet_in!S51-RES_hhdet_in_new!S51</f>
        <v>97</v>
      </c>
      <c r="T51" s="52">
        <f>RES_hhdet_in!T51-RES_hhdet_in_new!T51</f>
        <v>759</v>
      </c>
      <c r="U51" s="52">
        <f>RES_hhdet_in!U51-RES_hhdet_in_new!U51</f>
        <v>0</v>
      </c>
      <c r="V51" s="52">
        <f>RES_hhdet_in!V51-RES_hhdet_in_new!V51</f>
        <v>113</v>
      </c>
      <c r="W51" s="52">
        <f>RES_hhdet_in!W51-RES_hhdet_in_new!W51</f>
        <v>933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218609</v>
      </c>
      <c r="D54" s="52">
        <f>RES_hhdet_in!D54-RES_hhdet_in_new!D54</f>
        <v>29443</v>
      </c>
      <c r="E54" s="52">
        <f>RES_hhdet_in!E54-RES_hhdet_in_new!E54</f>
        <v>0</v>
      </c>
      <c r="F54" s="52">
        <f>RES_hhdet_in!F54-RES_hhdet_in_new!F54</f>
        <v>46362</v>
      </c>
      <c r="G54" s="52">
        <f>RES_hhdet_in!G54-RES_hhdet_in_new!G54</f>
        <v>137113</v>
      </c>
      <c r="H54" s="52">
        <f>RES_hhdet_in!H54-RES_hhdet_in_new!H54</f>
        <v>186731</v>
      </c>
      <c r="I54" s="52">
        <f>RES_hhdet_in!I54-RES_hhdet_in_new!I54</f>
        <v>0</v>
      </c>
      <c r="J54" s="52">
        <f>RES_hhdet_in!J54-RES_hhdet_in_new!J54</f>
        <v>1</v>
      </c>
      <c r="K54" s="52">
        <f>RES_hhdet_in!K54-RES_hhdet_in_new!K54</f>
        <v>35867</v>
      </c>
      <c r="L54" s="52">
        <f>RES_hhdet_in!L54-RES_hhdet_in_new!L54</f>
        <v>25074</v>
      </c>
      <c r="M54" s="52">
        <f>RES_hhdet_in!M54-RES_hhdet_in_new!M54</f>
        <v>74474</v>
      </c>
      <c r="N54" s="52">
        <f>RES_hhdet_in!N54-RES_hhdet_in_new!N54</f>
        <v>51925</v>
      </c>
      <c r="O54" s="52">
        <f>RES_hhdet_in!O54-RES_hhdet_in_new!O54</f>
        <v>44573</v>
      </c>
      <c r="P54" s="52">
        <f>RES_hhdet_in!P54-RES_hhdet_in_new!P54</f>
        <v>1</v>
      </c>
      <c r="Q54" s="52">
        <f>RES_hhdet_in!Q54-RES_hhdet_in_new!Q54</f>
        <v>0</v>
      </c>
      <c r="R54" s="52">
        <f>RES_hhdet_in!R54-RES_hhdet_in_new!R54</f>
        <v>405</v>
      </c>
      <c r="S54" s="52">
        <f>RES_hhdet_in!S54-RES_hhdet_in_new!S54</f>
        <v>13749</v>
      </c>
      <c r="T54" s="52">
        <f>RES_hhdet_in!T54-RES_hhdet_in_new!T54</f>
        <v>31631</v>
      </c>
      <c r="U54" s="52">
        <f>RES_hhdet_in!U54-RES_hhdet_in_new!U54</f>
        <v>24880</v>
      </c>
      <c r="V54" s="52">
        <f>RES_hhdet_in!V54-RES_hhdet_in_new!V54</f>
        <v>5232</v>
      </c>
      <c r="W54" s="52">
        <f>RES_hhdet_in!W54-RES_hhdet_in_new!W54</f>
        <v>0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6221</v>
      </c>
      <c r="D55" s="52">
        <f>RES_hhdet_in!D55-RES_hhdet_in_new!D55</f>
        <v>875</v>
      </c>
      <c r="E55" s="52">
        <f>RES_hhdet_in!E55-RES_hhdet_in_new!E55</f>
        <v>0</v>
      </c>
      <c r="F55" s="52">
        <f>RES_hhdet_in!F55-RES_hhdet_in_new!F55</f>
        <v>1518</v>
      </c>
      <c r="G55" s="52">
        <f>RES_hhdet_in!G55-RES_hhdet_in_new!G55</f>
        <v>13118</v>
      </c>
      <c r="H55" s="52">
        <f>RES_hhdet_in!H55-RES_hhdet_in_new!H55</f>
        <v>13438</v>
      </c>
      <c r="I55" s="52">
        <f>RES_hhdet_in!I55-RES_hhdet_in_new!I55</f>
        <v>0</v>
      </c>
      <c r="J55" s="52">
        <f>RES_hhdet_in!J55-RES_hhdet_in_new!J55</f>
        <v>0</v>
      </c>
      <c r="K55" s="52">
        <f>RES_hhdet_in!K55-RES_hhdet_in_new!K55</f>
        <v>13827</v>
      </c>
      <c r="L55" s="52">
        <f>RES_hhdet_in!L55-RES_hhdet_in_new!L55</f>
        <v>22637</v>
      </c>
      <c r="M55" s="52">
        <f>RES_hhdet_in!M55-RES_hhdet_in_new!M55</f>
        <v>8361</v>
      </c>
      <c r="N55" s="52">
        <f>RES_hhdet_in!N55-RES_hhdet_in_new!N55</f>
        <v>14973</v>
      </c>
      <c r="O55" s="52">
        <f>RES_hhdet_in!O55-RES_hhdet_in_new!O55</f>
        <v>17449</v>
      </c>
      <c r="P55" s="52">
        <f>RES_hhdet_in!P55-RES_hhdet_in_new!P55</f>
        <v>0</v>
      </c>
      <c r="Q55" s="52">
        <f>RES_hhdet_in!Q55-RES_hhdet_in_new!Q55</f>
        <v>0</v>
      </c>
      <c r="R55" s="52">
        <f>RES_hhdet_in!R55-RES_hhdet_in_new!R55</f>
        <v>282</v>
      </c>
      <c r="S55" s="52">
        <f>RES_hhdet_in!S55-RES_hhdet_in_new!S55</f>
        <v>9992</v>
      </c>
      <c r="T55" s="52">
        <f>RES_hhdet_in!T55-RES_hhdet_in_new!T55</f>
        <v>15835</v>
      </c>
      <c r="U55" s="52">
        <f>RES_hhdet_in!U55-RES_hhdet_in_new!U55</f>
        <v>12572</v>
      </c>
      <c r="V55" s="52">
        <f>RES_hhdet_in!V55-RES_hhdet_in_new!V55</f>
        <v>3908</v>
      </c>
      <c r="W55" s="52">
        <f>RES_hhdet_in!W55-RES_hhdet_in_new!W55</f>
        <v>0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165013</v>
      </c>
      <c r="D59" s="52">
        <v>82155</v>
      </c>
      <c r="E59" s="52">
        <v>82960</v>
      </c>
      <c r="F59" s="52">
        <v>179574</v>
      </c>
      <c r="G59" s="52">
        <v>131463</v>
      </c>
      <c r="H59" s="52">
        <v>149749</v>
      </c>
      <c r="I59" s="52">
        <v>22097</v>
      </c>
      <c r="J59" s="52">
        <v>29194</v>
      </c>
      <c r="K59" s="52">
        <v>68563</v>
      </c>
      <c r="L59" s="52">
        <v>50791</v>
      </c>
      <c r="M59" s="52">
        <v>72087</v>
      </c>
      <c r="N59" s="52">
        <v>75125</v>
      </c>
      <c r="O59" s="52">
        <v>64169</v>
      </c>
      <c r="P59" s="52">
        <v>6117</v>
      </c>
      <c r="Q59" s="52">
        <v>14890</v>
      </c>
      <c r="R59" s="52">
        <v>30220</v>
      </c>
      <c r="S59" s="52">
        <v>35111</v>
      </c>
      <c r="T59" s="52">
        <v>53267</v>
      </c>
      <c r="U59" s="52">
        <v>42265</v>
      </c>
      <c r="V59" s="52">
        <v>33950</v>
      </c>
      <c r="W59" s="52">
        <v>22544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347031</v>
      </c>
      <c r="D60" s="36">
        <v>143347</v>
      </c>
      <c r="E60" s="36">
        <v>101284</v>
      </c>
      <c r="F60" s="36">
        <v>250257</v>
      </c>
      <c r="G60" s="36">
        <v>315197</v>
      </c>
      <c r="H60" s="36">
        <v>378725</v>
      </c>
      <c r="I60" s="36">
        <v>57264</v>
      </c>
      <c r="J60" s="36">
        <v>21929</v>
      </c>
      <c r="K60" s="36">
        <v>97550</v>
      </c>
      <c r="L60" s="36">
        <v>82205</v>
      </c>
      <c r="M60" s="36">
        <v>130522</v>
      </c>
      <c r="N60" s="36">
        <v>120282</v>
      </c>
      <c r="O60" s="36">
        <v>134576</v>
      </c>
      <c r="P60" s="36">
        <v>10379</v>
      </c>
      <c r="Q60" s="36">
        <v>33859</v>
      </c>
      <c r="R60" s="36">
        <v>49743</v>
      </c>
      <c r="S60" s="36">
        <v>94100</v>
      </c>
      <c r="T60" s="36">
        <v>110606</v>
      </c>
      <c r="U60" s="36">
        <v>100598</v>
      </c>
      <c r="V60" s="36">
        <v>74895</v>
      </c>
      <c r="W60" s="36">
        <v>52716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817571</v>
      </c>
      <c r="D64" s="52">
        <v>832493</v>
      </c>
      <c r="E64" s="52">
        <v>1001535</v>
      </c>
      <c r="F64" s="52">
        <v>850551</v>
      </c>
      <c r="G64" s="52">
        <v>586596</v>
      </c>
      <c r="H64" s="52">
        <v>383668</v>
      </c>
      <c r="I64" s="52">
        <v>436115</v>
      </c>
      <c r="J64" s="52">
        <v>976507</v>
      </c>
      <c r="K64" s="52">
        <v>1081815</v>
      </c>
      <c r="L64" s="52">
        <v>1080548</v>
      </c>
      <c r="M64" s="52">
        <v>1107283</v>
      </c>
      <c r="N64" s="52">
        <v>1258377</v>
      </c>
      <c r="O64" s="52">
        <v>1086570</v>
      </c>
      <c r="P64" s="52">
        <v>330206</v>
      </c>
      <c r="Q64" s="52">
        <v>465323</v>
      </c>
      <c r="R64" s="52">
        <v>673623</v>
      </c>
      <c r="S64" s="52">
        <v>856168</v>
      </c>
      <c r="T64" s="52">
        <v>916162</v>
      </c>
      <c r="U64" s="52">
        <v>757364</v>
      </c>
      <c r="V64" s="52">
        <v>759174</v>
      </c>
      <c r="W64" s="52">
        <v>551053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246081</v>
      </c>
      <c r="D67" s="52">
        <v>348230</v>
      </c>
      <c r="E67" s="52">
        <v>430711</v>
      </c>
      <c r="F67" s="52">
        <v>397987</v>
      </c>
      <c r="G67" s="52">
        <v>610357</v>
      </c>
      <c r="H67" s="52">
        <v>401201</v>
      </c>
      <c r="I67" s="52">
        <v>308106</v>
      </c>
      <c r="J67" s="52">
        <v>356746</v>
      </c>
      <c r="K67" s="52">
        <v>801789</v>
      </c>
      <c r="L67" s="52">
        <v>884219</v>
      </c>
      <c r="M67" s="52">
        <v>846978</v>
      </c>
      <c r="N67" s="52">
        <v>770922</v>
      </c>
      <c r="O67" s="52">
        <v>1167502</v>
      </c>
      <c r="P67" s="52">
        <v>771812</v>
      </c>
      <c r="Q67" s="52">
        <v>771135</v>
      </c>
      <c r="R67" s="52">
        <v>832554</v>
      </c>
      <c r="S67" s="52">
        <v>956229</v>
      </c>
      <c r="T67" s="52">
        <v>1114341</v>
      </c>
      <c r="U67" s="52">
        <v>1207731</v>
      </c>
      <c r="V67" s="52">
        <v>1382438</v>
      </c>
      <c r="W67" s="52">
        <v>1060449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778348</v>
      </c>
      <c r="D69" s="52">
        <f>RES_hhdet_in!D69-RES_hhdet_in_new!D69</f>
        <v>685121</v>
      </c>
      <c r="E69" s="52">
        <f>RES_hhdet_in!E69-RES_hhdet_in_new!E69</f>
        <v>733293</v>
      </c>
      <c r="F69" s="52">
        <f>RES_hhdet_in!F69-RES_hhdet_in_new!F69</f>
        <v>522500</v>
      </c>
      <c r="G69" s="52">
        <f>RES_hhdet_in!G69-RES_hhdet_in_new!G69</f>
        <v>825394</v>
      </c>
      <c r="H69" s="52">
        <f>RES_hhdet_in!H69-RES_hhdet_in_new!H69</f>
        <v>859660</v>
      </c>
      <c r="I69" s="52">
        <f>RES_hhdet_in!I69-RES_hhdet_in_new!I69</f>
        <v>1265774</v>
      </c>
      <c r="J69" s="52">
        <f>RES_hhdet_in!J69-RES_hhdet_in_new!J69</f>
        <v>942901</v>
      </c>
      <c r="K69" s="52">
        <f>RES_hhdet_in!K69-RES_hhdet_in_new!K69</f>
        <v>1120314</v>
      </c>
      <c r="L69" s="52">
        <f>RES_hhdet_in!L69-RES_hhdet_in_new!L69</f>
        <v>1166688</v>
      </c>
      <c r="M69" s="52">
        <f>RES_hhdet_in!M69-RES_hhdet_in_new!M69</f>
        <v>1114142</v>
      </c>
      <c r="N69" s="52">
        <f>RES_hhdet_in!N69-RES_hhdet_in_new!N69</f>
        <v>1343584</v>
      </c>
      <c r="O69" s="52">
        <f>RES_hhdet_in!O69-RES_hhdet_in_new!O69</f>
        <v>1134850</v>
      </c>
      <c r="P69" s="52">
        <f>RES_hhdet_in!P69-RES_hhdet_in_new!P69</f>
        <v>513293</v>
      </c>
      <c r="Q69" s="52">
        <f>RES_hhdet_in!Q69-RES_hhdet_in_new!Q69</f>
        <v>617980</v>
      </c>
      <c r="R69" s="52">
        <f>RES_hhdet_in!R69-RES_hhdet_in_new!R69</f>
        <v>727217</v>
      </c>
      <c r="S69" s="52">
        <f>RES_hhdet_in!S69-RES_hhdet_in_new!S69</f>
        <v>890396</v>
      </c>
      <c r="T69" s="52">
        <f>RES_hhdet_in!T69-RES_hhdet_in_new!T69</f>
        <v>861244</v>
      </c>
      <c r="U69" s="52">
        <f>RES_hhdet_in!U69-RES_hhdet_in_new!U69</f>
        <v>811406</v>
      </c>
      <c r="V69" s="52">
        <f>RES_hhdet_in!V69-RES_hhdet_in_new!V69</f>
        <v>762169</v>
      </c>
      <c r="W69" s="52">
        <f>RES_hhdet_in!W69-RES_hhdet_in_new!W69</f>
        <v>609527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376</v>
      </c>
      <c r="D70" s="52">
        <f>RES_hhdet_in!D70-RES_hhdet_in_new!D70</f>
        <v>219</v>
      </c>
      <c r="E70" s="52">
        <f>RES_hhdet_in!E70-RES_hhdet_in_new!E70</f>
        <v>572</v>
      </c>
      <c r="F70" s="52">
        <f>RES_hhdet_in!F70-RES_hhdet_in_new!F70</f>
        <v>33</v>
      </c>
      <c r="G70" s="52">
        <f>RES_hhdet_in!G70-RES_hhdet_in_new!G70</f>
        <v>1421</v>
      </c>
      <c r="H70" s="52">
        <f>RES_hhdet_in!H70-RES_hhdet_in_new!H70</f>
        <v>1200</v>
      </c>
      <c r="I70" s="52">
        <f>RES_hhdet_in!I70-RES_hhdet_in_new!I70</f>
        <v>3695</v>
      </c>
      <c r="J70" s="52">
        <f>RES_hhdet_in!J70-RES_hhdet_in_new!J70</f>
        <v>2095</v>
      </c>
      <c r="K70" s="52">
        <f>RES_hhdet_in!K70-RES_hhdet_in_new!K70</f>
        <v>3927</v>
      </c>
      <c r="L70" s="52">
        <f>RES_hhdet_in!L70-RES_hhdet_in_new!L70</f>
        <v>8168</v>
      </c>
      <c r="M70" s="52">
        <f>RES_hhdet_in!M70-RES_hhdet_in_new!M70</f>
        <v>0</v>
      </c>
      <c r="N70" s="52">
        <f>RES_hhdet_in!N70-RES_hhdet_in_new!N70</f>
        <v>6658</v>
      </c>
      <c r="O70" s="52">
        <f>RES_hhdet_in!O70-RES_hhdet_in_new!O70</f>
        <v>6465</v>
      </c>
      <c r="P70" s="52">
        <f>RES_hhdet_in!P70-RES_hhdet_in_new!P70</f>
        <v>2206</v>
      </c>
      <c r="Q70" s="52">
        <f>RES_hhdet_in!Q70-RES_hhdet_in_new!Q70</f>
        <v>5387</v>
      </c>
      <c r="R70" s="52">
        <f>RES_hhdet_in!R70-RES_hhdet_in_new!R70</f>
        <v>4440</v>
      </c>
      <c r="S70" s="52">
        <f>RES_hhdet_in!S70-RES_hhdet_in_new!S70</f>
        <v>3831</v>
      </c>
      <c r="T70" s="52">
        <f>RES_hhdet_in!T70-RES_hhdet_in_new!T70</f>
        <v>4058</v>
      </c>
      <c r="U70" s="52">
        <f>RES_hhdet_in!U70-RES_hhdet_in_new!U70</f>
        <v>5412</v>
      </c>
      <c r="V70" s="52">
        <f>RES_hhdet_in!V70-RES_hhdet_in_new!V70</f>
        <v>10056</v>
      </c>
      <c r="W70" s="52">
        <f>RES_hhdet_in!W70-RES_hhdet_in_new!W70</f>
        <v>13288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184846</v>
      </c>
      <c r="D73" s="52">
        <f>RES_hhdet_in!D73-RES_hhdet_in_new!D73</f>
        <v>290301</v>
      </c>
      <c r="E73" s="52">
        <f>RES_hhdet_in!E73-RES_hhdet_in_new!E73</f>
        <v>408603</v>
      </c>
      <c r="F73" s="52">
        <f>RES_hhdet_in!F73-RES_hhdet_in_new!F73</f>
        <v>479656</v>
      </c>
      <c r="G73" s="52">
        <f>RES_hhdet_in!G73-RES_hhdet_in_new!G73</f>
        <v>0</v>
      </c>
      <c r="H73" s="52">
        <f>RES_hhdet_in!H73-RES_hhdet_in_new!H73</f>
        <v>1</v>
      </c>
      <c r="I73" s="52">
        <f>RES_hhdet_in!I73-RES_hhdet_in_new!I73</f>
        <v>1</v>
      </c>
      <c r="J73" s="52">
        <f>RES_hhdet_in!J73-RES_hhdet_in_new!J73</f>
        <v>55088</v>
      </c>
      <c r="K73" s="52">
        <f>RES_hhdet_in!K73-RES_hhdet_in_new!K73</f>
        <v>28769</v>
      </c>
      <c r="L73" s="52">
        <f>RES_hhdet_in!L73-RES_hhdet_in_new!L73</f>
        <v>15748</v>
      </c>
      <c r="M73" s="52">
        <f>RES_hhdet_in!M73-RES_hhdet_in_new!M73</f>
        <v>260843</v>
      </c>
      <c r="N73" s="52">
        <f>RES_hhdet_in!N73-RES_hhdet_in_new!N73</f>
        <v>115290</v>
      </c>
      <c r="O73" s="52">
        <f>RES_hhdet_in!O73-RES_hhdet_in_new!O73</f>
        <v>0</v>
      </c>
      <c r="P73" s="52">
        <f>RES_hhdet_in!P73-RES_hhdet_in_new!P73</f>
        <v>0</v>
      </c>
      <c r="Q73" s="52">
        <f>RES_hhdet_in!Q73-RES_hhdet_in_new!Q73</f>
        <v>0</v>
      </c>
      <c r="R73" s="52">
        <f>RES_hhdet_in!R73-RES_hhdet_in_new!R73</f>
        <v>0</v>
      </c>
      <c r="S73" s="52">
        <f>RES_hhdet_in!S73-RES_hhdet_in_new!S73</f>
        <v>0</v>
      </c>
      <c r="T73" s="52">
        <f>RES_hhdet_in!T73-RES_hhdet_in_new!T73</f>
        <v>62359</v>
      </c>
      <c r="U73" s="52">
        <f>RES_hhdet_in!U73-RES_hhdet_in_new!U73</f>
        <v>69336</v>
      </c>
      <c r="V73" s="52">
        <f>RES_hhdet_in!V73-RES_hhdet_in_new!V73</f>
        <v>26279</v>
      </c>
      <c r="W73" s="52">
        <f>RES_hhdet_in!W73-RES_hhdet_in_new!W73</f>
        <v>0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5260</v>
      </c>
      <c r="D74" s="52">
        <f>RES_hhdet_in!D74-RES_hhdet_in_new!D74</f>
        <v>8623</v>
      </c>
      <c r="E74" s="52">
        <f>RES_hhdet_in!E74-RES_hhdet_in_new!E74</f>
        <v>14664</v>
      </c>
      <c r="F74" s="52">
        <f>RES_hhdet_in!F74-RES_hhdet_in_new!F74</f>
        <v>15704</v>
      </c>
      <c r="G74" s="52">
        <f>RES_hhdet_in!G74-RES_hhdet_in_new!G74</f>
        <v>0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26159</v>
      </c>
      <c r="K74" s="52">
        <f>RES_hhdet_in!K74-RES_hhdet_in_new!K74</f>
        <v>11091</v>
      </c>
      <c r="L74" s="52">
        <f>RES_hhdet_in!L74-RES_hhdet_in_new!L74</f>
        <v>14216</v>
      </c>
      <c r="M74" s="52">
        <f>RES_hhdet_in!M74-RES_hhdet_in_new!M74</f>
        <v>29282</v>
      </c>
      <c r="N74" s="52">
        <f>RES_hhdet_in!N74-RES_hhdet_in_new!N74</f>
        <v>33246</v>
      </c>
      <c r="O74" s="52">
        <f>RES_hhdet_in!O74-RES_hhdet_in_new!O74</f>
        <v>0</v>
      </c>
      <c r="P74" s="52">
        <f>RES_hhdet_in!P74-RES_hhdet_in_new!P74</f>
        <v>0</v>
      </c>
      <c r="Q74" s="52">
        <f>RES_hhdet_in!Q74-RES_hhdet_in_new!Q74</f>
        <v>0</v>
      </c>
      <c r="R74" s="52">
        <f>RES_hhdet_in!R74-RES_hhdet_in_new!R74</f>
        <v>0</v>
      </c>
      <c r="S74" s="52">
        <f>RES_hhdet_in!S74-RES_hhdet_in_new!S74</f>
        <v>0</v>
      </c>
      <c r="T74" s="52">
        <f>RES_hhdet_in!T74-RES_hhdet_in_new!T74</f>
        <v>31223</v>
      </c>
      <c r="U74" s="52">
        <f>RES_hhdet_in!U74-RES_hhdet_in_new!U74</f>
        <v>35053</v>
      </c>
      <c r="V74" s="52">
        <f>RES_hhdet_in!V74-RES_hhdet_in_new!V74</f>
        <v>19653</v>
      </c>
      <c r="W74" s="52">
        <f>RES_hhdet_in!W74-RES_hhdet_in_new!W74</f>
        <v>0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1819400</v>
      </c>
      <c r="D78" s="52">
        <v>1817524</v>
      </c>
      <c r="E78" s="52">
        <v>1901691</v>
      </c>
      <c r="F78" s="52">
        <v>1779123</v>
      </c>
      <c r="G78" s="52">
        <v>2238855</v>
      </c>
      <c r="H78" s="52">
        <v>2227906</v>
      </c>
      <c r="I78" s="52">
        <v>1371915</v>
      </c>
      <c r="J78" s="52">
        <v>1329677</v>
      </c>
      <c r="K78" s="52">
        <v>1992661</v>
      </c>
      <c r="L78" s="52">
        <v>2245401</v>
      </c>
      <c r="M78" s="52">
        <v>2273702</v>
      </c>
      <c r="N78" s="52">
        <v>2037214</v>
      </c>
      <c r="O78" s="52">
        <v>1950791</v>
      </c>
      <c r="P78" s="52">
        <v>1604995</v>
      </c>
      <c r="Q78" s="52">
        <v>1716642</v>
      </c>
      <c r="R78" s="52">
        <v>2112062</v>
      </c>
      <c r="S78" s="52">
        <v>2355334</v>
      </c>
      <c r="T78" s="52">
        <v>2357704</v>
      </c>
      <c r="U78" s="52">
        <v>2216541</v>
      </c>
      <c r="V78" s="52">
        <v>1943015</v>
      </c>
      <c r="W78" s="52">
        <v>1610853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126515</v>
      </c>
      <c r="D79" s="36">
        <v>147557</v>
      </c>
      <c r="E79" s="36">
        <v>262117</v>
      </c>
      <c r="F79" s="36">
        <v>314638</v>
      </c>
      <c r="G79" s="36">
        <v>27510</v>
      </c>
      <c r="H79" s="36">
        <v>259180</v>
      </c>
      <c r="I79" s="36">
        <v>141714</v>
      </c>
      <c r="J79" s="36">
        <v>229386</v>
      </c>
      <c r="K79" s="36">
        <v>18679</v>
      </c>
      <c r="L79" s="36">
        <v>14604</v>
      </c>
      <c r="M79" s="36">
        <v>205657</v>
      </c>
      <c r="N79" s="36">
        <v>58943</v>
      </c>
      <c r="O79" s="36">
        <v>105166</v>
      </c>
      <c r="P79" s="36">
        <v>88697</v>
      </c>
      <c r="Q79" s="36">
        <v>43568</v>
      </c>
      <c r="R79" s="36">
        <v>98409</v>
      </c>
      <c r="S79" s="36">
        <v>10844</v>
      </c>
      <c r="T79" s="36">
        <v>53671</v>
      </c>
      <c r="U79" s="36">
        <v>108018</v>
      </c>
      <c r="V79" s="36">
        <v>28349</v>
      </c>
      <c r="W79" s="36">
        <v>24888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255709</v>
      </c>
      <c r="D83" s="52">
        <v>555386</v>
      </c>
      <c r="E83" s="52">
        <v>423605</v>
      </c>
      <c r="F83" s="52">
        <v>241753</v>
      </c>
      <c r="G83" s="52">
        <v>589314</v>
      </c>
      <c r="H83" s="52">
        <v>758376</v>
      </c>
      <c r="I83" s="52">
        <v>831740</v>
      </c>
      <c r="J83" s="52">
        <v>219171</v>
      </c>
      <c r="K83" s="52">
        <v>115196</v>
      </c>
      <c r="L83" s="52">
        <v>167995</v>
      </c>
      <c r="M83" s="52">
        <v>86638</v>
      </c>
      <c r="N83" s="52">
        <v>151734</v>
      </c>
      <c r="O83" s="52">
        <v>227248</v>
      </c>
      <c r="P83" s="52">
        <v>225670</v>
      </c>
      <c r="Q83" s="52">
        <v>291687</v>
      </c>
      <c r="R83" s="52">
        <v>388128</v>
      </c>
      <c r="S83" s="52">
        <v>587179</v>
      </c>
      <c r="T83" s="52">
        <v>524264</v>
      </c>
      <c r="U83" s="52">
        <v>575961</v>
      </c>
      <c r="V83" s="52">
        <v>534368</v>
      </c>
      <c r="W83" s="52">
        <v>633303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26803</v>
      </c>
      <c r="D86" s="52">
        <v>52242</v>
      </c>
      <c r="E86" s="52">
        <v>171992</v>
      </c>
      <c r="F86" s="52">
        <v>155408</v>
      </c>
      <c r="G86" s="52">
        <v>163238</v>
      </c>
      <c r="H86" s="52">
        <v>346796</v>
      </c>
      <c r="I86" s="52">
        <v>427088</v>
      </c>
      <c r="J86" s="52">
        <v>473167</v>
      </c>
      <c r="K86" s="52">
        <v>229930</v>
      </c>
      <c r="L86" s="52">
        <v>203361</v>
      </c>
      <c r="M86" s="52">
        <v>234006</v>
      </c>
      <c r="N86" s="52">
        <v>155897</v>
      </c>
      <c r="O86" s="52">
        <v>337641</v>
      </c>
      <c r="P86" s="52">
        <v>241544</v>
      </c>
      <c r="Q86" s="52">
        <v>466634</v>
      </c>
      <c r="R86" s="52">
        <v>436994</v>
      </c>
      <c r="S86" s="52">
        <v>469026</v>
      </c>
      <c r="T86" s="52">
        <v>555652</v>
      </c>
      <c r="U86" s="52">
        <v>565989</v>
      </c>
      <c r="V86" s="52">
        <v>671767</v>
      </c>
      <c r="W86" s="52">
        <v>541396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69450</v>
      </c>
      <c r="D88" s="52">
        <f>RES_hhdet_in!D88-RES_hhdet_in_new!D88</f>
        <v>128524</v>
      </c>
      <c r="E88" s="52">
        <f>RES_hhdet_in!E88-RES_hhdet_in_new!E88</f>
        <v>109986</v>
      </c>
      <c r="F88" s="52">
        <f>RES_hhdet_in!F88-RES_hhdet_in_new!F88</f>
        <v>118571</v>
      </c>
      <c r="G88" s="52">
        <f>RES_hhdet_in!G88-RES_hhdet_in_new!G88</f>
        <v>131527</v>
      </c>
      <c r="H88" s="52">
        <f>RES_hhdet_in!H88-RES_hhdet_in_new!H88</f>
        <v>154629</v>
      </c>
      <c r="I88" s="52">
        <f>RES_hhdet_in!I88-RES_hhdet_in_new!I88</f>
        <v>116133</v>
      </c>
      <c r="J88" s="52">
        <f>RES_hhdet_in!J88-RES_hhdet_in_new!J88</f>
        <v>159746</v>
      </c>
      <c r="K88" s="52">
        <f>RES_hhdet_in!K88-RES_hhdet_in_new!K88</f>
        <v>129768</v>
      </c>
      <c r="L88" s="52">
        <f>RES_hhdet_in!L88-RES_hhdet_in_new!L88</f>
        <v>154328</v>
      </c>
      <c r="M88" s="52">
        <f>RES_hhdet_in!M88-RES_hhdet_in_new!M88</f>
        <v>179698</v>
      </c>
      <c r="N88" s="52">
        <f>RES_hhdet_in!N88-RES_hhdet_in_new!N88</f>
        <v>190264</v>
      </c>
      <c r="O88" s="52">
        <f>RES_hhdet_in!O88-RES_hhdet_in_new!O88</f>
        <v>182818</v>
      </c>
      <c r="P88" s="52">
        <f>RES_hhdet_in!P88-RES_hhdet_in_new!P88</f>
        <v>121002</v>
      </c>
      <c r="Q88" s="52">
        <f>RES_hhdet_in!Q88-RES_hhdet_in_new!Q88</f>
        <v>97526</v>
      </c>
      <c r="R88" s="52">
        <f>RES_hhdet_in!R88-RES_hhdet_in_new!R88</f>
        <v>103540</v>
      </c>
      <c r="S88" s="52">
        <f>RES_hhdet_in!S88-RES_hhdet_in_new!S88</f>
        <v>174457</v>
      </c>
      <c r="T88" s="52">
        <f>RES_hhdet_in!T88-RES_hhdet_in_new!T88</f>
        <v>171944</v>
      </c>
      <c r="U88" s="52">
        <f>RES_hhdet_in!U88-RES_hhdet_in_new!U88</f>
        <v>216227</v>
      </c>
      <c r="V88" s="52">
        <f>RES_hhdet_in!V88-RES_hhdet_in_new!V88</f>
        <v>214671</v>
      </c>
      <c r="W88" s="52">
        <f>RES_hhdet_in!W88-RES_hhdet_in_new!W88</f>
        <v>376971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10</v>
      </c>
      <c r="D89" s="52">
        <f>RES_hhdet_in!D89-RES_hhdet_in_new!D89</f>
        <v>42</v>
      </c>
      <c r="E89" s="52">
        <f>RES_hhdet_in!E89-RES_hhdet_in_new!E89</f>
        <v>40</v>
      </c>
      <c r="F89" s="52">
        <f>RES_hhdet_in!F89-RES_hhdet_in_new!F89</f>
        <v>23</v>
      </c>
      <c r="G89" s="52">
        <f>RES_hhdet_in!G89-RES_hhdet_in_new!G89</f>
        <v>123</v>
      </c>
      <c r="H89" s="52">
        <f>RES_hhdet_in!H89-RES_hhdet_in_new!H89</f>
        <v>180</v>
      </c>
      <c r="I89" s="52">
        <f>RES_hhdet_in!I89-RES_hhdet_in_new!I89</f>
        <v>282</v>
      </c>
      <c r="J89" s="52">
        <f>RES_hhdet_in!J89-RES_hhdet_in_new!J89</f>
        <v>431</v>
      </c>
      <c r="K89" s="52">
        <f>RES_hhdet_in!K89-RES_hhdet_in_new!K89</f>
        <v>417</v>
      </c>
      <c r="L89" s="52">
        <f>RES_hhdet_in!L89-RES_hhdet_in_new!L89</f>
        <v>1021</v>
      </c>
      <c r="M89" s="52">
        <f>RES_hhdet_in!M89-RES_hhdet_in_new!M89</f>
        <v>401</v>
      </c>
      <c r="N89" s="52">
        <f>RES_hhdet_in!N89-RES_hhdet_in_new!N89</f>
        <v>840</v>
      </c>
      <c r="O89" s="52">
        <f>RES_hhdet_in!O89-RES_hhdet_in_new!O89</f>
        <v>906</v>
      </c>
      <c r="P89" s="52">
        <f>RES_hhdet_in!P89-RES_hhdet_in_new!P89</f>
        <v>1069</v>
      </c>
      <c r="Q89" s="52">
        <f>RES_hhdet_in!Q89-RES_hhdet_in_new!Q89</f>
        <v>434</v>
      </c>
      <c r="R89" s="52">
        <f>RES_hhdet_in!R89-RES_hhdet_in_new!R89</f>
        <v>386</v>
      </c>
      <c r="S89" s="52">
        <f>RES_hhdet_in!S89-RES_hhdet_in_new!S89</f>
        <v>1298</v>
      </c>
      <c r="T89" s="52">
        <f>RES_hhdet_in!T89-RES_hhdet_in_new!T89</f>
        <v>360</v>
      </c>
      <c r="U89" s="52">
        <f>RES_hhdet_in!U89-RES_hhdet_in_new!U89</f>
        <v>1043</v>
      </c>
      <c r="V89" s="52">
        <f>RES_hhdet_in!V89-RES_hhdet_in_new!V89</f>
        <v>1349</v>
      </c>
      <c r="W89" s="52">
        <f>RES_hhdet_in!W89-RES_hhdet_in_new!W89</f>
        <v>5616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113733</v>
      </c>
      <c r="D92" s="52">
        <f>RES_hhdet_in!D92-RES_hhdet_in_new!D92</f>
        <v>162177</v>
      </c>
      <c r="E92" s="52">
        <f>RES_hhdet_in!E92-RES_hhdet_in_new!E92</f>
        <v>154470</v>
      </c>
      <c r="F92" s="52">
        <f>RES_hhdet_in!F92-RES_hhdet_in_new!F92</f>
        <v>103404</v>
      </c>
      <c r="G92" s="52">
        <f>RES_hhdet_in!G92-RES_hhdet_in_new!G92</f>
        <v>123469</v>
      </c>
      <c r="H92" s="52">
        <f>RES_hhdet_in!H92-RES_hhdet_in_new!H92</f>
        <v>136140</v>
      </c>
      <c r="I92" s="52">
        <f>RES_hhdet_in!I92-RES_hhdet_in_new!I92</f>
        <v>72979</v>
      </c>
      <c r="J92" s="52">
        <f>RES_hhdet_in!J92-RES_hhdet_in_new!J92</f>
        <v>89397</v>
      </c>
      <c r="K92" s="52">
        <f>RES_hhdet_in!K92-RES_hhdet_in_new!K92</f>
        <v>159709</v>
      </c>
      <c r="L92" s="52">
        <f>RES_hhdet_in!L92-RES_hhdet_in_new!L92</f>
        <v>183311</v>
      </c>
      <c r="M92" s="52">
        <f>RES_hhdet_in!M92-RES_hhdet_in_new!M92</f>
        <v>169845</v>
      </c>
      <c r="N92" s="52">
        <f>RES_hhdet_in!N92-RES_hhdet_in_new!N92</f>
        <v>115171</v>
      </c>
      <c r="O92" s="52">
        <f>RES_hhdet_in!O92-RES_hhdet_in_new!O92</f>
        <v>105163</v>
      </c>
      <c r="P92" s="52">
        <f>RES_hhdet_in!P92-RES_hhdet_in_new!P92</f>
        <v>81039</v>
      </c>
      <c r="Q92" s="52">
        <f>RES_hhdet_in!Q92-RES_hhdet_in_new!Q92</f>
        <v>113245</v>
      </c>
      <c r="R92" s="52">
        <f>RES_hhdet_in!R92-RES_hhdet_in_new!R92</f>
        <v>144642</v>
      </c>
      <c r="S92" s="52">
        <f>RES_hhdet_in!S92-RES_hhdet_in_new!S92</f>
        <v>184762</v>
      </c>
      <c r="T92" s="52">
        <f>RES_hhdet_in!T92-RES_hhdet_in_new!T92</f>
        <v>166618</v>
      </c>
      <c r="U92" s="52">
        <f>RES_hhdet_in!U92-RES_hhdet_in_new!U92</f>
        <v>146163</v>
      </c>
      <c r="V92" s="52">
        <f>RES_hhdet_in!V92-RES_hhdet_in_new!V92</f>
        <v>136169</v>
      </c>
      <c r="W92" s="52">
        <f>RES_hhdet_in!W92-RES_hhdet_in_new!W92</f>
        <v>139848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36</v>
      </c>
      <c r="D93" s="52">
        <f>RES_hhdet_in!D93-RES_hhdet_in_new!D93</f>
        <v>37</v>
      </c>
      <c r="E93" s="52">
        <f>RES_hhdet_in!E93-RES_hhdet_in_new!E93</f>
        <v>63</v>
      </c>
      <c r="F93" s="52">
        <f>RES_hhdet_in!F93-RES_hhdet_in_new!F93</f>
        <v>48</v>
      </c>
      <c r="G93" s="52">
        <f>RES_hhdet_in!G93-RES_hhdet_in_new!G93</f>
        <v>113</v>
      </c>
      <c r="H93" s="52">
        <f>RES_hhdet_in!H93-RES_hhdet_in_new!H93</f>
        <v>111</v>
      </c>
      <c r="I93" s="52">
        <f>RES_hhdet_in!I93-RES_hhdet_in_new!I93</f>
        <v>244</v>
      </c>
      <c r="J93" s="52">
        <f>RES_hhdet_in!J93-RES_hhdet_in_new!J93</f>
        <v>247</v>
      </c>
      <c r="K93" s="52">
        <f>RES_hhdet_in!K93-RES_hhdet_in_new!K93</f>
        <v>362</v>
      </c>
      <c r="L93" s="52">
        <f>RES_hhdet_in!L93-RES_hhdet_in_new!L93</f>
        <v>769</v>
      </c>
      <c r="M93" s="52">
        <f>RES_hhdet_in!M93-RES_hhdet_in_new!M93</f>
        <v>298</v>
      </c>
      <c r="N93" s="52">
        <f>RES_hhdet_in!N93-RES_hhdet_in_new!N93</f>
        <v>416</v>
      </c>
      <c r="O93" s="52">
        <f>RES_hhdet_in!O93-RES_hhdet_in_new!O93</f>
        <v>507</v>
      </c>
      <c r="P93" s="52">
        <f>RES_hhdet_in!P93-RES_hhdet_in_new!P93</f>
        <v>294</v>
      </c>
      <c r="Q93" s="52">
        <f>RES_hhdet_in!Q93-RES_hhdet_in_new!Q93</f>
        <v>622</v>
      </c>
      <c r="R93" s="52">
        <f>RES_hhdet_in!R93-RES_hhdet_in_new!R93</f>
        <v>652</v>
      </c>
      <c r="S93" s="52">
        <f>RES_hhdet_in!S93-RES_hhdet_in_new!S93</f>
        <v>874</v>
      </c>
      <c r="T93" s="52">
        <f>RES_hhdet_in!T93-RES_hhdet_in_new!T93</f>
        <v>781</v>
      </c>
      <c r="U93" s="52">
        <f>RES_hhdet_in!U93-RES_hhdet_in_new!U93</f>
        <v>596</v>
      </c>
      <c r="V93" s="52">
        <f>RES_hhdet_in!V93-RES_hhdet_in_new!V93</f>
        <v>1055</v>
      </c>
      <c r="W93" s="52">
        <f>RES_hhdet_in!W93-RES_hhdet_in_new!W93</f>
        <v>2010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156237</v>
      </c>
      <c r="D96" s="52">
        <f>RES_hhdet_in!D96-RES_hhdet_in_new!D96</f>
        <v>343297</v>
      </c>
      <c r="E96" s="52">
        <f>RES_hhdet_in!E96-RES_hhdet_in_new!E96</f>
        <v>244503</v>
      </c>
      <c r="F96" s="52">
        <f>RES_hhdet_in!F96-RES_hhdet_in_new!F96</f>
        <v>126505</v>
      </c>
      <c r="G96" s="52">
        <f>RES_hhdet_in!G96-RES_hhdet_in_new!G96</f>
        <v>437111</v>
      </c>
      <c r="H96" s="52">
        <f>RES_hhdet_in!H96-RES_hhdet_in_new!H96</f>
        <v>623562</v>
      </c>
      <c r="I96" s="52">
        <f>RES_hhdet_in!I96-RES_hhdet_in_new!I96</f>
        <v>700786</v>
      </c>
      <c r="J96" s="52">
        <f>RES_hhdet_in!J96-RES_hhdet_in_new!J96</f>
        <v>188819</v>
      </c>
      <c r="K96" s="52">
        <f>RES_hhdet_in!K96-RES_hhdet_in_new!K96</f>
        <v>224596</v>
      </c>
      <c r="L96" s="52">
        <f>RES_hhdet_in!L96-RES_hhdet_in_new!L96</f>
        <v>217977</v>
      </c>
      <c r="M96" s="52">
        <f>RES_hhdet_in!M96-RES_hhdet_in_new!M96</f>
        <v>282571</v>
      </c>
      <c r="N96" s="52">
        <f>RES_hhdet_in!N96-RES_hhdet_in_new!N96</f>
        <v>367142</v>
      </c>
      <c r="O96" s="52">
        <f>RES_hhdet_in!O96-RES_hhdet_in_new!O96</f>
        <v>506845</v>
      </c>
      <c r="P96" s="52">
        <f>RES_hhdet_in!P96-RES_hhdet_in_new!P96</f>
        <v>443357</v>
      </c>
      <c r="Q96" s="52">
        <f>RES_hhdet_in!Q96-RES_hhdet_in_new!Q96</f>
        <v>449982</v>
      </c>
      <c r="R96" s="52">
        <f>RES_hhdet_in!R96-RES_hhdet_in_new!R96</f>
        <v>200537</v>
      </c>
      <c r="S96" s="52">
        <f>RES_hhdet_in!S96-RES_hhdet_in_new!S96</f>
        <v>237071</v>
      </c>
      <c r="T96" s="52">
        <f>RES_hhdet_in!T96-RES_hhdet_in_new!T96</f>
        <v>266966</v>
      </c>
      <c r="U96" s="52">
        <f>RES_hhdet_in!U96-RES_hhdet_in_new!U96</f>
        <v>301607</v>
      </c>
      <c r="V96" s="52">
        <f>RES_hhdet_in!V96-RES_hhdet_in_new!V96</f>
        <v>291975</v>
      </c>
      <c r="W96" s="52">
        <f>RES_hhdet_in!W96-RES_hhdet_in_new!W96</f>
        <v>149316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4446</v>
      </c>
      <c r="D97" s="52">
        <f>RES_hhdet_in!D97-RES_hhdet_in_new!D97</f>
        <v>10198</v>
      </c>
      <c r="E97" s="52">
        <f>RES_hhdet_in!E97-RES_hhdet_in_new!E97</f>
        <v>8775</v>
      </c>
      <c r="F97" s="52">
        <f>RES_hhdet_in!F97-RES_hhdet_in_new!F97</f>
        <v>4141</v>
      </c>
      <c r="G97" s="52">
        <f>RES_hhdet_in!G97-RES_hhdet_in_new!G97</f>
        <v>41818</v>
      </c>
      <c r="H97" s="52">
        <f>RES_hhdet_in!H97-RES_hhdet_in_new!H97</f>
        <v>44873</v>
      </c>
      <c r="I97" s="52">
        <f>RES_hhdet_in!I97-RES_hhdet_in_new!I97</f>
        <v>127384</v>
      </c>
      <c r="J97" s="52">
        <f>RES_hhdet_in!J97-RES_hhdet_in_new!J97</f>
        <v>89657</v>
      </c>
      <c r="K97" s="52">
        <f>RES_hhdet_in!K97-RES_hhdet_in_new!K97</f>
        <v>86583</v>
      </c>
      <c r="L97" s="52">
        <f>RES_hhdet_in!L97-RES_hhdet_in_new!L97</f>
        <v>196775</v>
      </c>
      <c r="M97" s="52">
        <f>RES_hhdet_in!M97-RES_hhdet_in_new!M97</f>
        <v>31726</v>
      </c>
      <c r="N97" s="52">
        <f>RES_hhdet_in!N97-RES_hhdet_in_new!N97</f>
        <v>105871</v>
      </c>
      <c r="O97" s="52">
        <f>RES_hhdet_in!O97-RES_hhdet_in_new!O97</f>
        <v>198417</v>
      </c>
      <c r="P97" s="52">
        <f>RES_hhdet_in!P97-RES_hhdet_in_new!P97</f>
        <v>279337</v>
      </c>
      <c r="Q97" s="52">
        <f>RES_hhdet_in!Q97-RES_hhdet_in_new!Q97</f>
        <v>138947</v>
      </c>
      <c r="R97" s="52">
        <f>RES_hhdet_in!R97-RES_hhdet_in_new!R97</f>
        <v>143042</v>
      </c>
      <c r="S97" s="52">
        <f>RES_hhdet_in!S97-RES_hhdet_in_new!S97</f>
        <v>172312</v>
      </c>
      <c r="T97" s="52">
        <f>RES_hhdet_in!T97-RES_hhdet_in_new!T97</f>
        <v>133676</v>
      </c>
      <c r="U97" s="52">
        <f>RES_hhdet_in!U97-RES_hhdet_in_new!U97</f>
        <v>152474</v>
      </c>
      <c r="V97" s="52">
        <f>RES_hhdet_in!V97-RES_hhdet_in_new!V97</f>
        <v>218336</v>
      </c>
      <c r="W97" s="52">
        <f>RES_hhdet_in!W97-RES_hhdet_in_new!W97</f>
        <v>379111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35670</v>
      </c>
      <c r="D101" s="52">
        <v>42776</v>
      </c>
      <c r="E101" s="52">
        <v>41479</v>
      </c>
      <c r="F101" s="52">
        <v>56421</v>
      </c>
      <c r="G101" s="52">
        <v>82016</v>
      </c>
      <c r="H101" s="52">
        <v>106415</v>
      </c>
      <c r="I101" s="52">
        <v>122078</v>
      </c>
      <c r="J101" s="52">
        <v>113872</v>
      </c>
      <c r="K101" s="52">
        <v>85976</v>
      </c>
      <c r="L101" s="52">
        <v>71680</v>
      </c>
      <c r="M101" s="52">
        <v>78395</v>
      </c>
      <c r="N101" s="52">
        <v>121228</v>
      </c>
      <c r="O101" s="52">
        <v>149098</v>
      </c>
      <c r="P101" s="52">
        <v>142127</v>
      </c>
      <c r="Q101" s="52">
        <v>108885</v>
      </c>
      <c r="R101" s="52">
        <v>74475</v>
      </c>
      <c r="S101" s="52">
        <v>65202</v>
      </c>
      <c r="T101" s="52">
        <v>74396</v>
      </c>
      <c r="U101" s="52">
        <v>101307</v>
      </c>
      <c r="V101" s="52">
        <v>120451</v>
      </c>
      <c r="W101" s="52">
        <v>133711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105564</v>
      </c>
      <c r="D102" s="52">
        <v>226238</v>
      </c>
      <c r="E102" s="52">
        <v>223852</v>
      </c>
      <c r="F102" s="52">
        <v>134137</v>
      </c>
      <c r="G102" s="52">
        <v>201716</v>
      </c>
      <c r="H102" s="52">
        <v>255280</v>
      </c>
      <c r="I102" s="52">
        <v>261918</v>
      </c>
      <c r="J102" s="52">
        <v>257406</v>
      </c>
      <c r="K102" s="52">
        <v>237472</v>
      </c>
      <c r="L102" s="52">
        <v>291297</v>
      </c>
      <c r="M102" s="52">
        <v>236589</v>
      </c>
      <c r="N102" s="52">
        <v>283429</v>
      </c>
      <c r="O102" s="52">
        <v>301027</v>
      </c>
      <c r="P102" s="52">
        <v>327261</v>
      </c>
      <c r="Q102" s="52">
        <v>242898</v>
      </c>
      <c r="R102" s="52">
        <v>226377</v>
      </c>
      <c r="S102" s="52">
        <v>208975</v>
      </c>
      <c r="T102" s="52">
        <v>244414</v>
      </c>
      <c r="U102" s="52">
        <v>247486</v>
      </c>
      <c r="V102" s="52">
        <v>272530</v>
      </c>
      <c r="W102" s="52">
        <v>308561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222008</v>
      </c>
      <c r="D103" s="36">
        <v>394750</v>
      </c>
      <c r="E103" s="36">
        <v>273293</v>
      </c>
      <c r="F103" s="36">
        <v>186936</v>
      </c>
      <c r="G103" s="36">
        <v>483638</v>
      </c>
      <c r="H103" s="36">
        <v>645617</v>
      </c>
      <c r="I103" s="36">
        <v>678713</v>
      </c>
      <c r="J103" s="36">
        <v>193344</v>
      </c>
      <c r="K103" s="36">
        <v>337858</v>
      </c>
      <c r="L103" s="36">
        <v>471490</v>
      </c>
      <c r="M103" s="36">
        <v>428370</v>
      </c>
      <c r="N103" s="36">
        <v>453840</v>
      </c>
      <c r="O103" s="36">
        <v>631323</v>
      </c>
      <c r="P103" s="36">
        <v>555164</v>
      </c>
      <c r="Q103" s="36">
        <v>552139</v>
      </c>
      <c r="R103" s="36">
        <v>372648</v>
      </c>
      <c r="S103" s="36">
        <v>560076</v>
      </c>
      <c r="T103" s="36">
        <v>507501</v>
      </c>
      <c r="U103" s="36">
        <v>589093</v>
      </c>
      <c r="V103" s="36">
        <v>601135</v>
      </c>
      <c r="W103" s="36">
        <v>721402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150</v>
      </c>
      <c r="D107" s="52">
        <v>84</v>
      </c>
      <c r="E107" s="52">
        <v>34</v>
      </c>
      <c r="F107" s="52">
        <v>82</v>
      </c>
      <c r="G107" s="52">
        <v>90</v>
      </c>
      <c r="H107" s="52">
        <v>168</v>
      </c>
      <c r="I107" s="52">
        <v>155</v>
      </c>
      <c r="J107" s="52">
        <v>68</v>
      </c>
      <c r="K107" s="52">
        <v>20</v>
      </c>
      <c r="L107" s="52">
        <v>0</v>
      </c>
      <c r="M107" s="52">
        <v>35</v>
      </c>
      <c r="N107" s="52">
        <v>92</v>
      </c>
      <c r="O107" s="52">
        <v>68</v>
      </c>
      <c r="P107" s="52">
        <v>0</v>
      </c>
      <c r="Q107" s="52">
        <v>0</v>
      </c>
      <c r="R107" s="52">
        <v>41</v>
      </c>
      <c r="S107" s="52">
        <v>78</v>
      </c>
      <c r="T107" s="52">
        <v>70</v>
      </c>
      <c r="U107" s="52">
        <v>78</v>
      </c>
      <c r="V107" s="52">
        <v>95</v>
      </c>
      <c r="W107" s="52">
        <v>73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61</v>
      </c>
      <c r="D110" s="52">
        <v>81</v>
      </c>
      <c r="E110" s="52">
        <v>68</v>
      </c>
      <c r="F110" s="52">
        <v>22</v>
      </c>
      <c r="G110" s="52">
        <v>80</v>
      </c>
      <c r="H110" s="52">
        <v>65</v>
      </c>
      <c r="I110" s="52">
        <v>109</v>
      </c>
      <c r="J110" s="52">
        <v>104</v>
      </c>
      <c r="K110" s="52">
        <v>83</v>
      </c>
      <c r="L110" s="52">
        <v>57</v>
      </c>
      <c r="M110" s="52">
        <v>47</v>
      </c>
      <c r="N110" s="52">
        <v>42</v>
      </c>
      <c r="O110" s="52">
        <v>93</v>
      </c>
      <c r="P110" s="52">
        <v>41</v>
      </c>
      <c r="Q110" s="52">
        <v>18</v>
      </c>
      <c r="R110" s="52">
        <v>35</v>
      </c>
      <c r="S110" s="52">
        <v>60</v>
      </c>
      <c r="T110" s="52">
        <v>76</v>
      </c>
      <c r="U110" s="52">
        <v>79</v>
      </c>
      <c r="V110" s="52">
        <v>106</v>
      </c>
      <c r="W110" s="52">
        <v>74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149</v>
      </c>
      <c r="D112" s="52">
        <f>RES_hhdet_in!D112-RES_hhdet_in_new!D112</f>
        <v>169</v>
      </c>
      <c r="E112" s="52">
        <f>RES_hhdet_in!E112-RES_hhdet_in_new!E112</f>
        <v>140</v>
      </c>
      <c r="F112" s="52">
        <f>RES_hhdet_in!F112-RES_hhdet_in_new!F112</f>
        <v>125</v>
      </c>
      <c r="G112" s="52">
        <f>RES_hhdet_in!G112-RES_hhdet_in_new!G112</f>
        <v>124</v>
      </c>
      <c r="H112" s="52">
        <f>RES_hhdet_in!H112-RES_hhdet_in_new!H112</f>
        <v>160</v>
      </c>
      <c r="I112" s="52">
        <f>RES_hhdet_in!I112-RES_hhdet_in_new!I112</f>
        <v>135</v>
      </c>
      <c r="J112" s="52">
        <f>RES_hhdet_in!J112-RES_hhdet_in_new!J112</f>
        <v>186</v>
      </c>
      <c r="K112" s="52">
        <f>RES_hhdet_in!K112-RES_hhdet_in_new!K112</f>
        <v>130</v>
      </c>
      <c r="L112" s="52">
        <f>RES_hhdet_in!L112-RES_hhdet_in_new!L112</f>
        <v>243</v>
      </c>
      <c r="M112" s="52">
        <f>RES_hhdet_in!M112-RES_hhdet_in_new!M112</f>
        <v>168</v>
      </c>
      <c r="N112" s="52">
        <f>RES_hhdet_in!N112-RES_hhdet_in_new!N112</f>
        <v>171</v>
      </c>
      <c r="O112" s="52">
        <f>RES_hhdet_in!O112-RES_hhdet_in_new!O112</f>
        <v>164</v>
      </c>
      <c r="P112" s="52">
        <f>RES_hhdet_in!P112-RES_hhdet_in_new!P112</f>
        <v>148</v>
      </c>
      <c r="Q112" s="52">
        <f>RES_hhdet_in!Q112-RES_hhdet_in_new!Q112</f>
        <v>21</v>
      </c>
      <c r="R112" s="52">
        <f>RES_hhdet_in!R112-RES_hhdet_in_new!R112</f>
        <v>42</v>
      </c>
      <c r="S112" s="52">
        <f>RES_hhdet_in!S112-RES_hhdet_in_new!S112</f>
        <v>62</v>
      </c>
      <c r="T112" s="52">
        <f>RES_hhdet_in!T112-RES_hhdet_in_new!T112</f>
        <v>84</v>
      </c>
      <c r="U112" s="52">
        <f>RES_hhdet_in!U112-RES_hhdet_in_new!U112</f>
        <v>86</v>
      </c>
      <c r="V112" s="52">
        <f>RES_hhdet_in!V112-RES_hhdet_in_new!V112</f>
        <v>90</v>
      </c>
      <c r="W112" s="52">
        <f>RES_hhdet_in!W112-RES_hhdet_in_new!W112</f>
        <v>117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1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1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1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1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125</v>
      </c>
      <c r="D116" s="52">
        <f>RES_hhdet_in!D116-RES_hhdet_in_new!D116</f>
        <v>40</v>
      </c>
      <c r="E116" s="52">
        <f>RES_hhdet_in!E116-RES_hhdet_in_new!E116</f>
        <v>24</v>
      </c>
      <c r="F116" s="52">
        <f>RES_hhdet_in!F116-RES_hhdet_in_new!F116</f>
        <v>88</v>
      </c>
      <c r="G116" s="52">
        <f>RES_hhdet_in!G116-RES_hhdet_in_new!G116</f>
        <v>99</v>
      </c>
      <c r="H116" s="52">
        <f>RES_hhdet_in!H116-RES_hhdet_in_new!H116</f>
        <v>155</v>
      </c>
      <c r="I116" s="52">
        <f>RES_hhdet_in!I116-RES_hhdet_in_new!I116</f>
        <v>51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73</v>
      </c>
      <c r="N116" s="52">
        <f>RES_hhdet_in!N116-RES_hhdet_in_new!N116</f>
        <v>60</v>
      </c>
      <c r="O116" s="52">
        <f>RES_hhdet_in!O116-RES_hhdet_in_new!O116</f>
        <v>37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3</v>
      </c>
      <c r="S116" s="52">
        <f>RES_hhdet_in!S116-RES_hhdet_in_new!S116</f>
        <v>18</v>
      </c>
      <c r="T116" s="52">
        <f>RES_hhdet_in!T116-RES_hhdet_in_new!T116</f>
        <v>10</v>
      </c>
      <c r="U116" s="52">
        <f>RES_hhdet_in!U116-RES_hhdet_in_new!U116</f>
        <v>19</v>
      </c>
      <c r="V116" s="52">
        <f>RES_hhdet_in!V116-RES_hhdet_in_new!V116</f>
        <v>24</v>
      </c>
      <c r="W116" s="52">
        <f>RES_hhdet_in!W116-RES_hhdet_in_new!W116</f>
        <v>1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4</v>
      </c>
      <c r="D117" s="52">
        <f>RES_hhdet_in!D117-RES_hhdet_in_new!D117</f>
        <v>1</v>
      </c>
      <c r="E117" s="52">
        <f>RES_hhdet_in!E117-RES_hhdet_in_new!E117</f>
        <v>1</v>
      </c>
      <c r="F117" s="52">
        <f>RES_hhdet_in!F117-RES_hhdet_in_new!F117</f>
        <v>3</v>
      </c>
      <c r="G117" s="52">
        <f>RES_hhdet_in!G117-RES_hhdet_in_new!G117</f>
        <v>9</v>
      </c>
      <c r="H117" s="52">
        <f>RES_hhdet_in!H117-RES_hhdet_in_new!H117</f>
        <v>11</v>
      </c>
      <c r="I117" s="52">
        <f>RES_hhdet_in!I117-RES_hhdet_in_new!I117</f>
        <v>9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5</v>
      </c>
      <c r="N117" s="52">
        <f>RES_hhdet_in!N117-RES_hhdet_in_new!N117</f>
        <v>16</v>
      </c>
      <c r="O117" s="52">
        <f>RES_hhdet_in!O117-RES_hhdet_in_new!O117</f>
        <v>14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1</v>
      </c>
      <c r="S117" s="52">
        <f>RES_hhdet_in!S117-RES_hhdet_in_new!S117</f>
        <v>12</v>
      </c>
      <c r="T117" s="52">
        <f>RES_hhdet_in!T117-RES_hhdet_in_new!T117</f>
        <v>2</v>
      </c>
      <c r="U117" s="52">
        <f>RES_hhdet_in!U117-RES_hhdet_in_new!U117</f>
        <v>7</v>
      </c>
      <c r="V117" s="52">
        <f>RES_hhdet_in!V117-RES_hhdet_in_new!V117</f>
        <v>14</v>
      </c>
      <c r="W117" s="52">
        <f>RES_hhdet_in!W117-RES_hhdet_in_new!W117</f>
        <v>1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139</v>
      </c>
      <c r="D121" s="52">
        <v>134</v>
      </c>
      <c r="E121" s="52">
        <v>145</v>
      </c>
      <c r="F121" s="52">
        <v>161</v>
      </c>
      <c r="G121" s="52">
        <v>125</v>
      </c>
      <c r="H121" s="52">
        <v>157</v>
      </c>
      <c r="I121" s="52">
        <v>76</v>
      </c>
      <c r="J121" s="52">
        <v>90</v>
      </c>
      <c r="K121" s="52">
        <v>64</v>
      </c>
      <c r="L121" s="52">
        <v>19</v>
      </c>
      <c r="M121" s="52">
        <v>54</v>
      </c>
      <c r="N121" s="52">
        <v>98</v>
      </c>
      <c r="O121" s="52">
        <v>78</v>
      </c>
      <c r="P121" s="52">
        <v>18</v>
      </c>
      <c r="Q121" s="52">
        <v>41</v>
      </c>
      <c r="R121" s="52">
        <v>43</v>
      </c>
      <c r="S121" s="52">
        <v>37</v>
      </c>
      <c r="T121" s="52">
        <v>39</v>
      </c>
      <c r="U121" s="52">
        <v>47</v>
      </c>
      <c r="V121" s="52">
        <v>57</v>
      </c>
      <c r="W121" s="52">
        <v>32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294</v>
      </c>
      <c r="D122" s="36">
        <v>232</v>
      </c>
      <c r="E122" s="36">
        <v>180</v>
      </c>
      <c r="F122" s="36">
        <v>225</v>
      </c>
      <c r="G122" s="36">
        <v>302</v>
      </c>
      <c r="H122" s="36">
        <v>395</v>
      </c>
      <c r="I122" s="36">
        <v>197</v>
      </c>
      <c r="J122" s="36">
        <v>66</v>
      </c>
      <c r="K122" s="36">
        <v>93</v>
      </c>
      <c r="L122" s="36">
        <v>30</v>
      </c>
      <c r="M122" s="36">
        <v>102</v>
      </c>
      <c r="N122" s="36">
        <v>161</v>
      </c>
      <c r="O122" s="36">
        <v>166</v>
      </c>
      <c r="P122" s="36">
        <v>35</v>
      </c>
      <c r="Q122" s="36">
        <v>93</v>
      </c>
      <c r="R122" s="36">
        <v>75</v>
      </c>
      <c r="S122" s="36">
        <v>102</v>
      </c>
      <c r="T122" s="36">
        <v>80</v>
      </c>
      <c r="U122" s="36">
        <v>114</v>
      </c>
      <c r="V122" s="36">
        <v>128</v>
      </c>
      <c r="W122" s="36">
        <v>83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0</v>
      </c>
      <c r="D126" s="52">
        <v>0</v>
      </c>
      <c r="E126" s="52">
        <v>0</v>
      </c>
      <c r="F126" s="52">
        <v>87747</v>
      </c>
      <c r="G126" s="52">
        <v>935</v>
      </c>
      <c r="H126" s="52">
        <v>5721</v>
      </c>
      <c r="I126" s="52">
        <v>0</v>
      </c>
      <c r="J126" s="52">
        <v>5522</v>
      </c>
      <c r="K126" s="52">
        <v>31302</v>
      </c>
      <c r="L126" s="52">
        <v>60473</v>
      </c>
      <c r="M126" s="52">
        <v>184695</v>
      </c>
      <c r="N126" s="52">
        <v>147393</v>
      </c>
      <c r="O126" s="52">
        <v>129881</v>
      </c>
      <c r="P126" s="52">
        <v>34443</v>
      </c>
      <c r="Q126" s="52">
        <v>27833</v>
      </c>
      <c r="R126" s="52">
        <v>35905</v>
      </c>
      <c r="S126" s="52">
        <v>27462</v>
      </c>
      <c r="T126" s="52">
        <v>26969</v>
      </c>
      <c r="U126" s="52">
        <v>25697</v>
      </c>
      <c r="V126" s="52">
        <v>1</v>
      </c>
      <c r="W126" s="52">
        <v>3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447</v>
      </c>
      <c r="G129" s="52">
        <v>43314</v>
      </c>
      <c r="H129" s="52">
        <v>1175</v>
      </c>
      <c r="I129" s="52">
        <v>3553</v>
      </c>
      <c r="J129" s="52">
        <v>1148</v>
      </c>
      <c r="K129" s="52">
        <v>6146</v>
      </c>
      <c r="L129" s="52">
        <v>21208</v>
      </c>
      <c r="M129" s="52">
        <v>38812</v>
      </c>
      <c r="N129" s="52">
        <v>93668</v>
      </c>
      <c r="O129" s="52">
        <v>97108</v>
      </c>
      <c r="P129" s="52">
        <v>72157</v>
      </c>
      <c r="Q129" s="52">
        <v>69359</v>
      </c>
      <c r="R129" s="52">
        <v>51386</v>
      </c>
      <c r="S129" s="52">
        <v>56659</v>
      </c>
      <c r="T129" s="52">
        <v>60530</v>
      </c>
      <c r="U129" s="52">
        <v>66203</v>
      </c>
      <c r="V129" s="52">
        <v>80513</v>
      </c>
      <c r="W129" s="52">
        <v>51289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0</v>
      </c>
      <c r="D131" s="52">
        <f>RES_hhdet_in!D131-RES_hhdet_in_new!D131</f>
        <v>0</v>
      </c>
      <c r="E131" s="52">
        <f>RES_hhdet_in!E131-RES_hhdet_in_new!E131</f>
        <v>0</v>
      </c>
      <c r="F131" s="52">
        <f>RES_hhdet_in!F131-RES_hhdet_in_new!F131</f>
        <v>71902</v>
      </c>
      <c r="G131" s="52">
        <f>RES_hhdet_in!G131-RES_hhdet_in_new!G131</f>
        <v>1921</v>
      </c>
      <c r="H131" s="52">
        <f>RES_hhdet_in!H131-RES_hhdet_in_new!H131</f>
        <v>8448</v>
      </c>
      <c r="I131" s="52">
        <f>RES_hhdet_in!I131-RES_hhdet_in_new!I131</f>
        <v>8110</v>
      </c>
      <c r="J131" s="52">
        <f>RES_hhdet_in!J131-RES_hhdet_in_new!J131</f>
        <v>1353</v>
      </c>
      <c r="K131" s="52">
        <f>RES_hhdet_in!K131-RES_hhdet_in_new!K131</f>
        <v>7044</v>
      </c>
      <c r="L131" s="52">
        <f>RES_hhdet_in!L131-RES_hhdet_in_new!L131</f>
        <v>28981</v>
      </c>
      <c r="M131" s="52">
        <f>RES_hhdet_in!M131-RES_hhdet_in_new!M131</f>
        <v>232427</v>
      </c>
      <c r="N131" s="52">
        <f>RES_hhdet_in!N131-RES_hhdet_in_new!N131</f>
        <v>137614</v>
      </c>
      <c r="O131" s="52">
        <f>RES_hhdet_in!O131-RES_hhdet_in_new!O131</f>
        <v>127725</v>
      </c>
      <c r="P131" s="52">
        <f>RES_hhdet_in!P131-RES_hhdet_in_new!P131</f>
        <v>44694</v>
      </c>
      <c r="Q131" s="52">
        <f>RES_hhdet_in!Q131-RES_hhdet_in_new!Q131</f>
        <v>31219</v>
      </c>
      <c r="R131" s="52">
        <f>RES_hhdet_in!R131-RES_hhdet_in_new!R131</f>
        <v>34224</v>
      </c>
      <c r="S131" s="52">
        <f>RES_hhdet_in!S131-RES_hhdet_in_new!S131</f>
        <v>23790</v>
      </c>
      <c r="T131" s="52">
        <f>RES_hhdet_in!T131-RES_hhdet_in_new!T131</f>
        <v>11720</v>
      </c>
      <c r="U131" s="52">
        <f>RES_hhdet_in!U131-RES_hhdet_in_new!U131</f>
        <v>14287</v>
      </c>
      <c r="V131" s="52">
        <f>RES_hhdet_in!V131-RES_hhdet_in_new!V131</f>
        <v>72459</v>
      </c>
      <c r="W131" s="52">
        <f>RES_hhdet_in!W131-RES_hhdet_in_new!W131</f>
        <v>37681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28</v>
      </c>
      <c r="G132" s="52">
        <f>RES_hhdet_in!G132-RES_hhdet_in_new!G132</f>
        <v>19</v>
      </c>
      <c r="H132" s="52">
        <f>RES_hhdet_in!H132-RES_hhdet_in_new!H132</f>
        <v>10</v>
      </c>
      <c r="I132" s="52">
        <f>RES_hhdet_in!I132-RES_hhdet_in_new!I132</f>
        <v>46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88</v>
      </c>
      <c r="M132" s="52">
        <f>RES_hhdet_in!M132-RES_hhdet_in_new!M132</f>
        <v>747</v>
      </c>
      <c r="N132" s="52">
        <f>RES_hhdet_in!N132-RES_hhdet_in_new!N132</f>
        <v>339</v>
      </c>
      <c r="O132" s="52">
        <f>RES_hhdet_in!O132-RES_hhdet_in_new!O132</f>
        <v>745</v>
      </c>
      <c r="P132" s="52">
        <f>RES_hhdet_in!P132-RES_hhdet_in_new!P132</f>
        <v>256</v>
      </c>
      <c r="Q132" s="52">
        <f>RES_hhdet_in!Q132-RES_hhdet_in_new!Q132</f>
        <v>177</v>
      </c>
      <c r="R132" s="52">
        <f>RES_hhdet_in!R132-RES_hhdet_in_new!R132</f>
        <v>286</v>
      </c>
      <c r="S132" s="52">
        <f>RES_hhdet_in!S132-RES_hhdet_in_new!S132</f>
        <v>34</v>
      </c>
      <c r="T132" s="52">
        <f>RES_hhdet_in!T132-RES_hhdet_in_new!T132</f>
        <v>1076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324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0</v>
      </c>
      <c r="D135" s="52">
        <f>RES_hhdet_in!D135-RES_hhdet_in_new!D135</f>
        <v>0</v>
      </c>
      <c r="E135" s="52">
        <f>RES_hhdet_in!E135-RES_hhdet_in_new!E135</f>
        <v>0</v>
      </c>
      <c r="F135" s="52">
        <f>RES_hhdet_in!F135-RES_hhdet_in_new!F135</f>
        <v>15316</v>
      </c>
      <c r="G135" s="52">
        <f>RES_hhdet_in!G135-RES_hhdet_in_new!G135</f>
        <v>2712</v>
      </c>
      <c r="H135" s="52">
        <f>RES_hhdet_in!H135-RES_hhdet_in_new!H135</f>
        <v>0</v>
      </c>
      <c r="I135" s="52">
        <f>RES_hhdet_in!I135-RES_hhdet_in_new!I135</f>
        <v>0</v>
      </c>
      <c r="J135" s="52">
        <f>RES_hhdet_in!J135-RES_hhdet_in_new!J135</f>
        <v>2828</v>
      </c>
      <c r="K135" s="52">
        <f>RES_hhdet_in!K135-RES_hhdet_in_new!K135</f>
        <v>17669</v>
      </c>
      <c r="L135" s="52">
        <f>RES_hhdet_in!L135-RES_hhdet_in_new!L135</f>
        <v>16825</v>
      </c>
      <c r="M135" s="52">
        <f>RES_hhdet_in!M135-RES_hhdet_in_new!M135</f>
        <v>1</v>
      </c>
      <c r="N135" s="52">
        <f>RES_hhdet_in!N135-RES_hhdet_in_new!N135</f>
        <v>7761</v>
      </c>
      <c r="O135" s="52">
        <f>RES_hhdet_in!O135-RES_hhdet_in_new!O135</f>
        <v>2125</v>
      </c>
      <c r="P135" s="52">
        <f>RES_hhdet_in!P135-RES_hhdet_in_new!P135</f>
        <v>0</v>
      </c>
      <c r="Q135" s="52">
        <f>RES_hhdet_in!Q135-RES_hhdet_in_new!Q135</f>
        <v>1396</v>
      </c>
      <c r="R135" s="52">
        <f>RES_hhdet_in!R135-RES_hhdet_in_new!R135</f>
        <v>5670</v>
      </c>
      <c r="S135" s="52">
        <f>RES_hhdet_in!S135-RES_hhdet_in_new!S135</f>
        <v>10349</v>
      </c>
      <c r="T135" s="52">
        <f>RES_hhdet_in!T135-RES_hhdet_in_new!T135</f>
        <v>24089</v>
      </c>
      <c r="U135" s="52">
        <f>RES_hhdet_in!U135-RES_hhdet_in_new!U135</f>
        <v>10834</v>
      </c>
      <c r="V135" s="52">
        <f>RES_hhdet_in!V135-RES_hhdet_in_new!V135</f>
        <v>25502</v>
      </c>
      <c r="W135" s="52">
        <f>RES_hhdet_in!W135-RES_hhdet_in_new!W135</f>
        <v>0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501</v>
      </c>
      <c r="G136" s="52">
        <f>RES_hhdet_in!G136-RES_hhdet_in_new!G136</f>
        <v>260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1343</v>
      </c>
      <c r="K136" s="52">
        <f>RES_hhdet_in!K136-RES_hhdet_in_new!K136</f>
        <v>6811</v>
      </c>
      <c r="L136" s="52">
        <f>RES_hhdet_in!L136-RES_hhdet_in_new!L136</f>
        <v>15190</v>
      </c>
      <c r="M136" s="52">
        <f>RES_hhdet_in!M136-RES_hhdet_in_new!M136</f>
        <v>0</v>
      </c>
      <c r="N136" s="52">
        <f>RES_hhdet_in!N136-RES_hhdet_in_new!N136</f>
        <v>2238</v>
      </c>
      <c r="O136" s="52">
        <f>RES_hhdet_in!O136-RES_hhdet_in_new!O136</f>
        <v>830</v>
      </c>
      <c r="P136" s="52">
        <f>RES_hhdet_in!P136-RES_hhdet_in_new!P136</f>
        <v>0</v>
      </c>
      <c r="Q136" s="52">
        <f>RES_hhdet_in!Q136-RES_hhdet_in_new!Q136</f>
        <v>429</v>
      </c>
      <c r="R136" s="52">
        <f>RES_hhdet_in!R136-RES_hhdet_in_new!R136</f>
        <v>4043</v>
      </c>
      <c r="S136" s="52">
        <f>RES_hhdet_in!S136-RES_hhdet_in_new!S136</f>
        <v>7521</v>
      </c>
      <c r="T136" s="52">
        <f>RES_hhdet_in!T136-RES_hhdet_in_new!T136</f>
        <v>12059</v>
      </c>
      <c r="U136" s="52">
        <f>RES_hhdet_in!U136-RES_hhdet_in_new!U136</f>
        <v>5476</v>
      </c>
      <c r="V136" s="52">
        <f>RES_hhdet_in!V136-RES_hhdet_in_new!V136</f>
        <v>19072</v>
      </c>
      <c r="W136" s="52">
        <f>RES_hhdet_in!W136-RES_hhdet_in_new!W136</f>
        <v>0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36659</v>
      </c>
      <c r="G140" s="52">
        <v>346</v>
      </c>
      <c r="H140" s="52">
        <v>2094</v>
      </c>
      <c r="I140" s="52">
        <v>0</v>
      </c>
      <c r="J140" s="52">
        <v>5434</v>
      </c>
      <c r="K140" s="52">
        <v>19814</v>
      </c>
      <c r="L140" s="52">
        <v>32944</v>
      </c>
      <c r="M140" s="52">
        <v>79079</v>
      </c>
      <c r="N140" s="52">
        <v>74967</v>
      </c>
      <c r="O140" s="52">
        <v>46236</v>
      </c>
      <c r="P140" s="52">
        <v>22705</v>
      </c>
      <c r="Q140" s="52">
        <v>22531</v>
      </c>
      <c r="R140" s="52">
        <v>42908</v>
      </c>
      <c r="S140" s="52">
        <v>40348</v>
      </c>
      <c r="T140" s="52">
        <v>59765</v>
      </c>
      <c r="U140" s="52">
        <v>60431</v>
      </c>
      <c r="V140" s="52">
        <v>39889</v>
      </c>
      <c r="W140" s="52">
        <v>29526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51088</v>
      </c>
      <c r="G141" s="36">
        <v>827</v>
      </c>
      <c r="H141" s="36">
        <v>5295</v>
      </c>
      <c r="I141" s="36">
        <v>0</v>
      </c>
      <c r="J141" s="36">
        <v>4079</v>
      </c>
      <c r="K141" s="36">
        <v>28191</v>
      </c>
      <c r="L141" s="36">
        <v>53324</v>
      </c>
      <c r="M141" s="36">
        <v>143175</v>
      </c>
      <c r="N141" s="36">
        <v>120045</v>
      </c>
      <c r="O141" s="36">
        <v>96969</v>
      </c>
      <c r="P141" s="36">
        <v>38516</v>
      </c>
      <c r="Q141" s="36">
        <v>51210</v>
      </c>
      <c r="R141" s="36">
        <v>70612</v>
      </c>
      <c r="S141" s="36">
        <v>108147</v>
      </c>
      <c r="T141" s="36">
        <v>124087</v>
      </c>
      <c r="U141" s="36">
        <v>143864</v>
      </c>
      <c r="V141" s="36">
        <v>88017</v>
      </c>
      <c r="W141" s="36">
        <v>69027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2089</v>
      </c>
      <c r="D145" s="52">
        <v>4098</v>
      </c>
      <c r="E145" s="52">
        <v>5708</v>
      </c>
      <c r="F145" s="52">
        <v>7146</v>
      </c>
      <c r="G145" s="52">
        <v>7342</v>
      </c>
      <c r="H145" s="52">
        <v>6210</v>
      </c>
      <c r="I145" s="52">
        <v>7325</v>
      </c>
      <c r="J145" s="52">
        <v>10675</v>
      </c>
      <c r="K145" s="52">
        <v>17437</v>
      </c>
      <c r="L145" s="52">
        <v>24385</v>
      </c>
      <c r="M145" s="52">
        <v>22629</v>
      </c>
      <c r="N145" s="52">
        <v>16477</v>
      </c>
      <c r="O145" s="52">
        <v>12972</v>
      </c>
      <c r="P145" s="52">
        <v>4412</v>
      </c>
      <c r="Q145" s="52">
        <v>10955</v>
      </c>
      <c r="R145" s="52">
        <v>13784</v>
      </c>
      <c r="S145" s="52">
        <v>16155</v>
      </c>
      <c r="T145" s="52">
        <v>9864</v>
      </c>
      <c r="U145" s="52">
        <v>86965</v>
      </c>
      <c r="V145" s="52">
        <v>126575</v>
      </c>
      <c r="W145" s="52">
        <v>354438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835</v>
      </c>
      <c r="D147" s="52">
        <v>2388</v>
      </c>
      <c r="E147" s="52">
        <v>2299</v>
      </c>
      <c r="F147" s="52">
        <v>2876</v>
      </c>
      <c r="G147" s="52">
        <v>8267</v>
      </c>
      <c r="H147" s="52">
        <v>6214</v>
      </c>
      <c r="I147" s="52">
        <v>6981</v>
      </c>
      <c r="J147" s="52">
        <v>9177</v>
      </c>
      <c r="K147" s="52">
        <v>20568</v>
      </c>
      <c r="L147" s="52">
        <v>31337</v>
      </c>
      <c r="M147" s="52">
        <v>36884</v>
      </c>
      <c r="N147" s="52">
        <v>27458</v>
      </c>
      <c r="O147" s="52">
        <v>47613</v>
      </c>
      <c r="P147" s="52">
        <v>16494</v>
      </c>
      <c r="Q147" s="52">
        <v>18040</v>
      </c>
      <c r="R147" s="52">
        <v>36636</v>
      </c>
      <c r="S147" s="52">
        <v>47247</v>
      </c>
      <c r="T147" s="52">
        <v>51301</v>
      </c>
      <c r="U147" s="52">
        <v>109063</v>
      </c>
      <c r="V147" s="52">
        <v>192022</v>
      </c>
      <c r="W147" s="52">
        <v>336177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1296</v>
      </c>
      <c r="D149" s="52">
        <f>RES_hhdet_in!D149-RES_hhdet_in_new!D149</f>
        <v>1618</v>
      </c>
      <c r="E149" s="52">
        <f>RES_hhdet_in!E149-RES_hhdet_in_new!E149</f>
        <v>2579</v>
      </c>
      <c r="F149" s="52">
        <f>RES_hhdet_in!F149-RES_hhdet_in_new!F149</f>
        <v>3721</v>
      </c>
      <c r="G149" s="52">
        <f>RES_hhdet_in!G149-RES_hhdet_in_new!G149</f>
        <v>1843</v>
      </c>
      <c r="H149" s="52">
        <f>RES_hhdet_in!H149-RES_hhdet_in_new!H149</f>
        <v>1458</v>
      </c>
      <c r="I149" s="52">
        <f>RES_hhdet_in!I149-RES_hhdet_in_new!I149</f>
        <v>785</v>
      </c>
      <c r="J149" s="52">
        <f>RES_hhdet_in!J149-RES_hhdet_in_new!J149</f>
        <v>3496</v>
      </c>
      <c r="K149" s="52">
        <f>RES_hhdet_in!K149-RES_hhdet_in_new!K149</f>
        <v>7939</v>
      </c>
      <c r="L149" s="52">
        <f>RES_hhdet_in!L149-RES_hhdet_in_new!L149</f>
        <v>9909</v>
      </c>
      <c r="M149" s="52">
        <f>RES_hhdet_in!M149-RES_hhdet_in_new!M149</f>
        <v>11355</v>
      </c>
      <c r="N149" s="52">
        <f>RES_hhdet_in!N149-RES_hhdet_in_new!N149</f>
        <v>5484</v>
      </c>
      <c r="O149" s="52">
        <f>RES_hhdet_in!O149-RES_hhdet_in_new!O149</f>
        <v>3382</v>
      </c>
      <c r="P149" s="52">
        <f>RES_hhdet_in!P149-RES_hhdet_in_new!P149</f>
        <v>1981</v>
      </c>
      <c r="Q149" s="52">
        <f>RES_hhdet_in!Q149-RES_hhdet_in_new!Q149</f>
        <v>4849</v>
      </c>
      <c r="R149" s="52">
        <f>RES_hhdet_in!R149-RES_hhdet_in_new!R149</f>
        <v>11050</v>
      </c>
      <c r="S149" s="52">
        <f>RES_hhdet_in!S149-RES_hhdet_in_new!S149</f>
        <v>13364</v>
      </c>
      <c r="T149" s="52">
        <f>RES_hhdet_in!T149-RES_hhdet_in_new!T149</f>
        <v>10774</v>
      </c>
      <c r="U149" s="52">
        <f>RES_hhdet_in!U149-RES_hhdet_in_new!U149</f>
        <v>26754</v>
      </c>
      <c r="V149" s="52">
        <f>RES_hhdet_in!V149-RES_hhdet_in_new!V149</f>
        <v>30596</v>
      </c>
      <c r="W149" s="52">
        <f>RES_hhdet_in!W149-RES_hhdet_in_new!W149</f>
        <v>77890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1</v>
      </c>
      <c r="F150" s="52">
        <f>RES_hhdet_in!F150-RES_hhdet_in_new!F150</f>
        <v>1</v>
      </c>
      <c r="G150" s="52">
        <f>RES_hhdet_in!G150-RES_hhdet_in_new!G150</f>
        <v>1</v>
      </c>
      <c r="H150" s="52">
        <f>RES_hhdet_in!H150-RES_hhdet_in_new!H150</f>
        <v>1</v>
      </c>
      <c r="I150" s="52">
        <f>RES_hhdet_in!I150-RES_hhdet_in_new!I150</f>
        <v>2</v>
      </c>
      <c r="J150" s="52">
        <f>RES_hhdet_in!J150-RES_hhdet_in_new!J150</f>
        <v>7</v>
      </c>
      <c r="K150" s="52">
        <f>RES_hhdet_in!K150-RES_hhdet_in_new!K150</f>
        <v>16</v>
      </c>
      <c r="L150" s="52">
        <f>RES_hhdet_in!L150-RES_hhdet_in_new!L150</f>
        <v>40</v>
      </c>
      <c r="M150" s="52">
        <f>RES_hhdet_in!M150-RES_hhdet_in_new!M150</f>
        <v>17</v>
      </c>
      <c r="N150" s="52">
        <f>RES_hhdet_in!N150-RES_hhdet_in_new!N150</f>
        <v>17</v>
      </c>
      <c r="O150" s="52">
        <f>RES_hhdet_in!O150-RES_hhdet_in_new!O150</f>
        <v>14</v>
      </c>
      <c r="P150" s="52">
        <f>RES_hhdet_in!P150-RES_hhdet_in_new!P150</f>
        <v>6</v>
      </c>
      <c r="Q150" s="52">
        <f>RES_hhdet_in!Q150-RES_hhdet_in_new!Q150</f>
        <v>23</v>
      </c>
      <c r="R150" s="52">
        <f>RES_hhdet_in!R150-RES_hhdet_in_new!R150</f>
        <v>47</v>
      </c>
      <c r="S150" s="52">
        <f>RES_hhdet_in!S150-RES_hhdet_in_new!S150</f>
        <v>60</v>
      </c>
      <c r="T150" s="52">
        <f>RES_hhdet_in!T150-RES_hhdet_in_new!T150</f>
        <v>47</v>
      </c>
      <c r="U150" s="52">
        <f>RES_hhdet_in!U150-RES_hhdet_in_new!U150</f>
        <v>106</v>
      </c>
      <c r="V150" s="52">
        <f>RES_hhdet_in!V150-RES_hhdet_in_new!V150</f>
        <v>230</v>
      </c>
      <c r="W150" s="52">
        <f>RES_hhdet_in!W150-RES_hhdet_in_new!W150</f>
        <v>1106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1779</v>
      </c>
      <c r="D153" s="52">
        <f>RES_hhdet_in!D153-RES_hhdet_in_new!D153</f>
        <v>3422</v>
      </c>
      <c r="E153" s="52">
        <f>RES_hhdet_in!E153-RES_hhdet_in_new!E153</f>
        <v>4081</v>
      </c>
      <c r="F153" s="52">
        <f>RES_hhdet_in!F153-RES_hhdet_in_new!F153</f>
        <v>4550</v>
      </c>
      <c r="G153" s="52">
        <f>RES_hhdet_in!G153-RES_hhdet_in_new!G153</f>
        <v>6534</v>
      </c>
      <c r="H153" s="52">
        <f>RES_hhdet_in!H153-RES_hhdet_in_new!H153</f>
        <v>6672</v>
      </c>
      <c r="I153" s="52">
        <f>RES_hhdet_in!I153-RES_hhdet_in_new!I153</f>
        <v>7542</v>
      </c>
      <c r="J153" s="52">
        <f>RES_hhdet_in!J153-RES_hhdet_in_new!J153</f>
        <v>7385</v>
      </c>
      <c r="K153" s="52">
        <f>RES_hhdet_in!K153-RES_hhdet_in_new!K153</f>
        <v>11170</v>
      </c>
      <c r="L153" s="52">
        <f>RES_hhdet_in!L153-RES_hhdet_in_new!L153</f>
        <v>11788</v>
      </c>
      <c r="M153" s="52">
        <f>RES_hhdet_in!M153-RES_hhdet_in_new!M153</f>
        <v>18888</v>
      </c>
      <c r="N153" s="52">
        <f>RES_hhdet_in!N153-RES_hhdet_in_new!N153</f>
        <v>17489</v>
      </c>
      <c r="O153" s="52">
        <f>RES_hhdet_in!O153-RES_hhdet_in_new!O153</f>
        <v>16285</v>
      </c>
      <c r="P153" s="52">
        <f>RES_hhdet_in!P153-RES_hhdet_in_new!P153</f>
        <v>10825</v>
      </c>
      <c r="Q153" s="52">
        <f>RES_hhdet_in!Q153-RES_hhdet_in_new!Q153</f>
        <v>19279</v>
      </c>
      <c r="R153" s="52">
        <f>RES_hhdet_in!R153-RES_hhdet_in_new!R153</f>
        <v>15336</v>
      </c>
      <c r="S153" s="52">
        <f>RES_hhdet_in!S153-RES_hhdet_in_new!S153</f>
        <v>17153</v>
      </c>
      <c r="T153" s="52">
        <f>RES_hhdet_in!T153-RES_hhdet_in_new!T153</f>
        <v>17269</v>
      </c>
      <c r="U153" s="52">
        <f>RES_hhdet_in!U153-RES_hhdet_in_new!U153</f>
        <v>55227</v>
      </c>
      <c r="V153" s="52">
        <f>RES_hhdet_in!V153-RES_hhdet_in_new!V153</f>
        <v>65590</v>
      </c>
      <c r="W153" s="52">
        <f>RES_hhdet_in!W153-RES_hhdet_in_new!W153</f>
        <v>83150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51</v>
      </c>
      <c r="D154" s="52">
        <f>RES_hhdet_in!D154-RES_hhdet_in_new!D154</f>
        <v>102</v>
      </c>
      <c r="E154" s="52">
        <f>RES_hhdet_in!E154-RES_hhdet_in_new!E154</f>
        <v>147</v>
      </c>
      <c r="F154" s="52">
        <f>RES_hhdet_in!F154-RES_hhdet_in_new!F154</f>
        <v>149</v>
      </c>
      <c r="G154" s="52">
        <f>RES_hhdet_in!G154-RES_hhdet_in_new!G154</f>
        <v>625</v>
      </c>
      <c r="H154" s="52">
        <f>RES_hhdet_in!H154-RES_hhdet_in_new!H154</f>
        <v>479</v>
      </c>
      <c r="I154" s="52">
        <f>RES_hhdet_in!I154-RES_hhdet_in_new!I154</f>
        <v>1370</v>
      </c>
      <c r="J154" s="52">
        <f>RES_hhdet_in!J154-RES_hhdet_in_new!J154</f>
        <v>3504</v>
      </c>
      <c r="K154" s="52">
        <f>RES_hhdet_in!K154-RES_hhdet_in_new!K154</f>
        <v>4302</v>
      </c>
      <c r="L154" s="52">
        <f>RES_hhdet_in!L154-RES_hhdet_in_new!L154</f>
        <v>10634</v>
      </c>
      <c r="M154" s="52">
        <f>RES_hhdet_in!M154-RES_hhdet_in_new!M154</f>
        <v>2117</v>
      </c>
      <c r="N154" s="52">
        <f>RES_hhdet_in!N154-RES_hhdet_in_new!N154</f>
        <v>5038</v>
      </c>
      <c r="O154" s="52">
        <f>RES_hhdet_in!O154-RES_hhdet_in_new!O154</f>
        <v>6380</v>
      </c>
      <c r="P154" s="52">
        <f>RES_hhdet_in!P154-RES_hhdet_in_new!P154</f>
        <v>6820</v>
      </c>
      <c r="Q154" s="52">
        <f>RES_hhdet_in!Q154-RES_hhdet_in_new!Q154</f>
        <v>5948</v>
      </c>
      <c r="R154" s="52">
        <f>RES_hhdet_in!R154-RES_hhdet_in_new!R154</f>
        <v>10925</v>
      </c>
      <c r="S154" s="52">
        <f>RES_hhdet_in!S154-RES_hhdet_in_new!S154</f>
        <v>12451</v>
      </c>
      <c r="T154" s="52">
        <f>RES_hhdet_in!T154-RES_hhdet_in_new!T154</f>
        <v>8638</v>
      </c>
      <c r="U154" s="52">
        <f>RES_hhdet_in!U154-RES_hhdet_in_new!U154</f>
        <v>27916</v>
      </c>
      <c r="V154" s="52">
        <f>RES_hhdet_in!V154-RES_hhdet_in_new!V154</f>
        <v>49046</v>
      </c>
      <c r="W154" s="52">
        <f>RES_hhdet_in!W154-RES_hhdet_in_new!W154</f>
        <v>211122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1007</v>
      </c>
      <c r="D158" s="52">
        <v>1874</v>
      </c>
      <c r="E158" s="52">
        <v>3065</v>
      </c>
      <c r="F158" s="52">
        <v>3516</v>
      </c>
      <c r="G158" s="52">
        <v>2653</v>
      </c>
      <c r="H158" s="52">
        <v>2440</v>
      </c>
      <c r="I158" s="52">
        <v>2702</v>
      </c>
      <c r="J158" s="52">
        <v>8223</v>
      </c>
      <c r="K158" s="52">
        <v>9675</v>
      </c>
      <c r="L158" s="52">
        <v>12359</v>
      </c>
      <c r="M158" s="52">
        <v>11523</v>
      </c>
      <c r="N158" s="52">
        <v>10776</v>
      </c>
      <c r="O158" s="52">
        <v>8416</v>
      </c>
      <c r="P158" s="52">
        <v>7274</v>
      </c>
      <c r="Q158" s="52">
        <v>9204</v>
      </c>
      <c r="R158" s="52">
        <v>14109</v>
      </c>
      <c r="S158" s="52">
        <v>11701</v>
      </c>
      <c r="T158" s="52">
        <v>11939</v>
      </c>
      <c r="U158" s="52">
        <v>32543</v>
      </c>
      <c r="V158" s="52">
        <v>45374</v>
      </c>
      <c r="W158" s="52">
        <v>111828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2119</v>
      </c>
      <c r="D159" s="36">
        <v>3269</v>
      </c>
      <c r="E159" s="36">
        <v>3742</v>
      </c>
      <c r="F159" s="36">
        <v>4903</v>
      </c>
      <c r="G159" s="36">
        <v>6353</v>
      </c>
      <c r="H159" s="36">
        <v>6171</v>
      </c>
      <c r="I159" s="36">
        <v>6999</v>
      </c>
      <c r="J159" s="36">
        <v>6171</v>
      </c>
      <c r="K159" s="36">
        <v>13768</v>
      </c>
      <c r="L159" s="36">
        <v>20000</v>
      </c>
      <c r="M159" s="36">
        <v>20867</v>
      </c>
      <c r="N159" s="36">
        <v>17251</v>
      </c>
      <c r="O159" s="36">
        <v>17643</v>
      </c>
      <c r="P159" s="36">
        <v>12342</v>
      </c>
      <c r="Q159" s="36">
        <v>20923</v>
      </c>
      <c r="R159" s="36">
        <v>23233</v>
      </c>
      <c r="S159" s="36">
        <v>31351</v>
      </c>
      <c r="T159" s="36">
        <v>24785</v>
      </c>
      <c r="U159" s="36">
        <v>77492</v>
      </c>
      <c r="V159" s="36">
        <v>100076</v>
      </c>
      <c r="W159" s="36">
        <v>261454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13128</v>
      </c>
      <c r="D163" s="52">
        <v>19834</v>
      </c>
      <c r="E163" s="52">
        <v>23295</v>
      </c>
      <c r="F163" s="52">
        <v>25404</v>
      </c>
      <c r="G163" s="52">
        <v>18108</v>
      </c>
      <c r="H163" s="52">
        <v>5537</v>
      </c>
      <c r="I163" s="52">
        <v>10764</v>
      </c>
      <c r="J163" s="52">
        <v>18413</v>
      </c>
      <c r="K163" s="52">
        <v>31511</v>
      </c>
      <c r="L163" s="52">
        <v>40554</v>
      </c>
      <c r="M163" s="52">
        <v>30349</v>
      </c>
      <c r="N163" s="52">
        <v>13388</v>
      </c>
      <c r="O163" s="52">
        <v>1</v>
      </c>
      <c r="P163" s="52">
        <v>0</v>
      </c>
      <c r="Q163" s="52">
        <v>0</v>
      </c>
      <c r="R163" s="52">
        <v>43</v>
      </c>
      <c r="S163" s="52">
        <v>0</v>
      </c>
      <c r="T163" s="52">
        <v>203</v>
      </c>
      <c r="U163" s="52">
        <v>0</v>
      </c>
      <c r="V163" s="52">
        <v>0</v>
      </c>
      <c r="W163" s="52">
        <v>15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30975</v>
      </c>
      <c r="D165" s="52">
        <v>42223</v>
      </c>
      <c r="E165" s="52">
        <v>13361</v>
      </c>
      <c r="F165" s="52">
        <v>14792</v>
      </c>
      <c r="G165" s="52">
        <v>39426</v>
      </c>
      <c r="H165" s="52">
        <v>20570</v>
      </c>
      <c r="I165" s="52">
        <v>17775</v>
      </c>
      <c r="J165" s="52">
        <v>21875</v>
      </c>
      <c r="K165" s="52">
        <v>43634</v>
      </c>
      <c r="L165" s="52">
        <v>56040</v>
      </c>
      <c r="M165" s="52">
        <v>55106</v>
      </c>
      <c r="N165" s="52">
        <v>36510</v>
      </c>
      <c r="O165" s="52">
        <v>48871</v>
      </c>
      <c r="P165" s="52">
        <v>11796</v>
      </c>
      <c r="Q165" s="52">
        <v>9191</v>
      </c>
      <c r="R165" s="52">
        <v>18603</v>
      </c>
      <c r="S165" s="52">
        <v>21539</v>
      </c>
      <c r="T165" s="52">
        <v>30770</v>
      </c>
      <c r="U165" s="52">
        <v>27718</v>
      </c>
      <c r="V165" s="52">
        <v>22263</v>
      </c>
      <c r="W165" s="52">
        <v>237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24049</v>
      </c>
      <c r="D167" s="52">
        <f>RES_hhdet_in!D167-RES_hhdet_in_new!D167</f>
        <v>20398</v>
      </c>
      <c r="E167" s="52">
        <f>RES_hhdet_in!E167-RES_hhdet_in_new!E167</f>
        <v>26203</v>
      </c>
      <c r="F167" s="52">
        <f>RES_hhdet_in!F167-RES_hhdet_in_new!F167</f>
        <v>32550</v>
      </c>
      <c r="G167" s="52">
        <f>RES_hhdet_in!G167-RES_hhdet_in_new!G167</f>
        <v>14596</v>
      </c>
      <c r="H167" s="52">
        <f>RES_hhdet_in!H167-RES_hhdet_in_new!H167</f>
        <v>11315</v>
      </c>
      <c r="I167" s="52">
        <f>RES_hhdet_in!I167-RES_hhdet_in_new!I167</f>
        <v>2492</v>
      </c>
      <c r="J167" s="52">
        <f>RES_hhdet_in!J167-RES_hhdet_in_new!J167</f>
        <v>8340</v>
      </c>
      <c r="K167" s="52">
        <f>RES_hhdet_in!K167-RES_hhdet_in_new!K167</f>
        <v>18872</v>
      </c>
      <c r="L167" s="52">
        <f>RES_hhdet_in!L167-RES_hhdet_in_new!L167</f>
        <v>20750</v>
      </c>
      <c r="M167" s="52">
        <f>RES_hhdet_in!M167-RES_hhdet_in_new!M167</f>
        <v>20378</v>
      </c>
      <c r="N167" s="52">
        <f>RES_hhdet_in!N167-RES_hhdet_in_new!N167</f>
        <v>7845</v>
      </c>
      <c r="O167" s="52">
        <f>RES_hhdet_in!O167-RES_hhdet_in_new!O167</f>
        <v>1824</v>
      </c>
      <c r="P167" s="52">
        <f>RES_hhdet_in!P167-RES_hhdet_in_new!P167</f>
        <v>639</v>
      </c>
      <c r="Q167" s="52">
        <f>RES_hhdet_in!Q167-RES_hhdet_in_new!Q167</f>
        <v>4423</v>
      </c>
      <c r="R167" s="52">
        <f>RES_hhdet_in!R167-RES_hhdet_in_new!R167</f>
        <v>11959</v>
      </c>
      <c r="S167" s="52">
        <f>RES_hhdet_in!S167-RES_hhdet_in_new!S167</f>
        <v>10725</v>
      </c>
      <c r="T167" s="52">
        <f>RES_hhdet_in!T167-RES_hhdet_in_new!T167</f>
        <v>12193</v>
      </c>
      <c r="U167" s="52">
        <f>RES_hhdet_in!U167-RES_hhdet_in_new!U167</f>
        <v>4710</v>
      </c>
      <c r="V167" s="52">
        <f>RES_hhdet_in!V167-RES_hhdet_in_new!V167</f>
        <v>1122</v>
      </c>
      <c r="W167" s="52">
        <f>RES_hhdet_in!W167-RES_hhdet_in_new!W167</f>
        <v>13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8</v>
      </c>
      <c r="D168" s="52">
        <f>RES_hhdet_in!D168-RES_hhdet_in_new!D168</f>
        <v>4</v>
      </c>
      <c r="E168" s="52">
        <f>RES_hhdet_in!E168-RES_hhdet_in_new!E168</f>
        <v>11</v>
      </c>
      <c r="F168" s="52">
        <f>RES_hhdet_in!F168-RES_hhdet_in_new!F168</f>
        <v>15</v>
      </c>
      <c r="G168" s="52">
        <f>RES_hhdet_in!G168-RES_hhdet_in_new!G168</f>
        <v>13</v>
      </c>
      <c r="H168" s="52">
        <f>RES_hhdet_in!H168-RES_hhdet_in_new!H168</f>
        <v>9</v>
      </c>
      <c r="I168" s="52">
        <f>RES_hhdet_in!I168-RES_hhdet_in_new!I168</f>
        <v>8</v>
      </c>
      <c r="J168" s="52">
        <f>RES_hhdet_in!J168-RES_hhdet_in_new!J168</f>
        <v>23</v>
      </c>
      <c r="K168" s="52">
        <f>RES_hhdet_in!K168-RES_hhdet_in_new!K168</f>
        <v>40</v>
      </c>
      <c r="L168" s="52">
        <f>RES_hhdet_in!L168-RES_hhdet_in_new!L168</f>
        <v>85</v>
      </c>
      <c r="M168" s="52">
        <f>RES_hhdet_in!M168-RES_hhdet_in_new!M168</f>
        <v>32</v>
      </c>
      <c r="N168" s="52">
        <f>RES_hhdet_in!N168-RES_hhdet_in_new!N168</f>
        <v>27</v>
      </c>
      <c r="O168" s="52">
        <f>RES_hhdet_in!O168-RES_hhdet_in_new!O168</f>
        <v>8</v>
      </c>
      <c r="P168" s="52">
        <f>RES_hhdet_in!P168-RES_hhdet_in_new!P168</f>
        <v>1</v>
      </c>
      <c r="Q168" s="52">
        <f>RES_hhdet_in!Q168-RES_hhdet_in_new!Q168</f>
        <v>23</v>
      </c>
      <c r="R168" s="52">
        <f>RES_hhdet_in!R168-RES_hhdet_in_new!R168</f>
        <v>50</v>
      </c>
      <c r="S168" s="52">
        <f>RES_hhdet_in!S168-RES_hhdet_in_new!S168</f>
        <v>48</v>
      </c>
      <c r="T168" s="52">
        <f>RES_hhdet_in!T168-RES_hhdet_in_new!T168</f>
        <v>56</v>
      </c>
      <c r="U168" s="52">
        <f>RES_hhdet_in!U168-RES_hhdet_in_new!U168</f>
        <v>18</v>
      </c>
      <c r="V168" s="52">
        <f>RES_hhdet_in!V168-RES_hhdet_in_new!V168</f>
        <v>8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33036</v>
      </c>
      <c r="D171" s="52">
        <f>RES_hhdet_in!D171-RES_hhdet_in_new!D171</f>
        <v>43177</v>
      </c>
      <c r="E171" s="52">
        <f>RES_hhdet_in!E171-RES_hhdet_in_new!E171</f>
        <v>41474</v>
      </c>
      <c r="F171" s="52">
        <f>RES_hhdet_in!F171-RES_hhdet_in_new!F171</f>
        <v>39823</v>
      </c>
      <c r="G171" s="52">
        <f>RES_hhdet_in!G171-RES_hhdet_in_new!G171</f>
        <v>51683</v>
      </c>
      <c r="H171" s="52">
        <f>RES_hhdet_in!H171-RES_hhdet_in_new!H171</f>
        <v>51833</v>
      </c>
      <c r="I171" s="52">
        <f>RES_hhdet_in!I171-RES_hhdet_in_new!I171</f>
        <v>23920</v>
      </c>
      <c r="J171" s="52">
        <f>RES_hhdet_in!J171-RES_hhdet_in_new!J171</f>
        <v>17620</v>
      </c>
      <c r="K171" s="52">
        <f>RES_hhdet_in!K171-RES_hhdet_in_new!K171</f>
        <v>26545</v>
      </c>
      <c r="L171" s="52">
        <f>RES_hhdet_in!L171-RES_hhdet_in_new!L171</f>
        <v>24676</v>
      </c>
      <c r="M171" s="52">
        <f>RES_hhdet_in!M171-RES_hhdet_in_new!M171</f>
        <v>33917</v>
      </c>
      <c r="N171" s="52">
        <f>RES_hhdet_in!N171-RES_hhdet_in_new!N171</f>
        <v>25026</v>
      </c>
      <c r="O171" s="52">
        <f>RES_hhdet_in!O171-RES_hhdet_in_new!O171</f>
        <v>8804</v>
      </c>
      <c r="P171" s="52">
        <f>RES_hhdet_in!P171-RES_hhdet_in_new!P171</f>
        <v>3493</v>
      </c>
      <c r="Q171" s="52">
        <f>RES_hhdet_in!Q171-RES_hhdet_in_new!Q171</f>
        <v>17580</v>
      </c>
      <c r="R171" s="52">
        <f>RES_hhdet_in!R171-RES_hhdet_in_new!R171</f>
        <v>16585</v>
      </c>
      <c r="S171" s="52">
        <f>RES_hhdet_in!S171-RES_hhdet_in_new!S171</f>
        <v>13761</v>
      </c>
      <c r="T171" s="52">
        <f>RES_hhdet_in!T171-RES_hhdet_in_new!T171</f>
        <v>19537</v>
      </c>
      <c r="U171" s="52">
        <f>RES_hhdet_in!U171-RES_hhdet_in_new!U171</f>
        <v>9730</v>
      </c>
      <c r="V171" s="52">
        <f>RES_hhdet_in!V171-RES_hhdet_in_new!V171</f>
        <v>2410</v>
      </c>
      <c r="W171" s="52">
        <f>RES_hhdet_in!W171-RES_hhdet_in_new!W171</f>
        <v>20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940</v>
      </c>
      <c r="D172" s="52">
        <f>RES_hhdet_in!D172-RES_hhdet_in_new!D172</f>
        <v>1283</v>
      </c>
      <c r="E172" s="52">
        <f>RES_hhdet_in!E172-RES_hhdet_in_new!E172</f>
        <v>1488</v>
      </c>
      <c r="F172" s="52">
        <f>RES_hhdet_in!F172-RES_hhdet_in_new!F172</f>
        <v>1303</v>
      </c>
      <c r="G172" s="52">
        <f>RES_hhdet_in!G172-RES_hhdet_in_new!G172</f>
        <v>4945</v>
      </c>
      <c r="H172" s="52">
        <f>RES_hhdet_in!H172-RES_hhdet_in_new!H172</f>
        <v>3731</v>
      </c>
      <c r="I172" s="52">
        <f>RES_hhdet_in!I172-RES_hhdet_in_new!I172</f>
        <v>4346</v>
      </c>
      <c r="J172" s="52">
        <f>RES_hhdet_in!J172-RES_hhdet_in_new!J172</f>
        <v>8370</v>
      </c>
      <c r="K172" s="52">
        <f>RES_hhdet_in!K172-RES_hhdet_in_new!K172</f>
        <v>10230</v>
      </c>
      <c r="L172" s="52">
        <f>RES_hhdet_in!L172-RES_hhdet_in_new!L172</f>
        <v>22270</v>
      </c>
      <c r="M172" s="52">
        <f>RES_hhdet_in!M172-RES_hhdet_in_new!M172</f>
        <v>3803</v>
      </c>
      <c r="N172" s="52">
        <f>RES_hhdet_in!N172-RES_hhdet_in_new!N172</f>
        <v>7209</v>
      </c>
      <c r="O172" s="52">
        <f>RES_hhdet_in!O172-RES_hhdet_in_new!O172</f>
        <v>3443</v>
      </c>
      <c r="P172" s="52">
        <f>RES_hhdet_in!P172-RES_hhdet_in_new!P172</f>
        <v>2198</v>
      </c>
      <c r="Q172" s="52">
        <f>RES_hhdet_in!Q172-RES_hhdet_in_new!Q172</f>
        <v>5425</v>
      </c>
      <c r="R172" s="52">
        <f>RES_hhdet_in!R172-RES_hhdet_in_new!R172</f>
        <v>11821</v>
      </c>
      <c r="S172" s="52">
        <f>RES_hhdet_in!S172-RES_hhdet_in_new!S172</f>
        <v>9997</v>
      </c>
      <c r="T172" s="52">
        <f>RES_hhdet_in!T172-RES_hhdet_in_new!T172</f>
        <v>9777</v>
      </c>
      <c r="U172" s="52">
        <f>RES_hhdet_in!U172-RES_hhdet_in_new!U172</f>
        <v>4916</v>
      </c>
      <c r="V172" s="52">
        <f>RES_hhdet_in!V172-RES_hhdet_in_new!V172</f>
        <v>1804</v>
      </c>
      <c r="W172" s="52">
        <f>RES_hhdet_in!W172-RES_hhdet_in_new!W172</f>
        <v>44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18702</v>
      </c>
      <c r="D176" s="52">
        <v>23630</v>
      </c>
      <c r="E176" s="52">
        <v>31150</v>
      </c>
      <c r="F176" s="52">
        <v>30786</v>
      </c>
      <c r="G176" s="52">
        <v>20966</v>
      </c>
      <c r="H176" s="52">
        <v>18956</v>
      </c>
      <c r="I176" s="52">
        <v>8568</v>
      </c>
      <c r="J176" s="52">
        <v>19618</v>
      </c>
      <c r="K176" s="52">
        <v>22984</v>
      </c>
      <c r="L176" s="52">
        <v>25880</v>
      </c>
      <c r="M176" s="52">
        <v>20681</v>
      </c>
      <c r="N176" s="52">
        <v>15415</v>
      </c>
      <c r="O176" s="52">
        <v>4541</v>
      </c>
      <c r="P176" s="52">
        <v>2345</v>
      </c>
      <c r="Q176" s="52">
        <v>8388</v>
      </c>
      <c r="R176" s="52">
        <v>15279</v>
      </c>
      <c r="S176" s="52">
        <v>9380</v>
      </c>
      <c r="T176" s="52">
        <v>13525</v>
      </c>
      <c r="U176" s="52">
        <v>5727</v>
      </c>
      <c r="V176" s="52">
        <v>1665</v>
      </c>
      <c r="W176" s="52">
        <v>12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39331</v>
      </c>
      <c r="D177" s="36">
        <v>41231</v>
      </c>
      <c r="E177" s="36">
        <v>38029</v>
      </c>
      <c r="F177" s="36">
        <v>42906</v>
      </c>
      <c r="G177" s="36">
        <v>50270</v>
      </c>
      <c r="H177" s="36">
        <v>47939</v>
      </c>
      <c r="I177" s="36">
        <v>22196</v>
      </c>
      <c r="J177" s="36">
        <v>14734</v>
      </c>
      <c r="K177" s="36">
        <v>32701</v>
      </c>
      <c r="L177" s="36">
        <v>41891</v>
      </c>
      <c r="M177" s="36">
        <v>37459</v>
      </c>
      <c r="N177" s="36">
        <v>24691</v>
      </c>
      <c r="O177" s="36">
        <v>9527</v>
      </c>
      <c r="P177" s="36">
        <v>3983</v>
      </c>
      <c r="Q177" s="36">
        <v>19061</v>
      </c>
      <c r="R177" s="36">
        <v>25155</v>
      </c>
      <c r="S177" s="36">
        <v>25147</v>
      </c>
      <c r="T177" s="36">
        <v>28078</v>
      </c>
      <c r="U177" s="36">
        <v>13643</v>
      </c>
      <c r="V177" s="36">
        <v>3683</v>
      </c>
      <c r="W177" s="36">
        <v>36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12878</v>
      </c>
      <c r="I26" s="52">
        <v>27667</v>
      </c>
      <c r="J26" s="52">
        <v>42455</v>
      </c>
      <c r="K26" s="52">
        <v>38366</v>
      </c>
      <c r="L26" s="52">
        <v>38955</v>
      </c>
      <c r="M26" s="52">
        <v>46745</v>
      </c>
      <c r="N26" s="52">
        <v>71178</v>
      </c>
      <c r="O26" s="52">
        <v>82186</v>
      </c>
      <c r="P26" s="52">
        <v>27299</v>
      </c>
      <c r="Q26" s="52">
        <v>31260</v>
      </c>
      <c r="R26" s="52">
        <v>41522</v>
      </c>
      <c r="S26" s="52">
        <v>49816</v>
      </c>
      <c r="T26" s="52">
        <v>59313</v>
      </c>
      <c r="U26" s="52">
        <v>72116</v>
      </c>
      <c r="V26" s="52">
        <v>76195</v>
      </c>
      <c r="W26" s="52">
        <v>74170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13699</v>
      </c>
      <c r="Q29" s="52">
        <v>17124</v>
      </c>
      <c r="R29" s="52">
        <v>30880</v>
      </c>
      <c r="S29" s="52">
        <v>39093</v>
      </c>
      <c r="T29" s="52">
        <v>53726</v>
      </c>
      <c r="U29" s="52">
        <v>58301</v>
      </c>
      <c r="V29" s="52">
        <v>79768</v>
      </c>
      <c r="W29" s="52">
        <v>64063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3293</v>
      </c>
      <c r="Q31" s="52">
        <v>9650</v>
      </c>
      <c r="R31" s="52">
        <v>24601</v>
      </c>
      <c r="S31" s="52">
        <v>29766</v>
      </c>
      <c r="T31" s="52">
        <v>32910</v>
      </c>
      <c r="U31" s="52">
        <v>32463</v>
      </c>
      <c r="V31" s="52">
        <v>30032</v>
      </c>
      <c r="W31" s="52">
        <v>27592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10</v>
      </c>
      <c r="Q32" s="52">
        <v>55</v>
      </c>
      <c r="R32" s="52">
        <v>112</v>
      </c>
      <c r="S32" s="52">
        <v>142</v>
      </c>
      <c r="T32" s="52">
        <v>155</v>
      </c>
      <c r="U32" s="52">
        <v>127</v>
      </c>
      <c r="V32" s="52">
        <v>226</v>
      </c>
      <c r="W32" s="52">
        <v>391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18016</v>
      </c>
      <c r="Q35" s="52">
        <v>38326</v>
      </c>
      <c r="R35" s="52">
        <v>34113</v>
      </c>
      <c r="S35" s="52">
        <v>38193</v>
      </c>
      <c r="T35" s="52">
        <v>52685</v>
      </c>
      <c r="U35" s="52">
        <v>66951</v>
      </c>
      <c r="V35" s="52">
        <v>64359</v>
      </c>
      <c r="W35" s="52">
        <v>29463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11359</v>
      </c>
      <c r="Q36" s="52">
        <v>11841</v>
      </c>
      <c r="R36" s="52">
        <v>24330</v>
      </c>
      <c r="S36" s="52">
        <v>27760</v>
      </c>
      <c r="T36" s="52">
        <v>26401</v>
      </c>
      <c r="U36" s="52">
        <v>33864</v>
      </c>
      <c r="V36" s="52">
        <v>48152</v>
      </c>
      <c r="W36" s="52">
        <v>74783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12118</v>
      </c>
      <c r="Q40" s="52">
        <v>18301</v>
      </c>
      <c r="R40" s="52">
        <v>31425</v>
      </c>
      <c r="S40" s="52">
        <v>26043</v>
      </c>
      <c r="T40" s="52">
        <v>36467</v>
      </c>
      <c r="U40" s="52">
        <v>39477</v>
      </c>
      <c r="V40" s="52">
        <v>44555</v>
      </c>
      <c r="W40" s="52">
        <v>39600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20560</v>
      </c>
      <c r="Q41" s="36">
        <v>41578</v>
      </c>
      <c r="R41" s="36">
        <v>51718</v>
      </c>
      <c r="S41" s="36">
        <v>69807</v>
      </c>
      <c r="T41" s="36">
        <v>75687</v>
      </c>
      <c r="U41" s="36">
        <v>93935</v>
      </c>
      <c r="V41" s="36">
        <v>98249</v>
      </c>
      <c r="W41" s="36">
        <v>92601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78102</v>
      </c>
      <c r="L45" s="52">
        <v>107421</v>
      </c>
      <c r="M45" s="52">
        <v>166585</v>
      </c>
      <c r="N45" s="52">
        <v>145748</v>
      </c>
      <c r="O45" s="52">
        <v>147545</v>
      </c>
      <c r="P45" s="52">
        <v>1</v>
      </c>
      <c r="Q45" s="52">
        <v>2</v>
      </c>
      <c r="R45" s="52">
        <v>0</v>
      </c>
      <c r="S45" s="52">
        <v>2</v>
      </c>
      <c r="T45" s="52">
        <v>0</v>
      </c>
      <c r="U45" s="52">
        <v>1</v>
      </c>
      <c r="V45" s="52">
        <v>1</v>
      </c>
      <c r="W45" s="52">
        <v>1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29517</v>
      </c>
      <c r="Q48" s="52">
        <v>9550</v>
      </c>
      <c r="R48" s="52">
        <v>21397</v>
      </c>
      <c r="S48" s="52">
        <v>29351</v>
      </c>
      <c r="T48" s="52">
        <v>41295</v>
      </c>
      <c r="U48" s="52">
        <v>42854</v>
      </c>
      <c r="V48" s="52">
        <v>51975</v>
      </c>
      <c r="W48" s="52">
        <v>37358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32885</v>
      </c>
      <c r="L50" s="52">
        <v>52335</v>
      </c>
      <c r="M50" s="52">
        <v>70296</v>
      </c>
      <c r="N50" s="52">
        <v>67593</v>
      </c>
      <c r="O50" s="52">
        <v>77762</v>
      </c>
      <c r="P50" s="52">
        <v>19313</v>
      </c>
      <c r="Q50" s="52">
        <v>27477</v>
      </c>
      <c r="R50" s="52">
        <v>36432</v>
      </c>
      <c r="S50" s="52">
        <v>49625</v>
      </c>
      <c r="T50" s="52">
        <v>7857</v>
      </c>
      <c r="U50" s="52">
        <v>37927</v>
      </c>
      <c r="V50" s="52">
        <v>39646</v>
      </c>
      <c r="W50" s="52">
        <v>32461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179</v>
      </c>
      <c r="L51" s="52">
        <v>191</v>
      </c>
      <c r="M51" s="52">
        <v>198</v>
      </c>
      <c r="N51" s="52">
        <v>131</v>
      </c>
      <c r="O51" s="52">
        <v>457</v>
      </c>
      <c r="P51" s="52">
        <v>281</v>
      </c>
      <c r="Q51" s="52">
        <v>273</v>
      </c>
      <c r="R51" s="52">
        <v>180</v>
      </c>
      <c r="S51" s="52">
        <v>77</v>
      </c>
      <c r="T51" s="52">
        <v>622</v>
      </c>
      <c r="U51" s="52">
        <v>0</v>
      </c>
      <c r="V51" s="52">
        <v>109</v>
      </c>
      <c r="W51" s="52">
        <v>933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2700</v>
      </c>
      <c r="T54" s="52">
        <v>28109</v>
      </c>
      <c r="U54" s="52">
        <v>22999</v>
      </c>
      <c r="V54" s="52">
        <v>4983</v>
      </c>
      <c r="W54" s="52">
        <v>0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1962</v>
      </c>
      <c r="T55" s="52">
        <v>14069</v>
      </c>
      <c r="U55" s="52">
        <v>11626</v>
      </c>
      <c r="V55" s="52">
        <v>3721</v>
      </c>
      <c r="W55" s="52">
        <v>0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1998</v>
      </c>
      <c r="Q59" s="52">
        <v>8396</v>
      </c>
      <c r="R59" s="52">
        <v>21986</v>
      </c>
      <c r="S59" s="52">
        <v>29178</v>
      </c>
      <c r="T59" s="52">
        <v>45137</v>
      </c>
      <c r="U59" s="52">
        <v>37918</v>
      </c>
      <c r="V59" s="52">
        <v>32670</v>
      </c>
      <c r="W59" s="52">
        <v>22544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3389</v>
      </c>
      <c r="Q60" s="36">
        <v>19096</v>
      </c>
      <c r="R60" s="36">
        <v>36185</v>
      </c>
      <c r="S60" s="36">
        <v>78180</v>
      </c>
      <c r="T60" s="36">
        <v>93698</v>
      </c>
      <c r="U60" s="36">
        <v>90247</v>
      </c>
      <c r="V60" s="36">
        <v>72071</v>
      </c>
      <c r="W60" s="36">
        <v>52716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109042</v>
      </c>
      <c r="I64" s="52">
        <v>231524</v>
      </c>
      <c r="J64" s="52">
        <v>737496</v>
      </c>
      <c r="K64" s="52">
        <v>977115</v>
      </c>
      <c r="L64" s="52">
        <v>1063640</v>
      </c>
      <c r="M64" s="52">
        <v>1253405</v>
      </c>
      <c r="N64" s="52">
        <v>1476755</v>
      </c>
      <c r="O64" s="52">
        <v>1377328</v>
      </c>
      <c r="P64" s="52">
        <v>835919</v>
      </c>
      <c r="Q64" s="52">
        <v>804235</v>
      </c>
      <c r="R64" s="52">
        <v>1010260</v>
      </c>
      <c r="S64" s="52">
        <v>1167545</v>
      </c>
      <c r="T64" s="52">
        <v>1288002</v>
      </c>
      <c r="U64" s="52">
        <v>1041402</v>
      </c>
      <c r="V64" s="52">
        <v>1049219</v>
      </c>
      <c r="W64" s="52">
        <v>745290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253427</v>
      </c>
      <c r="Q67" s="52">
        <v>441904</v>
      </c>
      <c r="R67" s="52">
        <v>676784</v>
      </c>
      <c r="S67" s="52">
        <v>828014</v>
      </c>
      <c r="T67" s="52">
        <v>1128186</v>
      </c>
      <c r="U67" s="52">
        <v>1139750</v>
      </c>
      <c r="V67" s="52">
        <v>1442537</v>
      </c>
      <c r="W67" s="52">
        <v>1089640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108884</v>
      </c>
      <c r="I69" s="52">
        <v>230842</v>
      </c>
      <c r="J69" s="52">
        <v>631460</v>
      </c>
      <c r="K69" s="52">
        <v>920209</v>
      </c>
      <c r="L69" s="52">
        <v>1018641</v>
      </c>
      <c r="M69" s="52">
        <v>914609</v>
      </c>
      <c r="N69" s="52">
        <v>1309404</v>
      </c>
      <c r="O69" s="52">
        <v>1414486</v>
      </c>
      <c r="P69" s="52">
        <v>993576</v>
      </c>
      <c r="Q69" s="52">
        <v>938032</v>
      </c>
      <c r="R69" s="52">
        <v>1057591</v>
      </c>
      <c r="S69" s="52">
        <v>1198773</v>
      </c>
      <c r="T69" s="52">
        <v>1192592</v>
      </c>
      <c r="U69" s="52">
        <v>1050411</v>
      </c>
      <c r="V69" s="52">
        <v>1030738</v>
      </c>
      <c r="W69" s="52">
        <v>799619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152</v>
      </c>
      <c r="I70" s="52">
        <v>674</v>
      </c>
      <c r="J70" s="52">
        <v>1404</v>
      </c>
      <c r="K70" s="52">
        <v>3225</v>
      </c>
      <c r="L70" s="52">
        <v>7135</v>
      </c>
      <c r="M70" s="52">
        <v>0</v>
      </c>
      <c r="N70" s="52">
        <v>6490</v>
      </c>
      <c r="O70" s="52">
        <v>8064</v>
      </c>
      <c r="P70" s="52">
        <v>4277</v>
      </c>
      <c r="Q70" s="52">
        <v>8181</v>
      </c>
      <c r="R70" s="52">
        <v>6458</v>
      </c>
      <c r="S70" s="52">
        <v>5162</v>
      </c>
      <c r="T70" s="52">
        <v>5621</v>
      </c>
      <c r="U70" s="52">
        <v>7010</v>
      </c>
      <c r="V70" s="52">
        <v>13603</v>
      </c>
      <c r="W70" s="52">
        <v>17433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39839</v>
      </c>
      <c r="U73" s="52">
        <v>93163</v>
      </c>
      <c r="V73" s="52">
        <v>36256</v>
      </c>
      <c r="W73" s="52">
        <v>0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19948</v>
      </c>
      <c r="U74" s="52">
        <v>47101</v>
      </c>
      <c r="V74" s="52">
        <v>27114</v>
      </c>
      <c r="W74" s="52">
        <v>0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591898</v>
      </c>
      <c r="Q78" s="52">
        <v>1115027</v>
      </c>
      <c r="R78" s="52">
        <v>1812041</v>
      </c>
      <c r="S78" s="52">
        <v>2290440</v>
      </c>
      <c r="T78" s="52">
        <v>2523349</v>
      </c>
      <c r="U78" s="52">
        <v>2411711</v>
      </c>
      <c r="V78" s="52">
        <v>2214270</v>
      </c>
      <c r="W78" s="52">
        <v>1800279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37741</v>
      </c>
      <c r="R79" s="36">
        <v>99557</v>
      </c>
      <c r="S79" s="36">
        <v>11888</v>
      </c>
      <c r="T79" s="36">
        <v>65598</v>
      </c>
      <c r="U79" s="36">
        <v>130019</v>
      </c>
      <c r="V79" s="36">
        <v>34660</v>
      </c>
      <c r="W79" s="36">
        <v>29699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215538</v>
      </c>
      <c r="I83" s="52">
        <v>441552</v>
      </c>
      <c r="J83" s="52">
        <v>165526</v>
      </c>
      <c r="K83" s="52">
        <v>104046</v>
      </c>
      <c r="L83" s="52">
        <v>165365</v>
      </c>
      <c r="M83" s="52">
        <v>98070</v>
      </c>
      <c r="N83" s="52">
        <v>178065</v>
      </c>
      <c r="O83" s="52">
        <v>288054</v>
      </c>
      <c r="P83" s="52">
        <v>571281</v>
      </c>
      <c r="Q83" s="52">
        <v>504128</v>
      </c>
      <c r="R83" s="52">
        <v>582088</v>
      </c>
      <c r="S83" s="52">
        <v>800720</v>
      </c>
      <c r="T83" s="52">
        <v>737042</v>
      </c>
      <c r="U83" s="52">
        <v>791966</v>
      </c>
      <c r="V83" s="52">
        <v>738522</v>
      </c>
      <c r="W83" s="52">
        <v>856538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84355</v>
      </c>
      <c r="Q86" s="52">
        <v>270605</v>
      </c>
      <c r="R86" s="52">
        <v>358393</v>
      </c>
      <c r="S86" s="52">
        <v>416047</v>
      </c>
      <c r="T86" s="52">
        <v>557350</v>
      </c>
      <c r="U86" s="52">
        <v>544763</v>
      </c>
      <c r="V86" s="52">
        <v>708270</v>
      </c>
      <c r="W86" s="52">
        <v>574945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13057</v>
      </c>
      <c r="I88" s="52">
        <v>24722</v>
      </c>
      <c r="J88" s="52">
        <v>28690</v>
      </c>
      <c r="K88" s="52">
        <v>26854</v>
      </c>
      <c r="L88" s="52">
        <v>47173</v>
      </c>
      <c r="M88" s="52">
        <v>64567</v>
      </c>
      <c r="N88" s="52">
        <v>87644</v>
      </c>
      <c r="O88" s="52">
        <v>100670</v>
      </c>
      <c r="P88" s="52">
        <v>106175</v>
      </c>
      <c r="Q88" s="52">
        <v>93568</v>
      </c>
      <c r="R88" s="52">
        <v>119883</v>
      </c>
      <c r="S88" s="52">
        <v>204242</v>
      </c>
      <c r="T88" s="52">
        <v>202475</v>
      </c>
      <c r="U88" s="52">
        <v>253706</v>
      </c>
      <c r="V88" s="52">
        <v>245288</v>
      </c>
      <c r="W88" s="52">
        <v>429159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16</v>
      </c>
      <c r="I89" s="52">
        <v>60</v>
      </c>
      <c r="J89" s="52">
        <v>77</v>
      </c>
      <c r="K89" s="52">
        <v>86</v>
      </c>
      <c r="L89" s="52">
        <v>315</v>
      </c>
      <c r="M89" s="52">
        <v>144</v>
      </c>
      <c r="N89" s="52">
        <v>390</v>
      </c>
      <c r="O89" s="52">
        <v>503</v>
      </c>
      <c r="P89" s="52">
        <v>945</v>
      </c>
      <c r="Q89" s="52">
        <v>424</v>
      </c>
      <c r="R89" s="52">
        <v>455</v>
      </c>
      <c r="S89" s="52">
        <v>1526</v>
      </c>
      <c r="T89" s="52">
        <v>428</v>
      </c>
      <c r="U89" s="52">
        <v>1227</v>
      </c>
      <c r="V89" s="52">
        <v>1542</v>
      </c>
      <c r="W89" s="52">
        <v>6394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36198</v>
      </c>
      <c r="Q92" s="52">
        <v>82671</v>
      </c>
      <c r="R92" s="52">
        <v>148126</v>
      </c>
      <c r="S92" s="52">
        <v>210503</v>
      </c>
      <c r="T92" s="52">
        <v>206372</v>
      </c>
      <c r="U92" s="52">
        <v>185823</v>
      </c>
      <c r="V92" s="52">
        <v>171898</v>
      </c>
      <c r="W92" s="52">
        <v>175373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132</v>
      </c>
      <c r="Q93" s="52">
        <v>460</v>
      </c>
      <c r="R93" s="52">
        <v>672</v>
      </c>
      <c r="S93" s="52">
        <v>1002</v>
      </c>
      <c r="T93" s="52">
        <v>972</v>
      </c>
      <c r="U93" s="52">
        <v>762</v>
      </c>
      <c r="V93" s="52">
        <v>1333</v>
      </c>
      <c r="W93" s="52">
        <v>2521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198021</v>
      </c>
      <c r="Q96" s="52">
        <v>328484</v>
      </c>
      <c r="R96" s="52">
        <v>205369</v>
      </c>
      <c r="S96" s="52">
        <v>270073</v>
      </c>
      <c r="T96" s="52">
        <v>330643</v>
      </c>
      <c r="U96" s="52">
        <v>383425</v>
      </c>
      <c r="V96" s="52">
        <v>368556</v>
      </c>
      <c r="W96" s="52">
        <v>187245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124763</v>
      </c>
      <c r="Q97" s="52">
        <v>101434</v>
      </c>
      <c r="R97" s="52">
        <v>146495</v>
      </c>
      <c r="S97" s="52">
        <v>196322</v>
      </c>
      <c r="T97" s="52">
        <v>165574</v>
      </c>
      <c r="U97" s="52">
        <v>193845</v>
      </c>
      <c r="V97" s="52">
        <v>275614</v>
      </c>
      <c r="W97" s="52">
        <v>475415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50046</v>
      </c>
      <c r="Q101" s="52">
        <v>61907</v>
      </c>
      <c r="R101" s="52">
        <v>57239</v>
      </c>
      <c r="S101" s="52">
        <v>54933</v>
      </c>
      <c r="T101" s="52">
        <v>70257</v>
      </c>
      <c r="U101" s="52">
        <v>101829</v>
      </c>
      <c r="V101" s="52">
        <v>128909</v>
      </c>
      <c r="W101" s="52">
        <v>143748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151894</v>
      </c>
      <c r="Q102" s="52">
        <v>174708</v>
      </c>
      <c r="R102" s="52">
        <v>216671</v>
      </c>
      <c r="S102" s="52">
        <v>226060</v>
      </c>
      <c r="T102" s="52">
        <v>283085</v>
      </c>
      <c r="U102" s="52">
        <v>296954</v>
      </c>
      <c r="V102" s="52">
        <v>332280</v>
      </c>
      <c r="W102" s="52">
        <v>372432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257665</v>
      </c>
      <c r="Q103" s="36">
        <v>397124</v>
      </c>
      <c r="R103" s="36">
        <v>356669</v>
      </c>
      <c r="S103" s="36">
        <v>605862</v>
      </c>
      <c r="T103" s="36">
        <v>587794</v>
      </c>
      <c r="U103" s="36">
        <v>706799</v>
      </c>
      <c r="V103" s="36">
        <v>732907</v>
      </c>
      <c r="W103" s="36">
        <v>870729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47</v>
      </c>
      <c r="I107" s="52">
        <v>82</v>
      </c>
      <c r="J107" s="52">
        <v>51</v>
      </c>
      <c r="K107" s="52">
        <v>18</v>
      </c>
      <c r="L107" s="52">
        <v>0</v>
      </c>
      <c r="M107" s="52">
        <v>38</v>
      </c>
      <c r="N107" s="52">
        <v>104</v>
      </c>
      <c r="O107" s="52">
        <v>78</v>
      </c>
      <c r="P107" s="52">
        <v>0</v>
      </c>
      <c r="Q107" s="52">
        <v>0</v>
      </c>
      <c r="R107" s="52">
        <v>61</v>
      </c>
      <c r="S107" s="52">
        <v>106</v>
      </c>
      <c r="T107" s="52">
        <v>99</v>
      </c>
      <c r="U107" s="52">
        <v>107</v>
      </c>
      <c r="V107" s="52">
        <v>130</v>
      </c>
      <c r="W107" s="52">
        <v>98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11</v>
      </c>
      <c r="Q110" s="52">
        <v>8</v>
      </c>
      <c r="R110" s="52">
        <v>27</v>
      </c>
      <c r="S110" s="52">
        <v>55</v>
      </c>
      <c r="T110" s="52">
        <v>73</v>
      </c>
      <c r="U110" s="52">
        <v>72</v>
      </c>
      <c r="V110" s="52">
        <v>113</v>
      </c>
      <c r="W110" s="52">
        <v>78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3</v>
      </c>
      <c r="I112" s="52">
        <v>21</v>
      </c>
      <c r="J112" s="52">
        <v>12</v>
      </c>
      <c r="K112" s="52">
        <v>13</v>
      </c>
      <c r="L112" s="52">
        <v>25</v>
      </c>
      <c r="M112" s="52">
        <v>33</v>
      </c>
      <c r="N112" s="52">
        <v>62</v>
      </c>
      <c r="O112" s="52">
        <v>69</v>
      </c>
      <c r="P112" s="52">
        <v>51</v>
      </c>
      <c r="Q112" s="52">
        <v>12</v>
      </c>
      <c r="R112" s="52">
        <v>54</v>
      </c>
      <c r="S112" s="52">
        <v>78</v>
      </c>
      <c r="T112" s="52">
        <v>109</v>
      </c>
      <c r="U112" s="52">
        <v>107</v>
      </c>
      <c r="V112" s="52">
        <v>111</v>
      </c>
      <c r="W112" s="52">
        <v>139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2</v>
      </c>
      <c r="S113" s="52">
        <v>0</v>
      </c>
      <c r="T113" s="52">
        <v>0</v>
      </c>
      <c r="U113" s="52">
        <v>0</v>
      </c>
      <c r="V113" s="52">
        <v>0</v>
      </c>
      <c r="W113" s="52">
        <v>2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6</v>
      </c>
      <c r="T116" s="52">
        <v>13</v>
      </c>
      <c r="U116" s="52">
        <v>24</v>
      </c>
      <c r="V116" s="52">
        <v>31</v>
      </c>
      <c r="W116" s="52">
        <v>2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5</v>
      </c>
      <c r="T117" s="52">
        <v>3</v>
      </c>
      <c r="U117" s="52">
        <v>10</v>
      </c>
      <c r="V117" s="52">
        <v>20</v>
      </c>
      <c r="W117" s="52">
        <v>2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6</v>
      </c>
      <c r="Q121" s="52">
        <v>22</v>
      </c>
      <c r="R121" s="52">
        <v>40</v>
      </c>
      <c r="S121" s="52">
        <v>42</v>
      </c>
      <c r="T121" s="52">
        <v>47</v>
      </c>
      <c r="U121" s="52">
        <v>55</v>
      </c>
      <c r="V121" s="52">
        <v>68</v>
      </c>
      <c r="W121" s="52">
        <v>39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9</v>
      </c>
      <c r="Q122" s="36">
        <v>44</v>
      </c>
      <c r="R122" s="36">
        <v>65</v>
      </c>
      <c r="S122" s="36">
        <v>104</v>
      </c>
      <c r="T122" s="36">
        <v>97</v>
      </c>
      <c r="U122" s="36">
        <v>129</v>
      </c>
      <c r="V122" s="36">
        <v>151</v>
      </c>
      <c r="W122" s="36">
        <v>101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1616</v>
      </c>
      <c r="I126" s="52">
        <v>0</v>
      </c>
      <c r="J126" s="52">
        <v>4146</v>
      </c>
      <c r="K126" s="52">
        <v>28110</v>
      </c>
      <c r="L126" s="52">
        <v>59189</v>
      </c>
      <c r="M126" s="52">
        <v>207883</v>
      </c>
      <c r="N126" s="52">
        <v>171990</v>
      </c>
      <c r="O126" s="52">
        <v>163703</v>
      </c>
      <c r="P126" s="52">
        <v>86696</v>
      </c>
      <c r="Q126" s="52">
        <v>47834</v>
      </c>
      <c r="R126" s="52">
        <v>53539</v>
      </c>
      <c r="S126" s="52">
        <v>37239</v>
      </c>
      <c r="T126" s="52">
        <v>37570</v>
      </c>
      <c r="U126" s="52">
        <v>34913</v>
      </c>
      <c r="V126" s="52">
        <v>1</v>
      </c>
      <c r="W126" s="52">
        <v>3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26563</v>
      </c>
      <c r="Q129" s="52">
        <v>41126</v>
      </c>
      <c r="R129" s="52">
        <v>42848</v>
      </c>
      <c r="S129" s="52">
        <v>47884</v>
      </c>
      <c r="T129" s="52">
        <v>58594</v>
      </c>
      <c r="U129" s="52">
        <v>64109</v>
      </c>
      <c r="V129" s="52">
        <v>77411</v>
      </c>
      <c r="W129" s="52">
        <v>51289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1270</v>
      </c>
      <c r="I131" s="52">
        <v>0</v>
      </c>
      <c r="J131" s="52">
        <v>832</v>
      </c>
      <c r="K131" s="52">
        <v>5270</v>
      </c>
      <c r="L131" s="52">
        <v>23693</v>
      </c>
      <c r="M131" s="52">
        <v>196098</v>
      </c>
      <c r="N131" s="52">
        <v>134616</v>
      </c>
      <c r="O131" s="52">
        <v>132402</v>
      </c>
      <c r="P131" s="52">
        <v>77016</v>
      </c>
      <c r="Q131" s="52">
        <v>39779</v>
      </c>
      <c r="R131" s="52">
        <v>37469</v>
      </c>
      <c r="S131" s="52">
        <v>22128</v>
      </c>
      <c r="T131" s="52">
        <v>9980</v>
      </c>
      <c r="U131" s="52">
        <v>14006</v>
      </c>
      <c r="V131" s="52">
        <v>66338</v>
      </c>
      <c r="W131" s="52">
        <v>37681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2</v>
      </c>
      <c r="I132" s="52">
        <v>0</v>
      </c>
      <c r="J132" s="52">
        <v>0</v>
      </c>
      <c r="K132" s="52">
        <v>0</v>
      </c>
      <c r="L132" s="52">
        <v>81</v>
      </c>
      <c r="M132" s="52">
        <v>712</v>
      </c>
      <c r="N132" s="52">
        <v>377</v>
      </c>
      <c r="O132" s="52">
        <v>873</v>
      </c>
      <c r="P132" s="52">
        <v>504</v>
      </c>
      <c r="Q132" s="52">
        <v>260</v>
      </c>
      <c r="R132" s="52">
        <v>357</v>
      </c>
      <c r="S132" s="52">
        <v>41</v>
      </c>
      <c r="T132" s="52">
        <v>1053</v>
      </c>
      <c r="U132" s="52">
        <v>0</v>
      </c>
      <c r="V132" s="52">
        <v>0</v>
      </c>
      <c r="W132" s="52">
        <v>324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871</v>
      </c>
      <c r="S135" s="52">
        <v>11569</v>
      </c>
      <c r="T135" s="52">
        <v>28804</v>
      </c>
      <c r="U135" s="52">
        <v>14694</v>
      </c>
      <c r="V135" s="52">
        <v>25435</v>
      </c>
      <c r="W135" s="52">
        <v>0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620</v>
      </c>
      <c r="S136" s="52">
        <v>8411</v>
      </c>
      <c r="T136" s="52">
        <v>14420</v>
      </c>
      <c r="U136" s="52">
        <v>7426</v>
      </c>
      <c r="V136" s="52">
        <v>19020</v>
      </c>
      <c r="W136" s="52">
        <v>0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14873</v>
      </c>
      <c r="Q140" s="52">
        <v>16928</v>
      </c>
      <c r="R140" s="52">
        <v>37617</v>
      </c>
      <c r="S140" s="52">
        <v>36255</v>
      </c>
      <c r="T140" s="52">
        <v>57200</v>
      </c>
      <c r="U140" s="52">
        <v>60673</v>
      </c>
      <c r="V140" s="52">
        <v>39430</v>
      </c>
      <c r="W140" s="52">
        <v>29526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25230</v>
      </c>
      <c r="Q141" s="36">
        <v>38465</v>
      </c>
      <c r="R141" s="36">
        <v>61904</v>
      </c>
      <c r="S141" s="36">
        <v>97176</v>
      </c>
      <c r="T141" s="36">
        <v>118728</v>
      </c>
      <c r="U141" s="36">
        <v>144411</v>
      </c>
      <c r="V141" s="36">
        <v>86989</v>
      </c>
      <c r="W141" s="36">
        <v>69027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1766</v>
      </c>
      <c r="I145" s="52">
        <v>3888</v>
      </c>
      <c r="J145" s="52">
        <v>8062</v>
      </c>
      <c r="K145" s="52">
        <v>15749</v>
      </c>
      <c r="L145" s="52">
        <v>24003</v>
      </c>
      <c r="M145" s="52">
        <v>25616</v>
      </c>
      <c r="N145" s="52">
        <v>19336</v>
      </c>
      <c r="O145" s="52">
        <v>16443</v>
      </c>
      <c r="P145" s="52">
        <v>11168</v>
      </c>
      <c r="Q145" s="52">
        <v>18933</v>
      </c>
      <c r="R145" s="52">
        <v>20672</v>
      </c>
      <c r="S145" s="52">
        <v>22029</v>
      </c>
      <c r="T145" s="52">
        <v>13868</v>
      </c>
      <c r="U145" s="52">
        <v>119581</v>
      </c>
      <c r="V145" s="52">
        <v>174932</v>
      </c>
      <c r="W145" s="52">
        <v>479372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7019</v>
      </c>
      <c r="Q147" s="52">
        <v>13542</v>
      </c>
      <c r="R147" s="52">
        <v>27500</v>
      </c>
      <c r="S147" s="52">
        <v>39707</v>
      </c>
      <c r="T147" s="52">
        <v>46349</v>
      </c>
      <c r="U147" s="52">
        <v>121206</v>
      </c>
      <c r="V147" s="52">
        <v>225917</v>
      </c>
      <c r="W147" s="52">
        <v>456629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904</v>
      </c>
      <c r="Q149" s="52">
        <v>3599</v>
      </c>
      <c r="R149" s="52">
        <v>9855</v>
      </c>
      <c r="S149" s="52">
        <v>13077</v>
      </c>
      <c r="T149" s="52">
        <v>10995</v>
      </c>
      <c r="U149" s="52">
        <v>34001</v>
      </c>
      <c r="V149" s="52">
        <v>40662</v>
      </c>
      <c r="W149" s="52">
        <v>103957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1</v>
      </c>
      <c r="Q150" s="52">
        <v>22</v>
      </c>
      <c r="R150" s="52">
        <v>47</v>
      </c>
      <c r="S150" s="52">
        <v>64</v>
      </c>
      <c r="T150" s="52">
        <v>52</v>
      </c>
      <c r="U150" s="52">
        <v>137</v>
      </c>
      <c r="V150" s="52">
        <v>309</v>
      </c>
      <c r="W150" s="52">
        <v>1481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4931</v>
      </c>
      <c r="Q153" s="52">
        <v>14283</v>
      </c>
      <c r="R153" s="52">
        <v>13679</v>
      </c>
      <c r="S153" s="52">
        <v>16769</v>
      </c>
      <c r="T153" s="52">
        <v>17583</v>
      </c>
      <c r="U153" s="52">
        <v>70153</v>
      </c>
      <c r="V153" s="52">
        <v>87151</v>
      </c>
      <c r="W153" s="52">
        <v>110980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3112</v>
      </c>
      <c r="Q154" s="52">
        <v>4415</v>
      </c>
      <c r="R154" s="52">
        <v>9747</v>
      </c>
      <c r="S154" s="52">
        <v>12186</v>
      </c>
      <c r="T154" s="52">
        <v>8821</v>
      </c>
      <c r="U154" s="52">
        <v>35478</v>
      </c>
      <c r="V154" s="52">
        <v>65183</v>
      </c>
      <c r="W154" s="52">
        <v>281784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3313</v>
      </c>
      <c r="Q158" s="52">
        <v>6821</v>
      </c>
      <c r="R158" s="52">
        <v>12585</v>
      </c>
      <c r="S158" s="52">
        <v>11455</v>
      </c>
      <c r="T158" s="52">
        <v>12177</v>
      </c>
      <c r="U158" s="52">
        <v>41355</v>
      </c>
      <c r="V158" s="52">
        <v>60309</v>
      </c>
      <c r="W158" s="52">
        <v>149256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5622</v>
      </c>
      <c r="Q159" s="36">
        <v>15504</v>
      </c>
      <c r="R159" s="36">
        <v>20709</v>
      </c>
      <c r="S159" s="36">
        <v>30652</v>
      </c>
      <c r="T159" s="36">
        <v>25261</v>
      </c>
      <c r="U159" s="36">
        <v>98442</v>
      </c>
      <c r="V159" s="36">
        <v>132997</v>
      </c>
      <c r="W159" s="36">
        <v>348960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785</v>
      </c>
      <c r="I163" s="52">
        <v>2853</v>
      </c>
      <c r="J163" s="52">
        <v>6946</v>
      </c>
      <c r="K163" s="52">
        <v>14217</v>
      </c>
      <c r="L163" s="52">
        <v>19942</v>
      </c>
      <c r="M163" s="52">
        <v>15654</v>
      </c>
      <c r="N163" s="52">
        <v>6594</v>
      </c>
      <c r="O163" s="52">
        <v>0</v>
      </c>
      <c r="P163" s="52">
        <v>0</v>
      </c>
      <c r="Q163" s="52">
        <v>0</v>
      </c>
      <c r="R163" s="52">
        <v>26</v>
      </c>
      <c r="S163" s="52">
        <v>0</v>
      </c>
      <c r="T163" s="52">
        <v>125</v>
      </c>
      <c r="U163" s="52">
        <v>0</v>
      </c>
      <c r="V163" s="52">
        <v>0</v>
      </c>
      <c r="W163" s="52">
        <v>19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1482</v>
      </c>
      <c r="Q165" s="52">
        <v>1990</v>
      </c>
      <c r="R165" s="52">
        <v>5956</v>
      </c>
      <c r="S165" s="52">
        <v>9357</v>
      </c>
      <c r="T165" s="52">
        <v>16077</v>
      </c>
      <c r="U165" s="52">
        <v>16810</v>
      </c>
      <c r="V165" s="52">
        <v>14931</v>
      </c>
      <c r="W165" s="52">
        <v>239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107</v>
      </c>
      <c r="Q167" s="52">
        <v>1116</v>
      </c>
      <c r="R167" s="52">
        <v>4170</v>
      </c>
      <c r="S167" s="52">
        <v>4674</v>
      </c>
      <c r="T167" s="52">
        <v>5327</v>
      </c>
      <c r="U167" s="52">
        <v>2219</v>
      </c>
      <c r="V167" s="52">
        <v>571</v>
      </c>
      <c r="W167" s="52">
        <v>14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8</v>
      </c>
      <c r="R168" s="52">
        <v>19</v>
      </c>
      <c r="S168" s="52">
        <v>22</v>
      </c>
      <c r="T168" s="52">
        <v>28</v>
      </c>
      <c r="U168" s="52">
        <v>10</v>
      </c>
      <c r="V168" s="52">
        <v>5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598</v>
      </c>
      <c r="Q171" s="52">
        <v>4428</v>
      </c>
      <c r="R171" s="52">
        <v>5780</v>
      </c>
      <c r="S171" s="52">
        <v>5992</v>
      </c>
      <c r="T171" s="52">
        <v>8514</v>
      </c>
      <c r="U171" s="52">
        <v>4556</v>
      </c>
      <c r="V171" s="52">
        <v>1201</v>
      </c>
      <c r="W171" s="52">
        <v>21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377</v>
      </c>
      <c r="Q172" s="52">
        <v>1371</v>
      </c>
      <c r="R172" s="52">
        <v>4124</v>
      </c>
      <c r="S172" s="52">
        <v>4355</v>
      </c>
      <c r="T172" s="52">
        <v>4274</v>
      </c>
      <c r="U172" s="52">
        <v>2320</v>
      </c>
      <c r="V172" s="52">
        <v>914</v>
      </c>
      <c r="W172" s="52">
        <v>46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403</v>
      </c>
      <c r="Q176" s="52">
        <v>2115</v>
      </c>
      <c r="R176" s="52">
        <v>5333</v>
      </c>
      <c r="S176" s="52">
        <v>4087</v>
      </c>
      <c r="T176" s="52">
        <v>5910</v>
      </c>
      <c r="U176" s="52">
        <v>2697</v>
      </c>
      <c r="V176" s="52">
        <v>843</v>
      </c>
      <c r="W176" s="52">
        <v>13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683</v>
      </c>
      <c r="Q177" s="36">
        <v>4803</v>
      </c>
      <c r="R177" s="36">
        <v>8773</v>
      </c>
      <c r="S177" s="36">
        <v>10944</v>
      </c>
      <c r="T177" s="36">
        <v>12252</v>
      </c>
      <c r="U177" s="36">
        <v>6408</v>
      </c>
      <c r="V177" s="36">
        <v>1858</v>
      </c>
      <c r="W177" s="36">
        <v>39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90.438686604433713</v>
      </c>
      <c r="C3" s="117">
        <f t="shared" si="0"/>
        <v>96.106249426434786</v>
      </c>
      <c r="D3" s="117">
        <f t="shared" si="0"/>
        <v>28.573180308253601</v>
      </c>
      <c r="E3" s="117">
        <f t="shared" si="0"/>
        <v>23.693190540357879</v>
      </c>
      <c r="F3" s="117">
        <f t="shared" si="0"/>
        <v>11.167176511912668</v>
      </c>
      <c r="G3" s="117">
        <f t="shared" si="0"/>
        <v>9.3809270275626879</v>
      </c>
      <c r="H3" s="117">
        <f t="shared" si="0"/>
        <v>8.8893525701266505</v>
      </c>
      <c r="I3" s="117">
        <f t="shared" si="0"/>
        <v>6.8483500446545795</v>
      </c>
      <c r="J3" s="117">
        <f t="shared" si="0"/>
        <v>5.3238166736986372</v>
      </c>
      <c r="K3" s="117">
        <f t="shared" si="0"/>
        <v>4.5270128090469157</v>
      </c>
      <c r="L3" s="117">
        <f t="shared" si="0"/>
        <v>4.3992859595704141</v>
      </c>
      <c r="M3" s="117">
        <f t="shared" si="0"/>
        <v>4.3306469699795391</v>
      </c>
      <c r="N3" s="117">
        <f t="shared" si="0"/>
        <v>2.868988705543142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65.31212274142311</v>
      </c>
      <c r="C4" s="122">
        <f t="shared" si="3"/>
        <v>75.160450027317609</v>
      </c>
      <c r="D4" s="122">
        <f t="shared" si="3"/>
        <v>16.915469621085954</v>
      </c>
      <c r="E4" s="122">
        <f t="shared" si="3"/>
        <v>16.905891869101573</v>
      </c>
      <c r="F4" s="122">
        <f t="shared" si="3"/>
        <v>7.663250669451247</v>
      </c>
      <c r="G4" s="122">
        <f t="shared" si="3"/>
        <v>7.0241135334128533</v>
      </c>
      <c r="H4" s="122">
        <f t="shared" si="3"/>
        <v>7.0229220061578799</v>
      </c>
      <c r="I4" s="122">
        <f t="shared" si="3"/>
        <v>5.5274317485283628</v>
      </c>
      <c r="J4" s="122">
        <f t="shared" si="3"/>
        <v>4.2883061527872552</v>
      </c>
      <c r="K4" s="122">
        <f t="shared" si="3"/>
        <v>3.6827963598623419</v>
      </c>
      <c r="L4" s="122">
        <f t="shared" si="3"/>
        <v>3.6445582094896474</v>
      </c>
      <c r="M4" s="122">
        <f t="shared" si="3"/>
        <v>3.6382367914152072</v>
      </c>
      <c r="N4" s="122">
        <f t="shared" si="3"/>
        <v>2.431246690252395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1572</v>
      </c>
    </row>
    <row r="5" spans="1:105" ht="12" customHeight="1" x14ac:dyDescent="0.25">
      <c r="A5" s="97" t="s">
        <v>51</v>
      </c>
      <c r="B5" s="98">
        <v>64.912553740326743</v>
      </c>
      <c r="C5" s="98">
        <v>74.712983662940658</v>
      </c>
      <c r="D5" s="98">
        <v>16.815993121238179</v>
      </c>
      <c r="E5" s="98">
        <v>16.816079105760963</v>
      </c>
      <c r="F5" s="98">
        <v>7.6202063628546863</v>
      </c>
      <c r="G5" s="98">
        <v>6.9852106620808252</v>
      </c>
      <c r="H5" s="98">
        <v>6.9852106620808252</v>
      </c>
      <c r="I5" s="98">
        <v>5.4985382631126392</v>
      </c>
      <c r="J5" s="98">
        <v>4.2668959587274289</v>
      </c>
      <c r="K5" s="98">
        <v>3.6646603611349948</v>
      </c>
      <c r="L5" s="98">
        <v>3.626139294926912</v>
      </c>
      <c r="M5" s="98">
        <v>3.6199484092863279</v>
      </c>
      <c r="N5" s="98">
        <v>2.419776440240756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1573</v>
      </c>
    </row>
    <row r="6" spans="1:105" ht="12" customHeight="1" x14ac:dyDescent="0.25">
      <c r="A6" s="97" t="s">
        <v>53</v>
      </c>
      <c r="B6" s="98">
        <v>0.39956900109636101</v>
      </c>
      <c r="C6" s="98">
        <v>0.44746636437694504</v>
      </c>
      <c r="D6" s="98">
        <v>9.9476499847775568E-2</v>
      </c>
      <c r="E6" s="98">
        <v>8.9812763340610169E-2</v>
      </c>
      <c r="F6" s="98">
        <v>4.3044306596560722E-2</v>
      </c>
      <c r="G6" s="98">
        <v>3.8902871332028015E-2</v>
      </c>
      <c r="H6" s="98">
        <v>3.7711344077054752E-2</v>
      </c>
      <c r="I6" s="98">
        <v>2.8893485415723692E-2</v>
      </c>
      <c r="J6" s="98">
        <v>2.1410194059826516E-2</v>
      </c>
      <c r="K6" s="98">
        <v>1.8135998727347072E-2</v>
      </c>
      <c r="L6" s="98">
        <v>1.841891456273553E-2</v>
      </c>
      <c r="M6" s="98">
        <v>1.8288382128879416E-2</v>
      </c>
      <c r="N6" s="98">
        <v>1.1470250011638875E-2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0.27370791205937467</v>
      </c>
      <c r="C7" s="122">
        <f t="shared" si="6"/>
        <v>0.31674305375686096</v>
      </c>
      <c r="D7" s="122">
        <f t="shared" si="6"/>
        <v>0.2148469845955859</v>
      </c>
      <c r="E7" s="122">
        <f t="shared" si="6"/>
        <v>0.48280985717713831</v>
      </c>
      <c r="F7" s="122">
        <f t="shared" si="6"/>
        <v>0.14870486182030837</v>
      </c>
      <c r="G7" s="122">
        <f t="shared" si="6"/>
        <v>0.10663146462444209</v>
      </c>
      <c r="H7" s="122">
        <f t="shared" si="6"/>
        <v>8.0591428451563946E-2</v>
      </c>
      <c r="I7" s="122">
        <f t="shared" si="6"/>
        <v>4.5455058132476821E-2</v>
      </c>
      <c r="J7" s="122">
        <f t="shared" si="6"/>
        <v>3.9083522162693514E-2</v>
      </c>
      <c r="K7" s="122">
        <f t="shared" si="6"/>
        <v>1.9374078992710615E-2</v>
      </c>
      <c r="L7" s="122">
        <f t="shared" si="6"/>
        <v>8.713292857308319E-3</v>
      </c>
      <c r="M7" s="122">
        <f t="shared" si="6"/>
        <v>1.1075330748816305E-2</v>
      </c>
      <c r="N7" s="122">
        <f t="shared" si="6"/>
        <v>1.7105990585326095E-2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1575</v>
      </c>
    </row>
    <row r="8" spans="1:105" ht="12" customHeight="1" x14ac:dyDescent="0.25">
      <c r="A8" s="97" t="s">
        <v>53</v>
      </c>
      <c r="B8" s="98">
        <v>0.27370791205937467</v>
      </c>
      <c r="C8" s="98">
        <v>0.31674305375686096</v>
      </c>
      <c r="D8" s="98">
        <v>0.2148469845955859</v>
      </c>
      <c r="E8" s="98">
        <v>0.48280985717713831</v>
      </c>
      <c r="F8" s="98">
        <v>0.14870486182030837</v>
      </c>
      <c r="G8" s="98">
        <v>0.10663146462444209</v>
      </c>
      <c r="H8" s="98">
        <v>8.0591428451563946E-2</v>
      </c>
      <c r="I8" s="98">
        <v>4.5455058132476821E-2</v>
      </c>
      <c r="J8" s="98">
        <v>3.9083522162693514E-2</v>
      </c>
      <c r="K8" s="98">
        <v>1.9374078992710615E-2</v>
      </c>
      <c r="L8" s="98">
        <v>8.713292857308319E-3</v>
      </c>
      <c r="M8" s="98">
        <v>1.1075330748816305E-2</v>
      </c>
      <c r="N8" s="98">
        <v>1.7105990585326095E-2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1576</v>
      </c>
    </row>
    <row r="9" spans="1:105" ht="12" customHeight="1" x14ac:dyDescent="0.25">
      <c r="A9" s="121" t="s">
        <v>55</v>
      </c>
      <c r="B9" s="122">
        <v>17.146253102225419</v>
      </c>
      <c r="C9" s="122">
        <v>14.161257588376063</v>
      </c>
      <c r="D9" s="122">
        <v>7.8638189318963603</v>
      </c>
      <c r="E9" s="122">
        <v>4.3673575301416703</v>
      </c>
      <c r="F9" s="122">
        <v>2.2976253549296128</v>
      </c>
      <c r="G9" s="122">
        <v>1.5780379465473957</v>
      </c>
      <c r="H9" s="122">
        <v>1.2345491249735001</v>
      </c>
      <c r="I9" s="122">
        <v>0.86810036651226274</v>
      </c>
      <c r="J9" s="122">
        <v>0.69216960546732487</v>
      </c>
      <c r="K9" s="122">
        <v>0.57337706069268135</v>
      </c>
      <c r="L9" s="122">
        <v>0.53619215309924251</v>
      </c>
      <c r="M9" s="122">
        <v>0.50031426620058483</v>
      </c>
      <c r="N9" s="122">
        <v>0.31531283171210428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1577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1578</v>
      </c>
    </row>
    <row r="11" spans="1:105" ht="12" customHeight="1" x14ac:dyDescent="0.25">
      <c r="A11" s="97" t="s">
        <v>124</v>
      </c>
      <c r="B11" s="98">
        <v>9.1400448370749174</v>
      </c>
      <c r="C11" s="98">
        <v>7.6803824502693399</v>
      </c>
      <c r="D11" s="98">
        <v>4.1441343736046665</v>
      </c>
      <c r="E11" s="98">
        <v>2.3484463600619878</v>
      </c>
      <c r="F11" s="98">
        <v>1.2760257773385102</v>
      </c>
      <c r="G11" s="98">
        <v>0.8560225107388495</v>
      </c>
      <c r="H11" s="98">
        <v>0.60905817714812505</v>
      </c>
      <c r="I11" s="98">
        <v>9.363308251812047E-2</v>
      </c>
      <c r="J11" s="98">
        <v>7.2587420831420252E-2</v>
      </c>
      <c r="K11" s="98">
        <v>6.169777439150128E-2</v>
      </c>
      <c r="L11" s="98">
        <v>5.8712663319147138E-2</v>
      </c>
      <c r="M11" s="98">
        <v>5.6674720501274291E-2</v>
      </c>
      <c r="N11" s="98">
        <v>3.5397583992281177E-2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1579</v>
      </c>
    </row>
    <row r="12" spans="1:105" ht="12" customHeight="1" x14ac:dyDescent="0.25">
      <c r="A12" s="97" t="s">
        <v>123</v>
      </c>
      <c r="B12" s="98">
        <v>1.0375420342094996E-3</v>
      </c>
      <c r="C12" s="98">
        <v>9.2239465110556225E-4</v>
      </c>
      <c r="D12" s="98">
        <v>4.6461335805804118E-4</v>
      </c>
      <c r="E12" s="98">
        <v>2.2475949928035574E-4</v>
      </c>
      <c r="F12" s="98">
        <v>1.3098619618195302E-4</v>
      </c>
      <c r="G12" s="98">
        <v>1.1753699879422068E-4</v>
      </c>
      <c r="H12" s="98">
        <v>1.1572004744175096E-4</v>
      </c>
      <c r="I12" s="98">
        <v>1.0540379949782377E-4</v>
      </c>
      <c r="J12" s="98">
        <v>1.0425188053563597E-4</v>
      </c>
      <c r="K12" s="98">
        <v>1.0417399000539099E-4</v>
      </c>
      <c r="L12" s="98">
        <v>1.1159573504335073E-4</v>
      </c>
      <c r="M12" s="98">
        <v>1.2760700826258207E-4</v>
      </c>
      <c r="N12" s="98">
        <v>1.1657960400950642E-4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2.9135255914150668E-4</v>
      </c>
      <c r="C13" s="101">
        <v>2.2856020348250954E-4</v>
      </c>
      <c r="D13" s="101">
        <v>1.3284628719836225E-4</v>
      </c>
      <c r="E13" s="101">
        <v>5.4947642327654316E-5</v>
      </c>
      <c r="F13" s="101">
        <v>3.9045184930205233E-5</v>
      </c>
      <c r="G13" s="101">
        <v>3.0467413863893288E-5</v>
      </c>
      <c r="H13" s="101">
        <v>3.0412299639173062E-5</v>
      </c>
      <c r="I13" s="101">
        <v>2.6704330651760868E-5</v>
      </c>
      <c r="J13" s="101">
        <v>3.2424301524941293E-5</v>
      </c>
      <c r="K13" s="101">
        <v>2.7817238612274211E-5</v>
      </c>
      <c r="L13" s="101">
        <v>2.7837884861050647E-5</v>
      </c>
      <c r="M13" s="101">
        <v>3.6898493194066131E-5</v>
      </c>
      <c r="N13" s="101">
        <v>2.6826404258767385E-5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7.4618947506799294E-4</v>
      </c>
      <c r="C14" s="104">
        <v>6.9383444762305272E-4</v>
      </c>
      <c r="D14" s="104">
        <v>3.3176707085967892E-4</v>
      </c>
      <c r="E14" s="104">
        <v>1.6981185695270142E-4</v>
      </c>
      <c r="F14" s="104">
        <v>9.1941011251747776E-5</v>
      </c>
      <c r="G14" s="104">
        <v>8.7069584930327389E-5</v>
      </c>
      <c r="H14" s="104">
        <v>8.5307747802577905E-5</v>
      </c>
      <c r="I14" s="104">
        <v>7.8699468846062912E-5</v>
      </c>
      <c r="J14" s="104">
        <v>7.1827579010694671E-5</v>
      </c>
      <c r="K14" s="104">
        <v>7.6356751393116779E-5</v>
      </c>
      <c r="L14" s="104">
        <v>8.3757850182300081E-5</v>
      </c>
      <c r="M14" s="104">
        <v>9.0708515068515928E-5</v>
      </c>
      <c r="N14" s="104">
        <v>8.9753199750739027E-5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7.905555815060219</v>
      </c>
      <c r="C15" s="101">
        <v>6.4003460893182718</v>
      </c>
      <c r="D15" s="101">
        <v>3.6727804779472328</v>
      </c>
      <c r="E15" s="101">
        <v>1.9939170604393188</v>
      </c>
      <c r="F15" s="101">
        <v>1.0086947491478173</v>
      </c>
      <c r="G15" s="101">
        <v>0.71299530135633715</v>
      </c>
      <c r="H15" s="101">
        <v>0.61280072777603811</v>
      </c>
      <c r="I15" s="101">
        <v>0.69307693513763957</v>
      </c>
      <c r="J15" s="101">
        <v>0.55308944432630935</v>
      </c>
      <c r="K15" s="101">
        <v>0.45751602744418135</v>
      </c>
      <c r="L15" s="101">
        <v>0.42720643731059793</v>
      </c>
      <c r="M15" s="101">
        <v>0.39644267139549078</v>
      </c>
      <c r="N15" s="101">
        <v>0.25065710296625765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1583</v>
      </c>
    </row>
    <row r="16" spans="1:105" ht="12" customHeight="1" x14ac:dyDescent="0.25">
      <c r="A16" s="107" t="s">
        <v>121</v>
      </c>
      <c r="B16" s="104">
        <v>9.9614908056071816E-2</v>
      </c>
      <c r="C16" s="104">
        <v>7.9606654137347382E-2</v>
      </c>
      <c r="D16" s="104">
        <v>4.6439466986403569E-2</v>
      </c>
      <c r="E16" s="104">
        <v>2.4769350141083522E-2</v>
      </c>
      <c r="F16" s="104">
        <v>1.2773842247103333E-2</v>
      </c>
      <c r="G16" s="104">
        <v>8.9025974534147415E-3</v>
      </c>
      <c r="H16" s="104">
        <v>1.2574500001895094E-2</v>
      </c>
      <c r="I16" s="104">
        <v>8.1284945057004898E-2</v>
      </c>
      <c r="J16" s="104">
        <v>6.6388488429059658E-2</v>
      </c>
      <c r="K16" s="104">
        <v>5.4059084866993241E-2</v>
      </c>
      <c r="L16" s="104">
        <v>5.0161456734454081E-2</v>
      </c>
      <c r="M16" s="104">
        <v>4.7069267295557188E-2</v>
      </c>
      <c r="N16" s="104">
        <v>2.9141565149555938E-2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1584</v>
      </c>
    </row>
    <row r="17" spans="1:105" ht="12" customHeight="1" x14ac:dyDescent="0.25">
      <c r="A17" s="108" t="s">
        <v>53</v>
      </c>
      <c r="B17" s="98">
        <v>2.574775248161525E-2</v>
      </c>
      <c r="C17" s="98">
        <v>1.8079267655455113E-2</v>
      </c>
      <c r="D17" s="98">
        <v>1.2231809732247472E-2</v>
      </c>
      <c r="E17" s="98">
        <v>5.5474302372318218E-3</v>
      </c>
      <c r="F17" s="98">
        <v>3.5097594655789243E-3</v>
      </c>
      <c r="G17" s="98">
        <v>2.1169755087239689E-3</v>
      </c>
      <c r="H17" s="98">
        <v>2.979515868258906E-3</v>
      </c>
      <c r="I17" s="98">
        <v>1.9013332626014741E-2</v>
      </c>
      <c r="J17" s="98">
        <v>1.9240449142295866E-2</v>
      </c>
      <c r="K17" s="98">
        <v>1.3353897493027761E-2</v>
      </c>
      <c r="L17" s="98">
        <v>1.1519630679412305E-2</v>
      </c>
      <c r="M17" s="98">
        <v>1.2603945502787654E-2</v>
      </c>
      <c r="N17" s="98">
        <v>6.1409755194687058E-3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1585</v>
      </c>
    </row>
    <row r="18" spans="1:105" ht="12" customHeight="1" x14ac:dyDescent="0.25">
      <c r="A18" s="108" t="s">
        <v>52</v>
      </c>
      <c r="B18" s="98">
        <v>7.3867155574456569E-2</v>
      </c>
      <c r="C18" s="98">
        <v>6.1527386481892272E-2</v>
      </c>
      <c r="D18" s="98">
        <v>3.4207657254156094E-2</v>
      </c>
      <c r="E18" s="98">
        <v>1.9221919903851702E-2</v>
      </c>
      <c r="F18" s="98">
        <v>9.2640827815244093E-3</v>
      </c>
      <c r="G18" s="98">
        <v>6.785621944690773E-3</v>
      </c>
      <c r="H18" s="98">
        <v>9.594984133636188E-3</v>
      </c>
      <c r="I18" s="98">
        <v>6.2271612430990157E-2</v>
      </c>
      <c r="J18" s="98">
        <v>4.7148039286763796E-2</v>
      </c>
      <c r="K18" s="98">
        <v>4.070518737396548E-2</v>
      </c>
      <c r="L18" s="98">
        <v>3.8641826055041774E-2</v>
      </c>
      <c r="M18" s="98">
        <v>3.4465321792769538E-2</v>
      </c>
      <c r="N18" s="98">
        <v>2.3000589630087234E-2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1586</v>
      </c>
    </row>
    <row r="19" spans="1:105" ht="12" customHeight="1" x14ac:dyDescent="0.25">
      <c r="A19" s="121" t="s">
        <v>54</v>
      </c>
      <c r="B19" s="122">
        <v>7.7066028487258027</v>
      </c>
      <c r="C19" s="122">
        <v>6.4677987569842568</v>
      </c>
      <c r="D19" s="122">
        <v>3.5790447706756998</v>
      </c>
      <c r="E19" s="122">
        <v>1.9371312839374972</v>
      </c>
      <c r="F19" s="122">
        <v>1.0575956257114991</v>
      </c>
      <c r="G19" s="122">
        <v>0.67214408297799677</v>
      </c>
      <c r="H19" s="122">
        <v>0.55129001054370597</v>
      </c>
      <c r="I19" s="122">
        <v>0.40736287148147698</v>
      </c>
      <c r="J19" s="122">
        <v>0.30425739328136414</v>
      </c>
      <c r="K19" s="122">
        <v>0.25146530949918189</v>
      </c>
      <c r="L19" s="122">
        <v>0.20982230412421554</v>
      </c>
      <c r="M19" s="122">
        <v>0.18102058161493056</v>
      </c>
      <c r="N19" s="122">
        <v>0.1053231929933168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3.5573828737183284</v>
      </c>
      <c r="C21" s="98">
        <v>2.8725204973178071</v>
      </c>
      <c r="D21" s="98">
        <v>1.5937571379659559</v>
      </c>
      <c r="E21" s="98">
        <v>0.89518180801422242</v>
      </c>
      <c r="F21" s="98">
        <v>0.460090710086417</v>
      </c>
      <c r="G21" s="98">
        <v>0.31613392627753034</v>
      </c>
      <c r="H21" s="98">
        <v>0.23347006611760734</v>
      </c>
      <c r="I21" s="98">
        <v>0.12822033094940874</v>
      </c>
      <c r="J21" s="98">
        <v>0.10161024766785123</v>
      </c>
      <c r="K21" s="98">
        <v>8.0582231738197146E-2</v>
      </c>
      <c r="L21" s="98">
        <v>6.9196969369663894E-2</v>
      </c>
      <c r="M21" s="98">
        <v>6.0963311449797122E-2</v>
      </c>
      <c r="N21" s="98">
        <v>3.5163477613976424E-2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1589</v>
      </c>
    </row>
    <row r="22" spans="1:105" ht="12" customHeight="1" x14ac:dyDescent="0.25">
      <c r="A22" s="109" t="s">
        <v>120</v>
      </c>
      <c r="B22" s="33">
        <v>4.1492199750074743</v>
      </c>
      <c r="C22" s="33">
        <v>3.5952782596664501</v>
      </c>
      <c r="D22" s="33">
        <v>1.9852876327097437</v>
      </c>
      <c r="E22" s="33">
        <v>1.0419494759232748</v>
      </c>
      <c r="F22" s="33">
        <v>0.59750491562508212</v>
      </c>
      <c r="G22" s="33">
        <v>0.35601015670046643</v>
      </c>
      <c r="H22" s="33">
        <v>0.31781994442609868</v>
      </c>
      <c r="I22" s="33">
        <v>0.27914254053206827</v>
      </c>
      <c r="J22" s="33">
        <v>0.20264714561351291</v>
      </c>
      <c r="K22" s="33">
        <v>0.17088307776098474</v>
      </c>
      <c r="L22" s="33">
        <v>0.14062533475455166</v>
      </c>
      <c r="M22" s="33">
        <v>0.12005727016513346</v>
      </c>
      <c r="N22" s="33">
        <v>7.0159715379340376E-2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1283.349963796521</v>
      </c>
      <c r="C24" s="117">
        <f t="shared" si="7"/>
        <v>1258.7491804147057</v>
      </c>
      <c r="D24" s="117">
        <f t="shared" si="7"/>
        <v>1210.950947455508</v>
      </c>
      <c r="E24" s="117">
        <f t="shared" si="7"/>
        <v>1254.530423877495</v>
      </c>
      <c r="F24" s="117">
        <f t="shared" si="7"/>
        <v>1164.5347121635366</v>
      </c>
      <c r="G24" s="117">
        <f t="shared" si="7"/>
        <v>1234.3225900399839</v>
      </c>
      <c r="H24" s="117">
        <f t="shared" si="7"/>
        <v>1123.7563173774095</v>
      </c>
      <c r="I24" s="117">
        <f t="shared" si="7"/>
        <v>1088.1449106809241</v>
      </c>
      <c r="J24" s="117">
        <f t="shared" si="7"/>
        <v>1193.0513782500275</v>
      </c>
      <c r="K24" s="117">
        <f t="shared" si="7"/>
        <v>1119.7564815260907</v>
      </c>
      <c r="L24" s="117">
        <f t="shared" si="7"/>
        <v>1091.9199066025346</v>
      </c>
      <c r="M24" s="117">
        <f t="shared" si="7"/>
        <v>932.99837330381047</v>
      </c>
      <c r="N24" s="117">
        <f t="shared" si="7"/>
        <v>938.1777342273715</v>
      </c>
      <c r="O24" s="117">
        <f t="shared" si="7"/>
        <v>942.09036860430706</v>
      </c>
      <c r="P24" s="117">
        <f t="shared" si="7"/>
        <v>840.91521585942417</v>
      </c>
      <c r="Q24" s="117">
        <f t="shared" si="7"/>
        <v>860.86058548990729</v>
      </c>
      <c r="R24" s="117">
        <f t="shared" ref="R24:V24" si="8">R25+R28+R30+R39</f>
        <v>880.33529207057256</v>
      </c>
      <c r="S24" s="117">
        <f t="shared" si="8"/>
        <v>899.45043218134185</v>
      </c>
      <c r="T24" s="117">
        <f t="shared" si="8"/>
        <v>858.01757699808661</v>
      </c>
      <c r="U24" s="117">
        <f t="shared" si="8"/>
        <v>870.91365155259791</v>
      </c>
      <c r="V24" s="117">
        <f t="shared" si="8"/>
        <v>847.00772153983144</v>
      </c>
      <c r="W24" s="117">
        <f t="shared" ref="W24" si="9">W25+W28+W30+W39</f>
        <v>895.01803976703093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995.83973507134135</v>
      </c>
      <c r="C25" s="122">
        <f t="shared" si="10"/>
        <v>982.22766978374023</v>
      </c>
      <c r="D25" s="122">
        <f t="shared" si="10"/>
        <v>947.48575937026555</v>
      </c>
      <c r="E25" s="122">
        <f t="shared" si="10"/>
        <v>1013.5380965738052</v>
      </c>
      <c r="F25" s="122">
        <f t="shared" si="10"/>
        <v>919.5803700760099</v>
      </c>
      <c r="G25" s="122">
        <f t="shared" si="10"/>
        <v>1020.7610407408619</v>
      </c>
      <c r="H25" s="122">
        <f t="shared" si="10"/>
        <v>916.6505848891004</v>
      </c>
      <c r="I25" s="122">
        <f t="shared" si="10"/>
        <v>897.67847177695921</v>
      </c>
      <c r="J25" s="122">
        <f t="shared" si="10"/>
        <v>1008.6537157828647</v>
      </c>
      <c r="K25" s="122">
        <f t="shared" si="10"/>
        <v>942.61293815946453</v>
      </c>
      <c r="L25" s="122">
        <f t="shared" si="10"/>
        <v>920.69989555204165</v>
      </c>
      <c r="M25" s="122">
        <f t="shared" si="10"/>
        <v>759.09565029255452</v>
      </c>
      <c r="N25" s="122">
        <f t="shared" si="10"/>
        <v>778.36022297253885</v>
      </c>
      <c r="O25" s="122">
        <f t="shared" si="10"/>
        <v>788.43078267601913</v>
      </c>
      <c r="P25" s="122">
        <f t="shared" si="10"/>
        <v>692.97835241181133</v>
      </c>
      <c r="Q25" s="122">
        <f t="shared" si="10"/>
        <v>711.98214754508751</v>
      </c>
      <c r="R25" s="122">
        <f t="shared" ref="R25:V25" si="11">SUM(R26:R27)</f>
        <v>733.67666125047367</v>
      </c>
      <c r="S25" s="122">
        <f t="shared" si="11"/>
        <v>745.33565375575893</v>
      </c>
      <c r="T25" s="122">
        <f t="shared" si="11"/>
        <v>705.90541475838143</v>
      </c>
      <c r="U25" s="122">
        <f t="shared" si="11"/>
        <v>717.42798538567797</v>
      </c>
      <c r="V25" s="122">
        <f t="shared" si="11"/>
        <v>696.9447575921422</v>
      </c>
      <c r="W25" s="122">
        <f t="shared" ref="W25" si="12">SUM(W26:W27)</f>
        <v>755.65223711973465</v>
      </c>
      <c r="DA25" s="130" t="s">
        <v>1592</v>
      </c>
    </row>
    <row r="26" spans="1:105" ht="12" customHeight="1" x14ac:dyDescent="0.25">
      <c r="A26" s="97" t="s">
        <v>74</v>
      </c>
      <c r="B26" s="98">
        <v>984.00836096756711</v>
      </c>
      <c r="C26" s="98">
        <v>970.81419497787181</v>
      </c>
      <c r="D26" s="98">
        <v>936.56686809712016</v>
      </c>
      <c r="E26" s="98">
        <v>1002.9357213231475</v>
      </c>
      <c r="F26" s="98">
        <v>909.34639483697526</v>
      </c>
      <c r="G26" s="98">
        <v>1009.4295652198823</v>
      </c>
      <c r="H26" s="98">
        <v>906.63194530225314</v>
      </c>
      <c r="I26" s="98">
        <v>887.94849590182105</v>
      </c>
      <c r="J26" s="98">
        <v>997.98565067934555</v>
      </c>
      <c r="K26" s="98">
        <v>932.58326443813098</v>
      </c>
      <c r="L26" s="98">
        <v>910.43031835921681</v>
      </c>
      <c r="M26" s="98">
        <v>750.44998364204355</v>
      </c>
      <c r="N26" s="98">
        <v>769.73270909130031</v>
      </c>
      <c r="O26" s="98">
        <v>778.77601648040991</v>
      </c>
      <c r="P26" s="98">
        <v>684.24451500723023</v>
      </c>
      <c r="Q26" s="98">
        <v>703.76216680997379</v>
      </c>
      <c r="R26" s="98">
        <v>725.13066781312762</v>
      </c>
      <c r="S26" s="98">
        <v>736.58893665806829</v>
      </c>
      <c r="T26" s="98">
        <v>697.56891181809465</v>
      </c>
      <c r="U26" s="98">
        <v>708.7359701920326</v>
      </c>
      <c r="V26" s="98">
        <v>688.36848189548061</v>
      </c>
      <c r="W26" s="98">
        <v>746.4760389796495</v>
      </c>
      <c r="DA26" s="63" t="s">
        <v>1593</v>
      </c>
    </row>
    <row r="27" spans="1:105" ht="12" customHeight="1" x14ac:dyDescent="0.25">
      <c r="A27" s="97" t="s">
        <v>53</v>
      </c>
      <c r="B27" s="98">
        <v>11.831374103774261</v>
      </c>
      <c r="C27" s="98">
        <v>11.413474805868383</v>
      </c>
      <c r="D27" s="98">
        <v>10.9188912731454</v>
      </c>
      <c r="E27" s="98">
        <v>10.60237525065769</v>
      </c>
      <c r="F27" s="98">
        <v>10.233975239034638</v>
      </c>
      <c r="G27" s="98">
        <v>11.331475520979517</v>
      </c>
      <c r="H27" s="98">
        <v>10.018639586847222</v>
      </c>
      <c r="I27" s="98">
        <v>9.7299758751381624</v>
      </c>
      <c r="J27" s="98">
        <v>10.668065103519053</v>
      </c>
      <c r="K27" s="98">
        <v>10.029673721333593</v>
      </c>
      <c r="L27" s="98">
        <v>10.269577192824787</v>
      </c>
      <c r="M27" s="98">
        <v>8.6456666505109609</v>
      </c>
      <c r="N27" s="98">
        <v>8.6275138812385759</v>
      </c>
      <c r="O27" s="98">
        <v>9.6547661956092377</v>
      </c>
      <c r="P27" s="98">
        <v>8.7338374045810898</v>
      </c>
      <c r="Q27" s="98">
        <v>8.2199807351137366</v>
      </c>
      <c r="R27" s="98">
        <v>8.5459934373460609</v>
      </c>
      <c r="S27" s="98">
        <v>8.7467170976905848</v>
      </c>
      <c r="T27" s="98">
        <v>8.3365029402867687</v>
      </c>
      <c r="U27" s="98">
        <v>8.6920151936454229</v>
      </c>
      <c r="V27" s="98">
        <v>8.576275696661531</v>
      </c>
      <c r="W27" s="98">
        <v>9.1761981400851074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3.131866737109823</v>
      </c>
      <c r="C28" s="122">
        <f t="shared" si="13"/>
        <v>3.8042921477824967</v>
      </c>
      <c r="D28" s="122">
        <f t="shared" si="13"/>
        <v>2.98562000501737</v>
      </c>
      <c r="E28" s="122">
        <f t="shared" si="13"/>
        <v>8.0524426690176281</v>
      </c>
      <c r="F28" s="122">
        <f t="shared" si="13"/>
        <v>2.95553019789353</v>
      </c>
      <c r="G28" s="122">
        <f t="shared" si="13"/>
        <v>2.980140085732756</v>
      </c>
      <c r="H28" s="122">
        <f t="shared" si="13"/>
        <v>3.9498537030679204</v>
      </c>
      <c r="I28" s="122">
        <f t="shared" si="13"/>
        <v>4.0166624147109538</v>
      </c>
      <c r="J28" s="122">
        <f t="shared" si="13"/>
        <v>5.608874843036598</v>
      </c>
      <c r="K28" s="122">
        <f t="shared" si="13"/>
        <v>6.2383891550122748</v>
      </c>
      <c r="L28" s="122">
        <f t="shared" si="13"/>
        <v>4.9585010107943583</v>
      </c>
      <c r="M28" s="122">
        <f t="shared" si="13"/>
        <v>5.7319540084667953</v>
      </c>
      <c r="N28" s="122">
        <f t="shared" si="13"/>
        <v>9.4359091302653191</v>
      </c>
      <c r="O28" s="122">
        <f t="shared" si="13"/>
        <v>5.4929610651555834</v>
      </c>
      <c r="P28" s="122">
        <f t="shared" si="13"/>
        <v>4.0116722204092286</v>
      </c>
      <c r="Q28" s="122">
        <f t="shared" si="13"/>
        <v>7.6999195253719934</v>
      </c>
      <c r="R28" s="122">
        <f t="shared" si="13"/>
        <v>5.1430988771138173</v>
      </c>
      <c r="S28" s="122">
        <f t="shared" si="13"/>
        <v>7.5130550785015435</v>
      </c>
      <c r="T28" s="122">
        <f t="shared" si="13"/>
        <v>5.8948364989410882</v>
      </c>
      <c r="U28" s="122">
        <f t="shared" si="13"/>
        <v>7.4446360086407877</v>
      </c>
      <c r="V28" s="122">
        <f t="shared" si="13"/>
        <v>5.9291193646730473</v>
      </c>
      <c r="W28" s="122">
        <f t="shared" si="13"/>
        <v>7.099476595284707</v>
      </c>
      <c r="DA28" s="130" t="s">
        <v>1595</v>
      </c>
    </row>
    <row r="29" spans="1:105" ht="12" customHeight="1" x14ac:dyDescent="0.25">
      <c r="A29" s="97" t="s">
        <v>53</v>
      </c>
      <c r="B29" s="98">
        <v>3.131866737109823</v>
      </c>
      <c r="C29" s="98">
        <v>3.8042921477824967</v>
      </c>
      <c r="D29" s="98">
        <v>2.98562000501737</v>
      </c>
      <c r="E29" s="98">
        <v>8.0524426690176281</v>
      </c>
      <c r="F29" s="98">
        <v>2.95553019789353</v>
      </c>
      <c r="G29" s="98">
        <v>2.980140085732756</v>
      </c>
      <c r="H29" s="98">
        <v>3.9498537030679204</v>
      </c>
      <c r="I29" s="98">
        <v>4.0166624147109538</v>
      </c>
      <c r="J29" s="98">
        <v>5.608874843036598</v>
      </c>
      <c r="K29" s="98">
        <v>6.2383891550122748</v>
      </c>
      <c r="L29" s="98">
        <v>4.9585010107943583</v>
      </c>
      <c r="M29" s="98">
        <v>5.7319540084667953</v>
      </c>
      <c r="N29" s="98">
        <v>9.4359091302653191</v>
      </c>
      <c r="O29" s="98">
        <v>5.4929610651555834</v>
      </c>
      <c r="P29" s="98">
        <v>4.0116722204092286</v>
      </c>
      <c r="Q29" s="98">
        <v>7.6999195253719934</v>
      </c>
      <c r="R29" s="98">
        <v>5.1430988771138173</v>
      </c>
      <c r="S29" s="98">
        <v>7.5130550785015435</v>
      </c>
      <c r="T29" s="98">
        <v>5.8948364989410882</v>
      </c>
      <c r="U29" s="98">
        <v>7.4446360086407877</v>
      </c>
      <c r="V29" s="98">
        <v>5.9291193646730473</v>
      </c>
      <c r="W29" s="98">
        <v>7.099476595284707</v>
      </c>
      <c r="DA29" s="63" t="s">
        <v>1596</v>
      </c>
    </row>
    <row r="30" spans="1:105" ht="12" customHeight="1" x14ac:dyDescent="0.25">
      <c r="A30" s="121" t="s">
        <v>55</v>
      </c>
      <c r="B30" s="122">
        <v>196.19559900699858</v>
      </c>
      <c r="C30" s="122">
        <v>187.08054155828947</v>
      </c>
      <c r="D30" s="122">
        <v>178.71801925953585</v>
      </c>
      <c r="E30" s="122">
        <v>160.73831602758887</v>
      </c>
      <c r="F30" s="122">
        <v>164.47281828736169</v>
      </c>
      <c r="G30" s="122">
        <v>146.34670215511605</v>
      </c>
      <c r="H30" s="122">
        <v>138.83663110138065</v>
      </c>
      <c r="I30" s="122">
        <v>128.0335490188217</v>
      </c>
      <c r="J30" s="122">
        <v>124.16369329738878</v>
      </c>
      <c r="K30" s="122">
        <v>118.79522873552243</v>
      </c>
      <c r="L30" s="122">
        <v>118.99544626352535</v>
      </c>
      <c r="M30" s="122">
        <v>122.96633286043752</v>
      </c>
      <c r="N30" s="122">
        <v>111.76471042967006</v>
      </c>
      <c r="O30" s="122">
        <v>106.64172673813889</v>
      </c>
      <c r="P30" s="122">
        <v>105.55165764012197</v>
      </c>
      <c r="Q30" s="122">
        <v>102.14704172547211</v>
      </c>
      <c r="R30" s="122">
        <v>102.24708613520556</v>
      </c>
      <c r="S30" s="122">
        <v>102.20722979350555</v>
      </c>
      <c r="T30" s="122">
        <v>101.35131339674928</v>
      </c>
      <c r="U30" s="122">
        <v>101.09895016527798</v>
      </c>
      <c r="V30" s="122">
        <v>97.724173271855065</v>
      </c>
      <c r="W30" s="122">
        <v>87.643040895128763</v>
      </c>
      <c r="DA30" s="130" t="s">
        <v>1597</v>
      </c>
    </row>
    <row r="31" spans="1:105" ht="12" customHeight="1" x14ac:dyDescent="0.25">
      <c r="A31" s="97" t="s">
        <v>141</v>
      </c>
      <c r="B31" s="98">
        <v>104.58394827631048</v>
      </c>
      <c r="C31" s="98">
        <v>99.483893662211827</v>
      </c>
      <c r="D31" s="98">
        <v>88.39688147432426</v>
      </c>
      <c r="E31" s="98">
        <v>78.518729847316266</v>
      </c>
      <c r="F31" s="98">
        <v>81.379171091026549</v>
      </c>
      <c r="G31" s="98">
        <v>62.430900808650762</v>
      </c>
      <c r="H31" s="98">
        <v>48.372758878525552</v>
      </c>
      <c r="I31" s="98">
        <v>36.783181254359327</v>
      </c>
      <c r="J31" s="98">
        <v>33.431245623328913</v>
      </c>
      <c r="K31" s="98">
        <v>32.230623258616923</v>
      </c>
      <c r="L31" s="98">
        <v>32.535409013090238</v>
      </c>
      <c r="M31" s="98">
        <v>35.230010983191406</v>
      </c>
      <c r="N31" s="98">
        <v>30.6730230023208</v>
      </c>
      <c r="O31" s="98">
        <v>27.985589133116751</v>
      </c>
      <c r="P31" s="98">
        <v>24.13817516300163</v>
      </c>
      <c r="Q31" s="98">
        <v>23.445776524599651</v>
      </c>
      <c r="R31" s="98">
        <v>23.829476063714448</v>
      </c>
      <c r="S31" s="98">
        <v>24.280474393735584</v>
      </c>
      <c r="T31" s="98">
        <v>24.746411330624991</v>
      </c>
      <c r="U31" s="98">
        <v>23.851301296946449</v>
      </c>
      <c r="V31" s="98">
        <v>23.726539836586131</v>
      </c>
      <c r="W31" s="98">
        <v>22.602521732750759</v>
      </c>
      <c r="DA31" s="63" t="s">
        <v>1598</v>
      </c>
    </row>
    <row r="32" spans="1:105" ht="12" customHeight="1" x14ac:dyDescent="0.25">
      <c r="A32" s="97" t="s">
        <v>140</v>
      </c>
      <c r="B32" s="98">
        <v>1.1989374617531995E-2</v>
      </c>
      <c r="C32" s="98">
        <v>1.2204253958013625E-2</v>
      </c>
      <c r="D32" s="98">
        <v>1.1352773632625516E-2</v>
      </c>
      <c r="E32" s="98">
        <v>1.1080382921227178E-2</v>
      </c>
      <c r="F32" s="98">
        <v>1.4037398390970578E-2</v>
      </c>
      <c r="G32" s="98">
        <v>1.4320659632303185E-2</v>
      </c>
      <c r="H32" s="98">
        <v>1.4634875171819115E-2</v>
      </c>
      <c r="I32" s="98">
        <v>1.5493453446761122E-2</v>
      </c>
      <c r="J32" s="98">
        <v>2.1817062002953296E-2</v>
      </c>
      <c r="K32" s="98">
        <v>2.7438542865677956E-2</v>
      </c>
      <c r="L32" s="98">
        <v>4.0161315246165799E-2</v>
      </c>
      <c r="M32" s="98">
        <v>4.9965323940018583E-2</v>
      </c>
      <c r="N32" s="98">
        <v>5.2996905305669875E-2</v>
      </c>
      <c r="O32" s="98">
        <v>5.7725784084458123E-2</v>
      </c>
      <c r="P32" s="98">
        <v>5.3768096927595363E-2</v>
      </c>
      <c r="Q32" s="98">
        <v>5.5805685625085047E-2</v>
      </c>
      <c r="R32" s="98">
        <v>6.3312827932863386E-2</v>
      </c>
      <c r="S32" s="98">
        <v>7.3739313029679163E-2</v>
      </c>
      <c r="T32" s="98">
        <v>8.1187107943727063E-2</v>
      </c>
      <c r="U32" s="98">
        <v>8.2754551506803178E-2</v>
      </c>
      <c r="V32" s="98">
        <v>9.3796169375206864E-2</v>
      </c>
      <c r="W32" s="98">
        <v>0.11664085205321839</v>
      </c>
      <c r="DA32" s="63" t="s">
        <v>1599</v>
      </c>
    </row>
    <row r="33" spans="1:105" ht="12" customHeight="1" x14ac:dyDescent="0.25">
      <c r="A33" s="100" t="s">
        <v>50</v>
      </c>
      <c r="B33" s="101">
        <v>3.366740683412966E-3</v>
      </c>
      <c r="C33" s="101">
        <v>3.011294444231987E-3</v>
      </c>
      <c r="D33" s="101">
        <v>3.2251640192012434E-3</v>
      </c>
      <c r="E33" s="101">
        <v>2.6759675664001547E-3</v>
      </c>
      <c r="F33" s="101">
        <v>4.1117618708774503E-3</v>
      </c>
      <c r="G33" s="101">
        <v>3.6203237144626166E-3</v>
      </c>
      <c r="H33" s="101">
        <v>3.7299091997509259E-3</v>
      </c>
      <c r="I33" s="101">
        <v>3.9516637308431553E-3</v>
      </c>
      <c r="J33" s="101">
        <v>6.8008358388255245E-3</v>
      </c>
      <c r="K33" s="101">
        <v>7.315744316959678E-3</v>
      </c>
      <c r="L33" s="101">
        <v>9.9558567099317131E-3</v>
      </c>
      <c r="M33" s="101">
        <v>1.4307555228378729E-2</v>
      </c>
      <c r="N33" s="101">
        <v>1.1961492488056471E-2</v>
      </c>
      <c r="O33" s="101">
        <v>1.276631733869427E-2</v>
      </c>
      <c r="P33" s="101">
        <v>1.6866384806711324E-2</v>
      </c>
      <c r="Q33" s="101">
        <v>1.2842276115749651E-2</v>
      </c>
      <c r="R33" s="101">
        <v>1.3704739044889093E-2</v>
      </c>
      <c r="S33" s="101">
        <v>1.6508928926639323E-2</v>
      </c>
      <c r="T33" s="101">
        <v>1.6210533058742881E-2</v>
      </c>
      <c r="U33" s="101">
        <v>1.8174408689460905E-2</v>
      </c>
      <c r="V33" s="101">
        <v>1.8844464884755097E-2</v>
      </c>
      <c r="W33" s="101">
        <v>2.8098865298783863E-2</v>
      </c>
      <c r="DA33" s="131" t="s">
        <v>1600</v>
      </c>
    </row>
    <row r="34" spans="1:105" ht="12" customHeight="1" x14ac:dyDescent="0.25">
      <c r="A34" s="103" t="s">
        <v>52</v>
      </c>
      <c r="B34" s="104">
        <v>8.6226339341190297E-3</v>
      </c>
      <c r="C34" s="104">
        <v>9.1929595137816376E-3</v>
      </c>
      <c r="D34" s="104">
        <v>8.1276096134242724E-3</v>
      </c>
      <c r="E34" s="104">
        <v>8.4044153548270238E-3</v>
      </c>
      <c r="F34" s="104">
        <v>9.9256365200931281E-3</v>
      </c>
      <c r="G34" s="104">
        <v>1.0700335917840567E-2</v>
      </c>
      <c r="H34" s="104">
        <v>1.0904965972068189E-2</v>
      </c>
      <c r="I34" s="104">
        <v>1.1541789715917967E-2</v>
      </c>
      <c r="J34" s="104">
        <v>1.5016226164127771E-2</v>
      </c>
      <c r="K34" s="104">
        <v>2.0122798548718276E-2</v>
      </c>
      <c r="L34" s="104">
        <v>3.0205458536234082E-2</v>
      </c>
      <c r="M34" s="104">
        <v>3.5657768711639858E-2</v>
      </c>
      <c r="N34" s="104">
        <v>4.1035412817613401E-2</v>
      </c>
      <c r="O34" s="104">
        <v>4.4959466745763857E-2</v>
      </c>
      <c r="P34" s="104">
        <v>3.6901712120884042E-2</v>
      </c>
      <c r="Q34" s="104">
        <v>4.2963409509335394E-2</v>
      </c>
      <c r="R34" s="104">
        <v>4.9608088887974293E-2</v>
      </c>
      <c r="S34" s="104">
        <v>5.7230384103039836E-2</v>
      </c>
      <c r="T34" s="104">
        <v>6.4976574884984178E-2</v>
      </c>
      <c r="U34" s="104">
        <v>6.458014281734227E-2</v>
      </c>
      <c r="V34" s="104">
        <v>7.495170449045177E-2</v>
      </c>
      <c r="W34" s="104">
        <v>8.8541986754434532E-2</v>
      </c>
      <c r="DA34" s="132" t="s">
        <v>1601</v>
      </c>
    </row>
    <row r="35" spans="1:105" ht="12" customHeight="1" x14ac:dyDescent="0.25">
      <c r="A35" s="106" t="s">
        <v>122</v>
      </c>
      <c r="B35" s="101">
        <v>90.459573821530981</v>
      </c>
      <c r="C35" s="101">
        <v>86.419267108331155</v>
      </c>
      <c r="D35" s="101">
        <v>88.980248090932179</v>
      </c>
      <c r="E35" s="101">
        <v>80.873541121117995</v>
      </c>
      <c r="F35" s="101">
        <v>81.571548066398393</v>
      </c>
      <c r="G35" s="101">
        <v>81.421338896459275</v>
      </c>
      <c r="H35" s="101">
        <v>87.03806613961963</v>
      </c>
      <c r="I35" s="101">
        <v>86.41321174485239</v>
      </c>
      <c r="J35" s="101">
        <v>83.27550491815613</v>
      </c>
      <c r="K35" s="101">
        <v>77.752643687638155</v>
      </c>
      <c r="L35" s="101">
        <v>74.441618368792263</v>
      </c>
      <c r="M35" s="101">
        <v>74.729051933496976</v>
      </c>
      <c r="N35" s="101">
        <v>67.521586397533071</v>
      </c>
      <c r="O35" s="101">
        <v>63.066606602073726</v>
      </c>
      <c r="P35" s="101">
        <v>62.770332938805666</v>
      </c>
      <c r="Q35" s="101">
        <v>61.10280295108614</v>
      </c>
      <c r="R35" s="101">
        <v>59.768886597651907</v>
      </c>
      <c r="S35" s="101">
        <v>58.008768376341436</v>
      </c>
      <c r="T35" s="101">
        <v>56.524076904098436</v>
      </c>
      <c r="U35" s="101">
        <v>55.597719401021756</v>
      </c>
      <c r="V35" s="101">
        <v>51.332785680925262</v>
      </c>
      <c r="W35" s="101">
        <v>40.565170202815331</v>
      </c>
      <c r="DA35" s="131" t="s">
        <v>1602</v>
      </c>
    </row>
    <row r="36" spans="1:105" ht="12" customHeight="1" x14ac:dyDescent="0.25">
      <c r="A36" s="107" t="s">
        <v>121</v>
      </c>
      <c r="B36" s="104">
        <v>1.1400875345395822</v>
      </c>
      <c r="C36" s="104">
        <v>1.1651765337884581</v>
      </c>
      <c r="D36" s="104">
        <v>1.3295369206468024</v>
      </c>
      <c r="E36" s="104">
        <v>1.3349646762334093</v>
      </c>
      <c r="F36" s="104">
        <v>1.5080617315457718</v>
      </c>
      <c r="G36" s="104">
        <v>2.4801417903737173</v>
      </c>
      <c r="H36" s="104">
        <v>3.4111712080636352</v>
      </c>
      <c r="I36" s="104">
        <v>4.82166256616323</v>
      </c>
      <c r="J36" s="104">
        <v>7.4351256939007833</v>
      </c>
      <c r="K36" s="104">
        <v>8.7845232464016654</v>
      </c>
      <c r="L36" s="104">
        <v>11.978257566396687</v>
      </c>
      <c r="M36" s="104">
        <v>12.957304619809115</v>
      </c>
      <c r="N36" s="104">
        <v>13.517104124510528</v>
      </c>
      <c r="O36" s="104">
        <v>15.531805218863951</v>
      </c>
      <c r="P36" s="104">
        <v>18.589381441387093</v>
      </c>
      <c r="Q36" s="104">
        <v>17.542656564161234</v>
      </c>
      <c r="R36" s="104">
        <v>18.585410645906343</v>
      </c>
      <c r="S36" s="104">
        <v>19.844247710398843</v>
      </c>
      <c r="T36" s="104">
        <v>19.99963805408213</v>
      </c>
      <c r="U36" s="104">
        <v>21.56717491580298</v>
      </c>
      <c r="V36" s="104">
        <v>22.571051584968462</v>
      </c>
      <c r="W36" s="104">
        <v>24.35870810750945</v>
      </c>
      <c r="DA36" s="132" t="s">
        <v>1603</v>
      </c>
    </row>
    <row r="37" spans="1:105" ht="12" customHeight="1" x14ac:dyDescent="0.25">
      <c r="A37" s="108" t="s">
        <v>53</v>
      </c>
      <c r="B37" s="98">
        <v>0.29468171200014365</v>
      </c>
      <c r="C37" s="98">
        <v>0.26317896283778197</v>
      </c>
      <c r="D37" s="98">
        <v>0.34655165339975302</v>
      </c>
      <c r="E37" s="98">
        <v>0.29413523945311443</v>
      </c>
      <c r="F37" s="98">
        <v>0.40626364078017896</v>
      </c>
      <c r="G37" s="98">
        <v>0.57314828375618165</v>
      </c>
      <c r="H37" s="98">
        <v>0.79680776640735407</v>
      </c>
      <c r="I37" s="98">
        <v>1.1305979590403323</v>
      </c>
      <c r="J37" s="98">
        <v>2.1557223819323466</v>
      </c>
      <c r="K37" s="98">
        <v>2.1681003599913957</v>
      </c>
      <c r="L37" s="98">
        <v>2.7428134230662558</v>
      </c>
      <c r="M37" s="98">
        <v>3.4569748149645414</v>
      </c>
      <c r="N37" s="98">
        <v>2.826201809349135</v>
      </c>
      <c r="O37" s="98">
        <v>3.1754924492386531</v>
      </c>
      <c r="P37" s="98">
        <v>5.5431889416849689</v>
      </c>
      <c r="Q37" s="98">
        <v>3.8256678144087841</v>
      </c>
      <c r="R37" s="98">
        <v>3.8692277663400896</v>
      </c>
      <c r="S37" s="98">
        <v>4.3625426906757978</v>
      </c>
      <c r="T37" s="98">
        <v>3.9531247741340252</v>
      </c>
      <c r="U37" s="98">
        <v>4.7832808796319757</v>
      </c>
      <c r="V37" s="98">
        <v>4.5879163989992078</v>
      </c>
      <c r="W37" s="98">
        <v>6.0119191343362637</v>
      </c>
      <c r="DA37" s="63" t="s">
        <v>1604</v>
      </c>
    </row>
    <row r="38" spans="1:105" ht="12" customHeight="1" x14ac:dyDescent="0.25">
      <c r="A38" s="108" t="s">
        <v>52</v>
      </c>
      <c r="B38" s="98">
        <v>0.84540582253943863</v>
      </c>
      <c r="C38" s="98">
        <v>0.90199757095067623</v>
      </c>
      <c r="D38" s="98">
        <v>0.98298526724704938</v>
      </c>
      <c r="E38" s="98">
        <v>1.0408294367802948</v>
      </c>
      <c r="F38" s="98">
        <v>1.1017980907655929</v>
      </c>
      <c r="G38" s="98">
        <v>1.9069935066175359</v>
      </c>
      <c r="H38" s="98">
        <v>2.6143634416562809</v>
      </c>
      <c r="I38" s="98">
        <v>3.6910646071228976</v>
      </c>
      <c r="J38" s="98">
        <v>5.2794033119684363</v>
      </c>
      <c r="K38" s="98">
        <v>6.6164228864102705</v>
      </c>
      <c r="L38" s="98">
        <v>9.2354441433304313</v>
      </c>
      <c r="M38" s="98">
        <v>9.5003298048445739</v>
      </c>
      <c r="N38" s="98">
        <v>10.690902315161393</v>
      </c>
      <c r="O38" s="98">
        <v>12.356312769625298</v>
      </c>
      <c r="P38" s="98">
        <v>13.046192499702125</v>
      </c>
      <c r="Q38" s="98">
        <v>13.716988749752449</v>
      </c>
      <c r="R38" s="98">
        <v>14.716182879566254</v>
      </c>
      <c r="S38" s="98">
        <v>15.481705019723044</v>
      </c>
      <c r="T38" s="98">
        <v>16.046513279948105</v>
      </c>
      <c r="U38" s="98">
        <v>16.783894036171006</v>
      </c>
      <c r="V38" s="98">
        <v>17.983135185969253</v>
      </c>
      <c r="W38" s="98">
        <v>18.346788973173187</v>
      </c>
      <c r="DA38" s="63" t="s">
        <v>1605</v>
      </c>
    </row>
    <row r="39" spans="1:105" ht="12" customHeight="1" x14ac:dyDescent="0.25">
      <c r="A39" s="121" t="s">
        <v>54</v>
      </c>
      <c r="B39" s="122">
        <v>88.182762981071477</v>
      </c>
      <c r="C39" s="122">
        <v>85.636676924893763</v>
      </c>
      <c r="D39" s="122">
        <v>81.761548820689015</v>
      </c>
      <c r="E39" s="122">
        <v>72.201568607083388</v>
      </c>
      <c r="F39" s="122">
        <v>77.52599360227137</v>
      </c>
      <c r="G39" s="122">
        <v>64.234707058273159</v>
      </c>
      <c r="H39" s="122">
        <v>64.319247683860581</v>
      </c>
      <c r="I39" s="122">
        <v>58.416227470432155</v>
      </c>
      <c r="J39" s="122">
        <v>54.625094326737653</v>
      </c>
      <c r="K39" s="122">
        <v>52.109925476091277</v>
      </c>
      <c r="L39" s="122">
        <v>47.266063776173311</v>
      </c>
      <c r="M39" s="122">
        <v>45.20443614235154</v>
      </c>
      <c r="N39" s="122">
        <v>38.616891694897319</v>
      </c>
      <c r="O39" s="122">
        <v>41.524898124993449</v>
      </c>
      <c r="P39" s="122">
        <v>38.373533587081596</v>
      </c>
      <c r="Q39" s="122">
        <v>39.031476693975584</v>
      </c>
      <c r="R39" s="122">
        <v>39.268445807779479</v>
      </c>
      <c r="S39" s="122">
        <v>44.394493553575799</v>
      </c>
      <c r="T39" s="122">
        <v>44.86601234401482</v>
      </c>
      <c r="U39" s="122">
        <v>44.942079993001123</v>
      </c>
      <c r="V39" s="122">
        <v>46.409671311161148</v>
      </c>
      <c r="W39" s="122">
        <v>44.623285156882808</v>
      </c>
      <c r="DA39" s="130" t="s">
        <v>1606</v>
      </c>
    </row>
    <row r="40" spans="1:105" ht="12" customHeight="1" x14ac:dyDescent="0.25">
      <c r="A40" s="97" t="s">
        <v>50</v>
      </c>
      <c r="B40" s="98">
        <v>40.70545626625308</v>
      </c>
      <c r="C40" s="98">
        <v>37.246635498237438</v>
      </c>
      <c r="D40" s="98">
        <v>35.305706482915816</v>
      </c>
      <c r="E40" s="98">
        <v>32.812106400679333</v>
      </c>
      <c r="F40" s="98">
        <v>33.382718473950938</v>
      </c>
      <c r="G40" s="98">
        <v>28.723598610076269</v>
      </c>
      <c r="H40" s="98">
        <v>25.226384635005239</v>
      </c>
      <c r="I40" s="98">
        <v>21.836911643085998</v>
      </c>
      <c r="J40" s="98">
        <v>23.197923714601501</v>
      </c>
      <c r="K40" s="98">
        <v>21.75477545860813</v>
      </c>
      <c r="L40" s="98">
        <v>20.291636984627431</v>
      </c>
      <c r="M40" s="98">
        <v>19.685494827305554</v>
      </c>
      <c r="N40" s="98">
        <v>17.105210324410532</v>
      </c>
      <c r="O40" s="98">
        <v>17.160807361928835</v>
      </c>
      <c r="P40" s="98">
        <v>17.795944044944729</v>
      </c>
      <c r="Q40" s="98">
        <v>16.410846090925602</v>
      </c>
      <c r="R40" s="98">
        <v>16.718145092720913</v>
      </c>
      <c r="S40" s="98">
        <v>17.372482952155561</v>
      </c>
      <c r="T40" s="98">
        <v>17.83129144382665</v>
      </c>
      <c r="U40" s="98">
        <v>17.563030463594128</v>
      </c>
      <c r="V40" s="98">
        <v>17.831270713490952</v>
      </c>
      <c r="W40" s="98">
        <v>17.050286817287255</v>
      </c>
      <c r="DA40" s="63" t="s">
        <v>1607</v>
      </c>
    </row>
    <row r="41" spans="1:105" ht="12" customHeight="1" x14ac:dyDescent="0.25">
      <c r="A41" s="109" t="s">
        <v>120</v>
      </c>
      <c r="B41" s="33">
        <v>47.47730671481839</v>
      </c>
      <c r="C41" s="33">
        <v>48.390041426656325</v>
      </c>
      <c r="D41" s="33">
        <v>46.455842337773198</v>
      </c>
      <c r="E41" s="33">
        <v>39.389462206404055</v>
      </c>
      <c r="F41" s="33">
        <v>44.14327512832044</v>
      </c>
      <c r="G41" s="33">
        <v>35.511108448196893</v>
      </c>
      <c r="H41" s="33">
        <v>39.092863048855342</v>
      </c>
      <c r="I41" s="33">
        <v>36.579315827346157</v>
      </c>
      <c r="J41" s="33">
        <v>31.427170612136155</v>
      </c>
      <c r="K41" s="33">
        <v>30.355150017483144</v>
      </c>
      <c r="L41" s="33">
        <v>26.974426791545881</v>
      </c>
      <c r="M41" s="33">
        <v>25.518941315045982</v>
      </c>
      <c r="N41" s="33">
        <v>21.511681370486791</v>
      </c>
      <c r="O41" s="33">
        <v>24.364090763064613</v>
      </c>
      <c r="P41" s="33">
        <v>20.57758954213687</v>
      </c>
      <c r="Q41" s="33">
        <v>22.620630603049982</v>
      </c>
      <c r="R41" s="33">
        <v>22.550300715058565</v>
      </c>
      <c r="S41" s="33">
        <v>27.022010601420238</v>
      </c>
      <c r="T41" s="33">
        <v>27.034720900188169</v>
      </c>
      <c r="U41" s="33">
        <v>27.379049529406995</v>
      </c>
      <c r="V41" s="33">
        <v>28.578400597670193</v>
      </c>
      <c r="W41" s="33">
        <v>27.572998339595554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5235.4656400946815</v>
      </c>
      <c r="C43" s="117">
        <f t="shared" si="14"/>
        <v>5688.2694366749638</v>
      </c>
      <c r="D43" s="117">
        <f t="shared" si="14"/>
        <v>5024.2230337043466</v>
      </c>
      <c r="E43" s="117">
        <f t="shared" si="14"/>
        <v>4197.8560077728644</v>
      </c>
      <c r="F43" s="117">
        <f t="shared" si="14"/>
        <v>4327.6741653869085</v>
      </c>
      <c r="G43" s="117">
        <f t="shared" si="14"/>
        <v>4159.09470722472</v>
      </c>
      <c r="H43" s="117">
        <f t="shared" si="14"/>
        <v>3663.2185498232579</v>
      </c>
      <c r="I43" s="117">
        <f t="shared" si="14"/>
        <v>2859.762607108767</v>
      </c>
      <c r="J43" s="117">
        <f t="shared" si="14"/>
        <v>2689.7263849888609</v>
      </c>
      <c r="K43" s="117">
        <f t="shared" si="14"/>
        <v>2594.7174941513872</v>
      </c>
      <c r="L43" s="117">
        <f t="shared" si="14"/>
        <v>2126.4763224253979</v>
      </c>
      <c r="M43" s="117">
        <f t="shared" si="14"/>
        <v>2013.4981082266884</v>
      </c>
      <c r="N43" s="117">
        <f t="shared" si="14"/>
        <v>1765.5475683643972</v>
      </c>
      <c r="O43" s="117">
        <f t="shared" si="14"/>
        <v>1672.4644408949125</v>
      </c>
      <c r="P43" s="117">
        <f t="shared" si="14"/>
        <v>1299.5014698961797</v>
      </c>
      <c r="Q43" s="117">
        <f t="shared" si="14"/>
        <v>1424.7612296017758</v>
      </c>
      <c r="R43" s="117">
        <f t="shared" ref="R43:V43" si="15">R44+R47+R49+R58</f>
        <v>1291.6127545145378</v>
      </c>
      <c r="S43" s="117">
        <f t="shared" si="15"/>
        <v>1054.0125932628755</v>
      </c>
      <c r="T43" s="117">
        <f t="shared" si="15"/>
        <v>1187.1486354410035</v>
      </c>
      <c r="U43" s="117">
        <f t="shared" si="15"/>
        <v>945.96176394922111</v>
      </c>
      <c r="V43" s="117">
        <f t="shared" si="15"/>
        <v>843.64268402890093</v>
      </c>
      <c r="W43" s="117">
        <f t="shared" ref="W43" si="16">W44+W47+W49+W58</f>
        <v>782.61807589456748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4010.6386696691961</v>
      </c>
      <c r="C44" s="122">
        <f t="shared" si="17"/>
        <v>4501.9749861018454</v>
      </c>
      <c r="D44" s="122">
        <f t="shared" si="17"/>
        <v>3952.5716146474297</v>
      </c>
      <c r="E44" s="122">
        <f t="shared" si="17"/>
        <v>3318.4410352354844</v>
      </c>
      <c r="F44" s="122">
        <f t="shared" si="17"/>
        <v>3457.0164592190472</v>
      </c>
      <c r="G44" s="122">
        <f t="shared" si="17"/>
        <v>3433.5814433216701</v>
      </c>
      <c r="H44" s="122">
        <f t="shared" si="17"/>
        <v>3004.5765714117938</v>
      </c>
      <c r="I44" s="122">
        <f t="shared" si="17"/>
        <v>2350.81541810202</v>
      </c>
      <c r="J44" s="122">
        <f t="shared" si="17"/>
        <v>2251.9802748782927</v>
      </c>
      <c r="K44" s="122">
        <f t="shared" si="17"/>
        <v>2188.4303641583692</v>
      </c>
      <c r="L44" s="122">
        <f t="shared" si="17"/>
        <v>1788.4047801984029</v>
      </c>
      <c r="M44" s="122">
        <f t="shared" si="17"/>
        <v>1652.9957861945497</v>
      </c>
      <c r="N44" s="122">
        <f t="shared" si="17"/>
        <v>1462.163854517145</v>
      </c>
      <c r="O44" s="122">
        <f t="shared" si="17"/>
        <v>1387.1262191792391</v>
      </c>
      <c r="P44" s="122">
        <f t="shared" si="17"/>
        <v>1037.9092571340977</v>
      </c>
      <c r="Q44" s="122">
        <f t="shared" si="17"/>
        <v>1170.4887142845121</v>
      </c>
      <c r="R44" s="122">
        <f t="shared" ref="R44:V44" si="18">SUM(R45:R46)</f>
        <v>1063.4619018924573</v>
      </c>
      <c r="S44" s="122">
        <f t="shared" si="18"/>
        <v>850.81980111459609</v>
      </c>
      <c r="T44" s="122">
        <f t="shared" si="18"/>
        <v>973.26973072647138</v>
      </c>
      <c r="U44" s="122">
        <f t="shared" si="18"/>
        <v>773.2995661101869</v>
      </c>
      <c r="V44" s="122">
        <f t="shared" si="18"/>
        <v>692.35680213487137</v>
      </c>
      <c r="W44" s="122">
        <f t="shared" ref="W44" si="19">SUM(W45:W46)</f>
        <v>655.89997548366284</v>
      </c>
      <c r="DA44" s="130" t="s">
        <v>1610</v>
      </c>
    </row>
    <row r="45" spans="1:105" ht="12" customHeight="1" x14ac:dyDescent="0.25">
      <c r="A45" s="97" t="s">
        <v>216</v>
      </c>
      <c r="B45" s="98">
        <v>3965.3205769272445</v>
      </c>
      <c r="C45" s="98">
        <v>4452.1690245591208</v>
      </c>
      <c r="D45" s="98">
        <v>3909.352320601065</v>
      </c>
      <c r="E45" s="98">
        <v>3285.6332025032734</v>
      </c>
      <c r="F45" s="98">
        <v>3420.8863774861643</v>
      </c>
      <c r="G45" s="98">
        <v>3398.1880052508855</v>
      </c>
      <c r="H45" s="98">
        <v>2974.5332860682688</v>
      </c>
      <c r="I45" s="98">
        <v>2327.912515102063</v>
      </c>
      <c r="J45" s="98">
        <v>2230.9988144217896</v>
      </c>
      <c r="K45" s="98">
        <v>2167.9302957357631</v>
      </c>
      <c r="L45" s="98">
        <v>1770.6549167308783</v>
      </c>
      <c r="M45" s="98">
        <v>1635.7421203186868</v>
      </c>
      <c r="N45" s="98">
        <v>1446.7963113944495</v>
      </c>
      <c r="O45" s="98">
        <v>1370.2924300719455</v>
      </c>
      <c r="P45" s="98">
        <v>1024.994173839963</v>
      </c>
      <c r="Q45" s="98">
        <v>1157.2250453807192</v>
      </c>
      <c r="R45" s="98">
        <v>1051.4031288812453</v>
      </c>
      <c r="S45" s="98">
        <v>841.19708130314359</v>
      </c>
      <c r="T45" s="98">
        <v>962.3865529760194</v>
      </c>
      <c r="U45" s="98">
        <v>764.60612400878892</v>
      </c>
      <c r="V45" s="98">
        <v>684.61864908760879</v>
      </c>
      <c r="W45" s="98">
        <v>648.82003439380901</v>
      </c>
      <c r="DA45" s="63" t="s">
        <v>1611</v>
      </c>
    </row>
    <row r="46" spans="1:105" ht="12" customHeight="1" x14ac:dyDescent="0.25">
      <c r="A46" s="97" t="s">
        <v>53</v>
      </c>
      <c r="B46" s="98">
        <v>45.318092741951524</v>
      </c>
      <c r="C46" s="98">
        <v>49.805961542724468</v>
      </c>
      <c r="D46" s="98">
        <v>43.21929404636483</v>
      </c>
      <c r="E46" s="98">
        <v>32.807832732210997</v>
      </c>
      <c r="F46" s="98">
        <v>36.130081732882836</v>
      </c>
      <c r="G46" s="98">
        <v>35.393438070784882</v>
      </c>
      <c r="H46" s="98">
        <v>30.043285343524914</v>
      </c>
      <c r="I46" s="98">
        <v>22.902902999956737</v>
      </c>
      <c r="J46" s="98">
        <v>20.981460456503267</v>
      </c>
      <c r="K46" s="98">
        <v>20.500068422605978</v>
      </c>
      <c r="L46" s="98">
        <v>17.749863467524609</v>
      </c>
      <c r="M46" s="98">
        <v>17.253665875862993</v>
      </c>
      <c r="N46" s="98">
        <v>15.367543122695361</v>
      </c>
      <c r="O46" s="98">
        <v>16.833789107293672</v>
      </c>
      <c r="P46" s="98">
        <v>12.91508329413471</v>
      </c>
      <c r="Q46" s="98">
        <v>13.263668903792952</v>
      </c>
      <c r="R46" s="98">
        <v>12.058773011212017</v>
      </c>
      <c r="S46" s="98">
        <v>9.6227198114525319</v>
      </c>
      <c r="T46" s="98">
        <v>10.883177750451956</v>
      </c>
      <c r="U46" s="98">
        <v>8.6934421013980039</v>
      </c>
      <c r="V46" s="98">
        <v>7.7381530472625384</v>
      </c>
      <c r="W46" s="98">
        <v>7.0799410898538877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12.659946014384285</v>
      </c>
      <c r="C47" s="122">
        <f t="shared" si="20"/>
        <v>15.489554668776469</v>
      </c>
      <c r="D47" s="122">
        <f t="shared" si="20"/>
        <v>11.566820944080385</v>
      </c>
      <c r="E47" s="122">
        <f t="shared" si="20"/>
        <v>29.342866654119561</v>
      </c>
      <c r="F47" s="122">
        <f t="shared" si="20"/>
        <v>9.6101665422102496</v>
      </c>
      <c r="G47" s="122">
        <f t="shared" si="20"/>
        <v>8.2379686182660325</v>
      </c>
      <c r="H47" s="122">
        <f t="shared" si="20"/>
        <v>8.1359460881515435</v>
      </c>
      <c r="I47" s="122">
        <f t="shared" si="20"/>
        <v>6.1634610842527238</v>
      </c>
      <c r="J47" s="122">
        <f t="shared" si="20"/>
        <v>6.6019952170941112</v>
      </c>
      <c r="K47" s="122">
        <f t="shared" si="20"/>
        <v>6.2860229712383155</v>
      </c>
      <c r="L47" s="122">
        <f t="shared" si="20"/>
        <v>5.6655497968117388</v>
      </c>
      <c r="M47" s="122">
        <f t="shared" si="20"/>
        <v>7.6214468941310241</v>
      </c>
      <c r="N47" s="122">
        <f t="shared" si="20"/>
        <v>15.207381722767908</v>
      </c>
      <c r="O47" s="122">
        <f t="shared" si="20"/>
        <v>8.5339341896317933</v>
      </c>
      <c r="P47" s="122">
        <f t="shared" si="20"/>
        <v>6.8858134246093474</v>
      </c>
      <c r="Q47" s="122">
        <f t="shared" si="20"/>
        <v>13.594014128595536</v>
      </c>
      <c r="R47" s="122">
        <f t="shared" si="20"/>
        <v>9.1856569661192768</v>
      </c>
      <c r="S47" s="122">
        <f t="shared" si="20"/>
        <v>12.042865197329457</v>
      </c>
      <c r="T47" s="122">
        <f t="shared" si="20"/>
        <v>8.0715611462293513</v>
      </c>
      <c r="U47" s="122">
        <f t="shared" si="20"/>
        <v>8.4499692373629145</v>
      </c>
      <c r="V47" s="122">
        <f t="shared" si="20"/>
        <v>5.5531884704878216</v>
      </c>
      <c r="W47" s="122">
        <f t="shared" si="20"/>
        <v>5.6969486913947343</v>
      </c>
      <c r="DA47" s="130" t="s">
        <v>1613</v>
      </c>
    </row>
    <row r="48" spans="1:105" ht="12" customHeight="1" x14ac:dyDescent="0.25">
      <c r="A48" s="97" t="s">
        <v>53</v>
      </c>
      <c r="B48" s="98">
        <v>12.659946014384285</v>
      </c>
      <c r="C48" s="98">
        <v>15.489554668776469</v>
      </c>
      <c r="D48" s="98">
        <v>11.566820944080385</v>
      </c>
      <c r="E48" s="98">
        <v>29.342866654119561</v>
      </c>
      <c r="F48" s="98">
        <v>9.6101665422102496</v>
      </c>
      <c r="G48" s="98">
        <v>8.2379686182660325</v>
      </c>
      <c r="H48" s="98">
        <v>8.1359460881515435</v>
      </c>
      <c r="I48" s="98">
        <v>6.1634610842527238</v>
      </c>
      <c r="J48" s="98">
        <v>6.6019952170941112</v>
      </c>
      <c r="K48" s="98">
        <v>6.2860229712383155</v>
      </c>
      <c r="L48" s="98">
        <v>5.6655497968117388</v>
      </c>
      <c r="M48" s="98">
        <v>7.6214468941310241</v>
      </c>
      <c r="N48" s="98">
        <v>15.207381722767908</v>
      </c>
      <c r="O48" s="98">
        <v>8.5339341896317933</v>
      </c>
      <c r="P48" s="98">
        <v>6.8858134246093474</v>
      </c>
      <c r="Q48" s="98">
        <v>13.594014128595536</v>
      </c>
      <c r="R48" s="98">
        <v>9.1856569661192768</v>
      </c>
      <c r="S48" s="98">
        <v>12.042865197329457</v>
      </c>
      <c r="T48" s="98">
        <v>8.0715611462293513</v>
      </c>
      <c r="U48" s="98">
        <v>8.4499692373629145</v>
      </c>
      <c r="V48" s="98">
        <v>5.5531884704878216</v>
      </c>
      <c r="W48" s="98">
        <v>5.6969486913947343</v>
      </c>
      <c r="DA48" s="63" t="s">
        <v>1614</v>
      </c>
    </row>
    <row r="49" spans="1:105" ht="12" customHeight="1" x14ac:dyDescent="0.25">
      <c r="A49" s="121" t="s">
        <v>55</v>
      </c>
      <c r="B49" s="122">
        <v>855.70610719392403</v>
      </c>
      <c r="C49" s="122">
        <v>821.58299371053658</v>
      </c>
      <c r="D49" s="122">
        <v>746.635482555061</v>
      </c>
      <c r="E49" s="122">
        <v>596.85603572485832</v>
      </c>
      <c r="F49" s="122">
        <v>600.40421613804892</v>
      </c>
      <c r="G49" s="122">
        <v>517.68569823337646</v>
      </c>
      <c r="H49" s="122">
        <v>467.35548129676113</v>
      </c>
      <c r="I49" s="122">
        <v>359.47983298938186</v>
      </c>
      <c r="J49" s="122">
        <v>314.89398262865109</v>
      </c>
      <c r="K49" s="122">
        <v>296.45628905442447</v>
      </c>
      <c r="L49" s="122">
        <v>244.07854028055914</v>
      </c>
      <c r="M49" s="122">
        <v>268.30486667263006</v>
      </c>
      <c r="N49" s="122">
        <v>219.79067926224846</v>
      </c>
      <c r="O49" s="122">
        <v>206.08860191739421</v>
      </c>
      <c r="P49" s="122">
        <v>193.52634432909082</v>
      </c>
      <c r="Q49" s="122">
        <v>181.78994387843801</v>
      </c>
      <c r="R49" s="122">
        <v>164.31114858380877</v>
      </c>
      <c r="S49" s="122">
        <v>135.75255293875182</v>
      </c>
      <c r="T49" s="122">
        <v>153.18161771525033</v>
      </c>
      <c r="U49" s="122">
        <v>118.16397588156711</v>
      </c>
      <c r="V49" s="122">
        <v>104.35880263574998</v>
      </c>
      <c r="W49" s="122">
        <v>84.724136217757291</v>
      </c>
      <c r="DA49" s="130" t="s">
        <v>1615</v>
      </c>
    </row>
    <row r="50" spans="1:105" ht="12" customHeight="1" x14ac:dyDescent="0.25">
      <c r="A50" s="97" t="s">
        <v>138</v>
      </c>
      <c r="B50" s="98">
        <v>512.91338104395084</v>
      </c>
      <c r="C50" s="98">
        <v>493.93158486983901</v>
      </c>
      <c r="D50" s="98">
        <v>453.63261376828956</v>
      </c>
      <c r="E50" s="98">
        <v>381.75524284959681</v>
      </c>
      <c r="F50" s="98">
        <v>416.39456844694934</v>
      </c>
      <c r="G50" s="98">
        <v>374.11471730038875</v>
      </c>
      <c r="H50" s="98">
        <v>350.48212991362567</v>
      </c>
      <c r="I50" s="98">
        <v>275.74085937383143</v>
      </c>
      <c r="J50" s="98">
        <v>251.19917521228624</v>
      </c>
      <c r="K50" s="98">
        <v>239.08293409438767</v>
      </c>
      <c r="L50" s="98">
        <v>183.51301810060025</v>
      </c>
      <c r="M50" s="98">
        <v>198.64451280053134</v>
      </c>
      <c r="N50" s="98">
        <v>155.7686643433087</v>
      </c>
      <c r="O50" s="98">
        <v>146.52770967083936</v>
      </c>
      <c r="P50" s="98">
        <v>137.86048129100894</v>
      </c>
      <c r="Q50" s="98">
        <v>131.79417243257527</v>
      </c>
      <c r="R50" s="98">
        <v>119.60543603694762</v>
      </c>
      <c r="S50" s="98">
        <v>98.412526831355606</v>
      </c>
      <c r="T50" s="98">
        <v>121.16509606792188</v>
      </c>
      <c r="U50" s="98">
        <v>92.663952075136891</v>
      </c>
      <c r="V50" s="98">
        <v>85.955100062319588</v>
      </c>
      <c r="W50" s="98">
        <v>74.407342736763496</v>
      </c>
      <c r="DA50" s="63" t="s">
        <v>1616</v>
      </c>
    </row>
    <row r="51" spans="1:105" ht="12" customHeight="1" x14ac:dyDescent="0.25">
      <c r="A51" s="97" t="s">
        <v>137</v>
      </c>
      <c r="B51" s="98">
        <v>5.5483147581853812E-2</v>
      </c>
      <c r="C51" s="98">
        <v>5.8966791109160609E-2</v>
      </c>
      <c r="D51" s="98">
        <v>5.8175049724592635E-2</v>
      </c>
      <c r="E51" s="98">
        <v>5.2615320963855794E-2</v>
      </c>
      <c r="F51" s="98">
        <v>6.9480445880690869E-2</v>
      </c>
      <c r="G51" s="98">
        <v>8.9636326893834023E-2</v>
      </c>
      <c r="H51" s="98">
        <v>0.1085845814352694</v>
      </c>
      <c r="I51" s="98">
        <v>0.12480303590384881</v>
      </c>
      <c r="J51" s="98">
        <v>0.16651181575735188</v>
      </c>
      <c r="K51" s="98">
        <v>0.21330777203170626</v>
      </c>
      <c r="L51" s="98">
        <v>0.20653777253623226</v>
      </c>
      <c r="M51" s="98">
        <v>0.27266095950101693</v>
      </c>
      <c r="N51" s="98">
        <v>0.23671881280200149</v>
      </c>
      <c r="O51" s="98">
        <v>0.28086157808190976</v>
      </c>
      <c r="P51" s="98">
        <v>0.31857556156274247</v>
      </c>
      <c r="Q51" s="98">
        <v>0.32651662787578761</v>
      </c>
      <c r="R51" s="98">
        <v>0.30892169150738708</v>
      </c>
      <c r="S51" s="98">
        <v>0.24981890369029233</v>
      </c>
      <c r="T51" s="98">
        <v>0.39738845634889547</v>
      </c>
      <c r="U51" s="98">
        <v>0.31286705016320315</v>
      </c>
      <c r="V51" s="98">
        <v>0.30459325035750073</v>
      </c>
      <c r="W51" s="98">
        <v>0.34173306666551501</v>
      </c>
      <c r="DA51" s="63" t="s">
        <v>1617</v>
      </c>
    </row>
    <row r="52" spans="1:105" ht="12" customHeight="1" x14ac:dyDescent="0.25">
      <c r="A52" s="100" t="s">
        <v>216</v>
      </c>
      <c r="B52" s="101">
        <v>1.6772897248184069E-2</v>
      </c>
      <c r="C52" s="101">
        <v>1.5727630368698918E-2</v>
      </c>
      <c r="D52" s="101">
        <v>1.7817135373963282E-2</v>
      </c>
      <c r="E52" s="101">
        <v>1.3790244722381668E-2</v>
      </c>
      <c r="F52" s="101">
        <v>2.1977540659918273E-2</v>
      </c>
      <c r="G52" s="101">
        <v>2.453454244836643E-2</v>
      </c>
      <c r="H52" s="101">
        <v>2.9983846135723167E-2</v>
      </c>
      <c r="I52" s="101">
        <v>3.441572186914596E-2</v>
      </c>
      <c r="J52" s="101">
        <v>5.5750692665516417E-2</v>
      </c>
      <c r="K52" s="101">
        <v>6.1404735627656186E-2</v>
      </c>
      <c r="L52" s="101">
        <v>5.4851067059464437E-2</v>
      </c>
      <c r="M52" s="101">
        <v>8.3616235898811245E-2</v>
      </c>
      <c r="N52" s="101">
        <v>5.7552207212088459E-2</v>
      </c>
      <c r="O52" s="101">
        <v>6.618871809189282E-2</v>
      </c>
      <c r="P52" s="101">
        <v>0.10510411236426373</v>
      </c>
      <c r="Q52" s="101">
        <v>7.9836356953724499E-2</v>
      </c>
      <c r="R52" s="101">
        <v>7.2002579657119439E-2</v>
      </c>
      <c r="S52" s="101">
        <v>6.0555236094621656E-2</v>
      </c>
      <c r="T52" s="101">
        <v>8.7387929402867659E-2</v>
      </c>
      <c r="U52" s="101">
        <v>7.6613511946179449E-2</v>
      </c>
      <c r="V52" s="101">
        <v>6.9071142419120518E-2</v>
      </c>
      <c r="W52" s="101">
        <v>9.0077727552891909E-2</v>
      </c>
      <c r="DA52" s="131" t="s">
        <v>1618</v>
      </c>
    </row>
    <row r="53" spans="1:105" ht="12" customHeight="1" x14ac:dyDescent="0.25">
      <c r="A53" s="103" t="s">
        <v>52</v>
      </c>
      <c r="B53" s="104">
        <v>3.8710250333669746E-2</v>
      </c>
      <c r="C53" s="104">
        <v>4.3239160740461691E-2</v>
      </c>
      <c r="D53" s="104">
        <v>4.0357914350629354E-2</v>
      </c>
      <c r="E53" s="104">
        <v>3.8825076241474125E-2</v>
      </c>
      <c r="F53" s="104">
        <v>4.7502905220772593E-2</v>
      </c>
      <c r="G53" s="104">
        <v>6.5101784445467589E-2</v>
      </c>
      <c r="H53" s="104">
        <v>7.860073529954624E-2</v>
      </c>
      <c r="I53" s="104">
        <v>9.0387314034702848E-2</v>
      </c>
      <c r="J53" s="104">
        <v>0.11076112309183546</v>
      </c>
      <c r="K53" s="104">
        <v>0.15190303640405006</v>
      </c>
      <c r="L53" s="104">
        <v>0.15168670547676782</v>
      </c>
      <c r="M53" s="104">
        <v>0.1890447236022057</v>
      </c>
      <c r="N53" s="104">
        <v>0.17916660558991304</v>
      </c>
      <c r="O53" s="104">
        <v>0.21467285999001692</v>
      </c>
      <c r="P53" s="104">
        <v>0.21347144919847877</v>
      </c>
      <c r="Q53" s="104">
        <v>0.2466802709220631</v>
      </c>
      <c r="R53" s="104">
        <v>0.23691911185026762</v>
      </c>
      <c r="S53" s="104">
        <v>0.18926366759567068</v>
      </c>
      <c r="T53" s="104">
        <v>0.31000052694602781</v>
      </c>
      <c r="U53" s="104">
        <v>0.23625353821702369</v>
      </c>
      <c r="V53" s="104">
        <v>0.23552210793838022</v>
      </c>
      <c r="W53" s="104">
        <v>0.25165533911262311</v>
      </c>
      <c r="DA53" s="132" t="s">
        <v>1619</v>
      </c>
    </row>
    <row r="54" spans="1:105" ht="12" customHeight="1" x14ac:dyDescent="0.25">
      <c r="A54" s="106" t="s">
        <v>122</v>
      </c>
      <c r="B54" s="101">
        <v>338.47132784786299</v>
      </c>
      <c r="C54" s="101">
        <v>323.23521998055452</v>
      </c>
      <c r="D54" s="101">
        <v>288.90783020547462</v>
      </c>
      <c r="E54" s="101">
        <v>212.0730434498056</v>
      </c>
      <c r="F54" s="101">
        <v>181.21739187132812</v>
      </c>
      <c r="G54" s="101">
        <v>140.16877881645564</v>
      </c>
      <c r="H54" s="101">
        <v>112.70945323339663</v>
      </c>
      <c r="I54" s="101">
        <v>80.153932109509753</v>
      </c>
      <c r="J54" s="101">
        <v>60.506677944066134</v>
      </c>
      <c r="K54" s="101">
        <v>52.68722823129697</v>
      </c>
      <c r="L54" s="101">
        <v>52.509703324746887</v>
      </c>
      <c r="M54" s="101">
        <v>60.153099757536822</v>
      </c>
      <c r="N54" s="101">
        <v>53.746598266227885</v>
      </c>
      <c r="O54" s="101">
        <v>47.904649391284465</v>
      </c>
      <c r="P54" s="101">
        <v>44.572595810407222</v>
      </c>
      <c r="Q54" s="101">
        <v>40.31077711213706</v>
      </c>
      <c r="R54" s="101">
        <v>36.143109913582279</v>
      </c>
      <c r="S54" s="101">
        <v>29.867117366547241</v>
      </c>
      <c r="T54" s="101">
        <v>25.041787425041669</v>
      </c>
      <c r="U54" s="101">
        <v>18.678737493908606</v>
      </c>
      <c r="V54" s="101">
        <v>12.870684386205026</v>
      </c>
      <c r="W54" s="101">
        <v>6.9814874972602547</v>
      </c>
      <c r="DA54" s="131" t="s">
        <v>1620</v>
      </c>
    </row>
    <row r="55" spans="1:105" ht="12" customHeight="1" x14ac:dyDescent="0.25">
      <c r="A55" s="107" t="s">
        <v>121</v>
      </c>
      <c r="B55" s="104">
        <v>4.2659151545283507</v>
      </c>
      <c r="C55" s="104">
        <v>4.3572220690338748</v>
      </c>
      <c r="D55" s="104">
        <v>4.0368635315722496</v>
      </c>
      <c r="E55" s="104">
        <v>2.9751341044919632</v>
      </c>
      <c r="F55" s="104">
        <v>2.7227753738907432</v>
      </c>
      <c r="G55" s="104">
        <v>3.3125657896382799</v>
      </c>
      <c r="H55" s="104">
        <v>4.0553135683035819</v>
      </c>
      <c r="I55" s="104">
        <v>3.4602384701368516</v>
      </c>
      <c r="J55" s="104">
        <v>3.0216176565413448</v>
      </c>
      <c r="K55" s="104">
        <v>4.472818956708128</v>
      </c>
      <c r="L55" s="104">
        <v>7.8492810826757893</v>
      </c>
      <c r="M55" s="104">
        <v>9.2345931550608213</v>
      </c>
      <c r="N55" s="104">
        <v>10.03869783990986</v>
      </c>
      <c r="O55" s="104">
        <v>11.375381277188495</v>
      </c>
      <c r="P55" s="104">
        <v>10.774691666111927</v>
      </c>
      <c r="Q55" s="104">
        <v>9.3584777058499089</v>
      </c>
      <c r="R55" s="104">
        <v>8.2536809417714654</v>
      </c>
      <c r="S55" s="104">
        <v>7.2230898371586729</v>
      </c>
      <c r="T55" s="104">
        <v>6.5773457659378867</v>
      </c>
      <c r="U55" s="104">
        <v>6.5084192623584052</v>
      </c>
      <c r="V55" s="104">
        <v>5.2284249368678664</v>
      </c>
      <c r="W55" s="104">
        <v>2.9935729170680174</v>
      </c>
      <c r="DA55" s="132" t="s">
        <v>1621</v>
      </c>
    </row>
    <row r="56" spans="1:105" ht="12" customHeight="1" x14ac:dyDescent="0.25">
      <c r="A56" s="108" t="s">
        <v>53</v>
      </c>
      <c r="B56" s="98">
        <v>1.1026233889062205</v>
      </c>
      <c r="C56" s="98">
        <v>0.98417918145072203</v>
      </c>
      <c r="D56" s="98">
        <v>1.0563785462527537</v>
      </c>
      <c r="E56" s="98">
        <v>0.66093820441426776</v>
      </c>
      <c r="F56" s="98">
        <v>0.74043028194946048</v>
      </c>
      <c r="G56" s="98">
        <v>0.77014117352104072</v>
      </c>
      <c r="H56" s="98">
        <v>0.94877703363747345</v>
      </c>
      <c r="I56" s="98">
        <v>0.8125743746131302</v>
      </c>
      <c r="J56" s="98">
        <v>0.8783926650844518</v>
      </c>
      <c r="K56" s="98">
        <v>1.1042935623567103</v>
      </c>
      <c r="L56" s="98">
        <v>1.7955214588893325</v>
      </c>
      <c r="M56" s="98">
        <v>2.4590283194520324</v>
      </c>
      <c r="N56" s="98">
        <v>2.0940321477701014</v>
      </c>
      <c r="O56" s="98">
        <v>2.323126124149534</v>
      </c>
      <c r="P56" s="98">
        <v>3.2295097281403304</v>
      </c>
      <c r="Q56" s="98">
        <v>2.0660453977770992</v>
      </c>
      <c r="R56" s="98">
        <v>1.7570562132848579</v>
      </c>
      <c r="S56" s="98">
        <v>1.6209407932444608</v>
      </c>
      <c r="T56" s="98">
        <v>1.312649229675412</v>
      </c>
      <c r="U56" s="98">
        <v>1.4461691533843577</v>
      </c>
      <c r="V56" s="98">
        <v>1.0625779979085916</v>
      </c>
      <c r="W56" s="98">
        <v>0.73861581606135707</v>
      </c>
      <c r="DA56" s="63" t="s">
        <v>1622</v>
      </c>
    </row>
    <row r="57" spans="1:105" ht="12" customHeight="1" x14ac:dyDescent="0.25">
      <c r="A57" s="108" t="s">
        <v>52</v>
      </c>
      <c r="B57" s="98">
        <v>3.1632917656221307</v>
      </c>
      <c r="C57" s="98">
        <v>3.3730428875831531</v>
      </c>
      <c r="D57" s="98">
        <v>2.9804849853194963</v>
      </c>
      <c r="E57" s="98">
        <v>2.3141959000776953</v>
      </c>
      <c r="F57" s="98">
        <v>1.9823450919412828</v>
      </c>
      <c r="G57" s="98">
        <v>2.542424616117239</v>
      </c>
      <c r="H57" s="98">
        <v>3.1065365346661085</v>
      </c>
      <c r="I57" s="98">
        <v>2.6476640955237212</v>
      </c>
      <c r="J57" s="98">
        <v>2.143224991456893</v>
      </c>
      <c r="K57" s="98">
        <v>3.3685253943514173</v>
      </c>
      <c r="L57" s="98">
        <v>6.0537596237864566</v>
      </c>
      <c r="M57" s="98">
        <v>6.7755648356087885</v>
      </c>
      <c r="N57" s="98">
        <v>7.9446656921397585</v>
      </c>
      <c r="O57" s="98">
        <v>9.0522551530389617</v>
      </c>
      <c r="P57" s="98">
        <v>7.5451819379715976</v>
      </c>
      <c r="Q57" s="98">
        <v>7.2924323080728097</v>
      </c>
      <c r="R57" s="98">
        <v>6.4966247284866077</v>
      </c>
      <c r="S57" s="98">
        <v>5.6021490439142125</v>
      </c>
      <c r="T57" s="98">
        <v>5.2646965362624742</v>
      </c>
      <c r="U57" s="98">
        <v>5.0622501089740473</v>
      </c>
      <c r="V57" s="98">
        <v>4.1658469389592749</v>
      </c>
      <c r="W57" s="98">
        <v>2.2549571010066605</v>
      </c>
      <c r="DA57" s="63" t="s">
        <v>1623</v>
      </c>
    </row>
    <row r="58" spans="1:105" ht="12" customHeight="1" x14ac:dyDescent="0.25">
      <c r="A58" s="121" t="s">
        <v>54</v>
      </c>
      <c r="B58" s="122">
        <v>356.46091721717704</v>
      </c>
      <c r="C58" s="122">
        <v>349.22190219380548</v>
      </c>
      <c r="D58" s="122">
        <v>313.4491155577756</v>
      </c>
      <c r="E58" s="122">
        <v>253.21607015840223</v>
      </c>
      <c r="F58" s="122">
        <v>260.643323487602</v>
      </c>
      <c r="G58" s="122">
        <v>199.58959705140686</v>
      </c>
      <c r="H58" s="122">
        <v>183.15055102655089</v>
      </c>
      <c r="I58" s="122">
        <v>143.30389493311253</v>
      </c>
      <c r="J58" s="122">
        <v>116.25013226482311</v>
      </c>
      <c r="K58" s="122">
        <v>103.54481796735546</v>
      </c>
      <c r="L58" s="122">
        <v>88.327452149624293</v>
      </c>
      <c r="M58" s="122">
        <v>84.576008465377726</v>
      </c>
      <c r="N58" s="122">
        <v>68.385652862235887</v>
      </c>
      <c r="O58" s="122">
        <v>70.715685608647405</v>
      </c>
      <c r="P58" s="122">
        <v>61.180055008381956</v>
      </c>
      <c r="Q58" s="122">
        <v>58.888557310230155</v>
      </c>
      <c r="R58" s="122">
        <v>54.654047072152437</v>
      </c>
      <c r="S58" s="122">
        <v>55.397374012198142</v>
      </c>
      <c r="T58" s="122">
        <v>52.625725853052415</v>
      </c>
      <c r="U58" s="122">
        <v>46.048252720104237</v>
      </c>
      <c r="V58" s="122">
        <v>41.373890787791822</v>
      </c>
      <c r="W58" s="122">
        <v>36.297015501752597</v>
      </c>
      <c r="DA58" s="130" t="s">
        <v>1624</v>
      </c>
    </row>
    <row r="59" spans="1:105" ht="12" customHeight="1" x14ac:dyDescent="0.25">
      <c r="A59" s="97" t="s">
        <v>50</v>
      </c>
      <c r="B59" s="98">
        <v>164.54349151506065</v>
      </c>
      <c r="C59" s="98">
        <v>151.67999670688917</v>
      </c>
      <c r="D59" s="98">
        <v>135.57774163741951</v>
      </c>
      <c r="E59" s="98">
        <v>114.11494351495838</v>
      </c>
      <c r="F59" s="98">
        <v>111.12073384158806</v>
      </c>
      <c r="G59" s="98">
        <v>88.733866665726055</v>
      </c>
      <c r="H59" s="98">
        <v>71.130931535762073</v>
      </c>
      <c r="I59" s="98">
        <v>53.696921657490321</v>
      </c>
      <c r="J59" s="98">
        <v>46.591803973448691</v>
      </c>
      <c r="K59" s="98">
        <v>40.921691354812715</v>
      </c>
      <c r="L59" s="98">
        <v>36.053353684619594</v>
      </c>
      <c r="M59" s="98">
        <v>35.283681742466243</v>
      </c>
      <c r="N59" s="98">
        <v>29.290995006783245</v>
      </c>
      <c r="O59" s="98">
        <v>28.718160177101641</v>
      </c>
      <c r="P59" s="98">
        <v>27.744709876741812</v>
      </c>
      <c r="Q59" s="98">
        <v>24.628433787978285</v>
      </c>
      <c r="R59" s="98">
        <v>23.430283363726996</v>
      </c>
      <c r="S59" s="98">
        <v>21.768841014664535</v>
      </c>
      <c r="T59" s="98">
        <v>20.870304542417259</v>
      </c>
      <c r="U59" s="98">
        <v>17.857570539362072</v>
      </c>
      <c r="V59" s="98">
        <v>15.67402186500853</v>
      </c>
      <c r="W59" s="98">
        <v>13.738661903125486</v>
      </c>
      <c r="DA59" s="63" t="s">
        <v>1625</v>
      </c>
    </row>
    <row r="60" spans="1:105" ht="12" customHeight="1" x14ac:dyDescent="0.25">
      <c r="A60" s="109" t="s">
        <v>120</v>
      </c>
      <c r="B60" s="33">
        <v>191.91742570211639</v>
      </c>
      <c r="C60" s="33">
        <v>197.54190548691633</v>
      </c>
      <c r="D60" s="33">
        <v>177.87137392035612</v>
      </c>
      <c r="E60" s="33">
        <v>139.10112664344385</v>
      </c>
      <c r="F60" s="33">
        <v>149.52258964601393</v>
      </c>
      <c r="G60" s="33">
        <v>110.8557303856808</v>
      </c>
      <c r="H60" s="33">
        <v>112.0196194907888</v>
      </c>
      <c r="I60" s="33">
        <v>89.606973275622209</v>
      </c>
      <c r="J60" s="33">
        <v>69.658328291374417</v>
      </c>
      <c r="K60" s="33">
        <v>62.623126612542741</v>
      </c>
      <c r="L60" s="33">
        <v>52.274098465004698</v>
      </c>
      <c r="M60" s="33">
        <v>49.292326722911483</v>
      </c>
      <c r="N60" s="33">
        <v>39.094657855452645</v>
      </c>
      <c r="O60" s="33">
        <v>41.997525431545768</v>
      </c>
      <c r="P60" s="33">
        <v>33.435345131640148</v>
      </c>
      <c r="Q60" s="33">
        <v>34.260123522251874</v>
      </c>
      <c r="R60" s="33">
        <v>31.223763708425444</v>
      </c>
      <c r="S60" s="33">
        <v>33.628532997533611</v>
      </c>
      <c r="T60" s="33">
        <v>31.75542131063516</v>
      </c>
      <c r="U60" s="33">
        <v>28.190682180742165</v>
      </c>
      <c r="V60" s="33">
        <v>25.699868922783288</v>
      </c>
      <c r="W60" s="33">
        <v>22.558353598627111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15508.229553756904</v>
      </c>
      <c r="C62" s="117">
        <f t="shared" si="21"/>
        <v>16293.793503971097</v>
      </c>
      <c r="D62" s="117">
        <f t="shared" si="21"/>
        <v>15878.106690305231</v>
      </c>
      <c r="E62" s="117">
        <f t="shared" si="21"/>
        <v>17999.375857415296</v>
      </c>
      <c r="F62" s="117">
        <f t="shared" si="21"/>
        <v>18742.498757719834</v>
      </c>
      <c r="G62" s="117">
        <f t="shared" si="21"/>
        <v>19440.414891549215</v>
      </c>
      <c r="H62" s="117">
        <f t="shared" si="21"/>
        <v>17595.552353512623</v>
      </c>
      <c r="I62" s="117">
        <f t="shared" si="21"/>
        <v>16341.43914376967</v>
      </c>
      <c r="J62" s="117">
        <f t="shared" si="21"/>
        <v>16463.645610707397</v>
      </c>
      <c r="K62" s="117">
        <f t="shared" si="21"/>
        <v>17286.363894537608</v>
      </c>
      <c r="L62" s="117">
        <f t="shared" si="21"/>
        <v>19142.377626573973</v>
      </c>
      <c r="M62" s="117">
        <f t="shared" si="21"/>
        <v>18446.024353527097</v>
      </c>
      <c r="N62" s="117">
        <f t="shared" si="21"/>
        <v>18620.027243448931</v>
      </c>
      <c r="O62" s="117">
        <f t="shared" si="21"/>
        <v>18527.308616218452</v>
      </c>
      <c r="P62" s="117">
        <f t="shared" si="21"/>
        <v>15512.148899907521</v>
      </c>
      <c r="Q62" s="117">
        <f t="shared" si="21"/>
        <v>17418.128135385508</v>
      </c>
      <c r="R62" s="117">
        <f t="shared" ref="R62:V62" si="22">R63+R66+R68+R77</f>
        <v>17470.991699636921</v>
      </c>
      <c r="S62" s="117">
        <f t="shared" si="22"/>
        <v>17686.68621542141</v>
      </c>
      <c r="T62" s="117">
        <f t="shared" si="22"/>
        <v>16885.265724907265</v>
      </c>
      <c r="U62" s="117">
        <f t="shared" si="22"/>
        <v>16526.542287227421</v>
      </c>
      <c r="V62" s="117">
        <f t="shared" si="22"/>
        <v>16293.501124995888</v>
      </c>
      <c r="W62" s="117">
        <f t="shared" ref="W62" si="23">W63+W66+W68+W77</f>
        <v>15847.483803695448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11499.297563019438</v>
      </c>
      <c r="C63" s="122">
        <f t="shared" si="24"/>
        <v>12211.493472113132</v>
      </c>
      <c r="D63" s="122">
        <f t="shared" si="24"/>
        <v>11794.558684514925</v>
      </c>
      <c r="E63" s="122">
        <f t="shared" si="24"/>
        <v>13760.554093336437</v>
      </c>
      <c r="F63" s="122">
        <f t="shared" si="24"/>
        <v>14695.472903815091</v>
      </c>
      <c r="G63" s="122">
        <f t="shared" si="24"/>
        <v>15369.225722909066</v>
      </c>
      <c r="H63" s="122">
        <f t="shared" si="24"/>
        <v>13736.157523245634</v>
      </c>
      <c r="I63" s="122">
        <f t="shared" si="24"/>
        <v>12849.237094836089</v>
      </c>
      <c r="J63" s="122">
        <f t="shared" si="24"/>
        <v>13250.799133508941</v>
      </c>
      <c r="K63" s="122">
        <f t="shared" si="24"/>
        <v>13835.624377029328</v>
      </c>
      <c r="L63" s="122">
        <f t="shared" si="24"/>
        <v>15437.089917212432</v>
      </c>
      <c r="M63" s="122">
        <f t="shared" si="24"/>
        <v>14774.519266723421</v>
      </c>
      <c r="N63" s="122">
        <f t="shared" si="24"/>
        <v>14944.817601590266</v>
      </c>
      <c r="O63" s="122">
        <f t="shared" si="24"/>
        <v>14895.342921960777</v>
      </c>
      <c r="P63" s="122">
        <f t="shared" si="24"/>
        <v>12183.370046814256</v>
      </c>
      <c r="Q63" s="122">
        <f t="shared" si="24"/>
        <v>13896.395379839794</v>
      </c>
      <c r="R63" s="122">
        <f t="shared" ref="R63:V63" si="25">SUM(R64:R65)</f>
        <v>13946.728877105645</v>
      </c>
      <c r="S63" s="122">
        <f t="shared" si="25"/>
        <v>14057.57903715895</v>
      </c>
      <c r="T63" s="122">
        <f t="shared" si="25"/>
        <v>13344.441634971961</v>
      </c>
      <c r="U63" s="122">
        <f t="shared" si="25"/>
        <v>13017.517532811282</v>
      </c>
      <c r="V63" s="122">
        <f t="shared" si="25"/>
        <v>12813.033549153904</v>
      </c>
      <c r="W63" s="122">
        <f t="shared" ref="W63" si="26">SUM(W64:W65)</f>
        <v>12975.166914356874</v>
      </c>
      <c r="DA63" s="130" t="s">
        <v>1628</v>
      </c>
    </row>
    <row r="64" spans="1:105" ht="12" customHeight="1" x14ac:dyDescent="0.25">
      <c r="A64" s="97" t="s">
        <v>217</v>
      </c>
      <c r="B64" s="98">
        <v>11353.77358024507</v>
      </c>
      <c r="C64" s="98">
        <v>12059.110444483624</v>
      </c>
      <c r="D64" s="98">
        <v>11647.135065466009</v>
      </c>
      <c r="E64" s="98">
        <v>13602.328302632153</v>
      </c>
      <c r="F64" s="98">
        <v>14513.736297363386</v>
      </c>
      <c r="G64" s="98">
        <v>15178.994834833764</v>
      </c>
      <c r="H64" s="98">
        <v>13569.192739923319</v>
      </c>
      <c r="I64" s="98">
        <v>12694.877512887984</v>
      </c>
      <c r="J64" s="98">
        <v>13094.824924586323</v>
      </c>
      <c r="K64" s="98">
        <v>13670.627019760284</v>
      </c>
      <c r="L64" s="98">
        <v>15243.111759642659</v>
      </c>
      <c r="M64" s="98">
        <v>14584.472776086142</v>
      </c>
      <c r="N64" s="98">
        <v>14758.428935745034</v>
      </c>
      <c r="O64" s="98">
        <v>14691.984045503705</v>
      </c>
      <c r="P64" s="98">
        <v>12011.893665786893</v>
      </c>
      <c r="Q64" s="98">
        <v>13717.083448579586</v>
      </c>
      <c r="R64" s="98">
        <v>13765.112219624321</v>
      </c>
      <c r="S64" s="98">
        <v>13873.146129370303</v>
      </c>
      <c r="T64" s="98">
        <v>13168.474267176016</v>
      </c>
      <c r="U64" s="98">
        <v>12842.439878840947</v>
      </c>
      <c r="V64" s="98">
        <v>12639.371103793967</v>
      </c>
      <c r="W64" s="98">
        <v>12803.468041581405</v>
      </c>
      <c r="DA64" s="63" t="s">
        <v>1629</v>
      </c>
    </row>
    <row r="65" spans="1:105" ht="12" customHeight="1" x14ac:dyDescent="0.25">
      <c r="A65" s="97" t="s">
        <v>53</v>
      </c>
      <c r="B65" s="98">
        <v>145.52398277436859</v>
      </c>
      <c r="C65" s="98">
        <v>152.38302762950809</v>
      </c>
      <c r="D65" s="98">
        <v>147.4236190489159</v>
      </c>
      <c r="E65" s="98">
        <v>158.22579070428333</v>
      </c>
      <c r="F65" s="98">
        <v>181.73660645170384</v>
      </c>
      <c r="G65" s="98">
        <v>190.23088807530218</v>
      </c>
      <c r="H65" s="98">
        <v>166.96478332231527</v>
      </c>
      <c r="I65" s="98">
        <v>154.35958194810507</v>
      </c>
      <c r="J65" s="98">
        <v>155.97420892261897</v>
      </c>
      <c r="K65" s="98">
        <v>164.99735726904245</v>
      </c>
      <c r="L65" s="98">
        <v>193.97815756977315</v>
      </c>
      <c r="M65" s="98">
        <v>190.04649063727817</v>
      </c>
      <c r="N65" s="98">
        <v>186.38866584523188</v>
      </c>
      <c r="O65" s="98">
        <v>203.35887645707214</v>
      </c>
      <c r="P65" s="98">
        <v>171.47638102736278</v>
      </c>
      <c r="Q65" s="98">
        <v>179.3119312602079</v>
      </c>
      <c r="R65" s="98">
        <v>181.61665748132407</v>
      </c>
      <c r="S65" s="98">
        <v>184.43290778864667</v>
      </c>
      <c r="T65" s="98">
        <v>175.96736779594627</v>
      </c>
      <c r="U65" s="98">
        <v>175.07765397033455</v>
      </c>
      <c r="V65" s="98">
        <v>173.66244535993769</v>
      </c>
      <c r="W65" s="98">
        <v>171.69887277546923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39.335252933195648</v>
      </c>
      <c r="C66" s="122">
        <f t="shared" si="27"/>
        <v>49.557938977086529</v>
      </c>
      <c r="D66" s="122">
        <f t="shared" si="27"/>
        <v>42.808275420451302</v>
      </c>
      <c r="E66" s="122">
        <f t="shared" si="27"/>
        <v>142.66443775652351</v>
      </c>
      <c r="F66" s="122">
        <f t="shared" si="27"/>
        <v>61.454421739227982</v>
      </c>
      <c r="G66" s="122">
        <f t="shared" si="27"/>
        <v>64.339121722698692</v>
      </c>
      <c r="H66" s="122">
        <f t="shared" si="27"/>
        <v>82.58539979804118</v>
      </c>
      <c r="I66" s="122">
        <f t="shared" si="27"/>
        <v>75.204537299275643</v>
      </c>
      <c r="J66" s="122">
        <f t="shared" si="27"/>
        <v>99.204520972302021</v>
      </c>
      <c r="K66" s="122">
        <f t="shared" si="27"/>
        <v>114.4371555077806</v>
      </c>
      <c r="L66" s="122">
        <f t="shared" si="27"/>
        <v>91.944125575690379</v>
      </c>
      <c r="M66" s="122">
        <f t="shared" si="27"/>
        <v>103.70615947775762</v>
      </c>
      <c r="N66" s="122">
        <f t="shared" si="27"/>
        <v>172.13082227719642</v>
      </c>
      <c r="O66" s="122">
        <f t="shared" si="27"/>
        <v>106.85798490384249</v>
      </c>
      <c r="P66" s="122">
        <f t="shared" si="27"/>
        <v>81.207767892890161</v>
      </c>
      <c r="Q66" s="122">
        <f t="shared" si="27"/>
        <v>169.106914758242</v>
      </c>
      <c r="R66" s="122">
        <f t="shared" si="27"/>
        <v>116.5283060648126</v>
      </c>
      <c r="S66" s="122">
        <f t="shared" si="27"/>
        <v>168.42226849688356</v>
      </c>
      <c r="T66" s="122">
        <f t="shared" si="27"/>
        <v>128.09909175829182</v>
      </c>
      <c r="U66" s="122">
        <f t="shared" si="27"/>
        <v>155.07808683741104</v>
      </c>
      <c r="V66" s="122">
        <f t="shared" si="27"/>
        <v>118.38955415030013</v>
      </c>
      <c r="W66" s="122">
        <f t="shared" si="27"/>
        <v>140.38024006726894</v>
      </c>
      <c r="DA66" s="130" t="s">
        <v>1631</v>
      </c>
    </row>
    <row r="67" spans="1:105" ht="12" customHeight="1" x14ac:dyDescent="0.25">
      <c r="A67" s="97" t="s">
        <v>53</v>
      </c>
      <c r="B67" s="98">
        <v>39.335252933195648</v>
      </c>
      <c r="C67" s="98">
        <v>49.557938977086529</v>
      </c>
      <c r="D67" s="98">
        <v>42.808275420451302</v>
      </c>
      <c r="E67" s="98">
        <v>142.66443775652351</v>
      </c>
      <c r="F67" s="98">
        <v>61.454421739227982</v>
      </c>
      <c r="G67" s="98">
        <v>64.339121722698692</v>
      </c>
      <c r="H67" s="98">
        <v>82.58539979804118</v>
      </c>
      <c r="I67" s="98">
        <v>75.204537299275643</v>
      </c>
      <c r="J67" s="98">
        <v>99.204520972302021</v>
      </c>
      <c r="K67" s="98">
        <v>114.4371555077806</v>
      </c>
      <c r="L67" s="98">
        <v>91.944125575690379</v>
      </c>
      <c r="M67" s="98">
        <v>103.70615947775762</v>
      </c>
      <c r="N67" s="98">
        <v>172.13082227719642</v>
      </c>
      <c r="O67" s="98">
        <v>106.85798490384249</v>
      </c>
      <c r="P67" s="98">
        <v>81.207767892890161</v>
      </c>
      <c r="Q67" s="98">
        <v>169.106914758242</v>
      </c>
      <c r="R67" s="98">
        <v>116.5283060648126</v>
      </c>
      <c r="S67" s="98">
        <v>168.42226849688356</v>
      </c>
      <c r="T67" s="98">
        <v>128.09909175829182</v>
      </c>
      <c r="U67" s="98">
        <v>155.07808683741104</v>
      </c>
      <c r="V67" s="98">
        <v>118.38955415030013</v>
      </c>
      <c r="W67" s="98">
        <v>140.38024006726894</v>
      </c>
      <c r="DA67" s="63" t="s">
        <v>1632</v>
      </c>
    </row>
    <row r="68" spans="1:105" ht="12" customHeight="1" x14ac:dyDescent="0.25">
      <c r="A68" s="121" t="s">
        <v>55</v>
      </c>
      <c r="B68" s="122">
        <v>2719.8913527902428</v>
      </c>
      <c r="C68" s="122">
        <v>2767.6358375734203</v>
      </c>
      <c r="D68" s="122">
        <v>2766.1489615580858</v>
      </c>
      <c r="E68" s="122">
        <v>2795.2297469954051</v>
      </c>
      <c r="F68" s="122">
        <v>2694.8306033918802</v>
      </c>
      <c r="G68" s="122">
        <v>2708.1733335934141</v>
      </c>
      <c r="H68" s="122">
        <v>2555.8248399434283</v>
      </c>
      <c r="I68" s="122">
        <v>2381.562030828396</v>
      </c>
      <c r="J68" s="122">
        <v>2168.2268430317299</v>
      </c>
      <c r="K68" s="122">
        <v>2327.0950129537759</v>
      </c>
      <c r="L68" s="122">
        <v>2557.2879506394434</v>
      </c>
      <c r="M68" s="122">
        <v>2512.6482729922277</v>
      </c>
      <c r="N68" s="122">
        <v>2579.4065021297738</v>
      </c>
      <c r="O68" s="122">
        <v>2544.830923871757</v>
      </c>
      <c r="P68" s="122">
        <v>2330.0719617532227</v>
      </c>
      <c r="Q68" s="122">
        <v>2404.6307893674666</v>
      </c>
      <c r="R68" s="122">
        <v>2431.0098841973131</v>
      </c>
      <c r="S68" s="122">
        <v>2358.6788076547168</v>
      </c>
      <c r="T68" s="122">
        <v>2329.921384038641</v>
      </c>
      <c r="U68" s="122">
        <v>2254.8493480233456</v>
      </c>
      <c r="V68" s="122">
        <v>2204.0183925618944</v>
      </c>
      <c r="W68" s="122">
        <v>1749.7816363920194</v>
      </c>
      <c r="DA68" s="130" t="s">
        <v>1633</v>
      </c>
    </row>
    <row r="69" spans="1:105" ht="12" customHeight="1" x14ac:dyDescent="0.25">
      <c r="A69" s="97" t="s">
        <v>134</v>
      </c>
      <c r="B69" s="98">
        <v>2407.2822902244379</v>
      </c>
      <c r="C69" s="98">
        <v>2467.037643174127</v>
      </c>
      <c r="D69" s="98">
        <v>2433.3434053893852</v>
      </c>
      <c r="E69" s="98">
        <v>2437.8447083349388</v>
      </c>
      <c r="F69" s="98">
        <v>2245.7442570975841</v>
      </c>
      <c r="G69" s="98">
        <v>2338.173936936395</v>
      </c>
      <c r="H69" s="98">
        <v>2286.9828141145581</v>
      </c>
      <c r="I69" s="98">
        <v>2247.7369584021017</v>
      </c>
      <c r="J69" s="98">
        <v>2026.6501211923514</v>
      </c>
      <c r="K69" s="98">
        <v>2191.6761686158957</v>
      </c>
      <c r="L69" s="98">
        <v>2428.5254593138525</v>
      </c>
      <c r="M69" s="98">
        <v>2366.6748619551599</v>
      </c>
      <c r="N69" s="98">
        <v>2452.6348275365376</v>
      </c>
      <c r="O69" s="98">
        <v>2428.6622581342976</v>
      </c>
      <c r="P69" s="98">
        <v>2237.7370065250939</v>
      </c>
      <c r="Q69" s="98">
        <v>2337.5492905650894</v>
      </c>
      <c r="R69" s="98">
        <v>2371.4989037202208</v>
      </c>
      <c r="S69" s="98">
        <v>2304.577171516572</v>
      </c>
      <c r="T69" s="98">
        <v>2269.759013929709</v>
      </c>
      <c r="U69" s="98">
        <v>2203.812734168539</v>
      </c>
      <c r="V69" s="98">
        <v>2155.2203462293555</v>
      </c>
      <c r="W69" s="98">
        <v>1712.9617050540764</v>
      </c>
      <c r="DA69" s="63" t="s">
        <v>1634</v>
      </c>
    </row>
    <row r="70" spans="1:105" ht="12" customHeight="1" x14ac:dyDescent="0.25">
      <c r="A70" s="97" t="s">
        <v>133</v>
      </c>
      <c r="B70" s="98">
        <v>0.2615824557960777</v>
      </c>
      <c r="C70" s="98">
        <v>0.30230238197728027</v>
      </c>
      <c r="D70" s="98">
        <v>0.32143912187011842</v>
      </c>
      <c r="E70" s="98">
        <v>0.38566423006731054</v>
      </c>
      <c r="F70" s="98">
        <v>0.36039541833914035</v>
      </c>
      <c r="G70" s="98">
        <v>0.5833085330121055</v>
      </c>
      <c r="H70" s="98">
        <v>0.72368630529837996</v>
      </c>
      <c r="I70" s="98">
        <v>1.1612992103156032</v>
      </c>
      <c r="J70" s="98">
        <v>1.3696315102562724</v>
      </c>
      <c r="K70" s="98">
        <v>2.0132208595985057</v>
      </c>
      <c r="L70" s="98">
        <v>3.4553839501419281</v>
      </c>
      <c r="M70" s="98">
        <v>3.3821544474582481</v>
      </c>
      <c r="N70" s="98">
        <v>4.357393842930696</v>
      </c>
      <c r="O70" s="98">
        <v>5.2425907951919646</v>
      </c>
      <c r="P70" s="98">
        <v>5.2833101952125014</v>
      </c>
      <c r="Q70" s="98">
        <v>6.1236684983104865</v>
      </c>
      <c r="R70" s="98">
        <v>6.7624363955279279</v>
      </c>
      <c r="S70" s="98">
        <v>7.0047006260290248</v>
      </c>
      <c r="T70" s="98">
        <v>7.2599736450901853</v>
      </c>
      <c r="U70" s="98">
        <v>7.6822672425254641</v>
      </c>
      <c r="V70" s="98">
        <v>8.7070533803694463</v>
      </c>
      <c r="W70" s="98">
        <v>8.4461355105623639</v>
      </c>
      <c r="DA70" s="63" t="s">
        <v>1635</v>
      </c>
    </row>
    <row r="71" spans="1:105" ht="12" customHeight="1" x14ac:dyDescent="0.25">
      <c r="A71" s="100" t="s">
        <v>217</v>
      </c>
      <c r="B71" s="101">
        <v>7.7205525105187897E-2</v>
      </c>
      <c r="C71" s="101">
        <v>7.7793856609605416E-2</v>
      </c>
      <c r="D71" s="101">
        <v>9.4547851138005165E-2</v>
      </c>
      <c r="E71" s="101">
        <v>9.5583988913109194E-2</v>
      </c>
      <c r="F71" s="101">
        <v>0.10832177830195729</v>
      </c>
      <c r="G71" s="101">
        <v>0.14857118798994201</v>
      </c>
      <c r="H71" s="101">
        <v>0.18455210861816035</v>
      </c>
      <c r="I71" s="101">
        <v>0.29268422353773038</v>
      </c>
      <c r="J71" s="101">
        <v>0.41895863391598598</v>
      </c>
      <c r="K71" s="101">
        <v>0.52370743784504548</v>
      </c>
      <c r="L71" s="101">
        <v>0.83091203741281805</v>
      </c>
      <c r="M71" s="101">
        <v>0.93698973353643489</v>
      </c>
      <c r="N71" s="101">
        <v>0.94881779367943775</v>
      </c>
      <c r="O71" s="101">
        <v>1.1184753138435166</v>
      </c>
      <c r="P71" s="101">
        <v>1.5962986114460314</v>
      </c>
      <c r="Q71" s="101">
        <v>1.3629155000406448</v>
      </c>
      <c r="R71" s="101">
        <v>1.4408169666236046</v>
      </c>
      <c r="S71" s="101">
        <v>1.5637492572342884</v>
      </c>
      <c r="T71" s="101">
        <v>1.4671926706243863</v>
      </c>
      <c r="U71" s="101">
        <v>1.7214531638133239</v>
      </c>
      <c r="V71" s="101">
        <v>1.7968208812971167</v>
      </c>
      <c r="W71" s="101">
        <v>2.0413397805930251</v>
      </c>
      <c r="DA71" s="131" t="s">
        <v>1636</v>
      </c>
    </row>
    <row r="72" spans="1:105" ht="12" customHeight="1" x14ac:dyDescent="0.25">
      <c r="A72" s="103" t="s">
        <v>52</v>
      </c>
      <c r="B72" s="104">
        <v>0.18437693069088978</v>
      </c>
      <c r="C72" s="104">
        <v>0.22450852536767485</v>
      </c>
      <c r="D72" s="104">
        <v>0.22689127073211324</v>
      </c>
      <c r="E72" s="104">
        <v>0.29008024115420133</v>
      </c>
      <c r="F72" s="104">
        <v>0.25207364003718308</v>
      </c>
      <c r="G72" s="104">
        <v>0.43473734502216355</v>
      </c>
      <c r="H72" s="104">
        <v>0.53913419668021956</v>
      </c>
      <c r="I72" s="104">
        <v>0.86861498677787286</v>
      </c>
      <c r="J72" s="104">
        <v>0.95067287634028641</v>
      </c>
      <c r="K72" s="104">
        <v>1.4895134217534602</v>
      </c>
      <c r="L72" s="104">
        <v>2.6244719127291098</v>
      </c>
      <c r="M72" s="104">
        <v>2.4451647139218133</v>
      </c>
      <c r="N72" s="104">
        <v>3.4085760492512587</v>
      </c>
      <c r="O72" s="104">
        <v>4.124115481348448</v>
      </c>
      <c r="P72" s="104">
        <v>3.6870115837664703</v>
      </c>
      <c r="Q72" s="104">
        <v>4.760752998269842</v>
      </c>
      <c r="R72" s="104">
        <v>5.3216194289043237</v>
      </c>
      <c r="S72" s="104">
        <v>5.4409513687947362</v>
      </c>
      <c r="T72" s="104">
        <v>5.7927809744657992</v>
      </c>
      <c r="U72" s="104">
        <v>5.96081407871214</v>
      </c>
      <c r="V72" s="104">
        <v>6.9102324990723289</v>
      </c>
      <c r="W72" s="104">
        <v>6.4047957299693383</v>
      </c>
      <c r="DA72" s="132" t="s">
        <v>1637</v>
      </c>
    </row>
    <row r="73" spans="1:105" ht="12" customHeight="1" x14ac:dyDescent="0.25">
      <c r="A73" s="106" t="s">
        <v>122</v>
      </c>
      <c r="B73" s="101">
        <v>308.4598980796074</v>
      </c>
      <c r="C73" s="101">
        <v>296.290556638971</v>
      </c>
      <c r="D73" s="101">
        <v>327.43954994442885</v>
      </c>
      <c r="E73" s="101">
        <v>350.64450639644252</v>
      </c>
      <c r="F73" s="101">
        <v>439.68846362462307</v>
      </c>
      <c r="G73" s="101">
        <v>361.66189574081159</v>
      </c>
      <c r="H73" s="101">
        <v>261.94583579689197</v>
      </c>
      <c r="I73" s="101">
        <v>129.57493517743819</v>
      </c>
      <c r="J73" s="101">
        <v>132.80721687325214</v>
      </c>
      <c r="K73" s="101">
        <v>124.72950011700338</v>
      </c>
      <c r="L73" s="101">
        <v>114.47776356683941</v>
      </c>
      <c r="M73" s="101">
        <v>127.3072572084583</v>
      </c>
      <c r="N73" s="101">
        <v>104.47292456988981</v>
      </c>
      <c r="O73" s="101">
        <v>95.387494824132887</v>
      </c>
      <c r="P73" s="101">
        <v>77.431654890330734</v>
      </c>
      <c r="Q73" s="101">
        <v>53.746134866548488</v>
      </c>
      <c r="R73" s="101">
        <v>46.341749861930076</v>
      </c>
      <c r="S73" s="101">
        <v>41.393472991314439</v>
      </c>
      <c r="T73" s="101">
        <v>43.934991268578059</v>
      </c>
      <c r="U73" s="101">
        <v>32.010674624959123</v>
      </c>
      <c r="V73" s="101">
        <v>28.01115186839014</v>
      </c>
      <c r="W73" s="101">
        <v>19.588842773389846</v>
      </c>
      <c r="DA73" s="131" t="s">
        <v>1638</v>
      </c>
    </row>
    <row r="74" spans="1:105" ht="12" customHeight="1" x14ac:dyDescent="0.25">
      <c r="A74" s="107" t="s">
        <v>121</v>
      </c>
      <c r="B74" s="104">
        <v>3.8875820304016591</v>
      </c>
      <c r="C74" s="104">
        <v>4.0053353783452881</v>
      </c>
      <c r="D74" s="104">
        <v>5.0445671024014995</v>
      </c>
      <c r="E74" s="104">
        <v>6.3548680339563157</v>
      </c>
      <c r="F74" s="104">
        <v>9.0374872513339195</v>
      </c>
      <c r="G74" s="104">
        <v>7.7541923831951394</v>
      </c>
      <c r="H74" s="104">
        <v>6.1725037266796061</v>
      </c>
      <c r="I74" s="104">
        <v>3.0888380385405507</v>
      </c>
      <c r="J74" s="104">
        <v>7.3998734558701234</v>
      </c>
      <c r="K74" s="104">
        <v>8.676123361278453</v>
      </c>
      <c r="L74" s="104">
        <v>10.829343808609643</v>
      </c>
      <c r="M74" s="104">
        <v>15.283999381151272</v>
      </c>
      <c r="N74" s="104">
        <v>17.94135618041534</v>
      </c>
      <c r="O74" s="104">
        <v>15.538580118134806</v>
      </c>
      <c r="P74" s="104">
        <v>9.6199901425855483</v>
      </c>
      <c r="Q74" s="104">
        <v>7.2116954375180802</v>
      </c>
      <c r="R74" s="104">
        <v>6.4067942196341212</v>
      </c>
      <c r="S74" s="104">
        <v>5.7034625208017742</v>
      </c>
      <c r="T74" s="104">
        <v>8.9674051952637779</v>
      </c>
      <c r="U74" s="104">
        <v>11.343671987321981</v>
      </c>
      <c r="V74" s="104">
        <v>12.079841083779339</v>
      </c>
      <c r="W74" s="104">
        <v>8.7849530539907974</v>
      </c>
      <c r="DA74" s="132" t="s">
        <v>1639</v>
      </c>
    </row>
    <row r="75" spans="1:105" ht="12" customHeight="1" x14ac:dyDescent="0.25">
      <c r="A75" s="108" t="s">
        <v>53</v>
      </c>
      <c r="B75" s="98">
        <v>1.0048345355537975</v>
      </c>
      <c r="C75" s="98">
        <v>0.90452818769021837</v>
      </c>
      <c r="D75" s="98">
        <v>1.3126456148256729</v>
      </c>
      <c r="E75" s="98">
        <v>1.39470175802708</v>
      </c>
      <c r="F75" s="98">
        <v>2.4246660305211982</v>
      </c>
      <c r="G75" s="98">
        <v>1.7943590305028692</v>
      </c>
      <c r="H75" s="98">
        <v>1.4445730368339229</v>
      </c>
      <c r="I75" s="98">
        <v>0.72661321769800258</v>
      </c>
      <c r="J75" s="98">
        <v>2.1463278894994637</v>
      </c>
      <c r="K75" s="98">
        <v>2.1422942027552074</v>
      </c>
      <c r="L75" s="98">
        <v>2.481613618170055</v>
      </c>
      <c r="M75" s="98">
        <v>4.0680152820211335</v>
      </c>
      <c r="N75" s="98">
        <v>3.7382912197896485</v>
      </c>
      <c r="O75" s="98">
        <v>3.1867473589188657</v>
      </c>
      <c r="P75" s="98">
        <v>2.884531834059695</v>
      </c>
      <c r="Q75" s="98">
        <v>1.5923826769638225</v>
      </c>
      <c r="R75" s="98">
        <v>1.3653640659328266</v>
      </c>
      <c r="S75" s="98">
        <v>1.296633828079333</v>
      </c>
      <c r="T75" s="98">
        <v>1.7828227598561983</v>
      </c>
      <c r="U75" s="98">
        <v>2.478188120508944</v>
      </c>
      <c r="V75" s="98">
        <v>2.4140638478638552</v>
      </c>
      <c r="W75" s="98">
        <v>2.1577397073014892</v>
      </c>
      <c r="DA75" s="63" t="s">
        <v>1640</v>
      </c>
    </row>
    <row r="76" spans="1:105" ht="12" customHeight="1" x14ac:dyDescent="0.25">
      <c r="A76" s="108" t="s">
        <v>52</v>
      </c>
      <c r="B76" s="98">
        <v>2.8827474948478615</v>
      </c>
      <c r="C76" s="98">
        <v>3.1008071906550696</v>
      </c>
      <c r="D76" s="98">
        <v>3.7319214875758262</v>
      </c>
      <c r="E76" s="98">
        <v>4.960166275929236</v>
      </c>
      <c r="F76" s="98">
        <v>6.6128212208127213</v>
      </c>
      <c r="G76" s="98">
        <v>5.9598333526922698</v>
      </c>
      <c r="H76" s="98">
        <v>4.7279306898456834</v>
      </c>
      <c r="I76" s="98">
        <v>2.362224820842548</v>
      </c>
      <c r="J76" s="98">
        <v>5.2535455663706596</v>
      </c>
      <c r="K76" s="98">
        <v>6.5338291585232451</v>
      </c>
      <c r="L76" s="98">
        <v>8.347730190439588</v>
      </c>
      <c r="M76" s="98">
        <v>11.215984099130138</v>
      </c>
      <c r="N76" s="98">
        <v>14.203064960625692</v>
      </c>
      <c r="O76" s="98">
        <v>12.35183275921594</v>
      </c>
      <c r="P76" s="98">
        <v>6.7354583085258533</v>
      </c>
      <c r="Q76" s="98">
        <v>5.6193127605542577</v>
      </c>
      <c r="R76" s="98">
        <v>5.0414301537012944</v>
      </c>
      <c r="S76" s="98">
        <v>4.4068286927224412</v>
      </c>
      <c r="T76" s="98">
        <v>7.1845824354075791</v>
      </c>
      <c r="U76" s="98">
        <v>8.8654838668130367</v>
      </c>
      <c r="V76" s="98">
        <v>9.665777235915483</v>
      </c>
      <c r="W76" s="98">
        <v>6.6272133466893077</v>
      </c>
      <c r="DA76" s="63" t="s">
        <v>1641</v>
      </c>
    </row>
    <row r="77" spans="1:105" ht="12" customHeight="1" x14ac:dyDescent="0.25">
      <c r="A77" s="121" t="s">
        <v>54</v>
      </c>
      <c r="B77" s="122">
        <v>1249.7053850140289</v>
      </c>
      <c r="C77" s="122">
        <v>1265.1062553074596</v>
      </c>
      <c r="D77" s="122">
        <v>1274.5907688117693</v>
      </c>
      <c r="E77" s="122">
        <v>1300.9275793269289</v>
      </c>
      <c r="F77" s="122">
        <v>1290.7408287736316</v>
      </c>
      <c r="G77" s="122">
        <v>1298.6767133240342</v>
      </c>
      <c r="H77" s="122">
        <v>1220.9845905255199</v>
      </c>
      <c r="I77" s="122">
        <v>1035.4354808059081</v>
      </c>
      <c r="J77" s="122">
        <v>945.41511319442225</v>
      </c>
      <c r="K77" s="122">
        <v>1009.2073490467235</v>
      </c>
      <c r="L77" s="122">
        <v>1056.0556331464074</v>
      </c>
      <c r="M77" s="122">
        <v>1055.1506543336895</v>
      </c>
      <c r="N77" s="122">
        <v>923.6723174516959</v>
      </c>
      <c r="O77" s="122">
        <v>980.27678548207496</v>
      </c>
      <c r="P77" s="122">
        <v>917.49912344715096</v>
      </c>
      <c r="Q77" s="122">
        <v>947.99505142000464</v>
      </c>
      <c r="R77" s="122">
        <v>976.72463226914851</v>
      </c>
      <c r="S77" s="122">
        <v>1102.0061021108584</v>
      </c>
      <c r="T77" s="122">
        <v>1082.8036141383691</v>
      </c>
      <c r="U77" s="122">
        <v>1099.0973195553811</v>
      </c>
      <c r="V77" s="122">
        <v>1158.0596291297882</v>
      </c>
      <c r="W77" s="122">
        <v>982.15501287928612</v>
      </c>
      <c r="DA77" s="130" t="s">
        <v>1642</v>
      </c>
    </row>
    <row r="78" spans="1:105" ht="12" customHeight="1" x14ac:dyDescent="0.25">
      <c r="A78" s="97" t="s">
        <v>192</v>
      </c>
      <c r="B78" s="98">
        <v>1213.6519626984214</v>
      </c>
      <c r="C78" s="98">
        <v>1220.1627685286303</v>
      </c>
      <c r="D78" s="98">
        <v>1220.3083226520162</v>
      </c>
      <c r="E78" s="98">
        <v>1232.5387997129571</v>
      </c>
      <c r="F78" s="98">
        <v>1177.2984840358777</v>
      </c>
      <c r="G78" s="98">
        <v>1228.4694154253427</v>
      </c>
      <c r="H78" s="98">
        <v>1160.5573487116244</v>
      </c>
      <c r="I78" s="98">
        <v>999.16077225937647</v>
      </c>
      <c r="J78" s="98">
        <v>892.85234124518956</v>
      </c>
      <c r="K78" s="98">
        <v>957.87387804666992</v>
      </c>
      <c r="L78" s="98">
        <v>1025.124302368072</v>
      </c>
      <c r="M78" s="98">
        <v>1037.5542372294549</v>
      </c>
      <c r="N78" s="98">
        <v>904.53943956104172</v>
      </c>
      <c r="O78" s="98">
        <v>951.32206541616358</v>
      </c>
      <c r="P78" s="98">
        <v>899.61137817373015</v>
      </c>
      <c r="Q78" s="98">
        <v>929.5589455272426</v>
      </c>
      <c r="R78" s="98">
        <v>959.41151626663827</v>
      </c>
      <c r="S78" s="98">
        <v>1081.3240418593318</v>
      </c>
      <c r="T78" s="98">
        <v>1059.6901539106623</v>
      </c>
      <c r="U78" s="98">
        <v>1078.671247670205</v>
      </c>
      <c r="V78" s="98">
        <v>1136.2083756989821</v>
      </c>
      <c r="W78" s="98">
        <v>961.29899096998213</v>
      </c>
      <c r="DA78" s="63" t="s">
        <v>1643</v>
      </c>
    </row>
    <row r="79" spans="1:105" ht="12" customHeight="1" x14ac:dyDescent="0.25">
      <c r="A79" s="109" t="s">
        <v>120</v>
      </c>
      <c r="B79" s="33">
        <v>36.053422315607605</v>
      </c>
      <c r="C79" s="33">
        <v>44.943486778829353</v>
      </c>
      <c r="D79" s="33">
        <v>54.282446159753071</v>
      </c>
      <c r="E79" s="33">
        <v>68.388779613971877</v>
      </c>
      <c r="F79" s="33">
        <v>113.44234473775397</v>
      </c>
      <c r="G79" s="33">
        <v>70.207297898691536</v>
      </c>
      <c r="H79" s="33">
        <v>60.42724181389557</v>
      </c>
      <c r="I79" s="33">
        <v>36.274708546531585</v>
      </c>
      <c r="J79" s="33">
        <v>52.562771949232669</v>
      </c>
      <c r="K79" s="33">
        <v>51.333471000053606</v>
      </c>
      <c r="L79" s="33">
        <v>30.931330778335472</v>
      </c>
      <c r="M79" s="33">
        <v>17.596417104234597</v>
      </c>
      <c r="N79" s="33">
        <v>19.132877890654182</v>
      </c>
      <c r="O79" s="33">
        <v>28.954720065911392</v>
      </c>
      <c r="P79" s="33">
        <v>17.887745273420791</v>
      </c>
      <c r="Q79" s="33">
        <v>18.436105892762047</v>
      </c>
      <c r="R79" s="33">
        <v>17.313116002510196</v>
      </c>
      <c r="S79" s="33">
        <v>20.682060251526632</v>
      </c>
      <c r="T79" s="33">
        <v>23.113460227706831</v>
      </c>
      <c r="U79" s="33">
        <v>20.426071885176079</v>
      </c>
      <c r="V79" s="33">
        <v>21.851253430806175</v>
      </c>
      <c r="W79" s="33">
        <v>20.856021909303944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1578.8401007407256</v>
      </c>
      <c r="C81" s="117">
        <f t="shared" si="28"/>
        <v>1683.0961989123266</v>
      </c>
      <c r="D81" s="117">
        <f t="shared" si="28"/>
        <v>2661.8865070422512</v>
      </c>
      <c r="E81" s="117">
        <f t="shared" si="28"/>
        <v>4099.5660525566473</v>
      </c>
      <c r="F81" s="117">
        <f t="shared" si="28"/>
        <v>2931.264356883551</v>
      </c>
      <c r="G81" s="117">
        <f t="shared" si="28"/>
        <v>4711.3989520900386</v>
      </c>
      <c r="H81" s="117">
        <f t="shared" si="28"/>
        <v>5700.5800267784834</v>
      </c>
      <c r="I81" s="117">
        <f t="shared" si="28"/>
        <v>7690.7273529150425</v>
      </c>
      <c r="J81" s="117">
        <f t="shared" si="28"/>
        <v>8890.4324505512741</v>
      </c>
      <c r="K81" s="117">
        <f t="shared" si="28"/>
        <v>8571.2567755238579</v>
      </c>
      <c r="L81" s="117">
        <f t="shared" si="28"/>
        <v>8353.1867109858504</v>
      </c>
      <c r="M81" s="117">
        <f t="shared" si="28"/>
        <v>5808.2002317932884</v>
      </c>
      <c r="N81" s="117">
        <f t="shared" si="28"/>
        <v>7751.7539889801556</v>
      </c>
      <c r="O81" s="117">
        <f t="shared" si="28"/>
        <v>7684.9045348628215</v>
      </c>
      <c r="P81" s="117">
        <f t="shared" si="28"/>
        <v>6701.6777335390243</v>
      </c>
      <c r="Q81" s="117">
        <f t="shared" si="28"/>
        <v>7440.9019994416867</v>
      </c>
      <c r="R81" s="117">
        <f t="shared" ref="R81:V81" si="29">R82+R85+R87+R100</f>
        <v>7217.1248159235392</v>
      </c>
      <c r="S81" s="117">
        <f t="shared" si="29"/>
        <v>7898.4739945203501</v>
      </c>
      <c r="T81" s="117">
        <f t="shared" si="29"/>
        <v>7381.5699881174005</v>
      </c>
      <c r="U81" s="117">
        <f t="shared" si="29"/>
        <v>7390.0684850916286</v>
      </c>
      <c r="V81" s="117">
        <f t="shared" si="29"/>
        <v>7128.3200284642826</v>
      </c>
      <c r="W81" s="117">
        <f t="shared" ref="W81" si="30">W82+W85+W87+W100</f>
        <v>7839.5842298347261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1223.5131956083112</v>
      </c>
      <c r="C82" s="122">
        <f t="shared" si="31"/>
        <v>1271.9269459677387</v>
      </c>
      <c r="D82" s="122">
        <f t="shared" si="31"/>
        <v>2064.598787925665</v>
      </c>
      <c r="E82" s="122">
        <f t="shared" si="31"/>
        <v>3386.8619405971572</v>
      </c>
      <c r="F82" s="122">
        <f t="shared" si="31"/>
        <v>2121.0087832793711</v>
      </c>
      <c r="G82" s="122">
        <f t="shared" si="31"/>
        <v>3760.9434508634577</v>
      </c>
      <c r="H82" s="122">
        <f t="shared" si="31"/>
        <v>4473.442151248586</v>
      </c>
      <c r="I82" s="122">
        <f t="shared" si="31"/>
        <v>6289.1227136454108</v>
      </c>
      <c r="J82" s="122">
        <f t="shared" si="31"/>
        <v>7483.3460435792713</v>
      </c>
      <c r="K82" s="122">
        <f t="shared" si="31"/>
        <v>7184.4593187742066</v>
      </c>
      <c r="L82" s="122">
        <f t="shared" si="31"/>
        <v>6942.7344290552219</v>
      </c>
      <c r="M82" s="122">
        <f t="shared" si="31"/>
        <v>4350.5462476893063</v>
      </c>
      <c r="N82" s="122">
        <f t="shared" si="31"/>
        <v>6399.7657595057672</v>
      </c>
      <c r="O82" s="122">
        <f t="shared" si="31"/>
        <v>6393.7482567851566</v>
      </c>
      <c r="P82" s="122">
        <f t="shared" si="31"/>
        <v>5413.8706259328765</v>
      </c>
      <c r="Q82" s="122">
        <f t="shared" si="31"/>
        <v>6142.2351041546144</v>
      </c>
      <c r="R82" s="122">
        <f t="shared" ref="R82:V82" si="32">SUM(R83:R84)</f>
        <v>5931.2467277186579</v>
      </c>
      <c r="S82" s="122">
        <f t="shared" si="32"/>
        <v>6492.3872338897572</v>
      </c>
      <c r="T82" s="122">
        <f t="shared" si="32"/>
        <v>6007.2537878137973</v>
      </c>
      <c r="U82" s="122">
        <f t="shared" si="32"/>
        <v>5999.6647706816348</v>
      </c>
      <c r="V82" s="122">
        <f t="shared" si="32"/>
        <v>5779.7290426127474</v>
      </c>
      <c r="W82" s="122">
        <f t="shared" ref="W82" si="33">SUM(W83:W84)</f>
        <v>6539.7094145028568</v>
      </c>
      <c r="DA82" s="130" t="s">
        <v>1646</v>
      </c>
    </row>
    <row r="83" spans="1:105" ht="12" customHeight="1" x14ac:dyDescent="0.25">
      <c r="A83" s="97" t="s">
        <v>204</v>
      </c>
      <c r="B83" s="98">
        <v>1217.9397965227947</v>
      </c>
      <c r="C83" s="98">
        <v>1266.0090850343499</v>
      </c>
      <c r="D83" s="98">
        <v>2054.4554372853136</v>
      </c>
      <c r="E83" s="98">
        <v>3371.2721967683215</v>
      </c>
      <c r="F83" s="98">
        <v>2110.4559248949013</v>
      </c>
      <c r="G83" s="98">
        <v>3741.7891942643919</v>
      </c>
      <c r="H83" s="98">
        <v>4450.6287339494766</v>
      </c>
      <c r="I83" s="98">
        <v>6257.0735513209338</v>
      </c>
      <c r="J83" s="98">
        <v>7446.5432490293106</v>
      </c>
      <c r="K83" s="98">
        <v>7149.3169831702671</v>
      </c>
      <c r="L83" s="98">
        <v>6907.5362184035439</v>
      </c>
      <c r="M83" s="98">
        <v>4328.4159537956139</v>
      </c>
      <c r="N83" s="98">
        <v>6368.8705166818827</v>
      </c>
      <c r="O83" s="98">
        <v>6360.5023542467725</v>
      </c>
      <c r="P83" s="98">
        <v>5384.7405020576871</v>
      </c>
      <c r="Q83" s="98">
        <v>6111.898586032291</v>
      </c>
      <c r="R83" s="98">
        <v>5901.6203496703956</v>
      </c>
      <c r="S83" s="98">
        <v>6459.5457151046166</v>
      </c>
      <c r="T83" s="98">
        <v>5976.5614598261172</v>
      </c>
      <c r="U83" s="98">
        <v>5968.1787474921193</v>
      </c>
      <c r="V83" s="98">
        <v>5748.951175121806</v>
      </c>
      <c r="W83" s="98">
        <v>6505.3121811407273</v>
      </c>
      <c r="DA83" s="63" t="s">
        <v>1647</v>
      </c>
    </row>
    <row r="84" spans="1:105" ht="12" customHeight="1" x14ac:dyDescent="0.25">
      <c r="A84" s="97" t="s">
        <v>53</v>
      </c>
      <c r="B84" s="98">
        <v>5.5733990855165292</v>
      </c>
      <c r="C84" s="98">
        <v>5.9178609333886874</v>
      </c>
      <c r="D84" s="98">
        <v>10.143350640351352</v>
      </c>
      <c r="E84" s="98">
        <v>15.589743828835546</v>
      </c>
      <c r="F84" s="98">
        <v>10.552858384469705</v>
      </c>
      <c r="G84" s="98">
        <v>19.154256599065814</v>
      </c>
      <c r="H84" s="98">
        <v>22.813417299109666</v>
      </c>
      <c r="I84" s="98">
        <v>32.049162324476725</v>
      </c>
      <c r="J84" s="98">
        <v>36.80279454996095</v>
      </c>
      <c r="K84" s="98">
        <v>35.142335603939671</v>
      </c>
      <c r="L84" s="98">
        <v>35.198210651677819</v>
      </c>
      <c r="M84" s="98">
        <v>22.130293893692514</v>
      </c>
      <c r="N84" s="98">
        <v>30.89524282388486</v>
      </c>
      <c r="O84" s="98">
        <v>33.245902538384406</v>
      </c>
      <c r="P84" s="98">
        <v>29.130123875189231</v>
      </c>
      <c r="Q84" s="98">
        <v>30.336518122323564</v>
      </c>
      <c r="R84" s="98">
        <v>29.626378048261856</v>
      </c>
      <c r="S84" s="98">
        <v>32.841518785140508</v>
      </c>
      <c r="T84" s="98">
        <v>30.692327987680201</v>
      </c>
      <c r="U84" s="98">
        <v>31.486023189515102</v>
      </c>
      <c r="V84" s="98">
        <v>30.77786749094134</v>
      </c>
      <c r="W84" s="98">
        <v>34.397233362129541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3.748664620881625</v>
      </c>
      <c r="C85" s="122">
        <f t="shared" si="34"/>
        <v>5.4395702845001503</v>
      </c>
      <c r="D85" s="122">
        <f t="shared" si="34"/>
        <v>7.7741982800480329</v>
      </c>
      <c r="E85" s="122">
        <f t="shared" si="34"/>
        <v>36.550180685039322</v>
      </c>
      <c r="F85" s="122">
        <f t="shared" si="34"/>
        <v>17.769451825563376</v>
      </c>
      <c r="G85" s="122">
        <f t="shared" si="34"/>
        <v>21.098266476252821</v>
      </c>
      <c r="H85" s="122">
        <f t="shared" si="34"/>
        <v>38.609143265822333</v>
      </c>
      <c r="I85" s="122">
        <f t="shared" si="34"/>
        <v>46.321421543895859</v>
      </c>
      <c r="J85" s="122">
        <f t="shared" si="34"/>
        <v>63.427958252796621</v>
      </c>
      <c r="K85" s="122">
        <f t="shared" si="34"/>
        <v>62.817216225087343</v>
      </c>
      <c r="L85" s="122">
        <f t="shared" si="34"/>
        <v>48.223523540419301</v>
      </c>
      <c r="M85" s="122">
        <f t="shared" si="34"/>
        <v>52.239673472092264</v>
      </c>
      <c r="N85" s="122">
        <f t="shared" si="34"/>
        <v>77.758739472437455</v>
      </c>
      <c r="O85" s="122">
        <f t="shared" si="34"/>
        <v>44.217712604929524</v>
      </c>
      <c r="P85" s="122">
        <f t="shared" si="34"/>
        <v>28.864880275133817</v>
      </c>
      <c r="Q85" s="122">
        <f t="shared" si="34"/>
        <v>56.684019186009778</v>
      </c>
      <c r="R85" s="122">
        <f t="shared" si="34"/>
        <v>40.310529500102845</v>
      </c>
      <c r="S85" s="122">
        <f t="shared" si="34"/>
        <v>64.979743463333293</v>
      </c>
      <c r="T85" s="122">
        <f t="shared" si="34"/>
        <v>53.775390455255192</v>
      </c>
      <c r="U85" s="122">
        <f t="shared" si="34"/>
        <v>70.006196827093007</v>
      </c>
      <c r="V85" s="122">
        <f t="shared" si="34"/>
        <v>57.170728421732925</v>
      </c>
      <c r="W85" s="122">
        <f t="shared" si="34"/>
        <v>68.736987925579143</v>
      </c>
      <c r="DA85" s="130" t="s">
        <v>1649</v>
      </c>
    </row>
    <row r="86" spans="1:105" ht="12" customHeight="1" x14ac:dyDescent="0.25">
      <c r="A86" s="97" t="s">
        <v>53</v>
      </c>
      <c r="B86" s="98">
        <v>3.748664620881625</v>
      </c>
      <c r="C86" s="98">
        <v>5.4395702845001503</v>
      </c>
      <c r="D86" s="98">
        <v>7.7741982800480329</v>
      </c>
      <c r="E86" s="98">
        <v>36.550180685039322</v>
      </c>
      <c r="F86" s="98">
        <v>17.769451825563376</v>
      </c>
      <c r="G86" s="98">
        <v>21.098266476252821</v>
      </c>
      <c r="H86" s="98">
        <v>38.609143265822333</v>
      </c>
      <c r="I86" s="98">
        <v>46.321421543895859</v>
      </c>
      <c r="J86" s="98">
        <v>63.427958252796621</v>
      </c>
      <c r="K86" s="98">
        <v>62.817216225087343</v>
      </c>
      <c r="L86" s="98">
        <v>48.223523540419301</v>
      </c>
      <c r="M86" s="98">
        <v>52.239673472092264</v>
      </c>
      <c r="N86" s="98">
        <v>77.758739472437455</v>
      </c>
      <c r="O86" s="98">
        <v>44.217712604929524</v>
      </c>
      <c r="P86" s="98">
        <v>28.864880275133817</v>
      </c>
      <c r="Q86" s="98">
        <v>56.684019186009778</v>
      </c>
      <c r="R86" s="98">
        <v>40.310529500102845</v>
      </c>
      <c r="S86" s="98">
        <v>64.979743463333293</v>
      </c>
      <c r="T86" s="98">
        <v>53.775390455255192</v>
      </c>
      <c r="U86" s="98">
        <v>70.006196827093007</v>
      </c>
      <c r="V86" s="98">
        <v>57.170728421732925</v>
      </c>
      <c r="W86" s="98">
        <v>68.736987925579143</v>
      </c>
      <c r="DA86" s="63" t="s">
        <v>1650</v>
      </c>
    </row>
    <row r="87" spans="1:105" ht="12" customHeight="1" x14ac:dyDescent="0.25">
      <c r="A87" s="121" t="s">
        <v>55</v>
      </c>
      <c r="B87" s="122">
        <v>244.8931230232842</v>
      </c>
      <c r="C87" s="122">
        <v>277.63984940789874</v>
      </c>
      <c r="D87" s="122">
        <v>405.85030434052089</v>
      </c>
      <c r="E87" s="122">
        <v>467.31946849014855</v>
      </c>
      <c r="F87" s="122">
        <v>533.40288458790997</v>
      </c>
      <c r="G87" s="122">
        <v>641.99389126516496</v>
      </c>
      <c r="H87" s="122">
        <v>813.3751392282303</v>
      </c>
      <c r="I87" s="122">
        <v>922.97133761227633</v>
      </c>
      <c r="J87" s="122">
        <v>929.64135887835425</v>
      </c>
      <c r="K87" s="122">
        <v>913.51958814675993</v>
      </c>
      <c r="L87" s="122">
        <v>963.86704131881925</v>
      </c>
      <c r="M87" s="122">
        <v>1024.1230873759434</v>
      </c>
      <c r="N87" s="122">
        <v>943.9267101466819</v>
      </c>
      <c r="O87" s="122">
        <v>893.711310243208</v>
      </c>
      <c r="P87" s="122">
        <v>916.50661158695436</v>
      </c>
      <c r="Q87" s="122">
        <v>889.96223050888818</v>
      </c>
      <c r="R87" s="122">
        <v>889.67920953310636</v>
      </c>
      <c r="S87" s="122">
        <v>928.91819188645661</v>
      </c>
      <c r="T87" s="122">
        <v>906.92416457227785</v>
      </c>
      <c r="U87" s="122">
        <v>904.11977387851039</v>
      </c>
      <c r="V87" s="122">
        <v>865.4286349701041</v>
      </c>
      <c r="W87" s="122">
        <v>809.13518319851767</v>
      </c>
      <c r="DA87" s="130" t="s">
        <v>1651</v>
      </c>
    </row>
    <row r="88" spans="1:105" ht="12" customHeight="1" x14ac:dyDescent="0.25">
      <c r="A88" s="97" t="s">
        <v>132</v>
      </c>
      <c r="B88" s="98">
        <v>52.263391858654742</v>
      </c>
      <c r="C88" s="98">
        <v>52.500175752387321</v>
      </c>
      <c r="D88" s="98">
        <v>89.021543610994271</v>
      </c>
      <c r="E88" s="98">
        <v>102.93983911803514</v>
      </c>
      <c r="F88" s="98">
        <v>112.33463215538944</v>
      </c>
      <c r="G88" s="98">
        <v>136.66093651994257</v>
      </c>
      <c r="H88" s="98">
        <v>173.96975351086772</v>
      </c>
      <c r="I88" s="98">
        <v>170.10534867079926</v>
      </c>
      <c r="J88" s="98">
        <v>181.1497424759018</v>
      </c>
      <c r="K88" s="98">
        <v>181.10898830869141</v>
      </c>
      <c r="L88" s="98">
        <v>201.03931686875504</v>
      </c>
      <c r="M88" s="98">
        <v>229.85484872804864</v>
      </c>
      <c r="N88" s="98">
        <v>227.31430997220471</v>
      </c>
      <c r="O88" s="98">
        <v>225.63775744688468</v>
      </c>
      <c r="P88" s="98">
        <v>240.26236198590422</v>
      </c>
      <c r="Q88" s="98">
        <v>230.92550545062591</v>
      </c>
      <c r="R88" s="98">
        <v>222.84326824982605</v>
      </c>
      <c r="S88" s="98">
        <v>244.20251628935992</v>
      </c>
      <c r="T88" s="98">
        <v>225.6361499673331</v>
      </c>
      <c r="U88" s="98">
        <v>225.20688732407257</v>
      </c>
      <c r="V88" s="98">
        <v>216.48404014539818</v>
      </c>
      <c r="W88" s="98">
        <v>236.17195768610918</v>
      </c>
      <c r="DA88" s="63" t="s">
        <v>1652</v>
      </c>
    </row>
    <row r="89" spans="1:105" ht="12" customHeight="1" x14ac:dyDescent="0.25">
      <c r="A89" s="97" t="s">
        <v>131</v>
      </c>
      <c r="B89" s="98">
        <v>5.2784907407920295E-3</v>
      </c>
      <c r="C89" s="98">
        <v>5.2133375978643415E-3</v>
      </c>
      <c r="D89" s="98">
        <v>1.225612587184163E-2</v>
      </c>
      <c r="E89" s="98">
        <v>1.6596846545374667E-2</v>
      </c>
      <c r="F89" s="98">
        <v>1.8138970604616358E-2</v>
      </c>
      <c r="G89" s="98">
        <v>3.4690373710492925E-2</v>
      </c>
      <c r="H89" s="98">
        <v>6.3002038718612582E-2</v>
      </c>
      <c r="I89" s="98">
        <v>9.2172435379330786E-2</v>
      </c>
      <c r="J89" s="98">
        <v>0.14148064474694322</v>
      </c>
      <c r="K89" s="98">
        <v>0.17506552560626887</v>
      </c>
      <c r="L89" s="98">
        <v>0.29259572144312407</v>
      </c>
      <c r="M89" s="98">
        <v>0.365290344623247</v>
      </c>
      <c r="N89" s="98">
        <v>0.42839313525543027</v>
      </c>
      <c r="O89" s="98">
        <v>0.50002791018183479</v>
      </c>
      <c r="P89" s="98">
        <v>0.65603605010500621</v>
      </c>
      <c r="Q89" s="98">
        <v>0.64553831371758175</v>
      </c>
      <c r="R89" s="98">
        <v>0.64292311728589002</v>
      </c>
      <c r="S89" s="98">
        <v>0.82988941606983901</v>
      </c>
      <c r="T89" s="98">
        <v>0.76592727736459365</v>
      </c>
      <c r="U89" s="98">
        <v>0.82282918315194764</v>
      </c>
      <c r="V89" s="98">
        <v>0.8615199891287264</v>
      </c>
      <c r="W89" s="98">
        <v>1.405791800664518</v>
      </c>
      <c r="DA89" s="63" t="s">
        <v>1653</v>
      </c>
    </row>
    <row r="90" spans="1:105" ht="12" customHeight="1" x14ac:dyDescent="0.25">
      <c r="A90" s="100" t="s">
        <v>204</v>
      </c>
      <c r="B90" s="101">
        <v>1.6748675633618776E-3</v>
      </c>
      <c r="C90" s="101">
        <v>1.4199726985966985E-3</v>
      </c>
      <c r="D90" s="101">
        <v>3.5670694342193115E-3</v>
      </c>
      <c r="E90" s="101">
        <v>3.993122480945824E-3</v>
      </c>
      <c r="F90" s="101">
        <v>5.2356697267752677E-3</v>
      </c>
      <c r="G90" s="101">
        <v>8.3564984842534468E-3</v>
      </c>
      <c r="H90" s="101">
        <v>1.5053857349706757E-2</v>
      </c>
      <c r="I90" s="101">
        <v>2.1684048313114563E-2</v>
      </c>
      <c r="J90" s="101">
        <v>4.047805985960045E-2</v>
      </c>
      <c r="K90" s="101">
        <v>4.2220688639795848E-2</v>
      </c>
      <c r="L90" s="101">
        <v>6.4552960341828683E-2</v>
      </c>
      <c r="M90" s="101">
        <v>9.336193210749251E-2</v>
      </c>
      <c r="N90" s="101">
        <v>8.5364377115022191E-2</v>
      </c>
      <c r="O90" s="101">
        <v>9.7716926773889934E-2</v>
      </c>
      <c r="P90" s="101">
        <v>0.18494128858145464</v>
      </c>
      <c r="Q90" s="101">
        <v>0.13370444714767535</v>
      </c>
      <c r="R90" s="101">
        <v>0.12749701242677253</v>
      </c>
      <c r="S90" s="101">
        <v>0.17423922798042632</v>
      </c>
      <c r="T90" s="101">
        <v>0.14497165299707182</v>
      </c>
      <c r="U90" s="101">
        <v>0.17287765156527879</v>
      </c>
      <c r="V90" s="101">
        <v>0.16574011637656133</v>
      </c>
      <c r="W90" s="101">
        <v>0.32352812644497808</v>
      </c>
      <c r="DA90" s="131" t="s">
        <v>1654</v>
      </c>
    </row>
    <row r="91" spans="1:105" ht="12" customHeight="1" x14ac:dyDescent="0.25">
      <c r="A91" s="103" t="s">
        <v>52</v>
      </c>
      <c r="B91" s="104">
        <v>3.603623177430152E-3</v>
      </c>
      <c r="C91" s="104">
        <v>3.7933648992676434E-3</v>
      </c>
      <c r="D91" s="104">
        <v>8.6890564376223174E-3</v>
      </c>
      <c r="E91" s="104">
        <v>1.2603724064428843E-2</v>
      </c>
      <c r="F91" s="104">
        <v>1.2903300877841089E-2</v>
      </c>
      <c r="G91" s="104">
        <v>2.6333875226239482E-2</v>
      </c>
      <c r="H91" s="104">
        <v>4.7948181368905829E-2</v>
      </c>
      <c r="I91" s="104">
        <v>7.0488387066216227E-2</v>
      </c>
      <c r="J91" s="104">
        <v>0.10100258488734278</v>
      </c>
      <c r="K91" s="104">
        <v>0.13284483696647301</v>
      </c>
      <c r="L91" s="104">
        <v>0.2280427611012954</v>
      </c>
      <c r="M91" s="104">
        <v>0.2719284125157545</v>
      </c>
      <c r="N91" s="104">
        <v>0.34302875814040806</v>
      </c>
      <c r="O91" s="104">
        <v>0.4023109834079448</v>
      </c>
      <c r="P91" s="104">
        <v>0.47109476152355156</v>
      </c>
      <c r="Q91" s="104">
        <v>0.51183386656990637</v>
      </c>
      <c r="R91" s="104">
        <v>0.51542610485911755</v>
      </c>
      <c r="S91" s="104">
        <v>0.65565018808941267</v>
      </c>
      <c r="T91" s="104">
        <v>0.62095562436752183</v>
      </c>
      <c r="U91" s="104">
        <v>0.64995153158666885</v>
      </c>
      <c r="V91" s="104">
        <v>0.69577987275216513</v>
      </c>
      <c r="W91" s="104">
        <v>1.08226367421954</v>
      </c>
      <c r="DA91" s="132" t="s">
        <v>1655</v>
      </c>
    </row>
    <row r="92" spans="1:105" ht="12" customHeight="1" x14ac:dyDescent="0.25">
      <c r="A92" s="106" t="s">
        <v>124</v>
      </c>
      <c r="B92" s="101">
        <v>102.68036373222547</v>
      </c>
      <c r="C92" s="101">
        <v>116.37421490988876</v>
      </c>
      <c r="D92" s="101">
        <v>138.26202999570427</v>
      </c>
      <c r="E92" s="101">
        <v>156.90542054985036</v>
      </c>
      <c r="F92" s="101">
        <v>187.92444932256177</v>
      </c>
      <c r="G92" s="101">
        <v>185.97979552589777</v>
      </c>
      <c r="H92" s="101">
        <v>194.40029821161579</v>
      </c>
      <c r="I92" s="101">
        <v>178.06014157927831</v>
      </c>
      <c r="J92" s="101">
        <v>168.66824244318138</v>
      </c>
      <c r="K92" s="101">
        <v>169.31892204973423</v>
      </c>
      <c r="L92" s="101">
        <v>181.96304103612141</v>
      </c>
      <c r="M92" s="101">
        <v>201.49511934665756</v>
      </c>
      <c r="N92" s="101">
        <v>178.82314439446728</v>
      </c>
      <c r="O92" s="101">
        <v>160.71977825566663</v>
      </c>
      <c r="P92" s="101">
        <v>138.30713605226671</v>
      </c>
      <c r="Q92" s="101">
        <v>138.95059520416575</v>
      </c>
      <c r="R92" s="101">
        <v>144.18980734555416</v>
      </c>
      <c r="S92" s="101">
        <v>153.3836153951828</v>
      </c>
      <c r="T92" s="101">
        <v>157.63891804309884</v>
      </c>
      <c r="U92" s="101">
        <v>153.40925341919447</v>
      </c>
      <c r="V92" s="101">
        <v>152.13346188551697</v>
      </c>
      <c r="W92" s="101">
        <v>144.21741179129205</v>
      </c>
      <c r="DA92" s="131" t="s">
        <v>1656</v>
      </c>
    </row>
    <row r="93" spans="1:105" ht="12" customHeight="1" x14ac:dyDescent="0.25">
      <c r="A93" s="107" t="s">
        <v>123</v>
      </c>
      <c r="B93" s="104">
        <v>1.1758809721040995E-2</v>
      </c>
      <c r="C93" s="104">
        <v>1.5744360814821494E-2</v>
      </c>
      <c r="D93" s="104">
        <v>1.9851334016102527E-2</v>
      </c>
      <c r="E93" s="104">
        <v>2.7201008394095824E-2</v>
      </c>
      <c r="F93" s="104">
        <v>3.8324456593647041E-2</v>
      </c>
      <c r="G93" s="104">
        <v>5.2892660680851016E-2</v>
      </c>
      <c r="H93" s="104">
        <v>6.8032680701668846E-2</v>
      </c>
      <c r="I93" s="104">
        <v>9.8519594441064784E-2</v>
      </c>
      <c r="J93" s="104">
        <v>0.12586589011155694</v>
      </c>
      <c r="K93" s="104">
        <v>0.15938406838979155</v>
      </c>
      <c r="L93" s="104">
        <v>0.25403428211453893</v>
      </c>
      <c r="M93" s="104">
        <v>0.31032145201001754</v>
      </c>
      <c r="N93" s="104">
        <v>0.31010279226736581</v>
      </c>
      <c r="O93" s="104">
        <v>0.3291057176457321</v>
      </c>
      <c r="P93" s="104">
        <v>0.32138340821715861</v>
      </c>
      <c r="Q93" s="104">
        <v>0.35567111903243431</v>
      </c>
      <c r="R93" s="104">
        <v>0.40860563333185429</v>
      </c>
      <c r="S93" s="104">
        <v>0.48756711612737386</v>
      </c>
      <c r="T93" s="104">
        <v>0.53486740204615246</v>
      </c>
      <c r="U93" s="104">
        <v>0.54671066483178588</v>
      </c>
      <c r="V93" s="104">
        <v>0.60571652351081895</v>
      </c>
      <c r="W93" s="104">
        <v>0.74848151901311155</v>
      </c>
      <c r="DA93" s="132" t="s">
        <v>1657</v>
      </c>
    </row>
    <row r="94" spans="1:105" ht="12" customHeight="1" x14ac:dyDescent="0.25">
      <c r="A94" s="108" t="s">
        <v>50</v>
      </c>
      <c r="B94" s="98">
        <v>3.3019956702704085E-3</v>
      </c>
      <c r="C94" s="98">
        <v>3.8650477784553014E-3</v>
      </c>
      <c r="D94" s="98">
        <v>5.592764200105787E-3</v>
      </c>
      <c r="E94" s="98">
        <v>6.5058454719376926E-3</v>
      </c>
      <c r="F94" s="98">
        <v>1.1154356405298431E-2</v>
      </c>
      <c r="G94" s="98">
        <v>1.3305743145269965E-2</v>
      </c>
      <c r="H94" s="98">
        <v>1.729867046959975E-2</v>
      </c>
      <c r="I94" s="98">
        <v>2.5077345409371482E-2</v>
      </c>
      <c r="J94" s="98">
        <v>3.922068930145458E-2</v>
      </c>
      <c r="K94" s="98">
        <v>4.2505225211492116E-2</v>
      </c>
      <c r="L94" s="98">
        <v>6.2945005479153646E-2</v>
      </c>
      <c r="M94" s="98">
        <v>8.8887562466595099E-2</v>
      </c>
      <c r="N94" s="98">
        <v>7.0137708788500189E-2</v>
      </c>
      <c r="O94" s="98">
        <v>7.2896724033557972E-2</v>
      </c>
      <c r="P94" s="98">
        <v>0.10037036427706801</v>
      </c>
      <c r="Q94" s="98">
        <v>8.0971899676072712E-2</v>
      </c>
      <c r="R94" s="98">
        <v>8.7831843845576824E-2</v>
      </c>
      <c r="S94" s="98">
        <v>0.10842970521286183</v>
      </c>
      <c r="T94" s="98">
        <v>0.10639089887063356</v>
      </c>
      <c r="U94" s="98">
        <v>0.12007601264561273</v>
      </c>
      <c r="V94" s="98">
        <v>0.12204519099509745</v>
      </c>
      <c r="W94" s="98">
        <v>0.18064880037840142</v>
      </c>
      <c r="DA94" s="63" t="s">
        <v>1658</v>
      </c>
    </row>
    <row r="95" spans="1:105" ht="12" customHeight="1" x14ac:dyDescent="0.25">
      <c r="A95" s="108" t="s">
        <v>52</v>
      </c>
      <c r="B95" s="98">
        <v>8.4568140507705857E-3</v>
      </c>
      <c r="C95" s="98">
        <v>1.1879313036366192E-2</v>
      </c>
      <c r="D95" s="98">
        <v>1.4258569815996741E-2</v>
      </c>
      <c r="E95" s="98">
        <v>2.0695162922158131E-2</v>
      </c>
      <c r="F95" s="98">
        <v>2.717010018834861E-2</v>
      </c>
      <c r="G95" s="98">
        <v>3.9586917535581051E-2</v>
      </c>
      <c r="H95" s="98">
        <v>5.0734010232069103E-2</v>
      </c>
      <c r="I95" s="98">
        <v>7.3442249031693302E-2</v>
      </c>
      <c r="J95" s="98">
        <v>8.6645200810102366E-2</v>
      </c>
      <c r="K95" s="98">
        <v>0.11687884317829944</v>
      </c>
      <c r="L95" s="98">
        <v>0.1910892766353853</v>
      </c>
      <c r="M95" s="98">
        <v>0.22143388954342244</v>
      </c>
      <c r="N95" s="98">
        <v>0.23996508347886561</v>
      </c>
      <c r="O95" s="98">
        <v>0.25620899361217414</v>
      </c>
      <c r="P95" s="98">
        <v>0.22101304394009058</v>
      </c>
      <c r="Q95" s="98">
        <v>0.2746992193563616</v>
      </c>
      <c r="R95" s="98">
        <v>0.32077378948627749</v>
      </c>
      <c r="S95" s="98">
        <v>0.37913741091451203</v>
      </c>
      <c r="T95" s="98">
        <v>0.42847650317551889</v>
      </c>
      <c r="U95" s="98">
        <v>0.42663465218617319</v>
      </c>
      <c r="V95" s="98">
        <v>0.48367133251572147</v>
      </c>
      <c r="W95" s="98">
        <v>0.56783271863471019</v>
      </c>
      <c r="DA95" s="63" t="s">
        <v>1659</v>
      </c>
    </row>
    <row r="96" spans="1:105" ht="12" customHeight="1" x14ac:dyDescent="0.25">
      <c r="A96" s="106" t="s">
        <v>122</v>
      </c>
      <c r="B96" s="101">
        <v>88.812934456851224</v>
      </c>
      <c r="C96" s="101">
        <v>107.15149320904986</v>
      </c>
      <c r="D96" s="101">
        <v>175.37336671953187</v>
      </c>
      <c r="E96" s="101">
        <v>203.35179288319574</v>
      </c>
      <c r="F96" s="101">
        <v>228.21546408244376</v>
      </c>
      <c r="G96" s="101">
        <v>307.58139263038095</v>
      </c>
      <c r="H96" s="101">
        <v>426.15282816958859</v>
      </c>
      <c r="I96" s="101">
        <v>536.98415810375764</v>
      </c>
      <c r="J96" s="101">
        <v>530.24888834421313</v>
      </c>
      <c r="K96" s="101">
        <v>506.57157290951528</v>
      </c>
      <c r="L96" s="101">
        <v>500.68397200213428</v>
      </c>
      <c r="M96" s="101">
        <v>507.12696296688648</v>
      </c>
      <c r="N96" s="101">
        <v>453.55195481581825</v>
      </c>
      <c r="O96" s="101">
        <v>413.5027364810158</v>
      </c>
      <c r="P96" s="101">
        <v>408.17055523998664</v>
      </c>
      <c r="Q96" s="101">
        <v>394.86649536328781</v>
      </c>
      <c r="R96" s="101">
        <v>390.69980080163333</v>
      </c>
      <c r="S96" s="101">
        <v>388.75532010277612</v>
      </c>
      <c r="T96" s="101">
        <v>381.36303806357841</v>
      </c>
      <c r="U96" s="101">
        <v>375.88239111931335</v>
      </c>
      <c r="V96" s="101">
        <v>345.38086516212638</v>
      </c>
      <c r="W96" s="101">
        <v>269.07805051923782</v>
      </c>
      <c r="DA96" s="131" t="s">
        <v>1660</v>
      </c>
    </row>
    <row r="97" spans="1:105" ht="12" customHeight="1" x14ac:dyDescent="0.25">
      <c r="A97" s="107" t="s">
        <v>121</v>
      </c>
      <c r="B97" s="104">
        <v>1.1193956750909315</v>
      </c>
      <c r="C97" s="104">
        <v>1.5930078381600528</v>
      </c>
      <c r="D97" s="104">
        <v>3.1612565544025606</v>
      </c>
      <c r="E97" s="104">
        <v>4.0786180841278039</v>
      </c>
      <c r="F97" s="104">
        <v>4.8718756003167698</v>
      </c>
      <c r="G97" s="104">
        <v>11.684183554552257</v>
      </c>
      <c r="H97" s="104">
        <v>18.721224616737864</v>
      </c>
      <c r="I97" s="104">
        <v>37.630997228620686</v>
      </c>
      <c r="J97" s="104">
        <v>49.307139080199363</v>
      </c>
      <c r="K97" s="104">
        <v>56.185655284822964</v>
      </c>
      <c r="L97" s="104">
        <v>79.634081408250864</v>
      </c>
      <c r="M97" s="104">
        <v>84.970544537717473</v>
      </c>
      <c r="N97" s="104">
        <v>83.498805036668927</v>
      </c>
      <c r="O97" s="104">
        <v>93.021904431813397</v>
      </c>
      <c r="P97" s="104">
        <v>128.78913885047461</v>
      </c>
      <c r="Q97" s="104">
        <v>124.21842505805864</v>
      </c>
      <c r="R97" s="104">
        <v>130.89480438547503</v>
      </c>
      <c r="S97" s="104">
        <v>141.25928356694058</v>
      </c>
      <c r="T97" s="104">
        <v>140.98526381885674</v>
      </c>
      <c r="U97" s="104">
        <v>148.25170216794635</v>
      </c>
      <c r="V97" s="104">
        <v>149.96303126442294</v>
      </c>
      <c r="W97" s="104">
        <v>157.51348988220101</v>
      </c>
      <c r="DA97" s="132" t="s">
        <v>1661</v>
      </c>
    </row>
    <row r="98" spans="1:105" ht="12" customHeight="1" x14ac:dyDescent="0.25">
      <c r="A98" s="108" t="s">
        <v>53</v>
      </c>
      <c r="B98" s="98">
        <v>0.28933342743245283</v>
      </c>
      <c r="C98" s="98">
        <v>0.35761262943009858</v>
      </c>
      <c r="D98" s="98">
        <v>0.81595625235686586</v>
      </c>
      <c r="E98" s="98">
        <v>0.89072696365646931</v>
      </c>
      <c r="F98" s="98">
        <v>1.3050220114008817</v>
      </c>
      <c r="G98" s="98">
        <v>2.6926099395238787</v>
      </c>
      <c r="H98" s="98">
        <v>4.3691303489898115</v>
      </c>
      <c r="I98" s="98">
        <v>8.8161942540127853</v>
      </c>
      <c r="J98" s="98">
        <v>14.296707457935641</v>
      </c>
      <c r="K98" s="98">
        <v>13.871263350761856</v>
      </c>
      <c r="L98" s="98">
        <v>18.236427339117494</v>
      </c>
      <c r="M98" s="98">
        <v>22.676195638552944</v>
      </c>
      <c r="N98" s="98">
        <v>17.479290839504227</v>
      </c>
      <c r="O98" s="98">
        <v>19.043226465403112</v>
      </c>
      <c r="P98" s="98">
        <v>38.269455411742086</v>
      </c>
      <c r="Q98" s="98">
        <v>26.954083492843747</v>
      </c>
      <c r="R98" s="98">
        <v>27.180124119020576</v>
      </c>
      <c r="S98" s="98">
        <v>31.005928796988222</v>
      </c>
      <c r="T98" s="98">
        <v>27.862697287695759</v>
      </c>
      <c r="U98" s="98">
        <v>32.938405046552596</v>
      </c>
      <c r="V98" s="98">
        <v>30.587317512077309</v>
      </c>
      <c r="W98" s="98">
        <v>38.970030641801593</v>
      </c>
      <c r="DA98" s="63" t="s">
        <v>1662</v>
      </c>
    </row>
    <row r="99" spans="1:105" ht="12" customHeight="1" x14ac:dyDescent="0.25">
      <c r="A99" s="108" t="s">
        <v>52</v>
      </c>
      <c r="B99" s="98">
        <v>0.8300622476584788</v>
      </c>
      <c r="C99" s="98">
        <v>1.2353952087299542</v>
      </c>
      <c r="D99" s="98">
        <v>2.3453003020456946</v>
      </c>
      <c r="E99" s="98">
        <v>3.1878911204713343</v>
      </c>
      <c r="F99" s="98">
        <v>3.5668535889158877</v>
      </c>
      <c r="G99" s="98">
        <v>8.9915736150283792</v>
      </c>
      <c r="H99" s="98">
        <v>14.352094267748052</v>
      </c>
      <c r="I99" s="98">
        <v>28.814802974607897</v>
      </c>
      <c r="J99" s="98">
        <v>35.010431622263724</v>
      </c>
      <c r="K99" s="98">
        <v>42.314391934061106</v>
      </c>
      <c r="L99" s="98">
        <v>61.397654069133367</v>
      </c>
      <c r="M99" s="98">
        <v>62.294348899164532</v>
      </c>
      <c r="N99" s="98">
        <v>66.019514197164696</v>
      </c>
      <c r="O99" s="98">
        <v>73.978677966410288</v>
      </c>
      <c r="P99" s="98">
        <v>90.519683438732528</v>
      </c>
      <c r="Q99" s="98">
        <v>97.264341565214892</v>
      </c>
      <c r="R99" s="98">
        <v>103.71468026645444</v>
      </c>
      <c r="S99" s="98">
        <v>110.25335476995237</v>
      </c>
      <c r="T99" s="98">
        <v>113.12256653116098</v>
      </c>
      <c r="U99" s="98">
        <v>115.31329712139376</v>
      </c>
      <c r="V99" s="98">
        <v>119.37571375234562</v>
      </c>
      <c r="W99" s="98">
        <v>118.54345924039941</v>
      </c>
      <c r="DA99" s="63" t="s">
        <v>1663</v>
      </c>
    </row>
    <row r="100" spans="1:105" ht="12" customHeight="1" x14ac:dyDescent="0.25">
      <c r="A100" s="121" t="s">
        <v>54</v>
      </c>
      <c r="B100" s="122">
        <v>106.68511748824849</v>
      </c>
      <c r="C100" s="122">
        <v>128.08983325218898</v>
      </c>
      <c r="D100" s="122">
        <v>183.6632164960173</v>
      </c>
      <c r="E100" s="122">
        <v>208.83446278430191</v>
      </c>
      <c r="F100" s="122">
        <v>259.08323719070637</v>
      </c>
      <c r="G100" s="122">
        <v>287.36334348516345</v>
      </c>
      <c r="H100" s="122">
        <v>375.15359303584535</v>
      </c>
      <c r="I100" s="122">
        <v>432.31188011345944</v>
      </c>
      <c r="J100" s="122">
        <v>414.01708984085292</v>
      </c>
      <c r="K100" s="122">
        <v>410.46065237780408</v>
      </c>
      <c r="L100" s="122">
        <v>398.36171707138988</v>
      </c>
      <c r="M100" s="122">
        <v>381.29122325594693</v>
      </c>
      <c r="N100" s="122">
        <v>330.30277985526862</v>
      </c>
      <c r="O100" s="122">
        <v>353.22725522952777</v>
      </c>
      <c r="P100" s="122">
        <v>342.43561574405942</v>
      </c>
      <c r="Q100" s="122">
        <v>352.02064559217479</v>
      </c>
      <c r="R100" s="122">
        <v>355.88834917167168</v>
      </c>
      <c r="S100" s="122">
        <v>412.18882528080292</v>
      </c>
      <c r="T100" s="122">
        <v>413.61664527606968</v>
      </c>
      <c r="U100" s="122">
        <v>416.27774370439039</v>
      </c>
      <c r="V100" s="122">
        <v>425.99162245969796</v>
      </c>
      <c r="W100" s="122">
        <v>422.00264420777262</v>
      </c>
      <c r="DA100" s="130" t="s">
        <v>1664</v>
      </c>
    </row>
    <row r="101" spans="1:105" ht="12" customHeight="1" x14ac:dyDescent="0.25">
      <c r="A101" s="97" t="s">
        <v>207</v>
      </c>
      <c r="B101" s="98">
        <v>10.013881376954874</v>
      </c>
      <c r="C101" s="98">
        <v>11.841855783986242</v>
      </c>
      <c r="D101" s="98">
        <v>16.627448594876519</v>
      </c>
      <c r="E101" s="98">
        <v>16.927565144214622</v>
      </c>
      <c r="F101" s="98">
        <v>21.175746402939641</v>
      </c>
      <c r="G101" s="98">
        <v>26.681409535753136</v>
      </c>
      <c r="H101" s="98">
        <v>34.314489636733484</v>
      </c>
      <c r="I101" s="98">
        <v>46.918074601396754</v>
      </c>
      <c r="J101" s="98">
        <v>46.724312034241457</v>
      </c>
      <c r="K101" s="98">
        <v>50.013321160000892</v>
      </c>
      <c r="L101" s="98">
        <v>54.238501621186572</v>
      </c>
      <c r="M101" s="98">
        <v>43.345981717915194</v>
      </c>
      <c r="N101" s="98">
        <v>41.094899252543385</v>
      </c>
      <c r="O101" s="98">
        <v>46.460193735540685</v>
      </c>
      <c r="P101" s="98">
        <v>50.340053653212799</v>
      </c>
      <c r="Q101" s="98">
        <v>50.507380338205884</v>
      </c>
      <c r="R101" s="98">
        <v>48.739323588420717</v>
      </c>
      <c r="S101" s="98">
        <v>53.418458010891349</v>
      </c>
      <c r="T101" s="98">
        <v>49.353635234546765</v>
      </c>
      <c r="U101" s="98">
        <v>49.265907136715427</v>
      </c>
      <c r="V101" s="98">
        <v>47.357600076430742</v>
      </c>
      <c r="W101" s="98">
        <v>51.695686443106979</v>
      </c>
      <c r="DA101" s="63" t="s">
        <v>1665</v>
      </c>
    </row>
    <row r="102" spans="1:105" ht="12" customHeight="1" x14ac:dyDescent="0.25">
      <c r="A102" s="97" t="s">
        <v>50</v>
      </c>
      <c r="B102" s="98">
        <v>44.623716332769455</v>
      </c>
      <c r="C102" s="98">
        <v>49.021585339905542</v>
      </c>
      <c r="D102" s="98">
        <v>69.57829517827976</v>
      </c>
      <c r="E102" s="98">
        <v>86.933684328995071</v>
      </c>
      <c r="F102" s="98">
        <v>102.50791379707273</v>
      </c>
      <c r="G102" s="98">
        <v>113.87019989563082</v>
      </c>
      <c r="H102" s="98">
        <v>129.91248651521471</v>
      </c>
      <c r="I102" s="98">
        <v>138.67072351667156</v>
      </c>
      <c r="J102" s="98">
        <v>148.13262164927241</v>
      </c>
      <c r="K102" s="98">
        <v>142.41590121871906</v>
      </c>
      <c r="L102" s="98">
        <v>140.57664593882407</v>
      </c>
      <c r="M102" s="98">
        <v>140.51939208385161</v>
      </c>
      <c r="N102" s="98">
        <v>122.22223058546022</v>
      </c>
      <c r="O102" s="98">
        <v>121.29112274478049</v>
      </c>
      <c r="P102" s="98">
        <v>132.76645334972989</v>
      </c>
      <c r="Q102" s="98">
        <v>125.3846942062226</v>
      </c>
      <c r="R102" s="98">
        <v>130.50674622355706</v>
      </c>
      <c r="S102" s="98">
        <v>139.93318448144518</v>
      </c>
      <c r="T102" s="98">
        <v>144.33167627237921</v>
      </c>
      <c r="U102" s="98">
        <v>143.27632160092273</v>
      </c>
      <c r="V102" s="98">
        <v>145.53014781895871</v>
      </c>
      <c r="W102" s="98">
        <v>141.23680007813925</v>
      </c>
      <c r="DA102" s="63" t="s">
        <v>1666</v>
      </c>
    </row>
    <row r="103" spans="1:105" ht="12" customHeight="1" x14ac:dyDescent="0.25">
      <c r="A103" s="109" t="s">
        <v>120</v>
      </c>
      <c r="B103" s="33">
        <v>52.047519778524155</v>
      </c>
      <c r="C103" s="33">
        <v>67.226392128297192</v>
      </c>
      <c r="D103" s="33">
        <v>97.457472722861027</v>
      </c>
      <c r="E103" s="33">
        <v>104.97321331109221</v>
      </c>
      <c r="F103" s="33">
        <v>135.39957699069402</v>
      </c>
      <c r="G103" s="33">
        <v>146.81173405377953</v>
      </c>
      <c r="H103" s="33">
        <v>210.92661688389717</v>
      </c>
      <c r="I103" s="33">
        <v>246.72308199539114</v>
      </c>
      <c r="J103" s="33">
        <v>219.16015615733906</v>
      </c>
      <c r="K103" s="33">
        <v>218.03142999908411</v>
      </c>
      <c r="L103" s="33">
        <v>203.54656951137926</v>
      </c>
      <c r="M103" s="33">
        <v>197.42584945418014</v>
      </c>
      <c r="N103" s="33">
        <v>166.98565001726502</v>
      </c>
      <c r="O103" s="33">
        <v>185.47593874920659</v>
      </c>
      <c r="P103" s="33">
        <v>159.32910874111673</v>
      </c>
      <c r="Q103" s="33">
        <v>176.12857104774631</v>
      </c>
      <c r="R103" s="33">
        <v>176.6422793596939</v>
      </c>
      <c r="S103" s="33">
        <v>218.83718278846641</v>
      </c>
      <c r="T103" s="33">
        <v>219.93133376914369</v>
      </c>
      <c r="U103" s="33">
        <v>223.73551496675225</v>
      </c>
      <c r="V103" s="33">
        <v>233.10387456430851</v>
      </c>
      <c r="W103" s="33">
        <v>229.07015768652641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2.8743057856534167</v>
      </c>
      <c r="C105" s="117">
        <f t="shared" si="35"/>
        <v>2.9053872192751444</v>
      </c>
      <c r="D105" s="117">
        <f t="shared" si="35"/>
        <v>2.8723889698834379</v>
      </c>
      <c r="E105" s="117">
        <f t="shared" si="35"/>
        <v>2.8086862464404283</v>
      </c>
      <c r="F105" s="117">
        <f t="shared" si="35"/>
        <v>2.7510959060981781</v>
      </c>
      <c r="G105" s="117">
        <f t="shared" si="35"/>
        <v>2.6807002157505821</v>
      </c>
      <c r="H105" s="117">
        <f t="shared" si="35"/>
        <v>2.6791345912070521</v>
      </c>
      <c r="I105" s="117">
        <f t="shared" si="35"/>
        <v>2.6435085771685363</v>
      </c>
      <c r="J105" s="117">
        <f t="shared" si="35"/>
        <v>2.6024575990881385</v>
      </c>
      <c r="K105" s="117">
        <f t="shared" si="35"/>
        <v>2.571090054486258</v>
      </c>
      <c r="L105" s="117">
        <f t="shared" si="35"/>
        <v>1.5416742591269015</v>
      </c>
      <c r="M105" s="117">
        <f t="shared" si="35"/>
        <v>1.5351305828309212</v>
      </c>
      <c r="N105" s="117">
        <f t="shared" si="35"/>
        <v>1.6992676935409348</v>
      </c>
      <c r="O105" s="117">
        <f t="shared" si="35"/>
        <v>1.5535528721394614</v>
      </c>
      <c r="P105" s="117">
        <f t="shared" si="35"/>
        <v>0.54773168825677954</v>
      </c>
      <c r="Q105" s="117">
        <f t="shared" si="35"/>
        <v>0.95295688783351529</v>
      </c>
      <c r="R105" s="117">
        <f t="shared" ref="R105:V105" si="36">R106+R109+R111+R120</f>
        <v>0.97447181374363012</v>
      </c>
      <c r="S105" s="117">
        <f t="shared" si="36"/>
        <v>0.98350720962204041</v>
      </c>
      <c r="T105" s="117">
        <f t="shared" si="36"/>
        <v>1.0810631572528981</v>
      </c>
      <c r="U105" s="117">
        <f t="shared" si="36"/>
        <v>1.046056394700138</v>
      </c>
      <c r="V105" s="117">
        <f t="shared" si="36"/>
        <v>0.96933318344277541</v>
      </c>
      <c r="W105" s="117">
        <f t="shared" ref="W105" si="37">W106+W109+W111+W120</f>
        <v>0.91926363708978975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2.0397019213830716</v>
      </c>
      <c r="C106" s="122">
        <f t="shared" si="38"/>
        <v>2.0906335269785465</v>
      </c>
      <c r="D106" s="122">
        <f t="shared" si="38"/>
        <v>2.0790438793551744</v>
      </c>
      <c r="E106" s="122">
        <f t="shared" si="38"/>
        <v>2.1071677412154317</v>
      </c>
      <c r="F106" s="122">
        <f t="shared" si="38"/>
        <v>2.0540455939575271</v>
      </c>
      <c r="G106" s="122">
        <f t="shared" si="38"/>
        <v>2.0770847577499278</v>
      </c>
      <c r="H106" s="122">
        <f t="shared" si="38"/>
        <v>2.061502952468262</v>
      </c>
      <c r="I106" s="122">
        <f t="shared" si="38"/>
        <v>2.0601434259039832</v>
      </c>
      <c r="J106" s="122">
        <f t="shared" si="38"/>
        <v>2.0715020291726085</v>
      </c>
      <c r="K106" s="122">
        <f t="shared" si="38"/>
        <v>2.0760791981006261</v>
      </c>
      <c r="L106" s="122">
        <f t="shared" si="38"/>
        <v>1.2064837774443939</v>
      </c>
      <c r="M106" s="122">
        <f t="shared" si="38"/>
        <v>1.1859330883588348</v>
      </c>
      <c r="N106" s="122">
        <f t="shared" si="38"/>
        <v>1.373250494263333</v>
      </c>
      <c r="O106" s="122">
        <f t="shared" si="38"/>
        <v>1.2671786302917765</v>
      </c>
      <c r="P106" s="122">
        <f t="shared" si="38"/>
        <v>0.39747013746877513</v>
      </c>
      <c r="Q106" s="122">
        <f t="shared" si="38"/>
        <v>0.76780594412792025</v>
      </c>
      <c r="R106" s="122">
        <f t="shared" ref="R106:V106" si="39">SUM(R107:R108)</f>
        <v>0.78886599894088538</v>
      </c>
      <c r="S106" s="122">
        <f t="shared" si="39"/>
        <v>0.78581043843999687</v>
      </c>
      <c r="T106" s="122">
        <f t="shared" si="39"/>
        <v>0.87715894466609445</v>
      </c>
      <c r="U106" s="122">
        <f t="shared" si="39"/>
        <v>0.84687176291221677</v>
      </c>
      <c r="V106" s="122">
        <f t="shared" si="39"/>
        <v>0.77973719113397444</v>
      </c>
      <c r="W106" s="122">
        <f t="shared" ref="W106" si="40">SUM(W107:W108)</f>
        <v>0.74448471883913248</v>
      </c>
      <c r="DA106" s="130" t="s">
        <v>1669</v>
      </c>
    </row>
    <row r="107" spans="1:105" ht="12" customHeight="1" x14ac:dyDescent="0.25">
      <c r="A107" s="97" t="s">
        <v>202</v>
      </c>
      <c r="B107" s="98">
        <v>2.0322015880015689</v>
      </c>
      <c r="C107" s="98">
        <v>2.083122821418145</v>
      </c>
      <c r="D107" s="98">
        <v>2.0716462908063327</v>
      </c>
      <c r="E107" s="98">
        <v>2.1003847038434418</v>
      </c>
      <c r="F107" s="98">
        <v>2.047025383578521</v>
      </c>
      <c r="G107" s="98">
        <v>2.0700484603239744</v>
      </c>
      <c r="H107" s="98">
        <v>2.0546701984966753</v>
      </c>
      <c r="I107" s="98">
        <v>2.0534342506703043</v>
      </c>
      <c r="J107" s="98">
        <v>2.0650145202602856</v>
      </c>
      <c r="K107" s="98">
        <v>2.0696273906741531</v>
      </c>
      <c r="L107" s="98">
        <v>1.2026097209994879</v>
      </c>
      <c r="M107" s="98">
        <v>1.1821085836089729</v>
      </c>
      <c r="N107" s="98">
        <v>1.369016558710473</v>
      </c>
      <c r="O107" s="98">
        <v>1.2629417703414054</v>
      </c>
      <c r="P107" s="98">
        <v>0.3961097701563191</v>
      </c>
      <c r="Q107" s="98">
        <v>0.76542222206465749</v>
      </c>
      <c r="R107" s="98">
        <v>0.7864142031793192</v>
      </c>
      <c r="S107" s="98">
        <v>0.78336888577639485</v>
      </c>
      <c r="T107" s="98">
        <v>0.87444462175273918</v>
      </c>
      <c r="U107" s="98">
        <v>0.84421601044207761</v>
      </c>
      <c r="V107" s="98">
        <v>0.77728305615791216</v>
      </c>
      <c r="W107" s="98">
        <v>0.74220324780314517</v>
      </c>
      <c r="DA107" s="63" t="s">
        <v>1670</v>
      </c>
    </row>
    <row r="108" spans="1:105" ht="12" customHeight="1" x14ac:dyDescent="0.25">
      <c r="A108" s="97" t="s">
        <v>53</v>
      </c>
      <c r="B108" s="98">
        <v>7.5003333815026572E-3</v>
      </c>
      <c r="C108" s="98">
        <v>7.5107055604017054E-3</v>
      </c>
      <c r="D108" s="98">
        <v>7.3975885488416259E-3</v>
      </c>
      <c r="E108" s="98">
        <v>6.7830373719897571E-3</v>
      </c>
      <c r="F108" s="98">
        <v>7.0202103790058508E-3</v>
      </c>
      <c r="G108" s="98">
        <v>7.0362974259532461E-3</v>
      </c>
      <c r="H108" s="98">
        <v>6.8327539715868271E-3</v>
      </c>
      <c r="I108" s="98">
        <v>6.7091752336789429E-3</v>
      </c>
      <c r="J108" s="98">
        <v>6.487508912322683E-3</v>
      </c>
      <c r="K108" s="98">
        <v>6.4518074264731376E-3</v>
      </c>
      <c r="L108" s="98">
        <v>3.874056444906101E-3</v>
      </c>
      <c r="M108" s="98">
        <v>3.8245047498620599E-3</v>
      </c>
      <c r="N108" s="98">
        <v>4.2339355528599239E-3</v>
      </c>
      <c r="O108" s="98">
        <v>4.2368599503709685E-3</v>
      </c>
      <c r="P108" s="98">
        <v>1.3603673124560182E-3</v>
      </c>
      <c r="Q108" s="98">
        <v>2.3837220632627575E-3</v>
      </c>
      <c r="R108" s="98">
        <v>2.4517957615661345E-3</v>
      </c>
      <c r="S108" s="98">
        <v>2.4415526636019889E-3</v>
      </c>
      <c r="T108" s="98">
        <v>2.7143229133552312E-3</v>
      </c>
      <c r="U108" s="98">
        <v>2.655752470139119E-3</v>
      </c>
      <c r="V108" s="98">
        <v>2.4541349760623262E-3</v>
      </c>
      <c r="W108" s="98">
        <v>2.2814710359872563E-3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9.8589072331157022E-3</v>
      </c>
      <c r="C109" s="122">
        <f t="shared" si="41"/>
        <v>1.2205077164993448E-2</v>
      </c>
      <c r="D109" s="122">
        <f t="shared" si="41"/>
        <v>9.7129647552534944E-3</v>
      </c>
      <c r="E109" s="122">
        <f t="shared" si="41"/>
        <v>2.6923636682523022E-2</v>
      </c>
      <c r="F109" s="122">
        <f t="shared" si="41"/>
        <v>9.7995674992963095E-3</v>
      </c>
      <c r="G109" s="122">
        <f t="shared" si="41"/>
        <v>1.0005938791611341E-2</v>
      </c>
      <c r="H109" s="122">
        <f t="shared" si="41"/>
        <v>1.300623859702095E-2</v>
      </c>
      <c r="I109" s="122">
        <f t="shared" si="41"/>
        <v>1.337576363847528E-2</v>
      </c>
      <c r="J109" s="122">
        <f t="shared" si="41"/>
        <v>1.6997251645430075E-2</v>
      </c>
      <c r="K109" s="122">
        <f t="shared" si="41"/>
        <v>1.646006760058874E-2</v>
      </c>
      <c r="L109" s="122">
        <f t="shared" si="41"/>
        <v>1.1689097888314164E-2</v>
      </c>
      <c r="M109" s="122">
        <f t="shared" si="41"/>
        <v>1.2563110123424058E-2</v>
      </c>
      <c r="N109" s="122">
        <f t="shared" si="41"/>
        <v>1.9415229580609483E-2</v>
      </c>
      <c r="O109" s="122">
        <f t="shared" si="41"/>
        <v>9.6362967048929139E-3</v>
      </c>
      <c r="P109" s="122">
        <f t="shared" si="41"/>
        <v>5.7863819411882334E-3</v>
      </c>
      <c r="Q109" s="122">
        <f t="shared" si="41"/>
        <v>9.4172496699537218E-3</v>
      </c>
      <c r="R109" s="122">
        <f t="shared" si="41"/>
        <v>5.9730680864553123E-3</v>
      </c>
      <c r="S109" s="122">
        <f t="shared" si="41"/>
        <v>8.6685336720563142E-3</v>
      </c>
      <c r="T109" s="122">
        <f t="shared" si="41"/>
        <v>7.0429993659478739E-3</v>
      </c>
      <c r="U109" s="122">
        <f t="shared" si="41"/>
        <v>9.2196918584769166E-3</v>
      </c>
      <c r="V109" s="122">
        <f t="shared" si="41"/>
        <v>7.544095818337467E-3</v>
      </c>
      <c r="W109" s="122">
        <f t="shared" si="41"/>
        <v>8.5837044236804355E-3</v>
      </c>
      <c r="DA109" s="130" t="s">
        <v>1672</v>
      </c>
    </row>
    <row r="110" spans="1:105" ht="12" customHeight="1" x14ac:dyDescent="0.25">
      <c r="A110" s="97" t="s">
        <v>53</v>
      </c>
      <c r="B110" s="98">
        <v>9.8589072331157022E-3</v>
      </c>
      <c r="C110" s="98">
        <v>1.2205077164993448E-2</v>
      </c>
      <c r="D110" s="98">
        <v>9.7129647552534944E-3</v>
      </c>
      <c r="E110" s="98">
        <v>2.6923636682523022E-2</v>
      </c>
      <c r="F110" s="98">
        <v>9.7995674992963095E-3</v>
      </c>
      <c r="G110" s="98">
        <v>1.0005938791611341E-2</v>
      </c>
      <c r="H110" s="98">
        <v>1.300623859702095E-2</v>
      </c>
      <c r="I110" s="98">
        <v>1.337576363847528E-2</v>
      </c>
      <c r="J110" s="98">
        <v>1.6997251645430075E-2</v>
      </c>
      <c r="K110" s="98">
        <v>1.646006760058874E-2</v>
      </c>
      <c r="L110" s="98">
        <v>1.1689097888314164E-2</v>
      </c>
      <c r="M110" s="98">
        <v>1.2563110123424058E-2</v>
      </c>
      <c r="N110" s="98">
        <v>1.9415229580609483E-2</v>
      </c>
      <c r="O110" s="98">
        <v>9.6362967048929139E-3</v>
      </c>
      <c r="P110" s="98">
        <v>5.7863819411882334E-3</v>
      </c>
      <c r="Q110" s="98">
        <v>9.4172496699537218E-3</v>
      </c>
      <c r="R110" s="98">
        <v>5.9730680864553123E-3</v>
      </c>
      <c r="S110" s="98">
        <v>8.6685336720563142E-3</v>
      </c>
      <c r="T110" s="98">
        <v>7.0429993659478739E-3</v>
      </c>
      <c r="U110" s="98">
        <v>9.2196918584769166E-3</v>
      </c>
      <c r="V110" s="98">
        <v>7.544095818337467E-3</v>
      </c>
      <c r="W110" s="98">
        <v>8.5837044236804355E-3</v>
      </c>
      <c r="DA110" s="63" t="s">
        <v>1673</v>
      </c>
    </row>
    <row r="111" spans="1:105" ht="12" customHeight="1" x14ac:dyDescent="0.25">
      <c r="A111" s="121" t="s">
        <v>55</v>
      </c>
      <c r="B111" s="122">
        <v>0.54752426066396553</v>
      </c>
      <c r="C111" s="122">
        <v>0.52723964368210996</v>
      </c>
      <c r="D111" s="122">
        <v>0.51828488661448247</v>
      </c>
      <c r="E111" s="122">
        <v>0.4420872697209427</v>
      </c>
      <c r="F111" s="122">
        <v>0.43540901909540991</v>
      </c>
      <c r="G111" s="122">
        <v>0.38730087169808586</v>
      </c>
      <c r="H111" s="122">
        <v>0.39504559591148197</v>
      </c>
      <c r="I111" s="122">
        <v>0.38069327979598816</v>
      </c>
      <c r="J111" s="122">
        <v>0.34878018512865905</v>
      </c>
      <c r="K111" s="122">
        <v>0.33242013848043006</v>
      </c>
      <c r="L111" s="122">
        <v>0.21189125403210518</v>
      </c>
      <c r="M111" s="122">
        <v>0.2348683909768951</v>
      </c>
      <c r="N111" s="122">
        <v>0.22668890790384891</v>
      </c>
      <c r="O111" s="122">
        <v>0.20046388213415292</v>
      </c>
      <c r="P111" s="122">
        <v>9.0707948918034187E-2</v>
      </c>
      <c r="Q111" s="122">
        <v>0.12295885685149836</v>
      </c>
      <c r="R111" s="122">
        <v>0.12626222463090436</v>
      </c>
      <c r="S111" s="122">
        <v>0.1277676979768369</v>
      </c>
      <c r="T111" s="122">
        <v>0.13545675392051565</v>
      </c>
      <c r="U111" s="122">
        <v>0.12997686114991003</v>
      </c>
      <c r="V111" s="122">
        <v>0.12082559773235665</v>
      </c>
      <c r="W111" s="122">
        <v>0.10886191712771283</v>
      </c>
      <c r="DA111" s="130" t="s">
        <v>1674</v>
      </c>
    </row>
    <row r="112" spans="1:105" ht="12" customHeight="1" x14ac:dyDescent="0.25">
      <c r="A112" s="97" t="s">
        <v>130</v>
      </c>
      <c r="B112" s="98">
        <v>0.28456539394168118</v>
      </c>
      <c r="C112" s="98">
        <v>0.28145155519406495</v>
      </c>
      <c r="D112" s="98">
        <v>0.29292808580587748</v>
      </c>
      <c r="E112" s="98">
        <v>0.26418967276876865</v>
      </c>
      <c r="F112" s="98">
        <v>0.26971686473402112</v>
      </c>
      <c r="G112" s="98">
        <v>0.24669887401511167</v>
      </c>
      <c r="H112" s="98">
        <v>0.26207557841471424</v>
      </c>
      <c r="I112" s="98">
        <v>0.26329012752054864</v>
      </c>
      <c r="J112" s="98">
        <v>0.25169915313730423</v>
      </c>
      <c r="K112" s="98">
        <v>0.24709510545000848</v>
      </c>
      <c r="L112" s="98">
        <v>0.13496357013808455</v>
      </c>
      <c r="M112" s="98">
        <v>0.15543235345889347</v>
      </c>
      <c r="N112" s="98">
        <v>0.15961331010594346</v>
      </c>
      <c r="O112" s="98">
        <v>0.14625705586398002</v>
      </c>
      <c r="P112" s="98">
        <v>5.771581424389273E-2</v>
      </c>
      <c r="Q112" s="98">
        <v>9.4421798031657872E-2</v>
      </c>
      <c r="R112" s="98">
        <v>9.7280595585425012E-2</v>
      </c>
      <c r="S112" s="98">
        <v>9.6970066020001036E-2</v>
      </c>
      <c r="T112" s="98">
        <v>0.10952264729114465</v>
      </c>
      <c r="U112" s="98">
        <v>0.1082116802608532</v>
      </c>
      <c r="V112" s="98">
        <v>0.10035872598174976</v>
      </c>
      <c r="W112" s="98">
        <v>9.5966842964411214E-2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1.0463783736464879E-4</v>
      </c>
      <c r="G113" s="98">
        <v>9.6808616486911906E-5</v>
      </c>
      <c r="H113" s="98">
        <v>1.0309522969008049E-4</v>
      </c>
      <c r="I113" s="98">
        <v>2.0707782689630277E-4</v>
      </c>
      <c r="J113" s="98">
        <v>2.0787919487581222E-4</v>
      </c>
      <c r="K113" s="98">
        <v>2.2554690034155421E-4</v>
      </c>
      <c r="L113" s="98">
        <v>1.5491805341042101E-4</v>
      </c>
      <c r="M113" s="98">
        <v>2.0582839722992264E-4</v>
      </c>
      <c r="N113" s="98">
        <v>2.3736106242595674E-4</v>
      </c>
      <c r="O113" s="98">
        <v>2.5590724763500098E-4</v>
      </c>
      <c r="P113" s="98">
        <v>9.8982321442577534E-5</v>
      </c>
      <c r="Q113" s="98">
        <v>1.992443452673245E-4</v>
      </c>
      <c r="R113" s="98">
        <v>3.0009545986108054E-4</v>
      </c>
      <c r="S113" s="98">
        <v>3.0021577914456435E-4</v>
      </c>
      <c r="T113" s="98">
        <v>3.2305501919857843E-4</v>
      </c>
      <c r="U113" s="98">
        <v>3.096959551668534E-4</v>
      </c>
      <c r="V113" s="98">
        <v>3.0658687588101119E-4</v>
      </c>
      <c r="W113" s="98">
        <v>3.5432712912956157E-4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2.4733630707881624E-5</v>
      </c>
      <c r="G114" s="101">
        <v>1.9647604164283411E-5</v>
      </c>
      <c r="H114" s="101">
        <v>2.1205031861439174E-5</v>
      </c>
      <c r="I114" s="101">
        <v>4.2603752397347651E-5</v>
      </c>
      <c r="J114" s="101">
        <v>5.3308545660787088E-5</v>
      </c>
      <c r="K114" s="101">
        <v>4.4485819090076993E-5</v>
      </c>
      <c r="L114" s="101">
        <v>1.9453198658805587E-6</v>
      </c>
      <c r="M114" s="101">
        <v>3.4299389571588033E-5</v>
      </c>
      <c r="N114" s="101">
        <v>2.9772712873498703E-6</v>
      </c>
      <c r="O114" s="101">
        <v>1.5177327052359798E-6</v>
      </c>
      <c r="P114" s="101">
        <v>7.2686376051099573E-7</v>
      </c>
      <c r="Q114" s="101">
        <v>1.2077626694223769E-6</v>
      </c>
      <c r="R114" s="101">
        <v>5.4126428721059606E-5</v>
      </c>
      <c r="S114" s="101">
        <v>5.6577008419632298E-5</v>
      </c>
      <c r="T114" s="101">
        <v>3.9609717939580988E-5</v>
      </c>
      <c r="U114" s="101">
        <v>2.2868196467131381E-5</v>
      </c>
      <c r="V114" s="101">
        <v>2.2419360041055067E-6</v>
      </c>
      <c r="W114" s="101">
        <v>7.0373493828044561E-6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7.9904206656767165E-5</v>
      </c>
      <c r="G115" s="104">
        <v>7.7161012322628488E-5</v>
      </c>
      <c r="H115" s="104">
        <v>8.1890197828641317E-5</v>
      </c>
      <c r="I115" s="104">
        <v>1.6447407449895511E-4</v>
      </c>
      <c r="J115" s="104">
        <v>1.5457064921502512E-4</v>
      </c>
      <c r="K115" s="104">
        <v>1.8106108125147722E-4</v>
      </c>
      <c r="L115" s="104">
        <v>1.5297273354454046E-4</v>
      </c>
      <c r="M115" s="104">
        <v>1.715290076583346E-4</v>
      </c>
      <c r="N115" s="104">
        <v>2.3438379113860686E-4</v>
      </c>
      <c r="O115" s="104">
        <v>2.54389514929765E-4</v>
      </c>
      <c r="P115" s="104">
        <v>9.8255457682066535E-5</v>
      </c>
      <c r="Q115" s="104">
        <v>1.9803658259790212E-4</v>
      </c>
      <c r="R115" s="104">
        <v>2.4596903114002092E-4</v>
      </c>
      <c r="S115" s="104">
        <v>2.4363877072493208E-4</v>
      </c>
      <c r="T115" s="104">
        <v>2.8344530125899747E-4</v>
      </c>
      <c r="U115" s="104">
        <v>2.8682775869972205E-4</v>
      </c>
      <c r="V115" s="104">
        <v>3.043449398769057E-4</v>
      </c>
      <c r="W115" s="104">
        <v>3.472897797467571E-4</v>
      </c>
      <c r="DA115" s="132" t="s">
        <v>1678</v>
      </c>
    </row>
    <row r="116" spans="1:105" ht="12" customHeight="1" x14ac:dyDescent="0.25">
      <c r="A116" s="106" t="s">
        <v>122</v>
      </c>
      <c r="B116" s="101">
        <v>0.25967982888615943</v>
      </c>
      <c r="C116" s="101">
        <v>0.24251319780526073</v>
      </c>
      <c r="D116" s="101">
        <v>0.22221436881610115</v>
      </c>
      <c r="E116" s="101">
        <v>0.17540625988421679</v>
      </c>
      <c r="F116" s="101">
        <v>0.16290804226136171</v>
      </c>
      <c r="G116" s="101">
        <v>0.13698018677149346</v>
      </c>
      <c r="H116" s="101">
        <v>0.12805243059138335</v>
      </c>
      <c r="I116" s="101">
        <v>0.11154823811877077</v>
      </c>
      <c r="J116" s="101">
        <v>9.1487813973715998E-2</v>
      </c>
      <c r="K116" s="101">
        <v>8.025482179712462E-2</v>
      </c>
      <c r="L116" s="101">
        <v>7.2096622639044358E-2</v>
      </c>
      <c r="M116" s="101">
        <v>7.4361511367926514E-2</v>
      </c>
      <c r="N116" s="101">
        <v>6.1112550018697379E-2</v>
      </c>
      <c r="O116" s="101">
        <v>4.7878228405598564E-2</v>
      </c>
      <c r="P116" s="101">
        <v>2.8072855027879953E-2</v>
      </c>
      <c r="Q116" s="101">
        <v>2.3892976644573655E-2</v>
      </c>
      <c r="R116" s="101">
        <v>2.4094317784026299E-2</v>
      </c>
      <c r="S116" s="101">
        <v>2.4356024709965795E-2</v>
      </c>
      <c r="T116" s="101">
        <v>2.0392848217827501E-2</v>
      </c>
      <c r="U116" s="101">
        <v>1.630128539966736E-2</v>
      </c>
      <c r="V116" s="101">
        <v>1.4307419243862871E-2</v>
      </c>
      <c r="W116" s="101">
        <v>8.8130154397567436E-3</v>
      </c>
      <c r="DA116" s="131" t="s">
        <v>1679</v>
      </c>
    </row>
    <row r="117" spans="1:105" ht="12" customHeight="1" x14ac:dyDescent="0.25">
      <c r="A117" s="107" t="s">
        <v>121</v>
      </c>
      <c r="B117" s="104">
        <v>3.2790378361249517E-3</v>
      </c>
      <c r="C117" s="104">
        <v>3.274890682784316E-3</v>
      </c>
      <c r="D117" s="104">
        <v>3.1424319925038614E-3</v>
      </c>
      <c r="E117" s="104">
        <v>2.4913370679572229E-3</v>
      </c>
      <c r="F117" s="104">
        <v>2.6794742626624233E-3</v>
      </c>
      <c r="G117" s="104">
        <v>3.5250022949937813E-3</v>
      </c>
      <c r="H117" s="104">
        <v>4.814491675694311E-3</v>
      </c>
      <c r="I117" s="104">
        <v>5.6478363297724453E-3</v>
      </c>
      <c r="J117" s="104">
        <v>5.3853388227630347E-3</v>
      </c>
      <c r="K117" s="104">
        <v>4.844664332955391E-3</v>
      </c>
      <c r="L117" s="104">
        <v>4.6761432015658359E-3</v>
      </c>
      <c r="M117" s="104">
        <v>4.8686977528451881E-3</v>
      </c>
      <c r="N117" s="104">
        <v>5.7256867167821204E-3</v>
      </c>
      <c r="O117" s="104">
        <v>6.072690616939362E-3</v>
      </c>
      <c r="P117" s="104">
        <v>4.8202973248189247E-3</v>
      </c>
      <c r="Q117" s="104">
        <v>4.4448378299995059E-3</v>
      </c>
      <c r="R117" s="104">
        <v>4.5872158015919512E-3</v>
      </c>
      <c r="S117" s="104">
        <v>6.1413914677254959E-3</v>
      </c>
      <c r="T117" s="104">
        <v>5.2182033923449094E-3</v>
      </c>
      <c r="U117" s="104">
        <v>5.1541995342226071E-3</v>
      </c>
      <c r="V117" s="104">
        <v>5.8528656308629926E-3</v>
      </c>
      <c r="W117" s="104">
        <v>3.7277315944153162E-3</v>
      </c>
      <c r="DA117" s="132" t="s">
        <v>1680</v>
      </c>
    </row>
    <row r="118" spans="1:105" ht="12" customHeight="1" x14ac:dyDescent="0.25">
      <c r="A118" s="108" t="s">
        <v>53</v>
      </c>
      <c r="B118" s="98">
        <v>8.475423631859729E-4</v>
      </c>
      <c r="C118" s="98">
        <v>7.397595221925032E-4</v>
      </c>
      <c r="D118" s="98">
        <v>8.2215582357622846E-4</v>
      </c>
      <c r="E118" s="98">
        <v>5.5262097098803952E-4</v>
      </c>
      <c r="F118" s="98">
        <v>7.2581378961122109E-4</v>
      </c>
      <c r="G118" s="98">
        <v>8.1719849336107562E-4</v>
      </c>
      <c r="H118" s="98">
        <v>1.125535639336946E-3</v>
      </c>
      <c r="I118" s="98">
        <v>1.3246760534842438E-3</v>
      </c>
      <c r="J118" s="98">
        <v>1.564060051791386E-3</v>
      </c>
      <c r="K118" s="98">
        <v>1.1992205763834488E-3</v>
      </c>
      <c r="L118" s="98">
        <v>1.0759148298863631E-3</v>
      </c>
      <c r="M118" s="98">
        <v>1.3032262013840971E-3</v>
      </c>
      <c r="N118" s="98">
        <v>1.1960064079836791E-3</v>
      </c>
      <c r="O118" s="98">
        <v>1.2377532941510293E-3</v>
      </c>
      <c r="P118" s="98">
        <v>1.4357299033776773E-3</v>
      </c>
      <c r="Q118" s="98">
        <v>9.7477030476735601E-4</v>
      </c>
      <c r="R118" s="98">
        <v>9.6890482771333237E-4</v>
      </c>
      <c r="S118" s="98">
        <v>1.3613020514877726E-3</v>
      </c>
      <c r="T118" s="98">
        <v>1.0423996099761955E-3</v>
      </c>
      <c r="U118" s="98">
        <v>1.1464247081724656E-3</v>
      </c>
      <c r="V118" s="98">
        <v>1.1809759104319251E-3</v>
      </c>
      <c r="W118" s="98">
        <v>9.1450402118146122E-4</v>
      </c>
      <c r="DA118" s="63" t="s">
        <v>1681</v>
      </c>
    </row>
    <row r="119" spans="1:105" ht="12" customHeight="1" x14ac:dyDescent="0.25">
      <c r="A119" s="108" t="s">
        <v>52</v>
      </c>
      <c r="B119" s="98">
        <v>2.4314954729389789E-3</v>
      </c>
      <c r="C119" s="98">
        <v>2.5351311605918128E-3</v>
      </c>
      <c r="D119" s="98">
        <v>2.3202761689276328E-3</v>
      </c>
      <c r="E119" s="98">
        <v>1.9387160969691834E-3</v>
      </c>
      <c r="F119" s="98">
        <v>1.9536604730512022E-3</v>
      </c>
      <c r="G119" s="98">
        <v>2.7078038016327055E-3</v>
      </c>
      <c r="H119" s="98">
        <v>3.6889560363573652E-3</v>
      </c>
      <c r="I119" s="98">
        <v>4.323160276288201E-3</v>
      </c>
      <c r="J119" s="98">
        <v>3.8212787709716485E-3</v>
      </c>
      <c r="K119" s="98">
        <v>3.6454437565719418E-3</v>
      </c>
      <c r="L119" s="98">
        <v>3.6002283716794724E-3</v>
      </c>
      <c r="M119" s="98">
        <v>3.5654715514610909E-3</v>
      </c>
      <c r="N119" s="98">
        <v>4.5296803087984411E-3</v>
      </c>
      <c r="O119" s="98">
        <v>4.8349373227883326E-3</v>
      </c>
      <c r="P119" s="98">
        <v>3.3845674214412476E-3</v>
      </c>
      <c r="Q119" s="98">
        <v>3.4700675252321497E-3</v>
      </c>
      <c r="R119" s="98">
        <v>3.6183109738786184E-3</v>
      </c>
      <c r="S119" s="98">
        <v>4.7800894162377235E-3</v>
      </c>
      <c r="T119" s="98">
        <v>4.1758037823687137E-3</v>
      </c>
      <c r="U119" s="98">
        <v>4.007774826050141E-3</v>
      </c>
      <c r="V119" s="98">
        <v>4.6718897204310675E-3</v>
      </c>
      <c r="W119" s="98">
        <v>2.8132275732338551E-3</v>
      </c>
      <c r="DA119" s="63" t="s">
        <v>1682</v>
      </c>
    </row>
    <row r="120" spans="1:105" ht="12" customHeight="1" x14ac:dyDescent="0.25">
      <c r="A120" s="121" t="s">
        <v>54</v>
      </c>
      <c r="B120" s="122">
        <v>0.27722069637326396</v>
      </c>
      <c r="C120" s="122">
        <v>0.2753089714494944</v>
      </c>
      <c r="D120" s="122">
        <v>0.26534723915852743</v>
      </c>
      <c r="E120" s="122">
        <v>0.23250759882153074</v>
      </c>
      <c r="F120" s="122">
        <v>0.25184172554594497</v>
      </c>
      <c r="G120" s="122">
        <v>0.2063086475109574</v>
      </c>
      <c r="H120" s="122">
        <v>0.20957980423028688</v>
      </c>
      <c r="I120" s="122">
        <v>0.18929610783008957</v>
      </c>
      <c r="J120" s="122">
        <v>0.16517813314144059</v>
      </c>
      <c r="K120" s="122">
        <v>0.14613065030461303</v>
      </c>
      <c r="L120" s="122">
        <v>0.11161012976208826</v>
      </c>
      <c r="M120" s="122">
        <v>0.10176599337176714</v>
      </c>
      <c r="N120" s="122">
        <v>7.9913061793143086E-2</v>
      </c>
      <c r="O120" s="122">
        <v>7.6274063008639204E-2</v>
      </c>
      <c r="P120" s="122">
        <v>5.3767219928782022E-2</v>
      </c>
      <c r="Q120" s="122">
        <v>5.277483718414297E-2</v>
      </c>
      <c r="R120" s="122">
        <v>5.3370522085385119E-2</v>
      </c>
      <c r="S120" s="122">
        <v>6.1260539533150402E-2</v>
      </c>
      <c r="T120" s="122">
        <v>6.140445930034015E-2</v>
      </c>
      <c r="U120" s="122">
        <v>5.9988078779534201E-2</v>
      </c>
      <c r="V120" s="122">
        <v>6.1226298758106867E-2</v>
      </c>
      <c r="W120" s="122">
        <v>5.7333296699264E-2</v>
      </c>
      <c r="DA120" s="130" t="s">
        <v>1683</v>
      </c>
    </row>
    <row r="121" spans="1:105" ht="12" customHeight="1" x14ac:dyDescent="0.25">
      <c r="A121" s="97" t="s">
        <v>50</v>
      </c>
      <c r="B121" s="98">
        <v>0.1279844840174105</v>
      </c>
      <c r="C121" s="98">
        <v>0.11933203631135367</v>
      </c>
      <c r="D121" s="98">
        <v>0.11411294596314421</v>
      </c>
      <c r="E121" s="98">
        <v>0.10499352833158127</v>
      </c>
      <c r="F121" s="98">
        <v>0.10762056183664491</v>
      </c>
      <c r="G121" s="98">
        <v>9.1838680565529587E-2</v>
      </c>
      <c r="H121" s="98">
        <v>8.1710688780580909E-2</v>
      </c>
      <c r="I121" s="98">
        <v>7.0469767106572212E-2</v>
      </c>
      <c r="J121" s="98">
        <v>6.7699160263917951E-2</v>
      </c>
      <c r="K121" s="98">
        <v>5.8418300420191568E-2</v>
      </c>
      <c r="L121" s="98">
        <v>4.5498795083680633E-2</v>
      </c>
      <c r="M121" s="98">
        <v>4.194949026961247E-2</v>
      </c>
      <c r="N121" s="98">
        <v>3.3813410148063494E-2</v>
      </c>
      <c r="O121" s="98">
        <v>3.0823407846203573E-2</v>
      </c>
      <c r="P121" s="98">
        <v>2.4942028397885601E-2</v>
      </c>
      <c r="Q121" s="98">
        <v>2.245577353922891E-2</v>
      </c>
      <c r="R121" s="98">
        <v>2.2688007333270675E-2</v>
      </c>
      <c r="S121" s="98">
        <v>2.3700636629427643E-2</v>
      </c>
      <c r="T121" s="98">
        <v>2.4281907474278022E-2</v>
      </c>
      <c r="U121" s="98">
        <v>2.3337105139768818E-2</v>
      </c>
      <c r="V121" s="98">
        <v>2.324308205683695E-2</v>
      </c>
      <c r="W121" s="98">
        <v>2.193186805828581E-2</v>
      </c>
      <c r="DA121" s="63" t="s">
        <v>1684</v>
      </c>
    </row>
    <row r="122" spans="1:105" ht="12" customHeight="1" x14ac:dyDescent="0.25">
      <c r="A122" s="109" t="s">
        <v>120</v>
      </c>
      <c r="B122" s="33">
        <v>0.14923621235585349</v>
      </c>
      <c r="C122" s="33">
        <v>0.1559769351381407</v>
      </c>
      <c r="D122" s="33">
        <v>0.1512342931953832</v>
      </c>
      <c r="E122" s="33">
        <v>0.12751407048994948</v>
      </c>
      <c r="F122" s="33">
        <v>0.14422116370930005</v>
      </c>
      <c r="G122" s="33">
        <v>0.11446996694542781</v>
      </c>
      <c r="H122" s="33">
        <v>0.12786911544970597</v>
      </c>
      <c r="I122" s="33">
        <v>0.11882634072351736</v>
      </c>
      <c r="J122" s="33">
        <v>9.7478972877522635E-2</v>
      </c>
      <c r="K122" s="33">
        <v>8.7712349884421476E-2</v>
      </c>
      <c r="L122" s="33">
        <v>6.6111334678407629E-2</v>
      </c>
      <c r="M122" s="33">
        <v>5.9816503102154681E-2</v>
      </c>
      <c r="N122" s="33">
        <v>4.6099651645079599E-2</v>
      </c>
      <c r="O122" s="33">
        <v>4.5450655162435634E-2</v>
      </c>
      <c r="P122" s="33">
        <v>2.8825191530896421E-2</v>
      </c>
      <c r="Q122" s="33">
        <v>3.031906364491406E-2</v>
      </c>
      <c r="R122" s="33">
        <v>3.0682514752114441E-2</v>
      </c>
      <c r="S122" s="33">
        <v>3.7559902903722756E-2</v>
      </c>
      <c r="T122" s="33">
        <v>3.7122551826062125E-2</v>
      </c>
      <c r="U122" s="33">
        <v>3.6650973639765383E-2</v>
      </c>
      <c r="V122" s="33">
        <v>3.7983216701269917E-2</v>
      </c>
      <c r="W122" s="33">
        <v>3.5401428640978193E-2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172.55030318794815</v>
      </c>
      <c r="G124" s="117">
        <f t="shared" si="42"/>
        <v>175.23255932394292</v>
      </c>
      <c r="H124" s="117">
        <f t="shared" si="42"/>
        <v>160.49302901327505</v>
      </c>
      <c r="I124" s="117">
        <f t="shared" si="42"/>
        <v>146.75700379892453</v>
      </c>
      <c r="J124" s="117">
        <f t="shared" si="42"/>
        <v>57.568671347282859</v>
      </c>
      <c r="K124" s="117">
        <f t="shared" si="42"/>
        <v>74.239743444221304</v>
      </c>
      <c r="L124" s="117">
        <f t="shared" si="42"/>
        <v>156.48390053711705</v>
      </c>
      <c r="M124" s="117">
        <f t="shared" si="42"/>
        <v>614.15876205271252</v>
      </c>
      <c r="N124" s="117">
        <f t="shared" si="42"/>
        <v>753.50525888554216</v>
      </c>
      <c r="O124" s="117">
        <f t="shared" si="42"/>
        <v>1001.9186721834402</v>
      </c>
      <c r="P124" s="117">
        <f t="shared" si="42"/>
        <v>887.05405153261972</v>
      </c>
      <c r="Q124" s="117">
        <f t="shared" si="42"/>
        <v>985.82803567312124</v>
      </c>
      <c r="R124" s="117">
        <f t="shared" ref="R124:V124" si="43">R125+R128+R130+R139</f>
        <v>1023.6984839973528</v>
      </c>
      <c r="S124" s="117">
        <f t="shared" si="43"/>
        <v>994.62480847515485</v>
      </c>
      <c r="T124" s="117">
        <f t="shared" si="43"/>
        <v>1181.2937143520976</v>
      </c>
      <c r="U124" s="117">
        <f t="shared" si="43"/>
        <v>977.98391235810971</v>
      </c>
      <c r="V124" s="117">
        <f t="shared" si="43"/>
        <v>956.34492771042778</v>
      </c>
      <c r="W124" s="117">
        <f t="shared" ref="W124" si="44">W125+W128+W130+W139</f>
        <v>788.10492341085842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135.11467889583457</v>
      </c>
      <c r="G125" s="122">
        <f t="shared" si="45"/>
        <v>139.41395284226573</v>
      </c>
      <c r="H125" s="122">
        <f t="shared" si="45"/>
        <v>124.92527300673636</v>
      </c>
      <c r="I125" s="122">
        <f t="shared" si="45"/>
        <v>115.89889527729672</v>
      </c>
      <c r="J125" s="122">
        <f t="shared" si="45"/>
        <v>37.906473032799582</v>
      </c>
      <c r="K125" s="122">
        <f t="shared" si="45"/>
        <v>45.332312697955253</v>
      </c>
      <c r="L125" s="122">
        <f t="shared" si="45"/>
        <v>108.35833556203237</v>
      </c>
      <c r="M125" s="122">
        <f t="shared" si="45"/>
        <v>491.64826673648906</v>
      </c>
      <c r="N125" s="122">
        <f t="shared" si="45"/>
        <v>610.73341577333053</v>
      </c>
      <c r="O125" s="122">
        <f t="shared" si="45"/>
        <v>819.34212243193463</v>
      </c>
      <c r="P125" s="122">
        <f t="shared" si="45"/>
        <v>702.32478740842714</v>
      </c>
      <c r="Q125" s="122">
        <f t="shared" si="45"/>
        <v>793.35357119307253</v>
      </c>
      <c r="R125" s="122">
        <f t="shared" ref="R125:V125" si="46">SUM(R126:R127)</f>
        <v>826.76657012213798</v>
      </c>
      <c r="S125" s="122">
        <f t="shared" si="46"/>
        <v>792.03194466635011</v>
      </c>
      <c r="T125" s="122">
        <f t="shared" si="46"/>
        <v>954.10408979177578</v>
      </c>
      <c r="U125" s="122">
        <f t="shared" si="46"/>
        <v>777.27553753335337</v>
      </c>
      <c r="V125" s="122">
        <f t="shared" si="46"/>
        <v>773.22678928230425</v>
      </c>
      <c r="W125" s="122">
        <f t="shared" ref="W125" si="47">SUM(W126:W127)</f>
        <v>641.6306180175485</v>
      </c>
      <c r="DA125" s="130" t="s">
        <v>1687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134.62972041468248</v>
      </c>
      <c r="G126" s="98">
        <v>138.92055359603606</v>
      </c>
      <c r="H126" s="98">
        <v>124.49647998996655</v>
      </c>
      <c r="I126" s="98">
        <v>115.51165781914867</v>
      </c>
      <c r="J126" s="98">
        <v>37.78542404691246</v>
      </c>
      <c r="K126" s="98">
        <v>45.188988540824205</v>
      </c>
      <c r="L126" s="98">
        <v>108.00506743230191</v>
      </c>
      <c r="M126" s="98">
        <v>490.04152615497236</v>
      </c>
      <c r="N126" s="98">
        <v>608.85230308829739</v>
      </c>
      <c r="O126" s="98">
        <v>816.64703334935291</v>
      </c>
      <c r="P126" s="98">
        <v>699.95721514408547</v>
      </c>
      <c r="Q126" s="98">
        <v>790.92402789720029</v>
      </c>
      <c r="R126" s="98">
        <v>824.23877901977653</v>
      </c>
      <c r="S126" s="98">
        <v>789.62646890226495</v>
      </c>
      <c r="T126" s="98">
        <v>951.23248781885945</v>
      </c>
      <c r="U126" s="98">
        <v>774.91717301996687</v>
      </c>
      <c r="V126" s="98">
        <v>770.89086653291326</v>
      </c>
      <c r="W126" s="98">
        <v>639.75820674500812</v>
      </c>
      <c r="DA126" s="63" t="s">
        <v>1688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0.48495848115210072</v>
      </c>
      <c r="G127" s="98">
        <v>0.49339924622967868</v>
      </c>
      <c r="H127" s="98">
        <v>0.42879301676982079</v>
      </c>
      <c r="I127" s="98">
        <v>0.38723745814804406</v>
      </c>
      <c r="J127" s="98">
        <v>0.1210489858871218</v>
      </c>
      <c r="K127" s="98">
        <v>0.14332415713104457</v>
      </c>
      <c r="L127" s="98">
        <v>0.35326812973045424</v>
      </c>
      <c r="M127" s="98">
        <v>1.606740581516706</v>
      </c>
      <c r="N127" s="98">
        <v>1.881112685033179</v>
      </c>
      <c r="O127" s="98">
        <v>2.6950890825817648</v>
      </c>
      <c r="P127" s="98">
        <v>2.3675722643416948</v>
      </c>
      <c r="Q127" s="98">
        <v>2.4295432958722558</v>
      </c>
      <c r="R127" s="98">
        <v>2.5277911023614958</v>
      </c>
      <c r="S127" s="98">
        <v>2.4054757640851627</v>
      </c>
      <c r="T127" s="98">
        <v>2.8716019729162898</v>
      </c>
      <c r="U127" s="98">
        <v>2.3583645133865336</v>
      </c>
      <c r="V127" s="98">
        <v>2.3359227493909627</v>
      </c>
      <c r="W127" s="98">
        <v>1.8724112725404143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0.4576766679639655</v>
      </c>
      <c r="G128" s="122">
        <f t="shared" si="48"/>
        <v>1.2962726630055341</v>
      </c>
      <c r="H128" s="122">
        <f t="shared" si="48"/>
        <v>1.4234073599851074</v>
      </c>
      <c r="I128" s="122">
        <f t="shared" si="48"/>
        <v>1.2561863910022038</v>
      </c>
      <c r="J128" s="122">
        <f t="shared" si="48"/>
        <v>1.5647742322159781</v>
      </c>
      <c r="K128" s="122">
        <f t="shared" si="48"/>
        <v>1.9712281247800163</v>
      </c>
      <c r="L128" s="122">
        <f t="shared" si="48"/>
        <v>1.9873788777036416</v>
      </c>
      <c r="M128" s="122">
        <f t="shared" si="48"/>
        <v>3.094573650579413</v>
      </c>
      <c r="N128" s="122">
        <f t="shared" si="48"/>
        <v>7.6681028653302308</v>
      </c>
      <c r="O128" s="122">
        <f t="shared" si="48"/>
        <v>6.1239280482082803</v>
      </c>
      <c r="P128" s="122">
        <f t="shared" si="48"/>
        <v>5.1840382753658876</v>
      </c>
      <c r="Q128" s="122">
        <f t="shared" si="48"/>
        <v>11.790197147853224</v>
      </c>
      <c r="R128" s="122">
        <f t="shared" si="48"/>
        <v>8.7471090230296706</v>
      </c>
      <c r="S128" s="122">
        <f t="shared" si="48"/>
        <v>13.336023340345665</v>
      </c>
      <c r="T128" s="122">
        <f t="shared" si="48"/>
        <v>9.8981664578880686</v>
      </c>
      <c r="U128" s="122">
        <f t="shared" si="48"/>
        <v>11.30973764271088</v>
      </c>
      <c r="V128" s="122">
        <f t="shared" si="48"/>
        <v>7.6919177037982145</v>
      </c>
      <c r="W128" s="122">
        <f t="shared" si="48"/>
        <v>8.5156855431908998</v>
      </c>
      <c r="DA128" s="130" t="s">
        <v>1690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0.4576766679639655</v>
      </c>
      <c r="G129" s="98">
        <v>1.2962726630055341</v>
      </c>
      <c r="H129" s="98">
        <v>1.4234073599851074</v>
      </c>
      <c r="I129" s="98">
        <v>1.2561863910022038</v>
      </c>
      <c r="J129" s="98">
        <v>1.5647742322159781</v>
      </c>
      <c r="K129" s="98">
        <v>1.9712281247800163</v>
      </c>
      <c r="L129" s="98">
        <v>1.9873788777036416</v>
      </c>
      <c r="M129" s="98">
        <v>3.094573650579413</v>
      </c>
      <c r="N129" s="98">
        <v>7.6681028653302308</v>
      </c>
      <c r="O129" s="98">
        <v>6.1239280482082803</v>
      </c>
      <c r="P129" s="98">
        <v>5.1840382753658876</v>
      </c>
      <c r="Q129" s="98">
        <v>11.790197147853224</v>
      </c>
      <c r="R129" s="98">
        <v>8.7471090230296706</v>
      </c>
      <c r="S129" s="98">
        <v>13.336023340345665</v>
      </c>
      <c r="T129" s="98">
        <v>9.8981664578880686</v>
      </c>
      <c r="U129" s="98">
        <v>11.30973764271088</v>
      </c>
      <c r="V129" s="98">
        <v>7.6919177037982145</v>
      </c>
      <c r="W129" s="98">
        <v>8.5156855431908998</v>
      </c>
      <c r="DA129" s="63" t="s">
        <v>1691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25.337020070846155</v>
      </c>
      <c r="G130" s="122">
        <v>24.298403362849722</v>
      </c>
      <c r="H130" s="122">
        <v>23.013968242546007</v>
      </c>
      <c r="I130" s="122">
        <v>20.194057505222226</v>
      </c>
      <c r="J130" s="122">
        <v>8.6811068803772198</v>
      </c>
      <c r="K130" s="122">
        <v>14.629541142955388</v>
      </c>
      <c r="L130" s="122">
        <v>29.19166981832976</v>
      </c>
      <c r="M130" s="122">
        <v>86.064752591407114</v>
      </c>
      <c r="N130" s="122">
        <v>95.412320425238093</v>
      </c>
      <c r="O130" s="122">
        <v>123.9764036585788</v>
      </c>
      <c r="P130" s="122">
        <v>127.30135781135456</v>
      </c>
      <c r="Q130" s="122">
        <v>125.67530728847854</v>
      </c>
      <c r="R130" s="122">
        <v>131.26512124290753</v>
      </c>
      <c r="S130" s="122">
        <v>124.69782674250135</v>
      </c>
      <c r="T130" s="122">
        <v>153.13239487307334</v>
      </c>
      <c r="U130" s="122">
        <v>127.7171874832656</v>
      </c>
      <c r="V130" s="122">
        <v>117.19296720317405</v>
      </c>
      <c r="W130" s="122">
        <v>85.23050260010173</v>
      </c>
      <c r="DA130" s="130" t="s">
        <v>1692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21.358935680556336</v>
      </c>
      <c r="G131" s="98">
        <v>19.933974639692241</v>
      </c>
      <c r="H131" s="98">
        <v>19.119564355230487</v>
      </c>
      <c r="I131" s="98">
        <v>17.833008112463851</v>
      </c>
      <c r="J131" s="98">
        <v>5.4684845038017524</v>
      </c>
      <c r="K131" s="98">
        <v>6.497195991128164</v>
      </c>
      <c r="L131" s="98">
        <v>14.594298824918248</v>
      </c>
      <c r="M131" s="98">
        <v>77.560521767334052</v>
      </c>
      <c r="N131" s="98">
        <v>85.439909932523022</v>
      </c>
      <c r="O131" s="98">
        <v>113.81686779932318</v>
      </c>
      <c r="P131" s="98">
        <v>118.33064591956563</v>
      </c>
      <c r="Q131" s="98">
        <v>117.40859352148104</v>
      </c>
      <c r="R131" s="98">
        <v>122.35141847461563</v>
      </c>
      <c r="S131" s="98">
        <v>115.24087484824669</v>
      </c>
      <c r="T131" s="98">
        <v>140.27690941824628</v>
      </c>
      <c r="U131" s="98">
        <v>112.86357127421411</v>
      </c>
      <c r="V131" s="98">
        <v>98.646678410064212</v>
      </c>
      <c r="W131" s="98">
        <v>70.622407001630179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7.1345317227955521E-3</v>
      </c>
      <c r="G132" s="98">
        <v>9.5796174939096583E-3</v>
      </c>
      <c r="H132" s="98">
        <v>1.0128030897876377E-2</v>
      </c>
      <c r="I132" s="98">
        <v>1.4869909060779521E-2</v>
      </c>
      <c r="J132" s="98">
        <v>4.5217519397465697E-3</v>
      </c>
      <c r="K132" s="98">
        <v>5.1450403044508014E-3</v>
      </c>
      <c r="L132" s="98">
        <v>1.7759402475668117E-2</v>
      </c>
      <c r="M132" s="98">
        <v>0.17185003106550978</v>
      </c>
      <c r="N132" s="98">
        <v>0.18646666994698113</v>
      </c>
      <c r="O132" s="98">
        <v>0.31859082236767211</v>
      </c>
      <c r="P132" s="98">
        <v>0.36734144105458338</v>
      </c>
      <c r="Q132" s="98">
        <v>0.37572295944471434</v>
      </c>
      <c r="R132" s="98">
        <v>0.4203590243362228</v>
      </c>
      <c r="S132" s="98">
        <v>0.39616429998191749</v>
      </c>
      <c r="T132" s="98">
        <v>0.63081207026412767</v>
      </c>
      <c r="U132" s="98">
        <v>0.51500512239544982</v>
      </c>
      <c r="V132" s="98">
        <v>0.45962588733836823</v>
      </c>
      <c r="W132" s="98">
        <v>0.35560460134941874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1.6276536863722405E-3</v>
      </c>
      <c r="G133" s="101">
        <v>1.8776112193395673E-3</v>
      </c>
      <c r="H133" s="101">
        <v>2.0124045879857068E-3</v>
      </c>
      <c r="I133" s="101">
        <v>2.969494010888557E-3</v>
      </c>
      <c r="J133" s="101">
        <v>1.1215438687657284E-3</v>
      </c>
      <c r="K133" s="101">
        <v>5.7944401901973757E-5</v>
      </c>
      <c r="L133" s="101">
        <v>2.0382016595345981E-4</v>
      </c>
      <c r="M133" s="101">
        <v>3.9138664108154433E-2</v>
      </c>
      <c r="N133" s="101">
        <v>3.2808475309947127E-2</v>
      </c>
      <c r="O133" s="101">
        <v>5.5789307041960404E-2</v>
      </c>
      <c r="P133" s="101">
        <v>9.3738248473083499E-2</v>
      </c>
      <c r="Q133" s="101">
        <v>6.9958117001842596E-2</v>
      </c>
      <c r="R133" s="101">
        <v>7.5494681016279333E-2</v>
      </c>
      <c r="S133" s="101">
        <v>7.5046619222380345E-2</v>
      </c>
      <c r="T133" s="101">
        <v>0.11209889359056459</v>
      </c>
      <c r="U133" s="101">
        <v>0.10205880126104329</v>
      </c>
      <c r="V133" s="101">
        <v>8.3951187719340847E-2</v>
      </c>
      <c r="W133" s="101">
        <v>7.6909899105309543E-2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5.5068780364233121E-3</v>
      </c>
      <c r="G134" s="104">
        <v>7.7020062745700914E-3</v>
      </c>
      <c r="H134" s="104">
        <v>8.1156263098906695E-3</v>
      </c>
      <c r="I134" s="104">
        <v>1.1900415049890964E-2</v>
      </c>
      <c r="J134" s="104">
        <v>3.400208070980841E-3</v>
      </c>
      <c r="K134" s="104">
        <v>5.087095902548828E-3</v>
      </c>
      <c r="L134" s="104">
        <v>1.7555582309714657E-2</v>
      </c>
      <c r="M134" s="104">
        <v>0.13271136695735536</v>
      </c>
      <c r="N134" s="104">
        <v>0.15365819463703401</v>
      </c>
      <c r="O134" s="104">
        <v>0.26280151532571172</v>
      </c>
      <c r="P134" s="104">
        <v>0.2736031925814999</v>
      </c>
      <c r="Q134" s="104">
        <v>0.30576484244287172</v>
      </c>
      <c r="R134" s="104">
        <v>0.34486434331994348</v>
      </c>
      <c r="S134" s="104">
        <v>0.32111768075953712</v>
      </c>
      <c r="T134" s="104">
        <v>0.51871317667356309</v>
      </c>
      <c r="U134" s="104">
        <v>0.41294632113440655</v>
      </c>
      <c r="V134" s="104">
        <v>0.37567469961902739</v>
      </c>
      <c r="W134" s="104">
        <v>0.27869470224410919</v>
      </c>
      <c r="DA134" s="132" t="s">
        <v>1696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3.8791473786260058</v>
      </c>
      <c r="G135" s="101">
        <v>4.2333189951151686</v>
      </c>
      <c r="H135" s="101">
        <v>3.7734395709836819</v>
      </c>
      <c r="I135" s="101">
        <v>2.2728395599244471</v>
      </c>
      <c r="J135" s="101">
        <v>2.9043897545906785</v>
      </c>
      <c r="K135" s="101">
        <v>6.7436735512668626</v>
      </c>
      <c r="L135" s="101">
        <v>10.73872684104988</v>
      </c>
      <c r="M135" s="101">
        <v>5.3322622277034464</v>
      </c>
      <c r="N135" s="101">
        <v>6.6770212246834149</v>
      </c>
      <c r="O135" s="101">
        <v>6.7856883506001608</v>
      </c>
      <c r="P135" s="101">
        <v>5.7972335865783853</v>
      </c>
      <c r="Q135" s="101">
        <v>5.462221176289729</v>
      </c>
      <c r="R135" s="101">
        <v>5.8688295337813274</v>
      </c>
      <c r="S135" s="101">
        <v>6.1429575910450271</v>
      </c>
      <c r="T135" s="101">
        <v>8.6085571035281525</v>
      </c>
      <c r="U135" s="101">
        <v>10.042764182472704</v>
      </c>
      <c r="V135" s="101">
        <v>12.199800679727947</v>
      </c>
      <c r="W135" s="101">
        <v>9.543925811471853</v>
      </c>
      <c r="DA135" s="131" t="s">
        <v>1697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9.1802479941019019E-2</v>
      </c>
      <c r="G136" s="104">
        <v>0.12153011054840139</v>
      </c>
      <c r="H136" s="104">
        <v>0.11083628543395675</v>
      </c>
      <c r="I136" s="104">
        <v>7.3339923773152488E-2</v>
      </c>
      <c r="J136" s="104">
        <v>0.3037108700450426</v>
      </c>
      <c r="K136" s="104">
        <v>1.3835265602559113</v>
      </c>
      <c r="L136" s="104">
        <v>3.8408847498859622</v>
      </c>
      <c r="M136" s="104">
        <v>3.000118565304104</v>
      </c>
      <c r="N136" s="104">
        <v>3.1089225980846757</v>
      </c>
      <c r="O136" s="104">
        <v>3.0552566862877861</v>
      </c>
      <c r="P136" s="104">
        <v>2.8061368641559792</v>
      </c>
      <c r="Q136" s="104">
        <v>2.4287696312630516</v>
      </c>
      <c r="R136" s="104">
        <v>2.6245142101743539</v>
      </c>
      <c r="S136" s="104">
        <v>2.9178300032277007</v>
      </c>
      <c r="T136" s="104">
        <v>3.6161162810347882</v>
      </c>
      <c r="U136" s="104">
        <v>4.2958469041833398</v>
      </c>
      <c r="V136" s="104">
        <v>5.8868622260435366</v>
      </c>
      <c r="W136" s="104">
        <v>4.7085651856502828</v>
      </c>
      <c r="DA136" s="132" t="s">
        <v>1698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2.4471649308935958E-2</v>
      </c>
      <c r="G137" s="98">
        <v>2.7980946752057548E-2</v>
      </c>
      <c r="H137" s="98">
        <v>2.5891862584958278E-2</v>
      </c>
      <c r="I137" s="98">
        <v>1.7234366986754013E-2</v>
      </c>
      <c r="J137" s="98">
        <v>8.797110093113078E-2</v>
      </c>
      <c r="K137" s="98">
        <v>0.34047085683925032</v>
      </c>
      <c r="L137" s="98">
        <v>0.87664666166351912</v>
      </c>
      <c r="M137" s="98">
        <v>0.79789918560266904</v>
      </c>
      <c r="N137" s="98">
        <v>0.64935592478007398</v>
      </c>
      <c r="O137" s="98">
        <v>0.62807825665591599</v>
      </c>
      <c r="P137" s="98">
        <v>0.84643089868523558</v>
      </c>
      <c r="Q137" s="98">
        <v>0.53927698313253969</v>
      </c>
      <c r="R137" s="98">
        <v>0.55410291977047454</v>
      </c>
      <c r="S137" s="98">
        <v>0.64117188768480515</v>
      </c>
      <c r="T137" s="98">
        <v>0.70071399118160815</v>
      </c>
      <c r="U137" s="98">
        <v>0.93877815699678779</v>
      </c>
      <c r="V137" s="98">
        <v>1.1823819063671528</v>
      </c>
      <c r="W137" s="98">
        <v>1.1604483383363005</v>
      </c>
      <c r="DA137" s="63" t="s">
        <v>1699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6.7330830632083061E-2</v>
      </c>
      <c r="G138" s="98">
        <v>9.3549163796343843E-2</v>
      </c>
      <c r="H138" s="98">
        <v>8.4944422848998474E-2</v>
      </c>
      <c r="I138" s="98">
        <v>5.6105556786398475E-2</v>
      </c>
      <c r="J138" s="98">
        <v>0.21573976911391185</v>
      </c>
      <c r="K138" s="98">
        <v>1.043055703416661</v>
      </c>
      <c r="L138" s="98">
        <v>2.9642380882224431</v>
      </c>
      <c r="M138" s="98">
        <v>2.2022193797014351</v>
      </c>
      <c r="N138" s="98">
        <v>2.4595666733046015</v>
      </c>
      <c r="O138" s="98">
        <v>2.4271784296318701</v>
      </c>
      <c r="P138" s="98">
        <v>1.9597059654707434</v>
      </c>
      <c r="Q138" s="98">
        <v>1.8894926481305121</v>
      </c>
      <c r="R138" s="98">
        <v>2.0704112904038796</v>
      </c>
      <c r="S138" s="98">
        <v>2.2766581155428955</v>
      </c>
      <c r="T138" s="98">
        <v>2.91540228985318</v>
      </c>
      <c r="U138" s="98">
        <v>3.3570687471865517</v>
      </c>
      <c r="V138" s="98">
        <v>4.7044803196763834</v>
      </c>
      <c r="W138" s="98">
        <v>3.5481168473139819</v>
      </c>
      <c r="DA138" s="63" t="s">
        <v>1700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11.640927553303435</v>
      </c>
      <c r="G139" s="122">
        <v>10.223930455821955</v>
      </c>
      <c r="H139" s="122">
        <v>11.130380404007575</v>
      </c>
      <c r="I139" s="122">
        <v>9.407864625403402</v>
      </c>
      <c r="J139" s="122">
        <v>9.4163172018900738</v>
      </c>
      <c r="K139" s="122">
        <v>12.306661478530648</v>
      </c>
      <c r="L139" s="122">
        <v>16.946516279051288</v>
      </c>
      <c r="M139" s="122">
        <v>33.351169074236864</v>
      </c>
      <c r="N139" s="122">
        <v>39.691419821643365</v>
      </c>
      <c r="O139" s="122">
        <v>52.476218044718529</v>
      </c>
      <c r="P139" s="122">
        <v>52.243868037472168</v>
      </c>
      <c r="Q139" s="122">
        <v>55.008960043717053</v>
      </c>
      <c r="R139" s="122">
        <v>56.919683609277648</v>
      </c>
      <c r="S139" s="122">
        <v>64.559013725957712</v>
      </c>
      <c r="T139" s="122">
        <v>64.159063229360385</v>
      </c>
      <c r="U139" s="122">
        <v>61.681449698779858</v>
      </c>
      <c r="V139" s="122">
        <v>58.233253521151269</v>
      </c>
      <c r="W139" s="122">
        <v>52.728117250017277</v>
      </c>
      <c r="DA139" s="130" t="s">
        <v>1701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5.3271980366463714</v>
      </c>
      <c r="G140" s="98">
        <v>5.0258126950908455</v>
      </c>
      <c r="H140" s="98">
        <v>5.0198103031134726</v>
      </c>
      <c r="I140" s="98">
        <v>4.2060731351609109</v>
      </c>
      <c r="J140" s="98">
        <v>4.5536821811400969</v>
      </c>
      <c r="K140" s="98">
        <v>5.7416836250112278</v>
      </c>
      <c r="L140" s="98">
        <v>7.8495991192605699</v>
      </c>
      <c r="M140" s="98">
        <v>14.775803184181983</v>
      </c>
      <c r="N140" s="98">
        <v>17.489446156932459</v>
      </c>
      <c r="O140" s="98">
        <v>20.880563565266108</v>
      </c>
      <c r="P140" s="98">
        <v>23.388392434425448</v>
      </c>
      <c r="Q140" s="98">
        <v>22.63329703057348</v>
      </c>
      <c r="R140" s="98">
        <v>24.320100941348613</v>
      </c>
      <c r="S140" s="98">
        <v>25.46745398756179</v>
      </c>
      <c r="T140" s="98">
        <v>25.655361944562141</v>
      </c>
      <c r="U140" s="98">
        <v>24.117360424261136</v>
      </c>
      <c r="V140" s="98">
        <v>22.313361409138608</v>
      </c>
      <c r="W140" s="98">
        <v>20.116630851124583</v>
      </c>
      <c r="DA140" s="63" t="s">
        <v>1702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6.3137295166570642</v>
      </c>
      <c r="G141" s="33">
        <v>5.19811776073111</v>
      </c>
      <c r="H141" s="33">
        <v>6.1105701008941029</v>
      </c>
      <c r="I141" s="33">
        <v>5.2017914902424911</v>
      </c>
      <c r="J141" s="33">
        <v>4.8626350207499769</v>
      </c>
      <c r="K141" s="33">
        <v>6.5649778535194203</v>
      </c>
      <c r="L141" s="33">
        <v>9.096917159790717</v>
      </c>
      <c r="M141" s="33">
        <v>18.575365890054883</v>
      </c>
      <c r="N141" s="33">
        <v>22.201973664710906</v>
      </c>
      <c r="O141" s="33">
        <v>31.595654479452421</v>
      </c>
      <c r="P141" s="33">
        <v>28.855475603046724</v>
      </c>
      <c r="Q141" s="33">
        <v>32.375663013143573</v>
      </c>
      <c r="R141" s="33">
        <v>32.599582667929035</v>
      </c>
      <c r="S141" s="33">
        <v>39.091559738395922</v>
      </c>
      <c r="T141" s="33">
        <v>38.503701284798247</v>
      </c>
      <c r="U141" s="33">
        <v>37.564089274518722</v>
      </c>
      <c r="V141" s="33">
        <v>35.919892112012661</v>
      </c>
      <c r="W141" s="33">
        <v>32.611486398892694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7.436100540542367</v>
      </c>
      <c r="C143" s="117">
        <f t="shared" si="49"/>
        <v>8.9925823573414494</v>
      </c>
      <c r="D143" s="117">
        <f t="shared" si="49"/>
        <v>10.955179595090797</v>
      </c>
      <c r="E143" s="117">
        <f t="shared" si="49"/>
        <v>15.044353545598389</v>
      </c>
      <c r="F143" s="117">
        <f t="shared" si="49"/>
        <v>21.689498415025199</v>
      </c>
      <c r="G143" s="117">
        <f t="shared" si="49"/>
        <v>29.520849223249115</v>
      </c>
      <c r="H143" s="117">
        <f t="shared" si="49"/>
        <v>31.019610555076717</v>
      </c>
      <c r="I143" s="117">
        <f t="shared" si="49"/>
        <v>34.736717341621471</v>
      </c>
      <c r="J143" s="117">
        <f t="shared" si="49"/>
        <v>41.535945755758874</v>
      </c>
      <c r="K143" s="117">
        <f t="shared" si="49"/>
        <v>52.376748881964424</v>
      </c>
      <c r="L143" s="117">
        <f t="shared" si="49"/>
        <v>73.485525851997963</v>
      </c>
      <c r="M143" s="117">
        <f t="shared" si="49"/>
        <v>86.179330314593017</v>
      </c>
      <c r="N143" s="117">
        <f t="shared" si="49"/>
        <v>95.734185531471354</v>
      </c>
      <c r="O143" s="117">
        <f t="shared" si="49"/>
        <v>101.20873347378922</v>
      </c>
      <c r="P143" s="117">
        <f t="shared" si="49"/>
        <v>87.03136580522478</v>
      </c>
      <c r="Q143" s="117">
        <f t="shared" si="49"/>
        <v>101.08418313605546</v>
      </c>
      <c r="R143" s="117">
        <f t="shared" ref="R143:V143" si="50">R144+R146+R148+R157</f>
        <v>102.96625282610029</v>
      </c>
      <c r="S143" s="117">
        <f t="shared" si="50"/>
        <v>113.41866697288478</v>
      </c>
      <c r="T143" s="117">
        <f t="shared" si="50"/>
        <v>107.70717891115132</v>
      </c>
      <c r="U143" s="117">
        <f t="shared" si="50"/>
        <v>120.0931015915246</v>
      </c>
      <c r="V143" s="117">
        <f t="shared" si="50"/>
        <v>142.96594795332913</v>
      </c>
      <c r="W143" s="117">
        <f t="shared" ref="W143" si="51">W144+W146+W148+W157</f>
        <v>421.0640024589643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3.7913411305145295</v>
      </c>
      <c r="C144" s="122">
        <f t="shared" si="52"/>
        <v>4.8350919285564302</v>
      </c>
      <c r="D144" s="122">
        <f t="shared" si="52"/>
        <v>5.7019799840176475</v>
      </c>
      <c r="E144" s="122">
        <f t="shared" si="52"/>
        <v>7.7334627844859343</v>
      </c>
      <c r="F144" s="122">
        <f t="shared" si="52"/>
        <v>11.620449911165013</v>
      </c>
      <c r="G144" s="122">
        <f t="shared" si="52"/>
        <v>17.642573146639055</v>
      </c>
      <c r="H144" s="122">
        <f t="shared" si="52"/>
        <v>16.923508563099176</v>
      </c>
      <c r="I144" s="122">
        <f t="shared" si="52"/>
        <v>19.33302614000128</v>
      </c>
      <c r="J144" s="122">
        <f t="shared" si="52"/>
        <v>23.040437993741584</v>
      </c>
      <c r="K144" s="122">
        <f t="shared" si="52"/>
        <v>28.369876232258921</v>
      </c>
      <c r="L144" s="122">
        <f t="shared" si="52"/>
        <v>42.109945615014148</v>
      </c>
      <c r="M144" s="122">
        <f t="shared" si="52"/>
        <v>44.989876086825575</v>
      </c>
      <c r="N144" s="122">
        <f t="shared" si="52"/>
        <v>51.415086463522222</v>
      </c>
      <c r="O144" s="122">
        <f t="shared" si="52"/>
        <v>56.063325296362827</v>
      </c>
      <c r="P144" s="122">
        <f t="shared" si="52"/>
        <v>42.937687545081026</v>
      </c>
      <c r="Q144" s="122">
        <f t="shared" si="52"/>
        <v>52.294922461637512</v>
      </c>
      <c r="R144" s="122">
        <f t="shared" si="52"/>
        <v>53.586704156753761</v>
      </c>
      <c r="S144" s="122">
        <f t="shared" si="52"/>
        <v>58.224064352899063</v>
      </c>
      <c r="T144" s="122">
        <f t="shared" si="52"/>
        <v>54.578590525206607</v>
      </c>
      <c r="U144" s="122">
        <f t="shared" si="52"/>
        <v>46.204490265607376</v>
      </c>
      <c r="V144" s="122">
        <f t="shared" si="52"/>
        <v>41.737582064363231</v>
      </c>
      <c r="W144" s="122">
        <f t="shared" si="52"/>
        <v>245.86023686232579</v>
      </c>
      <c r="DA144" s="130" t="s">
        <v>1705</v>
      </c>
    </row>
    <row r="145" spans="1:105" ht="12" customHeight="1" x14ac:dyDescent="0.25">
      <c r="A145" s="97" t="s">
        <v>53</v>
      </c>
      <c r="B145" s="98">
        <v>3.7913411305145295</v>
      </c>
      <c r="C145" s="98">
        <v>4.8350919285564302</v>
      </c>
      <c r="D145" s="98">
        <v>5.7019799840176475</v>
      </c>
      <c r="E145" s="98">
        <v>7.7334627844859343</v>
      </c>
      <c r="F145" s="98">
        <v>11.620449911165013</v>
      </c>
      <c r="G145" s="98">
        <v>17.642573146639055</v>
      </c>
      <c r="H145" s="98">
        <v>16.923508563099176</v>
      </c>
      <c r="I145" s="98">
        <v>19.33302614000128</v>
      </c>
      <c r="J145" s="98">
        <v>23.040437993741584</v>
      </c>
      <c r="K145" s="98">
        <v>28.369876232258921</v>
      </c>
      <c r="L145" s="98">
        <v>42.109945615014148</v>
      </c>
      <c r="M145" s="98">
        <v>44.989876086825575</v>
      </c>
      <c r="N145" s="98">
        <v>51.415086463522222</v>
      </c>
      <c r="O145" s="98">
        <v>56.063325296362827</v>
      </c>
      <c r="P145" s="98">
        <v>42.937687545081026</v>
      </c>
      <c r="Q145" s="98">
        <v>52.294922461637512</v>
      </c>
      <c r="R145" s="98">
        <v>53.586704156753761</v>
      </c>
      <c r="S145" s="98">
        <v>58.224064352899063</v>
      </c>
      <c r="T145" s="98">
        <v>54.578590525206607</v>
      </c>
      <c r="U145" s="98">
        <v>46.204490265607376</v>
      </c>
      <c r="V145" s="98">
        <v>41.737582064363231</v>
      </c>
      <c r="W145" s="98">
        <v>245.86023686232579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0.36157542277451837</v>
      </c>
      <c r="C146" s="122">
        <f t="shared" si="53"/>
        <v>0.40392835980250813</v>
      </c>
      <c r="D146" s="122">
        <f t="shared" si="53"/>
        <v>0.31852054390635187</v>
      </c>
      <c r="E146" s="122">
        <f t="shared" si="53"/>
        <v>0.95694366652002671</v>
      </c>
      <c r="F146" s="122">
        <f t="shared" si="53"/>
        <v>0.4196242545406268</v>
      </c>
      <c r="G146" s="122">
        <f t="shared" si="53"/>
        <v>0.57097394200010321</v>
      </c>
      <c r="H146" s="122">
        <f t="shared" si="53"/>
        <v>0.81870672996807881</v>
      </c>
      <c r="I146" s="122">
        <f t="shared" si="53"/>
        <v>0.85028462242319713</v>
      </c>
      <c r="J146" s="122">
        <f t="shared" si="53"/>
        <v>1.2833777690911887</v>
      </c>
      <c r="K146" s="122">
        <f t="shared" si="53"/>
        <v>1.8881054063306293</v>
      </c>
      <c r="L146" s="122">
        <f t="shared" si="53"/>
        <v>2.0971232638154147</v>
      </c>
      <c r="M146" s="122">
        <f t="shared" si="53"/>
        <v>3.0256520254045967</v>
      </c>
      <c r="N146" s="122">
        <f t="shared" si="53"/>
        <v>5.2671495635570773</v>
      </c>
      <c r="O146" s="122">
        <f t="shared" si="53"/>
        <v>3.7267171797661849</v>
      </c>
      <c r="P146" s="122">
        <f t="shared" si="53"/>
        <v>2.7918925593479704</v>
      </c>
      <c r="Q146" s="122">
        <f t="shared" si="53"/>
        <v>5.8459854906248383</v>
      </c>
      <c r="R146" s="122">
        <f t="shared" si="53"/>
        <v>4.2055835431022599</v>
      </c>
      <c r="S146" s="122">
        <f t="shared" si="53"/>
        <v>6.4432692755761067</v>
      </c>
      <c r="T146" s="122">
        <f t="shared" si="53"/>
        <v>4.9114525461274408</v>
      </c>
      <c r="U146" s="122">
        <f t="shared" si="53"/>
        <v>7.863910956071944</v>
      </c>
      <c r="V146" s="122">
        <f t="shared" si="53"/>
        <v>9.009902963980208</v>
      </c>
      <c r="W146" s="122">
        <f t="shared" si="53"/>
        <v>18.208696269638249</v>
      </c>
      <c r="DA146" s="130" t="s">
        <v>1707</v>
      </c>
    </row>
    <row r="147" spans="1:105" ht="12" customHeight="1" x14ac:dyDescent="0.25">
      <c r="A147" s="97" t="s">
        <v>53</v>
      </c>
      <c r="B147" s="98">
        <v>0.36157542277451837</v>
      </c>
      <c r="C147" s="98">
        <v>0.40392835980250813</v>
      </c>
      <c r="D147" s="98">
        <v>0.31852054390635187</v>
      </c>
      <c r="E147" s="98">
        <v>0.95694366652002671</v>
      </c>
      <c r="F147" s="98">
        <v>0.4196242545406268</v>
      </c>
      <c r="G147" s="98">
        <v>0.57097394200010321</v>
      </c>
      <c r="H147" s="98">
        <v>0.81870672996807881</v>
      </c>
      <c r="I147" s="98">
        <v>0.85028462242319713</v>
      </c>
      <c r="J147" s="98">
        <v>1.2833777690911887</v>
      </c>
      <c r="K147" s="98">
        <v>1.8881054063306293</v>
      </c>
      <c r="L147" s="98">
        <v>2.0971232638154147</v>
      </c>
      <c r="M147" s="98">
        <v>3.0256520254045967</v>
      </c>
      <c r="N147" s="98">
        <v>5.2671495635570773</v>
      </c>
      <c r="O147" s="98">
        <v>3.7267171797661849</v>
      </c>
      <c r="P147" s="98">
        <v>2.7918925593479704</v>
      </c>
      <c r="Q147" s="98">
        <v>5.8459854906248383</v>
      </c>
      <c r="R147" s="98">
        <v>4.2055835431022599</v>
      </c>
      <c r="S147" s="98">
        <v>6.4432692755761067</v>
      </c>
      <c r="T147" s="98">
        <v>4.9114525461274408</v>
      </c>
      <c r="U147" s="98">
        <v>7.863910956071944</v>
      </c>
      <c r="V147" s="98">
        <v>9.009902963980208</v>
      </c>
      <c r="W147" s="98">
        <v>18.208696269638249</v>
      </c>
      <c r="DA147" s="63" t="s">
        <v>1708</v>
      </c>
    </row>
    <row r="148" spans="1:105" ht="12" customHeight="1" x14ac:dyDescent="0.25">
      <c r="A148" s="121" t="s">
        <v>55</v>
      </c>
      <c r="B148" s="122">
        <v>2.2651119467230361</v>
      </c>
      <c r="C148" s="122">
        <v>2.5726293444801271</v>
      </c>
      <c r="D148" s="122">
        <v>3.3767352048936421</v>
      </c>
      <c r="E148" s="122">
        <v>4.3596275146476566</v>
      </c>
      <c r="F148" s="122">
        <v>6.5183924870436813</v>
      </c>
      <c r="G148" s="122">
        <v>7.8210620080117019</v>
      </c>
      <c r="H148" s="122">
        <v>9.052242473048894</v>
      </c>
      <c r="I148" s="122">
        <v>9.9740303279281228</v>
      </c>
      <c r="J148" s="122">
        <v>11.883261718673671</v>
      </c>
      <c r="K148" s="122">
        <v>15.284823472283131</v>
      </c>
      <c r="L148" s="122">
        <v>20.793913994550309</v>
      </c>
      <c r="M148" s="122">
        <v>27.798633584560626</v>
      </c>
      <c r="N148" s="122">
        <v>28.970748029597871</v>
      </c>
      <c r="O148" s="122">
        <v>29.837843213969371</v>
      </c>
      <c r="P148" s="122">
        <v>30.306682327341036</v>
      </c>
      <c r="Q148" s="122">
        <v>31.092063602011571</v>
      </c>
      <c r="R148" s="122">
        <v>32.629067715513337</v>
      </c>
      <c r="S148" s="122">
        <v>33.959707482593139</v>
      </c>
      <c r="T148" s="122">
        <v>33.390214899253742</v>
      </c>
      <c r="U148" s="122">
        <v>45.596595202144719</v>
      </c>
      <c r="V148" s="122">
        <v>62.288851374656772</v>
      </c>
      <c r="W148" s="122">
        <v>102.93998620866392</v>
      </c>
      <c r="DA148" s="130" t="s">
        <v>1709</v>
      </c>
    </row>
    <row r="149" spans="1:105" ht="12" customHeight="1" x14ac:dyDescent="0.25">
      <c r="A149" s="97" t="s">
        <v>124</v>
      </c>
      <c r="B149" s="98">
        <v>1.2074842492213707</v>
      </c>
      <c r="C149" s="98">
        <v>1.3349179402528193</v>
      </c>
      <c r="D149" s="98">
        <v>1.5018825875783854</v>
      </c>
      <c r="E149" s="98">
        <v>1.8908080504359572</v>
      </c>
      <c r="F149" s="98">
        <v>2.990824726130354</v>
      </c>
      <c r="G149" s="98">
        <v>2.9961972861107666</v>
      </c>
      <c r="H149" s="98">
        <v>3.01616099373833</v>
      </c>
      <c r="I149" s="98">
        <v>2.723631178078977</v>
      </c>
      <c r="J149" s="98">
        <v>3.1094927988064573</v>
      </c>
      <c r="K149" s="98">
        <v>4.4700605607912962</v>
      </c>
      <c r="L149" s="98">
        <v>6.4637631692989359</v>
      </c>
      <c r="M149" s="98">
        <v>9.3072609473434085</v>
      </c>
      <c r="N149" s="98">
        <v>9.1367634239963138</v>
      </c>
      <c r="O149" s="98">
        <v>8.8328577611024404</v>
      </c>
      <c r="P149" s="98">
        <v>7.7604415714467985</v>
      </c>
      <c r="Q149" s="98">
        <v>7.7614781149696883</v>
      </c>
      <c r="R149" s="98">
        <v>8.2828582366507604</v>
      </c>
      <c r="S149" s="98">
        <v>8.7810431295707332</v>
      </c>
      <c r="T149" s="98">
        <v>8.7083809245421779</v>
      </c>
      <c r="U149" s="98">
        <v>11.299160600808008</v>
      </c>
      <c r="V149" s="98">
        <v>15.054837709748952</v>
      </c>
      <c r="W149" s="98">
        <v>24.956330684375725</v>
      </c>
      <c r="DA149" s="63" t="s">
        <v>1710</v>
      </c>
    </row>
    <row r="150" spans="1:105" ht="12" customHeight="1" x14ac:dyDescent="0.25">
      <c r="A150" s="97" t="s">
        <v>123</v>
      </c>
      <c r="B150" s="98">
        <v>1.1528244824549996E-4</v>
      </c>
      <c r="C150" s="98">
        <v>1.1529933138819528E-4</v>
      </c>
      <c r="D150" s="98">
        <v>1.1615333951451029E-4</v>
      </c>
      <c r="E150" s="98">
        <v>2.2368719107934611E-4</v>
      </c>
      <c r="F150" s="98">
        <v>3.8690818784363468E-4</v>
      </c>
      <c r="G150" s="98">
        <v>5.7857143713362005E-4</v>
      </c>
      <c r="H150" s="98">
        <v>7.9614420910860818E-4</v>
      </c>
      <c r="I150" s="98">
        <v>1.0498237036091328E-3</v>
      </c>
      <c r="J150" s="98">
        <v>2.2755755557966094E-3</v>
      </c>
      <c r="K150" s="98">
        <v>4.7433037239306853E-3</v>
      </c>
      <c r="L150" s="98">
        <v>1.0913089785331658E-2</v>
      </c>
      <c r="M150" s="98">
        <v>1.5214972916822618E-2</v>
      </c>
      <c r="N150" s="98">
        <v>1.5839345901980974E-2</v>
      </c>
      <c r="O150" s="98">
        <v>1.6289766144726561E-2</v>
      </c>
      <c r="P150" s="98">
        <v>1.5579488280165085E-2</v>
      </c>
      <c r="Q150" s="98">
        <v>1.713260020465858E-2</v>
      </c>
      <c r="R150" s="98">
        <v>2.0742305848943154E-2</v>
      </c>
      <c r="S150" s="98">
        <v>2.5657548767734586E-2</v>
      </c>
      <c r="T150" s="98">
        <v>2.7743728860916764E-2</v>
      </c>
      <c r="U150" s="98">
        <v>3.8920178554486332E-2</v>
      </c>
      <c r="V150" s="98">
        <v>6.6337205417341893E-2</v>
      </c>
      <c r="W150" s="98">
        <v>0.19912990120938617</v>
      </c>
      <c r="DA150" s="63" t="s">
        <v>1711</v>
      </c>
    </row>
    <row r="151" spans="1:105" ht="12" customHeight="1" x14ac:dyDescent="0.25">
      <c r="A151" s="100" t="s">
        <v>50</v>
      </c>
      <c r="B151" s="101">
        <v>3.2372506571278517E-5</v>
      </c>
      <c r="C151" s="101">
        <v>2.8570025435313692E-5</v>
      </c>
      <c r="D151" s="101">
        <v>3.3211571799590564E-5</v>
      </c>
      <c r="E151" s="101">
        <v>5.3875334126644696E-5</v>
      </c>
      <c r="F151" s="101">
        <v>1.1195707818004977E-4</v>
      </c>
      <c r="G151" s="101">
        <v>1.4513761501879136E-4</v>
      </c>
      <c r="H151" s="101">
        <v>2.0221268160481128E-4</v>
      </c>
      <c r="I151" s="101">
        <v>2.6732696002358279E-4</v>
      </c>
      <c r="J151" s="101">
        <v>7.0782718542981089E-4</v>
      </c>
      <c r="K151" s="101">
        <v>1.2609088540236871E-3</v>
      </c>
      <c r="L151" s="101">
        <v>2.6944189489606597E-3</v>
      </c>
      <c r="M151" s="101">
        <v>4.3420873748642886E-3</v>
      </c>
      <c r="N151" s="101">
        <v>3.572817584831169E-3</v>
      </c>
      <c r="O151" s="101">
        <v>3.6160075942832529E-3</v>
      </c>
      <c r="P151" s="101">
        <v>4.9075489731118388E-3</v>
      </c>
      <c r="Q151" s="101">
        <v>3.9593854949519268E-3</v>
      </c>
      <c r="R151" s="101">
        <v>4.4862361947438176E-3</v>
      </c>
      <c r="S151" s="101">
        <v>5.7061380976271558E-3</v>
      </c>
      <c r="T151" s="101">
        <v>5.4967544941099261E-3</v>
      </c>
      <c r="U151" s="101">
        <v>8.4235961816601541E-3</v>
      </c>
      <c r="V151" s="101">
        <v>1.3120834346820209E-2</v>
      </c>
      <c r="W151" s="101">
        <v>4.725176954075419E-2</v>
      </c>
      <c r="DA151" s="131" t="s">
        <v>1712</v>
      </c>
    </row>
    <row r="152" spans="1:105" ht="12" customHeight="1" x14ac:dyDescent="0.25">
      <c r="A152" s="103" t="s">
        <v>52</v>
      </c>
      <c r="B152" s="104">
        <v>8.2909941674221444E-5</v>
      </c>
      <c r="C152" s="104">
        <v>8.672930595288159E-5</v>
      </c>
      <c r="D152" s="104">
        <v>8.294176771491973E-5</v>
      </c>
      <c r="E152" s="104">
        <v>1.6981185695270142E-4</v>
      </c>
      <c r="F152" s="104">
        <v>2.7495110966358491E-4</v>
      </c>
      <c r="G152" s="104">
        <v>4.3343382211482868E-4</v>
      </c>
      <c r="H152" s="104">
        <v>5.9393152750379684E-4</v>
      </c>
      <c r="I152" s="104">
        <v>7.8249674358555005E-4</v>
      </c>
      <c r="J152" s="104">
        <v>1.5677483703667985E-3</v>
      </c>
      <c r="K152" s="104">
        <v>3.4823948699069982E-3</v>
      </c>
      <c r="L152" s="104">
        <v>8.2186708363709993E-3</v>
      </c>
      <c r="M152" s="104">
        <v>1.0872885541958329E-2</v>
      </c>
      <c r="N152" s="104">
        <v>1.2266528317149803E-2</v>
      </c>
      <c r="O152" s="104">
        <v>1.2673758550443309E-2</v>
      </c>
      <c r="P152" s="104">
        <v>1.0671939307053246E-2</v>
      </c>
      <c r="Q152" s="104">
        <v>1.3173214709706652E-2</v>
      </c>
      <c r="R152" s="104">
        <v>1.6256069654199335E-2</v>
      </c>
      <c r="S152" s="104">
        <v>1.9951410670107431E-2</v>
      </c>
      <c r="T152" s="104">
        <v>2.2246974366806838E-2</v>
      </c>
      <c r="U152" s="104">
        <v>3.0496582372826174E-2</v>
      </c>
      <c r="V152" s="104">
        <v>5.3216371070521684E-2</v>
      </c>
      <c r="W152" s="104">
        <v>0.15187813166863198</v>
      </c>
      <c r="DA152" s="132" t="s">
        <v>1713</v>
      </c>
    </row>
    <row r="153" spans="1:105" ht="12" customHeight="1" x14ac:dyDescent="0.25">
      <c r="A153" s="106" t="s">
        <v>122</v>
      </c>
      <c r="B153" s="101">
        <v>1.0443962637089199</v>
      </c>
      <c r="C153" s="101">
        <v>1.2196145840257786</v>
      </c>
      <c r="D153" s="101">
        <v>1.8420752223922325</v>
      </c>
      <c r="E153" s="101">
        <v>2.4187175887242987</v>
      </c>
      <c r="F153" s="101">
        <v>3.4503933751845062</v>
      </c>
      <c r="G153" s="101">
        <v>4.6485634968761831</v>
      </c>
      <c r="H153" s="101">
        <v>5.7898922737899561</v>
      </c>
      <c r="I153" s="101">
        <v>6.8132426745541199</v>
      </c>
      <c r="J153" s="101">
        <v>7.8056634912909555</v>
      </c>
      <c r="K153" s="101">
        <v>9.2670403276841604</v>
      </c>
      <c r="L153" s="101">
        <v>11.19628637386894</v>
      </c>
      <c r="M153" s="101">
        <v>14.829024388305202</v>
      </c>
      <c r="N153" s="101">
        <v>15.899207711762173</v>
      </c>
      <c r="O153" s="101">
        <v>16.625738146458062</v>
      </c>
      <c r="P153" s="101">
        <v>17.284778341892174</v>
      </c>
      <c r="Q153" s="101">
        <v>18.123689257895467</v>
      </c>
      <c r="R153" s="101">
        <v>18.461872409022909</v>
      </c>
      <c r="S153" s="101">
        <v>18.537239218178751</v>
      </c>
      <c r="T153" s="101">
        <v>18.039104537880345</v>
      </c>
      <c r="U153" s="101">
        <v>24.416712155352819</v>
      </c>
      <c r="V153" s="101">
        <v>31.903066320398789</v>
      </c>
      <c r="W153" s="101">
        <v>38.750944776168645</v>
      </c>
      <c r="DA153" s="131" t="s">
        <v>1714</v>
      </c>
    </row>
    <row r="154" spans="1:105" ht="12" customHeight="1" x14ac:dyDescent="0.25">
      <c r="A154" s="107" t="s">
        <v>121</v>
      </c>
      <c r="B154" s="104">
        <v>1.3116151344499807E-2</v>
      </c>
      <c r="C154" s="104">
        <v>1.7981520870141224E-2</v>
      </c>
      <c r="D154" s="104">
        <v>3.2661241583509665E-2</v>
      </c>
      <c r="E154" s="104">
        <v>4.987818829632093E-2</v>
      </c>
      <c r="F154" s="104">
        <v>7.67874775409777E-2</v>
      </c>
      <c r="G154" s="104">
        <v>0.17572265358761929</v>
      </c>
      <c r="H154" s="104">
        <v>0.24539306131150021</v>
      </c>
      <c r="I154" s="104">
        <v>0.43610665159141659</v>
      </c>
      <c r="J154" s="104">
        <v>0.96582985302046054</v>
      </c>
      <c r="K154" s="104">
        <v>1.542979280083743</v>
      </c>
      <c r="L154" s="104">
        <v>3.122951361597103</v>
      </c>
      <c r="M154" s="104">
        <v>3.6471332759951958</v>
      </c>
      <c r="N154" s="104">
        <v>3.9189375479374053</v>
      </c>
      <c r="O154" s="104">
        <v>4.3629575402641407</v>
      </c>
      <c r="P154" s="104">
        <v>5.2458829257218955</v>
      </c>
      <c r="Q154" s="104">
        <v>5.1897636289417566</v>
      </c>
      <c r="R154" s="104">
        <v>5.8635947639907267</v>
      </c>
      <c r="S154" s="104">
        <v>6.6157675860759184</v>
      </c>
      <c r="T154" s="104">
        <v>6.6149857079703027</v>
      </c>
      <c r="U154" s="104">
        <v>9.8418022674294061</v>
      </c>
      <c r="V154" s="104">
        <v>15.264610139091685</v>
      </c>
      <c r="W154" s="104">
        <v>39.033580846910169</v>
      </c>
      <c r="DA154" s="132" t="s">
        <v>1715</v>
      </c>
    </row>
    <row r="155" spans="1:105" ht="12" customHeight="1" x14ac:dyDescent="0.25">
      <c r="A155" s="108" t="s">
        <v>53</v>
      </c>
      <c r="B155" s="98">
        <v>3.3901694527438916E-3</v>
      </c>
      <c r="C155" s="98">
        <v>4.0391446432939664E-3</v>
      </c>
      <c r="D155" s="98">
        <v>8.4384378604921567E-3</v>
      </c>
      <c r="E155" s="98">
        <v>1.0888959576969923E-2</v>
      </c>
      <c r="F155" s="98">
        <v>2.0542632800540903E-2</v>
      </c>
      <c r="G155" s="98">
        <v>4.0482251701999886E-2</v>
      </c>
      <c r="H155" s="98">
        <v>5.7280124075551886E-2</v>
      </c>
      <c r="I155" s="98">
        <v>0.10220625402642833</v>
      </c>
      <c r="J155" s="98">
        <v>0.27978559401856079</v>
      </c>
      <c r="K155" s="98">
        <v>0.38029431350067827</v>
      </c>
      <c r="L155" s="98">
        <v>0.71363299419704673</v>
      </c>
      <c r="M155" s="98">
        <v>0.9712244820334246</v>
      </c>
      <c r="N155" s="98">
        <v>0.81860525052490563</v>
      </c>
      <c r="O155" s="98">
        <v>0.89343878548449429</v>
      </c>
      <c r="P155" s="98">
        <v>1.5670644443577095</v>
      </c>
      <c r="Q155" s="98">
        <v>1.1330333297028761</v>
      </c>
      <c r="R155" s="98">
        <v>1.2196124434569084</v>
      </c>
      <c r="S155" s="98">
        <v>1.4491005343691161</v>
      </c>
      <c r="T155" s="98">
        <v>1.3014993550871035</v>
      </c>
      <c r="U155" s="98">
        <v>2.1597688282974414</v>
      </c>
      <c r="V155" s="98">
        <v>3.064479426879922</v>
      </c>
      <c r="W155" s="98">
        <v>9.5128981560156536</v>
      </c>
      <c r="DA155" s="63" t="s">
        <v>1716</v>
      </c>
    </row>
    <row r="156" spans="1:105" ht="12" customHeight="1" x14ac:dyDescent="0.25">
      <c r="A156" s="108" t="s">
        <v>52</v>
      </c>
      <c r="B156" s="98">
        <v>9.7259818917559155E-3</v>
      </c>
      <c r="C156" s="98">
        <v>1.3942376226847257E-2</v>
      </c>
      <c r="D156" s="98">
        <v>2.4222803723017508E-2</v>
      </c>
      <c r="E156" s="98">
        <v>3.898922871935101E-2</v>
      </c>
      <c r="F156" s="98">
        <v>5.6244844740436804E-2</v>
      </c>
      <c r="G156" s="98">
        <v>0.13524040188561942</v>
      </c>
      <c r="H156" s="98">
        <v>0.18811293723594832</v>
      </c>
      <c r="I156" s="98">
        <v>0.33390039756498824</v>
      </c>
      <c r="J156" s="98">
        <v>0.68604425900189969</v>
      </c>
      <c r="K156" s="98">
        <v>1.1626849665830647</v>
      </c>
      <c r="L156" s="98">
        <v>2.4093183674000564</v>
      </c>
      <c r="M156" s="98">
        <v>2.6759087939617712</v>
      </c>
      <c r="N156" s="98">
        <v>3.1003322974124998</v>
      </c>
      <c r="O156" s="98">
        <v>3.4695187547796462</v>
      </c>
      <c r="P156" s="98">
        <v>3.678818481364186</v>
      </c>
      <c r="Q156" s="98">
        <v>4.0567302992388807</v>
      </c>
      <c r="R156" s="98">
        <v>4.6439823205338184</v>
      </c>
      <c r="S156" s="98">
        <v>5.1666670517068027</v>
      </c>
      <c r="T156" s="98">
        <v>5.3134863528831993</v>
      </c>
      <c r="U156" s="98">
        <v>7.6820334391319642</v>
      </c>
      <c r="V156" s="98">
        <v>12.200130712211763</v>
      </c>
      <c r="W156" s="98">
        <v>29.520682690894517</v>
      </c>
      <c r="DA156" s="63" t="s">
        <v>1717</v>
      </c>
    </row>
    <row r="157" spans="1:105" ht="12" customHeight="1" x14ac:dyDescent="0.25">
      <c r="A157" s="121" t="s">
        <v>54</v>
      </c>
      <c r="B157" s="122">
        <v>1.0180720405302834</v>
      </c>
      <c r="C157" s="122">
        <v>1.1809327245023844</v>
      </c>
      <c r="D157" s="122">
        <v>1.5579438622731554</v>
      </c>
      <c r="E157" s="122">
        <v>1.9943195799447702</v>
      </c>
      <c r="F157" s="122">
        <v>3.131031762275879</v>
      </c>
      <c r="G157" s="122">
        <v>3.486240126598255</v>
      </c>
      <c r="H157" s="122">
        <v>4.2251527889605693</v>
      </c>
      <c r="I157" s="122">
        <v>4.5793762512688687</v>
      </c>
      <c r="J157" s="122">
        <v>5.3288682742524278</v>
      </c>
      <c r="K157" s="122">
        <v>6.8339437710917394</v>
      </c>
      <c r="L157" s="122">
        <v>8.4845429786180908</v>
      </c>
      <c r="M157" s="122">
        <v>10.365168617802233</v>
      </c>
      <c r="N157" s="122">
        <v>10.081201474794192</v>
      </c>
      <c r="O157" s="122">
        <v>11.580847783690848</v>
      </c>
      <c r="P157" s="122">
        <v>10.995103373454743</v>
      </c>
      <c r="Q157" s="122">
        <v>11.851211581781547</v>
      </c>
      <c r="R157" s="122">
        <v>12.544897410730929</v>
      </c>
      <c r="S157" s="122">
        <v>14.79162586181647</v>
      </c>
      <c r="T157" s="122">
        <v>14.826920940563529</v>
      </c>
      <c r="U157" s="122">
        <v>20.428105167700544</v>
      </c>
      <c r="V157" s="122">
        <v>29.929611550328936</v>
      </c>
      <c r="W157" s="122">
        <v>54.055083118336299</v>
      </c>
      <c r="DA157" s="130" t="s">
        <v>1718</v>
      </c>
    </row>
    <row r="158" spans="1:105" ht="12" customHeight="1" x14ac:dyDescent="0.25">
      <c r="A158" s="97" t="s">
        <v>50</v>
      </c>
      <c r="B158" s="98">
        <v>0.46995689519569245</v>
      </c>
      <c r="C158" s="98">
        <v>0.50039927096959724</v>
      </c>
      <c r="D158" s="98">
        <v>0.65176578891762205</v>
      </c>
      <c r="E158" s="98">
        <v>0.92026556533344728</v>
      </c>
      <c r="F158" s="98">
        <v>1.3855200841995308</v>
      </c>
      <c r="G158" s="98">
        <v>1.5563049197347822</v>
      </c>
      <c r="H158" s="98">
        <v>1.6701925204712289</v>
      </c>
      <c r="I158" s="98">
        <v>1.7128436019162101</v>
      </c>
      <c r="J158" s="98">
        <v>2.4259151051690941</v>
      </c>
      <c r="K158" s="98">
        <v>3.065621838514498</v>
      </c>
      <c r="L158" s="98">
        <v>3.8637857944031451</v>
      </c>
      <c r="M158" s="98">
        <v>4.7050041815053865</v>
      </c>
      <c r="N158" s="98">
        <v>4.5600518640324008</v>
      </c>
      <c r="O158" s="98">
        <v>4.793386588022531</v>
      </c>
      <c r="P158" s="98">
        <v>5.0855273272705777</v>
      </c>
      <c r="Q158" s="98">
        <v>4.9478145888258558</v>
      </c>
      <c r="R158" s="98">
        <v>5.3682529603106186</v>
      </c>
      <c r="S158" s="98">
        <v>5.7594813130583766</v>
      </c>
      <c r="T158" s="98">
        <v>5.8553901140521472</v>
      </c>
      <c r="U158" s="98">
        <v>7.8245084500091977</v>
      </c>
      <c r="V158" s="98">
        <v>11.385648037599294</v>
      </c>
      <c r="W158" s="98">
        <v>20.396939606166267</v>
      </c>
      <c r="DA158" s="63" t="s">
        <v>1719</v>
      </c>
    </row>
    <row r="159" spans="1:105" ht="12" customHeight="1" x14ac:dyDescent="0.25">
      <c r="A159" s="109" t="s">
        <v>120</v>
      </c>
      <c r="B159" s="33">
        <v>0.54811514533459105</v>
      </c>
      <c r="C159" s="33">
        <v>0.68053345353278716</v>
      </c>
      <c r="D159" s="33">
        <v>0.90617807335553346</v>
      </c>
      <c r="E159" s="33">
        <v>1.0740540146113229</v>
      </c>
      <c r="F159" s="33">
        <v>1.7455116780763484</v>
      </c>
      <c r="G159" s="33">
        <v>1.9299352068634725</v>
      </c>
      <c r="H159" s="33">
        <v>2.5549602684893409</v>
      </c>
      <c r="I159" s="33">
        <v>2.8665326493526591</v>
      </c>
      <c r="J159" s="33">
        <v>2.9029531690833337</v>
      </c>
      <c r="K159" s="33">
        <v>3.7683219325772419</v>
      </c>
      <c r="L159" s="33">
        <v>4.6207571842149457</v>
      </c>
      <c r="M159" s="33">
        <v>5.6601644362968475</v>
      </c>
      <c r="N159" s="33">
        <v>5.5211496107617917</v>
      </c>
      <c r="O159" s="33">
        <v>6.7874611956683166</v>
      </c>
      <c r="P159" s="33">
        <v>5.9095760461841653</v>
      </c>
      <c r="Q159" s="33">
        <v>6.9033969929556909</v>
      </c>
      <c r="R159" s="33">
        <v>7.1766444504203113</v>
      </c>
      <c r="S159" s="33">
        <v>9.0321445487580938</v>
      </c>
      <c r="T159" s="33">
        <v>8.9715308265113816</v>
      </c>
      <c r="U159" s="33">
        <v>12.603596717691346</v>
      </c>
      <c r="V159" s="33">
        <v>18.543963512729643</v>
      </c>
      <c r="W159" s="33">
        <v>33.658143512170028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510.82486914688889</v>
      </c>
      <c r="C161" s="117">
        <f t="shared" si="54"/>
        <v>462.37830905733273</v>
      </c>
      <c r="D161" s="117">
        <f t="shared" si="54"/>
        <v>479.67227240286178</v>
      </c>
      <c r="E161" s="117">
        <f t="shared" si="54"/>
        <v>514.53910723360514</v>
      </c>
      <c r="F161" s="117">
        <f t="shared" si="54"/>
        <v>512.82196357185876</v>
      </c>
      <c r="G161" s="117">
        <f t="shared" si="54"/>
        <v>555.32909401877828</v>
      </c>
      <c r="H161" s="117">
        <f t="shared" si="54"/>
        <v>464.7584368099624</v>
      </c>
      <c r="I161" s="117">
        <f t="shared" si="54"/>
        <v>405.69557599337173</v>
      </c>
      <c r="J161" s="117">
        <f t="shared" si="54"/>
        <v>426.85199233128043</v>
      </c>
      <c r="K161" s="117">
        <f t="shared" si="54"/>
        <v>408.99941628329339</v>
      </c>
      <c r="L161" s="117">
        <f t="shared" si="54"/>
        <v>471.26378560600108</v>
      </c>
      <c r="M161" s="117">
        <f t="shared" si="54"/>
        <v>478.1780476670852</v>
      </c>
      <c r="N161" s="117">
        <f t="shared" si="54"/>
        <v>441.95107600953514</v>
      </c>
      <c r="O161" s="117">
        <f t="shared" si="54"/>
        <v>327.61711469343965</v>
      </c>
      <c r="P161" s="117">
        <f t="shared" si="54"/>
        <v>211.16943079326711</v>
      </c>
      <c r="Q161" s="117">
        <f t="shared" si="54"/>
        <v>293.15389282300117</v>
      </c>
      <c r="R161" s="117">
        <f t="shared" ref="R161:V161" si="55">R162+R164+R166+R175</f>
        <v>288.55048545109855</v>
      </c>
      <c r="S161" s="117">
        <f t="shared" si="55"/>
        <v>205.84703522855082</v>
      </c>
      <c r="T161" s="117">
        <f t="shared" si="55"/>
        <v>201.63357297386457</v>
      </c>
      <c r="U161" s="117">
        <f t="shared" si="55"/>
        <v>198.20536398058459</v>
      </c>
      <c r="V161" s="117">
        <f t="shared" si="55"/>
        <v>178.90309024941951</v>
      </c>
      <c r="W161" s="117">
        <f t="shared" ref="W161" si="56">W162+W164+W166+W175</f>
        <v>17.841529649440275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360.85168494555188</v>
      </c>
      <c r="C162" s="122">
        <f t="shared" si="57"/>
        <v>317.83259694598325</v>
      </c>
      <c r="D162" s="122">
        <f t="shared" si="57"/>
        <v>340.44463418953137</v>
      </c>
      <c r="E162" s="122">
        <f t="shared" si="57"/>
        <v>375.20058103512895</v>
      </c>
      <c r="F162" s="122">
        <f t="shared" si="57"/>
        <v>372.52202597051348</v>
      </c>
      <c r="G162" s="122">
        <f t="shared" si="57"/>
        <v>432.14184921941705</v>
      </c>
      <c r="H162" s="122">
        <f t="shared" si="57"/>
        <v>351.45078399283784</v>
      </c>
      <c r="I162" s="122">
        <f t="shared" si="57"/>
        <v>307.42797492922517</v>
      </c>
      <c r="J162" s="122">
        <f t="shared" si="57"/>
        <v>334.8786395969795</v>
      </c>
      <c r="K162" s="122">
        <f t="shared" si="57"/>
        <v>317.37740932708613</v>
      </c>
      <c r="L162" s="122">
        <f t="shared" si="57"/>
        <v>376.95198283026986</v>
      </c>
      <c r="M162" s="122">
        <f t="shared" si="57"/>
        <v>378.45280592298997</v>
      </c>
      <c r="N162" s="122">
        <f t="shared" si="57"/>
        <v>354.45069271656479</v>
      </c>
      <c r="O162" s="122">
        <f t="shared" si="57"/>
        <v>257.83100230904768</v>
      </c>
      <c r="P162" s="122">
        <f t="shared" si="57"/>
        <v>154.05492453356072</v>
      </c>
      <c r="Q162" s="122">
        <f t="shared" si="57"/>
        <v>235.37313312201013</v>
      </c>
      <c r="R162" s="122">
        <f t="shared" si="57"/>
        <v>235.57532486412347</v>
      </c>
      <c r="S162" s="122">
        <f t="shared" si="57"/>
        <v>156.58972984347864</v>
      </c>
      <c r="T162" s="122">
        <f t="shared" si="57"/>
        <v>158.49212349783684</v>
      </c>
      <c r="U162" s="122">
        <f t="shared" si="57"/>
        <v>161.10265976596139</v>
      </c>
      <c r="V162" s="122">
        <f t="shared" si="57"/>
        <v>149.32313308407146</v>
      </c>
      <c r="W162" s="122">
        <f t="shared" si="57"/>
        <v>4.8700298330765408</v>
      </c>
      <c r="DA162" s="130" t="s">
        <v>1722</v>
      </c>
    </row>
    <row r="163" spans="1:105" ht="12" customHeight="1" x14ac:dyDescent="0.25">
      <c r="A163" s="97" t="s">
        <v>53</v>
      </c>
      <c r="B163" s="33">
        <v>360.85168494555188</v>
      </c>
      <c r="C163" s="33">
        <v>317.83259694598325</v>
      </c>
      <c r="D163" s="33">
        <v>340.44463418953137</v>
      </c>
      <c r="E163" s="33">
        <v>375.20058103512895</v>
      </c>
      <c r="F163" s="33">
        <v>372.52202597051348</v>
      </c>
      <c r="G163" s="33">
        <v>432.14184921941705</v>
      </c>
      <c r="H163" s="33">
        <v>351.45078399283784</v>
      </c>
      <c r="I163" s="33">
        <v>307.42797492922517</v>
      </c>
      <c r="J163" s="33">
        <v>334.8786395969795</v>
      </c>
      <c r="K163" s="33">
        <v>317.37740932708613</v>
      </c>
      <c r="L163" s="33">
        <v>376.95198283026986</v>
      </c>
      <c r="M163" s="33">
        <v>378.45280592298997</v>
      </c>
      <c r="N163" s="33">
        <v>354.45069271656479</v>
      </c>
      <c r="O163" s="33">
        <v>257.83100230904768</v>
      </c>
      <c r="P163" s="33">
        <v>154.05492453356072</v>
      </c>
      <c r="Q163" s="33">
        <v>235.37313312201013</v>
      </c>
      <c r="R163" s="33">
        <v>235.57532486412347</v>
      </c>
      <c r="S163" s="33">
        <v>156.58972984347864</v>
      </c>
      <c r="T163" s="33">
        <v>158.49212349783684</v>
      </c>
      <c r="U163" s="33">
        <v>161.10265976596139</v>
      </c>
      <c r="V163" s="33">
        <v>149.32313308407146</v>
      </c>
      <c r="W163" s="33">
        <v>4.8700298330765408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7.8272945432215906</v>
      </c>
      <c r="C164" s="122">
        <f t="shared" si="58"/>
        <v>8.8752698461520367</v>
      </c>
      <c r="D164" s="122">
        <f t="shared" si="58"/>
        <v>6.395482549258654</v>
      </c>
      <c r="E164" s="122">
        <f t="shared" si="58"/>
        <v>15.588131506086317</v>
      </c>
      <c r="F164" s="122">
        <f t="shared" si="58"/>
        <v>5.3370260516878529</v>
      </c>
      <c r="G164" s="122">
        <f t="shared" si="58"/>
        <v>4.921223260386685</v>
      </c>
      <c r="H164" s="122">
        <f t="shared" si="58"/>
        <v>5.0319835554209105</v>
      </c>
      <c r="I164" s="122">
        <f t="shared" si="58"/>
        <v>4.0261185829945134</v>
      </c>
      <c r="J164" s="122">
        <f t="shared" si="58"/>
        <v>4.9921731104627272</v>
      </c>
      <c r="K164" s="122">
        <f t="shared" si="58"/>
        <v>5.5870255759454013</v>
      </c>
      <c r="L164" s="122">
        <f t="shared" si="58"/>
        <v>4.968421743736311</v>
      </c>
      <c r="M164" s="122">
        <f t="shared" si="58"/>
        <v>6.129919877563939</v>
      </c>
      <c r="N164" s="122">
        <f t="shared" si="58"/>
        <v>8.782026705855186</v>
      </c>
      <c r="O164" s="122">
        <f t="shared" si="58"/>
        <v>4.6816014327204361</v>
      </c>
      <c r="P164" s="122">
        <f t="shared" si="58"/>
        <v>3.1983063141305057</v>
      </c>
      <c r="Q164" s="122">
        <f t="shared" si="58"/>
        <v>6.2778682354248749</v>
      </c>
      <c r="R164" s="122">
        <f t="shared" si="58"/>
        <v>4.0336741700150602</v>
      </c>
      <c r="S164" s="122">
        <f t="shared" si="58"/>
        <v>5.1554871436405598</v>
      </c>
      <c r="T164" s="122">
        <f t="shared" si="58"/>
        <v>3.3572426989025312</v>
      </c>
      <c r="U164" s="122">
        <f t="shared" si="58"/>
        <v>3.4870915616289269</v>
      </c>
      <c r="V164" s="122">
        <f t="shared" si="58"/>
        <v>2.3531131391351532</v>
      </c>
      <c r="W164" s="122">
        <f t="shared" si="58"/>
        <v>1.4415392236641942</v>
      </c>
      <c r="DA164" s="130" t="s">
        <v>1724</v>
      </c>
    </row>
    <row r="165" spans="1:105" ht="12" customHeight="1" x14ac:dyDescent="0.25">
      <c r="A165" s="97" t="s">
        <v>53</v>
      </c>
      <c r="B165" s="98">
        <v>7.8272945432215906</v>
      </c>
      <c r="C165" s="98">
        <v>8.8752698461520367</v>
      </c>
      <c r="D165" s="98">
        <v>6.395482549258654</v>
      </c>
      <c r="E165" s="98">
        <v>15.588131506086317</v>
      </c>
      <c r="F165" s="98">
        <v>5.3370260516878529</v>
      </c>
      <c r="G165" s="98">
        <v>4.921223260386685</v>
      </c>
      <c r="H165" s="98">
        <v>5.0319835554209105</v>
      </c>
      <c r="I165" s="98">
        <v>4.0261185829945134</v>
      </c>
      <c r="J165" s="98">
        <v>4.9921731104627272</v>
      </c>
      <c r="K165" s="98">
        <v>5.5870255759454013</v>
      </c>
      <c r="L165" s="98">
        <v>4.968421743736311</v>
      </c>
      <c r="M165" s="98">
        <v>6.129919877563939</v>
      </c>
      <c r="N165" s="98">
        <v>8.782026705855186</v>
      </c>
      <c r="O165" s="98">
        <v>4.6816014327204361</v>
      </c>
      <c r="P165" s="98">
        <v>3.1983063141305057</v>
      </c>
      <c r="Q165" s="98">
        <v>6.2778682354248749</v>
      </c>
      <c r="R165" s="98">
        <v>4.0336741700150602</v>
      </c>
      <c r="S165" s="98">
        <v>5.1554871436405598</v>
      </c>
      <c r="T165" s="98">
        <v>3.3572426989025312</v>
      </c>
      <c r="U165" s="98">
        <v>3.4870915616289269</v>
      </c>
      <c r="V165" s="98">
        <v>2.3531131391351532</v>
      </c>
      <c r="W165" s="98">
        <v>1.4415392236641942</v>
      </c>
      <c r="DA165" s="63" t="s">
        <v>1725</v>
      </c>
    </row>
    <row r="166" spans="1:105" ht="12" customHeight="1" x14ac:dyDescent="0.25">
      <c r="A166" s="121" t="s">
        <v>55</v>
      </c>
      <c r="B166" s="122">
        <v>98.067932144344269</v>
      </c>
      <c r="C166" s="122">
        <v>93.070615532449978</v>
      </c>
      <c r="D166" s="122">
        <v>91.119012304022206</v>
      </c>
      <c r="E166" s="122">
        <v>85.32843219942238</v>
      </c>
      <c r="F166" s="122">
        <v>91.63212000795285</v>
      </c>
      <c r="G166" s="122">
        <v>82.129480288986187</v>
      </c>
      <c r="H166" s="122">
        <v>74.017186798540095</v>
      </c>
      <c r="I166" s="122">
        <v>64.780084835885106</v>
      </c>
      <c r="J166" s="122">
        <v>60.478060730120554</v>
      </c>
      <c r="K166" s="122">
        <v>59.853043922503005</v>
      </c>
      <c r="L166" s="122">
        <v>63.868899095250221</v>
      </c>
      <c r="M166" s="122">
        <v>68.385178828706103</v>
      </c>
      <c r="N166" s="122">
        <v>58.492998808529926</v>
      </c>
      <c r="O166" s="122">
        <v>46.98328557159796</v>
      </c>
      <c r="P166" s="122">
        <v>39.666094851381516</v>
      </c>
      <c r="Q166" s="122">
        <v>37.477797463108296</v>
      </c>
      <c r="R166" s="122">
        <v>35.579079609878576</v>
      </c>
      <c r="S166" s="122">
        <v>30.938592287472236</v>
      </c>
      <c r="T166" s="122">
        <v>27.702736572489172</v>
      </c>
      <c r="U166" s="122">
        <v>23.311100847530675</v>
      </c>
      <c r="V166" s="122">
        <v>18.519096752093187</v>
      </c>
      <c r="W166" s="122">
        <v>7.7007284925715096</v>
      </c>
      <c r="DA166" s="130" t="s">
        <v>1726</v>
      </c>
    </row>
    <row r="167" spans="1:105" ht="12" customHeight="1" x14ac:dyDescent="0.25">
      <c r="A167" s="97" t="s">
        <v>124</v>
      </c>
      <c r="B167" s="98">
        <v>52.275982159259307</v>
      </c>
      <c r="C167" s="98">
        <v>49.527736101262086</v>
      </c>
      <c r="D167" s="98">
        <v>44.734915762907683</v>
      </c>
      <c r="E167" s="98">
        <v>41.131629408111145</v>
      </c>
      <c r="F167" s="98">
        <v>44.78766291845411</v>
      </c>
      <c r="G167" s="98">
        <v>34.976512881540629</v>
      </c>
      <c r="H167" s="98">
        <v>27.020438573640426</v>
      </c>
      <c r="I167" s="98">
        <v>20.532700237415437</v>
      </c>
      <c r="J167" s="98">
        <v>18.053754864501155</v>
      </c>
      <c r="K167" s="98">
        <v>18.170148965686444</v>
      </c>
      <c r="L167" s="98">
        <v>19.682593444402865</v>
      </c>
      <c r="M167" s="98">
        <v>21.928942215845105</v>
      </c>
      <c r="N167" s="98">
        <v>18.095135618988706</v>
      </c>
      <c r="O167" s="98">
        <v>15.066977178879897</v>
      </c>
      <c r="P167" s="98">
        <v>11.832581309862363</v>
      </c>
      <c r="Q167" s="98">
        <v>11.364608667469177</v>
      </c>
      <c r="R167" s="98">
        <v>10.727597712499795</v>
      </c>
      <c r="S167" s="98">
        <v>9.0628033302612732</v>
      </c>
      <c r="T167" s="98">
        <v>7.8969500321367061</v>
      </c>
      <c r="U167" s="98">
        <v>6.1615200968194097</v>
      </c>
      <c r="V167" s="98">
        <v>5.0679485561814888</v>
      </c>
      <c r="W167" s="98">
        <v>2.221814097830705</v>
      </c>
      <c r="DA167" s="63" t="s">
        <v>1727</v>
      </c>
    </row>
    <row r="168" spans="1:105" ht="12" customHeight="1" x14ac:dyDescent="0.25">
      <c r="A168" s="97" t="s">
        <v>123</v>
      </c>
      <c r="B168" s="98">
        <v>5.9946873087659974E-3</v>
      </c>
      <c r="C168" s="98">
        <v>6.1021269790068125E-3</v>
      </c>
      <c r="D168" s="98">
        <v>5.7911059037883093E-3</v>
      </c>
      <c r="E168" s="98">
        <v>6.1516455163098558E-3</v>
      </c>
      <c r="F168" s="98">
        <v>8.4397339129464455E-3</v>
      </c>
      <c r="G168" s="98">
        <v>8.1459611982344811E-3</v>
      </c>
      <c r="H168" s="98">
        <v>8.1211220299543391E-3</v>
      </c>
      <c r="I168" s="98">
        <v>7.5977987493717151E-3</v>
      </c>
      <c r="J168" s="98">
        <v>9.8863818708989706E-3</v>
      </c>
      <c r="K168" s="98">
        <v>1.4082793554752789E-2</v>
      </c>
      <c r="L168" s="98">
        <v>2.5974953670963891E-2</v>
      </c>
      <c r="M168" s="98">
        <v>3.3287539392348978E-2</v>
      </c>
      <c r="N168" s="98">
        <v>3.1765588079772096E-2</v>
      </c>
      <c r="O168" s="98">
        <v>2.9049116100471228E-2</v>
      </c>
      <c r="P168" s="98">
        <v>2.4024255916153998E-2</v>
      </c>
      <c r="Q168" s="98">
        <v>2.3332109236809836E-2</v>
      </c>
      <c r="R168" s="98">
        <v>2.436309016971127E-2</v>
      </c>
      <c r="S168" s="98">
        <v>2.3570335017631294E-2</v>
      </c>
      <c r="T168" s="98">
        <v>2.3732509989584059E-2</v>
      </c>
      <c r="U168" s="98">
        <v>2.1668317437723104E-2</v>
      </c>
      <c r="V168" s="98">
        <v>1.8498788243807726E-2</v>
      </c>
      <c r="W168" s="98">
        <v>8.983185120888219E-3</v>
      </c>
      <c r="DA168" s="63" t="s">
        <v>1728</v>
      </c>
    </row>
    <row r="169" spans="1:105" ht="12" customHeight="1" x14ac:dyDescent="0.25">
      <c r="A169" s="100" t="s">
        <v>50</v>
      </c>
      <c r="B169" s="101">
        <v>1.683370341706483E-3</v>
      </c>
      <c r="C169" s="101">
        <v>1.5056472221159935E-3</v>
      </c>
      <c r="D169" s="101">
        <v>1.6445352571447533E-3</v>
      </c>
      <c r="E169" s="101">
        <v>1.4834929552733182E-3</v>
      </c>
      <c r="F169" s="101">
        <v>2.4679961212736791E-3</v>
      </c>
      <c r="G169" s="101">
        <v>2.0574603350940052E-3</v>
      </c>
      <c r="H169" s="101">
        <v>2.070513120509797E-3</v>
      </c>
      <c r="I169" s="101">
        <v>1.9402444729630394E-3</v>
      </c>
      <c r="J169" s="101">
        <v>3.0856349415368241E-3</v>
      </c>
      <c r="K169" s="101">
        <v>3.7530484708459622E-3</v>
      </c>
      <c r="L169" s="101">
        <v>6.4253482060119436E-3</v>
      </c>
      <c r="M169" s="101">
        <v>9.5166163931479485E-3</v>
      </c>
      <c r="N169" s="101">
        <v>7.1845673333223682E-3</v>
      </c>
      <c r="O169" s="101">
        <v>6.4961501507957067E-3</v>
      </c>
      <c r="P169" s="101">
        <v>7.6480031258161522E-3</v>
      </c>
      <c r="Q169" s="101">
        <v>5.4964074930918009E-3</v>
      </c>
      <c r="R169" s="101">
        <v>5.3957474014063684E-3</v>
      </c>
      <c r="S169" s="101">
        <v>5.3475163197463276E-3</v>
      </c>
      <c r="T169" s="101">
        <v>4.7248117301547576E-3</v>
      </c>
      <c r="U169" s="101">
        <v>4.7379366329301969E-3</v>
      </c>
      <c r="V169" s="101">
        <v>3.7384473150284024E-3</v>
      </c>
      <c r="W169" s="101">
        <v>2.2039056143595671E-3</v>
      </c>
      <c r="DA169" s="131" t="s">
        <v>1729</v>
      </c>
    </row>
    <row r="170" spans="1:105" ht="12" customHeight="1" x14ac:dyDescent="0.25">
      <c r="A170" s="103" t="s">
        <v>52</v>
      </c>
      <c r="B170" s="104">
        <v>4.3113169670595149E-3</v>
      </c>
      <c r="C170" s="104">
        <v>4.5964797568908188E-3</v>
      </c>
      <c r="D170" s="104">
        <v>4.146570646643556E-3</v>
      </c>
      <c r="E170" s="104">
        <v>4.6681525610365376E-3</v>
      </c>
      <c r="F170" s="104">
        <v>5.9717377916727668E-3</v>
      </c>
      <c r="G170" s="104">
        <v>6.0885008631404768E-3</v>
      </c>
      <c r="H170" s="104">
        <v>6.0506089094445421E-3</v>
      </c>
      <c r="I170" s="104">
        <v>5.6575542764086759E-3</v>
      </c>
      <c r="J170" s="104">
        <v>6.8007469293621461E-3</v>
      </c>
      <c r="K170" s="104">
        <v>1.0329745083906827E-2</v>
      </c>
      <c r="L170" s="104">
        <v>1.9549605464951946E-2</v>
      </c>
      <c r="M170" s="104">
        <v>2.3770922999201031E-2</v>
      </c>
      <c r="N170" s="104">
        <v>2.4581020746449727E-2</v>
      </c>
      <c r="O170" s="104">
        <v>2.255296594967552E-2</v>
      </c>
      <c r="P170" s="104">
        <v>1.6376252790337845E-2</v>
      </c>
      <c r="Q170" s="104">
        <v>1.7835701743718034E-2</v>
      </c>
      <c r="R170" s="104">
        <v>1.89673427683049E-2</v>
      </c>
      <c r="S170" s="104">
        <v>1.8222818697884967E-2</v>
      </c>
      <c r="T170" s="104">
        <v>1.9007698259429301E-2</v>
      </c>
      <c r="U170" s="104">
        <v>1.6930380804792908E-2</v>
      </c>
      <c r="V170" s="104">
        <v>1.4760340928779323E-2</v>
      </c>
      <c r="W170" s="104">
        <v>6.7792795065286524E-3</v>
      </c>
      <c r="DA170" s="132" t="s">
        <v>1730</v>
      </c>
    </row>
    <row r="171" spans="1:105" ht="12" customHeight="1" x14ac:dyDescent="0.25">
      <c r="A171" s="106" t="s">
        <v>122</v>
      </c>
      <c r="B171" s="101">
        <v>45.216081135911722</v>
      </c>
      <c r="C171" s="101">
        <v>42.959123076156231</v>
      </c>
      <c r="D171" s="101">
        <v>45.687459950403806</v>
      </c>
      <c r="E171" s="101">
        <v>43.451240079639305</v>
      </c>
      <c r="F171" s="101">
        <v>45.957316620608623</v>
      </c>
      <c r="G171" s="101">
        <v>45.777748663405191</v>
      </c>
      <c r="H171" s="101">
        <v>45.318940252232807</v>
      </c>
      <c r="I171" s="101">
        <v>42.188369150533568</v>
      </c>
      <c r="J171" s="101">
        <v>39.348259516920237</v>
      </c>
      <c r="K171" s="101">
        <v>37.491560012657402</v>
      </c>
      <c r="L171" s="101">
        <v>36.973870629108035</v>
      </c>
      <c r="M171" s="101">
        <v>38.460064262764199</v>
      </c>
      <c r="N171" s="101">
        <v>32.672428824148007</v>
      </c>
      <c r="O171" s="101">
        <v>25.016840391441633</v>
      </c>
      <c r="P171" s="101">
        <v>21.438056315285841</v>
      </c>
      <c r="Q171" s="101">
        <v>20.287859861176962</v>
      </c>
      <c r="R171" s="101">
        <v>19.068156424171722</v>
      </c>
      <c r="S171" s="101">
        <v>16.441745640142479</v>
      </c>
      <c r="T171" s="101">
        <v>14.800464088758137</v>
      </c>
      <c r="U171" s="101">
        <v>12.233669388411341</v>
      </c>
      <c r="V171" s="101">
        <v>9.3644244899582514</v>
      </c>
      <c r="W171" s="101">
        <v>3.7634031100522405</v>
      </c>
      <c r="DA171" s="131" t="s">
        <v>1731</v>
      </c>
    </row>
    <row r="172" spans="1:105" ht="12" customHeight="1" x14ac:dyDescent="0.25">
      <c r="A172" s="107" t="s">
        <v>121</v>
      </c>
      <c r="B172" s="104">
        <v>0.56987416186447437</v>
      </c>
      <c r="C172" s="104">
        <v>0.57765422805265165</v>
      </c>
      <c r="D172" s="104">
        <v>0.69084548480692498</v>
      </c>
      <c r="E172" s="104">
        <v>0.73941106615561969</v>
      </c>
      <c r="F172" s="104">
        <v>0.87870073497717849</v>
      </c>
      <c r="G172" s="104">
        <v>1.3670727828421256</v>
      </c>
      <c r="H172" s="104">
        <v>1.6696868506369098</v>
      </c>
      <c r="I172" s="104">
        <v>2.0514176491867353</v>
      </c>
      <c r="J172" s="104">
        <v>3.0661599668282613</v>
      </c>
      <c r="K172" s="104">
        <v>4.1772521506043994</v>
      </c>
      <c r="L172" s="104">
        <v>7.1864600680683566</v>
      </c>
      <c r="M172" s="104">
        <v>7.962884810704459</v>
      </c>
      <c r="N172" s="104">
        <v>7.6936687773134418</v>
      </c>
      <c r="O172" s="104">
        <v>6.87041888517596</v>
      </c>
      <c r="P172" s="104">
        <v>6.3714329703171577</v>
      </c>
      <c r="Q172" s="104">
        <v>5.801996825225344</v>
      </c>
      <c r="R172" s="104">
        <v>5.7589623830373462</v>
      </c>
      <c r="S172" s="104">
        <v>5.4104729820508526</v>
      </c>
      <c r="T172" s="104">
        <v>4.9815899416047476</v>
      </c>
      <c r="U172" s="104">
        <v>4.8942430448622023</v>
      </c>
      <c r="V172" s="104">
        <v>4.0682249177096388</v>
      </c>
      <c r="W172" s="104">
        <v>1.7065280995676764</v>
      </c>
      <c r="DA172" s="132" t="s">
        <v>1732</v>
      </c>
    </row>
    <row r="173" spans="1:105" ht="12" customHeight="1" x14ac:dyDescent="0.25">
      <c r="A173" s="108" t="s">
        <v>53</v>
      </c>
      <c r="B173" s="98">
        <v>0.14729701760197603</v>
      </c>
      <c r="C173" s="98">
        <v>0.13049853779449019</v>
      </c>
      <c r="D173" s="98">
        <v>0.1799547040429926</v>
      </c>
      <c r="E173" s="98">
        <v>0.1626968615221312</v>
      </c>
      <c r="F173" s="98">
        <v>0.23640557440165427</v>
      </c>
      <c r="G173" s="98">
        <v>0.31585990492034893</v>
      </c>
      <c r="H173" s="98">
        <v>0.39017416416072503</v>
      </c>
      <c r="I173" s="98">
        <v>0.48133882957615032</v>
      </c>
      <c r="J173" s="98">
        <v>0.88935052500489897</v>
      </c>
      <c r="K173" s="98">
        <v>1.0306572651477564</v>
      </c>
      <c r="L173" s="98">
        <v>1.6435868854373124</v>
      </c>
      <c r="M173" s="98">
        <v>2.1219996791346536</v>
      </c>
      <c r="N173" s="98">
        <v>1.6091728543719848</v>
      </c>
      <c r="O173" s="98">
        <v>1.4128870343925268</v>
      </c>
      <c r="P173" s="98">
        <v>1.9201089586430298</v>
      </c>
      <c r="Q173" s="98">
        <v>1.2817794235468403</v>
      </c>
      <c r="R173" s="98">
        <v>1.2100394778778212</v>
      </c>
      <c r="S173" s="98">
        <v>1.1933267237953524</v>
      </c>
      <c r="T173" s="98">
        <v>0.97864039591221419</v>
      </c>
      <c r="U173" s="98">
        <v>1.080776666144498</v>
      </c>
      <c r="V173" s="98">
        <v>0.82860325421082104</v>
      </c>
      <c r="W173" s="98">
        <v>0.42642662442349399</v>
      </c>
      <c r="DA173" s="63" t="s">
        <v>1733</v>
      </c>
    </row>
    <row r="174" spans="1:105" ht="12" customHeight="1" x14ac:dyDescent="0.25">
      <c r="A174" s="115" t="s">
        <v>52</v>
      </c>
      <c r="B174" s="33">
        <v>0.42257714426249837</v>
      </c>
      <c r="C174" s="33">
        <v>0.44715569025816149</v>
      </c>
      <c r="D174" s="33">
        <v>0.51089078076393235</v>
      </c>
      <c r="E174" s="33">
        <v>0.57671420463348855</v>
      </c>
      <c r="F174" s="33">
        <v>0.64229516057552416</v>
      </c>
      <c r="G174" s="33">
        <v>1.0512128779217766</v>
      </c>
      <c r="H174" s="33">
        <v>1.2795126864761848</v>
      </c>
      <c r="I174" s="33">
        <v>1.570078819610585</v>
      </c>
      <c r="J174" s="33">
        <v>2.1768094418233623</v>
      </c>
      <c r="K174" s="33">
        <v>3.1465948854566426</v>
      </c>
      <c r="L174" s="33">
        <v>5.5428731826310447</v>
      </c>
      <c r="M174" s="33">
        <v>5.8408851315698058</v>
      </c>
      <c r="N174" s="33">
        <v>6.084495922941457</v>
      </c>
      <c r="O174" s="33">
        <v>5.4575318507834334</v>
      </c>
      <c r="P174" s="33">
        <v>4.4513240116741279</v>
      </c>
      <c r="Q174" s="33">
        <v>4.5202174016785035</v>
      </c>
      <c r="R174" s="33">
        <v>4.5489229051595252</v>
      </c>
      <c r="S174" s="33">
        <v>4.2171462582555002</v>
      </c>
      <c r="T174" s="33">
        <v>4.002949545692533</v>
      </c>
      <c r="U174" s="33">
        <v>3.8134663787177048</v>
      </c>
      <c r="V174" s="33">
        <v>3.2396216634988182</v>
      </c>
      <c r="W174" s="33">
        <v>1.2801014751441824</v>
      </c>
      <c r="DA174" s="60" t="s">
        <v>1734</v>
      </c>
    </row>
    <row r="175" spans="1:105" ht="12" customHeight="1" x14ac:dyDescent="0.25">
      <c r="A175" s="121" t="s">
        <v>54</v>
      </c>
      <c r="B175" s="122">
        <v>44.077957513771125</v>
      </c>
      <c r="C175" s="122">
        <v>42.599826732747438</v>
      </c>
      <c r="D175" s="122">
        <v>41.713143360049571</v>
      </c>
      <c r="E175" s="122">
        <v>38.421962492967545</v>
      </c>
      <c r="F175" s="122">
        <v>43.330791541704514</v>
      </c>
      <c r="G175" s="122">
        <v>36.136541249988312</v>
      </c>
      <c r="H175" s="122">
        <v>34.258482463163546</v>
      </c>
      <c r="I175" s="122">
        <v>29.461397645266928</v>
      </c>
      <c r="J175" s="122">
        <v>26.503118893717666</v>
      </c>
      <c r="K175" s="122">
        <v>26.18193745775887</v>
      </c>
      <c r="L175" s="122">
        <v>25.474481936744667</v>
      </c>
      <c r="M175" s="122">
        <v>25.210143037825169</v>
      </c>
      <c r="N175" s="122">
        <v>20.225357778585224</v>
      </c>
      <c r="O175" s="122">
        <v>18.121225380073597</v>
      </c>
      <c r="P175" s="122">
        <v>14.250105094194346</v>
      </c>
      <c r="Q175" s="122">
        <v>14.025094002457898</v>
      </c>
      <c r="R175" s="122">
        <v>13.362406807081456</v>
      </c>
      <c r="S175" s="122">
        <v>13.163225953959405</v>
      </c>
      <c r="T175" s="122">
        <v>12.081470204636016</v>
      </c>
      <c r="U175" s="122">
        <v>10.304511805463628</v>
      </c>
      <c r="V175" s="122">
        <v>8.7077472741197059</v>
      </c>
      <c r="W175" s="122">
        <v>3.8292321001280314</v>
      </c>
      <c r="DA175" s="130" t="s">
        <v>1735</v>
      </c>
    </row>
    <row r="176" spans="1:105" ht="12" customHeight="1" x14ac:dyDescent="0.25">
      <c r="A176" s="97" t="s">
        <v>50</v>
      </c>
      <c r="B176" s="98">
        <v>20.346515294096569</v>
      </c>
      <c r="C176" s="98">
        <v>18.54243025076174</v>
      </c>
      <c r="D176" s="98">
        <v>18.004788184492199</v>
      </c>
      <c r="E176" s="98">
        <v>17.546168788545462</v>
      </c>
      <c r="F176" s="98">
        <v>18.797828538661854</v>
      </c>
      <c r="G176" s="98">
        <v>16.345939909093161</v>
      </c>
      <c r="H176" s="98">
        <v>13.850763927274635</v>
      </c>
      <c r="I176" s="98">
        <v>11.486991033026868</v>
      </c>
      <c r="J176" s="98">
        <v>11.521035366598069</v>
      </c>
      <c r="K176" s="98">
        <v>11.225142569382571</v>
      </c>
      <c r="L176" s="98">
        <v>11.200948581768435</v>
      </c>
      <c r="M176" s="98">
        <v>11.159653538942049</v>
      </c>
      <c r="N176" s="98">
        <v>9.0368873331104336</v>
      </c>
      <c r="O176" s="98">
        <v>7.7280217684282686</v>
      </c>
      <c r="P176" s="98">
        <v>6.7948031190531379</v>
      </c>
      <c r="Q176" s="98">
        <v>6.0913560092771162</v>
      </c>
      <c r="R176" s="98">
        <v>5.8295415078801813</v>
      </c>
      <c r="S176" s="98">
        <v>5.239152929858049</v>
      </c>
      <c r="T176" s="98">
        <v>4.8293244239949962</v>
      </c>
      <c r="U176" s="98">
        <v>4.0517818017318223</v>
      </c>
      <c r="V176" s="98">
        <v>3.3537525691149392</v>
      </c>
      <c r="W176" s="98">
        <v>1.4736681461873182</v>
      </c>
      <c r="DA176" s="63" t="s">
        <v>1736</v>
      </c>
    </row>
    <row r="177" spans="1:105" ht="12" customHeight="1" x14ac:dyDescent="0.25">
      <c r="A177" s="109" t="s">
        <v>120</v>
      </c>
      <c r="B177" s="33">
        <v>23.731442219674559</v>
      </c>
      <c r="C177" s="33">
        <v>24.057396481985698</v>
      </c>
      <c r="D177" s="33">
        <v>23.708355175557369</v>
      </c>
      <c r="E177" s="33">
        <v>20.875793704422083</v>
      </c>
      <c r="F177" s="33">
        <v>24.53296300304266</v>
      </c>
      <c r="G177" s="33">
        <v>19.790601340895151</v>
      </c>
      <c r="H177" s="33">
        <v>20.407718535888907</v>
      </c>
      <c r="I177" s="33">
        <v>17.97440661224006</v>
      </c>
      <c r="J177" s="33">
        <v>14.982083527119597</v>
      </c>
      <c r="K177" s="33">
        <v>14.956794888376301</v>
      </c>
      <c r="L177" s="33">
        <v>14.273533354976232</v>
      </c>
      <c r="M177" s="33">
        <v>14.050489498883119</v>
      </c>
      <c r="N177" s="33">
        <v>11.18847044547479</v>
      </c>
      <c r="O177" s="33">
        <v>10.393203611645326</v>
      </c>
      <c r="P177" s="33">
        <v>7.4553019751412073</v>
      </c>
      <c r="Q177" s="33">
        <v>7.933737993180781</v>
      </c>
      <c r="R177" s="33">
        <v>7.5328652992012755</v>
      </c>
      <c r="S177" s="33">
        <v>7.9240730241013564</v>
      </c>
      <c r="T177" s="33">
        <v>7.2521457806410199</v>
      </c>
      <c r="U177" s="33">
        <v>6.2527300037318057</v>
      </c>
      <c r="V177" s="33">
        <v>5.3539947050047667</v>
      </c>
      <c r="W177" s="33">
        <v>2.3555639539407132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55.181471029253743</v>
      </c>
      <c r="C3" s="117">
        <f t="shared" si="0"/>
        <v>58.538852854147265</v>
      </c>
      <c r="D3" s="117">
        <f t="shared" si="0"/>
        <v>17.728757296419268</v>
      </c>
      <c r="E3" s="117">
        <f t="shared" si="0"/>
        <v>15.008332395331253</v>
      </c>
      <c r="F3" s="117">
        <f t="shared" si="0"/>
        <v>6.9885492426991789</v>
      </c>
      <c r="G3" s="117">
        <f t="shared" si="0"/>
        <v>5.8305080132389406</v>
      </c>
      <c r="H3" s="117">
        <f t="shared" si="0"/>
        <v>5.5148669235903904</v>
      </c>
      <c r="I3" s="117">
        <f t="shared" si="0"/>
        <v>4.3041327518428414</v>
      </c>
      <c r="J3" s="117">
        <f t="shared" si="0"/>
        <v>3.3514794609796983</v>
      </c>
      <c r="K3" s="117">
        <f t="shared" si="0"/>
        <v>2.8264873778896087</v>
      </c>
      <c r="L3" s="117">
        <f t="shared" si="0"/>
        <v>2.7230994508022537</v>
      </c>
      <c r="M3" s="117">
        <f t="shared" si="0"/>
        <v>2.6805616325619699</v>
      </c>
      <c r="N3" s="117">
        <f t="shared" si="0"/>
        <v>1.7964028168301778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39.110463481177895</v>
      </c>
      <c r="C4" s="122">
        <f t="shared" si="3"/>
        <v>45.002891474256359</v>
      </c>
      <c r="D4" s="122">
        <f t="shared" si="3"/>
        <v>10.127769915911911</v>
      </c>
      <c r="E4" s="122">
        <f t="shared" si="3"/>
        <v>10.118157456663097</v>
      </c>
      <c r="F4" s="122">
        <f t="shared" si="3"/>
        <v>4.5873887735999448</v>
      </c>
      <c r="G4" s="122">
        <f t="shared" si="3"/>
        <v>4.2045647853997181</v>
      </c>
      <c r="H4" s="122">
        <f t="shared" si="3"/>
        <v>4.2033732581447447</v>
      </c>
      <c r="I4" s="122">
        <f t="shared" si="3"/>
        <v>3.3079716025628789</v>
      </c>
      <c r="J4" s="122">
        <f t="shared" si="3"/>
        <v>2.5659928625609592</v>
      </c>
      <c r="K4" s="122">
        <f t="shared" si="3"/>
        <v>2.2035727497252164</v>
      </c>
      <c r="L4" s="122">
        <f t="shared" si="3"/>
        <v>2.180883453818534</v>
      </c>
      <c r="M4" s="122">
        <f t="shared" si="3"/>
        <v>2.1770609587832741</v>
      </c>
      <c r="N4" s="122">
        <f t="shared" si="3"/>
        <v>1.4545148545771489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1740</v>
      </c>
    </row>
    <row r="5" spans="1:105" ht="12" customHeight="1" x14ac:dyDescent="0.25">
      <c r="A5" s="97" t="s">
        <v>51</v>
      </c>
      <c r="B5" s="98">
        <v>38.710894480081535</v>
      </c>
      <c r="C5" s="98">
        <v>44.555425109879415</v>
      </c>
      <c r="D5" s="98">
        <v>10.028293416064136</v>
      </c>
      <c r="E5" s="98">
        <v>10.028344693322486</v>
      </c>
      <c r="F5" s="98">
        <v>4.5443444670033841</v>
      </c>
      <c r="G5" s="98">
        <v>4.16566191406769</v>
      </c>
      <c r="H5" s="98">
        <v>4.16566191406769</v>
      </c>
      <c r="I5" s="98">
        <v>3.2790781171471552</v>
      </c>
      <c r="J5" s="98">
        <v>2.5445826685011328</v>
      </c>
      <c r="K5" s="98">
        <v>2.1854367509978694</v>
      </c>
      <c r="L5" s="98">
        <v>2.1624645392557986</v>
      </c>
      <c r="M5" s="98">
        <v>2.1587725766543948</v>
      </c>
      <c r="N5" s="98">
        <v>1.4430446045655101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1741</v>
      </c>
    </row>
    <row r="6" spans="1:105" ht="12" customHeight="1" x14ac:dyDescent="0.25">
      <c r="A6" s="97" t="s">
        <v>53</v>
      </c>
      <c r="B6" s="98">
        <v>0.39956900109636101</v>
      </c>
      <c r="C6" s="98">
        <v>0.44746636437694504</v>
      </c>
      <c r="D6" s="98">
        <v>9.9476499847775568E-2</v>
      </c>
      <c r="E6" s="98">
        <v>8.9812763340610169E-2</v>
      </c>
      <c r="F6" s="98">
        <v>4.3044306596560722E-2</v>
      </c>
      <c r="G6" s="98">
        <v>3.8902871332028015E-2</v>
      </c>
      <c r="H6" s="98">
        <v>3.7711344077054752E-2</v>
      </c>
      <c r="I6" s="98">
        <v>2.8893485415723692E-2</v>
      </c>
      <c r="J6" s="98">
        <v>2.1410194059826516E-2</v>
      </c>
      <c r="K6" s="98">
        <v>1.8135998727347072E-2</v>
      </c>
      <c r="L6" s="98">
        <v>1.841891456273553E-2</v>
      </c>
      <c r="M6" s="98">
        <v>1.8288382128879416E-2</v>
      </c>
      <c r="N6" s="98">
        <v>1.1470250011638875E-2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0.49161088165842376</v>
      </c>
      <c r="C7" s="122">
        <f t="shared" si="6"/>
        <v>0.58961762862953415</v>
      </c>
      <c r="D7" s="122">
        <f t="shared" si="6"/>
        <v>0.41301146998359989</v>
      </c>
      <c r="E7" s="122">
        <f t="shared" si="6"/>
        <v>0.9412595199195003</v>
      </c>
      <c r="F7" s="122">
        <f t="shared" si="6"/>
        <v>0.29582804153435355</v>
      </c>
      <c r="G7" s="122">
        <f t="shared" si="6"/>
        <v>0.21977840028704504</v>
      </c>
      <c r="H7" s="122">
        <f t="shared" si="6"/>
        <v>0.17833850424956219</v>
      </c>
      <c r="I7" s="122">
        <f t="shared" si="6"/>
        <v>0.10770741301938962</v>
      </c>
      <c r="J7" s="122">
        <f t="shared" si="6"/>
        <v>9.3820620004712169E-2</v>
      </c>
      <c r="K7" s="122">
        <f t="shared" si="6"/>
        <v>4.9374011761121078E-2</v>
      </c>
      <c r="L7" s="122">
        <f t="shared" si="6"/>
        <v>2.4642458359911364E-2</v>
      </c>
      <c r="M7" s="122">
        <f t="shared" si="6"/>
        <v>3.2230555785118603E-2</v>
      </c>
      <c r="N7" s="122">
        <f t="shared" si="6"/>
        <v>5.0770377192834282E-2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1743</v>
      </c>
    </row>
    <row r="8" spans="1:105" ht="12" customHeight="1" x14ac:dyDescent="0.25">
      <c r="A8" s="97" t="s">
        <v>53</v>
      </c>
      <c r="B8" s="98">
        <v>0.49161088165842376</v>
      </c>
      <c r="C8" s="98">
        <v>0.58961762862953415</v>
      </c>
      <c r="D8" s="98">
        <v>0.41301146998359989</v>
      </c>
      <c r="E8" s="98">
        <v>0.9412595199195003</v>
      </c>
      <c r="F8" s="98">
        <v>0.29582804153435355</v>
      </c>
      <c r="G8" s="98">
        <v>0.21977840028704504</v>
      </c>
      <c r="H8" s="98">
        <v>0.17833850424956219</v>
      </c>
      <c r="I8" s="98">
        <v>0.10770741301938962</v>
      </c>
      <c r="J8" s="98">
        <v>9.3820620004712169E-2</v>
      </c>
      <c r="K8" s="98">
        <v>4.9374011761121078E-2</v>
      </c>
      <c r="L8" s="98">
        <v>2.4642458359911364E-2</v>
      </c>
      <c r="M8" s="98">
        <v>3.2230555785118603E-2</v>
      </c>
      <c r="N8" s="98">
        <v>5.0770377192834282E-2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1744</v>
      </c>
    </row>
    <row r="9" spans="1:105" ht="12" customHeight="1" x14ac:dyDescent="0.25">
      <c r="A9" s="121" t="s">
        <v>55</v>
      </c>
      <c r="B9" s="122">
        <v>10.219942138388852</v>
      </c>
      <c r="C9" s="122">
        <v>8.4320636862599869</v>
      </c>
      <c r="D9" s="122">
        <v>4.6905456480345151</v>
      </c>
      <c r="E9" s="122">
        <v>2.6019074827086484</v>
      </c>
      <c r="F9" s="122">
        <v>1.3657808140214325</v>
      </c>
      <c r="G9" s="122">
        <v>0.93957965160994861</v>
      </c>
      <c r="H9" s="122">
        <v>0.7454375096492023</v>
      </c>
      <c r="I9" s="122">
        <v>0.58920112544519454</v>
      </c>
      <c r="J9" s="122">
        <v>0.4690901601143016</v>
      </c>
      <c r="K9" s="122">
        <v>0.38904049139608843</v>
      </c>
      <c r="L9" s="122">
        <v>0.36394041543912264</v>
      </c>
      <c r="M9" s="122">
        <v>0.33892821386884953</v>
      </c>
      <c r="N9" s="122">
        <v>0.21406803017953807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1745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1746</v>
      </c>
    </row>
    <row r="11" spans="1:105" ht="12" customHeight="1" x14ac:dyDescent="0.25">
      <c r="A11" s="97" t="s">
        <v>124</v>
      </c>
      <c r="B11" s="98">
        <v>5.1441650570429722</v>
      </c>
      <c r="C11" s="98">
        <v>4.3226434585025197</v>
      </c>
      <c r="D11" s="98">
        <v>2.3323858489090536</v>
      </c>
      <c r="E11" s="98">
        <v>1.3217435930693799</v>
      </c>
      <c r="F11" s="98">
        <v>0.71816794476158841</v>
      </c>
      <c r="G11" s="98">
        <v>0.48178331357007198</v>
      </c>
      <c r="H11" s="98">
        <v>0.34370064517034116</v>
      </c>
      <c r="I11" s="98">
        <v>5.5639509233912199E-2</v>
      </c>
      <c r="J11" s="98">
        <v>4.3134003817165603E-2</v>
      </c>
      <c r="K11" s="98">
        <v>3.6663063387021737E-2</v>
      </c>
      <c r="L11" s="98">
        <v>3.4889128036057933E-2</v>
      </c>
      <c r="M11" s="98">
        <v>3.3678222661251832E-2</v>
      </c>
      <c r="N11" s="98">
        <v>2.1034509474403801E-2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1747</v>
      </c>
    </row>
    <row r="12" spans="1:105" ht="12" customHeight="1" x14ac:dyDescent="0.25">
      <c r="A12" s="97" t="s">
        <v>123</v>
      </c>
      <c r="B12" s="98">
        <v>9.1016740742301994E-4</v>
      </c>
      <c r="C12" s="98">
        <v>8.2247182666698657E-4</v>
      </c>
      <c r="D12" s="98">
        <v>4.0653510982943225E-4</v>
      </c>
      <c r="E12" s="98">
        <v>2.0073727872768629E-4</v>
      </c>
      <c r="F12" s="98">
        <v>1.1391627281162674E-4</v>
      </c>
      <c r="G12" s="98">
        <v>1.042171382050512E-4</v>
      </c>
      <c r="H12" s="98">
        <v>1.0242428190026204E-4</v>
      </c>
      <c r="I12" s="98">
        <v>9.4590216826968734E-5</v>
      </c>
      <c r="J12" s="98">
        <v>9.1122067635361517E-5</v>
      </c>
      <c r="K12" s="98">
        <v>9.2909749259896261E-5</v>
      </c>
      <c r="L12" s="98">
        <v>1.0032313385921036E-4</v>
      </c>
      <c r="M12" s="98">
        <v>1.1266542774565169E-4</v>
      </c>
      <c r="N12" s="98">
        <v>1.0571658916757362E-4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1.6397793235502702E-4</v>
      </c>
      <c r="C13" s="101">
        <v>1.2863737904393388E-4</v>
      </c>
      <c r="D13" s="101">
        <v>7.4768038969753341E-5</v>
      </c>
      <c r="E13" s="101">
        <v>3.0925421774984871E-5</v>
      </c>
      <c r="F13" s="101">
        <v>2.1975261559878962E-5</v>
      </c>
      <c r="G13" s="101">
        <v>1.7147553274723813E-5</v>
      </c>
      <c r="H13" s="101">
        <v>1.7116534097684137E-5</v>
      </c>
      <c r="I13" s="101">
        <v>1.5890747980905815E-5</v>
      </c>
      <c r="J13" s="101">
        <v>1.9294488624666843E-5</v>
      </c>
      <c r="K13" s="101">
        <v>1.6552997866779485E-5</v>
      </c>
      <c r="L13" s="101">
        <v>1.6565283676910278E-5</v>
      </c>
      <c r="M13" s="101">
        <v>2.1956912677135762E-5</v>
      </c>
      <c r="N13" s="101">
        <v>1.596338941683459E-5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7.4618947506799294E-4</v>
      </c>
      <c r="C14" s="104">
        <v>6.9383444762305272E-4</v>
      </c>
      <c r="D14" s="104">
        <v>3.3176707085967892E-4</v>
      </c>
      <c r="E14" s="104">
        <v>1.6981185695270142E-4</v>
      </c>
      <c r="F14" s="104">
        <v>9.1941011251747776E-5</v>
      </c>
      <c r="G14" s="104">
        <v>8.7069584930327389E-5</v>
      </c>
      <c r="H14" s="104">
        <v>8.5307747802577905E-5</v>
      </c>
      <c r="I14" s="104">
        <v>7.8699468846062912E-5</v>
      </c>
      <c r="J14" s="104">
        <v>7.1827579010694671E-5</v>
      </c>
      <c r="K14" s="104">
        <v>7.6356751393116779E-5</v>
      </c>
      <c r="L14" s="104">
        <v>8.3757850182300081E-5</v>
      </c>
      <c r="M14" s="104">
        <v>9.0708515068515928E-5</v>
      </c>
      <c r="N14" s="104">
        <v>8.9753199750739027E-5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4.9847647847758072</v>
      </c>
      <c r="C15" s="101">
        <v>4.035670678035463</v>
      </c>
      <c r="D15" s="101">
        <v>2.3158329682280496</v>
      </c>
      <c r="E15" s="101">
        <v>1.2572433588676017</v>
      </c>
      <c r="F15" s="101">
        <v>0.63602182841612198</v>
      </c>
      <c r="G15" s="101">
        <v>0.44957166239229329</v>
      </c>
      <c r="H15" s="101">
        <v>0.39011585753367373</v>
      </c>
      <c r="I15" s="101">
        <v>0.45861118895033426</v>
      </c>
      <c r="J15" s="101">
        <v>0.36598241325143943</v>
      </c>
      <c r="K15" s="101">
        <v>0.30274084403591228</v>
      </c>
      <c r="L15" s="101">
        <v>0.28268467733734798</v>
      </c>
      <c r="M15" s="101">
        <v>0.26232986121524932</v>
      </c>
      <c r="N15" s="101">
        <v>0.16586269077445343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1751</v>
      </c>
    </row>
    <row r="16" spans="1:105" ht="12" customHeight="1" x14ac:dyDescent="0.25">
      <c r="A16" s="107" t="s">
        <v>121</v>
      </c>
      <c r="B16" s="104">
        <v>9.0102129162648481E-2</v>
      </c>
      <c r="C16" s="104">
        <v>7.2927077895336867E-2</v>
      </c>
      <c r="D16" s="104">
        <v>4.1920295787582315E-2</v>
      </c>
      <c r="E16" s="104">
        <v>2.2719793492938879E-2</v>
      </c>
      <c r="F16" s="104">
        <v>1.1477124570910361E-2</v>
      </c>
      <c r="G16" s="104">
        <v>8.1204585093782502E-3</v>
      </c>
      <c r="H16" s="104">
        <v>1.1518582663287126E-2</v>
      </c>
      <c r="I16" s="104">
        <v>7.485583704412116E-2</v>
      </c>
      <c r="J16" s="104">
        <v>5.9882620978061178E-2</v>
      </c>
      <c r="K16" s="104">
        <v>4.954367422389451E-2</v>
      </c>
      <c r="L16" s="104">
        <v>4.6266286931857525E-2</v>
      </c>
      <c r="M16" s="104">
        <v>4.2807464564602729E-2</v>
      </c>
      <c r="N16" s="104">
        <v>2.706511334151325E-2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1752</v>
      </c>
    </row>
    <row r="17" spans="1:105" ht="12" customHeight="1" x14ac:dyDescent="0.25">
      <c r="A17" s="108" t="s">
        <v>53</v>
      </c>
      <c r="B17" s="98">
        <v>1.6234973588191905E-2</v>
      </c>
      <c r="C17" s="98">
        <v>1.1399691413444589E-2</v>
      </c>
      <c r="D17" s="98">
        <v>7.7126385334262224E-3</v>
      </c>
      <c r="E17" s="98">
        <v>3.4978735890871765E-3</v>
      </c>
      <c r="F17" s="98">
        <v>2.2130417893859509E-3</v>
      </c>
      <c r="G17" s="98">
        <v>1.334836564687477E-3</v>
      </c>
      <c r="H17" s="98">
        <v>1.9235985296509371E-3</v>
      </c>
      <c r="I17" s="98">
        <v>1.2584224613131001E-2</v>
      </c>
      <c r="J17" s="98">
        <v>1.273458169129738E-2</v>
      </c>
      <c r="K17" s="98">
        <v>8.8384868499290312E-3</v>
      </c>
      <c r="L17" s="98">
        <v>7.6244608768157541E-3</v>
      </c>
      <c r="M17" s="98">
        <v>8.3421427718331897E-3</v>
      </c>
      <c r="N17" s="98">
        <v>4.0645237114260175E-3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1753</v>
      </c>
    </row>
    <row r="18" spans="1:105" ht="12" customHeight="1" x14ac:dyDescent="0.25">
      <c r="A18" s="108" t="s">
        <v>52</v>
      </c>
      <c r="B18" s="98">
        <v>7.3867155574456569E-2</v>
      </c>
      <c r="C18" s="98">
        <v>6.1527386481892272E-2</v>
      </c>
      <c r="D18" s="98">
        <v>3.4207657254156094E-2</v>
      </c>
      <c r="E18" s="98">
        <v>1.9221919903851702E-2</v>
      </c>
      <c r="F18" s="98">
        <v>9.2640827815244093E-3</v>
      </c>
      <c r="G18" s="98">
        <v>6.785621944690773E-3</v>
      </c>
      <c r="H18" s="98">
        <v>9.594984133636188E-3</v>
      </c>
      <c r="I18" s="98">
        <v>6.2271612430990157E-2</v>
      </c>
      <c r="J18" s="98">
        <v>4.7148039286763796E-2</v>
      </c>
      <c r="K18" s="98">
        <v>4.070518737396548E-2</v>
      </c>
      <c r="L18" s="98">
        <v>3.8641826055041774E-2</v>
      </c>
      <c r="M18" s="98">
        <v>3.4465321792769538E-2</v>
      </c>
      <c r="N18" s="98">
        <v>2.3000589630087234E-2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1754</v>
      </c>
    </row>
    <row r="19" spans="1:105" ht="12" customHeight="1" x14ac:dyDescent="0.25">
      <c r="A19" s="121" t="s">
        <v>54</v>
      </c>
      <c r="B19" s="122">
        <v>5.3594545280285724</v>
      </c>
      <c r="C19" s="122">
        <v>4.5142800650013832</v>
      </c>
      <c r="D19" s="122">
        <v>2.4974302624892406</v>
      </c>
      <c r="E19" s="122">
        <v>1.3470079360400082</v>
      </c>
      <c r="F19" s="122">
        <v>0.73955161354344723</v>
      </c>
      <c r="G19" s="122">
        <v>0.4665851759422292</v>
      </c>
      <c r="H19" s="122">
        <v>0.3877176515468817</v>
      </c>
      <c r="I19" s="122">
        <v>0.29925261081537763</v>
      </c>
      <c r="J19" s="122">
        <v>0.22257581829972586</v>
      </c>
      <c r="K19" s="122">
        <v>0.18450012500718294</v>
      </c>
      <c r="L19" s="122">
        <v>0.15363312318468589</v>
      </c>
      <c r="M19" s="122">
        <v>0.13234190412472785</v>
      </c>
      <c r="N19" s="122">
        <v>7.704955488065636E-2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2.1971275171561748</v>
      </c>
      <c r="C21" s="98">
        <v>1.7741395998950376</v>
      </c>
      <c r="D21" s="98">
        <v>0.98434376838075854</v>
      </c>
      <c r="E21" s="98">
        <v>0.55288639234658787</v>
      </c>
      <c r="F21" s="98">
        <v>0.28416338510737194</v>
      </c>
      <c r="G21" s="98">
        <v>0.19525212022088922</v>
      </c>
      <c r="H21" s="98">
        <v>0.14437413192821749</v>
      </c>
      <c r="I21" s="98">
        <v>8.0130640042439749E-2</v>
      </c>
      <c r="J21" s="98">
        <v>6.3500833173768451E-2</v>
      </c>
      <c r="K21" s="98">
        <v>5.0359480760621925E-2</v>
      </c>
      <c r="L21" s="98">
        <v>4.3244317516232735E-2</v>
      </c>
      <c r="M21" s="98">
        <v>3.8098728961054831E-2</v>
      </c>
      <c r="N21" s="98">
        <v>2.1975244462027158E-2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1757</v>
      </c>
    </row>
    <row r="22" spans="1:105" ht="12" customHeight="1" x14ac:dyDescent="0.25">
      <c r="A22" s="109" t="s">
        <v>120</v>
      </c>
      <c r="B22" s="33">
        <v>3.1623270108723975</v>
      </c>
      <c r="C22" s="33">
        <v>2.7401404651063457</v>
      </c>
      <c r="D22" s="33">
        <v>1.5130864941084818</v>
      </c>
      <c r="E22" s="33">
        <v>0.79412154369342047</v>
      </c>
      <c r="F22" s="33">
        <v>0.45538822843607524</v>
      </c>
      <c r="G22" s="33">
        <v>0.27133305572133998</v>
      </c>
      <c r="H22" s="33">
        <v>0.24334351961866421</v>
      </c>
      <c r="I22" s="33">
        <v>0.21912197077293788</v>
      </c>
      <c r="J22" s="33">
        <v>0.15907498512595741</v>
      </c>
      <c r="K22" s="33">
        <v>0.13414064424656102</v>
      </c>
      <c r="L22" s="33">
        <v>0.11038880566845315</v>
      </c>
      <c r="M22" s="33">
        <v>9.4243175163673032E-2</v>
      </c>
      <c r="N22" s="33">
        <v>5.5074310418629202E-2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654.22078261039508</v>
      </c>
      <c r="C24" s="117">
        <f t="shared" si="7"/>
        <v>645.17892309432057</v>
      </c>
      <c r="D24" s="117">
        <f t="shared" si="7"/>
        <v>622.59991088759091</v>
      </c>
      <c r="E24" s="117">
        <f t="shared" si="7"/>
        <v>649.31047061329809</v>
      </c>
      <c r="F24" s="117">
        <f t="shared" si="7"/>
        <v>604.19468769753905</v>
      </c>
      <c r="G24" s="117">
        <f t="shared" si="7"/>
        <v>640.22164063052696</v>
      </c>
      <c r="H24" s="117">
        <f t="shared" si="7"/>
        <v>597.11228819506312</v>
      </c>
      <c r="I24" s="117">
        <f t="shared" si="7"/>
        <v>586.98038954201309</v>
      </c>
      <c r="J24" s="117">
        <f t="shared" si="7"/>
        <v>653.15022349921526</v>
      </c>
      <c r="K24" s="117">
        <f t="shared" si="7"/>
        <v>626.47101029889086</v>
      </c>
      <c r="L24" s="117">
        <f t="shared" si="7"/>
        <v>620.03188638407119</v>
      </c>
      <c r="M24" s="117">
        <f t="shared" si="7"/>
        <v>548.29243328254222</v>
      </c>
      <c r="N24" s="117">
        <f t="shared" si="7"/>
        <v>574.56910582512876</v>
      </c>
      <c r="O24" s="117">
        <f t="shared" si="7"/>
        <v>587.61556944050608</v>
      </c>
      <c r="P24" s="117">
        <f t="shared" si="7"/>
        <v>527.6077505389286</v>
      </c>
      <c r="Q24" s="117">
        <f t="shared" si="7"/>
        <v>554.47089191286864</v>
      </c>
      <c r="R24" s="117">
        <f t="shared" ref="R24:V24" si="8">R25+R28+R30+R39</f>
        <v>567.12276489545434</v>
      </c>
      <c r="S24" s="117">
        <f t="shared" si="8"/>
        <v>596.03342464471996</v>
      </c>
      <c r="T24" s="117">
        <f t="shared" si="8"/>
        <v>575.72668850894513</v>
      </c>
      <c r="U24" s="117">
        <f t="shared" si="8"/>
        <v>600.39071270858699</v>
      </c>
      <c r="V24" s="117">
        <f t="shared" si="8"/>
        <v>592.35378848348159</v>
      </c>
      <c r="W24" s="117">
        <f t="shared" ref="W24" si="9">W25+W28+W30+W39</f>
        <v>639.07097820809895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470.32847796206028</v>
      </c>
      <c r="C25" s="122">
        <f t="shared" si="10"/>
        <v>466.00158460889014</v>
      </c>
      <c r="D25" s="122">
        <f t="shared" si="10"/>
        <v>451.21522511184622</v>
      </c>
      <c r="E25" s="122">
        <f t="shared" si="10"/>
        <v>484.13985311810728</v>
      </c>
      <c r="F25" s="122">
        <f t="shared" si="10"/>
        <v>442.40921447657496</v>
      </c>
      <c r="G25" s="122">
        <f t="shared" si="10"/>
        <v>496.67453007410973</v>
      </c>
      <c r="H25" s="122">
        <f t="shared" si="10"/>
        <v>452.68931472826489</v>
      </c>
      <c r="I25" s="122">
        <f t="shared" si="10"/>
        <v>451.42609544640351</v>
      </c>
      <c r="J25" s="122">
        <f t="shared" si="10"/>
        <v>517.82411409593624</v>
      </c>
      <c r="K25" s="122">
        <f t="shared" si="10"/>
        <v>493.4707652354885</v>
      </c>
      <c r="L25" s="122">
        <f t="shared" si="10"/>
        <v>492.54764926908769</v>
      </c>
      <c r="M25" s="122">
        <f t="shared" si="10"/>
        <v>416.86172295318215</v>
      </c>
      <c r="N25" s="122">
        <f t="shared" si="10"/>
        <v>442.79023376973106</v>
      </c>
      <c r="O25" s="122">
        <f t="shared" si="10"/>
        <v>466.38787405140749</v>
      </c>
      <c r="P25" s="122">
        <f t="shared" si="10"/>
        <v>412.85922978124847</v>
      </c>
      <c r="Q25" s="122">
        <f t="shared" si="10"/>
        <v>427.81979251735811</v>
      </c>
      <c r="R25" s="122">
        <f t="shared" ref="R25:V25" si="11">SUM(R26:R27)</f>
        <v>446.52390096117546</v>
      </c>
      <c r="S25" s="122">
        <f t="shared" si="11"/>
        <v>460.96568356541565</v>
      </c>
      <c r="T25" s="122">
        <f t="shared" si="11"/>
        <v>444.33154683674303</v>
      </c>
      <c r="U25" s="122">
        <f t="shared" si="11"/>
        <v>460.84449866476393</v>
      </c>
      <c r="V25" s="122">
        <f t="shared" si="11"/>
        <v>457.35374215622551</v>
      </c>
      <c r="W25" s="122">
        <f t="shared" ref="W25" si="12">SUM(W26:W27)</f>
        <v>506.65857390526554</v>
      </c>
      <c r="DA25" s="130" t="s">
        <v>1760</v>
      </c>
    </row>
    <row r="26" spans="1:105" ht="12" customHeight="1" x14ac:dyDescent="0.25">
      <c r="A26" s="97" t="s">
        <v>74</v>
      </c>
      <c r="B26" s="98">
        <v>458.49710385828604</v>
      </c>
      <c r="C26" s="98">
        <v>454.58810980302178</v>
      </c>
      <c r="D26" s="98">
        <v>440.29633383870083</v>
      </c>
      <c r="E26" s="98">
        <v>473.53747786744958</v>
      </c>
      <c r="F26" s="98">
        <v>432.17523923754032</v>
      </c>
      <c r="G26" s="98">
        <v>485.34305455313023</v>
      </c>
      <c r="H26" s="98">
        <v>442.67067514141769</v>
      </c>
      <c r="I26" s="98">
        <v>441.69611957126534</v>
      </c>
      <c r="J26" s="98">
        <v>507.15604899241714</v>
      </c>
      <c r="K26" s="98">
        <v>483.44109151415489</v>
      </c>
      <c r="L26" s="98">
        <v>482.2780720762629</v>
      </c>
      <c r="M26" s="98">
        <v>408.21605630267118</v>
      </c>
      <c r="N26" s="98">
        <v>434.16271988849246</v>
      </c>
      <c r="O26" s="98">
        <v>456.73310785579827</v>
      </c>
      <c r="P26" s="98">
        <v>404.12539237666738</v>
      </c>
      <c r="Q26" s="98">
        <v>419.59981178224439</v>
      </c>
      <c r="R26" s="98">
        <v>437.9779075238294</v>
      </c>
      <c r="S26" s="98">
        <v>452.21896646772507</v>
      </c>
      <c r="T26" s="98">
        <v>435.99504389645625</v>
      </c>
      <c r="U26" s="98">
        <v>452.1524834711185</v>
      </c>
      <c r="V26" s="98">
        <v>448.77746645956398</v>
      </c>
      <c r="W26" s="98">
        <v>497.48237576518045</v>
      </c>
      <c r="DA26" s="63" t="s">
        <v>1761</v>
      </c>
    </row>
    <row r="27" spans="1:105" ht="12" customHeight="1" x14ac:dyDescent="0.25">
      <c r="A27" s="97" t="s">
        <v>53</v>
      </c>
      <c r="B27" s="98">
        <v>11.831374103774261</v>
      </c>
      <c r="C27" s="98">
        <v>11.413474805868383</v>
      </c>
      <c r="D27" s="98">
        <v>10.9188912731454</v>
      </c>
      <c r="E27" s="98">
        <v>10.60237525065769</v>
      </c>
      <c r="F27" s="98">
        <v>10.233975239034638</v>
      </c>
      <c r="G27" s="98">
        <v>11.331475520979517</v>
      </c>
      <c r="H27" s="98">
        <v>10.018639586847222</v>
      </c>
      <c r="I27" s="98">
        <v>9.7299758751381624</v>
      </c>
      <c r="J27" s="98">
        <v>10.668065103519053</v>
      </c>
      <c r="K27" s="98">
        <v>10.029673721333593</v>
      </c>
      <c r="L27" s="98">
        <v>10.269577192824787</v>
      </c>
      <c r="M27" s="98">
        <v>8.6456666505109609</v>
      </c>
      <c r="N27" s="98">
        <v>8.6275138812385759</v>
      </c>
      <c r="O27" s="98">
        <v>9.6547661956092377</v>
      </c>
      <c r="P27" s="98">
        <v>8.7338374045810898</v>
      </c>
      <c r="Q27" s="98">
        <v>8.2199807351137366</v>
      </c>
      <c r="R27" s="98">
        <v>8.5459934373460609</v>
      </c>
      <c r="S27" s="98">
        <v>8.7467170976905848</v>
      </c>
      <c r="T27" s="98">
        <v>8.3365029402867687</v>
      </c>
      <c r="U27" s="98">
        <v>8.6920151936454229</v>
      </c>
      <c r="V27" s="98">
        <v>8.576275696661531</v>
      </c>
      <c r="W27" s="98">
        <v>9.1761981400851074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5.6251927694850741</v>
      </c>
      <c r="C28" s="122">
        <f t="shared" si="13"/>
        <v>7.1610781936312877</v>
      </c>
      <c r="D28" s="122">
        <f t="shared" si="13"/>
        <v>5.9700733715063743</v>
      </c>
      <c r="E28" s="122">
        <f t="shared" si="13"/>
        <v>16.841975561982061</v>
      </c>
      <c r="F28" s="122">
        <f t="shared" si="13"/>
        <v>6.4363033803034755</v>
      </c>
      <c r="G28" s="122">
        <f t="shared" si="13"/>
        <v>6.9044536715354008</v>
      </c>
      <c r="H28" s="122">
        <f t="shared" si="13"/>
        <v>9.768819438225929</v>
      </c>
      <c r="I28" s="122">
        <f t="shared" si="13"/>
        <v>10.38197673192461</v>
      </c>
      <c r="J28" s="122">
        <f t="shared" si="13"/>
        <v>14.930530158446647</v>
      </c>
      <c r="K28" s="122">
        <f t="shared" si="13"/>
        <v>17.113233022997772</v>
      </c>
      <c r="L28" s="122">
        <f t="shared" si="13"/>
        <v>13.925650805514675</v>
      </c>
      <c r="M28" s="122">
        <f t="shared" si="13"/>
        <v>16.457019097463579</v>
      </c>
      <c r="N28" s="122">
        <f t="shared" si="13"/>
        <v>27.75724394982651</v>
      </c>
      <c r="O28" s="122">
        <f t="shared" si="13"/>
        <v>16.846768512816922</v>
      </c>
      <c r="P28" s="122">
        <f t="shared" si="13"/>
        <v>12.677820685069788</v>
      </c>
      <c r="Q28" s="122">
        <f t="shared" si="13"/>
        <v>25.020686794926785</v>
      </c>
      <c r="R28" s="122">
        <f t="shared" si="13"/>
        <v>17.373217612961092</v>
      </c>
      <c r="S28" s="122">
        <f t="shared" si="13"/>
        <v>26.358589230149736</v>
      </c>
      <c r="T28" s="122">
        <f t="shared" si="13"/>
        <v>21.39023036761753</v>
      </c>
      <c r="U28" s="122">
        <f t="shared" si="13"/>
        <v>27.791953312443113</v>
      </c>
      <c r="V28" s="122">
        <f t="shared" si="13"/>
        <v>22.723384165810536</v>
      </c>
      <c r="W28" s="122">
        <f t="shared" si="13"/>
        <v>27.758207414883856</v>
      </c>
      <c r="DA28" s="130" t="s">
        <v>1763</v>
      </c>
    </row>
    <row r="29" spans="1:105" ht="12" customHeight="1" x14ac:dyDescent="0.25">
      <c r="A29" s="97" t="s">
        <v>53</v>
      </c>
      <c r="B29" s="98">
        <v>5.6251927694850741</v>
      </c>
      <c r="C29" s="98">
        <v>7.1610781936312877</v>
      </c>
      <c r="D29" s="98">
        <v>5.9700733715063743</v>
      </c>
      <c r="E29" s="98">
        <v>16.841975561982061</v>
      </c>
      <c r="F29" s="98">
        <v>6.4363033803034755</v>
      </c>
      <c r="G29" s="98">
        <v>6.9044536715354008</v>
      </c>
      <c r="H29" s="98">
        <v>9.768819438225929</v>
      </c>
      <c r="I29" s="98">
        <v>10.38197673192461</v>
      </c>
      <c r="J29" s="98">
        <v>14.930530158446647</v>
      </c>
      <c r="K29" s="98">
        <v>17.113233022997772</v>
      </c>
      <c r="L29" s="98">
        <v>13.925650805514675</v>
      </c>
      <c r="M29" s="98">
        <v>16.457019097463579</v>
      </c>
      <c r="N29" s="98">
        <v>27.75724394982651</v>
      </c>
      <c r="O29" s="98">
        <v>16.846768512816922</v>
      </c>
      <c r="P29" s="98">
        <v>12.677820685069788</v>
      </c>
      <c r="Q29" s="98">
        <v>25.020686794926785</v>
      </c>
      <c r="R29" s="98">
        <v>17.373217612961092</v>
      </c>
      <c r="S29" s="98">
        <v>26.358589230149736</v>
      </c>
      <c r="T29" s="98">
        <v>21.39023036761753</v>
      </c>
      <c r="U29" s="98">
        <v>27.791953312443113</v>
      </c>
      <c r="V29" s="98">
        <v>22.723384165810536</v>
      </c>
      <c r="W29" s="98">
        <v>27.758207414883856</v>
      </c>
      <c r="DA29" s="63" t="s">
        <v>1764</v>
      </c>
    </row>
    <row r="30" spans="1:105" ht="12" customHeight="1" x14ac:dyDescent="0.25">
      <c r="A30" s="121" t="s">
        <v>55</v>
      </c>
      <c r="B30" s="122">
        <v>116.94159886348038</v>
      </c>
      <c r="C30" s="122">
        <v>112.01461974834469</v>
      </c>
      <c r="D30" s="122">
        <v>107.97447872006782</v>
      </c>
      <c r="E30" s="122">
        <v>97.729772187444681</v>
      </c>
      <c r="F30" s="122">
        <v>100.58405089422243</v>
      </c>
      <c r="G30" s="122">
        <v>91.251099305225637</v>
      </c>
      <c r="H30" s="122">
        <v>88.449278611911524</v>
      </c>
      <c r="I30" s="122">
        <v>82.942021255115975</v>
      </c>
      <c r="J30" s="122">
        <v>81.314156776739495</v>
      </c>
      <c r="K30" s="122">
        <v>78.505789317389727</v>
      </c>
      <c r="L30" s="122">
        <v>79.703944249698338</v>
      </c>
      <c r="M30" s="122">
        <v>82.595125692938993</v>
      </c>
      <c r="N30" s="122">
        <v>76.349568810575448</v>
      </c>
      <c r="O30" s="122">
        <v>74.326502915131286</v>
      </c>
      <c r="P30" s="122">
        <v>74.564525126607805</v>
      </c>
      <c r="Q30" s="122">
        <v>73.276383058083908</v>
      </c>
      <c r="R30" s="122">
        <v>74.628599994635238</v>
      </c>
      <c r="S30" s="122">
        <v>75.917281474674496</v>
      </c>
      <c r="T30" s="122">
        <v>76.679609834905648</v>
      </c>
      <c r="U30" s="122">
        <v>78.000321337735642</v>
      </c>
      <c r="V30" s="122">
        <v>76.995528348600715</v>
      </c>
      <c r="W30" s="122">
        <v>70.375443159600167</v>
      </c>
      <c r="DA30" s="130" t="s">
        <v>1765</v>
      </c>
    </row>
    <row r="31" spans="1:105" ht="12" customHeight="1" x14ac:dyDescent="0.25">
      <c r="A31" s="97" t="s">
        <v>141</v>
      </c>
      <c r="B31" s="98">
        <v>58.861537535166057</v>
      </c>
      <c r="C31" s="98">
        <v>56.179514567095225</v>
      </c>
      <c r="D31" s="98">
        <v>50.072871811390307</v>
      </c>
      <c r="E31" s="98">
        <v>44.679991036100695</v>
      </c>
      <c r="F31" s="98">
        <v>46.623475948823618</v>
      </c>
      <c r="G31" s="98">
        <v>36.027354106435325</v>
      </c>
      <c r="H31" s="98">
        <v>28.223348900964101</v>
      </c>
      <c r="I31" s="98">
        <v>21.603678779449282</v>
      </c>
      <c r="J31" s="98">
        <v>19.6959949935898</v>
      </c>
      <c r="K31" s="98">
        <v>19.088847693379137</v>
      </c>
      <c r="L31" s="98">
        <v>19.375123810637387</v>
      </c>
      <c r="M31" s="98">
        <v>21.173932084225452</v>
      </c>
      <c r="N31" s="98">
        <v>18.650816435900452</v>
      </c>
      <c r="O31" s="98">
        <v>17.238695328077917</v>
      </c>
      <c r="P31" s="98">
        <v>15.012321389263064</v>
      </c>
      <c r="Q31" s="98">
        <v>14.852251886160412</v>
      </c>
      <c r="R31" s="98">
        <v>15.655986447749836</v>
      </c>
      <c r="S31" s="98">
        <v>16.595879712003327</v>
      </c>
      <c r="T31" s="98">
        <v>17.561400863830329</v>
      </c>
      <c r="U31" s="98">
        <v>17.494589314965147</v>
      </c>
      <c r="V31" s="98">
        <v>17.803974742609601</v>
      </c>
      <c r="W31" s="98">
        <v>17.212379304091179</v>
      </c>
      <c r="DA31" s="63" t="s">
        <v>1766</v>
      </c>
    </row>
    <row r="32" spans="1:105" ht="12" customHeight="1" x14ac:dyDescent="0.25">
      <c r="A32" s="97" t="s">
        <v>140</v>
      </c>
      <c r="B32" s="98">
        <v>1.0517490041332674E-2</v>
      </c>
      <c r="C32" s="98">
        <v>1.089734046742424E-2</v>
      </c>
      <c r="D32" s="98">
        <v>9.9592725049005293E-3</v>
      </c>
      <c r="E32" s="98">
        <v>9.9349921607362768E-3</v>
      </c>
      <c r="F32" s="98">
        <v>1.2298010455377498E-2</v>
      </c>
      <c r="G32" s="98">
        <v>1.280766858004902E-2</v>
      </c>
      <c r="H32" s="98">
        <v>1.3092987889221063E-2</v>
      </c>
      <c r="I32" s="98">
        <v>1.3872271411836532E-2</v>
      </c>
      <c r="J32" s="98">
        <v>1.9049919195408261E-2</v>
      </c>
      <c r="K32" s="98">
        <v>2.4485119304556428E-2</v>
      </c>
      <c r="L32" s="98">
        <v>3.6179370093835241E-2</v>
      </c>
      <c r="M32" s="98">
        <v>4.4289091948180523E-2</v>
      </c>
      <c r="N32" s="98">
        <v>4.8333918904386479E-2</v>
      </c>
      <c r="O32" s="98">
        <v>5.2868962764771793E-2</v>
      </c>
      <c r="P32" s="98">
        <v>4.7443807319629931E-2</v>
      </c>
      <c r="Q32" s="98">
        <v>5.1201034363359932E-2</v>
      </c>
      <c r="R32" s="98">
        <v>5.8744003032327755E-2</v>
      </c>
      <c r="S32" s="98">
        <v>6.8648855396263447E-2</v>
      </c>
      <c r="T32" s="98">
        <v>7.6585353582504664E-2</v>
      </c>
      <c r="U32" s="98">
        <v>7.7909275163807926E-2</v>
      </c>
      <c r="V32" s="98">
        <v>8.9141900021755191E-2</v>
      </c>
      <c r="W32" s="98">
        <v>0.11014659394169572</v>
      </c>
      <c r="DA32" s="63" t="s">
        <v>1767</v>
      </c>
    </row>
    <row r="33" spans="1:105" ht="12" customHeight="1" x14ac:dyDescent="0.25">
      <c r="A33" s="100" t="s">
        <v>50</v>
      </c>
      <c r="B33" s="101">
        <v>1.8948561072136454E-3</v>
      </c>
      <c r="C33" s="101">
        <v>1.7043809536426021E-3</v>
      </c>
      <c r="D33" s="101">
        <v>1.8316628914762578E-3</v>
      </c>
      <c r="E33" s="101">
        <v>1.5305768059092537E-3</v>
      </c>
      <c r="F33" s="101">
        <v>2.37237393528437E-3</v>
      </c>
      <c r="G33" s="101">
        <v>2.1073326622084538E-3</v>
      </c>
      <c r="H33" s="101">
        <v>2.1880219171528745E-3</v>
      </c>
      <c r="I33" s="101">
        <v>2.3304816959185642E-3</v>
      </c>
      <c r="J33" s="101">
        <v>4.03369303128049E-3</v>
      </c>
      <c r="K33" s="101">
        <v>4.362320755838151E-3</v>
      </c>
      <c r="L33" s="101">
        <v>5.9739115576011581E-3</v>
      </c>
      <c r="M33" s="101">
        <v>8.6313232365406653E-3</v>
      </c>
      <c r="N33" s="101">
        <v>7.2985060867730763E-3</v>
      </c>
      <c r="O33" s="101">
        <v>7.9094960190079361E-3</v>
      </c>
      <c r="P33" s="101">
        <v>1.0542095198745889E-2</v>
      </c>
      <c r="Q33" s="101">
        <v>8.2376248540245358E-3</v>
      </c>
      <c r="R33" s="101">
        <v>9.1359141443534582E-3</v>
      </c>
      <c r="S33" s="101">
        <v>1.1418471293223608E-2</v>
      </c>
      <c r="T33" s="101">
        <v>1.1608778697520489E-2</v>
      </c>
      <c r="U33" s="101">
        <v>1.332913234646565E-2</v>
      </c>
      <c r="V33" s="101">
        <v>1.4190195531303422E-2</v>
      </c>
      <c r="W33" s="101">
        <v>2.1604607187261191E-2</v>
      </c>
      <c r="DA33" s="131" t="s">
        <v>1768</v>
      </c>
    </row>
    <row r="34" spans="1:105" ht="12" customHeight="1" x14ac:dyDescent="0.25">
      <c r="A34" s="103" t="s">
        <v>52</v>
      </c>
      <c r="B34" s="104">
        <v>8.6226339341190297E-3</v>
      </c>
      <c r="C34" s="104">
        <v>9.1929595137816376E-3</v>
      </c>
      <c r="D34" s="104">
        <v>8.1276096134242724E-3</v>
      </c>
      <c r="E34" s="104">
        <v>8.4044153548270238E-3</v>
      </c>
      <c r="F34" s="104">
        <v>9.9256365200931281E-3</v>
      </c>
      <c r="G34" s="104">
        <v>1.0700335917840567E-2</v>
      </c>
      <c r="H34" s="104">
        <v>1.0904965972068189E-2</v>
      </c>
      <c r="I34" s="104">
        <v>1.1541789715917967E-2</v>
      </c>
      <c r="J34" s="104">
        <v>1.5016226164127771E-2</v>
      </c>
      <c r="K34" s="104">
        <v>2.0122798548718276E-2</v>
      </c>
      <c r="L34" s="104">
        <v>3.0205458536234082E-2</v>
      </c>
      <c r="M34" s="104">
        <v>3.5657768711639858E-2</v>
      </c>
      <c r="N34" s="104">
        <v>4.1035412817613401E-2</v>
      </c>
      <c r="O34" s="104">
        <v>4.4959466745763857E-2</v>
      </c>
      <c r="P34" s="104">
        <v>3.6901712120884042E-2</v>
      </c>
      <c r="Q34" s="104">
        <v>4.2963409509335394E-2</v>
      </c>
      <c r="R34" s="104">
        <v>4.9608088887974293E-2</v>
      </c>
      <c r="S34" s="104">
        <v>5.7230384103039836E-2</v>
      </c>
      <c r="T34" s="104">
        <v>6.4976574884984178E-2</v>
      </c>
      <c r="U34" s="104">
        <v>6.458014281734227E-2</v>
      </c>
      <c r="V34" s="104">
        <v>7.495170449045177E-2</v>
      </c>
      <c r="W34" s="104">
        <v>8.8541986754434532E-2</v>
      </c>
      <c r="DA34" s="132" t="s">
        <v>1769</v>
      </c>
    </row>
    <row r="35" spans="1:105" ht="12" customHeight="1" x14ac:dyDescent="0.25">
      <c r="A35" s="106" t="s">
        <v>122</v>
      </c>
      <c r="B35" s="101">
        <v>57.03832957227187</v>
      </c>
      <c r="C35" s="101">
        <v>54.755089666268262</v>
      </c>
      <c r="D35" s="101">
        <v>56.687033334419297</v>
      </c>
      <c r="E35" s="101">
        <v>51.809613696281261</v>
      </c>
      <c r="F35" s="101">
        <v>52.583276833160333</v>
      </c>
      <c r="G35" s="101">
        <v>52.928808968618682</v>
      </c>
      <c r="H35" s="101">
        <v>57.074346758387307</v>
      </c>
      <c r="I35" s="101">
        <v>56.88749290490663</v>
      </c>
      <c r="J35" s="101">
        <v>54.89375333148017</v>
      </c>
      <c r="K35" s="101">
        <v>51.339382163093049</v>
      </c>
      <c r="L35" s="101">
        <v>49.234941361147051</v>
      </c>
      <c r="M35" s="101">
        <v>49.577071806129204</v>
      </c>
      <c r="N35" s="101">
        <v>45.070285183691865</v>
      </c>
      <c r="O35" s="101">
        <v>42.535644019892658</v>
      </c>
      <c r="P35" s="101">
        <v>42.679354104589464</v>
      </c>
      <c r="Q35" s="101">
        <v>42.023678395712579</v>
      </c>
      <c r="R35" s="101">
        <v>41.497875370649979</v>
      </c>
      <c r="S35" s="101">
        <v>40.685637044228237</v>
      </c>
      <c r="T35" s="101">
        <v>40.162615349366313</v>
      </c>
      <c r="U35" s="101">
        <v>40.172408662023777</v>
      </c>
      <c r="V35" s="101">
        <v>37.734094097633324</v>
      </c>
      <c r="W35" s="101">
        <v>30.192918927692663</v>
      </c>
      <c r="DA35" s="131" t="s">
        <v>1770</v>
      </c>
    </row>
    <row r="36" spans="1:105" ht="12" customHeight="1" x14ac:dyDescent="0.25">
      <c r="A36" s="107" t="s">
        <v>121</v>
      </c>
      <c r="B36" s="104">
        <v>1.0312142660011174</v>
      </c>
      <c r="C36" s="104">
        <v>1.0691181745137819</v>
      </c>
      <c r="D36" s="104">
        <v>1.2046143017533151</v>
      </c>
      <c r="E36" s="104">
        <v>1.2302324629019856</v>
      </c>
      <c r="F36" s="104">
        <v>1.3650001017831028</v>
      </c>
      <c r="G36" s="104">
        <v>2.2821285615915832</v>
      </c>
      <c r="H36" s="104">
        <v>3.1384899646709012</v>
      </c>
      <c r="I36" s="104">
        <v>4.4369772993482348</v>
      </c>
      <c r="J36" s="104">
        <v>6.7053585324741212</v>
      </c>
      <c r="K36" s="104">
        <v>8.053074341612982</v>
      </c>
      <c r="L36" s="104">
        <v>11.057699707820058</v>
      </c>
      <c r="M36" s="104">
        <v>11.799832710636156</v>
      </c>
      <c r="N36" s="104">
        <v>12.580133272078735</v>
      </c>
      <c r="O36" s="104">
        <v>14.499294604395946</v>
      </c>
      <c r="P36" s="104">
        <v>16.825405825435649</v>
      </c>
      <c r="Q36" s="104">
        <v>16.349251741847556</v>
      </c>
      <c r="R36" s="104">
        <v>17.415994173203089</v>
      </c>
      <c r="S36" s="104">
        <v>18.567115863046663</v>
      </c>
      <c r="T36" s="104">
        <v>18.879008268126491</v>
      </c>
      <c r="U36" s="104">
        <v>20.25541408558292</v>
      </c>
      <c r="V36" s="104">
        <v>21.368317608336042</v>
      </c>
      <c r="W36" s="104">
        <v>22.859998333874625</v>
      </c>
      <c r="DA36" s="132" t="s">
        <v>1771</v>
      </c>
    </row>
    <row r="37" spans="1:105" ht="12" customHeight="1" x14ac:dyDescent="0.25">
      <c r="A37" s="108" t="s">
        <v>53</v>
      </c>
      <c r="B37" s="98">
        <v>0.18580844346167877</v>
      </c>
      <c r="C37" s="98">
        <v>0.16712060356310557</v>
      </c>
      <c r="D37" s="98">
        <v>0.22162903450626559</v>
      </c>
      <c r="E37" s="98">
        <v>0.18940302612169088</v>
      </c>
      <c r="F37" s="98">
        <v>0.26320201101750995</v>
      </c>
      <c r="G37" s="98">
        <v>0.37513505497404753</v>
      </c>
      <c r="H37" s="98">
        <v>0.52412652301462037</v>
      </c>
      <c r="I37" s="98">
        <v>0.74591269222533718</v>
      </c>
      <c r="J37" s="98">
        <v>1.4259552205056849</v>
      </c>
      <c r="K37" s="98">
        <v>1.4366514552027121</v>
      </c>
      <c r="L37" s="98">
        <v>1.8222555644896268</v>
      </c>
      <c r="M37" s="98">
        <v>2.2995029057915826</v>
      </c>
      <c r="N37" s="98">
        <v>1.8892309569173407</v>
      </c>
      <c r="O37" s="98">
        <v>2.1429818347706484</v>
      </c>
      <c r="P37" s="98">
        <v>3.7792133257335254</v>
      </c>
      <c r="Q37" s="98">
        <v>2.6322629920951073</v>
      </c>
      <c r="R37" s="98">
        <v>2.6998112936368339</v>
      </c>
      <c r="S37" s="98">
        <v>3.0854108433236194</v>
      </c>
      <c r="T37" s="98">
        <v>2.8324949881783859</v>
      </c>
      <c r="U37" s="98">
        <v>3.4715200494119154</v>
      </c>
      <c r="V37" s="98">
        <v>3.385182422366789</v>
      </c>
      <c r="W37" s="98">
        <v>4.5132093607014392</v>
      </c>
      <c r="DA37" s="63" t="s">
        <v>1772</v>
      </c>
    </row>
    <row r="38" spans="1:105" ht="12" customHeight="1" x14ac:dyDescent="0.25">
      <c r="A38" s="108" t="s">
        <v>52</v>
      </c>
      <c r="B38" s="98">
        <v>0.84540582253943863</v>
      </c>
      <c r="C38" s="98">
        <v>0.90199757095067623</v>
      </c>
      <c r="D38" s="98">
        <v>0.98298526724704938</v>
      </c>
      <c r="E38" s="98">
        <v>1.0408294367802948</v>
      </c>
      <c r="F38" s="98">
        <v>1.1017980907655929</v>
      </c>
      <c r="G38" s="98">
        <v>1.9069935066175359</v>
      </c>
      <c r="H38" s="98">
        <v>2.6143634416562809</v>
      </c>
      <c r="I38" s="98">
        <v>3.6910646071228976</v>
      </c>
      <c r="J38" s="98">
        <v>5.2794033119684363</v>
      </c>
      <c r="K38" s="98">
        <v>6.6164228864102705</v>
      </c>
      <c r="L38" s="98">
        <v>9.2354441433304313</v>
      </c>
      <c r="M38" s="98">
        <v>9.5003298048445739</v>
      </c>
      <c r="N38" s="98">
        <v>10.690902315161393</v>
      </c>
      <c r="O38" s="98">
        <v>12.356312769625298</v>
      </c>
      <c r="P38" s="98">
        <v>13.046192499702125</v>
      </c>
      <c r="Q38" s="98">
        <v>13.716988749752449</v>
      </c>
      <c r="R38" s="98">
        <v>14.716182879566254</v>
      </c>
      <c r="S38" s="98">
        <v>15.481705019723044</v>
      </c>
      <c r="T38" s="98">
        <v>16.046513279948105</v>
      </c>
      <c r="U38" s="98">
        <v>16.783894036171006</v>
      </c>
      <c r="V38" s="98">
        <v>17.983135185969253</v>
      </c>
      <c r="W38" s="98">
        <v>18.346788973173187</v>
      </c>
      <c r="DA38" s="63" t="s">
        <v>1773</v>
      </c>
    </row>
    <row r="39" spans="1:105" ht="12" customHeight="1" x14ac:dyDescent="0.25">
      <c r="A39" s="121" t="s">
        <v>54</v>
      </c>
      <c r="B39" s="122">
        <v>61.325513015369296</v>
      </c>
      <c r="C39" s="122">
        <v>60.0016405434544</v>
      </c>
      <c r="D39" s="122">
        <v>57.440133684170547</v>
      </c>
      <c r="E39" s="122">
        <v>50.598869745764091</v>
      </c>
      <c r="F39" s="122">
        <v>54.765118946438136</v>
      </c>
      <c r="G39" s="122">
        <v>45.39155757965618</v>
      </c>
      <c r="H39" s="122">
        <v>46.20487541666084</v>
      </c>
      <c r="I39" s="122">
        <v>42.230296108568915</v>
      </c>
      <c r="J39" s="122">
        <v>39.081422468092825</v>
      </c>
      <c r="K39" s="122">
        <v>37.381222723014794</v>
      </c>
      <c r="L39" s="122">
        <v>33.854642059770356</v>
      </c>
      <c r="M39" s="122">
        <v>32.378565538957574</v>
      </c>
      <c r="N39" s="122">
        <v>27.672059294995783</v>
      </c>
      <c r="O39" s="122">
        <v>30.054423961150427</v>
      </c>
      <c r="P39" s="122">
        <v>27.506174946002535</v>
      </c>
      <c r="Q39" s="122">
        <v>28.354029542499855</v>
      </c>
      <c r="R39" s="122">
        <v>28.597046326682634</v>
      </c>
      <c r="S39" s="122">
        <v>32.791870374480055</v>
      </c>
      <c r="T39" s="122">
        <v>33.32530146967899</v>
      </c>
      <c r="U39" s="122">
        <v>33.753939393644295</v>
      </c>
      <c r="V39" s="122">
        <v>35.281133812844779</v>
      </c>
      <c r="W39" s="122">
        <v>34.278753728349344</v>
      </c>
      <c r="DA39" s="130" t="s">
        <v>1774</v>
      </c>
    </row>
    <row r="40" spans="1:105" ht="12" customHeight="1" x14ac:dyDescent="0.25">
      <c r="A40" s="97" t="s">
        <v>50</v>
      </c>
      <c r="B40" s="98">
        <v>25.140695065949007</v>
      </c>
      <c r="C40" s="98">
        <v>23.028097461002154</v>
      </c>
      <c r="D40" s="98">
        <v>21.85440208740561</v>
      </c>
      <c r="E40" s="98">
        <v>20.34310798711979</v>
      </c>
      <c r="F40" s="98">
        <v>20.734319656871548</v>
      </c>
      <c r="G40" s="98">
        <v>17.875452132222559</v>
      </c>
      <c r="H40" s="98">
        <v>15.736677402906146</v>
      </c>
      <c r="I40" s="98">
        <v>13.638037661666282</v>
      </c>
      <c r="J40" s="98">
        <v>14.49151729897666</v>
      </c>
      <c r="K40" s="98">
        <v>13.592936293877059</v>
      </c>
      <c r="L40" s="98">
        <v>12.681374703557243</v>
      </c>
      <c r="M40" s="98">
        <v>12.305231823886304</v>
      </c>
      <c r="N40" s="98">
        <v>10.694682337276697</v>
      </c>
      <c r="O40" s="98">
        <v>10.731201841217693</v>
      </c>
      <c r="P40" s="98">
        <v>11.129242320566782</v>
      </c>
      <c r="Q40" s="98">
        <v>10.263693496208088</v>
      </c>
      <c r="R40" s="98">
        <v>10.457737048829706</v>
      </c>
      <c r="S40" s="98">
        <v>10.869872428377661</v>
      </c>
      <c r="T40" s="98">
        <v>11.162874640044533</v>
      </c>
      <c r="U40" s="98">
        <v>11.003535839926419</v>
      </c>
      <c r="V40" s="98">
        <v>11.1836585613729</v>
      </c>
      <c r="W40" s="98">
        <v>10.705920545133116</v>
      </c>
      <c r="DA40" s="63" t="s">
        <v>1775</v>
      </c>
    </row>
    <row r="41" spans="1:105" ht="12" customHeight="1" x14ac:dyDescent="0.25">
      <c r="A41" s="109" t="s">
        <v>120</v>
      </c>
      <c r="B41" s="33">
        <v>36.184817949420285</v>
      </c>
      <c r="C41" s="33">
        <v>36.973543082452245</v>
      </c>
      <c r="D41" s="33">
        <v>35.585731596764937</v>
      </c>
      <c r="E41" s="33">
        <v>30.255761758644301</v>
      </c>
      <c r="F41" s="33">
        <v>34.030799289566588</v>
      </c>
      <c r="G41" s="33">
        <v>27.51610544743362</v>
      </c>
      <c r="H41" s="33">
        <v>30.468198013754691</v>
      </c>
      <c r="I41" s="33">
        <v>28.592258446902633</v>
      </c>
      <c r="J41" s="33">
        <v>24.589905169116161</v>
      </c>
      <c r="K41" s="33">
        <v>23.788286429137735</v>
      </c>
      <c r="L41" s="33">
        <v>21.173267356213117</v>
      </c>
      <c r="M41" s="33">
        <v>20.073333715071268</v>
      </c>
      <c r="N41" s="33">
        <v>16.977376957719084</v>
      </c>
      <c r="O41" s="33">
        <v>19.323222119932733</v>
      </c>
      <c r="P41" s="33">
        <v>16.376932625435753</v>
      </c>
      <c r="Q41" s="33">
        <v>18.090336046291768</v>
      </c>
      <c r="R41" s="33">
        <v>18.139309277852927</v>
      </c>
      <c r="S41" s="33">
        <v>21.921997946102397</v>
      </c>
      <c r="T41" s="33">
        <v>22.162426829634455</v>
      </c>
      <c r="U41" s="33">
        <v>22.750403553717877</v>
      </c>
      <c r="V41" s="33">
        <v>24.097475251471881</v>
      </c>
      <c r="W41" s="33">
        <v>23.572833183216225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2549.6270514518433</v>
      </c>
      <c r="C43" s="117">
        <f t="shared" si="14"/>
        <v>2767.1757919112483</v>
      </c>
      <c r="D43" s="117">
        <f t="shared" si="14"/>
        <v>2446.3652759213678</v>
      </c>
      <c r="E43" s="117">
        <f t="shared" si="14"/>
        <v>2067.2719095797993</v>
      </c>
      <c r="F43" s="117">
        <f t="shared" si="14"/>
        <v>2096.3223545455648</v>
      </c>
      <c r="G43" s="117">
        <f t="shared" si="14"/>
        <v>1994.7985702816752</v>
      </c>
      <c r="H43" s="117">
        <f t="shared" si="14"/>
        <v>1765.1187613751094</v>
      </c>
      <c r="I43" s="117">
        <f t="shared" si="14"/>
        <v>1378.8239740264287</v>
      </c>
      <c r="J43" s="117">
        <f t="shared" si="14"/>
        <v>1290.9041332789855</v>
      </c>
      <c r="K43" s="117">
        <f t="shared" si="14"/>
        <v>1263.4882150270791</v>
      </c>
      <c r="L43" s="117">
        <f t="shared" si="14"/>
        <v>1069.7446536434493</v>
      </c>
      <c r="M43" s="117">
        <f t="shared" si="14"/>
        <v>1070.585136701626</v>
      </c>
      <c r="N43" s="117">
        <f t="shared" si="14"/>
        <v>1015.9583039059817</v>
      </c>
      <c r="O43" s="117">
        <f t="shared" si="14"/>
        <v>1019.1764358989579</v>
      </c>
      <c r="P43" s="117">
        <f t="shared" si="14"/>
        <v>796.75151538565251</v>
      </c>
      <c r="Q43" s="117">
        <f t="shared" si="14"/>
        <v>890.89097664396104</v>
      </c>
      <c r="R43" s="117">
        <f t="shared" ref="R43:V43" si="15">R44+R47+R49+R58</f>
        <v>803.8020498280747</v>
      </c>
      <c r="S43" s="117">
        <f t="shared" si="15"/>
        <v>676.0164912795392</v>
      </c>
      <c r="T43" s="117">
        <f t="shared" si="15"/>
        <v>745.39024921663508</v>
      </c>
      <c r="U43" s="117">
        <f t="shared" si="15"/>
        <v>603.38033566236652</v>
      </c>
      <c r="V43" s="117">
        <f t="shared" si="15"/>
        <v>533.92067328149039</v>
      </c>
      <c r="W43" s="117">
        <f t="shared" ref="W43" si="16">W44+W47+W49+W58</f>
        <v>496.79793664788372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1801.5142955091048</v>
      </c>
      <c r="C44" s="122">
        <f t="shared" si="17"/>
        <v>2033.5311898130715</v>
      </c>
      <c r="D44" s="122">
        <f t="shared" si="17"/>
        <v>1786.0058319536579</v>
      </c>
      <c r="E44" s="122">
        <f t="shared" si="17"/>
        <v>1498.1151812289204</v>
      </c>
      <c r="F44" s="122">
        <f t="shared" si="17"/>
        <v>1561.8838921411093</v>
      </c>
      <c r="G44" s="122">
        <f t="shared" si="17"/>
        <v>1551.3442348234123</v>
      </c>
      <c r="H44" s="122">
        <f t="shared" si="17"/>
        <v>1357.4971069126871</v>
      </c>
      <c r="I44" s="122">
        <f t="shared" si="17"/>
        <v>1062.5892816523956</v>
      </c>
      <c r="J44" s="122">
        <f t="shared" si="17"/>
        <v>1018.4326837060447</v>
      </c>
      <c r="K44" s="122">
        <f t="shared" si="17"/>
        <v>1008.6254780517583</v>
      </c>
      <c r="L44" s="122">
        <f t="shared" si="17"/>
        <v>851.31581968972046</v>
      </c>
      <c r="M44" s="122">
        <f t="shared" si="17"/>
        <v>831.90726348970509</v>
      </c>
      <c r="N44" s="122">
        <f t="shared" si="17"/>
        <v>788.70901924156954</v>
      </c>
      <c r="O44" s="122">
        <f t="shared" si="17"/>
        <v>813.18127802524259</v>
      </c>
      <c r="P44" s="122">
        <f t="shared" si="17"/>
        <v>610.51186258405858</v>
      </c>
      <c r="Q44" s="122">
        <f t="shared" si="17"/>
        <v>690.32522840348486</v>
      </c>
      <c r="R44" s="122">
        <f t="shared" ref="R44:V44" si="18">SUM(R45:R46)</f>
        <v>630.06488423467408</v>
      </c>
      <c r="S44" s="122">
        <f t="shared" si="18"/>
        <v>507.13239791599801</v>
      </c>
      <c r="T44" s="122">
        <f t="shared" si="18"/>
        <v>580.06807398681224</v>
      </c>
      <c r="U44" s="122">
        <f t="shared" si="18"/>
        <v>460.92015230471185</v>
      </c>
      <c r="V44" s="122">
        <f t="shared" si="18"/>
        <v>412.6585220343099</v>
      </c>
      <c r="W44" s="122">
        <f t="shared" ref="W44" si="19">SUM(W45:W46)</f>
        <v>390.91493025295489</v>
      </c>
      <c r="DA44" s="130" t="s">
        <v>1778</v>
      </c>
    </row>
    <row r="45" spans="1:105" ht="12" customHeight="1" x14ac:dyDescent="0.25">
      <c r="A45" s="97" t="s">
        <v>216</v>
      </c>
      <c r="B45" s="98">
        <v>1756.1962027671534</v>
      </c>
      <c r="C45" s="98">
        <v>1983.7252282703471</v>
      </c>
      <c r="D45" s="98">
        <v>1742.786537907293</v>
      </c>
      <c r="E45" s="98">
        <v>1465.3073484967094</v>
      </c>
      <c r="F45" s="98">
        <v>1525.7538104082264</v>
      </c>
      <c r="G45" s="98">
        <v>1515.9507967526274</v>
      </c>
      <c r="H45" s="98">
        <v>1327.4538215691621</v>
      </c>
      <c r="I45" s="98">
        <v>1039.6863786524389</v>
      </c>
      <c r="J45" s="98">
        <v>997.4512232495415</v>
      </c>
      <c r="K45" s="98">
        <v>988.12540962915227</v>
      </c>
      <c r="L45" s="98">
        <v>833.56595622219584</v>
      </c>
      <c r="M45" s="98">
        <v>814.65359761384207</v>
      </c>
      <c r="N45" s="98">
        <v>773.3414761188742</v>
      </c>
      <c r="O45" s="98">
        <v>796.34748891794891</v>
      </c>
      <c r="P45" s="98">
        <v>597.59677928992392</v>
      </c>
      <c r="Q45" s="98">
        <v>677.06155949969195</v>
      </c>
      <c r="R45" s="98">
        <v>618.00611122346209</v>
      </c>
      <c r="S45" s="98">
        <v>497.50967810454546</v>
      </c>
      <c r="T45" s="98">
        <v>569.18489623636026</v>
      </c>
      <c r="U45" s="98">
        <v>452.22671020331387</v>
      </c>
      <c r="V45" s="98">
        <v>404.92036898704737</v>
      </c>
      <c r="W45" s="98">
        <v>383.834989163101</v>
      </c>
      <c r="DA45" s="63" t="s">
        <v>1779</v>
      </c>
    </row>
    <row r="46" spans="1:105" ht="12" customHeight="1" x14ac:dyDescent="0.25">
      <c r="A46" s="97" t="s">
        <v>53</v>
      </c>
      <c r="B46" s="98">
        <v>45.318092741951524</v>
      </c>
      <c r="C46" s="98">
        <v>49.805961542724468</v>
      </c>
      <c r="D46" s="98">
        <v>43.21929404636483</v>
      </c>
      <c r="E46" s="98">
        <v>32.807832732210997</v>
      </c>
      <c r="F46" s="98">
        <v>36.130081732882836</v>
      </c>
      <c r="G46" s="98">
        <v>35.393438070784882</v>
      </c>
      <c r="H46" s="98">
        <v>30.043285343524914</v>
      </c>
      <c r="I46" s="98">
        <v>22.902902999956737</v>
      </c>
      <c r="J46" s="98">
        <v>20.981460456503267</v>
      </c>
      <c r="K46" s="98">
        <v>20.500068422605978</v>
      </c>
      <c r="L46" s="98">
        <v>17.749863467524609</v>
      </c>
      <c r="M46" s="98">
        <v>17.253665875862993</v>
      </c>
      <c r="N46" s="98">
        <v>15.367543122695361</v>
      </c>
      <c r="O46" s="98">
        <v>16.833789107293672</v>
      </c>
      <c r="P46" s="98">
        <v>12.91508329413471</v>
      </c>
      <c r="Q46" s="98">
        <v>13.263668903792952</v>
      </c>
      <c r="R46" s="98">
        <v>12.058773011212017</v>
      </c>
      <c r="S46" s="98">
        <v>9.6227198114525319</v>
      </c>
      <c r="T46" s="98">
        <v>10.883177750451956</v>
      </c>
      <c r="U46" s="98">
        <v>8.6934421013980039</v>
      </c>
      <c r="V46" s="98">
        <v>7.7381530472625384</v>
      </c>
      <c r="W46" s="98">
        <v>7.0799410898538877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22.738718713141921</v>
      </c>
      <c r="C47" s="122">
        <f t="shared" si="20"/>
        <v>29.203903057695491</v>
      </c>
      <c r="D47" s="122">
        <f t="shared" si="20"/>
        <v>22.932569326650494</v>
      </c>
      <c r="E47" s="122">
        <f t="shared" si="20"/>
        <v>60.291512774113166</v>
      </c>
      <c r="F47" s="122">
        <f t="shared" si="20"/>
        <v>20.240691628024507</v>
      </c>
      <c r="G47" s="122">
        <f t="shared" si="20"/>
        <v>18.258362378404531</v>
      </c>
      <c r="H47" s="122">
        <f t="shared" si="20"/>
        <v>19.139999431031502</v>
      </c>
      <c r="I47" s="122">
        <f t="shared" si="20"/>
        <v>15.162081017842826</v>
      </c>
      <c r="J47" s="122">
        <f t="shared" si="20"/>
        <v>16.595734332204199</v>
      </c>
      <c r="K47" s="122">
        <f t="shared" si="20"/>
        <v>16.799525044922419</v>
      </c>
      <c r="L47" s="122">
        <f t="shared" si="20"/>
        <v>16.128772134719835</v>
      </c>
      <c r="M47" s="122">
        <f t="shared" si="20"/>
        <v>22.567451400967823</v>
      </c>
      <c r="N47" s="122">
        <f t="shared" si="20"/>
        <v>46.469963042677563</v>
      </c>
      <c r="O47" s="122">
        <f t="shared" si="20"/>
        <v>27.441167163363065</v>
      </c>
      <c r="P47" s="122">
        <f t="shared" si="20"/>
        <v>22.48844992460462</v>
      </c>
      <c r="Q47" s="122">
        <f t="shared" si="20"/>
        <v>44.494388306314363</v>
      </c>
      <c r="R47" s="122">
        <f t="shared" si="20"/>
        <v>30.447017149832945</v>
      </c>
      <c r="S47" s="122">
        <f t="shared" si="20"/>
        <v>40.749381489683635</v>
      </c>
      <c r="T47" s="122">
        <f t="shared" si="20"/>
        <v>28.129283918673934</v>
      </c>
      <c r="U47" s="122">
        <f t="shared" si="20"/>
        <v>30.448052052080623</v>
      </c>
      <c r="V47" s="122">
        <f t="shared" si="20"/>
        <v>20.823301464298503</v>
      </c>
      <c r="W47" s="122">
        <f t="shared" si="20"/>
        <v>22.104811206131117</v>
      </c>
      <c r="DA47" s="130" t="s">
        <v>1781</v>
      </c>
    </row>
    <row r="48" spans="1:105" ht="12" customHeight="1" x14ac:dyDescent="0.25">
      <c r="A48" s="97" t="s">
        <v>53</v>
      </c>
      <c r="B48" s="98">
        <v>22.738718713141921</v>
      </c>
      <c r="C48" s="98">
        <v>29.203903057695491</v>
      </c>
      <c r="D48" s="98">
        <v>22.932569326650494</v>
      </c>
      <c r="E48" s="98">
        <v>60.291512774113166</v>
      </c>
      <c r="F48" s="98">
        <v>20.240691628024507</v>
      </c>
      <c r="G48" s="98">
        <v>18.258362378404531</v>
      </c>
      <c r="H48" s="98">
        <v>19.139999431031502</v>
      </c>
      <c r="I48" s="98">
        <v>15.162081017842826</v>
      </c>
      <c r="J48" s="98">
        <v>16.595734332204199</v>
      </c>
      <c r="K48" s="98">
        <v>16.799525044922419</v>
      </c>
      <c r="L48" s="98">
        <v>16.128772134719835</v>
      </c>
      <c r="M48" s="98">
        <v>22.567451400967823</v>
      </c>
      <c r="N48" s="98">
        <v>46.469963042677563</v>
      </c>
      <c r="O48" s="98">
        <v>27.441167163363065</v>
      </c>
      <c r="P48" s="98">
        <v>22.48844992460462</v>
      </c>
      <c r="Q48" s="98">
        <v>44.494388306314363</v>
      </c>
      <c r="R48" s="98">
        <v>30.447017149832945</v>
      </c>
      <c r="S48" s="98">
        <v>40.749381489683635</v>
      </c>
      <c r="T48" s="98">
        <v>28.129283918673934</v>
      </c>
      <c r="U48" s="98">
        <v>30.448052052080623</v>
      </c>
      <c r="V48" s="98">
        <v>20.823301464298503</v>
      </c>
      <c r="W48" s="98">
        <v>22.104811206131117</v>
      </c>
      <c r="DA48" s="63" t="s">
        <v>1782</v>
      </c>
    </row>
    <row r="49" spans="1:105" ht="12" customHeight="1" x14ac:dyDescent="0.25">
      <c r="A49" s="121" t="s">
        <v>55</v>
      </c>
      <c r="B49" s="122">
        <v>477.47809318227655</v>
      </c>
      <c r="C49" s="122">
        <v>459.69566993906437</v>
      </c>
      <c r="D49" s="122">
        <v>417.41047573516204</v>
      </c>
      <c r="E49" s="122">
        <v>331.56361601470701</v>
      </c>
      <c r="F49" s="122">
        <v>330.22237872608775</v>
      </c>
      <c r="G49" s="122">
        <v>284.30201095668264</v>
      </c>
      <c r="H49" s="122">
        <v>256.90191981139606</v>
      </c>
      <c r="I49" s="122">
        <v>197.54603925376819</v>
      </c>
      <c r="J49" s="122">
        <v>172.33012426095129</v>
      </c>
      <c r="K49" s="122">
        <v>163.45527303174904</v>
      </c>
      <c r="L49" s="122">
        <v>138.76124856056839</v>
      </c>
      <c r="M49" s="122">
        <v>155.26682089677925</v>
      </c>
      <c r="N49" s="122">
        <v>131.5774626920844</v>
      </c>
      <c r="O49" s="122">
        <v>127.23054543115903</v>
      </c>
      <c r="P49" s="122">
        <v>119.82533810292932</v>
      </c>
      <c r="Q49" s="122">
        <v>113.39529937421881</v>
      </c>
      <c r="R49" s="122">
        <v>103.69290195632111</v>
      </c>
      <c r="S49" s="122">
        <v>87.407041626705819</v>
      </c>
      <c r="T49" s="122">
        <v>98.182169315777401</v>
      </c>
      <c r="U49" s="122">
        <v>77.397590418935224</v>
      </c>
      <c r="V49" s="122">
        <v>68.905584327167091</v>
      </c>
      <c r="W49" s="122">
        <v>55.848016228428015</v>
      </c>
      <c r="DA49" s="130" t="s">
        <v>1783</v>
      </c>
    </row>
    <row r="50" spans="1:105" ht="12" customHeight="1" x14ac:dyDescent="0.25">
      <c r="A50" s="97" t="s">
        <v>138</v>
      </c>
      <c r="B50" s="98">
        <v>260.15281272563436</v>
      </c>
      <c r="C50" s="98">
        <v>250.84749860837829</v>
      </c>
      <c r="D50" s="98">
        <v>230.41768873772739</v>
      </c>
      <c r="E50" s="98">
        <v>194.06854578700313</v>
      </c>
      <c r="F50" s="98">
        <v>212.260711027474</v>
      </c>
      <c r="G50" s="98">
        <v>191.13568231873799</v>
      </c>
      <c r="H50" s="98">
        <v>179.57648299388055</v>
      </c>
      <c r="I50" s="98">
        <v>141.56393097619477</v>
      </c>
      <c r="J50" s="98">
        <v>129.62987346001532</v>
      </c>
      <c r="K50" s="98">
        <v>124.38653844216803</v>
      </c>
      <c r="L50" s="98">
        <v>96.604641263146362</v>
      </c>
      <c r="M50" s="98">
        <v>106.60394188360418</v>
      </c>
      <c r="N50" s="98">
        <v>86.023440420037019</v>
      </c>
      <c r="O50" s="98">
        <v>83.957765523240454</v>
      </c>
      <c r="P50" s="98">
        <v>79.63868619419496</v>
      </c>
      <c r="Q50" s="98">
        <v>77.098769266213111</v>
      </c>
      <c r="R50" s="98">
        <v>71.214861353353442</v>
      </c>
      <c r="S50" s="98">
        <v>60.05101783576999</v>
      </c>
      <c r="T50" s="98">
        <v>74.171057864900163</v>
      </c>
      <c r="U50" s="98">
        <v>57.599775044428185</v>
      </c>
      <c r="V50" s="98">
        <v>54.216239716672625</v>
      </c>
      <c r="W50" s="98">
        <v>47.484049294627802</v>
      </c>
      <c r="DA50" s="63" t="s">
        <v>1784</v>
      </c>
    </row>
    <row r="51" spans="1:105" ht="12" customHeight="1" x14ac:dyDescent="0.25">
      <c r="A51" s="97" t="s">
        <v>137</v>
      </c>
      <c r="B51" s="98">
        <v>4.7217566691437438E-2</v>
      </c>
      <c r="C51" s="98">
        <v>5.1256049031872641E-2</v>
      </c>
      <c r="D51" s="98">
        <v>4.9454627068816946E-2</v>
      </c>
      <c r="E51" s="98">
        <v>4.5892759929274309E-2</v>
      </c>
      <c r="F51" s="98">
        <v>5.8847464250175521E-2</v>
      </c>
      <c r="G51" s="98">
        <v>7.7917383237811513E-2</v>
      </c>
      <c r="H51" s="98">
        <v>9.4373167884326384E-2</v>
      </c>
      <c r="I51" s="98">
        <v>0.10864402349789769</v>
      </c>
      <c r="J51" s="98">
        <v>0.1405682822965594</v>
      </c>
      <c r="K51" s="98">
        <v>0.18498299863980275</v>
      </c>
      <c r="L51" s="98">
        <v>0.18141877832346251</v>
      </c>
      <c r="M51" s="98">
        <v>0.23475858466990035</v>
      </c>
      <c r="N51" s="98">
        <v>0.21093473005627822</v>
      </c>
      <c r="O51" s="98">
        <v>0.25240011298897319</v>
      </c>
      <c r="P51" s="98">
        <v>0.27473419497582879</v>
      </c>
      <c r="Q51" s="98">
        <v>0.29426041457155411</v>
      </c>
      <c r="R51" s="98">
        <v>0.28062533788669003</v>
      </c>
      <c r="S51" s="98">
        <v>0.2265990188340517</v>
      </c>
      <c r="T51" s="98">
        <v>0.36614726461500025</v>
      </c>
      <c r="U51" s="98">
        <v>0.28549336625640465</v>
      </c>
      <c r="V51" s="98">
        <v>0.28023761775423051</v>
      </c>
      <c r="W51" s="98">
        <v>0.31263329833574627</v>
      </c>
      <c r="DA51" s="63" t="s">
        <v>1785</v>
      </c>
    </row>
    <row r="52" spans="1:105" ht="12" customHeight="1" x14ac:dyDescent="0.25">
      <c r="A52" s="100" t="s">
        <v>216</v>
      </c>
      <c r="B52" s="101">
        <v>8.5073163577676948E-3</v>
      </c>
      <c r="C52" s="101">
        <v>8.016888291410949E-3</v>
      </c>
      <c r="D52" s="101">
        <v>9.0967127181875908E-3</v>
      </c>
      <c r="E52" s="101">
        <v>7.0676836878001857E-3</v>
      </c>
      <c r="F52" s="101">
        <v>1.1344559029402927E-2</v>
      </c>
      <c r="G52" s="101">
        <v>1.2815598792343924E-2</v>
      </c>
      <c r="H52" s="101">
        <v>1.5772432584780147E-2</v>
      </c>
      <c r="I52" s="101">
        <v>1.8256709463194836E-2</v>
      </c>
      <c r="J52" s="101">
        <v>2.9807159204723953E-2</v>
      </c>
      <c r="K52" s="101">
        <v>3.3079962235752693E-2</v>
      </c>
      <c r="L52" s="101">
        <v>2.9732072846694678E-2</v>
      </c>
      <c r="M52" s="101">
        <v>4.5713861067694664E-2</v>
      </c>
      <c r="N52" s="101">
        <v>3.176812446636517E-2</v>
      </c>
      <c r="O52" s="101">
        <v>3.7727252998956268E-2</v>
      </c>
      <c r="P52" s="101">
        <v>6.1262745777350018E-2</v>
      </c>
      <c r="Q52" s="101">
        <v>4.7580143649491022E-2</v>
      </c>
      <c r="R52" s="101">
        <v>4.3706226036422408E-2</v>
      </c>
      <c r="S52" s="101">
        <v>3.733535123838104E-2</v>
      </c>
      <c r="T52" s="101">
        <v>5.6146737668972449E-2</v>
      </c>
      <c r="U52" s="101">
        <v>4.9239828039380984E-2</v>
      </c>
      <c r="V52" s="101">
        <v>4.4715509815850298E-2</v>
      </c>
      <c r="W52" s="101">
        <v>6.0977959223123171E-2</v>
      </c>
      <c r="DA52" s="131" t="s">
        <v>1786</v>
      </c>
    </row>
    <row r="53" spans="1:105" ht="12" customHeight="1" x14ac:dyDescent="0.25">
      <c r="A53" s="103" t="s">
        <v>52</v>
      </c>
      <c r="B53" s="104">
        <v>3.8710250333669746E-2</v>
      </c>
      <c r="C53" s="104">
        <v>4.3239160740461691E-2</v>
      </c>
      <c r="D53" s="104">
        <v>4.0357914350629354E-2</v>
      </c>
      <c r="E53" s="104">
        <v>3.8825076241474125E-2</v>
      </c>
      <c r="F53" s="104">
        <v>4.7502905220772593E-2</v>
      </c>
      <c r="G53" s="104">
        <v>6.5101784445467589E-2</v>
      </c>
      <c r="H53" s="104">
        <v>7.860073529954624E-2</v>
      </c>
      <c r="I53" s="104">
        <v>9.0387314034702848E-2</v>
      </c>
      <c r="J53" s="104">
        <v>0.11076112309183546</v>
      </c>
      <c r="K53" s="104">
        <v>0.15190303640405006</v>
      </c>
      <c r="L53" s="104">
        <v>0.15168670547676782</v>
      </c>
      <c r="M53" s="104">
        <v>0.1890447236022057</v>
      </c>
      <c r="N53" s="104">
        <v>0.17916660558991304</v>
      </c>
      <c r="O53" s="104">
        <v>0.21467285999001692</v>
      </c>
      <c r="P53" s="104">
        <v>0.21347144919847877</v>
      </c>
      <c r="Q53" s="104">
        <v>0.2466802709220631</v>
      </c>
      <c r="R53" s="104">
        <v>0.23691911185026762</v>
      </c>
      <c r="S53" s="104">
        <v>0.18926366759567068</v>
      </c>
      <c r="T53" s="104">
        <v>0.31000052694602781</v>
      </c>
      <c r="U53" s="104">
        <v>0.23625353821702369</v>
      </c>
      <c r="V53" s="104">
        <v>0.23552210793838022</v>
      </c>
      <c r="W53" s="104">
        <v>0.25165533911262311</v>
      </c>
      <c r="DA53" s="132" t="s">
        <v>1787</v>
      </c>
    </row>
    <row r="54" spans="1:105" ht="12" customHeight="1" x14ac:dyDescent="0.25">
      <c r="A54" s="106" t="s">
        <v>122</v>
      </c>
      <c r="B54" s="101">
        <v>213.41952358342593</v>
      </c>
      <c r="C54" s="101">
        <v>204.79892064101588</v>
      </c>
      <c r="D54" s="101">
        <v>183.29085154577325</v>
      </c>
      <c r="E54" s="101">
        <v>134.71386001691812</v>
      </c>
      <c r="F54" s="101">
        <v>115.4469244809149</v>
      </c>
      <c r="G54" s="101">
        <v>90.045852477238299</v>
      </c>
      <c r="H54" s="101">
        <v>73.501729929773035</v>
      </c>
      <c r="I54" s="101">
        <v>52.690744161485433</v>
      </c>
      <c r="J54" s="101">
        <v>39.837577171829139</v>
      </c>
      <c r="K54" s="101">
        <v>34.783804249600571</v>
      </c>
      <c r="L54" s="101">
        <v>34.72695497621055</v>
      </c>
      <c r="M54" s="101">
        <v>40.012567155872148</v>
      </c>
      <c r="N54" s="101">
        <v>35.994489054893137</v>
      </c>
      <c r="O54" s="101">
        <v>32.398172608598117</v>
      </c>
      <c r="P54" s="101">
        <v>30.181051935408433</v>
      </c>
      <c r="Q54" s="101">
        <v>27.310434058793373</v>
      </c>
      <c r="R54" s="101">
        <v>24.508928424249817</v>
      </c>
      <c r="S54" s="101">
        <v>20.410801064448165</v>
      </c>
      <c r="T54" s="101">
        <v>17.450955076415447</v>
      </c>
      <c r="U54" s="101">
        <v>13.403014362416073</v>
      </c>
      <c r="V54" s="101">
        <v>9.4590724420992025</v>
      </c>
      <c r="W54" s="101">
        <v>5.2416694676721969</v>
      </c>
      <c r="DA54" s="131" t="s">
        <v>1788</v>
      </c>
    </row>
    <row r="55" spans="1:105" ht="12" customHeight="1" x14ac:dyDescent="0.25">
      <c r="A55" s="107" t="s">
        <v>121</v>
      </c>
      <c r="B55" s="104">
        <v>3.8585393065248597</v>
      </c>
      <c r="C55" s="104">
        <v>3.9979946406383307</v>
      </c>
      <c r="D55" s="104">
        <v>3.6524808245926041</v>
      </c>
      <c r="E55" s="104">
        <v>2.735317450856479</v>
      </c>
      <c r="F55" s="104">
        <v>2.4558957534486825</v>
      </c>
      <c r="G55" s="104">
        <v>3.0425587774685265</v>
      </c>
      <c r="H55" s="104">
        <v>3.7293337198581216</v>
      </c>
      <c r="I55" s="104">
        <v>3.1827200925900723</v>
      </c>
      <c r="J55" s="104">
        <v>2.7221053468102943</v>
      </c>
      <c r="K55" s="104">
        <v>4.0999473413406404</v>
      </c>
      <c r="L55" s="104">
        <v>7.2482335428880216</v>
      </c>
      <c r="M55" s="104">
        <v>8.4155532726330105</v>
      </c>
      <c r="N55" s="104">
        <v>9.3485984870979539</v>
      </c>
      <c r="O55" s="104">
        <v>10.622207186331478</v>
      </c>
      <c r="P55" s="104">
        <v>9.7308657783500969</v>
      </c>
      <c r="Q55" s="104">
        <v>8.6918356346407624</v>
      </c>
      <c r="R55" s="104">
        <v>7.6884868408311551</v>
      </c>
      <c r="S55" s="104">
        <v>6.7186237076536202</v>
      </c>
      <c r="T55" s="104">
        <v>6.194009109846796</v>
      </c>
      <c r="U55" s="104">
        <v>6.1093076458345568</v>
      </c>
      <c r="V55" s="104">
        <v>4.9500345506410364</v>
      </c>
      <c r="W55" s="104">
        <v>2.80966416779227</v>
      </c>
      <c r="DA55" s="132" t="s">
        <v>1789</v>
      </c>
    </row>
    <row r="56" spans="1:105" ht="12" customHeight="1" x14ac:dyDescent="0.25">
      <c r="A56" s="108" t="s">
        <v>53</v>
      </c>
      <c r="B56" s="98">
        <v>0.695247540902729</v>
      </c>
      <c r="C56" s="98">
        <v>0.62495175305517769</v>
      </c>
      <c r="D56" s="98">
        <v>0.67199583927310791</v>
      </c>
      <c r="E56" s="98">
        <v>0.4211215507787836</v>
      </c>
      <c r="F56" s="98">
        <v>0.47355066150739955</v>
      </c>
      <c r="G56" s="98">
        <v>0.5001341613512873</v>
      </c>
      <c r="H56" s="98">
        <v>0.6227971851920131</v>
      </c>
      <c r="I56" s="98">
        <v>0.53505599706635121</v>
      </c>
      <c r="J56" s="98">
        <v>0.57888035535340099</v>
      </c>
      <c r="K56" s="98">
        <v>0.73142194698922347</v>
      </c>
      <c r="L56" s="98">
        <v>1.194473919101565</v>
      </c>
      <c r="M56" s="98">
        <v>1.6399884370242224</v>
      </c>
      <c r="N56" s="98">
        <v>1.4039327949581955</v>
      </c>
      <c r="O56" s="98">
        <v>1.5699520332925154</v>
      </c>
      <c r="P56" s="98">
        <v>2.1856838403784993</v>
      </c>
      <c r="Q56" s="98">
        <v>1.3994033265679526</v>
      </c>
      <c r="R56" s="98">
        <v>1.1918621123445476</v>
      </c>
      <c r="S56" s="98">
        <v>1.1164746637394081</v>
      </c>
      <c r="T56" s="98">
        <v>0.92931257358432162</v>
      </c>
      <c r="U56" s="98">
        <v>1.0470575368605095</v>
      </c>
      <c r="V56" s="98">
        <v>0.78418761168176143</v>
      </c>
      <c r="W56" s="98">
        <v>0.55470706678560944</v>
      </c>
      <c r="DA56" s="63" t="s">
        <v>1790</v>
      </c>
    </row>
    <row r="57" spans="1:105" ht="12" customHeight="1" x14ac:dyDescent="0.25">
      <c r="A57" s="108" t="s">
        <v>52</v>
      </c>
      <c r="B57" s="98">
        <v>3.1632917656221307</v>
      </c>
      <c r="C57" s="98">
        <v>3.3730428875831531</v>
      </c>
      <c r="D57" s="98">
        <v>2.9804849853194963</v>
      </c>
      <c r="E57" s="98">
        <v>2.3141959000776953</v>
      </c>
      <c r="F57" s="98">
        <v>1.9823450919412828</v>
      </c>
      <c r="G57" s="98">
        <v>2.542424616117239</v>
      </c>
      <c r="H57" s="98">
        <v>3.1065365346661085</v>
      </c>
      <c r="I57" s="98">
        <v>2.6476640955237212</v>
      </c>
      <c r="J57" s="98">
        <v>2.143224991456893</v>
      </c>
      <c r="K57" s="98">
        <v>3.3685253943514173</v>
      </c>
      <c r="L57" s="98">
        <v>6.0537596237864566</v>
      </c>
      <c r="M57" s="98">
        <v>6.7755648356087885</v>
      </c>
      <c r="N57" s="98">
        <v>7.9446656921397585</v>
      </c>
      <c r="O57" s="98">
        <v>9.0522551530389617</v>
      </c>
      <c r="P57" s="98">
        <v>7.5451819379715976</v>
      </c>
      <c r="Q57" s="98">
        <v>7.2924323080728097</v>
      </c>
      <c r="R57" s="98">
        <v>6.4966247284866077</v>
      </c>
      <c r="S57" s="98">
        <v>5.6021490439142125</v>
      </c>
      <c r="T57" s="98">
        <v>5.2646965362624742</v>
      </c>
      <c r="U57" s="98">
        <v>5.0622501089740473</v>
      </c>
      <c r="V57" s="98">
        <v>4.1658469389592749</v>
      </c>
      <c r="W57" s="98">
        <v>2.2549571010066605</v>
      </c>
      <c r="DA57" s="63" t="s">
        <v>1791</v>
      </c>
    </row>
    <row r="58" spans="1:105" ht="12" customHeight="1" x14ac:dyDescent="0.25">
      <c r="A58" s="121" t="s">
        <v>54</v>
      </c>
      <c r="B58" s="122">
        <v>247.89594404732009</v>
      </c>
      <c r="C58" s="122">
        <v>244.7450291014168</v>
      </c>
      <c r="D58" s="122">
        <v>220.01639890589755</v>
      </c>
      <c r="E58" s="122">
        <v>177.30159956205861</v>
      </c>
      <c r="F58" s="122">
        <v>183.97539205034349</v>
      </c>
      <c r="G58" s="122">
        <v>140.89396212317567</v>
      </c>
      <c r="H58" s="122">
        <v>131.57973521999477</v>
      </c>
      <c r="I58" s="122">
        <v>103.52657210242205</v>
      </c>
      <c r="J58" s="122">
        <v>83.545590979785146</v>
      </c>
      <c r="K58" s="122">
        <v>74.607938898649238</v>
      </c>
      <c r="L58" s="122">
        <v>63.538813258440626</v>
      </c>
      <c r="M58" s="122">
        <v>60.843600914173905</v>
      </c>
      <c r="N58" s="122">
        <v>49.201858929650143</v>
      </c>
      <c r="O58" s="122">
        <v>51.323445279193237</v>
      </c>
      <c r="P58" s="122">
        <v>43.925864774059939</v>
      </c>
      <c r="Q58" s="122">
        <v>42.676060559943025</v>
      </c>
      <c r="R58" s="122">
        <v>39.597246487246636</v>
      </c>
      <c r="S58" s="122">
        <v>40.72767024715175</v>
      </c>
      <c r="T58" s="122">
        <v>39.010721995371561</v>
      </c>
      <c r="U58" s="122">
        <v>34.614540886638764</v>
      </c>
      <c r="V58" s="122">
        <v>31.533265455714883</v>
      </c>
      <c r="W58" s="122">
        <v>27.930178960369691</v>
      </c>
      <c r="DA58" s="130" t="s">
        <v>1792</v>
      </c>
    </row>
    <row r="59" spans="1:105" ht="12" customHeight="1" x14ac:dyDescent="0.25">
      <c r="A59" s="97" t="s">
        <v>50</v>
      </c>
      <c r="B59" s="98">
        <v>101.62612398221111</v>
      </c>
      <c r="C59" s="98">
        <v>93.784089763405035</v>
      </c>
      <c r="D59" s="98">
        <v>83.886130836418744</v>
      </c>
      <c r="E59" s="98">
        <v>70.670260449834316</v>
      </c>
      <c r="F59" s="98">
        <v>68.941674335378622</v>
      </c>
      <c r="G59" s="98">
        <v>55.1649645308527</v>
      </c>
      <c r="H59" s="98">
        <v>44.352412978327536</v>
      </c>
      <c r="I59" s="98">
        <v>33.533592550187187</v>
      </c>
      <c r="J59" s="98">
        <v>29.099660311167906</v>
      </c>
      <c r="K59" s="98">
        <v>25.565639641853824</v>
      </c>
      <c r="L59" s="98">
        <v>22.529647183617914</v>
      </c>
      <c r="M59" s="98">
        <v>22.055700547636089</v>
      </c>
      <c r="N59" s="98">
        <v>18.315187656022946</v>
      </c>
      <c r="O59" s="98">
        <v>17.960597952243706</v>
      </c>
      <c r="P59" s="98">
        <v>17.352032708726391</v>
      </c>
      <c r="Q59" s="98">
        <v>15.403365373548418</v>
      </c>
      <c r="R59" s="98">
        <v>14.655335655041323</v>
      </c>
      <c r="S59" s="98">
        <v>13.619594626870953</v>
      </c>
      <c r="T59" s="98">
        <v>13.065676687732063</v>
      </c>
      <c r="U59" s="98">
        <v>11.189726492106653</v>
      </c>
      <c r="V59" s="98">
        <v>9.8324551446542117</v>
      </c>
      <c r="W59" s="98">
        <v>8.6268256464974833</v>
      </c>
      <c r="DA59" s="63" t="s">
        <v>1793</v>
      </c>
    </row>
    <row r="60" spans="1:105" ht="12" customHeight="1" x14ac:dyDescent="0.25">
      <c r="A60" s="109" t="s">
        <v>120</v>
      </c>
      <c r="B60" s="33">
        <v>146.26982006510897</v>
      </c>
      <c r="C60" s="33">
        <v>150.96093933801177</v>
      </c>
      <c r="D60" s="33">
        <v>136.1302680694788</v>
      </c>
      <c r="E60" s="33">
        <v>106.6313391122243</v>
      </c>
      <c r="F60" s="33">
        <v>115.03371771496488</v>
      </c>
      <c r="G60" s="33">
        <v>85.728997592322969</v>
      </c>
      <c r="H60" s="33">
        <v>87.227322241667238</v>
      </c>
      <c r="I60" s="33">
        <v>69.992979552234857</v>
      </c>
      <c r="J60" s="33">
        <v>54.445930668617244</v>
      </c>
      <c r="K60" s="33">
        <v>49.042299256795417</v>
      </c>
      <c r="L60" s="33">
        <v>41.009166074822708</v>
      </c>
      <c r="M60" s="33">
        <v>38.787900366537819</v>
      </c>
      <c r="N60" s="33">
        <v>30.886671273627194</v>
      </c>
      <c r="O60" s="33">
        <v>33.362847326949534</v>
      </c>
      <c r="P60" s="33">
        <v>26.573832065333548</v>
      </c>
      <c r="Q60" s="33">
        <v>27.272695186394607</v>
      </c>
      <c r="R60" s="33">
        <v>24.941910832205313</v>
      </c>
      <c r="S60" s="33">
        <v>27.1080756202808</v>
      </c>
      <c r="T60" s="33">
        <v>25.9450453076395</v>
      </c>
      <c r="U60" s="33">
        <v>23.424814394532113</v>
      </c>
      <c r="V60" s="33">
        <v>21.700810311060671</v>
      </c>
      <c r="W60" s="33">
        <v>19.303353313872208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8094.7585762346598</v>
      </c>
      <c r="C62" s="117">
        <f t="shared" si="21"/>
        <v>8602.448626299245</v>
      </c>
      <c r="D62" s="117">
        <f t="shared" si="21"/>
        <v>8489.4255044327274</v>
      </c>
      <c r="E62" s="117">
        <f t="shared" si="21"/>
        <v>9899.4544614927363</v>
      </c>
      <c r="F62" s="117">
        <f t="shared" si="21"/>
        <v>10329.783378808504</v>
      </c>
      <c r="G62" s="117">
        <f t="shared" si="21"/>
        <v>10840.482371693261</v>
      </c>
      <c r="H62" s="117">
        <f t="shared" si="21"/>
        <v>9971.9561044773345</v>
      </c>
      <c r="I62" s="117">
        <f t="shared" si="21"/>
        <v>9366.9160525543302</v>
      </c>
      <c r="J62" s="117">
        <f t="shared" si="21"/>
        <v>9691.3288433671187</v>
      </c>
      <c r="K62" s="117">
        <f t="shared" si="21"/>
        <v>10444.287091634602</v>
      </c>
      <c r="L62" s="117">
        <f t="shared" si="21"/>
        <v>11765.747800173453</v>
      </c>
      <c r="M62" s="117">
        <f t="shared" si="21"/>
        <v>11669.954874575124</v>
      </c>
      <c r="N62" s="117">
        <f t="shared" si="21"/>
        <v>12281.520889326091</v>
      </c>
      <c r="O62" s="117">
        <f t="shared" si="21"/>
        <v>12405.167572373717</v>
      </c>
      <c r="P62" s="117">
        <f t="shared" si="21"/>
        <v>10449.520579029768</v>
      </c>
      <c r="Q62" s="117">
        <f t="shared" si="21"/>
        <v>12055.019464736773</v>
      </c>
      <c r="R62" s="117">
        <f t="shared" ref="R62:V62" si="22">R63+R66+R68+R77</f>
        <v>12112.57104888136</v>
      </c>
      <c r="S62" s="117">
        <f t="shared" si="22"/>
        <v>12599.678487739664</v>
      </c>
      <c r="T62" s="117">
        <f t="shared" si="22"/>
        <v>12134.356103277487</v>
      </c>
      <c r="U62" s="117">
        <f t="shared" si="22"/>
        <v>12140.760900683301</v>
      </c>
      <c r="V62" s="117">
        <f t="shared" si="22"/>
        <v>12024.152975006618</v>
      </c>
      <c r="W62" s="117">
        <f t="shared" ref="W62" si="23">W63+W66+W68+W77</f>
        <v>11922.446491697659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5784.9640054414231</v>
      </c>
      <c r="C63" s="122">
        <f t="shared" si="24"/>
        <v>6221.6576065283825</v>
      </c>
      <c r="D63" s="122">
        <f t="shared" si="24"/>
        <v>6092.1736275149597</v>
      </c>
      <c r="E63" s="122">
        <f t="shared" si="24"/>
        <v>7225.1178872692908</v>
      </c>
      <c r="F63" s="122">
        <f t="shared" si="24"/>
        <v>7856.3752035734879</v>
      </c>
      <c r="G63" s="122">
        <f t="shared" si="24"/>
        <v>8338.0877243614232</v>
      </c>
      <c r="H63" s="122">
        <f t="shared" si="24"/>
        <v>7544.2551546778968</v>
      </c>
      <c r="I63" s="122">
        <f t="shared" si="24"/>
        <v>7161.5741156791764</v>
      </c>
      <c r="J63" s="122">
        <f t="shared" si="24"/>
        <v>7570.9330392562943</v>
      </c>
      <c r="K63" s="122">
        <f t="shared" si="24"/>
        <v>8118.0479460862789</v>
      </c>
      <c r="L63" s="122">
        <f t="shared" si="24"/>
        <v>9303.5461661747104</v>
      </c>
      <c r="M63" s="122">
        <f t="shared" si="24"/>
        <v>9163.3312653315716</v>
      </c>
      <c r="N63" s="122">
        <f t="shared" si="24"/>
        <v>9566.0328175317063</v>
      </c>
      <c r="O63" s="122">
        <f t="shared" si="24"/>
        <v>9823.5536872378652</v>
      </c>
      <c r="P63" s="122">
        <f t="shared" si="24"/>
        <v>8105.8993105938689</v>
      </c>
      <c r="Q63" s="122">
        <f t="shared" si="24"/>
        <v>9332.5271311073793</v>
      </c>
      <c r="R63" s="122">
        <f t="shared" ref="R63:V63" si="25">SUM(R64:R65)</f>
        <v>9489.3799033005962</v>
      </c>
      <c r="S63" s="122">
        <f t="shared" si="25"/>
        <v>9719.9029603001709</v>
      </c>
      <c r="T63" s="122">
        <f t="shared" si="25"/>
        <v>9378.975007339619</v>
      </c>
      <c r="U63" s="122">
        <f t="shared" si="25"/>
        <v>9282.493400419753</v>
      </c>
      <c r="V63" s="122">
        <f t="shared" si="25"/>
        <v>9261.0326517705253</v>
      </c>
      <c r="W63" s="122">
        <f t="shared" ref="W63" si="26">SUM(W64:W65)</f>
        <v>9480.255841637043</v>
      </c>
      <c r="DA63" s="130" t="s">
        <v>1796</v>
      </c>
    </row>
    <row r="64" spans="1:105" ht="12" customHeight="1" x14ac:dyDescent="0.25">
      <c r="A64" s="97" t="s">
        <v>217</v>
      </c>
      <c r="B64" s="98">
        <v>5639.4400226670541</v>
      </c>
      <c r="C64" s="98">
        <v>6069.2745788988741</v>
      </c>
      <c r="D64" s="98">
        <v>5944.7500084660442</v>
      </c>
      <c r="E64" s="98">
        <v>7066.8920965650077</v>
      </c>
      <c r="F64" s="98">
        <v>7674.6385971217842</v>
      </c>
      <c r="G64" s="98">
        <v>8147.8568362861206</v>
      </c>
      <c r="H64" s="98">
        <v>7377.2903713555816</v>
      </c>
      <c r="I64" s="98">
        <v>7007.2145337310712</v>
      </c>
      <c r="J64" s="98">
        <v>7414.958830333675</v>
      </c>
      <c r="K64" s="98">
        <v>7953.0505888172365</v>
      </c>
      <c r="L64" s="98">
        <v>9109.5680086049379</v>
      </c>
      <c r="M64" s="98">
        <v>8973.2847746942934</v>
      </c>
      <c r="N64" s="98">
        <v>9379.6441516864743</v>
      </c>
      <c r="O64" s="98">
        <v>9620.194810780793</v>
      </c>
      <c r="P64" s="98">
        <v>7934.4229295665064</v>
      </c>
      <c r="Q64" s="98">
        <v>9153.2151998471709</v>
      </c>
      <c r="R64" s="98">
        <v>9307.7632458192729</v>
      </c>
      <c r="S64" s="98">
        <v>9535.470052511524</v>
      </c>
      <c r="T64" s="98">
        <v>9203.0076395436736</v>
      </c>
      <c r="U64" s="98">
        <v>9107.4157464494183</v>
      </c>
      <c r="V64" s="98">
        <v>9087.3702064105873</v>
      </c>
      <c r="W64" s="98">
        <v>9308.5569688615742</v>
      </c>
      <c r="DA64" s="63" t="s">
        <v>1797</v>
      </c>
    </row>
    <row r="65" spans="1:105" ht="12" customHeight="1" x14ac:dyDescent="0.25">
      <c r="A65" s="97" t="s">
        <v>53</v>
      </c>
      <c r="B65" s="98">
        <v>145.52398277436859</v>
      </c>
      <c r="C65" s="98">
        <v>152.38302762950809</v>
      </c>
      <c r="D65" s="98">
        <v>147.4236190489159</v>
      </c>
      <c r="E65" s="98">
        <v>158.22579070428333</v>
      </c>
      <c r="F65" s="98">
        <v>181.73660645170384</v>
      </c>
      <c r="G65" s="98">
        <v>190.23088807530218</v>
      </c>
      <c r="H65" s="98">
        <v>166.96478332231527</v>
      </c>
      <c r="I65" s="98">
        <v>154.35958194810507</v>
      </c>
      <c r="J65" s="98">
        <v>155.97420892261897</v>
      </c>
      <c r="K65" s="98">
        <v>164.99735726904245</v>
      </c>
      <c r="L65" s="98">
        <v>193.97815756977315</v>
      </c>
      <c r="M65" s="98">
        <v>190.04649063727817</v>
      </c>
      <c r="N65" s="98">
        <v>186.38866584523188</v>
      </c>
      <c r="O65" s="98">
        <v>203.35887645707214</v>
      </c>
      <c r="P65" s="98">
        <v>171.47638102736278</v>
      </c>
      <c r="Q65" s="98">
        <v>179.3119312602079</v>
      </c>
      <c r="R65" s="98">
        <v>181.61665748132407</v>
      </c>
      <c r="S65" s="98">
        <v>184.43290778864667</v>
      </c>
      <c r="T65" s="98">
        <v>175.96736779594627</v>
      </c>
      <c r="U65" s="98">
        <v>175.07765397033455</v>
      </c>
      <c r="V65" s="98">
        <v>173.66244535993769</v>
      </c>
      <c r="W65" s="98">
        <v>171.69887277546923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70.650637130835122</v>
      </c>
      <c r="C66" s="122">
        <f t="shared" si="27"/>
        <v>94.032905201571154</v>
      </c>
      <c r="D66" s="122">
        <f t="shared" si="27"/>
        <v>87.514032228542661</v>
      </c>
      <c r="E66" s="122">
        <f t="shared" si="27"/>
        <v>312.14687024646827</v>
      </c>
      <c r="F66" s="122">
        <f t="shared" si="27"/>
        <v>140.75386086191222</v>
      </c>
      <c r="G66" s="122">
        <f t="shared" si="27"/>
        <v>153.89035420147812</v>
      </c>
      <c r="H66" s="122">
        <f t="shared" si="27"/>
        <v>205.10716031823884</v>
      </c>
      <c r="I66" s="122">
        <f t="shared" si="27"/>
        <v>191.48980590927454</v>
      </c>
      <c r="J66" s="122">
        <f t="shared" si="27"/>
        <v>259.20728063742996</v>
      </c>
      <c r="K66" s="122">
        <f t="shared" si="27"/>
        <v>309.654249505081</v>
      </c>
      <c r="L66" s="122">
        <f t="shared" si="27"/>
        <v>256.66156950151981</v>
      </c>
      <c r="M66" s="122">
        <f t="shared" si="27"/>
        <v>299.27292643911233</v>
      </c>
      <c r="N66" s="122">
        <f t="shared" si="27"/>
        <v>512.95805023607079</v>
      </c>
      <c r="O66" s="122">
        <f t="shared" si="27"/>
        <v>331.91280421403394</v>
      </c>
      <c r="P66" s="122">
        <f t="shared" si="27"/>
        <v>258.38145913065301</v>
      </c>
      <c r="Q66" s="122">
        <f t="shared" si="27"/>
        <v>551.53210745279489</v>
      </c>
      <c r="R66" s="122">
        <f t="shared" si="27"/>
        <v>393.19246268836861</v>
      </c>
      <c r="S66" s="122">
        <f t="shared" si="27"/>
        <v>589.65314813354155</v>
      </c>
      <c r="T66" s="122">
        <f t="shared" si="27"/>
        <v>464.45460838843309</v>
      </c>
      <c r="U66" s="122">
        <f t="shared" si="27"/>
        <v>578.87104641147471</v>
      </c>
      <c r="V66" s="122">
        <f t="shared" si="27"/>
        <v>453.36108746214506</v>
      </c>
      <c r="W66" s="122">
        <f t="shared" si="27"/>
        <v>547.70815802421566</v>
      </c>
      <c r="DA66" s="130" t="s">
        <v>1799</v>
      </c>
    </row>
    <row r="67" spans="1:105" ht="12" customHeight="1" x14ac:dyDescent="0.25">
      <c r="A67" s="97" t="s">
        <v>53</v>
      </c>
      <c r="B67" s="98">
        <v>70.650637130835122</v>
      </c>
      <c r="C67" s="98">
        <v>94.032905201571154</v>
      </c>
      <c r="D67" s="98">
        <v>87.514032228542661</v>
      </c>
      <c r="E67" s="98">
        <v>312.14687024646827</v>
      </c>
      <c r="F67" s="98">
        <v>140.75386086191222</v>
      </c>
      <c r="G67" s="98">
        <v>153.89035420147812</v>
      </c>
      <c r="H67" s="98">
        <v>205.10716031823884</v>
      </c>
      <c r="I67" s="98">
        <v>191.48980590927454</v>
      </c>
      <c r="J67" s="98">
        <v>259.20728063742996</v>
      </c>
      <c r="K67" s="98">
        <v>309.654249505081</v>
      </c>
      <c r="L67" s="98">
        <v>256.66156950151981</v>
      </c>
      <c r="M67" s="98">
        <v>299.27292643911233</v>
      </c>
      <c r="N67" s="98">
        <v>512.95805023607079</v>
      </c>
      <c r="O67" s="98">
        <v>331.91280421403394</v>
      </c>
      <c r="P67" s="98">
        <v>258.38145913065301</v>
      </c>
      <c r="Q67" s="98">
        <v>551.53210745279489</v>
      </c>
      <c r="R67" s="98">
        <v>393.19246268836861</v>
      </c>
      <c r="S67" s="98">
        <v>589.65314813354155</v>
      </c>
      <c r="T67" s="98">
        <v>464.45460838843309</v>
      </c>
      <c r="U67" s="98">
        <v>578.87104641147471</v>
      </c>
      <c r="V67" s="98">
        <v>453.36108746214506</v>
      </c>
      <c r="W67" s="98">
        <v>547.70815802421566</v>
      </c>
      <c r="DA67" s="63" t="s">
        <v>1800</v>
      </c>
    </row>
    <row r="68" spans="1:105" ht="12" customHeight="1" x14ac:dyDescent="0.25">
      <c r="A68" s="121" t="s">
        <v>55</v>
      </c>
      <c r="B68" s="122">
        <v>1461.5692080694062</v>
      </c>
      <c r="C68" s="122">
        <v>1496.9926593310649</v>
      </c>
      <c r="D68" s="122">
        <v>1511.2962314284898</v>
      </c>
      <c r="E68" s="122">
        <v>1543.6984863262344</v>
      </c>
      <c r="F68" s="122">
        <v>1511.9967599842234</v>
      </c>
      <c r="G68" s="122">
        <v>1527.9191787835418</v>
      </c>
      <c r="H68" s="122">
        <v>1450.4583368809269</v>
      </c>
      <c r="I68" s="122">
        <v>1360.7794049853194</v>
      </c>
      <c r="J68" s="122">
        <v>1261.6196648461485</v>
      </c>
      <c r="K68" s="122">
        <v>1377.1003053511524</v>
      </c>
      <c r="L68" s="122">
        <v>1539.759148886295</v>
      </c>
      <c r="M68" s="122">
        <v>1543.9781724845561</v>
      </c>
      <c r="N68" s="122">
        <v>1621.0457900491922</v>
      </c>
      <c r="O68" s="122">
        <v>1630.9662388154063</v>
      </c>
      <c r="P68" s="122">
        <v>1507.506754547321</v>
      </c>
      <c r="Q68" s="122">
        <v>1573.9328959756815</v>
      </c>
      <c r="R68" s="122">
        <v>1614.9127128520231</v>
      </c>
      <c r="S68" s="122">
        <v>1595.594096283744</v>
      </c>
      <c r="T68" s="122">
        <v>1607.3372204392465</v>
      </c>
      <c r="U68" s="122">
        <v>1585.0279264019134</v>
      </c>
      <c r="V68" s="122">
        <v>1577.17771685459</v>
      </c>
      <c r="W68" s="122">
        <v>1271.8987498805209</v>
      </c>
      <c r="DA68" s="130" t="s">
        <v>1801</v>
      </c>
    </row>
    <row r="69" spans="1:105" ht="12" customHeight="1" x14ac:dyDescent="0.25">
      <c r="A69" s="97" t="s">
        <v>134</v>
      </c>
      <c r="B69" s="98">
        <v>1263.3318454097953</v>
      </c>
      <c r="C69" s="98">
        <v>1305.2905331978941</v>
      </c>
      <c r="D69" s="98">
        <v>1297.4254388689521</v>
      </c>
      <c r="E69" s="98">
        <v>1311.7533389905595</v>
      </c>
      <c r="F69" s="98">
        <v>1218.1602671282876</v>
      </c>
      <c r="G69" s="98">
        <v>1284.5901296770053</v>
      </c>
      <c r="H69" s="98">
        <v>1272.2690088038446</v>
      </c>
      <c r="I69" s="98">
        <v>1271.7641973099978</v>
      </c>
      <c r="J69" s="98">
        <v>1166.4011722052096</v>
      </c>
      <c r="K69" s="98">
        <v>1285.2486919047153</v>
      </c>
      <c r="L69" s="98">
        <v>1451.2260240647829</v>
      </c>
      <c r="M69" s="98">
        <v>1442.1976477006642</v>
      </c>
      <c r="N69" s="98">
        <v>1530.0341052423364</v>
      </c>
      <c r="O69" s="98">
        <v>1547.4030239035476</v>
      </c>
      <c r="P69" s="98">
        <v>1441.8272095341897</v>
      </c>
      <c r="Q69" s="98">
        <v>1525.2482741753547</v>
      </c>
      <c r="R69" s="98">
        <v>1571.321970041191</v>
      </c>
      <c r="S69" s="98">
        <v>1555.8132254003433</v>
      </c>
      <c r="T69" s="98">
        <v>1561.5489395586524</v>
      </c>
      <c r="U69" s="98">
        <v>1543.6485605526061</v>
      </c>
      <c r="V69" s="98">
        <v>1536.3695482570204</v>
      </c>
      <c r="W69" s="98">
        <v>1240.9115151721578</v>
      </c>
      <c r="DA69" s="63" t="s">
        <v>1802</v>
      </c>
    </row>
    <row r="70" spans="1:105" ht="12" customHeight="1" x14ac:dyDescent="0.25">
      <c r="A70" s="97" t="s">
        <v>133</v>
      </c>
      <c r="B70" s="98">
        <v>0.2248940727406806</v>
      </c>
      <c r="C70" s="98">
        <v>0.26613593652431644</v>
      </c>
      <c r="D70" s="98">
        <v>0.27803077117533126</v>
      </c>
      <c r="E70" s="98">
        <v>0.34294555646075803</v>
      </c>
      <c r="F70" s="98">
        <v>0.31223041794333573</v>
      </c>
      <c r="G70" s="98">
        <v>0.52035087888170362</v>
      </c>
      <c r="H70" s="98">
        <v>0.64728550895371262</v>
      </c>
      <c r="I70" s="98">
        <v>1.0444796009239568</v>
      </c>
      <c r="J70" s="98">
        <v>1.2055072866906862</v>
      </c>
      <c r="K70" s="98">
        <v>1.812778467532403</v>
      </c>
      <c r="L70" s="98">
        <v>3.1460977508813901</v>
      </c>
      <c r="M70" s="98">
        <v>3.0343183688303283</v>
      </c>
      <c r="N70" s="98">
        <v>4.0159239904674449</v>
      </c>
      <c r="O70" s="98">
        <v>4.8536251746032928</v>
      </c>
      <c r="P70" s="98">
        <v>4.7395097861493349</v>
      </c>
      <c r="Q70" s="98">
        <v>5.6781462248571826</v>
      </c>
      <c r="R70" s="98">
        <v>6.3070085674943144</v>
      </c>
      <c r="S70" s="98">
        <v>6.5252654652728364</v>
      </c>
      <c r="T70" s="98">
        <v>6.8256621697849447</v>
      </c>
      <c r="U70" s="98">
        <v>7.1943041196305328</v>
      </c>
      <c r="V70" s="98">
        <v>8.231807897617351</v>
      </c>
      <c r="W70" s="98">
        <v>7.9448027537322812</v>
      </c>
      <c r="DA70" s="63" t="s">
        <v>1803</v>
      </c>
    </row>
    <row r="71" spans="1:105" ht="12" customHeight="1" x14ac:dyDescent="0.25">
      <c r="A71" s="100" t="s">
        <v>217</v>
      </c>
      <c r="B71" s="101">
        <v>4.0517142049790809E-2</v>
      </c>
      <c r="C71" s="101">
        <v>4.1627411156641612E-2</v>
      </c>
      <c r="D71" s="101">
        <v>5.1139500443218008E-2</v>
      </c>
      <c r="E71" s="101">
        <v>5.2865315306556672E-2</v>
      </c>
      <c r="F71" s="101">
        <v>6.0156777906152654E-2</v>
      </c>
      <c r="G71" s="101">
        <v>8.5613533859540097E-2</v>
      </c>
      <c r="H71" s="101">
        <v>0.10815131227349301</v>
      </c>
      <c r="I71" s="101">
        <v>0.17586461414608393</v>
      </c>
      <c r="J71" s="101">
        <v>0.25483441035039966</v>
      </c>
      <c r="K71" s="101">
        <v>0.32326504577894283</v>
      </c>
      <c r="L71" s="101">
        <v>0.52162583815228003</v>
      </c>
      <c r="M71" s="101">
        <v>0.5891536549085149</v>
      </c>
      <c r="N71" s="101">
        <v>0.60734794121618596</v>
      </c>
      <c r="O71" s="101">
        <v>0.72950969325484527</v>
      </c>
      <c r="P71" s="101">
        <v>1.0524982023828646</v>
      </c>
      <c r="Q71" s="101">
        <v>0.91739322658734057</v>
      </c>
      <c r="R71" s="101">
        <v>0.98538913858999067</v>
      </c>
      <c r="S71" s="101">
        <v>1.0843140964781006</v>
      </c>
      <c r="T71" s="101">
        <v>1.0328811953191459</v>
      </c>
      <c r="U71" s="101">
        <v>1.2334900409183931</v>
      </c>
      <c r="V71" s="101">
        <v>1.3215753985450212</v>
      </c>
      <c r="W71" s="101">
        <v>1.5400070237629431</v>
      </c>
      <c r="DA71" s="131" t="s">
        <v>1804</v>
      </c>
    </row>
    <row r="72" spans="1:105" ht="12" customHeight="1" x14ac:dyDescent="0.25">
      <c r="A72" s="103" t="s">
        <v>52</v>
      </c>
      <c r="B72" s="104">
        <v>0.18437693069088978</v>
      </c>
      <c r="C72" s="104">
        <v>0.22450852536767485</v>
      </c>
      <c r="D72" s="104">
        <v>0.22689127073211324</v>
      </c>
      <c r="E72" s="104">
        <v>0.29008024115420133</v>
      </c>
      <c r="F72" s="104">
        <v>0.25207364003718308</v>
      </c>
      <c r="G72" s="104">
        <v>0.43473734502216355</v>
      </c>
      <c r="H72" s="104">
        <v>0.53913419668021956</v>
      </c>
      <c r="I72" s="104">
        <v>0.86861498677787286</v>
      </c>
      <c r="J72" s="104">
        <v>0.95067287634028641</v>
      </c>
      <c r="K72" s="104">
        <v>1.4895134217534602</v>
      </c>
      <c r="L72" s="104">
        <v>2.6244719127291098</v>
      </c>
      <c r="M72" s="104">
        <v>2.4451647139218133</v>
      </c>
      <c r="N72" s="104">
        <v>3.4085760492512587</v>
      </c>
      <c r="O72" s="104">
        <v>4.124115481348448</v>
      </c>
      <c r="P72" s="104">
        <v>3.6870115837664703</v>
      </c>
      <c r="Q72" s="104">
        <v>4.760752998269842</v>
      </c>
      <c r="R72" s="104">
        <v>5.3216194289043237</v>
      </c>
      <c r="S72" s="104">
        <v>5.4409513687947362</v>
      </c>
      <c r="T72" s="104">
        <v>5.7927809744657992</v>
      </c>
      <c r="U72" s="104">
        <v>5.96081407871214</v>
      </c>
      <c r="V72" s="104">
        <v>6.9102324990723289</v>
      </c>
      <c r="W72" s="104">
        <v>6.4047957299693383</v>
      </c>
      <c r="DA72" s="132" t="s">
        <v>1805</v>
      </c>
    </row>
    <row r="73" spans="1:105" ht="12" customHeight="1" x14ac:dyDescent="0.25">
      <c r="A73" s="106" t="s">
        <v>122</v>
      </c>
      <c r="B73" s="101">
        <v>194.49613328054772</v>
      </c>
      <c r="C73" s="101">
        <v>187.76067062821539</v>
      </c>
      <c r="D73" s="101">
        <v>209.01942163083933</v>
      </c>
      <c r="E73" s="101">
        <v>225.73941835053199</v>
      </c>
      <c r="F73" s="101">
        <v>285.33174357710863</v>
      </c>
      <c r="G73" s="101">
        <v>235.67647367140549</v>
      </c>
      <c r="H73" s="101">
        <v>171.86625825011524</v>
      </c>
      <c r="I73" s="101">
        <v>85.13113055399414</v>
      </c>
      <c r="J73" s="101">
        <v>87.340468687574017</v>
      </c>
      <c r="K73" s="101">
        <v>82.086288285273838</v>
      </c>
      <c r="L73" s="101">
        <v>75.392197124693851</v>
      </c>
      <c r="M73" s="101">
        <v>84.815454665011671</v>
      </c>
      <c r="N73" s="101">
        <v>70.282816968489655</v>
      </c>
      <c r="O73" s="101">
        <v>64.215552121086048</v>
      </c>
      <c r="P73" s="101">
        <v>52.253453340056865</v>
      </c>
      <c r="Q73" s="101">
        <v>36.308827818039362</v>
      </c>
      <c r="R73" s="101">
        <v>31.317410034131036</v>
      </c>
      <c r="S73" s="101">
        <v>27.970522229800785</v>
      </c>
      <c r="T73" s="101">
        <v>30.509829694606676</v>
      </c>
      <c r="U73" s="101">
        <v>23.485873185924369</v>
      </c>
      <c r="V73" s="101">
        <v>21.091077640432616</v>
      </c>
      <c r="W73" s="101">
        <v>14.784960509078491</v>
      </c>
      <c r="DA73" s="131" t="s">
        <v>1806</v>
      </c>
    </row>
    <row r="74" spans="1:105" ht="12" customHeight="1" x14ac:dyDescent="0.25">
      <c r="A74" s="107" t="s">
        <v>121</v>
      </c>
      <c r="B74" s="104">
        <v>3.5163353063225653</v>
      </c>
      <c r="C74" s="104">
        <v>3.6753195684311182</v>
      </c>
      <c r="D74" s="104">
        <v>4.573340157522936</v>
      </c>
      <c r="E74" s="104">
        <v>5.8627834286818681</v>
      </c>
      <c r="F74" s="104">
        <v>8.1925188608837516</v>
      </c>
      <c r="G74" s="104">
        <v>7.132224556249092</v>
      </c>
      <c r="H74" s="104">
        <v>5.6757843180133962</v>
      </c>
      <c r="I74" s="104">
        <v>2.8395975204035104</v>
      </c>
      <c r="J74" s="104">
        <v>6.6725166666743387</v>
      </c>
      <c r="K74" s="104">
        <v>7.9525466936309748</v>
      </c>
      <c r="L74" s="104">
        <v>9.9948299459366776</v>
      </c>
      <c r="M74" s="104">
        <v>13.93075175005001</v>
      </c>
      <c r="N74" s="104">
        <v>16.712943847898732</v>
      </c>
      <c r="O74" s="104">
        <v>14.494037616169191</v>
      </c>
      <c r="P74" s="104">
        <v>8.6865818869250404</v>
      </c>
      <c r="Q74" s="104">
        <v>6.6976477574304276</v>
      </c>
      <c r="R74" s="104">
        <v>5.9663242092068902</v>
      </c>
      <c r="S74" s="104">
        <v>5.285083188327004</v>
      </c>
      <c r="T74" s="104">
        <v>8.4527890162026953</v>
      </c>
      <c r="U74" s="104">
        <v>10.699188543752269</v>
      </c>
      <c r="V74" s="104">
        <v>11.485283059519773</v>
      </c>
      <c r="W74" s="104">
        <v>8.257471445552186</v>
      </c>
      <c r="DA74" s="132" t="s">
        <v>1807</v>
      </c>
    </row>
    <row r="75" spans="1:105" ht="12" customHeight="1" x14ac:dyDescent="0.25">
      <c r="A75" s="108" t="s">
        <v>53</v>
      </c>
      <c r="B75" s="98">
        <v>0.633587811474704</v>
      </c>
      <c r="C75" s="98">
        <v>0.57451237777604858</v>
      </c>
      <c r="D75" s="98">
        <v>0.8414186699471099</v>
      </c>
      <c r="E75" s="98">
        <v>0.9026171527526321</v>
      </c>
      <c r="F75" s="98">
        <v>1.5796976400710305</v>
      </c>
      <c r="G75" s="98">
        <v>1.172391203556822</v>
      </c>
      <c r="H75" s="98">
        <v>0.94785362816771246</v>
      </c>
      <c r="I75" s="98">
        <v>0.47737269956096257</v>
      </c>
      <c r="J75" s="98">
        <v>1.4189711003036791</v>
      </c>
      <c r="K75" s="98">
        <v>1.4187175351077292</v>
      </c>
      <c r="L75" s="98">
        <v>1.6470997554970894</v>
      </c>
      <c r="M75" s="98">
        <v>2.7147676509198737</v>
      </c>
      <c r="N75" s="98">
        <v>2.50987888727304</v>
      </c>
      <c r="O75" s="98">
        <v>2.1422048569532506</v>
      </c>
      <c r="P75" s="98">
        <v>1.9511235783991865</v>
      </c>
      <c r="Q75" s="98">
        <v>1.0783349968761697</v>
      </c>
      <c r="R75" s="98">
        <v>0.92489405550559578</v>
      </c>
      <c r="S75" s="98">
        <v>0.87825449560456326</v>
      </c>
      <c r="T75" s="98">
        <v>1.2682065807951166</v>
      </c>
      <c r="U75" s="98">
        <v>1.8337046769392331</v>
      </c>
      <c r="V75" s="98">
        <v>1.8195058236042894</v>
      </c>
      <c r="W75" s="98">
        <v>1.6302580988628788</v>
      </c>
      <c r="DA75" s="63" t="s">
        <v>1808</v>
      </c>
    </row>
    <row r="76" spans="1:105" ht="12" customHeight="1" x14ac:dyDescent="0.25">
      <c r="A76" s="108" t="s">
        <v>52</v>
      </c>
      <c r="B76" s="98">
        <v>2.8827474948478615</v>
      </c>
      <c r="C76" s="98">
        <v>3.1008071906550696</v>
      </c>
      <c r="D76" s="98">
        <v>3.7319214875758262</v>
      </c>
      <c r="E76" s="98">
        <v>4.960166275929236</v>
      </c>
      <c r="F76" s="98">
        <v>6.6128212208127213</v>
      </c>
      <c r="G76" s="98">
        <v>5.9598333526922698</v>
      </c>
      <c r="H76" s="98">
        <v>4.7279306898456834</v>
      </c>
      <c r="I76" s="98">
        <v>2.362224820842548</v>
      </c>
      <c r="J76" s="98">
        <v>5.2535455663706596</v>
      </c>
      <c r="K76" s="98">
        <v>6.5338291585232451</v>
      </c>
      <c r="L76" s="98">
        <v>8.347730190439588</v>
      </c>
      <c r="M76" s="98">
        <v>11.215984099130138</v>
      </c>
      <c r="N76" s="98">
        <v>14.203064960625692</v>
      </c>
      <c r="O76" s="98">
        <v>12.35183275921594</v>
      </c>
      <c r="P76" s="98">
        <v>6.7354583085258533</v>
      </c>
      <c r="Q76" s="98">
        <v>5.6193127605542577</v>
      </c>
      <c r="R76" s="98">
        <v>5.0414301537012944</v>
      </c>
      <c r="S76" s="98">
        <v>4.4068286927224412</v>
      </c>
      <c r="T76" s="98">
        <v>7.1845824354075791</v>
      </c>
      <c r="U76" s="98">
        <v>8.8654838668130367</v>
      </c>
      <c r="V76" s="98">
        <v>9.665777235915483</v>
      </c>
      <c r="W76" s="98">
        <v>6.6272133466893077</v>
      </c>
      <c r="DA76" s="63" t="s">
        <v>1809</v>
      </c>
    </row>
    <row r="77" spans="1:105" ht="12" customHeight="1" x14ac:dyDescent="0.25">
      <c r="A77" s="121" t="s">
        <v>54</v>
      </c>
      <c r="B77" s="122">
        <v>777.57472559299572</v>
      </c>
      <c r="C77" s="122">
        <v>789.76545523822563</v>
      </c>
      <c r="D77" s="122">
        <v>798.44161326073504</v>
      </c>
      <c r="E77" s="122">
        <v>818.49121765074153</v>
      </c>
      <c r="F77" s="122">
        <v>820.65755438888186</v>
      </c>
      <c r="G77" s="122">
        <v>820.58511434681702</v>
      </c>
      <c r="H77" s="122">
        <v>772.13545260027161</v>
      </c>
      <c r="I77" s="122">
        <v>653.07272598055806</v>
      </c>
      <c r="J77" s="122">
        <v>599.56885862724562</v>
      </c>
      <c r="K77" s="122">
        <v>639.484590692089</v>
      </c>
      <c r="L77" s="122">
        <v>665.78091561092674</v>
      </c>
      <c r="M77" s="122">
        <v>663.37251031988319</v>
      </c>
      <c r="N77" s="122">
        <v>581.4842315091206</v>
      </c>
      <c r="O77" s="122">
        <v>618.73484210640981</v>
      </c>
      <c r="P77" s="122">
        <v>577.73305475792392</v>
      </c>
      <c r="Q77" s="122">
        <v>597.02733020091694</v>
      </c>
      <c r="R77" s="122">
        <v>615.08597004037199</v>
      </c>
      <c r="S77" s="122">
        <v>694.52828302220632</v>
      </c>
      <c r="T77" s="122">
        <v>683.58926711018853</v>
      </c>
      <c r="U77" s="122">
        <v>694.36852745016097</v>
      </c>
      <c r="V77" s="122">
        <v>732.58151891935756</v>
      </c>
      <c r="W77" s="122">
        <v>622.58374215588071</v>
      </c>
      <c r="DA77" s="130" t="s">
        <v>1810</v>
      </c>
    </row>
    <row r="78" spans="1:105" ht="12" customHeight="1" x14ac:dyDescent="0.25">
      <c r="A78" s="97" t="s">
        <v>192</v>
      </c>
      <c r="B78" s="98">
        <v>750.096618404227</v>
      </c>
      <c r="C78" s="98">
        <v>755.32185502528046</v>
      </c>
      <c r="D78" s="98">
        <v>756.64322334638916</v>
      </c>
      <c r="E78" s="98">
        <v>765.55971448099388</v>
      </c>
      <c r="F78" s="98">
        <v>732.51533550624993</v>
      </c>
      <c r="G78" s="98">
        <v>765.82991603104358</v>
      </c>
      <c r="H78" s="98">
        <v>724.88052512657396</v>
      </c>
      <c r="I78" s="98">
        <v>624.6298982714992</v>
      </c>
      <c r="J78" s="98">
        <v>558.29796122038965</v>
      </c>
      <c r="K78" s="98">
        <v>599.16523486803965</v>
      </c>
      <c r="L78" s="98">
        <v>641.45117202972131</v>
      </c>
      <c r="M78" s="98">
        <v>649.42733801847794</v>
      </c>
      <c r="N78" s="98">
        <v>566.30663866073303</v>
      </c>
      <c r="O78" s="98">
        <v>595.70672879031542</v>
      </c>
      <c r="P78" s="98">
        <v>563.37413897765271</v>
      </c>
      <c r="Q78" s="98">
        <v>582.16765071279019</v>
      </c>
      <c r="R78" s="98">
        <v>600.98367895620299</v>
      </c>
      <c r="S78" s="98">
        <v>677.66227837053054</v>
      </c>
      <c r="T78" s="98">
        <v>664.60439910892273</v>
      </c>
      <c r="U78" s="98">
        <v>677.1733085968666</v>
      </c>
      <c r="V78" s="98">
        <v>714.10484591201873</v>
      </c>
      <c r="W78" s="98">
        <v>604.8581638142723</v>
      </c>
      <c r="DA78" s="63" t="s">
        <v>1811</v>
      </c>
    </row>
    <row r="79" spans="1:105" ht="12" customHeight="1" x14ac:dyDescent="0.25">
      <c r="A79" s="109" t="s">
        <v>120</v>
      </c>
      <c r="B79" s="33">
        <v>27.478107188768707</v>
      </c>
      <c r="C79" s="33">
        <v>34.443600212945164</v>
      </c>
      <c r="D79" s="33">
        <v>41.798389914345876</v>
      </c>
      <c r="E79" s="33">
        <v>52.93150316974765</v>
      </c>
      <c r="F79" s="33">
        <v>88.142218882631923</v>
      </c>
      <c r="G79" s="33">
        <v>54.755198315773477</v>
      </c>
      <c r="H79" s="33">
        <v>47.254927473697663</v>
      </c>
      <c r="I79" s="33">
        <v>28.442827709058864</v>
      </c>
      <c r="J79" s="33">
        <v>41.270897406855994</v>
      </c>
      <c r="K79" s="33">
        <v>40.319355824049403</v>
      </c>
      <c r="L79" s="33">
        <v>24.329743581205399</v>
      </c>
      <c r="M79" s="33">
        <v>13.945172301405238</v>
      </c>
      <c r="N79" s="33">
        <v>15.177592848387606</v>
      </c>
      <c r="O79" s="33">
        <v>23.028113316094398</v>
      </c>
      <c r="P79" s="33">
        <v>14.358915780271269</v>
      </c>
      <c r="Q79" s="33">
        <v>14.859679488126753</v>
      </c>
      <c r="R79" s="33">
        <v>14.102291084168993</v>
      </c>
      <c r="S79" s="33">
        <v>16.866004651675784</v>
      </c>
      <c r="T79" s="33">
        <v>18.984868001265845</v>
      </c>
      <c r="U79" s="33">
        <v>17.19521885329431</v>
      </c>
      <c r="V79" s="33">
        <v>18.476673007338867</v>
      </c>
      <c r="W79" s="33">
        <v>17.72557834160844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764.90174261991751</v>
      </c>
      <c r="C81" s="117">
        <f t="shared" si="28"/>
        <v>856.69745676537741</v>
      </c>
      <c r="D81" s="117">
        <f t="shared" si="28"/>
        <v>1420.9058725540788</v>
      </c>
      <c r="E81" s="117">
        <f t="shared" si="28"/>
        <v>2270.5503143490587</v>
      </c>
      <c r="F81" s="117">
        <f t="shared" si="28"/>
        <v>1675.4646680608271</v>
      </c>
      <c r="G81" s="117">
        <f t="shared" si="28"/>
        <v>2725.1085605871076</v>
      </c>
      <c r="H81" s="117">
        <f t="shared" si="28"/>
        <v>3425.2507165728243</v>
      </c>
      <c r="I81" s="117">
        <f t="shared" si="28"/>
        <v>4697.7531382313628</v>
      </c>
      <c r="J81" s="117">
        <f t="shared" si="28"/>
        <v>5481.8383803239713</v>
      </c>
      <c r="K81" s="117">
        <f t="shared" si="28"/>
        <v>5333.695842580104</v>
      </c>
      <c r="L81" s="117">
        <f t="shared" si="28"/>
        <v>5226.854795786825</v>
      </c>
      <c r="M81" s="117">
        <f t="shared" si="28"/>
        <v>3740.5300620747889</v>
      </c>
      <c r="N81" s="117">
        <f t="shared" si="28"/>
        <v>5018.6713457991445</v>
      </c>
      <c r="O81" s="117">
        <f t="shared" si="28"/>
        <v>4969.6517313725408</v>
      </c>
      <c r="P81" s="117">
        <f t="shared" si="28"/>
        <v>4380.9105233340515</v>
      </c>
      <c r="Q81" s="117">
        <f t="shared" si="28"/>
        <v>4982.5612728122187</v>
      </c>
      <c r="R81" s="117">
        <f t="shared" ref="R81:V81" si="29">R82+R85+R87+R100</f>
        <v>4870.8115226685331</v>
      </c>
      <c r="S81" s="117">
        <f t="shared" si="29"/>
        <v>5500.6654534649469</v>
      </c>
      <c r="T81" s="117">
        <f t="shared" si="29"/>
        <v>5230.6448038900453</v>
      </c>
      <c r="U81" s="117">
        <f t="shared" si="29"/>
        <v>5392.7071384290984</v>
      </c>
      <c r="V81" s="117">
        <f t="shared" si="29"/>
        <v>5271.9615433535009</v>
      </c>
      <c r="W81" s="117">
        <f t="shared" ref="W81" si="30">W82+W85+W87+W100</f>
        <v>5928.5443218815608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545.53336420498829</v>
      </c>
      <c r="C82" s="122">
        <f t="shared" si="31"/>
        <v>595.17513392511501</v>
      </c>
      <c r="D82" s="122">
        <f t="shared" si="31"/>
        <v>1032.7014080621918</v>
      </c>
      <c r="E82" s="122">
        <f t="shared" si="31"/>
        <v>1756.3147697725453</v>
      </c>
      <c r="F82" s="122">
        <f t="shared" si="31"/>
        <v>1124.6566133829733</v>
      </c>
      <c r="G82" s="122">
        <f t="shared" si="31"/>
        <v>2070.1637187545862</v>
      </c>
      <c r="H82" s="122">
        <f t="shared" si="31"/>
        <v>2542.8239313358235</v>
      </c>
      <c r="I82" s="122">
        <f t="shared" si="31"/>
        <v>3669.2602962189785</v>
      </c>
      <c r="J82" s="122">
        <f t="shared" si="31"/>
        <v>4410.7824466053607</v>
      </c>
      <c r="K82" s="122">
        <f t="shared" si="31"/>
        <v>4269.8885384112209</v>
      </c>
      <c r="L82" s="122">
        <f t="shared" si="31"/>
        <v>4167.6286055188002</v>
      </c>
      <c r="M82" s="122">
        <f t="shared" si="31"/>
        <v>2634.4046456836559</v>
      </c>
      <c r="N82" s="122">
        <f t="shared" si="31"/>
        <v>3917.7515378924022</v>
      </c>
      <c r="O82" s="122">
        <f t="shared" si="31"/>
        <v>3965.1133559244731</v>
      </c>
      <c r="P82" s="122">
        <f t="shared" si="31"/>
        <v>3398.8467202898933</v>
      </c>
      <c r="Q82" s="122">
        <f t="shared" si="31"/>
        <v>3901.7559607128701</v>
      </c>
      <c r="R82" s="122">
        <f t="shared" ref="R82:V82" si="32">SUM(R83:R84)</f>
        <v>3825.4691786007766</v>
      </c>
      <c r="S82" s="122">
        <f t="shared" si="32"/>
        <v>4277.7363508610306</v>
      </c>
      <c r="T82" s="122">
        <f t="shared" si="32"/>
        <v>4043.676844434317</v>
      </c>
      <c r="U82" s="122">
        <f t="shared" si="32"/>
        <v>4126.1876725194998</v>
      </c>
      <c r="V82" s="122">
        <f t="shared" si="32"/>
        <v>4057.121552136467</v>
      </c>
      <c r="W82" s="122">
        <f t="shared" ref="W82" si="33">SUM(W83:W84)</f>
        <v>4696.4634593489527</v>
      </c>
      <c r="DA82" s="130" t="s">
        <v>1814</v>
      </c>
    </row>
    <row r="83" spans="1:105" ht="12" customHeight="1" x14ac:dyDescent="0.25">
      <c r="A83" s="97" t="s">
        <v>204</v>
      </c>
      <c r="B83" s="98">
        <v>539.9599651194718</v>
      </c>
      <c r="C83" s="98">
        <v>589.25727299172627</v>
      </c>
      <c r="D83" s="98">
        <v>1022.5580574218404</v>
      </c>
      <c r="E83" s="98">
        <v>1740.7250259437099</v>
      </c>
      <c r="F83" s="98">
        <v>1114.1037549985035</v>
      </c>
      <c r="G83" s="98">
        <v>2051.0094621555204</v>
      </c>
      <c r="H83" s="98">
        <v>2520.0105140367141</v>
      </c>
      <c r="I83" s="98">
        <v>3637.2111338945019</v>
      </c>
      <c r="J83" s="98">
        <v>4373.9796520554</v>
      </c>
      <c r="K83" s="98">
        <v>4234.7462028072814</v>
      </c>
      <c r="L83" s="98">
        <v>4132.4303948671222</v>
      </c>
      <c r="M83" s="98">
        <v>2612.2743517899635</v>
      </c>
      <c r="N83" s="98">
        <v>3886.8562950685173</v>
      </c>
      <c r="O83" s="98">
        <v>3931.8674533860885</v>
      </c>
      <c r="P83" s="98">
        <v>3369.7165964147039</v>
      </c>
      <c r="Q83" s="98">
        <v>3871.4194425905466</v>
      </c>
      <c r="R83" s="98">
        <v>3795.8428005525147</v>
      </c>
      <c r="S83" s="98">
        <v>4244.89483207589</v>
      </c>
      <c r="T83" s="98">
        <v>4012.9845164466369</v>
      </c>
      <c r="U83" s="98">
        <v>4094.7016493299848</v>
      </c>
      <c r="V83" s="98">
        <v>4026.3436846455256</v>
      </c>
      <c r="W83" s="98">
        <v>4662.0662259868232</v>
      </c>
      <c r="DA83" s="63" t="s">
        <v>1815</v>
      </c>
    </row>
    <row r="84" spans="1:105" ht="12" customHeight="1" x14ac:dyDescent="0.25">
      <c r="A84" s="97" t="s">
        <v>53</v>
      </c>
      <c r="B84" s="98">
        <v>5.5733990855165292</v>
      </c>
      <c r="C84" s="98">
        <v>5.9178609333886874</v>
      </c>
      <c r="D84" s="98">
        <v>10.143350640351352</v>
      </c>
      <c r="E84" s="98">
        <v>15.589743828835546</v>
      </c>
      <c r="F84" s="98">
        <v>10.552858384469705</v>
      </c>
      <c r="G84" s="98">
        <v>19.154256599065814</v>
      </c>
      <c r="H84" s="98">
        <v>22.813417299109666</v>
      </c>
      <c r="I84" s="98">
        <v>32.049162324476725</v>
      </c>
      <c r="J84" s="98">
        <v>36.80279454996095</v>
      </c>
      <c r="K84" s="98">
        <v>35.142335603939671</v>
      </c>
      <c r="L84" s="98">
        <v>35.198210651677819</v>
      </c>
      <c r="M84" s="98">
        <v>22.130293893692514</v>
      </c>
      <c r="N84" s="98">
        <v>30.89524282388486</v>
      </c>
      <c r="O84" s="98">
        <v>33.245902538384406</v>
      </c>
      <c r="P84" s="98">
        <v>29.130123875189231</v>
      </c>
      <c r="Q84" s="98">
        <v>30.336518122323564</v>
      </c>
      <c r="R84" s="98">
        <v>29.626378048261856</v>
      </c>
      <c r="S84" s="98">
        <v>32.841518785140508</v>
      </c>
      <c r="T84" s="98">
        <v>30.692327987680201</v>
      </c>
      <c r="U84" s="98">
        <v>31.486023189515102</v>
      </c>
      <c r="V84" s="98">
        <v>30.77786749094134</v>
      </c>
      <c r="W84" s="98">
        <v>34.397233362129541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6.7330326896563548</v>
      </c>
      <c r="C85" s="122">
        <f t="shared" si="34"/>
        <v>10.611472287508303</v>
      </c>
      <c r="D85" s="122">
        <f t="shared" si="34"/>
        <v>17.088677994754946</v>
      </c>
      <c r="E85" s="122">
        <f t="shared" si="34"/>
        <v>85.242495832199978</v>
      </c>
      <c r="F85" s="122">
        <f t="shared" si="34"/>
        <v>42.589572683832152</v>
      </c>
      <c r="G85" s="122">
        <f t="shared" si="34"/>
        <v>52.047665134434141</v>
      </c>
      <c r="H85" s="122">
        <f t="shared" si="34"/>
        <v>98.716042276532818</v>
      </c>
      <c r="I85" s="122">
        <f t="shared" si="34"/>
        <v>121.8224235180827</v>
      </c>
      <c r="J85" s="122">
        <f t="shared" si="34"/>
        <v>169.98568143662024</v>
      </c>
      <c r="K85" s="122">
        <f t="shared" si="34"/>
        <v>170.23110324367573</v>
      </c>
      <c r="L85" s="122">
        <f t="shared" si="34"/>
        <v>132.89733394939617</v>
      </c>
      <c r="M85" s="122">
        <f t="shared" si="34"/>
        <v>147.07041311946531</v>
      </c>
      <c r="N85" s="122">
        <f t="shared" si="34"/>
        <v>223.21009422449646</v>
      </c>
      <c r="O85" s="122">
        <f t="shared" si="34"/>
        <v>131.90259954091852</v>
      </c>
      <c r="P85" s="122">
        <f t="shared" si="34"/>
        <v>89.836677317161559</v>
      </c>
      <c r="Q85" s="122">
        <f t="shared" si="34"/>
        <v>187.06086808481368</v>
      </c>
      <c r="R85" s="122">
        <f t="shared" si="34"/>
        <v>139.70569222606736</v>
      </c>
      <c r="S85" s="122">
        <f t="shared" si="34"/>
        <v>233.1915915865562</v>
      </c>
      <c r="T85" s="122">
        <f t="shared" si="34"/>
        <v>198.82360798739731</v>
      </c>
      <c r="U85" s="122">
        <f t="shared" si="34"/>
        <v>264.44979729289344</v>
      </c>
      <c r="V85" s="122">
        <f t="shared" si="34"/>
        <v>219.81774238374177</v>
      </c>
      <c r="W85" s="122">
        <f t="shared" si="34"/>
        <v>268.20424261232489</v>
      </c>
      <c r="DA85" s="130" t="s">
        <v>1817</v>
      </c>
    </row>
    <row r="86" spans="1:105" ht="12" customHeight="1" x14ac:dyDescent="0.25">
      <c r="A86" s="97" t="s">
        <v>53</v>
      </c>
      <c r="B86" s="98">
        <v>6.7330326896563548</v>
      </c>
      <c r="C86" s="98">
        <v>10.611472287508303</v>
      </c>
      <c r="D86" s="98">
        <v>17.088677994754946</v>
      </c>
      <c r="E86" s="98">
        <v>85.242495832199978</v>
      </c>
      <c r="F86" s="98">
        <v>42.589572683832152</v>
      </c>
      <c r="G86" s="98">
        <v>52.047665134434141</v>
      </c>
      <c r="H86" s="98">
        <v>98.716042276532818</v>
      </c>
      <c r="I86" s="98">
        <v>121.8224235180827</v>
      </c>
      <c r="J86" s="98">
        <v>169.98568143662024</v>
      </c>
      <c r="K86" s="98">
        <v>170.23110324367573</v>
      </c>
      <c r="L86" s="98">
        <v>132.89733394939617</v>
      </c>
      <c r="M86" s="98">
        <v>147.07041311946531</v>
      </c>
      <c r="N86" s="98">
        <v>223.21009422449646</v>
      </c>
      <c r="O86" s="98">
        <v>131.90259954091852</v>
      </c>
      <c r="P86" s="98">
        <v>89.836677317161559</v>
      </c>
      <c r="Q86" s="98">
        <v>187.06086808481368</v>
      </c>
      <c r="R86" s="98">
        <v>139.70569222606736</v>
      </c>
      <c r="S86" s="98">
        <v>233.1915915865562</v>
      </c>
      <c r="T86" s="98">
        <v>198.82360798739731</v>
      </c>
      <c r="U86" s="98">
        <v>264.44979729289344</v>
      </c>
      <c r="V86" s="98">
        <v>219.81774238374177</v>
      </c>
      <c r="W86" s="98">
        <v>268.20424261232489</v>
      </c>
      <c r="DA86" s="63" t="s">
        <v>1818</v>
      </c>
    </row>
    <row r="87" spans="1:105" ht="12" customHeight="1" x14ac:dyDescent="0.25">
      <c r="A87" s="121" t="s">
        <v>55</v>
      </c>
      <c r="B87" s="122">
        <v>139.52826796477254</v>
      </c>
      <c r="C87" s="122">
        <v>162.03906319821149</v>
      </c>
      <c r="D87" s="122">
        <v>242.87983724930604</v>
      </c>
      <c r="E87" s="122">
        <v>283.61570089316524</v>
      </c>
      <c r="F87" s="122">
        <v>326.74801301016981</v>
      </c>
      <c r="G87" s="122">
        <v>401.73256184013212</v>
      </c>
      <c r="H87" s="122">
        <v>517.52398579236217</v>
      </c>
      <c r="I87" s="122">
        <v>599.16746458247349</v>
      </c>
      <c r="J87" s="122">
        <v>609.19538879853633</v>
      </c>
      <c r="K87" s="122">
        <v>603.97128007130016</v>
      </c>
      <c r="L87" s="122">
        <v>646.41994318301965</v>
      </c>
      <c r="M87" s="122">
        <v>690.16920657932997</v>
      </c>
      <c r="N87" s="122">
        <v>645.21309757271013</v>
      </c>
      <c r="O87" s="122">
        <v>622.30997257364993</v>
      </c>
      <c r="P87" s="122">
        <v>652.39441664284311</v>
      </c>
      <c r="Q87" s="122">
        <v>644.18716475710357</v>
      </c>
      <c r="R87" s="122">
        <v>652.78356739397793</v>
      </c>
      <c r="S87" s="122">
        <v>692.65652031320712</v>
      </c>
      <c r="T87" s="122">
        <v>688.00835846716882</v>
      </c>
      <c r="U87" s="122">
        <v>697.20735850058998</v>
      </c>
      <c r="V87" s="122">
        <v>679.41628019612062</v>
      </c>
      <c r="W87" s="122">
        <v>648.71875209736447</v>
      </c>
      <c r="DA87" s="130" t="s">
        <v>1819</v>
      </c>
    </row>
    <row r="88" spans="1:105" ht="12" customHeight="1" x14ac:dyDescent="0.25">
      <c r="A88" s="97" t="s">
        <v>132</v>
      </c>
      <c r="B88" s="98">
        <v>24.710830958202472</v>
      </c>
      <c r="C88" s="98">
        <v>26.185519758895378</v>
      </c>
      <c r="D88" s="98">
        <v>47.571255571794318</v>
      </c>
      <c r="E88" s="98">
        <v>57.304217872090341</v>
      </c>
      <c r="F88" s="98">
        <v>64.682020670002586</v>
      </c>
      <c r="G88" s="98">
        <v>81.045604089910753</v>
      </c>
      <c r="H88" s="98">
        <v>105.98091266718981</v>
      </c>
      <c r="I88" s="98">
        <v>105.65586966175145</v>
      </c>
      <c r="J88" s="98">
        <v>115.2052413848829</v>
      </c>
      <c r="K88" s="98">
        <v>117.20586505482031</v>
      </c>
      <c r="L88" s="98">
        <v>132.63360930525826</v>
      </c>
      <c r="M88" s="98">
        <v>154.82200859070542</v>
      </c>
      <c r="N88" s="98">
        <v>156.42446168489704</v>
      </c>
      <c r="O88" s="98">
        <v>158.14655718746741</v>
      </c>
      <c r="P88" s="98">
        <v>170.02720192098317</v>
      </c>
      <c r="Q88" s="98">
        <v>164.8249314396071</v>
      </c>
      <c r="R88" s="98">
        <v>160.76704140992203</v>
      </c>
      <c r="S88" s="98">
        <v>179.5044152214985</v>
      </c>
      <c r="T88" s="98">
        <v>169.42037241640787</v>
      </c>
      <c r="U88" s="98">
        <v>172.91810729270418</v>
      </c>
      <c r="V88" s="98">
        <v>169.55809785278211</v>
      </c>
      <c r="W88" s="98">
        <v>190.07513375950938</v>
      </c>
      <c r="DA88" s="63" t="s">
        <v>1820</v>
      </c>
    </row>
    <row r="89" spans="1:105" ht="12" customHeight="1" x14ac:dyDescent="0.25">
      <c r="A89" s="97" t="s">
        <v>131</v>
      </c>
      <c r="B89" s="98">
        <v>4.3955229712197147E-3</v>
      </c>
      <c r="C89" s="98">
        <v>4.4960593859979308E-3</v>
      </c>
      <c r="D89" s="98">
        <v>1.0648095535332157E-2</v>
      </c>
      <c r="E89" s="98">
        <v>1.4899966067335353E-2</v>
      </c>
      <c r="F89" s="98">
        <v>1.5982749853112897E-2</v>
      </c>
      <c r="G89" s="98">
        <v>3.1513234432094674E-2</v>
      </c>
      <c r="H89" s="98">
        <v>5.758731178956538E-2</v>
      </c>
      <c r="I89" s="98">
        <v>8.4739125400203771E-2</v>
      </c>
      <c r="J89" s="98">
        <v>0.12820135175442457</v>
      </c>
      <c r="K89" s="98">
        <v>0.16163926310034166</v>
      </c>
      <c r="L89" s="98">
        <v>0.2731027539192824</v>
      </c>
      <c r="M89" s="98">
        <v>0.33764999420848824</v>
      </c>
      <c r="N89" s="98">
        <v>0.40400996772969205</v>
      </c>
      <c r="O89" s="98">
        <v>0.47300884760912626</v>
      </c>
      <c r="P89" s="98">
        <v>0.60662986091663285</v>
      </c>
      <c r="Q89" s="98">
        <v>0.61036157371329791</v>
      </c>
      <c r="R89" s="98">
        <v>0.60997644433421128</v>
      </c>
      <c r="S89" s="98">
        <v>0.78728387344818551</v>
      </c>
      <c r="T89" s="98">
        <v>0.73145182909078965</v>
      </c>
      <c r="U89" s="98">
        <v>0.78397819597778884</v>
      </c>
      <c r="V89" s="98">
        <v>0.82667736364459943</v>
      </c>
      <c r="W89" s="98">
        <v>1.3480895970971578</v>
      </c>
      <c r="DA89" s="63" t="s">
        <v>1821</v>
      </c>
    </row>
    <row r="90" spans="1:105" ht="12" customHeight="1" x14ac:dyDescent="0.25">
      <c r="A90" s="100" t="s">
        <v>204</v>
      </c>
      <c r="B90" s="101">
        <v>7.9189979378956315E-4</v>
      </c>
      <c r="C90" s="101">
        <v>7.0269448673028728E-4</v>
      </c>
      <c r="D90" s="101">
        <v>1.9590390977098394E-3</v>
      </c>
      <c r="E90" s="101">
        <v>2.2962420029065114E-3</v>
      </c>
      <c r="F90" s="101">
        <v>3.0794489752718089E-3</v>
      </c>
      <c r="G90" s="101">
        <v>5.1793592058551911E-3</v>
      </c>
      <c r="H90" s="101">
        <v>9.6391304206595498E-3</v>
      </c>
      <c r="I90" s="101">
        <v>1.4250738333987547E-2</v>
      </c>
      <c r="J90" s="101">
        <v>2.7198766867081798E-2</v>
      </c>
      <c r="K90" s="101">
        <v>2.8794426133868636E-2</v>
      </c>
      <c r="L90" s="101">
        <v>4.5059992817986984E-2</v>
      </c>
      <c r="M90" s="101">
        <v>6.5721581692733747E-2</v>
      </c>
      <c r="N90" s="101">
        <v>6.0981209589283977E-2</v>
      </c>
      <c r="O90" s="101">
        <v>7.0697864201181473E-2</v>
      </c>
      <c r="P90" s="101">
        <v>0.13553509939308128</v>
      </c>
      <c r="Q90" s="101">
        <v>9.8527707143391541E-2</v>
      </c>
      <c r="R90" s="101">
        <v>9.4550339475093767E-2</v>
      </c>
      <c r="S90" s="101">
        <v>0.13163368535877287</v>
      </c>
      <c r="T90" s="101">
        <v>0.11049620472326788</v>
      </c>
      <c r="U90" s="101">
        <v>0.13402666439112002</v>
      </c>
      <c r="V90" s="101">
        <v>0.13089749089243433</v>
      </c>
      <c r="W90" s="101">
        <v>0.26582592287761786</v>
      </c>
      <c r="DA90" s="131" t="s">
        <v>1822</v>
      </c>
    </row>
    <row r="91" spans="1:105" ht="12" customHeight="1" x14ac:dyDescent="0.25">
      <c r="A91" s="103" t="s">
        <v>52</v>
      </c>
      <c r="B91" s="104">
        <v>3.603623177430152E-3</v>
      </c>
      <c r="C91" s="104">
        <v>3.7933648992676434E-3</v>
      </c>
      <c r="D91" s="104">
        <v>8.6890564376223174E-3</v>
      </c>
      <c r="E91" s="104">
        <v>1.2603724064428843E-2</v>
      </c>
      <c r="F91" s="104">
        <v>1.2903300877841089E-2</v>
      </c>
      <c r="G91" s="104">
        <v>2.6333875226239482E-2</v>
      </c>
      <c r="H91" s="104">
        <v>4.7948181368905829E-2</v>
      </c>
      <c r="I91" s="104">
        <v>7.0488387066216227E-2</v>
      </c>
      <c r="J91" s="104">
        <v>0.10100258488734278</v>
      </c>
      <c r="K91" s="104">
        <v>0.13284483696647301</v>
      </c>
      <c r="L91" s="104">
        <v>0.2280427611012954</v>
      </c>
      <c r="M91" s="104">
        <v>0.2719284125157545</v>
      </c>
      <c r="N91" s="104">
        <v>0.34302875814040806</v>
      </c>
      <c r="O91" s="104">
        <v>0.4023109834079448</v>
      </c>
      <c r="P91" s="104">
        <v>0.47109476152355156</v>
      </c>
      <c r="Q91" s="104">
        <v>0.51183386656990637</v>
      </c>
      <c r="R91" s="104">
        <v>0.51542610485911755</v>
      </c>
      <c r="S91" s="104">
        <v>0.65565018808941267</v>
      </c>
      <c r="T91" s="104">
        <v>0.62095562436752183</v>
      </c>
      <c r="U91" s="104">
        <v>0.64995153158666885</v>
      </c>
      <c r="V91" s="104">
        <v>0.69577987275216513</v>
      </c>
      <c r="W91" s="104">
        <v>1.08226367421954</v>
      </c>
      <c r="DA91" s="132" t="s">
        <v>1823</v>
      </c>
    </row>
    <row r="92" spans="1:105" ht="12" customHeight="1" x14ac:dyDescent="0.25">
      <c r="A92" s="106" t="s">
        <v>124</v>
      </c>
      <c r="B92" s="101">
        <v>57.790169366917226</v>
      </c>
      <c r="C92" s="101">
        <v>66.042448829015413</v>
      </c>
      <c r="D92" s="101">
        <v>79.178276186829692</v>
      </c>
      <c r="E92" s="101">
        <v>90.48526522174393</v>
      </c>
      <c r="F92" s="101">
        <v>108.93925960675323</v>
      </c>
      <c r="G92" s="101">
        <v>108.43047780671742</v>
      </c>
      <c r="H92" s="101">
        <v>113.99740555279116</v>
      </c>
      <c r="I92" s="101">
        <v>104.73939722883289</v>
      </c>
      <c r="J92" s="101">
        <v>99.467838148178856</v>
      </c>
      <c r="K92" s="101">
        <v>100.33904228311779</v>
      </c>
      <c r="L92" s="101">
        <v>108.51790325002153</v>
      </c>
      <c r="M92" s="101">
        <v>121.09901307060161</v>
      </c>
      <c r="N92" s="101">
        <v>108.41830897763877</v>
      </c>
      <c r="O92" s="101">
        <v>98.715114035088618</v>
      </c>
      <c r="P92" s="101">
        <v>86.487632044653523</v>
      </c>
      <c r="Q92" s="101">
        <v>89.086448647915105</v>
      </c>
      <c r="R92" s="101">
        <v>95.611321192440045</v>
      </c>
      <c r="S92" s="101">
        <v>105.79525755265232</v>
      </c>
      <c r="T92" s="101">
        <v>112.55115908860604</v>
      </c>
      <c r="U92" s="101">
        <v>112.46370154017504</v>
      </c>
      <c r="V92" s="101">
        <v>113.70415987601935</v>
      </c>
      <c r="W92" s="101">
        <v>109.44782535562908</v>
      </c>
      <c r="DA92" s="131" t="s">
        <v>1824</v>
      </c>
    </row>
    <row r="93" spans="1:105" ht="12" customHeight="1" x14ac:dyDescent="0.25">
      <c r="A93" s="107" t="s">
        <v>123</v>
      </c>
      <c r="B93" s="104">
        <v>1.0315230617460891E-2</v>
      </c>
      <c r="C93" s="104">
        <v>1.4081745762322146E-2</v>
      </c>
      <c r="D93" s="104">
        <v>1.7471924597991649E-2</v>
      </c>
      <c r="E93" s="104">
        <v>2.4464079024689375E-2</v>
      </c>
      <c r="F93" s="104">
        <v>3.3664155997809017E-2</v>
      </c>
      <c r="G93" s="104">
        <v>4.7383196545830855E-2</v>
      </c>
      <c r="H93" s="104">
        <v>6.091351254479134E-2</v>
      </c>
      <c r="I93" s="104">
        <v>8.827147580571805E-2</v>
      </c>
      <c r="J93" s="104">
        <v>0.10992003290716605</v>
      </c>
      <c r="K93" s="104">
        <v>0.14221642245588573</v>
      </c>
      <c r="L93" s="104">
        <v>0.22888212910462968</v>
      </c>
      <c r="M93" s="104">
        <v>0.27503420008528257</v>
      </c>
      <c r="N93" s="104">
        <v>0.28264496658782196</v>
      </c>
      <c r="O93" s="104">
        <v>0.30128257125198138</v>
      </c>
      <c r="P93" s="104">
        <v>0.2841521346616413</v>
      </c>
      <c r="Q93" s="104">
        <v>0.32736890136238134</v>
      </c>
      <c r="R93" s="104">
        <v>0.37984806277915467</v>
      </c>
      <c r="S93" s="104">
        <v>0.45478201317543815</v>
      </c>
      <c r="T93" s="104">
        <v>0.50502853613904031</v>
      </c>
      <c r="U93" s="104">
        <v>0.51469066281875953</v>
      </c>
      <c r="V93" s="104">
        <v>0.57524217573995418</v>
      </c>
      <c r="W93" s="104">
        <v>0.70638622622881309</v>
      </c>
      <c r="DA93" s="132" t="s">
        <v>1825</v>
      </c>
    </row>
    <row r="94" spans="1:105" ht="12" customHeight="1" x14ac:dyDescent="0.25">
      <c r="A94" s="108" t="s">
        <v>50</v>
      </c>
      <c r="B94" s="98">
        <v>1.8584165666903059E-3</v>
      </c>
      <c r="C94" s="98">
        <v>2.2024327259559532E-3</v>
      </c>
      <c r="D94" s="98">
        <v>3.2133547819949092E-3</v>
      </c>
      <c r="E94" s="98">
        <v>3.7689161025312437E-3</v>
      </c>
      <c r="F94" s="98">
        <v>6.494055809460407E-3</v>
      </c>
      <c r="G94" s="98">
        <v>7.7962790102498077E-3</v>
      </c>
      <c r="H94" s="98">
        <v>1.0179502312722234E-2</v>
      </c>
      <c r="I94" s="98">
        <v>1.4829226774024745E-2</v>
      </c>
      <c r="J94" s="98">
        <v>2.3274832097063689E-2</v>
      </c>
      <c r="K94" s="98">
        <v>2.533757927758629E-2</v>
      </c>
      <c r="L94" s="98">
        <v>3.7792852469244395E-2</v>
      </c>
      <c r="M94" s="98">
        <v>5.3600310541860152E-2</v>
      </c>
      <c r="N94" s="98">
        <v>4.2679883108956353E-2</v>
      </c>
      <c r="O94" s="98">
        <v>4.5073577639807232E-2</v>
      </c>
      <c r="P94" s="98">
        <v>6.3139090721550717E-2</v>
      </c>
      <c r="Q94" s="98">
        <v>5.2669682006019736E-2</v>
      </c>
      <c r="R94" s="98">
        <v>5.9074273292877177E-2</v>
      </c>
      <c r="S94" s="98">
        <v>7.5644602260926119E-2</v>
      </c>
      <c r="T94" s="98">
        <v>7.6552032963521408E-2</v>
      </c>
      <c r="U94" s="98">
        <v>8.805601063258639E-2</v>
      </c>
      <c r="V94" s="98">
        <v>9.1570843224232701E-2</v>
      </c>
      <c r="W94" s="98">
        <v>0.13855350759410293</v>
      </c>
      <c r="DA94" s="63" t="s">
        <v>1826</v>
      </c>
    </row>
    <row r="95" spans="1:105" ht="12" customHeight="1" x14ac:dyDescent="0.25">
      <c r="A95" s="108" t="s">
        <v>52</v>
      </c>
      <c r="B95" s="98">
        <v>8.4568140507705857E-3</v>
      </c>
      <c r="C95" s="98">
        <v>1.1879313036366192E-2</v>
      </c>
      <c r="D95" s="98">
        <v>1.4258569815996741E-2</v>
      </c>
      <c r="E95" s="98">
        <v>2.0695162922158131E-2</v>
      </c>
      <c r="F95" s="98">
        <v>2.717010018834861E-2</v>
      </c>
      <c r="G95" s="98">
        <v>3.9586917535581051E-2</v>
      </c>
      <c r="H95" s="98">
        <v>5.0734010232069103E-2</v>
      </c>
      <c r="I95" s="98">
        <v>7.3442249031693302E-2</v>
      </c>
      <c r="J95" s="98">
        <v>8.6645200810102366E-2</v>
      </c>
      <c r="K95" s="98">
        <v>0.11687884317829944</v>
      </c>
      <c r="L95" s="98">
        <v>0.1910892766353853</v>
      </c>
      <c r="M95" s="98">
        <v>0.22143388954342244</v>
      </c>
      <c r="N95" s="98">
        <v>0.23996508347886561</v>
      </c>
      <c r="O95" s="98">
        <v>0.25620899361217414</v>
      </c>
      <c r="P95" s="98">
        <v>0.22101304394009058</v>
      </c>
      <c r="Q95" s="98">
        <v>0.2746992193563616</v>
      </c>
      <c r="R95" s="98">
        <v>0.32077378948627749</v>
      </c>
      <c r="S95" s="98">
        <v>0.37913741091451203</v>
      </c>
      <c r="T95" s="98">
        <v>0.42847650317551889</v>
      </c>
      <c r="U95" s="98">
        <v>0.42663465218617319</v>
      </c>
      <c r="V95" s="98">
        <v>0.48367133251572147</v>
      </c>
      <c r="W95" s="98">
        <v>0.56783271863471019</v>
      </c>
      <c r="DA95" s="63" t="s">
        <v>1827</v>
      </c>
    </row>
    <row r="96" spans="1:105" ht="12" customHeight="1" x14ac:dyDescent="0.25">
      <c r="A96" s="106" t="s">
        <v>122</v>
      </c>
      <c r="B96" s="101">
        <v>56.000058499332923</v>
      </c>
      <c r="C96" s="101">
        <v>68.328229635322884</v>
      </c>
      <c r="D96" s="101">
        <v>113.22810141264333</v>
      </c>
      <c r="E96" s="101">
        <v>132.0188519990881</v>
      </c>
      <c r="F96" s="101">
        <v>148.65816774019143</v>
      </c>
      <c r="G96" s="101">
        <v>201.41722859296152</v>
      </c>
      <c r="H96" s="101">
        <v>280.19777043932191</v>
      </c>
      <c r="I96" s="101">
        <v>353.96131420251828</v>
      </c>
      <c r="J96" s="101">
        <v>349.81751569614551</v>
      </c>
      <c r="K96" s="101">
        <v>334.62022497620239</v>
      </c>
      <c r="L96" s="101">
        <v>331.25435353511853</v>
      </c>
      <c r="M96" s="101">
        <v>336.26314513947273</v>
      </c>
      <c r="N96" s="101">
        <v>301.99759247811437</v>
      </c>
      <c r="O96" s="101">
        <v>277.86505112087002</v>
      </c>
      <c r="P96" s="101">
        <v>278.24742889201104</v>
      </c>
      <c r="Q96" s="101">
        <v>273.40887799076768</v>
      </c>
      <c r="R96" s="101">
        <v>272.67334303350634</v>
      </c>
      <c r="S96" s="101">
        <v>273.88859534443935</v>
      </c>
      <c r="T96" s="101">
        <v>271.70963513861733</v>
      </c>
      <c r="U96" s="101">
        <v>271.36259761372872</v>
      </c>
      <c r="V96" s="101">
        <v>252.90485884047675</v>
      </c>
      <c r="W96" s="101">
        <v>199.43681776722411</v>
      </c>
      <c r="DA96" s="131" t="s">
        <v>1828</v>
      </c>
    </row>
    <row r="97" spans="1:105" ht="12" customHeight="1" x14ac:dyDescent="0.25">
      <c r="A97" s="107" t="s">
        <v>121</v>
      </c>
      <c r="B97" s="104">
        <v>1.0124983867312369</v>
      </c>
      <c r="C97" s="104">
        <v>1.464287169829491</v>
      </c>
      <c r="D97" s="104">
        <v>2.8740840579053892</v>
      </c>
      <c r="E97" s="104">
        <v>3.7680017551508489</v>
      </c>
      <c r="F97" s="104">
        <v>4.4189180873716349</v>
      </c>
      <c r="G97" s="104">
        <v>10.760354919564493</v>
      </c>
      <c r="H97" s="104">
        <v>17.22939630872489</v>
      </c>
      <c r="I97" s="104">
        <v>34.6378728881649</v>
      </c>
      <c r="J97" s="104">
        <v>44.466672184667416</v>
      </c>
      <c r="K97" s="104">
        <v>51.502292071603392</v>
      </c>
      <c r="L97" s="104">
        <v>73.512092209597398</v>
      </c>
      <c r="M97" s="104">
        <v>77.372355584256368</v>
      </c>
      <c r="N97" s="104">
        <v>77.686079497742398</v>
      </c>
      <c r="O97" s="104">
        <v>86.808958811362743</v>
      </c>
      <c r="P97" s="104">
        <v>116.74137178961713</v>
      </c>
      <c r="Q97" s="104">
        <v>115.92917620373811</v>
      </c>
      <c r="R97" s="104">
        <v>122.74203725099608</v>
      </c>
      <c r="S97" s="104">
        <v>132.22618630799334</v>
      </c>
      <c r="T97" s="104">
        <v>133.09071145830777</v>
      </c>
      <c r="U97" s="104">
        <v>139.16428319518545</v>
      </c>
      <c r="V97" s="104">
        <v>141.8472440874578</v>
      </c>
      <c r="W97" s="104">
        <v>147.70449939167597</v>
      </c>
      <c r="DA97" s="132" t="s">
        <v>1829</v>
      </c>
    </row>
    <row r="98" spans="1:105" ht="12" customHeight="1" x14ac:dyDescent="0.25">
      <c r="A98" s="108" t="s">
        <v>53</v>
      </c>
      <c r="B98" s="98">
        <v>0.18243613907275805</v>
      </c>
      <c r="C98" s="98">
        <v>0.22889196109953669</v>
      </c>
      <c r="D98" s="98">
        <v>0.52878375585969462</v>
      </c>
      <c r="E98" s="98">
        <v>0.58011063467951474</v>
      </c>
      <c r="F98" s="98">
        <v>0.8520644984557475</v>
      </c>
      <c r="G98" s="98">
        <v>1.7687813045361149</v>
      </c>
      <c r="H98" s="98">
        <v>2.8773020409768382</v>
      </c>
      <c r="I98" s="98">
        <v>5.8230699135570019</v>
      </c>
      <c r="J98" s="98">
        <v>9.4562405624036909</v>
      </c>
      <c r="K98" s="98">
        <v>9.1879001375422877</v>
      </c>
      <c r="L98" s="98">
        <v>12.11443814046403</v>
      </c>
      <c r="M98" s="98">
        <v>15.078006685091838</v>
      </c>
      <c r="N98" s="98">
        <v>11.666565300577703</v>
      </c>
      <c r="O98" s="98">
        <v>12.83028084495246</v>
      </c>
      <c r="P98" s="98">
        <v>26.221688350884609</v>
      </c>
      <c r="Q98" s="98">
        <v>18.664834638523217</v>
      </c>
      <c r="R98" s="98">
        <v>19.027356984541633</v>
      </c>
      <c r="S98" s="98">
        <v>21.972831538040982</v>
      </c>
      <c r="T98" s="98">
        <v>19.968144927146788</v>
      </c>
      <c r="U98" s="98">
        <v>23.850986073791681</v>
      </c>
      <c r="V98" s="98">
        <v>22.471530335112174</v>
      </c>
      <c r="W98" s="98">
        <v>29.161040151276559</v>
      </c>
      <c r="DA98" s="63" t="s">
        <v>1830</v>
      </c>
    </row>
    <row r="99" spans="1:105" ht="12" customHeight="1" x14ac:dyDescent="0.25">
      <c r="A99" s="108" t="s">
        <v>52</v>
      </c>
      <c r="B99" s="98">
        <v>0.8300622476584788</v>
      </c>
      <c r="C99" s="98">
        <v>1.2353952087299542</v>
      </c>
      <c r="D99" s="98">
        <v>2.3453003020456946</v>
      </c>
      <c r="E99" s="98">
        <v>3.1878911204713343</v>
      </c>
      <c r="F99" s="98">
        <v>3.5668535889158877</v>
      </c>
      <c r="G99" s="98">
        <v>8.9915736150283792</v>
      </c>
      <c r="H99" s="98">
        <v>14.352094267748052</v>
      </c>
      <c r="I99" s="98">
        <v>28.814802974607897</v>
      </c>
      <c r="J99" s="98">
        <v>35.010431622263724</v>
      </c>
      <c r="K99" s="98">
        <v>42.314391934061106</v>
      </c>
      <c r="L99" s="98">
        <v>61.397654069133367</v>
      </c>
      <c r="M99" s="98">
        <v>62.294348899164532</v>
      </c>
      <c r="N99" s="98">
        <v>66.019514197164696</v>
      </c>
      <c r="O99" s="98">
        <v>73.978677966410288</v>
      </c>
      <c r="P99" s="98">
        <v>90.519683438732528</v>
      </c>
      <c r="Q99" s="98">
        <v>97.264341565214892</v>
      </c>
      <c r="R99" s="98">
        <v>103.71468026645444</v>
      </c>
      <c r="S99" s="98">
        <v>110.25335476995237</v>
      </c>
      <c r="T99" s="98">
        <v>113.12256653116098</v>
      </c>
      <c r="U99" s="98">
        <v>115.31329712139376</v>
      </c>
      <c r="V99" s="98">
        <v>119.37571375234562</v>
      </c>
      <c r="W99" s="98">
        <v>118.54345924039941</v>
      </c>
      <c r="DA99" s="63" t="s">
        <v>1831</v>
      </c>
    </row>
    <row r="100" spans="1:105" ht="12" customHeight="1" x14ac:dyDescent="0.25">
      <c r="A100" s="121" t="s">
        <v>54</v>
      </c>
      <c r="B100" s="122">
        <v>73.107077760500317</v>
      </c>
      <c r="C100" s="122">
        <v>88.871787354542619</v>
      </c>
      <c r="D100" s="122">
        <v>128.2359492478258</v>
      </c>
      <c r="E100" s="122">
        <v>145.37734785114844</v>
      </c>
      <c r="F100" s="122">
        <v>181.47046898385176</v>
      </c>
      <c r="G100" s="122">
        <v>201.16461485795475</v>
      </c>
      <c r="H100" s="122">
        <v>266.18675716810583</v>
      </c>
      <c r="I100" s="122">
        <v>307.50295391182749</v>
      </c>
      <c r="J100" s="122">
        <v>291.87486348345374</v>
      </c>
      <c r="K100" s="122">
        <v>289.60492085390683</v>
      </c>
      <c r="L100" s="122">
        <v>279.90891313560945</v>
      </c>
      <c r="M100" s="122">
        <v>268.88579669233803</v>
      </c>
      <c r="N100" s="122">
        <v>232.49661610953518</v>
      </c>
      <c r="O100" s="122">
        <v>250.32580333349838</v>
      </c>
      <c r="P100" s="122">
        <v>239.83270908415426</v>
      </c>
      <c r="Q100" s="122">
        <v>249.55727925743096</v>
      </c>
      <c r="R100" s="122">
        <v>252.85308444771169</v>
      </c>
      <c r="S100" s="122">
        <v>297.08099070415312</v>
      </c>
      <c r="T100" s="122">
        <v>300.13599300116221</v>
      </c>
      <c r="U100" s="122">
        <v>304.86231011611545</v>
      </c>
      <c r="V100" s="122">
        <v>315.60596863717058</v>
      </c>
      <c r="W100" s="122">
        <v>315.15786782291821</v>
      </c>
      <c r="DA100" s="130" t="s">
        <v>1832</v>
      </c>
    </row>
    <row r="101" spans="1:105" ht="12" customHeight="1" x14ac:dyDescent="0.25">
      <c r="A101" s="97" t="s">
        <v>207</v>
      </c>
      <c r="B101" s="98">
        <v>5.8783637686930481</v>
      </c>
      <c r="C101" s="98">
        <v>6.9716112132299113</v>
      </c>
      <c r="D101" s="98">
        <v>9.8142353696821587</v>
      </c>
      <c r="E101" s="98">
        <v>10.009349919809159</v>
      </c>
      <c r="F101" s="98">
        <v>12.540623171041943</v>
      </c>
      <c r="G101" s="98">
        <v>15.821059236912243</v>
      </c>
      <c r="H101" s="98">
        <v>20.365390437512094</v>
      </c>
      <c r="I101" s="98">
        <v>27.856622919202611</v>
      </c>
      <c r="J101" s="98">
        <v>27.746562461766999</v>
      </c>
      <c r="K101" s="98">
        <v>29.704370394010052</v>
      </c>
      <c r="L101" s="98">
        <v>32.218693538786646</v>
      </c>
      <c r="M101" s="98">
        <v>25.752386678980024</v>
      </c>
      <c r="N101" s="98">
        <v>24.419532550721524</v>
      </c>
      <c r="O101" s="98">
        <v>27.612561224424997</v>
      </c>
      <c r="P101" s="98">
        <v>29.922146637808567</v>
      </c>
      <c r="Q101" s="98">
        <v>30.023935800641432</v>
      </c>
      <c r="R101" s="98">
        <v>28.976626625212457</v>
      </c>
      <c r="S101" s="98">
        <v>31.765459240357444</v>
      </c>
      <c r="T101" s="98">
        <v>29.360547089277457</v>
      </c>
      <c r="U101" s="98">
        <v>29.331310504314626</v>
      </c>
      <c r="V101" s="98">
        <v>28.228235516364499</v>
      </c>
      <c r="W101" s="98">
        <v>30.858946086984421</v>
      </c>
      <c r="DA101" s="63" t="s">
        <v>1833</v>
      </c>
    </row>
    <row r="102" spans="1:105" ht="12" customHeight="1" x14ac:dyDescent="0.25">
      <c r="A102" s="97" t="s">
        <v>50</v>
      </c>
      <c r="B102" s="98">
        <v>27.560709249724201</v>
      </c>
      <c r="C102" s="98">
        <v>30.355292402091703</v>
      </c>
      <c r="D102" s="98">
        <v>43.227954094636701</v>
      </c>
      <c r="E102" s="98">
        <v>54.11387551933457</v>
      </c>
      <c r="F102" s="98">
        <v>63.877515670697974</v>
      </c>
      <c r="G102" s="98">
        <v>71.034060514138773</v>
      </c>
      <c r="H102" s="98">
        <v>81.111899962649957</v>
      </c>
      <c r="I102" s="98">
        <v>86.615444588852043</v>
      </c>
      <c r="J102" s="98">
        <v>92.541788647877368</v>
      </c>
      <c r="K102" s="98">
        <v>88.987176525477338</v>
      </c>
      <c r="L102" s="98">
        <v>87.858238229207259</v>
      </c>
      <c r="M102" s="98">
        <v>87.838614432333003</v>
      </c>
      <c r="N102" s="98">
        <v>76.413627912581333</v>
      </c>
      <c r="O102" s="98">
        <v>75.843420263608877</v>
      </c>
      <c r="P102" s="98">
        <v>83.029866842960104</v>
      </c>
      <c r="Q102" s="98">
        <v>78.419672709541729</v>
      </c>
      <c r="R102" s="98">
        <v>81.63542107756129</v>
      </c>
      <c r="S102" s="98">
        <v>87.555844301288289</v>
      </c>
      <c r="T102" s="98">
        <v>90.354317373234181</v>
      </c>
      <c r="U102" s="98">
        <v>89.757817186815288</v>
      </c>
      <c r="V102" s="98">
        <v>91.259472555765157</v>
      </c>
      <c r="W102" s="98">
        <v>88.677828978366961</v>
      </c>
      <c r="DA102" s="63" t="s">
        <v>1834</v>
      </c>
    </row>
    <row r="103" spans="1:105" ht="12" customHeight="1" x14ac:dyDescent="0.25">
      <c r="A103" s="109" t="s">
        <v>120</v>
      </c>
      <c r="B103" s="33">
        <v>39.66800474208307</v>
      </c>
      <c r="C103" s="33">
        <v>51.544883739221</v>
      </c>
      <c r="D103" s="33">
        <v>75.193759783506934</v>
      </c>
      <c r="E103" s="33">
        <v>81.254122412004719</v>
      </c>
      <c r="F103" s="33">
        <v>105.05233014211184</v>
      </c>
      <c r="G103" s="33">
        <v>114.30949510690373</v>
      </c>
      <c r="H103" s="33">
        <v>164.70946676794381</v>
      </c>
      <c r="I103" s="33">
        <v>193.03088640377285</v>
      </c>
      <c r="J103" s="33">
        <v>171.58651237380934</v>
      </c>
      <c r="K103" s="33">
        <v>170.91337393441947</v>
      </c>
      <c r="L103" s="33">
        <v>159.83198136761555</v>
      </c>
      <c r="M103" s="33">
        <v>155.294795581025</v>
      </c>
      <c r="N103" s="33">
        <v>131.66345564623231</v>
      </c>
      <c r="O103" s="33">
        <v>146.86982184546451</v>
      </c>
      <c r="P103" s="33">
        <v>126.88069560338559</v>
      </c>
      <c r="Q103" s="33">
        <v>141.1136707472478</v>
      </c>
      <c r="R103" s="33">
        <v>142.24103674493793</v>
      </c>
      <c r="S103" s="33">
        <v>177.75968716250742</v>
      </c>
      <c r="T103" s="33">
        <v>180.42112853865055</v>
      </c>
      <c r="U103" s="33">
        <v>185.77318242498555</v>
      </c>
      <c r="V103" s="33">
        <v>196.11826056504091</v>
      </c>
      <c r="W103" s="33">
        <v>195.6210927575668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2.0405654721699222</v>
      </c>
      <c r="C105" s="117">
        <f t="shared" si="35"/>
        <v>2.0772693235285145</v>
      </c>
      <c r="D105" s="117">
        <f t="shared" si="35"/>
        <v>2.0598019349394407</v>
      </c>
      <c r="E105" s="117">
        <f t="shared" si="35"/>
        <v>2.0465882720982109</v>
      </c>
      <c r="F105" s="117">
        <f t="shared" si="35"/>
        <v>1.9920267342622064</v>
      </c>
      <c r="G105" s="117">
        <f t="shared" si="35"/>
        <v>1.9555357098057256</v>
      </c>
      <c r="H105" s="117">
        <f t="shared" si="35"/>
        <v>1.9809192795925608</v>
      </c>
      <c r="I105" s="117">
        <f t="shared" si="35"/>
        <v>1.9759710522632963</v>
      </c>
      <c r="J105" s="117">
        <f t="shared" si="35"/>
        <v>1.9670097474631776</v>
      </c>
      <c r="K105" s="117">
        <f t="shared" si="35"/>
        <v>1.9563605059635492</v>
      </c>
      <c r="L105" s="117">
        <f t="shared" si="35"/>
        <v>1.181814112161967</v>
      </c>
      <c r="M105" s="117">
        <f t="shared" si="35"/>
        <v>1.1897170676329141</v>
      </c>
      <c r="N105" s="117">
        <f t="shared" si="35"/>
        <v>1.3552683612520897</v>
      </c>
      <c r="O105" s="117">
        <f t="shared" si="35"/>
        <v>1.2459952267381953</v>
      </c>
      <c r="P105" s="117">
        <f t="shared" si="35"/>
        <v>0.44254617684666586</v>
      </c>
      <c r="Q105" s="117">
        <f t="shared" si="35"/>
        <v>0.7758849120190574</v>
      </c>
      <c r="R105" s="117">
        <f t="shared" ref="R105:V105" si="36">R106+R109+R111+R120</f>
        <v>0.78916475567096345</v>
      </c>
      <c r="S105" s="117">
        <f t="shared" si="36"/>
        <v>0.81075557978878432</v>
      </c>
      <c r="T105" s="117">
        <f t="shared" si="36"/>
        <v>0.89239554194360116</v>
      </c>
      <c r="U105" s="117">
        <f t="shared" si="36"/>
        <v>0.87833778788411332</v>
      </c>
      <c r="V105" s="117">
        <f t="shared" si="36"/>
        <v>0.81927974442462215</v>
      </c>
      <c r="W105" s="117">
        <f t="shared" ref="W105" si="37">W106+W109+W111+W120</f>
        <v>0.7884431729336383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1.4607893187638412</v>
      </c>
      <c r="C106" s="122">
        <f t="shared" si="38"/>
        <v>1.5032328682073823</v>
      </c>
      <c r="D106" s="122">
        <f t="shared" si="38"/>
        <v>1.4989094260707121</v>
      </c>
      <c r="E106" s="122">
        <f t="shared" si="38"/>
        <v>1.5215485184435229</v>
      </c>
      <c r="F106" s="122">
        <f t="shared" si="38"/>
        <v>1.4893186472916351</v>
      </c>
      <c r="G106" s="122">
        <f t="shared" si="38"/>
        <v>1.5139089368866239</v>
      </c>
      <c r="H106" s="122">
        <f t="shared" si="38"/>
        <v>1.5163489849219498</v>
      </c>
      <c r="I106" s="122">
        <f t="shared" si="38"/>
        <v>1.5295375482267157</v>
      </c>
      <c r="J106" s="122">
        <f t="shared" si="38"/>
        <v>1.5485569263043011</v>
      </c>
      <c r="K106" s="122">
        <f t="shared" si="38"/>
        <v>1.5613721922535981</v>
      </c>
      <c r="L106" s="122">
        <f t="shared" si="38"/>
        <v>0.91353783241288833</v>
      </c>
      <c r="M106" s="122">
        <f t="shared" si="38"/>
        <v>0.906718584182855</v>
      </c>
      <c r="N106" s="122">
        <f t="shared" si="38"/>
        <v>1.0695564611182178</v>
      </c>
      <c r="O106" s="122">
        <f t="shared" si="38"/>
        <v>1.0063917404915173</v>
      </c>
      <c r="P106" s="122">
        <f t="shared" si="38"/>
        <v>0.31608970589295204</v>
      </c>
      <c r="Q106" s="122">
        <f t="shared" si="38"/>
        <v>0.61078498315964724</v>
      </c>
      <c r="R106" s="122">
        <f t="shared" ref="R106:V106" si="39">SUM(R107:R108)</f>
        <v>0.63071835435373225</v>
      </c>
      <c r="S106" s="122">
        <f t="shared" si="39"/>
        <v>0.63360202680431466</v>
      </c>
      <c r="T106" s="122">
        <f t="shared" si="39"/>
        <v>0.712503155373578</v>
      </c>
      <c r="U106" s="122">
        <f t="shared" si="39"/>
        <v>0.69340757935134845</v>
      </c>
      <c r="V106" s="122">
        <f t="shared" si="39"/>
        <v>0.64455130854044329</v>
      </c>
      <c r="W106" s="122">
        <f t="shared" ref="W106" si="40">SUM(W107:W108)</f>
        <v>0.62072475980081665</v>
      </c>
      <c r="DA106" s="130" t="s">
        <v>1837</v>
      </c>
    </row>
    <row r="107" spans="1:105" ht="12" customHeight="1" x14ac:dyDescent="0.25">
      <c r="A107" s="97" t="s">
        <v>202</v>
      </c>
      <c r="B107" s="98">
        <v>1.4532889853823385</v>
      </c>
      <c r="C107" s="98">
        <v>1.4957221626469805</v>
      </c>
      <c r="D107" s="98">
        <v>1.4915118375218706</v>
      </c>
      <c r="E107" s="98">
        <v>1.5147654810715332</v>
      </c>
      <c r="F107" s="98">
        <v>1.4822984369126293</v>
      </c>
      <c r="G107" s="98">
        <v>1.5068726394606706</v>
      </c>
      <c r="H107" s="98">
        <v>1.5095162309503629</v>
      </c>
      <c r="I107" s="98">
        <v>1.5228283729930367</v>
      </c>
      <c r="J107" s="98">
        <v>1.5420694173919784</v>
      </c>
      <c r="K107" s="98">
        <v>1.5549203848271249</v>
      </c>
      <c r="L107" s="98">
        <v>0.9096637759679822</v>
      </c>
      <c r="M107" s="98">
        <v>0.90289407943299294</v>
      </c>
      <c r="N107" s="98">
        <v>1.0653225255653578</v>
      </c>
      <c r="O107" s="98">
        <v>1.0021548805411462</v>
      </c>
      <c r="P107" s="98">
        <v>0.31472933858049601</v>
      </c>
      <c r="Q107" s="98">
        <v>0.60840126109638448</v>
      </c>
      <c r="R107" s="98">
        <v>0.62826655859216607</v>
      </c>
      <c r="S107" s="98">
        <v>0.63116047414071264</v>
      </c>
      <c r="T107" s="98">
        <v>0.70978883246022273</v>
      </c>
      <c r="U107" s="98">
        <v>0.69075182688120929</v>
      </c>
      <c r="V107" s="98">
        <v>0.64209717356438101</v>
      </c>
      <c r="W107" s="98">
        <v>0.61844328876482935</v>
      </c>
      <c r="DA107" s="63" t="s">
        <v>1838</v>
      </c>
    </row>
    <row r="108" spans="1:105" ht="12" customHeight="1" x14ac:dyDescent="0.25">
      <c r="A108" s="97" t="s">
        <v>53</v>
      </c>
      <c r="B108" s="98">
        <v>7.5003333815026572E-3</v>
      </c>
      <c r="C108" s="98">
        <v>7.5107055604017054E-3</v>
      </c>
      <c r="D108" s="98">
        <v>7.3975885488416259E-3</v>
      </c>
      <c r="E108" s="98">
        <v>6.7830373719897571E-3</v>
      </c>
      <c r="F108" s="98">
        <v>7.0202103790058508E-3</v>
      </c>
      <c r="G108" s="98">
        <v>7.0362974259532461E-3</v>
      </c>
      <c r="H108" s="98">
        <v>6.8327539715868271E-3</v>
      </c>
      <c r="I108" s="98">
        <v>6.7091752336789429E-3</v>
      </c>
      <c r="J108" s="98">
        <v>6.487508912322683E-3</v>
      </c>
      <c r="K108" s="98">
        <v>6.4518074264731376E-3</v>
      </c>
      <c r="L108" s="98">
        <v>3.874056444906101E-3</v>
      </c>
      <c r="M108" s="98">
        <v>3.8245047498620599E-3</v>
      </c>
      <c r="N108" s="98">
        <v>4.2339355528599239E-3</v>
      </c>
      <c r="O108" s="98">
        <v>4.2368599503709685E-3</v>
      </c>
      <c r="P108" s="98">
        <v>1.3603673124560182E-3</v>
      </c>
      <c r="Q108" s="98">
        <v>2.3837220632627575E-3</v>
      </c>
      <c r="R108" s="98">
        <v>2.4517957615661345E-3</v>
      </c>
      <c r="S108" s="98">
        <v>2.4415526636019889E-3</v>
      </c>
      <c r="T108" s="98">
        <v>2.7143229133552312E-3</v>
      </c>
      <c r="U108" s="98">
        <v>2.655752470139119E-3</v>
      </c>
      <c r="V108" s="98">
        <v>2.4541349760623262E-3</v>
      </c>
      <c r="W108" s="98">
        <v>2.2814710359872563E-3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1.7707730991748719E-2</v>
      </c>
      <c r="C109" s="122">
        <f t="shared" si="41"/>
        <v>2.3070840054163152E-2</v>
      </c>
      <c r="D109" s="122">
        <f t="shared" si="41"/>
        <v>1.9528311821677691E-2</v>
      </c>
      <c r="E109" s="122">
        <f t="shared" si="41"/>
        <v>5.6783782282793349E-2</v>
      </c>
      <c r="F109" s="122">
        <f t="shared" si="41"/>
        <v>2.1434220841955082E-2</v>
      </c>
      <c r="G109" s="122">
        <f t="shared" si="41"/>
        <v>2.3228674020256985E-2</v>
      </c>
      <c r="H109" s="122">
        <f t="shared" si="41"/>
        <v>3.2074830682018711E-2</v>
      </c>
      <c r="I109" s="122">
        <f t="shared" si="41"/>
        <v>3.4494669884411869E-2</v>
      </c>
      <c r="J109" s="122">
        <f t="shared" si="41"/>
        <v>4.4895528161135727E-2</v>
      </c>
      <c r="K109" s="122">
        <f t="shared" si="41"/>
        <v>4.4522294713907326E-2</v>
      </c>
      <c r="L109" s="122">
        <f t="shared" si="41"/>
        <v>3.2273185934659075E-2</v>
      </c>
      <c r="M109" s="122">
        <f t="shared" si="41"/>
        <v>3.540686404615713E-2</v>
      </c>
      <c r="N109" s="122">
        <f t="shared" si="41"/>
        <v>5.5981531111553066E-2</v>
      </c>
      <c r="O109" s="122">
        <f t="shared" si="41"/>
        <v>2.9023818713261595E-2</v>
      </c>
      <c r="P109" s="122">
        <f t="shared" si="41"/>
        <v>1.7974397343524975E-2</v>
      </c>
      <c r="Q109" s="122">
        <f t="shared" si="41"/>
        <v>3.0223380936620362E-2</v>
      </c>
      <c r="R109" s="122">
        <f t="shared" si="41"/>
        <v>2.0030966352067605E-2</v>
      </c>
      <c r="S109" s="122">
        <f t="shared" si="41"/>
        <v>3.0398575857318057E-2</v>
      </c>
      <c r="T109" s="122">
        <f t="shared" si="41"/>
        <v>2.5647605948193833E-2</v>
      </c>
      <c r="U109" s="122">
        <f t="shared" si="41"/>
        <v>3.4514860961882873E-2</v>
      </c>
      <c r="V109" s="122">
        <f t="shared" si="41"/>
        <v>2.9021543415228904E-2</v>
      </c>
      <c r="W109" s="122">
        <f t="shared" si="41"/>
        <v>3.3698663766242767E-2</v>
      </c>
      <c r="DA109" s="130" t="s">
        <v>1840</v>
      </c>
    </row>
    <row r="110" spans="1:105" ht="12" customHeight="1" x14ac:dyDescent="0.25">
      <c r="A110" s="97" t="s">
        <v>53</v>
      </c>
      <c r="B110" s="98">
        <v>1.7707730991748719E-2</v>
      </c>
      <c r="C110" s="98">
        <v>2.3070840054163152E-2</v>
      </c>
      <c r="D110" s="98">
        <v>1.9528311821677691E-2</v>
      </c>
      <c r="E110" s="98">
        <v>5.6783782282793349E-2</v>
      </c>
      <c r="F110" s="98">
        <v>2.1434220841955082E-2</v>
      </c>
      <c r="G110" s="98">
        <v>2.3228674020256985E-2</v>
      </c>
      <c r="H110" s="98">
        <v>3.2074830682018711E-2</v>
      </c>
      <c r="I110" s="98">
        <v>3.4494669884411869E-2</v>
      </c>
      <c r="J110" s="98">
        <v>4.4895528161135727E-2</v>
      </c>
      <c r="K110" s="98">
        <v>4.4522294713907326E-2</v>
      </c>
      <c r="L110" s="98">
        <v>3.2273185934659075E-2</v>
      </c>
      <c r="M110" s="98">
        <v>3.540686404615713E-2</v>
      </c>
      <c r="N110" s="98">
        <v>5.5981531111553066E-2</v>
      </c>
      <c r="O110" s="98">
        <v>2.9023818713261595E-2</v>
      </c>
      <c r="P110" s="98">
        <v>1.7974397343524975E-2</v>
      </c>
      <c r="Q110" s="98">
        <v>3.0223380936620362E-2</v>
      </c>
      <c r="R110" s="98">
        <v>2.0030966352067605E-2</v>
      </c>
      <c r="S110" s="98">
        <v>3.0398575857318057E-2</v>
      </c>
      <c r="T110" s="98">
        <v>2.5647605948193833E-2</v>
      </c>
      <c r="U110" s="98">
        <v>3.4514860961882873E-2</v>
      </c>
      <c r="V110" s="98">
        <v>2.9021543415228904E-2</v>
      </c>
      <c r="W110" s="98">
        <v>3.3698663766242767E-2</v>
      </c>
      <c r="DA110" s="63" t="s">
        <v>1841</v>
      </c>
    </row>
    <row r="111" spans="1:105" ht="12" customHeight="1" x14ac:dyDescent="0.25">
      <c r="A111" s="121" t="s">
        <v>55</v>
      </c>
      <c r="B111" s="122">
        <v>0.36928170080782963</v>
      </c>
      <c r="C111" s="122">
        <v>0.35794758109869246</v>
      </c>
      <c r="D111" s="122">
        <v>0.3548072950341763</v>
      </c>
      <c r="E111" s="122">
        <v>0.30517708123827147</v>
      </c>
      <c r="F111" s="122">
        <v>0.30320485726569185</v>
      </c>
      <c r="G111" s="122">
        <v>0.27254265234970093</v>
      </c>
      <c r="H111" s="122">
        <v>0.28186470487227994</v>
      </c>
      <c r="I111" s="122">
        <v>0.27505614300688891</v>
      </c>
      <c r="J111" s="122">
        <v>0.25502091909704855</v>
      </c>
      <c r="K111" s="122">
        <v>0.24526899487028045</v>
      </c>
      <c r="L111" s="122">
        <v>0.15574505036422334</v>
      </c>
      <c r="M111" s="122">
        <v>0.17439968376800513</v>
      </c>
      <c r="N111" s="122">
        <v>0.17225729272367743</v>
      </c>
      <c r="O111" s="122">
        <v>0.15528797705139738</v>
      </c>
      <c r="P111" s="122">
        <v>6.9975296774374099E-2</v>
      </c>
      <c r="Q111" s="122">
        <v>9.6608762143471888E-2</v>
      </c>
      <c r="R111" s="122">
        <v>9.9573328732595681E-2</v>
      </c>
      <c r="S111" s="122">
        <v>0.10147835173429585</v>
      </c>
      <c r="T111" s="122">
        <v>0.10867110403814453</v>
      </c>
      <c r="U111" s="122">
        <v>0.10536017191999544</v>
      </c>
      <c r="V111" s="122">
        <v>9.9013354014325372E-2</v>
      </c>
      <c r="W111" s="122">
        <v>8.9922885728862409E-2</v>
      </c>
      <c r="DA111" s="130" t="s">
        <v>1842</v>
      </c>
    </row>
    <row r="112" spans="1:105" ht="12" customHeight="1" x14ac:dyDescent="0.25">
      <c r="A112" s="97" t="s">
        <v>130</v>
      </c>
      <c r="B112" s="98">
        <v>0.20257742097228251</v>
      </c>
      <c r="C112" s="98">
        <v>0.20139653933264548</v>
      </c>
      <c r="D112" s="98">
        <v>0.21096891802472753</v>
      </c>
      <c r="E112" s="98">
        <v>0.19133234161251389</v>
      </c>
      <c r="F112" s="98">
        <v>0.19643359725822507</v>
      </c>
      <c r="G112" s="98">
        <v>0.1807794297656731</v>
      </c>
      <c r="H112" s="98">
        <v>0.19357127385312584</v>
      </c>
      <c r="I112" s="98">
        <v>0.19623968763855287</v>
      </c>
      <c r="J112" s="98">
        <v>0.18967895976764307</v>
      </c>
      <c r="K112" s="98">
        <v>0.18769792374862154</v>
      </c>
      <c r="L112" s="98">
        <v>0.10371831652993763</v>
      </c>
      <c r="M112" s="98">
        <v>0.12053320721693796</v>
      </c>
      <c r="N112" s="98">
        <v>0.12596307866577189</v>
      </c>
      <c r="O112" s="98">
        <v>0.11717482295750627</v>
      </c>
      <c r="P112" s="98">
        <v>4.6435941136499126E-2</v>
      </c>
      <c r="Q112" s="98">
        <v>7.6017658192432891E-2</v>
      </c>
      <c r="R112" s="98">
        <v>7.8573808422364388E-2</v>
      </c>
      <c r="S112" s="98">
        <v>7.8660745727250195E-2</v>
      </c>
      <c r="T112" s="98">
        <v>8.9219350784330922E-2</v>
      </c>
      <c r="U112" s="98">
        <v>8.8518380999627E-2</v>
      </c>
      <c r="V112" s="98">
        <v>8.2529305825931223E-2</v>
      </c>
      <c r="W112" s="98">
        <v>7.9404421207846826E-2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9.9062428277049859E-5</v>
      </c>
      <c r="G113" s="98">
        <v>9.2379690054684337E-5</v>
      </c>
      <c r="H113" s="98">
        <v>9.8315230799524616E-5</v>
      </c>
      <c r="I113" s="98">
        <v>1.9775805155994075E-4</v>
      </c>
      <c r="J113" s="98">
        <v>1.9621769462970567E-4</v>
      </c>
      <c r="K113" s="98">
        <v>2.1581541388217433E-4</v>
      </c>
      <c r="L113" s="98">
        <v>1.5449250535215896E-4</v>
      </c>
      <c r="M113" s="98">
        <v>1.9832524112291597E-4</v>
      </c>
      <c r="N113" s="98">
        <v>2.367097700408468E-4</v>
      </c>
      <c r="O113" s="98">
        <v>2.5558552500009577E-4</v>
      </c>
      <c r="P113" s="98">
        <v>9.8828243900832565E-5</v>
      </c>
      <c r="Q113" s="98">
        <v>1.9898832878497146E-4</v>
      </c>
      <c r="R113" s="98">
        <v>2.9001808797978195E-4</v>
      </c>
      <c r="S113" s="98">
        <v>2.8968215320160313E-4</v>
      </c>
      <c r="T113" s="98">
        <v>3.1568039893963657E-4</v>
      </c>
      <c r="U113" s="98">
        <v>3.0543830644516313E-4</v>
      </c>
      <c r="V113" s="98">
        <v>3.0620089611308008E-4</v>
      </c>
      <c r="W113" s="98">
        <v>3.5316814342260209E-4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1.9158221620282698E-5</v>
      </c>
      <c r="G114" s="101">
        <v>1.5218677732055849E-5</v>
      </c>
      <c r="H114" s="101">
        <v>1.6425032970883303E-5</v>
      </c>
      <c r="I114" s="101">
        <v>3.3283977060985639E-5</v>
      </c>
      <c r="J114" s="101">
        <v>4.164704541468055E-5</v>
      </c>
      <c r="K114" s="101">
        <v>3.4754332630697115E-5</v>
      </c>
      <c r="L114" s="101">
        <v>1.5197718076185034E-6</v>
      </c>
      <c r="M114" s="101">
        <v>2.6796233464581379E-5</v>
      </c>
      <c r="N114" s="101">
        <v>2.3259789022399252E-6</v>
      </c>
      <c r="O114" s="101">
        <v>1.1960100703307892E-6</v>
      </c>
      <c r="P114" s="101">
        <v>5.7278621876603227E-7</v>
      </c>
      <c r="Q114" s="101">
        <v>9.5174618706932707E-7</v>
      </c>
      <c r="R114" s="101">
        <v>4.4049056839761025E-5</v>
      </c>
      <c r="S114" s="101">
        <v>4.6043382476671068E-5</v>
      </c>
      <c r="T114" s="101">
        <v>3.2235097680639082E-5</v>
      </c>
      <c r="U114" s="101">
        <v>1.8610547745441069E-5</v>
      </c>
      <c r="V114" s="101">
        <v>1.8559562361743577E-6</v>
      </c>
      <c r="W114" s="101">
        <v>5.8783636758449941E-6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7.9904206656767165E-5</v>
      </c>
      <c r="G115" s="104">
        <v>7.7161012322628488E-5</v>
      </c>
      <c r="H115" s="104">
        <v>8.1890197828641317E-5</v>
      </c>
      <c r="I115" s="104">
        <v>1.6447407449895511E-4</v>
      </c>
      <c r="J115" s="104">
        <v>1.5457064921502512E-4</v>
      </c>
      <c r="K115" s="104">
        <v>1.8106108125147722E-4</v>
      </c>
      <c r="L115" s="104">
        <v>1.5297273354454046E-4</v>
      </c>
      <c r="M115" s="104">
        <v>1.715290076583346E-4</v>
      </c>
      <c r="N115" s="104">
        <v>2.3438379113860686E-4</v>
      </c>
      <c r="O115" s="104">
        <v>2.54389514929765E-4</v>
      </c>
      <c r="P115" s="104">
        <v>9.8255457682066535E-5</v>
      </c>
      <c r="Q115" s="104">
        <v>1.9803658259790212E-4</v>
      </c>
      <c r="R115" s="104">
        <v>2.4596903114002092E-4</v>
      </c>
      <c r="S115" s="104">
        <v>2.4363877072493208E-4</v>
      </c>
      <c r="T115" s="104">
        <v>2.8344530125899747E-4</v>
      </c>
      <c r="U115" s="104">
        <v>2.8682775869972205E-4</v>
      </c>
      <c r="V115" s="104">
        <v>3.043449398769057E-4</v>
      </c>
      <c r="W115" s="104">
        <v>3.472897797467571E-4</v>
      </c>
      <c r="DA115" s="132" t="s">
        <v>1846</v>
      </c>
    </row>
    <row r="116" spans="1:105" ht="12" customHeight="1" x14ac:dyDescent="0.25">
      <c r="A116" s="106" t="s">
        <v>122</v>
      </c>
      <c r="B116" s="101">
        <v>0.16373837547037479</v>
      </c>
      <c r="C116" s="101">
        <v>0.15354620573782099</v>
      </c>
      <c r="D116" s="101">
        <v>0.140994959157485</v>
      </c>
      <c r="E116" s="101">
        <v>0.11155322922591715</v>
      </c>
      <c r="F116" s="101">
        <v>0.10425183874310612</v>
      </c>
      <c r="G116" s="101">
        <v>8.8430372292763265E-2</v>
      </c>
      <c r="H116" s="101">
        <v>8.376659934119797E-2</v>
      </c>
      <c r="I116" s="101">
        <v>7.3421886626895888E-2</v>
      </c>
      <c r="J116" s="101">
        <v>6.0292343874121718E-2</v>
      </c>
      <c r="K116" s="101">
        <v>5.2918261567009149E-2</v>
      </c>
      <c r="L116" s="101">
        <v>4.7561647967556867E-2</v>
      </c>
      <c r="M116" s="101">
        <v>4.9239676856318533E-2</v>
      </c>
      <c r="N116" s="101">
        <v>4.0727366542261813E-2</v>
      </c>
      <c r="O116" s="101">
        <v>3.2184097692593082E-2</v>
      </c>
      <c r="P116" s="101">
        <v>1.907552048405789E-2</v>
      </c>
      <c r="Q116" s="101">
        <v>1.6256149006968E-2</v>
      </c>
      <c r="R116" s="101">
        <v>1.6427380740504594E-2</v>
      </c>
      <c r="S116" s="101">
        <v>1.6795191321223008E-2</v>
      </c>
      <c r="T116" s="101">
        <v>1.4223165436417788E-2</v>
      </c>
      <c r="U116" s="101">
        <v>1.1699624111677537E-2</v>
      </c>
      <c r="V116" s="101">
        <v>1.0626511424262859E-2</v>
      </c>
      <c r="W116" s="101">
        <v>6.6600302663965558E-3</v>
      </c>
      <c r="DA116" s="131" t="s">
        <v>1847</v>
      </c>
    </row>
    <row r="117" spans="1:105" ht="12" customHeight="1" x14ac:dyDescent="0.25">
      <c r="A117" s="107" t="s">
        <v>121</v>
      </c>
      <c r="B117" s="104">
        <v>2.9659043651723105E-3</v>
      </c>
      <c r="C117" s="104">
        <v>3.0048360282259939E-3</v>
      </c>
      <c r="D117" s="104">
        <v>2.8434178519637491E-3</v>
      </c>
      <c r="E117" s="104">
        <v>2.2915103998404499E-3</v>
      </c>
      <c r="F117" s="104">
        <v>2.4203588360835753E-3</v>
      </c>
      <c r="G117" s="104">
        <v>3.2404706012098819E-3</v>
      </c>
      <c r="H117" s="104">
        <v>4.4285164471565847E-3</v>
      </c>
      <c r="I117" s="104">
        <v>5.1968106898802151E-3</v>
      </c>
      <c r="J117" s="104">
        <v>4.8533977606540091E-3</v>
      </c>
      <c r="K117" s="104">
        <v>4.4369941407675596E-3</v>
      </c>
      <c r="L117" s="104">
        <v>4.3105933613767104E-3</v>
      </c>
      <c r="M117" s="104">
        <v>4.428474453625722E-3</v>
      </c>
      <c r="N117" s="104">
        <v>5.3301377456028975E-3</v>
      </c>
      <c r="O117" s="104">
        <v>5.6734708762979395E-3</v>
      </c>
      <c r="P117" s="104">
        <v>4.3650069099162442E-3</v>
      </c>
      <c r="Q117" s="104">
        <v>4.1359666152860422E-3</v>
      </c>
      <c r="R117" s="104">
        <v>4.2821214817469148E-3</v>
      </c>
      <c r="S117" s="104">
        <v>5.7327325326210505E-3</v>
      </c>
      <c r="T117" s="104">
        <v>4.91290741845619E-3</v>
      </c>
      <c r="U117" s="104">
        <v>4.8367285022457426E-3</v>
      </c>
      <c r="V117" s="104">
        <v>5.5513358680182069E-3</v>
      </c>
      <c r="W117" s="104">
        <v>3.5052661111964183E-3</v>
      </c>
      <c r="DA117" s="132" t="s">
        <v>1848</v>
      </c>
    </row>
    <row r="118" spans="1:105" ht="12" customHeight="1" x14ac:dyDescent="0.25">
      <c r="A118" s="108" t="s">
        <v>53</v>
      </c>
      <c r="B118" s="98">
        <v>5.344088922333317E-4</v>
      </c>
      <c r="C118" s="98">
        <v>4.6970486763418112E-4</v>
      </c>
      <c r="D118" s="98">
        <v>5.2314168303611646E-4</v>
      </c>
      <c r="E118" s="98">
        <v>3.5279430287126634E-4</v>
      </c>
      <c r="F118" s="98">
        <v>4.6669836303237308E-4</v>
      </c>
      <c r="G118" s="98">
        <v>5.3266679957717639E-4</v>
      </c>
      <c r="H118" s="98">
        <v>7.3956041079921995E-4</v>
      </c>
      <c r="I118" s="98">
        <v>8.7365041359201449E-4</v>
      </c>
      <c r="J118" s="98">
        <v>1.0321189896823609E-3</v>
      </c>
      <c r="K118" s="98">
        <v>7.9155038419561794E-4</v>
      </c>
      <c r="L118" s="98">
        <v>7.1036498969723834E-4</v>
      </c>
      <c r="M118" s="98">
        <v>8.6300290216463084E-4</v>
      </c>
      <c r="N118" s="98">
        <v>8.0045743680445662E-4</v>
      </c>
      <c r="O118" s="98">
        <v>8.3853355350960689E-4</v>
      </c>
      <c r="P118" s="98">
        <v>9.8043948847499618E-4</v>
      </c>
      <c r="Q118" s="98">
        <v>6.6589909005389291E-4</v>
      </c>
      <c r="R118" s="98">
        <v>6.6381050786829617E-4</v>
      </c>
      <c r="S118" s="98">
        <v>9.5264311638332711E-4</v>
      </c>
      <c r="T118" s="98">
        <v>7.3710363608747633E-4</v>
      </c>
      <c r="U118" s="98">
        <v>8.2895367619560158E-4</v>
      </c>
      <c r="V118" s="98">
        <v>8.7944614758713911E-4</v>
      </c>
      <c r="W118" s="98">
        <v>6.9203853796256324E-4</v>
      </c>
      <c r="DA118" s="63" t="s">
        <v>1849</v>
      </c>
    </row>
    <row r="119" spans="1:105" ht="12" customHeight="1" x14ac:dyDescent="0.25">
      <c r="A119" s="108" t="s">
        <v>52</v>
      </c>
      <c r="B119" s="98">
        <v>2.4314954729389789E-3</v>
      </c>
      <c r="C119" s="98">
        <v>2.5351311605918128E-3</v>
      </c>
      <c r="D119" s="98">
        <v>2.3202761689276328E-3</v>
      </c>
      <c r="E119" s="98">
        <v>1.9387160969691834E-3</v>
      </c>
      <c r="F119" s="98">
        <v>1.9536604730512022E-3</v>
      </c>
      <c r="G119" s="98">
        <v>2.7078038016327055E-3</v>
      </c>
      <c r="H119" s="98">
        <v>3.6889560363573652E-3</v>
      </c>
      <c r="I119" s="98">
        <v>4.323160276288201E-3</v>
      </c>
      <c r="J119" s="98">
        <v>3.8212787709716485E-3</v>
      </c>
      <c r="K119" s="98">
        <v>3.6454437565719418E-3</v>
      </c>
      <c r="L119" s="98">
        <v>3.6002283716794724E-3</v>
      </c>
      <c r="M119" s="98">
        <v>3.5654715514610909E-3</v>
      </c>
      <c r="N119" s="98">
        <v>4.5296803087984411E-3</v>
      </c>
      <c r="O119" s="98">
        <v>4.8349373227883326E-3</v>
      </c>
      <c r="P119" s="98">
        <v>3.3845674214412476E-3</v>
      </c>
      <c r="Q119" s="98">
        <v>3.4700675252321497E-3</v>
      </c>
      <c r="R119" s="98">
        <v>3.6183109738786184E-3</v>
      </c>
      <c r="S119" s="98">
        <v>4.7800894162377235E-3</v>
      </c>
      <c r="T119" s="98">
        <v>4.1758037823687137E-3</v>
      </c>
      <c r="U119" s="98">
        <v>4.007774826050141E-3</v>
      </c>
      <c r="V119" s="98">
        <v>4.6718897204310675E-3</v>
      </c>
      <c r="W119" s="98">
        <v>2.8132275732338551E-3</v>
      </c>
      <c r="DA119" s="63" t="s">
        <v>1850</v>
      </c>
    </row>
    <row r="120" spans="1:105" ht="12" customHeight="1" x14ac:dyDescent="0.25">
      <c r="A120" s="121" t="s">
        <v>54</v>
      </c>
      <c r="B120" s="122">
        <v>0.19278672160650262</v>
      </c>
      <c r="C120" s="122">
        <v>0.19301803416827665</v>
      </c>
      <c r="D120" s="122">
        <v>0.18655690201287434</v>
      </c>
      <c r="E120" s="122">
        <v>0.16307889013362303</v>
      </c>
      <c r="F120" s="122">
        <v>0.17806900886292443</v>
      </c>
      <c r="G120" s="122">
        <v>0.1458554465491437</v>
      </c>
      <c r="H120" s="122">
        <v>0.15063075911631238</v>
      </c>
      <c r="I120" s="122">
        <v>0.13688269114527965</v>
      </c>
      <c r="J120" s="122">
        <v>0.11853637390069247</v>
      </c>
      <c r="K120" s="122">
        <v>0.10519702412576336</v>
      </c>
      <c r="L120" s="122">
        <v>8.0258043450196229E-2</v>
      </c>
      <c r="M120" s="122">
        <v>7.3191935635896849E-2</v>
      </c>
      <c r="N120" s="122">
        <v>5.7473076298641519E-2</v>
      </c>
      <c r="O120" s="122">
        <v>5.5291690482019068E-2</v>
      </c>
      <c r="P120" s="122">
        <v>3.8506776835814764E-2</v>
      </c>
      <c r="Q120" s="122">
        <v>3.8267785779317859E-2</v>
      </c>
      <c r="R120" s="122">
        <v>3.8842106232567938E-2</v>
      </c>
      <c r="S120" s="122">
        <v>4.5276625392855693E-2</v>
      </c>
      <c r="T120" s="122">
        <v>4.5573676583684809E-2</v>
      </c>
      <c r="U120" s="122">
        <v>4.5055175650886528E-2</v>
      </c>
      <c r="V120" s="122">
        <v>4.6693538454624622E-2</v>
      </c>
      <c r="W120" s="122">
        <v>4.4096863637716428E-2</v>
      </c>
      <c r="DA120" s="130" t="s">
        <v>1851</v>
      </c>
    </row>
    <row r="121" spans="1:105" ht="12" customHeight="1" x14ac:dyDescent="0.25">
      <c r="A121" s="97" t="s">
        <v>50</v>
      </c>
      <c r="B121" s="98">
        <v>7.9046378077872417E-2</v>
      </c>
      <c r="C121" s="98">
        <v>7.3790841467367779E-2</v>
      </c>
      <c r="D121" s="98">
        <v>7.0652411599105541E-2</v>
      </c>
      <c r="E121" s="98">
        <v>6.510186658773659E-2</v>
      </c>
      <c r="F121" s="98">
        <v>6.6851881100929308E-2</v>
      </c>
      <c r="G121" s="98">
        <v>5.7156107620216424E-2</v>
      </c>
      <c r="H121" s="98">
        <v>5.0973748433999752E-2</v>
      </c>
      <c r="I121" s="98">
        <v>4.4010791160472497E-2</v>
      </c>
      <c r="J121" s="98">
        <v>4.2287773435254659E-2</v>
      </c>
      <c r="K121" s="98">
        <v>3.649746340839502E-2</v>
      </c>
      <c r="L121" s="98">
        <v>2.8429927555226258E-2</v>
      </c>
      <c r="M121" s="98">
        <v>2.6217537305766161E-2</v>
      </c>
      <c r="N121" s="98">
        <v>2.1138816472123019E-2</v>
      </c>
      <c r="O121" s="98">
        <v>1.9273836754578822E-2</v>
      </c>
      <c r="P121" s="98">
        <v>1.5597631450872474E-2</v>
      </c>
      <c r="Q121" s="98">
        <v>1.4044146027920663E-2</v>
      </c>
      <c r="R121" s="98">
        <v>1.4191877288746471E-2</v>
      </c>
      <c r="S121" s="98">
        <v>1.4829467309819187E-2</v>
      </c>
      <c r="T121" s="98">
        <v>1.5200338656189654E-2</v>
      </c>
      <c r="U121" s="98">
        <v>1.4621159981339065E-2</v>
      </c>
      <c r="V121" s="98">
        <v>1.4581331835094118E-2</v>
      </c>
      <c r="W121" s="98">
        <v>1.3771699426167154E-2</v>
      </c>
      <c r="DA121" s="63" t="s">
        <v>1852</v>
      </c>
    </row>
    <row r="122" spans="1:105" ht="12" customHeight="1" x14ac:dyDescent="0.25">
      <c r="A122" s="109" t="s">
        <v>120</v>
      </c>
      <c r="B122" s="33">
        <v>0.1137403435286302</v>
      </c>
      <c r="C122" s="33">
        <v>0.11922719270090887</v>
      </c>
      <c r="D122" s="33">
        <v>0.1159044904137688</v>
      </c>
      <c r="E122" s="33">
        <v>9.797702354588643E-2</v>
      </c>
      <c r="F122" s="33">
        <v>0.11121712776199512</v>
      </c>
      <c r="G122" s="33">
        <v>8.8699338928927271E-2</v>
      </c>
      <c r="H122" s="33">
        <v>9.9657010682312627E-2</v>
      </c>
      <c r="I122" s="33">
        <v>9.2871899984807146E-2</v>
      </c>
      <c r="J122" s="33">
        <v>7.6248600465437813E-2</v>
      </c>
      <c r="K122" s="33">
        <v>6.8699560717368338E-2</v>
      </c>
      <c r="L122" s="33">
        <v>5.1828115894969967E-2</v>
      </c>
      <c r="M122" s="33">
        <v>4.697439833013068E-2</v>
      </c>
      <c r="N122" s="33">
        <v>3.63342598265185E-2</v>
      </c>
      <c r="O122" s="33">
        <v>3.6017853727440249E-2</v>
      </c>
      <c r="P122" s="33">
        <v>2.2909145384942292E-2</v>
      </c>
      <c r="Q122" s="33">
        <v>2.4223639751397196E-2</v>
      </c>
      <c r="R122" s="33">
        <v>2.4650228943821465E-2</v>
      </c>
      <c r="S122" s="33">
        <v>3.0447158083036503E-2</v>
      </c>
      <c r="T122" s="33">
        <v>3.0373337927495157E-2</v>
      </c>
      <c r="U122" s="33">
        <v>3.0434015669547461E-2</v>
      </c>
      <c r="V122" s="33">
        <v>3.2112206619530508E-2</v>
      </c>
      <c r="W122" s="33">
        <v>3.0325164211549276E-2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132.24608848991542</v>
      </c>
      <c r="G124" s="117">
        <f t="shared" si="42"/>
        <v>135.76332646066243</v>
      </c>
      <c r="H124" s="117">
        <f t="shared" si="42"/>
        <v>124.84849968468058</v>
      </c>
      <c r="I124" s="117">
        <f t="shared" si="42"/>
        <v>114.28235787339507</v>
      </c>
      <c r="J124" s="117">
        <f t="shared" si="42"/>
        <v>46.254468306945952</v>
      </c>
      <c r="K124" s="117">
        <f t="shared" si="42"/>
        <v>59.708713114258018</v>
      </c>
      <c r="L124" s="117">
        <f t="shared" si="42"/>
        <v>123.48263302650781</v>
      </c>
      <c r="M124" s="117">
        <f t="shared" si="42"/>
        <v>484.43955339977907</v>
      </c>
      <c r="N124" s="117">
        <f t="shared" si="42"/>
        <v>605.99579521617136</v>
      </c>
      <c r="O124" s="117">
        <f t="shared" si="42"/>
        <v>800.65927251822461</v>
      </c>
      <c r="P124" s="117">
        <f t="shared" si="42"/>
        <v>710.42366422849</v>
      </c>
      <c r="Q124" s="117">
        <f t="shared" si="42"/>
        <v>806.58919968336716</v>
      </c>
      <c r="R124" s="117">
        <f t="shared" ref="R124:V124" si="43">R125+R128+R130+R139</f>
        <v>830.95178675567911</v>
      </c>
      <c r="S124" s="117">
        <f t="shared" si="43"/>
        <v>822.47994474124016</v>
      </c>
      <c r="T124" s="117">
        <f t="shared" si="43"/>
        <v>965.0433215848692</v>
      </c>
      <c r="U124" s="117">
        <f t="shared" si="43"/>
        <v>810.76902290616727</v>
      </c>
      <c r="V124" s="117">
        <f t="shared" si="43"/>
        <v>785.7763787989436</v>
      </c>
      <c r="W124" s="117">
        <f t="shared" ref="W124" si="44">W125+W128+W130+W139</f>
        <v>654.89669207300437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102.88263031290144</v>
      </c>
      <c r="G125" s="122">
        <f t="shared" si="45"/>
        <v>106.15832206937158</v>
      </c>
      <c r="H125" s="122">
        <f t="shared" si="45"/>
        <v>95.159266442830329</v>
      </c>
      <c r="I125" s="122">
        <f t="shared" si="45"/>
        <v>88.281228569509764</v>
      </c>
      <c r="J125" s="122">
        <f t="shared" si="45"/>
        <v>28.894179268341389</v>
      </c>
      <c r="K125" s="122">
        <f t="shared" si="45"/>
        <v>34.685218982880933</v>
      </c>
      <c r="L125" s="122">
        <f t="shared" si="45"/>
        <v>83.303846003290815</v>
      </c>
      <c r="M125" s="122">
        <f t="shared" si="45"/>
        <v>380.92815684815372</v>
      </c>
      <c r="N125" s="122">
        <f t="shared" si="45"/>
        <v>475.19765033023413</v>
      </c>
      <c r="O125" s="122">
        <f t="shared" si="45"/>
        <v>640.17112304164436</v>
      </c>
      <c r="P125" s="122">
        <f t="shared" si="45"/>
        <v>550.1199667646913</v>
      </c>
      <c r="Q125" s="122">
        <f t="shared" si="45"/>
        <v>622.52583215335812</v>
      </c>
      <c r="R125" s="122">
        <f t="shared" ref="R125:V125" si="46">SUM(R126:R127)</f>
        <v>650.26796653447229</v>
      </c>
      <c r="S125" s="122">
        <f t="shared" si="46"/>
        <v>624.23978899742883</v>
      </c>
      <c r="T125" s="122">
        <f t="shared" si="46"/>
        <v>753.78852553350464</v>
      </c>
      <c r="U125" s="122">
        <f t="shared" si="46"/>
        <v>615.76063539152631</v>
      </c>
      <c r="V125" s="122">
        <f t="shared" si="46"/>
        <v>613.5041794584231</v>
      </c>
      <c r="W125" s="122">
        <f t="shared" ref="W125" si="47">SUM(W126:W127)</f>
        <v>509.43098512449495</v>
      </c>
      <c r="DA125" s="130" t="s">
        <v>1855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102.39767183174934</v>
      </c>
      <c r="G126" s="98">
        <v>105.66492282314189</v>
      </c>
      <c r="H126" s="98">
        <v>94.730473426060513</v>
      </c>
      <c r="I126" s="98">
        <v>87.893991111361714</v>
      </c>
      <c r="J126" s="98">
        <v>28.773130282454268</v>
      </c>
      <c r="K126" s="98">
        <v>34.541894825749885</v>
      </c>
      <c r="L126" s="98">
        <v>82.950577873560363</v>
      </c>
      <c r="M126" s="98">
        <v>379.32141626663702</v>
      </c>
      <c r="N126" s="98">
        <v>473.31653764520092</v>
      </c>
      <c r="O126" s="98">
        <v>637.47603395906265</v>
      </c>
      <c r="P126" s="98">
        <v>547.75239450034962</v>
      </c>
      <c r="Q126" s="98">
        <v>620.09628885748589</v>
      </c>
      <c r="R126" s="98">
        <v>647.74017543211085</v>
      </c>
      <c r="S126" s="98">
        <v>621.83431323334366</v>
      </c>
      <c r="T126" s="98">
        <v>750.91692356058832</v>
      </c>
      <c r="U126" s="98">
        <v>613.4022708781398</v>
      </c>
      <c r="V126" s="98">
        <v>611.16825670903211</v>
      </c>
      <c r="W126" s="98">
        <v>507.55857385195452</v>
      </c>
      <c r="DA126" s="63" t="s">
        <v>1856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0.48495848115210072</v>
      </c>
      <c r="G127" s="98">
        <v>0.49339924622967868</v>
      </c>
      <c r="H127" s="98">
        <v>0.42879301676982079</v>
      </c>
      <c r="I127" s="98">
        <v>0.38723745814804406</v>
      </c>
      <c r="J127" s="98">
        <v>0.1210489858871218</v>
      </c>
      <c r="K127" s="98">
        <v>0.14332415713104457</v>
      </c>
      <c r="L127" s="98">
        <v>0.35326812973045424</v>
      </c>
      <c r="M127" s="98">
        <v>1.606740581516706</v>
      </c>
      <c r="N127" s="98">
        <v>1.881112685033179</v>
      </c>
      <c r="O127" s="98">
        <v>2.6950890825817648</v>
      </c>
      <c r="P127" s="98">
        <v>2.3675722643416948</v>
      </c>
      <c r="Q127" s="98">
        <v>2.4295432958722558</v>
      </c>
      <c r="R127" s="98">
        <v>2.5277911023614958</v>
      </c>
      <c r="S127" s="98">
        <v>2.4054757640851627</v>
      </c>
      <c r="T127" s="98">
        <v>2.8716019729162898</v>
      </c>
      <c r="U127" s="98">
        <v>2.3583645133865336</v>
      </c>
      <c r="V127" s="98">
        <v>2.3359227493909627</v>
      </c>
      <c r="W127" s="98">
        <v>1.8724112725404143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1.1593840912446971</v>
      </c>
      <c r="G128" s="122">
        <f t="shared" si="48"/>
        <v>3.3494273264665533</v>
      </c>
      <c r="H128" s="122">
        <f t="shared" si="48"/>
        <v>3.6855607391187126</v>
      </c>
      <c r="I128" s="122">
        <f t="shared" si="48"/>
        <v>3.2662429282565637</v>
      </c>
      <c r="J128" s="122">
        <f t="shared" si="48"/>
        <v>4.0860640338837735</v>
      </c>
      <c r="K128" s="122">
        <f t="shared" si="48"/>
        <v>5.2646980572222599</v>
      </c>
      <c r="L128" s="122">
        <f t="shared" si="48"/>
        <v>5.499350828897442</v>
      </c>
      <c r="M128" s="122">
        <f t="shared" si="48"/>
        <v>9.0610968399851171</v>
      </c>
      <c r="N128" s="122">
        <f t="shared" si="48"/>
        <v>23.841300784818614</v>
      </c>
      <c r="O128" s="122">
        <f t="shared" si="48"/>
        <v>19.80988038342575</v>
      </c>
      <c r="P128" s="122">
        <f t="shared" si="48"/>
        <v>17.076668724720413</v>
      </c>
      <c r="Q128" s="122">
        <f t="shared" si="48"/>
        <v>39.483797299297649</v>
      </c>
      <c r="R128" s="122">
        <f t="shared" si="48"/>
        <v>29.807584892229439</v>
      </c>
      <c r="S128" s="122">
        <f t="shared" si="48"/>
        <v>46.399209221472482</v>
      </c>
      <c r="T128" s="122">
        <f t="shared" si="48"/>
        <v>35.285448246574674</v>
      </c>
      <c r="U128" s="122">
        <f t="shared" si="48"/>
        <v>41.485970779327772</v>
      </c>
      <c r="V128" s="122">
        <f t="shared" si="48"/>
        <v>29.145091147313853</v>
      </c>
      <c r="W128" s="122">
        <f t="shared" si="48"/>
        <v>33.025454894876312</v>
      </c>
      <c r="DA128" s="130" t="s">
        <v>1858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1.1593840912446971</v>
      </c>
      <c r="G129" s="98">
        <v>3.3494273264665533</v>
      </c>
      <c r="H129" s="98">
        <v>3.6855607391187126</v>
      </c>
      <c r="I129" s="98">
        <v>3.2662429282565637</v>
      </c>
      <c r="J129" s="98">
        <v>4.0860640338837735</v>
      </c>
      <c r="K129" s="98">
        <v>5.2646980572222599</v>
      </c>
      <c r="L129" s="98">
        <v>5.499350828897442</v>
      </c>
      <c r="M129" s="98">
        <v>9.0610968399851171</v>
      </c>
      <c r="N129" s="98">
        <v>23.841300784818614</v>
      </c>
      <c r="O129" s="98">
        <v>19.80988038342575</v>
      </c>
      <c r="P129" s="98">
        <v>17.076668724720413</v>
      </c>
      <c r="Q129" s="98">
        <v>39.483797299297649</v>
      </c>
      <c r="R129" s="98">
        <v>29.807584892229439</v>
      </c>
      <c r="S129" s="98">
        <v>46.399209221472482</v>
      </c>
      <c r="T129" s="98">
        <v>35.285448246574674</v>
      </c>
      <c r="U129" s="98">
        <v>41.485970779327772</v>
      </c>
      <c r="V129" s="98">
        <v>29.145091147313853</v>
      </c>
      <c r="W129" s="98">
        <v>33.025454894876312</v>
      </c>
      <c r="DA129" s="63" t="s">
        <v>1859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19.947411561100328</v>
      </c>
      <c r="G130" s="122">
        <v>19.058084982225864</v>
      </c>
      <c r="H130" s="122">
        <v>18.095832691523103</v>
      </c>
      <c r="I130" s="122">
        <v>16.045061324368611</v>
      </c>
      <c r="J130" s="122">
        <v>6.6300244430767918</v>
      </c>
      <c r="K130" s="122">
        <v>11.024805420496246</v>
      </c>
      <c r="L130" s="122">
        <v>22.614456224172251</v>
      </c>
      <c r="M130" s="122">
        <v>70.521273386966442</v>
      </c>
      <c r="N130" s="122">
        <v>78.406466692723598</v>
      </c>
      <c r="O130" s="122">
        <v>102.49756093523381</v>
      </c>
      <c r="P130" s="122">
        <v>105.61191425814116</v>
      </c>
      <c r="Q130" s="122">
        <v>104.56794728663482</v>
      </c>
      <c r="R130" s="122">
        <v>109.51306664050354</v>
      </c>
      <c r="S130" s="122">
        <v>104.28528393098469</v>
      </c>
      <c r="T130" s="122">
        <v>128.37703929587008</v>
      </c>
      <c r="U130" s="122">
        <v>107.12572701618484</v>
      </c>
      <c r="V130" s="122">
        <v>98.835314060042265</v>
      </c>
      <c r="W130" s="122">
        <v>72.003035048854997</v>
      </c>
      <c r="DA130" s="130" t="s">
        <v>1860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17.307558054434775</v>
      </c>
      <c r="G131" s="98">
        <v>16.153765094734471</v>
      </c>
      <c r="H131" s="98">
        <v>15.503231470485591</v>
      </c>
      <c r="I131" s="98">
        <v>14.468787946984229</v>
      </c>
      <c r="J131" s="98">
        <v>4.437775260097661</v>
      </c>
      <c r="K131" s="98">
        <v>5.2790313882171196</v>
      </c>
      <c r="L131" s="98">
        <v>11.907965307129057</v>
      </c>
      <c r="M131" s="98">
        <v>64.060300560170987</v>
      </c>
      <c r="N131" s="98">
        <v>70.852936959909016</v>
      </c>
      <c r="O131" s="98">
        <v>94.779686783252217</v>
      </c>
      <c r="P131" s="98">
        <v>98.83039101257242</v>
      </c>
      <c r="Q131" s="98">
        <v>98.258180564543792</v>
      </c>
      <c r="R131" s="98">
        <v>102.62315530531716</v>
      </c>
      <c r="S131" s="98">
        <v>96.833286411626418</v>
      </c>
      <c r="T131" s="98">
        <v>118.03637493425883</v>
      </c>
      <c r="U131" s="98">
        <v>95.157930579679004</v>
      </c>
      <c r="V131" s="98">
        <v>83.670196770792501</v>
      </c>
      <c r="W131" s="98">
        <v>60.064489929300301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6.8257972508786909E-3</v>
      </c>
      <c r="G132" s="98">
        <v>9.2249019781506601E-3</v>
      </c>
      <c r="H132" s="98">
        <v>9.7494440855480213E-3</v>
      </c>
      <c r="I132" s="98">
        <v>1.4318543597413698E-2</v>
      </c>
      <c r="J132" s="98">
        <v>4.3135075207918145E-3</v>
      </c>
      <c r="K132" s="98">
        <v>5.1342813866395555E-3</v>
      </c>
      <c r="L132" s="98">
        <v>1.7722893268238039E-2</v>
      </c>
      <c r="M132" s="98">
        <v>0.16517470114722999</v>
      </c>
      <c r="N132" s="98">
        <v>0.18094483129640387</v>
      </c>
      <c r="O132" s="98">
        <v>0.30948569406713261</v>
      </c>
      <c r="P132" s="98">
        <v>0.35232812178379441</v>
      </c>
      <c r="Q132" s="98">
        <v>0.36464982762397236</v>
      </c>
      <c r="R132" s="98">
        <v>0.4086202141166132</v>
      </c>
      <c r="S132" s="98">
        <v>0.38453396642791993</v>
      </c>
      <c r="T132" s="98">
        <v>0.61438456442080513</v>
      </c>
      <c r="U132" s="98">
        <v>0.5000995678054887</v>
      </c>
      <c r="V132" s="98">
        <v>0.44742921958947768</v>
      </c>
      <c r="W132" s="98">
        <v>0.34466259164903201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1.3189192144553786E-3</v>
      </c>
      <c r="G133" s="101">
        <v>1.5228957035805682E-3</v>
      </c>
      <c r="H133" s="101">
        <v>1.6338177756573514E-3</v>
      </c>
      <c r="I133" s="101">
        <v>2.4181285475227349E-3</v>
      </c>
      <c r="J133" s="101">
        <v>9.1329944981097342E-4</v>
      </c>
      <c r="K133" s="101">
        <v>4.7185484090727766E-5</v>
      </c>
      <c r="L133" s="101">
        <v>1.6731095852338214E-4</v>
      </c>
      <c r="M133" s="101">
        <v>3.246333418987464E-2</v>
      </c>
      <c r="N133" s="101">
        <v>2.7286636659369881E-2</v>
      </c>
      <c r="O133" s="101">
        <v>4.6684178741420897E-2</v>
      </c>
      <c r="P133" s="101">
        <v>7.8724929202294527E-2</v>
      </c>
      <c r="Q133" s="101">
        <v>5.8884985181100628E-2</v>
      </c>
      <c r="R133" s="101">
        <v>6.3755870796669722E-2</v>
      </c>
      <c r="S133" s="101">
        <v>6.3416285668382796E-2</v>
      </c>
      <c r="T133" s="101">
        <v>9.567138774724207E-2</v>
      </c>
      <c r="U133" s="101">
        <v>8.7153246671082124E-2</v>
      </c>
      <c r="V133" s="101">
        <v>7.175451997045032E-2</v>
      </c>
      <c r="W133" s="101">
        <v>6.5967889404922792E-2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5.5068780364233121E-3</v>
      </c>
      <c r="G134" s="104">
        <v>7.7020062745700914E-3</v>
      </c>
      <c r="H134" s="104">
        <v>8.1156263098906695E-3</v>
      </c>
      <c r="I134" s="104">
        <v>1.1900415049890964E-2</v>
      </c>
      <c r="J134" s="104">
        <v>3.400208070980841E-3</v>
      </c>
      <c r="K134" s="104">
        <v>5.087095902548828E-3</v>
      </c>
      <c r="L134" s="104">
        <v>1.7555582309714657E-2</v>
      </c>
      <c r="M134" s="104">
        <v>0.13271136695735536</v>
      </c>
      <c r="N134" s="104">
        <v>0.15365819463703401</v>
      </c>
      <c r="O134" s="104">
        <v>0.26280151532571172</v>
      </c>
      <c r="P134" s="104">
        <v>0.2736031925814999</v>
      </c>
      <c r="Q134" s="104">
        <v>0.30576484244287172</v>
      </c>
      <c r="R134" s="104">
        <v>0.34486434331994348</v>
      </c>
      <c r="S134" s="104">
        <v>0.32111768075953712</v>
      </c>
      <c r="T134" s="104">
        <v>0.51871317667356309</v>
      </c>
      <c r="U134" s="104">
        <v>0.41294632113440655</v>
      </c>
      <c r="V134" s="104">
        <v>0.37567469961902739</v>
      </c>
      <c r="W134" s="104">
        <v>0.27869470224410919</v>
      </c>
      <c r="DA134" s="132" t="s">
        <v>1864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2.5496126159994423</v>
      </c>
      <c r="G135" s="101">
        <v>2.7831432573758361</v>
      </c>
      <c r="H135" s="101">
        <v>2.4808777306436021</v>
      </c>
      <c r="I135" s="101">
        <v>1.4945111262592961</v>
      </c>
      <c r="J135" s="101">
        <v>1.9139250693084957</v>
      </c>
      <c r="K135" s="101">
        <v>4.4711010188216465</v>
      </c>
      <c r="L135" s="101">
        <v>7.13965288287321</v>
      </c>
      <c r="M135" s="101">
        <v>3.5605435811852653</v>
      </c>
      <c r="N135" s="101">
        <v>4.4783786287833811</v>
      </c>
      <c r="O135" s="101">
        <v>4.5602592655894734</v>
      </c>
      <c r="P135" s="101">
        <v>3.9018026935164696</v>
      </c>
      <c r="Q135" s="101">
        <v>3.6930343468879858</v>
      </c>
      <c r="R135" s="101">
        <v>4.0310449352959052</v>
      </c>
      <c r="S135" s="101">
        <v>4.3370811462135812</v>
      </c>
      <c r="T135" s="101">
        <v>6.2962571514714165</v>
      </c>
      <c r="U135" s="101">
        <v>7.4162641414984076</v>
      </c>
      <c r="V135" s="101">
        <v>9.1276266808406046</v>
      </c>
      <c r="W135" s="101">
        <v>7.1729484158607875</v>
      </c>
      <c r="DA135" s="131" t="s">
        <v>1865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8.3415093415230235E-2</v>
      </c>
      <c r="G136" s="104">
        <v>0.11195172813740635</v>
      </c>
      <c r="H136" s="104">
        <v>0.10197404630836088</v>
      </c>
      <c r="I136" s="104">
        <v>6.7443707527673383E-2</v>
      </c>
      <c r="J136" s="104">
        <v>0.27401060614984413</v>
      </c>
      <c r="K136" s="104">
        <v>1.269538732070842</v>
      </c>
      <c r="L136" s="104">
        <v>3.5491151409017467</v>
      </c>
      <c r="M136" s="104">
        <v>2.735254544462943</v>
      </c>
      <c r="N136" s="104">
        <v>2.8942062727348117</v>
      </c>
      <c r="O136" s="104">
        <v>2.8481291923249694</v>
      </c>
      <c r="P136" s="104">
        <v>2.5273924302684683</v>
      </c>
      <c r="Q136" s="104">
        <v>2.2520825475790693</v>
      </c>
      <c r="R136" s="104">
        <v>2.4502461857738647</v>
      </c>
      <c r="S136" s="104">
        <v>2.7303824067167657</v>
      </c>
      <c r="T136" s="104">
        <v>3.4300226457190259</v>
      </c>
      <c r="U136" s="104">
        <v>4.0514327272019388</v>
      </c>
      <c r="V136" s="104">
        <v>5.5900613888196773</v>
      </c>
      <c r="W136" s="104">
        <v>4.4209341120448773</v>
      </c>
      <c r="DA136" s="132" t="s">
        <v>1866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1.6084262783147167E-2</v>
      </c>
      <c r="G137" s="98">
        <v>1.8402564341062511E-2</v>
      </c>
      <c r="H137" s="98">
        <v>1.7029623459362406E-2</v>
      </c>
      <c r="I137" s="98">
        <v>1.1338150741274908E-2</v>
      </c>
      <c r="J137" s="98">
        <v>5.8270837035932291E-2</v>
      </c>
      <c r="K137" s="98">
        <v>0.2264830286541811</v>
      </c>
      <c r="L137" s="98">
        <v>0.58487705267930357</v>
      </c>
      <c r="M137" s="98">
        <v>0.53303516476150803</v>
      </c>
      <c r="N137" s="98">
        <v>0.43463959943021008</v>
      </c>
      <c r="O137" s="98">
        <v>0.42095076269309928</v>
      </c>
      <c r="P137" s="98">
        <v>0.567686464797725</v>
      </c>
      <c r="Q137" s="98">
        <v>0.36258989944855718</v>
      </c>
      <c r="R137" s="98">
        <v>0.37983489536998527</v>
      </c>
      <c r="S137" s="98">
        <v>0.45372429117386992</v>
      </c>
      <c r="T137" s="98">
        <v>0.5146203558658462</v>
      </c>
      <c r="U137" s="98">
        <v>0.69436398001538679</v>
      </c>
      <c r="V137" s="98">
        <v>0.88558106914329437</v>
      </c>
      <c r="W137" s="98">
        <v>0.87281726473089571</v>
      </c>
      <c r="DA137" s="63" t="s">
        <v>1867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6.7330830632083061E-2</v>
      </c>
      <c r="G138" s="98">
        <v>9.3549163796343843E-2</v>
      </c>
      <c r="H138" s="98">
        <v>8.4944422848998474E-2</v>
      </c>
      <c r="I138" s="98">
        <v>5.6105556786398475E-2</v>
      </c>
      <c r="J138" s="98">
        <v>0.21573976911391185</v>
      </c>
      <c r="K138" s="98">
        <v>1.043055703416661</v>
      </c>
      <c r="L138" s="98">
        <v>2.9642380882224431</v>
      </c>
      <c r="M138" s="98">
        <v>2.2022193797014351</v>
      </c>
      <c r="N138" s="98">
        <v>2.4595666733046015</v>
      </c>
      <c r="O138" s="98">
        <v>2.4271784296318701</v>
      </c>
      <c r="P138" s="98">
        <v>1.9597059654707434</v>
      </c>
      <c r="Q138" s="98">
        <v>1.8894926481305121</v>
      </c>
      <c r="R138" s="98">
        <v>2.0704112904038796</v>
      </c>
      <c r="S138" s="98">
        <v>2.2766581155428955</v>
      </c>
      <c r="T138" s="98">
        <v>2.91540228985318</v>
      </c>
      <c r="U138" s="98">
        <v>3.3570687471865517</v>
      </c>
      <c r="V138" s="98">
        <v>4.7044803196763834</v>
      </c>
      <c r="W138" s="98">
        <v>3.5481168473139819</v>
      </c>
      <c r="DA138" s="63" t="s">
        <v>1868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8.2566625246689433</v>
      </c>
      <c r="G139" s="122">
        <v>7.1974920825984476</v>
      </c>
      <c r="H139" s="122">
        <v>7.90783981120844</v>
      </c>
      <c r="I139" s="122">
        <v>6.6898250512601374</v>
      </c>
      <c r="J139" s="122">
        <v>6.6442005616439959</v>
      </c>
      <c r="K139" s="122">
        <v>8.7339906536585765</v>
      </c>
      <c r="L139" s="122">
        <v>12.064979970147302</v>
      </c>
      <c r="M139" s="122">
        <v>23.929026324673792</v>
      </c>
      <c r="N139" s="122">
        <v>28.550377408395121</v>
      </c>
      <c r="O139" s="122">
        <v>38.180708157920762</v>
      </c>
      <c r="P139" s="122">
        <v>37.615114480937059</v>
      </c>
      <c r="Q139" s="122">
        <v>40.011622944076493</v>
      </c>
      <c r="R139" s="122">
        <v>41.363168688473827</v>
      </c>
      <c r="S139" s="122">
        <v>47.555662591354164</v>
      </c>
      <c r="T139" s="122">
        <v>47.592308508919828</v>
      </c>
      <c r="U139" s="122">
        <v>46.396689719128332</v>
      </c>
      <c r="V139" s="122">
        <v>44.291794133164387</v>
      </c>
      <c r="W139" s="122">
        <v>40.437217004778056</v>
      </c>
      <c r="DA139" s="130" t="s">
        <v>1869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3.3268675646249468</v>
      </c>
      <c r="G140" s="98">
        <v>3.1386577448841044</v>
      </c>
      <c r="H140" s="98">
        <v>3.1349885059605489</v>
      </c>
      <c r="I140" s="98">
        <v>2.6267913507464495</v>
      </c>
      <c r="J140" s="98">
        <v>2.8442101574621232</v>
      </c>
      <c r="K140" s="98">
        <v>3.5875427313285551</v>
      </c>
      <c r="L140" s="98">
        <v>4.9065602080101058</v>
      </c>
      <c r="M140" s="98">
        <v>9.2396651666436718</v>
      </c>
      <c r="N140" s="98">
        <v>10.938463076879662</v>
      </c>
      <c r="O140" s="98">
        <v>13.059617907415504</v>
      </c>
      <c r="P140" s="98">
        <v>14.628310976045842</v>
      </c>
      <c r="Q140" s="98">
        <v>14.156163033074204</v>
      </c>
      <c r="R140" s="98">
        <v>15.212834702711044</v>
      </c>
      <c r="S140" s="98">
        <v>15.934347364213956</v>
      </c>
      <c r="T140" s="98">
        <v>16.061457553317513</v>
      </c>
      <c r="U140" s="98">
        <v>15.112605537726829</v>
      </c>
      <c r="V140" s="98">
        <v>13.994689628297438</v>
      </c>
      <c r="W140" s="98">
        <v>12.627741772892529</v>
      </c>
      <c r="DA140" s="63" t="s">
        <v>1870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4.9297949600439965</v>
      </c>
      <c r="G141" s="33">
        <v>4.0588343377143428</v>
      </c>
      <c r="H141" s="33">
        <v>4.7728513052478911</v>
      </c>
      <c r="I141" s="33">
        <v>4.0630337005136878</v>
      </c>
      <c r="J141" s="33">
        <v>3.7999904041818726</v>
      </c>
      <c r="K141" s="33">
        <v>5.1464479223300206</v>
      </c>
      <c r="L141" s="33">
        <v>7.1584197621371972</v>
      </c>
      <c r="M141" s="33">
        <v>14.689361158030119</v>
      </c>
      <c r="N141" s="33">
        <v>17.611914331515461</v>
      </c>
      <c r="O141" s="33">
        <v>25.121090250505254</v>
      </c>
      <c r="P141" s="33">
        <v>22.986803504891217</v>
      </c>
      <c r="Q141" s="33">
        <v>25.855459911002288</v>
      </c>
      <c r="R141" s="33">
        <v>26.150333985762785</v>
      </c>
      <c r="S141" s="33">
        <v>31.621315227140204</v>
      </c>
      <c r="T141" s="33">
        <v>31.530850955602311</v>
      </c>
      <c r="U141" s="33">
        <v>31.284084181401504</v>
      </c>
      <c r="V141" s="33">
        <v>30.297104504866951</v>
      </c>
      <c r="W141" s="33">
        <v>27.809475231885529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7.6429645359273675</v>
      </c>
      <c r="C143" s="117">
        <f t="shared" si="49"/>
        <v>9.5681737394992101</v>
      </c>
      <c r="D143" s="117">
        <f t="shared" si="49"/>
        <v>11.777622222353243</v>
      </c>
      <c r="E143" s="117">
        <f t="shared" si="49"/>
        <v>17.59115843444707</v>
      </c>
      <c r="F143" s="117">
        <f t="shared" si="49"/>
        <v>25.553176902558292</v>
      </c>
      <c r="G143" s="117">
        <f t="shared" si="49"/>
        <v>38.183953194621139</v>
      </c>
      <c r="H143" s="117">
        <f t="shared" si="49"/>
        <v>40.245372284780146</v>
      </c>
      <c r="I143" s="117">
        <f t="shared" si="49"/>
        <v>47.00218026672048</v>
      </c>
      <c r="J143" s="117">
        <f t="shared" si="49"/>
        <v>59.055584473996312</v>
      </c>
      <c r="K143" s="117">
        <f t="shared" si="49"/>
        <v>78.058727582711498</v>
      </c>
      <c r="L143" s="117">
        <f t="shared" si="49"/>
        <v>117.51719073142138</v>
      </c>
      <c r="M143" s="117">
        <f t="shared" si="49"/>
        <v>137.69095099857083</v>
      </c>
      <c r="N143" s="117">
        <f t="shared" si="49"/>
        <v>164.38592116854039</v>
      </c>
      <c r="O143" s="117">
        <f t="shared" si="49"/>
        <v>177.15375276963289</v>
      </c>
      <c r="P143" s="117">
        <f t="shared" si="49"/>
        <v>144.65534834824584</v>
      </c>
      <c r="Q143" s="117">
        <f t="shared" si="49"/>
        <v>183.84415002840257</v>
      </c>
      <c r="R143" s="117">
        <f t="shared" ref="R143:V143" si="50">R144+R146+R148+R157</f>
        <v>189.09724409045666</v>
      </c>
      <c r="S143" s="117">
        <f t="shared" si="50"/>
        <v>218.77270775965678</v>
      </c>
      <c r="T143" s="117">
        <f t="shared" si="50"/>
        <v>208.53055776816095</v>
      </c>
      <c r="U143" s="117">
        <f t="shared" si="50"/>
        <v>223.38604206453948</v>
      </c>
      <c r="V143" s="117">
        <f t="shared" si="50"/>
        <v>245.20603844016125</v>
      </c>
      <c r="W143" s="117">
        <f t="shared" ref="W143" si="51">W144+W146+W148+W157</f>
        <v>1057.3828725873616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4.9354412372708607</v>
      </c>
      <c r="C144" s="122">
        <f t="shared" si="52"/>
        <v>6.4405467642305556</v>
      </c>
      <c r="D144" s="122">
        <f t="shared" si="52"/>
        <v>7.969573454895329</v>
      </c>
      <c r="E144" s="122">
        <f t="shared" si="52"/>
        <v>11.456641659528429</v>
      </c>
      <c r="F144" s="122">
        <f t="shared" si="52"/>
        <v>18.322812229961578</v>
      </c>
      <c r="G144" s="122">
        <f t="shared" si="52"/>
        <v>29.357201453004453</v>
      </c>
      <c r="H144" s="122">
        <f t="shared" si="52"/>
        <v>29.318071727556596</v>
      </c>
      <c r="I144" s="122">
        <f t="shared" si="52"/>
        <v>34.967458806162981</v>
      </c>
      <c r="J144" s="122">
        <f t="shared" si="52"/>
        <v>43.955274840841511</v>
      </c>
      <c r="K144" s="122">
        <f t="shared" si="52"/>
        <v>57.713428494004887</v>
      </c>
      <c r="L144" s="122">
        <f t="shared" si="52"/>
        <v>91.22772764167253</v>
      </c>
      <c r="M144" s="122">
        <f t="shared" si="52"/>
        <v>102.46292642163912</v>
      </c>
      <c r="N144" s="122">
        <f t="shared" si="52"/>
        <v>121.32664858171344</v>
      </c>
      <c r="O144" s="122">
        <f t="shared" si="52"/>
        <v>136.37424877907046</v>
      </c>
      <c r="P144" s="122">
        <f t="shared" si="52"/>
        <v>106.57455925716029</v>
      </c>
      <c r="Q144" s="122">
        <f t="shared" si="52"/>
        <v>133.97186225006945</v>
      </c>
      <c r="R144" s="122">
        <f t="shared" si="52"/>
        <v>142.0066004624467</v>
      </c>
      <c r="S144" s="122">
        <f t="shared" si="52"/>
        <v>159.94298094791182</v>
      </c>
      <c r="T144" s="122">
        <f t="shared" si="52"/>
        <v>154.24247702563653</v>
      </c>
      <c r="U144" s="122">
        <f t="shared" si="52"/>
        <v>142.33157539028483</v>
      </c>
      <c r="V144" s="122">
        <f t="shared" si="52"/>
        <v>137.05108163444038</v>
      </c>
      <c r="W144" s="122">
        <f t="shared" si="52"/>
        <v>856.8370210411739</v>
      </c>
      <c r="DA144" s="130" t="s">
        <v>1873</v>
      </c>
    </row>
    <row r="145" spans="1:105" ht="12" customHeight="1" x14ac:dyDescent="0.25">
      <c r="A145" s="97" t="s">
        <v>53</v>
      </c>
      <c r="B145" s="98">
        <v>4.9354412372708607</v>
      </c>
      <c r="C145" s="98">
        <v>6.4405467642305556</v>
      </c>
      <c r="D145" s="98">
        <v>7.969573454895329</v>
      </c>
      <c r="E145" s="98">
        <v>11.456641659528429</v>
      </c>
      <c r="F145" s="98">
        <v>18.322812229961578</v>
      </c>
      <c r="G145" s="98">
        <v>29.357201453004453</v>
      </c>
      <c r="H145" s="98">
        <v>29.318071727556596</v>
      </c>
      <c r="I145" s="98">
        <v>34.967458806162981</v>
      </c>
      <c r="J145" s="98">
        <v>43.955274840841511</v>
      </c>
      <c r="K145" s="98">
        <v>57.713428494004887</v>
      </c>
      <c r="L145" s="98">
        <v>91.22772764167253</v>
      </c>
      <c r="M145" s="98">
        <v>102.46292642163912</v>
      </c>
      <c r="N145" s="98">
        <v>121.32664858171344</v>
      </c>
      <c r="O145" s="98">
        <v>136.37424877907046</v>
      </c>
      <c r="P145" s="98">
        <v>106.57455925716029</v>
      </c>
      <c r="Q145" s="98">
        <v>133.97186225006945</v>
      </c>
      <c r="R145" s="98">
        <v>142.0066004624467</v>
      </c>
      <c r="S145" s="98">
        <v>159.94298094791182</v>
      </c>
      <c r="T145" s="98">
        <v>154.24247702563653</v>
      </c>
      <c r="U145" s="98">
        <v>142.33157539028483</v>
      </c>
      <c r="V145" s="98">
        <v>137.05108163444038</v>
      </c>
      <c r="W145" s="98">
        <v>856.8370210411739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0.64943103412238423</v>
      </c>
      <c r="C146" s="122">
        <f t="shared" si="53"/>
        <v>0.7455287637723832</v>
      </c>
      <c r="D146" s="122">
        <f t="shared" si="53"/>
        <v>0.62895193112545722</v>
      </c>
      <c r="E146" s="122">
        <f t="shared" si="53"/>
        <v>2.0220955002351131</v>
      </c>
      <c r="F146" s="122">
        <f t="shared" si="53"/>
        <v>0.94783683799916785</v>
      </c>
      <c r="G146" s="122">
        <f t="shared" si="53"/>
        <v>1.3911451478754513</v>
      </c>
      <c r="H146" s="122">
        <f t="shared" si="53"/>
        <v>2.0864317620288029</v>
      </c>
      <c r="I146" s="122">
        <f t="shared" si="53"/>
        <v>2.2299529264434099</v>
      </c>
      <c r="J146" s="122">
        <f t="shared" si="53"/>
        <v>3.4486237150151675</v>
      </c>
      <c r="K146" s="122">
        <f t="shared" si="53"/>
        <v>5.256481235652771</v>
      </c>
      <c r="L146" s="122">
        <f t="shared" si="53"/>
        <v>6.0342989370195106</v>
      </c>
      <c r="M146" s="122">
        <f t="shared" si="53"/>
        <v>8.9610932723533825</v>
      </c>
      <c r="N146" s="122">
        <f t="shared" si="53"/>
        <v>15.953827746344105</v>
      </c>
      <c r="O146" s="122">
        <f t="shared" si="53"/>
        <v>11.677999667330342</v>
      </c>
      <c r="P146" s="122">
        <f t="shared" si="53"/>
        <v>8.9049711844660244</v>
      </c>
      <c r="Q146" s="122">
        <f t="shared" si="53"/>
        <v>19.05211247459934</v>
      </c>
      <c r="R146" s="122">
        <f t="shared" si="53"/>
        <v>14.170417143890502</v>
      </c>
      <c r="S146" s="122">
        <f t="shared" si="53"/>
        <v>22.566306224064078</v>
      </c>
      <c r="T146" s="122">
        <f t="shared" si="53"/>
        <v>17.857454936561734</v>
      </c>
      <c r="U146" s="122">
        <f t="shared" si="53"/>
        <v>29.857998652666559</v>
      </c>
      <c r="V146" s="122">
        <f t="shared" si="53"/>
        <v>35.201321201971766</v>
      </c>
      <c r="W146" s="122">
        <f t="shared" si="53"/>
        <v>72.619034191133892</v>
      </c>
      <c r="DA146" s="130" t="s">
        <v>1875</v>
      </c>
    </row>
    <row r="147" spans="1:105" ht="12" customHeight="1" x14ac:dyDescent="0.25">
      <c r="A147" s="97" t="s">
        <v>53</v>
      </c>
      <c r="B147" s="98">
        <v>0.64943103412238423</v>
      </c>
      <c r="C147" s="98">
        <v>0.7455287637723832</v>
      </c>
      <c r="D147" s="98">
        <v>0.62895193112545722</v>
      </c>
      <c r="E147" s="98">
        <v>2.0220955002351131</v>
      </c>
      <c r="F147" s="98">
        <v>0.94783683799916785</v>
      </c>
      <c r="G147" s="98">
        <v>1.3911451478754513</v>
      </c>
      <c r="H147" s="98">
        <v>2.0864317620288029</v>
      </c>
      <c r="I147" s="98">
        <v>2.2299529264434099</v>
      </c>
      <c r="J147" s="98">
        <v>3.4486237150151675</v>
      </c>
      <c r="K147" s="98">
        <v>5.256481235652771</v>
      </c>
      <c r="L147" s="98">
        <v>6.0342989370195106</v>
      </c>
      <c r="M147" s="98">
        <v>8.9610932723533825</v>
      </c>
      <c r="N147" s="98">
        <v>15.953827746344105</v>
      </c>
      <c r="O147" s="98">
        <v>11.677999667330342</v>
      </c>
      <c r="P147" s="98">
        <v>8.9049711844660244</v>
      </c>
      <c r="Q147" s="98">
        <v>19.05211247459934</v>
      </c>
      <c r="R147" s="98">
        <v>14.170417143890502</v>
      </c>
      <c r="S147" s="98">
        <v>22.566306224064078</v>
      </c>
      <c r="T147" s="98">
        <v>17.857454936561734</v>
      </c>
      <c r="U147" s="98">
        <v>29.857998652666559</v>
      </c>
      <c r="V147" s="98">
        <v>35.201321201971766</v>
      </c>
      <c r="W147" s="98">
        <v>72.619034191133892</v>
      </c>
      <c r="DA147" s="63" t="s">
        <v>1876</v>
      </c>
    </row>
    <row r="148" spans="1:105" ht="12" customHeight="1" x14ac:dyDescent="0.25">
      <c r="A148" s="121" t="s">
        <v>55</v>
      </c>
      <c r="B148" s="122">
        <v>1.3500894530143828</v>
      </c>
      <c r="C148" s="122">
        <v>1.5507998139315222</v>
      </c>
      <c r="D148" s="122">
        <v>2.0759723021076693</v>
      </c>
      <c r="E148" s="122">
        <v>2.7081735418022288</v>
      </c>
      <c r="F148" s="122">
        <v>4.0625831773321215</v>
      </c>
      <c r="G148" s="122">
        <v>4.9606000334580616</v>
      </c>
      <c r="H148" s="122">
        <v>5.8027836867849798</v>
      </c>
      <c r="I148" s="122">
        <v>6.4927280202802455</v>
      </c>
      <c r="J148" s="122">
        <v>7.8623354413714877</v>
      </c>
      <c r="K148" s="122">
        <v>10.214450745589444</v>
      </c>
      <c r="L148" s="122">
        <v>14.20291615539057</v>
      </c>
      <c r="M148" s="122">
        <v>18.859324709014668</v>
      </c>
      <c r="N148" s="122">
        <v>19.888033453317718</v>
      </c>
      <c r="O148" s="122">
        <v>20.721926890691424</v>
      </c>
      <c r="P148" s="122">
        <v>21.295972256268154</v>
      </c>
      <c r="Q148" s="122">
        <v>22.206958126586002</v>
      </c>
      <c r="R148" s="122">
        <v>23.785137315278178</v>
      </c>
      <c r="S148" s="122">
        <v>25.310376653814508</v>
      </c>
      <c r="T148" s="122">
        <v>25.38583281052334</v>
      </c>
      <c r="U148" s="122">
        <v>35.677731850796732</v>
      </c>
      <c r="V148" s="122">
        <v>49.908924158225474</v>
      </c>
      <c r="W148" s="122">
        <v>85.714734927785628</v>
      </c>
      <c r="DA148" s="130" t="s">
        <v>1877</v>
      </c>
    </row>
    <row r="149" spans="1:105" ht="12" customHeight="1" x14ac:dyDescent="0.25">
      <c r="A149" s="97" t="s">
        <v>124</v>
      </c>
      <c r="B149" s="98">
        <v>0.67959166420918837</v>
      </c>
      <c r="C149" s="98">
        <v>0.75707707095372268</v>
      </c>
      <c r="D149" s="98">
        <v>0.85876262819256322</v>
      </c>
      <c r="E149" s="98">
        <v>1.0911041005282418</v>
      </c>
      <c r="F149" s="98">
        <v>1.7401953590357602</v>
      </c>
      <c r="G149" s="98">
        <v>1.7509731358967704</v>
      </c>
      <c r="H149" s="98">
        <v>1.7696520176021671</v>
      </c>
      <c r="I149" s="98">
        <v>1.6015504305696455</v>
      </c>
      <c r="J149" s="98">
        <v>1.8371712001683889</v>
      </c>
      <c r="K149" s="98">
        <v>2.6628009834277222</v>
      </c>
      <c r="L149" s="98">
        <v>3.8794500313010429</v>
      </c>
      <c r="M149" s="98">
        <v>5.6394520747583332</v>
      </c>
      <c r="N149" s="98">
        <v>5.5766242003520077</v>
      </c>
      <c r="O149" s="98">
        <v>5.4285449322464849</v>
      </c>
      <c r="P149" s="98">
        <v>4.8045645150335217</v>
      </c>
      <c r="Q149" s="98">
        <v>4.8972085705610411</v>
      </c>
      <c r="R149" s="98">
        <v>5.4384069900429131</v>
      </c>
      <c r="S149" s="98">
        <v>6.0361933564409149</v>
      </c>
      <c r="T149" s="98">
        <v>6.2240224252904168</v>
      </c>
      <c r="U149" s="98">
        <v>8.4517237241136218</v>
      </c>
      <c r="V149" s="98">
        <v>11.51052959359998</v>
      </c>
      <c r="W149" s="98">
        <v>19.424587277258336</v>
      </c>
      <c r="DA149" s="63" t="s">
        <v>1878</v>
      </c>
    </row>
    <row r="150" spans="1:105" ht="12" customHeight="1" x14ac:dyDescent="0.25">
      <c r="A150" s="97" t="s">
        <v>123</v>
      </c>
      <c r="B150" s="98">
        <v>1.0112971193589111E-4</v>
      </c>
      <c r="C150" s="98">
        <v>1.0280897833337332E-4</v>
      </c>
      <c r="D150" s="98">
        <v>1.0163377745735806E-4</v>
      </c>
      <c r="E150" s="98">
        <v>2.0073727872768629E-4</v>
      </c>
      <c r="F150" s="98">
        <v>3.4066849158895918E-4</v>
      </c>
      <c r="G150" s="98">
        <v>5.1879462361317623E-4</v>
      </c>
      <c r="H150" s="98">
        <v>7.1310064759046209E-4</v>
      </c>
      <c r="I150" s="98">
        <v>9.4049601258340576E-4</v>
      </c>
      <c r="J150" s="98">
        <v>1.9888805248262755E-3</v>
      </c>
      <c r="K150" s="98">
        <v>4.2373258197070801E-3</v>
      </c>
      <c r="L150" s="98">
        <v>9.8441258063268252E-3</v>
      </c>
      <c r="M150" s="98">
        <v>1.3504777357329186E-2</v>
      </c>
      <c r="N150" s="98">
        <v>1.4448237368895099E-2</v>
      </c>
      <c r="O150" s="98">
        <v>1.4903390039790193E-2</v>
      </c>
      <c r="P150" s="98">
        <v>1.3720703000229501E-2</v>
      </c>
      <c r="Q150" s="98">
        <v>1.569899192663125E-2</v>
      </c>
      <c r="R150" s="98">
        <v>1.9249816440550471E-2</v>
      </c>
      <c r="S150" s="98">
        <v>2.393206908375306E-2</v>
      </c>
      <c r="T150" s="98">
        <v>2.6221640661095523E-2</v>
      </c>
      <c r="U150" s="98">
        <v>3.6790978216948288E-2</v>
      </c>
      <c r="V150" s="98">
        <v>6.3291535018972014E-2</v>
      </c>
      <c r="W150" s="98">
        <v>0.1889370174618355</v>
      </c>
      <c r="DA150" s="63" t="s">
        <v>1879</v>
      </c>
    </row>
    <row r="151" spans="1:105" ht="12" customHeight="1" x14ac:dyDescent="0.25">
      <c r="A151" s="100" t="s">
        <v>50</v>
      </c>
      <c r="B151" s="101">
        <v>1.8219770261669666E-5</v>
      </c>
      <c r="C151" s="101">
        <v>1.6079672380491735E-5</v>
      </c>
      <c r="D151" s="101">
        <v>1.8692009742438335E-5</v>
      </c>
      <c r="E151" s="101">
        <v>3.0925421774984871E-5</v>
      </c>
      <c r="F151" s="101">
        <v>6.5717381925374269E-5</v>
      </c>
      <c r="G151" s="101">
        <v>8.5360801498347546E-5</v>
      </c>
      <c r="H151" s="101">
        <v>1.191691200866653E-4</v>
      </c>
      <c r="I151" s="101">
        <v>1.5799926899785565E-4</v>
      </c>
      <c r="J151" s="101">
        <v>4.2113215445947717E-4</v>
      </c>
      <c r="K151" s="101">
        <v>7.5493094980008159E-4</v>
      </c>
      <c r="L151" s="101">
        <v>1.6254549699558256E-3</v>
      </c>
      <c r="M151" s="101">
        <v>2.6318918153708558E-3</v>
      </c>
      <c r="N151" s="101">
        <v>2.1817090517452964E-3</v>
      </c>
      <c r="O151" s="101">
        <v>2.229631489346883E-3</v>
      </c>
      <c r="P151" s="101">
        <v>3.0487636931762563E-3</v>
      </c>
      <c r="Q151" s="101">
        <v>2.5257772169245988E-3</v>
      </c>
      <c r="R151" s="101">
        <v>2.9937467863511359E-3</v>
      </c>
      <c r="S151" s="101">
        <v>3.9806584136456314E-3</v>
      </c>
      <c r="T151" s="101">
        <v>3.9746662942886871E-3</v>
      </c>
      <c r="U151" s="101">
        <v>6.2943958441221137E-3</v>
      </c>
      <c r="V151" s="101">
        <v>1.0075163948450325E-2</v>
      </c>
      <c r="W151" s="101">
        <v>3.705888579320353E-2</v>
      </c>
      <c r="DA151" s="131" t="s">
        <v>1880</v>
      </c>
    </row>
    <row r="152" spans="1:105" ht="12" customHeight="1" x14ac:dyDescent="0.25">
      <c r="A152" s="103" t="s">
        <v>52</v>
      </c>
      <c r="B152" s="104">
        <v>8.2909941674221444E-5</v>
      </c>
      <c r="C152" s="104">
        <v>8.672930595288159E-5</v>
      </c>
      <c r="D152" s="104">
        <v>8.294176771491973E-5</v>
      </c>
      <c r="E152" s="104">
        <v>1.6981185695270142E-4</v>
      </c>
      <c r="F152" s="104">
        <v>2.7495110966358491E-4</v>
      </c>
      <c r="G152" s="104">
        <v>4.3343382211482868E-4</v>
      </c>
      <c r="H152" s="104">
        <v>5.9393152750379684E-4</v>
      </c>
      <c r="I152" s="104">
        <v>7.8249674358555005E-4</v>
      </c>
      <c r="J152" s="104">
        <v>1.5677483703667985E-3</v>
      </c>
      <c r="K152" s="104">
        <v>3.4823948699069982E-3</v>
      </c>
      <c r="L152" s="104">
        <v>8.2186708363709993E-3</v>
      </c>
      <c r="M152" s="104">
        <v>1.0872885541958329E-2</v>
      </c>
      <c r="N152" s="104">
        <v>1.2266528317149803E-2</v>
      </c>
      <c r="O152" s="104">
        <v>1.2673758550443309E-2</v>
      </c>
      <c r="P152" s="104">
        <v>1.0671939307053246E-2</v>
      </c>
      <c r="Q152" s="104">
        <v>1.3173214709706652E-2</v>
      </c>
      <c r="R152" s="104">
        <v>1.6256069654199335E-2</v>
      </c>
      <c r="S152" s="104">
        <v>1.9951410670107431E-2</v>
      </c>
      <c r="T152" s="104">
        <v>2.2246974366806838E-2</v>
      </c>
      <c r="U152" s="104">
        <v>3.0496582372826174E-2</v>
      </c>
      <c r="V152" s="104">
        <v>5.3216371070521684E-2</v>
      </c>
      <c r="W152" s="104">
        <v>0.15187813166863198</v>
      </c>
      <c r="DA152" s="132" t="s">
        <v>1881</v>
      </c>
    </row>
    <row r="153" spans="1:105" ht="12" customHeight="1" x14ac:dyDescent="0.25">
      <c r="A153" s="106" t="s">
        <v>122</v>
      </c>
      <c r="B153" s="101">
        <v>0.65853304163256932</v>
      </c>
      <c r="C153" s="101">
        <v>0.77709433758979862</v>
      </c>
      <c r="D153" s="101">
        <v>1.1874238355360582</v>
      </c>
      <c r="E153" s="101">
        <v>1.5707844819516998</v>
      </c>
      <c r="F153" s="101">
        <v>2.2523663076986433</v>
      </c>
      <c r="G153" s="101">
        <v>3.047263826723162</v>
      </c>
      <c r="H153" s="101">
        <v>3.8065928258964101</v>
      </c>
      <c r="I153" s="101">
        <v>4.488860081390988</v>
      </c>
      <c r="J153" s="101">
        <v>5.1518320565354241</v>
      </c>
      <c r="K153" s="101">
        <v>6.1322688410012987</v>
      </c>
      <c r="L153" s="101">
        <v>7.4289183940190968</v>
      </c>
      <c r="M153" s="101">
        <v>9.8827699643745124</v>
      </c>
      <c r="N153" s="101">
        <v>10.648756931469377</v>
      </c>
      <c r="O153" s="101">
        <v>11.20723373194472</v>
      </c>
      <c r="P153" s="101">
        <v>11.733190595423327</v>
      </c>
      <c r="Q153" s="101">
        <v>12.45884174961024</v>
      </c>
      <c r="R153" s="101">
        <v>12.831519382409269</v>
      </c>
      <c r="S153" s="101">
        <v>13.053898458836155</v>
      </c>
      <c r="T153" s="101">
        <v>12.884177547722492</v>
      </c>
      <c r="U153" s="101">
        <v>17.918259646376789</v>
      </c>
      <c r="V153" s="101">
        <v>23.838394573277078</v>
      </c>
      <c r="W153" s="101">
        <v>29.318602073308746</v>
      </c>
      <c r="DA153" s="131" t="s">
        <v>1882</v>
      </c>
    </row>
    <row r="154" spans="1:105" ht="12" customHeight="1" x14ac:dyDescent="0.25">
      <c r="A154" s="107" t="s">
        <v>121</v>
      </c>
      <c r="B154" s="104">
        <v>1.1863617460689242E-2</v>
      </c>
      <c r="C154" s="104">
        <v>1.6525596409667487E-2</v>
      </c>
      <c r="D154" s="104">
        <v>2.9684204601590297E-2</v>
      </c>
      <c r="E154" s="104">
        <v>4.6084222043559449E-2</v>
      </c>
      <c r="F154" s="104">
        <v>6.9680842106128446E-2</v>
      </c>
      <c r="G154" s="104">
        <v>0.16184427621451566</v>
      </c>
      <c r="H154" s="104">
        <v>0.22582574263881233</v>
      </c>
      <c r="I154" s="104">
        <v>0.40137701230702821</v>
      </c>
      <c r="J154" s="104">
        <v>0.87134330414284844</v>
      </c>
      <c r="K154" s="104">
        <v>1.4151435953407163</v>
      </c>
      <c r="L154" s="104">
        <v>2.8847036042641037</v>
      </c>
      <c r="M154" s="104">
        <v>3.3235978925244929</v>
      </c>
      <c r="N154" s="104">
        <v>3.6482040841274399</v>
      </c>
      <c r="O154" s="104">
        <v>4.071244836460429</v>
      </c>
      <c r="P154" s="104">
        <v>4.7444964428110774</v>
      </c>
      <c r="Q154" s="104">
        <v>4.8352088144880918</v>
      </c>
      <c r="R154" s="104">
        <v>5.4959611263854455</v>
      </c>
      <c r="S154" s="104">
        <v>6.1963527694536857</v>
      </c>
      <c r="T154" s="104">
        <v>6.2514111968493378</v>
      </c>
      <c r="U154" s="104">
        <v>9.270957502089372</v>
      </c>
      <c r="V154" s="104">
        <v>14.496708456329447</v>
      </c>
      <c r="W154" s="104">
        <v>36.78260855975671</v>
      </c>
      <c r="DA154" s="132" t="s">
        <v>1883</v>
      </c>
    </row>
    <row r="155" spans="1:105" ht="12" customHeight="1" x14ac:dyDescent="0.25">
      <c r="A155" s="108" t="s">
        <v>53</v>
      </c>
      <c r="B155" s="98">
        <v>2.1376355689333268E-3</v>
      </c>
      <c r="C155" s="98">
        <v>2.5832201828202292E-3</v>
      </c>
      <c r="D155" s="98">
        <v>5.4614008785727908E-3</v>
      </c>
      <c r="E155" s="98">
        <v>7.0949933242084396E-3</v>
      </c>
      <c r="F155" s="98">
        <v>1.3435997365691644E-2</v>
      </c>
      <c r="G155" s="98">
        <v>2.660387432889625E-2</v>
      </c>
      <c r="H155" s="98">
        <v>3.7712805402864001E-2</v>
      </c>
      <c r="I155" s="98">
        <v>6.7476614742039961E-2</v>
      </c>
      <c r="J155" s="98">
        <v>0.18529904514094875</v>
      </c>
      <c r="K155" s="98">
        <v>0.25245862875765163</v>
      </c>
      <c r="L155" s="98">
        <v>0.47538523686404699</v>
      </c>
      <c r="M155" s="98">
        <v>0.64768909856272161</v>
      </c>
      <c r="N155" s="98">
        <v>0.54787178671493997</v>
      </c>
      <c r="O155" s="98">
        <v>0.60172608168078268</v>
      </c>
      <c r="P155" s="98">
        <v>1.0656779614468912</v>
      </c>
      <c r="Q155" s="98">
        <v>0.77847851524921108</v>
      </c>
      <c r="R155" s="98">
        <v>0.851978805851627</v>
      </c>
      <c r="S155" s="98">
        <v>1.0296857177468834</v>
      </c>
      <c r="T155" s="98">
        <v>0.93792484396613807</v>
      </c>
      <c r="U155" s="98">
        <v>1.5889240629574073</v>
      </c>
      <c r="V155" s="98">
        <v>2.2965777441176849</v>
      </c>
      <c r="W155" s="98">
        <v>7.2619258688621926</v>
      </c>
      <c r="DA155" s="63" t="s">
        <v>1884</v>
      </c>
    </row>
    <row r="156" spans="1:105" ht="12" customHeight="1" x14ac:dyDescent="0.25">
      <c r="A156" s="108" t="s">
        <v>52</v>
      </c>
      <c r="B156" s="98">
        <v>9.7259818917559155E-3</v>
      </c>
      <c r="C156" s="98">
        <v>1.3942376226847257E-2</v>
      </c>
      <c r="D156" s="98">
        <v>2.4222803723017508E-2</v>
      </c>
      <c r="E156" s="98">
        <v>3.898922871935101E-2</v>
      </c>
      <c r="F156" s="98">
        <v>5.6244844740436804E-2</v>
      </c>
      <c r="G156" s="98">
        <v>0.13524040188561942</v>
      </c>
      <c r="H156" s="98">
        <v>0.18811293723594832</v>
      </c>
      <c r="I156" s="98">
        <v>0.33390039756498824</v>
      </c>
      <c r="J156" s="98">
        <v>0.68604425900189969</v>
      </c>
      <c r="K156" s="98">
        <v>1.1626849665830647</v>
      </c>
      <c r="L156" s="98">
        <v>2.4093183674000564</v>
      </c>
      <c r="M156" s="98">
        <v>2.6759087939617712</v>
      </c>
      <c r="N156" s="98">
        <v>3.1003322974124998</v>
      </c>
      <c r="O156" s="98">
        <v>3.4695187547796462</v>
      </c>
      <c r="P156" s="98">
        <v>3.678818481364186</v>
      </c>
      <c r="Q156" s="98">
        <v>4.0567302992388807</v>
      </c>
      <c r="R156" s="98">
        <v>4.6439823205338184</v>
      </c>
      <c r="S156" s="98">
        <v>5.1666670517068027</v>
      </c>
      <c r="T156" s="98">
        <v>5.3134863528831993</v>
      </c>
      <c r="U156" s="98">
        <v>7.6820334391319642</v>
      </c>
      <c r="V156" s="98">
        <v>12.200130712211763</v>
      </c>
      <c r="W156" s="98">
        <v>29.520682690894517</v>
      </c>
      <c r="DA156" s="63" t="s">
        <v>1885</v>
      </c>
    </row>
    <row r="157" spans="1:105" ht="12" customHeight="1" x14ac:dyDescent="0.25">
      <c r="A157" s="121" t="s">
        <v>54</v>
      </c>
      <c r="B157" s="122">
        <v>0.70800281151973976</v>
      </c>
      <c r="C157" s="122">
        <v>0.83129839756474988</v>
      </c>
      <c r="D157" s="122">
        <v>1.1031245342247877</v>
      </c>
      <c r="E157" s="122">
        <v>1.404247732881299</v>
      </c>
      <c r="F157" s="122">
        <v>2.2199446572654207</v>
      </c>
      <c r="G157" s="122">
        <v>2.4750065602831675</v>
      </c>
      <c r="H157" s="122">
        <v>3.0380851084097644</v>
      </c>
      <c r="I157" s="122">
        <v>3.31204051383384</v>
      </c>
      <c r="J157" s="122">
        <v>3.7893504767681514</v>
      </c>
      <c r="K157" s="122">
        <v>4.8743671074643924</v>
      </c>
      <c r="L157" s="122">
        <v>6.0522479973387675</v>
      </c>
      <c r="M157" s="122">
        <v>7.4076065955636663</v>
      </c>
      <c r="N157" s="122">
        <v>7.2174113871651242</v>
      </c>
      <c r="O157" s="122">
        <v>8.3795774325406551</v>
      </c>
      <c r="P157" s="122">
        <v>7.8798456503513759</v>
      </c>
      <c r="Q157" s="122">
        <v>8.6132171771477495</v>
      </c>
      <c r="R157" s="122">
        <v>9.1350891688413007</v>
      </c>
      <c r="S157" s="122">
        <v>10.953043933866386</v>
      </c>
      <c r="T157" s="122">
        <v>11.044792995439348</v>
      </c>
      <c r="U157" s="122">
        <v>15.518736170791367</v>
      </c>
      <c r="V157" s="122">
        <v>23.044711445523614</v>
      </c>
      <c r="W157" s="122">
        <v>42.212082427268093</v>
      </c>
      <c r="DA157" s="130" t="s">
        <v>1886</v>
      </c>
    </row>
    <row r="158" spans="1:105" ht="12" customHeight="1" x14ac:dyDescent="0.25">
      <c r="A158" s="97" t="s">
        <v>50</v>
      </c>
      <c r="B158" s="98">
        <v>0.2902569846895523</v>
      </c>
      <c r="C158" s="98">
        <v>0.30978230616017605</v>
      </c>
      <c r="D158" s="98">
        <v>0.40470006181768087</v>
      </c>
      <c r="E158" s="98">
        <v>0.57286446106213718</v>
      </c>
      <c r="F158" s="98">
        <v>0.86381322842560926</v>
      </c>
      <c r="G158" s="98">
        <v>0.97111815843196148</v>
      </c>
      <c r="H158" s="98">
        <v>1.0428508088709407</v>
      </c>
      <c r="I158" s="98">
        <v>1.0698332873661494</v>
      </c>
      <c r="J158" s="98">
        <v>1.5157192336640675</v>
      </c>
      <c r="K158" s="98">
        <v>1.9159413603666562</v>
      </c>
      <c r="L158" s="98">
        <v>2.4153878059834057</v>
      </c>
      <c r="M158" s="98">
        <v>2.9418005906637283</v>
      </c>
      <c r="N158" s="98">
        <v>2.8514970759455016</v>
      </c>
      <c r="O158" s="98">
        <v>2.9976127840664692</v>
      </c>
      <c r="P158" s="98">
        <v>3.1804704190765274</v>
      </c>
      <c r="Q158" s="98">
        <v>3.094493112024387</v>
      </c>
      <c r="R158" s="98">
        <v>3.3580944804388344</v>
      </c>
      <c r="S158" s="98">
        <v>3.604026625258669</v>
      </c>
      <c r="T158" s="98">
        <v>3.6660413318055083</v>
      </c>
      <c r="U158" s="98">
        <v>4.9065121277079564</v>
      </c>
      <c r="V158" s="98">
        <v>7.1506940501759102</v>
      </c>
      <c r="W158" s="98">
        <v>12.833626520740145</v>
      </c>
      <c r="DA158" s="63" t="s">
        <v>1887</v>
      </c>
    </row>
    <row r="159" spans="1:105" ht="12" customHeight="1" x14ac:dyDescent="0.25">
      <c r="A159" s="109" t="s">
        <v>120</v>
      </c>
      <c r="B159" s="33">
        <v>0.41774582683018746</v>
      </c>
      <c r="C159" s="33">
        <v>0.52151609140457378</v>
      </c>
      <c r="D159" s="33">
        <v>0.69842447240710681</v>
      </c>
      <c r="E159" s="33">
        <v>0.83138327181916194</v>
      </c>
      <c r="F159" s="33">
        <v>1.3561314288398114</v>
      </c>
      <c r="G159" s="33">
        <v>1.503888401851206</v>
      </c>
      <c r="H159" s="33">
        <v>1.9952342995388235</v>
      </c>
      <c r="I159" s="33">
        <v>2.2422072264676909</v>
      </c>
      <c r="J159" s="33">
        <v>2.2736312431040839</v>
      </c>
      <c r="K159" s="33">
        <v>2.9584257470977362</v>
      </c>
      <c r="L159" s="33">
        <v>3.6368601913553622</v>
      </c>
      <c r="M159" s="33">
        <v>4.465806004899938</v>
      </c>
      <c r="N159" s="33">
        <v>4.3659143112196226</v>
      </c>
      <c r="O159" s="33">
        <v>5.3819646484741863</v>
      </c>
      <c r="P159" s="33">
        <v>4.699375231274848</v>
      </c>
      <c r="Q159" s="33">
        <v>5.5187240651233616</v>
      </c>
      <c r="R159" s="33">
        <v>5.7769946884024668</v>
      </c>
      <c r="S159" s="33">
        <v>7.349017308607718</v>
      </c>
      <c r="T159" s="33">
        <v>7.3787516636338406</v>
      </c>
      <c r="U159" s="33">
        <v>10.612224043083412</v>
      </c>
      <c r="V159" s="33">
        <v>15.894017395347703</v>
      </c>
      <c r="W159" s="33">
        <v>29.378455906527947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346.67710929266207</v>
      </c>
      <c r="C161" s="117">
        <f t="shared" si="54"/>
        <v>316.8600404777003</v>
      </c>
      <c r="D161" s="117">
        <f t="shared" si="54"/>
        <v>327.66292145151255</v>
      </c>
      <c r="E161" s="117">
        <f t="shared" si="54"/>
        <v>365.574713223125</v>
      </c>
      <c r="F161" s="117">
        <f t="shared" si="54"/>
        <v>352.80293147186745</v>
      </c>
      <c r="G161" s="117">
        <f t="shared" si="54"/>
        <v>384.77727410465479</v>
      </c>
      <c r="H161" s="117">
        <f t="shared" si="54"/>
        <v>325.82356213526407</v>
      </c>
      <c r="I161" s="117">
        <f t="shared" si="54"/>
        <v>285.79999345608462</v>
      </c>
      <c r="J161" s="117">
        <f t="shared" si="54"/>
        <v>304.40167573394217</v>
      </c>
      <c r="K161" s="117">
        <f t="shared" si="54"/>
        <v>296.41751956017634</v>
      </c>
      <c r="L161" s="117">
        <f t="shared" si="54"/>
        <v>343.21265022464286</v>
      </c>
      <c r="M161" s="117">
        <f t="shared" si="54"/>
        <v>354.00767038370668</v>
      </c>
      <c r="N161" s="117">
        <f t="shared" si="54"/>
        <v>338.12526194032989</v>
      </c>
      <c r="O161" s="117">
        <f t="shared" si="54"/>
        <v>248.851894288528</v>
      </c>
      <c r="P161" s="117">
        <f t="shared" si="54"/>
        <v>160.51941122633266</v>
      </c>
      <c r="Q161" s="117">
        <f t="shared" si="54"/>
        <v>228.86991159406926</v>
      </c>
      <c r="R161" s="117">
        <f t="shared" ref="R161:V161" si="55">R162+R164+R166+R175</f>
        <v>221.11654108665184</v>
      </c>
      <c r="S161" s="117">
        <f t="shared" si="55"/>
        <v>164.88223630101828</v>
      </c>
      <c r="T161" s="117">
        <f t="shared" si="55"/>
        <v>158.56258271910482</v>
      </c>
      <c r="U161" s="117">
        <f t="shared" si="55"/>
        <v>157.76220998064235</v>
      </c>
      <c r="V161" s="117">
        <f t="shared" si="55"/>
        <v>140.72366597067764</v>
      </c>
      <c r="W161" s="117">
        <f t="shared" ref="W161" si="56">W162+W164+W166+W175</f>
        <v>18.181712773058624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243.51196150690575</v>
      </c>
      <c r="C162" s="122">
        <f t="shared" si="57"/>
        <v>214.86066606058722</v>
      </c>
      <c r="D162" s="122">
        <f t="shared" si="57"/>
        <v>230.82064952997811</v>
      </c>
      <c r="E162" s="122">
        <f t="shared" si="57"/>
        <v>255.3727592967804</v>
      </c>
      <c r="F162" s="122">
        <f t="shared" si="57"/>
        <v>254.82259839931001</v>
      </c>
      <c r="G162" s="122">
        <f t="shared" si="57"/>
        <v>296.92722685867938</v>
      </c>
      <c r="H162" s="122">
        <f t="shared" si="57"/>
        <v>242.14666473621418</v>
      </c>
      <c r="I162" s="122">
        <f t="shared" si="57"/>
        <v>212.7205868190299</v>
      </c>
      <c r="J162" s="122">
        <f t="shared" si="57"/>
        <v>233.24156586260625</v>
      </c>
      <c r="K162" s="122">
        <f t="shared" si="57"/>
        <v>223.20027546740562</v>
      </c>
      <c r="L162" s="122">
        <f t="shared" si="57"/>
        <v>268.10416797378821</v>
      </c>
      <c r="M162" s="122">
        <f t="shared" si="57"/>
        <v>272.08150521444196</v>
      </c>
      <c r="N162" s="122">
        <f t="shared" si="57"/>
        <v>257.3953147370683</v>
      </c>
      <c r="O162" s="122">
        <f t="shared" si="57"/>
        <v>188.85411806162494</v>
      </c>
      <c r="P162" s="122">
        <f t="shared" si="57"/>
        <v>112.89611392500166</v>
      </c>
      <c r="Q162" s="122">
        <f t="shared" si="57"/>
        <v>172.54023968127441</v>
      </c>
      <c r="R162" s="122">
        <f t="shared" si="57"/>
        <v>172.91256148218224</v>
      </c>
      <c r="S162" s="122">
        <f t="shared" si="57"/>
        <v>115.17793338567195</v>
      </c>
      <c r="T162" s="122">
        <f t="shared" si="57"/>
        <v>116.83529101199241</v>
      </c>
      <c r="U162" s="122">
        <f t="shared" si="57"/>
        <v>119.04499863566191</v>
      </c>
      <c r="V162" s="122">
        <f t="shared" si="57"/>
        <v>110.57664398716373</v>
      </c>
      <c r="W162" s="122">
        <f t="shared" si="57"/>
        <v>3.6116911771452171</v>
      </c>
      <c r="DA162" s="130" t="s">
        <v>1890</v>
      </c>
    </row>
    <row r="163" spans="1:105" ht="12" customHeight="1" x14ac:dyDescent="0.25">
      <c r="A163" s="97" t="s">
        <v>53</v>
      </c>
      <c r="B163" s="33">
        <v>243.51196150690575</v>
      </c>
      <c r="C163" s="33">
        <v>214.86066606058722</v>
      </c>
      <c r="D163" s="33">
        <v>230.82064952997811</v>
      </c>
      <c r="E163" s="33">
        <v>255.3727592967804</v>
      </c>
      <c r="F163" s="33">
        <v>254.82259839931001</v>
      </c>
      <c r="G163" s="33">
        <v>296.92722685867938</v>
      </c>
      <c r="H163" s="33">
        <v>242.14666473621418</v>
      </c>
      <c r="I163" s="33">
        <v>212.7205868190299</v>
      </c>
      <c r="J163" s="33">
        <v>233.24156586260625</v>
      </c>
      <c r="K163" s="33">
        <v>223.20027546740562</v>
      </c>
      <c r="L163" s="33">
        <v>268.10416797378821</v>
      </c>
      <c r="M163" s="33">
        <v>272.08150521444196</v>
      </c>
      <c r="N163" s="33">
        <v>257.3953147370683</v>
      </c>
      <c r="O163" s="33">
        <v>188.85411806162494</v>
      </c>
      <c r="P163" s="33">
        <v>112.89611392500166</v>
      </c>
      <c r="Q163" s="33">
        <v>172.54023968127441</v>
      </c>
      <c r="R163" s="33">
        <v>172.91256148218224</v>
      </c>
      <c r="S163" s="33">
        <v>115.17793338567195</v>
      </c>
      <c r="T163" s="33">
        <v>116.83529101199241</v>
      </c>
      <c r="U163" s="33">
        <v>119.04499863566191</v>
      </c>
      <c r="V163" s="33">
        <v>110.57664398716373</v>
      </c>
      <c r="W163" s="33">
        <v>3.6116911771452171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14.058721000942798</v>
      </c>
      <c r="C164" s="122">
        <f t="shared" si="58"/>
        <v>16.440842173582624</v>
      </c>
      <c r="D164" s="122">
        <f t="shared" si="58"/>
        <v>12.41941016467387</v>
      </c>
      <c r="E164" s="122">
        <f t="shared" si="58"/>
        <v>31.266595587185407</v>
      </c>
      <c r="F164" s="122">
        <f t="shared" si="58"/>
        <v>11.159855239727827</v>
      </c>
      <c r="G164" s="122">
        <f t="shared" si="58"/>
        <v>11.053850544964735</v>
      </c>
      <c r="H164" s="122">
        <f t="shared" si="58"/>
        <v>12.116663089849759</v>
      </c>
      <c r="I164" s="122">
        <f t="shared" si="58"/>
        <v>10.170275655726684</v>
      </c>
      <c r="J164" s="122">
        <f t="shared" si="58"/>
        <v>12.941166186528976</v>
      </c>
      <c r="K164" s="122">
        <f t="shared" si="58"/>
        <v>15.139680443642927</v>
      </c>
      <c r="L164" s="122">
        <f t="shared" si="58"/>
        <v>14.027808080482904</v>
      </c>
      <c r="M164" s="122">
        <f t="shared" si="58"/>
        <v>17.829136557462839</v>
      </c>
      <c r="N164" s="122">
        <f t="shared" si="58"/>
        <v>26.241525765425052</v>
      </c>
      <c r="O164" s="122">
        <f t="shared" si="58"/>
        <v>14.529787632210271</v>
      </c>
      <c r="P164" s="122">
        <f t="shared" si="58"/>
        <v>10.056873423556532</v>
      </c>
      <c r="Q164" s="122">
        <f t="shared" si="58"/>
        <v>20.006324755052098</v>
      </c>
      <c r="R164" s="122">
        <f t="shared" si="58"/>
        <v>13.170455126910317</v>
      </c>
      <c r="S164" s="122">
        <f t="shared" si="58"/>
        <v>17.42551746732909</v>
      </c>
      <c r="T164" s="122">
        <f t="shared" si="58"/>
        <v>11.897287425779274</v>
      </c>
      <c r="U164" s="122">
        <f t="shared" si="58"/>
        <v>12.929364448401293</v>
      </c>
      <c r="V164" s="122">
        <f t="shared" si="58"/>
        <v>9.0161023145162194</v>
      </c>
      <c r="W164" s="122">
        <f t="shared" si="58"/>
        <v>5.6167303483112505</v>
      </c>
      <c r="DA164" s="130" t="s">
        <v>1892</v>
      </c>
    </row>
    <row r="165" spans="1:105" ht="12" customHeight="1" x14ac:dyDescent="0.25">
      <c r="A165" s="97" t="s">
        <v>53</v>
      </c>
      <c r="B165" s="98">
        <v>14.058721000942798</v>
      </c>
      <c r="C165" s="98">
        <v>16.440842173582624</v>
      </c>
      <c r="D165" s="98">
        <v>12.41941016467387</v>
      </c>
      <c r="E165" s="98">
        <v>31.266595587185407</v>
      </c>
      <c r="F165" s="98">
        <v>11.159855239727827</v>
      </c>
      <c r="G165" s="98">
        <v>11.053850544964735</v>
      </c>
      <c r="H165" s="98">
        <v>12.116663089849759</v>
      </c>
      <c r="I165" s="98">
        <v>10.170275655726684</v>
      </c>
      <c r="J165" s="98">
        <v>12.941166186528976</v>
      </c>
      <c r="K165" s="98">
        <v>15.139680443642927</v>
      </c>
      <c r="L165" s="98">
        <v>14.027808080482904</v>
      </c>
      <c r="M165" s="98">
        <v>17.829136557462839</v>
      </c>
      <c r="N165" s="98">
        <v>26.241525765425052</v>
      </c>
      <c r="O165" s="98">
        <v>14.529787632210271</v>
      </c>
      <c r="P165" s="98">
        <v>10.056873423556532</v>
      </c>
      <c r="Q165" s="98">
        <v>20.006324755052098</v>
      </c>
      <c r="R165" s="98">
        <v>13.170455126910317</v>
      </c>
      <c r="S165" s="98">
        <v>17.42551746732909</v>
      </c>
      <c r="T165" s="98">
        <v>11.897287425779274</v>
      </c>
      <c r="U165" s="98">
        <v>12.929364448401293</v>
      </c>
      <c r="V165" s="98">
        <v>9.0161023145162194</v>
      </c>
      <c r="W165" s="98">
        <v>5.6167303483112505</v>
      </c>
      <c r="DA165" s="63" t="s">
        <v>1893</v>
      </c>
    </row>
    <row r="166" spans="1:105" ht="12" customHeight="1" x14ac:dyDescent="0.25">
      <c r="A166" s="121" t="s">
        <v>55</v>
      </c>
      <c r="B166" s="122">
        <v>58.453003446846694</v>
      </c>
      <c r="C166" s="122">
        <v>55.714955040134036</v>
      </c>
      <c r="D166" s="122">
        <v>55.109028277884597</v>
      </c>
      <c r="E166" s="122">
        <v>52.003971802726646</v>
      </c>
      <c r="F166" s="122">
        <v>56.203278519203955</v>
      </c>
      <c r="G166" s="122">
        <v>51.274436691536366</v>
      </c>
      <c r="H166" s="122">
        <v>47.018534187239716</v>
      </c>
      <c r="I166" s="122">
        <v>41.695136528734281</v>
      </c>
      <c r="J166" s="122">
        <v>39.308728764593269</v>
      </c>
      <c r="K166" s="122">
        <v>39.345830022364424</v>
      </c>
      <c r="L166" s="122">
        <v>42.869015150614381</v>
      </c>
      <c r="M166" s="122">
        <v>46.055603984341225</v>
      </c>
      <c r="N166" s="122">
        <v>40.00386491039319</v>
      </c>
      <c r="O166" s="122">
        <v>32.411021419164506</v>
      </c>
      <c r="P166" s="122">
        <v>27.412244064077804</v>
      </c>
      <c r="Q166" s="122">
        <v>26.205442591656801</v>
      </c>
      <c r="R166" s="122">
        <v>25.355031370619756</v>
      </c>
      <c r="S166" s="122">
        <v>22.585586071583624</v>
      </c>
      <c r="T166" s="122">
        <v>20.841503539258891</v>
      </c>
      <c r="U166" s="122">
        <v>18.040228141135998</v>
      </c>
      <c r="V166" s="122">
        <v>14.535782773352125</v>
      </c>
      <c r="W166" s="122">
        <v>6.046979278673267</v>
      </c>
      <c r="DA166" s="130" t="s">
        <v>1894</v>
      </c>
    </row>
    <row r="167" spans="1:105" ht="12" customHeight="1" x14ac:dyDescent="0.25">
      <c r="A167" s="97" t="s">
        <v>124</v>
      </c>
      <c r="B167" s="98">
        <v>29.421768223220738</v>
      </c>
      <c r="C167" s="98">
        <v>27.96533378458652</v>
      </c>
      <c r="D167" s="98">
        <v>25.350158411582697</v>
      </c>
      <c r="E167" s="98">
        <v>23.435999079606052</v>
      </c>
      <c r="F167" s="98">
        <v>25.715100164374491</v>
      </c>
      <c r="G167" s="98">
        <v>20.219515098941176</v>
      </c>
      <c r="H167" s="98">
        <v>15.769400515127133</v>
      </c>
      <c r="I167" s="98">
        <v>12.051214605080823</v>
      </c>
      <c r="J167" s="98">
        <v>10.622125295811303</v>
      </c>
      <c r="K167" s="98">
        <v>10.757624366497454</v>
      </c>
      <c r="L167" s="98">
        <v>11.741122476131366</v>
      </c>
      <c r="M167" s="98">
        <v>13.215321601353441</v>
      </c>
      <c r="N167" s="98">
        <v>10.9983900677368</v>
      </c>
      <c r="O167" s="98">
        <v>9.199152299646018</v>
      </c>
      <c r="P167" s="98">
        <v>7.2377792535576262</v>
      </c>
      <c r="Q167" s="98">
        <v>7.0250388586602588</v>
      </c>
      <c r="R167" s="98">
        <v>6.8506292333510848</v>
      </c>
      <c r="S167" s="98">
        <v>6.0466373818011778</v>
      </c>
      <c r="T167" s="98">
        <v>5.574022681239855</v>
      </c>
      <c r="U167" s="98">
        <v>4.5359327188017318</v>
      </c>
      <c r="V167" s="98">
        <v>3.7876774807086879</v>
      </c>
      <c r="W167" s="98">
        <v>1.6665793037351602</v>
      </c>
      <c r="DA167" s="63" t="s">
        <v>1895</v>
      </c>
    </row>
    <row r="168" spans="1:105" ht="12" customHeight="1" x14ac:dyDescent="0.25">
      <c r="A168" s="97" t="s">
        <v>123</v>
      </c>
      <c r="B168" s="98">
        <v>5.2587450206663371E-3</v>
      </c>
      <c r="C168" s="98">
        <v>5.44867023371212E-3</v>
      </c>
      <c r="D168" s="98">
        <v>5.0810544545022585E-3</v>
      </c>
      <c r="E168" s="98">
        <v>5.5182968881210791E-3</v>
      </c>
      <c r="F168" s="98">
        <v>7.3990714499865204E-3</v>
      </c>
      <c r="G168" s="98">
        <v>7.2875750633614369E-3</v>
      </c>
      <c r="H168" s="98">
        <v>7.2646305707587478E-3</v>
      </c>
      <c r="I168" s="98">
        <v>6.7999097524101357E-3</v>
      </c>
      <c r="J168" s="98">
        <v>8.6275791305181742E-3</v>
      </c>
      <c r="K168" s="98">
        <v>1.2569078806447824E-2</v>
      </c>
      <c r="L168" s="98">
        <v>2.3416046157898957E-2</v>
      </c>
      <c r="M168" s="98">
        <v>2.9524915115091532E-2</v>
      </c>
      <c r="N168" s="98">
        <v>2.8952969685636556E-2</v>
      </c>
      <c r="O168" s="98">
        <v>2.6520597403235577E-2</v>
      </c>
      <c r="P168" s="98">
        <v>2.105462693593111E-2</v>
      </c>
      <c r="Q168" s="98">
        <v>2.1255444768095457E-2</v>
      </c>
      <c r="R168" s="98">
        <v>2.2460402447928299E-2</v>
      </c>
      <c r="S168" s="98">
        <v>2.185859251706445E-2</v>
      </c>
      <c r="T168" s="98">
        <v>2.2403632302329318E-2</v>
      </c>
      <c r="U168" s="98">
        <v>2.0424756576946604E-2</v>
      </c>
      <c r="V168" s="98">
        <v>1.7554835401079976E-2</v>
      </c>
      <c r="W168" s="98">
        <v>8.4334514550010644E-3</v>
      </c>
      <c r="DA168" s="63" t="s">
        <v>1896</v>
      </c>
    </row>
    <row r="169" spans="1:105" ht="12" customHeight="1" x14ac:dyDescent="0.25">
      <c r="A169" s="100" t="s">
        <v>50</v>
      </c>
      <c r="B169" s="101">
        <v>9.474280536068227E-4</v>
      </c>
      <c r="C169" s="101">
        <v>8.5219047682130104E-4</v>
      </c>
      <c r="D169" s="101">
        <v>9.3448380785870263E-4</v>
      </c>
      <c r="E169" s="101">
        <v>8.5014432708454125E-4</v>
      </c>
      <c r="F169" s="101">
        <v>1.4273336583137532E-3</v>
      </c>
      <c r="G169" s="101">
        <v>1.1990742002209599E-3</v>
      </c>
      <c r="H169" s="101">
        <v>1.2140216613142059E-3</v>
      </c>
      <c r="I169" s="101">
        <v>1.1423554760014594E-3</v>
      </c>
      <c r="J169" s="101">
        <v>1.8268322011560285E-3</v>
      </c>
      <c r="K169" s="101">
        <v>2.2393337225409971E-3</v>
      </c>
      <c r="L169" s="101">
        <v>3.8664406929470119E-3</v>
      </c>
      <c r="M169" s="101">
        <v>5.7539921158905015E-3</v>
      </c>
      <c r="N169" s="101">
        <v>4.3719489391868304E-3</v>
      </c>
      <c r="O169" s="101">
        <v>3.9676314535600551E-3</v>
      </c>
      <c r="P169" s="101">
        <v>4.6783741455932656E-3</v>
      </c>
      <c r="Q169" s="101">
        <v>3.4197430243774227E-3</v>
      </c>
      <c r="R169" s="101">
        <v>3.4930596796234003E-3</v>
      </c>
      <c r="S169" s="101">
        <v>3.6357738191794813E-3</v>
      </c>
      <c r="T169" s="101">
        <v>3.3959340429000158E-3</v>
      </c>
      <c r="U169" s="101">
        <v>3.4943757721536952E-3</v>
      </c>
      <c r="V169" s="101">
        <v>2.7944944723006519E-3</v>
      </c>
      <c r="W169" s="101">
        <v>1.6541719484724118E-3</v>
      </c>
      <c r="DA169" s="131" t="s">
        <v>1897</v>
      </c>
    </row>
    <row r="170" spans="1:105" ht="12" customHeight="1" x14ac:dyDescent="0.25">
      <c r="A170" s="103" t="s">
        <v>52</v>
      </c>
      <c r="B170" s="104">
        <v>4.3113169670595149E-3</v>
      </c>
      <c r="C170" s="104">
        <v>4.5964797568908188E-3</v>
      </c>
      <c r="D170" s="104">
        <v>4.146570646643556E-3</v>
      </c>
      <c r="E170" s="104">
        <v>4.6681525610365376E-3</v>
      </c>
      <c r="F170" s="104">
        <v>5.9717377916727668E-3</v>
      </c>
      <c r="G170" s="104">
        <v>6.0885008631404768E-3</v>
      </c>
      <c r="H170" s="104">
        <v>6.0506089094445421E-3</v>
      </c>
      <c r="I170" s="104">
        <v>5.6575542764086759E-3</v>
      </c>
      <c r="J170" s="104">
        <v>6.8007469293621461E-3</v>
      </c>
      <c r="K170" s="104">
        <v>1.0329745083906827E-2</v>
      </c>
      <c r="L170" s="104">
        <v>1.9549605464951946E-2</v>
      </c>
      <c r="M170" s="104">
        <v>2.3770922999201031E-2</v>
      </c>
      <c r="N170" s="104">
        <v>2.4581020746449727E-2</v>
      </c>
      <c r="O170" s="104">
        <v>2.255296594967552E-2</v>
      </c>
      <c r="P170" s="104">
        <v>1.6376252790337845E-2</v>
      </c>
      <c r="Q170" s="104">
        <v>1.7835701743718034E-2</v>
      </c>
      <c r="R170" s="104">
        <v>1.89673427683049E-2</v>
      </c>
      <c r="S170" s="104">
        <v>1.8222818697884967E-2</v>
      </c>
      <c r="T170" s="104">
        <v>1.9007698259429301E-2</v>
      </c>
      <c r="U170" s="104">
        <v>1.6930380804792908E-2</v>
      </c>
      <c r="V170" s="104">
        <v>1.4760340928779323E-2</v>
      </c>
      <c r="W170" s="104">
        <v>6.7792795065286524E-3</v>
      </c>
      <c r="DA170" s="132" t="s">
        <v>1898</v>
      </c>
    </row>
    <row r="171" spans="1:105" ht="12" customHeight="1" x14ac:dyDescent="0.25">
      <c r="A171" s="106" t="s">
        <v>122</v>
      </c>
      <c r="B171" s="101">
        <v>28.510522754451205</v>
      </c>
      <c r="C171" s="101">
        <v>27.21416863553776</v>
      </c>
      <c r="D171" s="101">
        <v>29.127709905430294</v>
      </c>
      <c r="E171" s="101">
        <v>27.880793712877214</v>
      </c>
      <c r="F171" s="101">
        <v>29.68505004141721</v>
      </c>
      <c r="G171" s="101">
        <v>29.78963134227714</v>
      </c>
      <c r="H171" s="101">
        <v>29.705840170349184</v>
      </c>
      <c r="I171" s="101">
        <v>27.749752156609446</v>
      </c>
      <c r="J171" s="101">
        <v>25.913215006312484</v>
      </c>
      <c r="K171" s="101">
        <v>24.745808440233322</v>
      </c>
      <c r="L171" s="101">
        <v>24.467933087933954</v>
      </c>
      <c r="M171" s="101">
        <v>25.556118013206586</v>
      </c>
      <c r="N171" s="101">
        <v>21.816810994734396</v>
      </c>
      <c r="O171" s="101">
        <v>16.78130521302193</v>
      </c>
      <c r="P171" s="101">
        <v>14.41262926542491</v>
      </c>
      <c r="Q171" s="101">
        <v>13.771510113686997</v>
      </c>
      <c r="R171" s="101">
        <v>13.098479497434942</v>
      </c>
      <c r="S171" s="101">
        <v>11.459491913558072</v>
      </c>
      <c r="T171" s="101">
        <v>10.535535890998359</v>
      </c>
      <c r="U171" s="101">
        <v>8.8816406686000313</v>
      </c>
      <c r="V171" s="101">
        <v>6.8810957364381968</v>
      </c>
      <c r="W171" s="101">
        <v>2.7769671134078475</v>
      </c>
      <c r="DA171" s="131" t="s">
        <v>1899</v>
      </c>
    </row>
    <row r="172" spans="1:105" ht="12" customHeight="1" x14ac:dyDescent="0.25">
      <c r="A172" s="107" t="s">
        <v>121</v>
      </c>
      <c r="B172" s="104">
        <v>0.5154537241540843</v>
      </c>
      <c r="C172" s="104">
        <v>0.5300039497760437</v>
      </c>
      <c r="D172" s="104">
        <v>0.62607890641709674</v>
      </c>
      <c r="E172" s="104">
        <v>0.68166071335526679</v>
      </c>
      <c r="F172" s="104">
        <v>0.79572924196227302</v>
      </c>
      <c r="G172" s="104">
        <v>1.2580026752546849</v>
      </c>
      <c r="H172" s="104">
        <v>1.5360288711926433</v>
      </c>
      <c r="I172" s="104">
        <v>1.8873698572916053</v>
      </c>
      <c r="J172" s="104">
        <v>2.7647608833389654</v>
      </c>
      <c r="K172" s="104">
        <v>3.829828136827206</v>
      </c>
      <c r="L172" s="104">
        <v>6.636543540391159</v>
      </c>
      <c r="M172" s="104">
        <v>7.2546394546661039</v>
      </c>
      <c r="N172" s="104">
        <v>7.1597108782363517</v>
      </c>
      <c r="O172" s="104">
        <v>6.4040433090933222</v>
      </c>
      <c r="P172" s="104">
        <v>5.7407809181593379</v>
      </c>
      <c r="Q172" s="104">
        <v>5.3876381745414506</v>
      </c>
      <c r="R172" s="104">
        <v>5.3834622373858014</v>
      </c>
      <c r="S172" s="104">
        <v>5.0575981837073094</v>
      </c>
      <c r="T172" s="104">
        <v>4.7095413347183488</v>
      </c>
      <c r="U172" s="104">
        <v>4.602229997157286</v>
      </c>
      <c r="V172" s="104">
        <v>3.849454720804161</v>
      </c>
      <c r="W172" s="104">
        <v>1.5949994100752578</v>
      </c>
      <c r="DA172" s="132" t="s">
        <v>1900</v>
      </c>
    </row>
    <row r="173" spans="1:105" ht="12" customHeight="1" x14ac:dyDescent="0.25">
      <c r="A173" s="108" t="s">
        <v>53</v>
      </c>
      <c r="B173" s="98">
        <v>9.2876579891585945E-2</v>
      </c>
      <c r="C173" s="98">
        <v>8.2848259517882258E-2</v>
      </c>
      <c r="D173" s="98">
        <v>0.11518812565316441</v>
      </c>
      <c r="E173" s="98">
        <v>0.1049465087217783</v>
      </c>
      <c r="F173" s="98">
        <v>0.1534340813867488</v>
      </c>
      <c r="G173" s="98">
        <v>0.20678979733290836</v>
      </c>
      <c r="H173" s="98">
        <v>0.2565161847164586</v>
      </c>
      <c r="I173" s="98">
        <v>0.31729103768102029</v>
      </c>
      <c r="J173" s="98">
        <v>0.58795144151560319</v>
      </c>
      <c r="K173" s="98">
        <v>0.68323325137056357</v>
      </c>
      <c r="L173" s="98">
        <v>1.0936703577601143</v>
      </c>
      <c r="M173" s="98">
        <v>1.4137543230962981</v>
      </c>
      <c r="N173" s="98">
        <v>1.0752149552948949</v>
      </c>
      <c r="O173" s="98">
        <v>0.94651145830988859</v>
      </c>
      <c r="P173" s="98">
        <v>1.2894569064852102</v>
      </c>
      <c r="Q173" s="98">
        <v>0.8674207728629475</v>
      </c>
      <c r="R173" s="98">
        <v>0.8345393322262763</v>
      </c>
      <c r="S173" s="98">
        <v>0.84045192545180958</v>
      </c>
      <c r="T173" s="98">
        <v>0.70659178902581576</v>
      </c>
      <c r="U173" s="98">
        <v>0.78876361843958165</v>
      </c>
      <c r="V173" s="98">
        <v>0.60983305730534287</v>
      </c>
      <c r="W173" s="98">
        <v>0.31489793493107537</v>
      </c>
      <c r="DA173" s="63" t="s">
        <v>1901</v>
      </c>
    </row>
    <row r="174" spans="1:105" ht="12" customHeight="1" x14ac:dyDescent="0.25">
      <c r="A174" s="115" t="s">
        <v>52</v>
      </c>
      <c r="B174" s="33">
        <v>0.42257714426249837</v>
      </c>
      <c r="C174" s="33">
        <v>0.44715569025816149</v>
      </c>
      <c r="D174" s="33">
        <v>0.51089078076393235</v>
      </c>
      <c r="E174" s="33">
        <v>0.57671420463348855</v>
      </c>
      <c r="F174" s="33">
        <v>0.64229516057552416</v>
      </c>
      <c r="G174" s="33">
        <v>1.0512128779217766</v>
      </c>
      <c r="H174" s="33">
        <v>1.2795126864761848</v>
      </c>
      <c r="I174" s="33">
        <v>1.570078819610585</v>
      </c>
      <c r="J174" s="33">
        <v>2.1768094418233623</v>
      </c>
      <c r="K174" s="33">
        <v>3.1465948854566426</v>
      </c>
      <c r="L174" s="33">
        <v>5.5428731826310447</v>
      </c>
      <c r="M174" s="33">
        <v>5.8408851315698058</v>
      </c>
      <c r="N174" s="33">
        <v>6.084495922941457</v>
      </c>
      <c r="O174" s="33">
        <v>5.4575318507834334</v>
      </c>
      <c r="P174" s="33">
        <v>4.4513240116741279</v>
      </c>
      <c r="Q174" s="33">
        <v>4.5202174016785035</v>
      </c>
      <c r="R174" s="33">
        <v>4.5489229051595252</v>
      </c>
      <c r="S174" s="33">
        <v>4.2171462582555002</v>
      </c>
      <c r="T174" s="33">
        <v>4.002949545692533</v>
      </c>
      <c r="U174" s="33">
        <v>3.8134663787177048</v>
      </c>
      <c r="V174" s="33">
        <v>3.2396216634988182</v>
      </c>
      <c r="W174" s="33">
        <v>1.2801014751441824</v>
      </c>
      <c r="DA174" s="60" t="s">
        <v>1902</v>
      </c>
    </row>
    <row r="175" spans="1:105" ht="12" customHeight="1" x14ac:dyDescent="0.25">
      <c r="A175" s="121" t="s">
        <v>54</v>
      </c>
      <c r="B175" s="122">
        <v>30.653423337966807</v>
      </c>
      <c r="C175" s="122">
        <v>29.843577203396421</v>
      </c>
      <c r="D175" s="122">
        <v>29.313833478975919</v>
      </c>
      <c r="E175" s="122">
        <v>26.931386536432555</v>
      </c>
      <c r="F175" s="122">
        <v>30.617199313625669</v>
      </c>
      <c r="G175" s="122">
        <v>25.521760009474306</v>
      </c>
      <c r="H175" s="122">
        <v>24.5417001219604</v>
      </c>
      <c r="I175" s="122">
        <v>21.213994452593745</v>
      </c>
      <c r="J175" s="122">
        <v>18.910214920213686</v>
      </c>
      <c r="K175" s="122">
        <v>18.731733626763386</v>
      </c>
      <c r="L175" s="122">
        <v>18.211659019757423</v>
      </c>
      <c r="M175" s="122">
        <v>18.041424627460653</v>
      </c>
      <c r="N175" s="122">
        <v>14.484556527443381</v>
      </c>
      <c r="O175" s="122">
        <v>13.056967175528287</v>
      </c>
      <c r="P175" s="122">
        <v>10.154179813696654</v>
      </c>
      <c r="Q175" s="122">
        <v>10.117904566085935</v>
      </c>
      <c r="R175" s="122">
        <v>9.6784931069394862</v>
      </c>
      <c r="S175" s="122">
        <v>9.6931993764336006</v>
      </c>
      <c r="T175" s="122">
        <v>8.988500742074244</v>
      </c>
      <c r="U175" s="122">
        <v>7.7476187554431455</v>
      </c>
      <c r="V175" s="122">
        <v>6.595136895645572</v>
      </c>
      <c r="W175" s="122">
        <v>2.9063119689288905</v>
      </c>
      <c r="DA175" s="130" t="s">
        <v>1903</v>
      </c>
    </row>
    <row r="176" spans="1:105" ht="12" customHeight="1" x14ac:dyDescent="0.25">
      <c r="A176" s="97" t="s">
        <v>50</v>
      </c>
      <c r="B176" s="98">
        <v>12.566510330155191</v>
      </c>
      <c r="C176" s="98">
        <v>11.463605354113371</v>
      </c>
      <c r="D176" s="98">
        <v>11.146914802885995</v>
      </c>
      <c r="E176" s="98">
        <v>10.883359263182443</v>
      </c>
      <c r="F176" s="98">
        <v>11.682437706434769</v>
      </c>
      <c r="G176" s="98">
        <v>10.176626213290612</v>
      </c>
      <c r="H176" s="98">
        <v>8.6408226890846844</v>
      </c>
      <c r="I176" s="98">
        <v>7.1735241096844362</v>
      </c>
      <c r="J176" s="98">
        <v>7.1962999395545095</v>
      </c>
      <c r="K176" s="98">
        <v>7.0134350387869961</v>
      </c>
      <c r="L176" s="98">
        <v>7.0004414989149106</v>
      </c>
      <c r="M176" s="98">
        <v>6.9764516034358843</v>
      </c>
      <c r="N176" s="98">
        <v>5.6504892857974767</v>
      </c>
      <c r="O176" s="98">
        <v>4.8326110412223873</v>
      </c>
      <c r="P176" s="98">
        <v>4.2491622702142466</v>
      </c>
      <c r="Q176" s="98">
        <v>3.8094746100734707</v>
      </c>
      <c r="R176" s="98">
        <v>3.6464547123827029</v>
      </c>
      <c r="S176" s="98">
        <v>3.2781596736020426</v>
      </c>
      <c r="T176" s="98">
        <v>3.0239036823499368</v>
      </c>
      <c r="U176" s="98">
        <v>2.5386698252972075</v>
      </c>
      <c r="V176" s="98">
        <v>2.1022534842982075</v>
      </c>
      <c r="W176" s="98">
        <v>0.92391266275674955</v>
      </c>
      <c r="DA176" s="63" t="s">
        <v>1904</v>
      </c>
    </row>
    <row r="177" spans="1:105" ht="12" customHeight="1" x14ac:dyDescent="0.25">
      <c r="A177" s="109" t="s">
        <v>120</v>
      </c>
      <c r="B177" s="33">
        <v>18.086913007811614</v>
      </c>
      <c r="C177" s="33">
        <v>18.379971849283049</v>
      </c>
      <c r="D177" s="33">
        <v>18.166918676089924</v>
      </c>
      <c r="E177" s="33">
        <v>16.048027273250113</v>
      </c>
      <c r="F177" s="33">
        <v>18.9347616071909</v>
      </c>
      <c r="G177" s="33">
        <v>15.345133796183696</v>
      </c>
      <c r="H177" s="33">
        <v>15.900877432875715</v>
      </c>
      <c r="I177" s="33">
        <v>14.040470342909311</v>
      </c>
      <c r="J177" s="33">
        <v>11.713914980659178</v>
      </c>
      <c r="K177" s="33">
        <v>11.718298587976388</v>
      </c>
      <c r="L177" s="33">
        <v>11.211217520842512</v>
      </c>
      <c r="M177" s="33">
        <v>11.06497302402477</v>
      </c>
      <c r="N177" s="33">
        <v>8.8340672416459043</v>
      </c>
      <c r="O177" s="33">
        <v>8.2243561343059</v>
      </c>
      <c r="P177" s="33">
        <v>5.9050175434824066</v>
      </c>
      <c r="Q177" s="33">
        <v>6.3084299560124641</v>
      </c>
      <c r="R177" s="33">
        <v>6.0320383945567828</v>
      </c>
      <c r="S177" s="33">
        <v>6.4150397028315584</v>
      </c>
      <c r="T177" s="33">
        <v>5.9645970597243068</v>
      </c>
      <c r="U177" s="33">
        <v>5.2089489301459375</v>
      </c>
      <c r="V177" s="33">
        <v>4.4928834113473641</v>
      </c>
      <c r="W177" s="33">
        <v>1.9823993061721412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0.61015338790367279</v>
      </c>
      <c r="C3" s="119">
        <f>IF(RES_hhdet_tes!C3=0,"",RES_hhdet_tes!C3/RES_hhdet_fec!C3)</f>
        <v>0.60910558057888053</v>
      </c>
      <c r="D3" s="119">
        <f>IF(RES_hhdet_tes!D3=0,"",RES_hhdet_tes!D3/RES_hhdet_fec!D3)</f>
        <v>0.62046846396367605</v>
      </c>
      <c r="E3" s="119">
        <f>IF(RES_hhdet_tes!E3=0,"",RES_hhdet_tes!E3/RES_hhdet_fec!E3)</f>
        <v>0.63344497102518793</v>
      </c>
      <c r="F3" s="119">
        <f>IF(RES_hhdet_tes!F3=0,"",RES_hhdet_tes!F3/RES_hhdet_fec!F3)</f>
        <v>0.62581165751648071</v>
      </c>
      <c r="G3" s="119">
        <f>IF(RES_hhdet_tes!G3=0,"",RES_hhdet_tes!G3/RES_hhdet_fec!G3)</f>
        <v>0.62152791468348068</v>
      </c>
      <c r="H3" s="119">
        <f>IF(RES_hhdet_tes!H3=0,"",RES_hhdet_tes!H3/RES_hhdet_fec!H3)</f>
        <v>0.62039016678487058</v>
      </c>
      <c r="I3" s="119">
        <f>IF(RES_hhdet_tes!I3=0,"",RES_hhdet_tes!I3/RES_hhdet_fec!I3)</f>
        <v>0.62849193218480337</v>
      </c>
      <c r="J3" s="119">
        <f>IF(RES_hhdet_tes!J3=0,"",RES_hhdet_tes!J3/RES_hhdet_fec!J3)</f>
        <v>0.62952570803894925</v>
      </c>
      <c r="K3" s="119">
        <f>IF(RES_hhdet_tes!K3=0,"",RES_hhdet_tes!K3/RES_hhdet_fec!K3)</f>
        <v>0.6243603667833838</v>
      </c>
      <c r="L3" s="119">
        <f>IF(RES_hhdet_tes!L3=0,"",RES_hhdet_tes!L3/RES_hhdet_fec!L3)</f>
        <v>0.61898668916447563</v>
      </c>
      <c r="M3" s="119">
        <f>IF(RES_hhdet_tes!M3=0,"",RES_hhdet_tes!M3/RES_hhdet_fec!M3)</f>
        <v>0.61897486706810334</v>
      </c>
      <c r="N3" s="119">
        <f>IF(RES_hhdet_tes!N3=0,"",RES_hhdet_tes!N3/RES_hhdet_fec!N3)</f>
        <v>0.62614495949718008</v>
      </c>
      <c r="O3" s="119" t="str">
        <f>IF(RES_hhdet_tes!O3=0,"",RES_hhdet_tes!O3/RES_hhdet_fec!O3)</f>
        <v/>
      </c>
      <c r="P3" s="119" t="str">
        <f>IF(RES_hhdet_tes!P3=0,"",RES_hhdet_tes!P3/RES_hhdet_fec!P3)</f>
        <v/>
      </c>
      <c r="Q3" s="119" t="str">
        <f>IF(RES_hhdet_tes!Q3=0,"",RES_hhdet_tes!Q3/RES_hhdet_fec!Q3)</f>
        <v/>
      </c>
      <c r="R3" s="119" t="str">
        <f>IF(RES_hhdet_tes!R3=0,"",RES_hhdet_tes!R3/RES_hhdet_fec!R3)</f>
        <v/>
      </c>
      <c r="S3" s="119" t="str">
        <f>IF(RES_hhdet_tes!S3=0,"",RES_hhdet_tes!S3/RES_hhdet_fec!S3)</f>
        <v/>
      </c>
      <c r="T3" s="119" t="str">
        <f>IF(RES_hhdet_tes!T3=0,"",RES_hhdet_tes!T3/RES_hhdet_fec!T3)</f>
        <v/>
      </c>
      <c r="U3" s="119" t="str">
        <f>IF(RES_hhdet_tes!U3=0,"",RES_hhdet_tes!U3/RES_hhdet_fec!U3)</f>
        <v/>
      </c>
      <c r="V3" s="119" t="str">
        <f>IF(RES_hhdet_tes!V3=0,"",RES_hhdet_tes!V3/RES_hhdet_fec!V3)</f>
        <v/>
      </c>
      <c r="W3" s="119" t="str">
        <f>IF(RES_hhdet_tes!W3=0,"",RES_hhdet_tes!W3/RES_hhdet_fec!W3)</f>
        <v/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0.59882395242334918</v>
      </c>
      <c r="C4" s="124">
        <f>IF(RES_hhdet_tes!C4=0,"",RES_hhdet_tes!C4/RES_hhdet_fec!C4)</f>
        <v>0.59875761065693101</v>
      </c>
      <c r="D4" s="124">
        <f>IF(RES_hhdet_tes!D4=0,"",RES_hhdet_tes!D4/RES_hhdet_fec!D4)</f>
        <v>0.59872827315933064</v>
      </c>
      <c r="E4" s="124">
        <f>IF(RES_hhdet_tes!E4=0,"",RES_hhdet_tes!E4/RES_hhdet_fec!E4)</f>
        <v>0.59849888636492288</v>
      </c>
      <c r="F4" s="124">
        <f>IF(RES_hhdet_tes!F4=0,"",RES_hhdet_tes!F4/RES_hhdet_fec!F4)</f>
        <v>0.59862178225320151</v>
      </c>
      <c r="G4" s="124">
        <f>IF(RES_hhdet_tes!G4=0,"",RES_hhdet_tes!G4/RES_hhdet_fec!G4)</f>
        <v>0.59859009473567237</v>
      </c>
      <c r="H4" s="124">
        <f>IF(RES_hhdet_tes!H4=0,"",RES_hhdet_tes!H4/RES_hhdet_fec!H4)</f>
        <v>0.59852199048474664</v>
      </c>
      <c r="I4" s="124">
        <f>IF(RES_hhdet_tes!I4=0,"",RES_hhdet_tes!I4/RES_hhdet_fec!I4)</f>
        <v>0.59846448641244665</v>
      </c>
      <c r="J4" s="124">
        <f>IF(RES_hhdet_tes!J4=0,"",RES_hhdet_tes!J4/RES_hhdet_fec!J4)</f>
        <v>0.59836979243964417</v>
      </c>
      <c r="K4" s="124">
        <f>IF(RES_hhdet_tes!K4=0,"",RES_hhdet_tes!K4/RES_hhdet_fec!K4)</f>
        <v>0.59834227429495535</v>
      </c>
      <c r="L4" s="124">
        <f>IF(RES_hhdet_tes!L4=0,"",RES_hhdet_tes!L4/RES_hhdet_fec!L4)</f>
        <v>0.59839446332342328</v>
      </c>
      <c r="M4" s="124">
        <f>IF(RES_hhdet_tes!M4=0,"",RES_hhdet_tes!M4/RES_hhdet_fec!M4)</f>
        <v>0.59838352575628739</v>
      </c>
      <c r="N4" s="124">
        <f>IF(RES_hhdet_tes!N4=0,"",RES_hhdet_tes!N4/RES_hhdet_fec!N4)</f>
        <v>0.59825885230352804</v>
      </c>
      <c r="O4" s="124" t="str">
        <f>IF(RES_hhdet_tes!O4=0,"",RES_hhdet_tes!O4/RES_hhdet_fec!O4)</f>
        <v/>
      </c>
      <c r="P4" s="124" t="str">
        <f>IF(RES_hhdet_tes!P4=0,"",RES_hhdet_tes!P4/RES_hhdet_fec!P4)</f>
        <v/>
      </c>
      <c r="Q4" s="124" t="str">
        <f>IF(RES_hhdet_tes!Q4=0,"",RES_hhdet_tes!Q4/RES_hhdet_fec!Q4)</f>
        <v/>
      </c>
      <c r="R4" s="124" t="str">
        <f>IF(RES_hhdet_tes!R4=0,"",RES_hhdet_tes!R4/RES_hhdet_fec!R4)</f>
        <v/>
      </c>
      <c r="S4" s="124" t="str">
        <f>IF(RES_hhdet_tes!S4=0,"",RES_hhdet_tes!S4/RES_hhdet_fec!S4)</f>
        <v/>
      </c>
      <c r="T4" s="124" t="str">
        <f>IF(RES_hhdet_tes!T4=0,"",RES_hhdet_tes!T4/RES_hhdet_fec!T4)</f>
        <v/>
      </c>
      <c r="U4" s="124" t="str">
        <f>IF(RES_hhdet_tes!U4=0,"",RES_hhdet_tes!U4/RES_hhdet_fec!U4)</f>
        <v/>
      </c>
      <c r="V4" s="124" t="str">
        <f>IF(RES_hhdet_tes!V4=0,"",RES_hhdet_tes!V4/RES_hhdet_fec!V4)</f>
        <v/>
      </c>
      <c r="W4" s="124" t="str">
        <f>IF(RES_hhdet_tes!W4=0,"",RES_hhdet_tes!W4/RES_hhdet_fec!W4)</f>
        <v/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0.59635451464348255</v>
      </c>
      <c r="C5" s="111">
        <f>IF(RES_hhdet_tes!C5=0,"",RES_hhdet_tes!C5/RES_hhdet_fec!C5)</f>
        <v>0.59635451464348255</v>
      </c>
      <c r="D5" s="111">
        <f>IF(RES_hhdet_tes!D5=0,"",RES_hhdet_tes!D5/RES_hhdet_fec!D5)</f>
        <v>0.59635451464348255</v>
      </c>
      <c r="E5" s="111">
        <f>IF(RES_hhdet_tes!E5=0,"",RES_hhdet_tes!E5/RES_hhdet_fec!E5)</f>
        <v>0.59635451464348255</v>
      </c>
      <c r="F5" s="111">
        <f>IF(RES_hhdet_tes!F5=0,"",RES_hhdet_tes!F5/RES_hhdet_fec!F5)</f>
        <v>0.59635451464348255</v>
      </c>
      <c r="G5" s="111">
        <f>IF(RES_hhdet_tes!G5=0,"",RES_hhdet_tes!G5/RES_hhdet_fec!G5)</f>
        <v>0.59635451464348255</v>
      </c>
      <c r="H5" s="111">
        <f>IF(RES_hhdet_tes!H5=0,"",RES_hhdet_tes!H5/RES_hhdet_fec!H5)</f>
        <v>0.59635451464348255</v>
      </c>
      <c r="I5" s="111">
        <f>IF(RES_hhdet_tes!I5=0,"",RES_hhdet_tes!I5/RES_hhdet_fec!I5)</f>
        <v>0.59635451464348255</v>
      </c>
      <c r="J5" s="111">
        <f>IF(RES_hhdet_tes!J5=0,"",RES_hhdet_tes!J5/RES_hhdet_fec!J5)</f>
        <v>0.59635451464348255</v>
      </c>
      <c r="K5" s="111">
        <f>IF(RES_hhdet_tes!K5=0,"",RES_hhdet_tes!K5/RES_hhdet_fec!K5)</f>
        <v>0.59635451464348255</v>
      </c>
      <c r="L5" s="111">
        <f>IF(RES_hhdet_tes!L5=0,"",RES_hhdet_tes!L5/RES_hhdet_fec!L5)</f>
        <v>0.59635451464348255</v>
      </c>
      <c r="M5" s="111">
        <f>IF(RES_hhdet_tes!M5=0,"",RES_hhdet_tes!M5/RES_hhdet_fec!M5)</f>
        <v>0.59635451464348255</v>
      </c>
      <c r="N5" s="111">
        <f>IF(RES_hhdet_tes!N5=0,"",RES_hhdet_tes!N5/RES_hhdet_fec!N5)</f>
        <v>0.59635451464348255</v>
      </c>
      <c r="O5" s="111" t="str">
        <f>IF(RES_hhdet_tes!O5=0,"",RES_hhdet_tes!O5/RES_hhdet_fec!O5)</f>
        <v/>
      </c>
      <c r="P5" s="111" t="str">
        <f>IF(RES_hhdet_tes!P5=0,"",RES_hhdet_tes!P5/RES_hhdet_fec!P5)</f>
        <v/>
      </c>
      <c r="Q5" s="111" t="str">
        <f>IF(RES_hhdet_tes!Q5=0,"",RES_hhdet_tes!Q5/RES_hhdet_fec!Q5)</f>
        <v/>
      </c>
      <c r="R5" s="111" t="str">
        <f>IF(RES_hhdet_tes!R5=0,"",RES_hhdet_tes!R5/RES_hhdet_fec!R5)</f>
        <v/>
      </c>
      <c r="S5" s="111" t="str">
        <f>IF(RES_hhdet_tes!S5=0,"",RES_hhdet_tes!S5/RES_hhdet_fec!S5)</f>
        <v/>
      </c>
      <c r="T5" s="111" t="str">
        <f>IF(RES_hhdet_tes!T5=0,"",RES_hhdet_tes!T5/RES_hhdet_fec!T5)</f>
        <v/>
      </c>
      <c r="U5" s="111" t="str">
        <f>IF(RES_hhdet_tes!U5=0,"",RES_hhdet_tes!U5/RES_hhdet_fec!U5)</f>
        <v/>
      </c>
      <c r="V5" s="111" t="str">
        <f>IF(RES_hhdet_tes!V5=0,"",RES_hhdet_tes!V5/RES_hhdet_fec!V5)</f>
        <v/>
      </c>
      <c r="W5" s="111" t="str">
        <f>IF(RES_hhdet_tes!W5=0,"",RES_hhdet_tes!W5/RES_hhdet_fec!W5)</f>
        <v/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 t="str">
        <f>IF(RES_hhdet_tes!O6=0,"",RES_hhdet_tes!O6/RES_hhdet_fec!O6)</f>
        <v/>
      </c>
      <c r="P6" s="111" t="str">
        <f>IF(RES_hhdet_tes!P6=0,"",RES_hhdet_tes!P6/RES_hhdet_fec!P6)</f>
        <v/>
      </c>
      <c r="Q6" s="111" t="str">
        <f>IF(RES_hhdet_tes!Q6=0,"",RES_hhdet_tes!Q6/RES_hhdet_fec!Q6)</f>
        <v/>
      </c>
      <c r="R6" s="111" t="str">
        <f>IF(RES_hhdet_tes!R6=0,"",RES_hhdet_tes!R6/RES_hhdet_fec!R6)</f>
        <v/>
      </c>
      <c r="S6" s="111" t="str">
        <f>IF(RES_hhdet_tes!S6=0,"",RES_hhdet_tes!S6/RES_hhdet_fec!S6)</f>
        <v/>
      </c>
      <c r="T6" s="111" t="str">
        <f>IF(RES_hhdet_tes!T6=0,"",RES_hhdet_tes!T6/RES_hhdet_fec!T6)</f>
        <v/>
      </c>
      <c r="U6" s="111" t="str">
        <f>IF(RES_hhdet_tes!U6=0,"",RES_hhdet_tes!U6/RES_hhdet_fec!U6)</f>
        <v/>
      </c>
      <c r="V6" s="111" t="str">
        <f>IF(RES_hhdet_tes!V6=0,"",RES_hhdet_tes!V6/RES_hhdet_fec!V6)</f>
        <v/>
      </c>
      <c r="W6" s="111" t="str">
        <f>IF(RES_hhdet_tes!W6=0,"",RES_hhdet_tes!W6/RES_hhdet_fec!W6)</f>
        <v/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1.7961149824261566</v>
      </c>
      <c r="C7" s="124">
        <f>IF(RES_hhdet_tes!C7=0,"",RES_hhdet_tes!C7/RES_hhdet_fec!C7)</f>
        <v>1.861501370388813</v>
      </c>
      <c r="D7" s="124">
        <f>IF(RES_hhdet_tes!D7=0,"",RES_hhdet_tes!D7/RES_hhdet_fec!D7)</f>
        <v>1.9223517181822496</v>
      </c>
      <c r="E7" s="124">
        <f>IF(RES_hhdet_tes!E7=0,"",RES_hhdet_tes!E7/RES_hhdet_fec!E7)</f>
        <v>1.9495449521739181</v>
      </c>
      <c r="F7" s="124">
        <f>IF(RES_hhdet_tes!F7=0,"",RES_hhdet_tes!F7/RES_hhdet_fec!F7)</f>
        <v>1.9893636153727479</v>
      </c>
      <c r="G7" s="124">
        <f>IF(RES_hhdet_tes!G7=0,"",RES_hhdet_tes!G7/RES_hhdet_fec!G7)</f>
        <v>2.0611027060456166</v>
      </c>
      <c r="H7" s="124">
        <f>IF(RES_hhdet_tes!H7=0,"",RES_hhdet_tes!H7/RES_hhdet_fec!H7)</f>
        <v>2.2128718608920672</v>
      </c>
      <c r="I7" s="124">
        <f>IF(RES_hhdet_tes!I7=0,"",RES_hhdet_tes!I7/RES_hhdet_fec!I7)</f>
        <v>2.3695363606285791</v>
      </c>
      <c r="J7" s="124">
        <f>IF(RES_hhdet_tes!J7=0,"",RES_hhdet_tes!J7/RES_hhdet_fec!J7)</f>
        <v>2.400515992754281</v>
      </c>
      <c r="K7" s="124">
        <f>IF(RES_hhdet_tes!K7=0,"",RES_hhdet_tes!K7/RES_hhdet_fec!K7)</f>
        <v>2.5484572340031115</v>
      </c>
      <c r="L7" s="124">
        <f>IF(RES_hhdet_tes!L7=0,"",RES_hhdet_tes!L7/RES_hhdet_fec!L7)</f>
        <v>2.8281453135415249</v>
      </c>
      <c r="M7" s="124">
        <f>IF(RES_hhdet_tes!M7=0,"",RES_hhdet_tes!M7/RES_hhdet_fec!M7)</f>
        <v>2.9101212881216481</v>
      </c>
      <c r="N7" s="124">
        <f>IF(RES_hhdet_tes!N7=0,"",RES_hhdet_tes!N7/RES_hhdet_fec!N7)</f>
        <v>2.9679881407386168</v>
      </c>
      <c r="O7" s="124" t="str">
        <f>IF(RES_hhdet_tes!O7=0,"",RES_hhdet_tes!O7/RES_hhdet_fec!O7)</f>
        <v/>
      </c>
      <c r="P7" s="124" t="str">
        <f>IF(RES_hhdet_tes!P7=0,"",RES_hhdet_tes!P7/RES_hhdet_fec!P7)</f>
        <v/>
      </c>
      <c r="Q7" s="124" t="str">
        <f>IF(RES_hhdet_tes!Q7=0,"",RES_hhdet_tes!Q7/RES_hhdet_fec!Q7)</f>
        <v/>
      </c>
      <c r="R7" s="124" t="str">
        <f>IF(RES_hhdet_tes!R7=0,"",RES_hhdet_tes!R7/RES_hhdet_fec!R7)</f>
        <v/>
      </c>
      <c r="S7" s="124" t="str">
        <f>IF(RES_hhdet_tes!S7=0,"",RES_hhdet_tes!S7/RES_hhdet_fec!S7)</f>
        <v/>
      </c>
      <c r="T7" s="124" t="str">
        <f>IF(RES_hhdet_tes!T7=0,"",RES_hhdet_tes!T7/RES_hhdet_fec!T7)</f>
        <v/>
      </c>
      <c r="U7" s="124" t="str">
        <f>IF(RES_hhdet_tes!U7=0,"",RES_hhdet_tes!U7/RES_hhdet_fec!U7)</f>
        <v/>
      </c>
      <c r="V7" s="124" t="str">
        <f>IF(RES_hhdet_tes!V7=0,"",RES_hhdet_tes!V7/RES_hhdet_fec!V7)</f>
        <v/>
      </c>
      <c r="W7" s="124" t="str">
        <f>IF(RES_hhdet_tes!W7=0,"",RES_hhdet_tes!W7/RES_hhdet_fec!W7)</f>
        <v/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1.7961149824261566</v>
      </c>
      <c r="C8" s="111">
        <f>IF(RES_hhdet_tes!C8=0,"",RES_hhdet_tes!C8/RES_hhdet_fec!C8)</f>
        <v>1.861501370388813</v>
      </c>
      <c r="D8" s="111">
        <f>IF(RES_hhdet_tes!D8=0,"",RES_hhdet_tes!D8/RES_hhdet_fec!D8)</f>
        <v>1.9223517181822496</v>
      </c>
      <c r="E8" s="111">
        <f>IF(RES_hhdet_tes!E8=0,"",RES_hhdet_tes!E8/RES_hhdet_fec!E8)</f>
        <v>1.9495449521739181</v>
      </c>
      <c r="F8" s="111">
        <f>IF(RES_hhdet_tes!F8=0,"",RES_hhdet_tes!F8/RES_hhdet_fec!F8)</f>
        <v>1.9893636153727479</v>
      </c>
      <c r="G8" s="111">
        <f>IF(RES_hhdet_tes!G8=0,"",RES_hhdet_tes!G8/RES_hhdet_fec!G8)</f>
        <v>2.0611027060456166</v>
      </c>
      <c r="H8" s="111">
        <f>IF(RES_hhdet_tes!H8=0,"",RES_hhdet_tes!H8/RES_hhdet_fec!H8)</f>
        <v>2.2128718608920672</v>
      </c>
      <c r="I8" s="111">
        <f>IF(RES_hhdet_tes!I8=0,"",RES_hhdet_tes!I8/RES_hhdet_fec!I8)</f>
        <v>2.3695363606285791</v>
      </c>
      <c r="J8" s="111">
        <f>IF(RES_hhdet_tes!J8=0,"",RES_hhdet_tes!J8/RES_hhdet_fec!J8)</f>
        <v>2.400515992754281</v>
      </c>
      <c r="K8" s="111">
        <f>IF(RES_hhdet_tes!K8=0,"",RES_hhdet_tes!K8/RES_hhdet_fec!K8)</f>
        <v>2.5484572340031115</v>
      </c>
      <c r="L8" s="111">
        <f>IF(RES_hhdet_tes!L8=0,"",RES_hhdet_tes!L8/RES_hhdet_fec!L8)</f>
        <v>2.8281453135415249</v>
      </c>
      <c r="M8" s="111">
        <f>IF(RES_hhdet_tes!M8=0,"",RES_hhdet_tes!M8/RES_hhdet_fec!M8)</f>
        <v>2.9101212881216481</v>
      </c>
      <c r="N8" s="111">
        <f>IF(RES_hhdet_tes!N8=0,"",RES_hhdet_tes!N8/RES_hhdet_fec!N8)</f>
        <v>2.9679881407386168</v>
      </c>
      <c r="O8" s="111" t="str">
        <f>IF(RES_hhdet_tes!O8=0,"",RES_hhdet_tes!O8/RES_hhdet_fec!O8)</f>
        <v/>
      </c>
      <c r="P8" s="111" t="str">
        <f>IF(RES_hhdet_tes!P8=0,"",RES_hhdet_tes!P8/RES_hhdet_fec!P8)</f>
        <v/>
      </c>
      <c r="Q8" s="111" t="str">
        <f>IF(RES_hhdet_tes!Q8=0,"",RES_hhdet_tes!Q8/RES_hhdet_fec!Q8)</f>
        <v/>
      </c>
      <c r="R8" s="111" t="str">
        <f>IF(RES_hhdet_tes!R8=0,"",RES_hhdet_tes!R8/RES_hhdet_fec!R8)</f>
        <v/>
      </c>
      <c r="S8" s="111" t="str">
        <f>IF(RES_hhdet_tes!S8=0,"",RES_hhdet_tes!S8/RES_hhdet_fec!S8)</f>
        <v/>
      </c>
      <c r="T8" s="111" t="str">
        <f>IF(RES_hhdet_tes!T8=0,"",RES_hhdet_tes!T8/RES_hhdet_fec!T8)</f>
        <v/>
      </c>
      <c r="U8" s="111" t="str">
        <f>IF(RES_hhdet_tes!U8=0,"",RES_hhdet_tes!U8/RES_hhdet_fec!U8)</f>
        <v/>
      </c>
      <c r="V8" s="111" t="str">
        <f>IF(RES_hhdet_tes!V8=0,"",RES_hhdet_tes!V8/RES_hhdet_fec!V8)</f>
        <v/>
      </c>
      <c r="W8" s="111" t="str">
        <f>IF(RES_hhdet_tes!W8=0,"",RES_hhdet_tes!W8/RES_hhdet_fec!W8)</f>
        <v/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0.59604521626141171</v>
      </c>
      <c r="C9" s="124">
        <f>IF(RES_hhdet_tes!C9=0,"",RES_hhdet_tes!C9/RES_hhdet_fec!C9)</f>
        <v>0.59543184167352825</v>
      </c>
      <c r="D9" s="124">
        <f>IF(RES_hhdet_tes!D9=0,"",RES_hhdet_tes!D9/RES_hhdet_fec!D9)</f>
        <v>0.5964717255898706</v>
      </c>
      <c r="E9" s="124">
        <f>IF(RES_hhdet_tes!E9=0,"",RES_hhdet_tes!E9/RES_hhdet_fec!E9)</f>
        <v>0.59576241806432695</v>
      </c>
      <c r="F9" s="124">
        <f>IF(RES_hhdet_tes!F9=0,"",RES_hhdet_tes!F9/RES_hhdet_fec!F9)</f>
        <v>0.59443146859914109</v>
      </c>
      <c r="G9" s="124">
        <f>IF(RES_hhdet_tes!G9=0,"",RES_hhdet_tes!G9/RES_hhdet_fec!G9)</f>
        <v>0.59541004933732034</v>
      </c>
      <c r="H9" s="124">
        <f>IF(RES_hhdet_tes!H9=0,"",RES_hhdet_tes!H9/RES_hhdet_fec!H9)</f>
        <v>0.60381356607838776</v>
      </c>
      <c r="I9" s="124">
        <f>IF(RES_hhdet_tes!I9=0,"",RES_hhdet_tes!I9/RES_hhdet_fec!I9)</f>
        <v>0.67872465923774206</v>
      </c>
      <c r="J9" s="124">
        <f>IF(RES_hhdet_tes!J9=0,"",RES_hhdet_tes!J9/RES_hhdet_fec!J9)</f>
        <v>0.67770985089354063</v>
      </c>
      <c r="K9" s="124">
        <f>IF(RES_hhdet_tes!K9=0,"",RES_hhdet_tes!K9/RES_hhdet_fec!K9)</f>
        <v>0.67850724778926297</v>
      </c>
      <c r="L9" s="124">
        <f>IF(RES_hhdet_tes!L9=0,"",RES_hhdet_tes!L9/RES_hhdet_fec!L9)</f>
        <v>0.67874998419039112</v>
      </c>
      <c r="M9" s="124">
        <f>IF(RES_hhdet_tes!M9=0,"",RES_hhdet_tes!M9/RES_hhdet_fec!M9)</f>
        <v>0.67743064063051761</v>
      </c>
      <c r="N9" s="124">
        <f>IF(RES_hhdet_tes!N9=0,"",RES_hhdet_tes!N9/RES_hhdet_fec!N9)</f>
        <v>0.67890681459799407</v>
      </c>
      <c r="O9" s="124" t="str">
        <f>IF(RES_hhdet_tes!O9=0,"",RES_hhdet_tes!O9/RES_hhdet_fec!O9)</f>
        <v/>
      </c>
      <c r="P9" s="124" t="str">
        <f>IF(RES_hhdet_tes!P9=0,"",RES_hhdet_tes!P9/RES_hhdet_fec!P9)</f>
        <v/>
      </c>
      <c r="Q9" s="124" t="str">
        <f>IF(RES_hhdet_tes!Q9=0,"",RES_hhdet_tes!Q9/RES_hhdet_fec!Q9)</f>
        <v/>
      </c>
      <c r="R9" s="124" t="str">
        <f>IF(RES_hhdet_tes!R9=0,"",RES_hhdet_tes!R9/RES_hhdet_fec!R9)</f>
        <v/>
      </c>
      <c r="S9" s="124" t="str">
        <f>IF(RES_hhdet_tes!S9=0,"",RES_hhdet_tes!S9/RES_hhdet_fec!S9)</f>
        <v/>
      </c>
      <c r="T9" s="124" t="str">
        <f>IF(RES_hhdet_tes!T9=0,"",RES_hhdet_tes!T9/RES_hhdet_fec!T9)</f>
        <v/>
      </c>
      <c r="U9" s="124" t="str">
        <f>IF(RES_hhdet_tes!U9=0,"",RES_hhdet_tes!U9/RES_hhdet_fec!U9)</f>
        <v/>
      </c>
      <c r="V9" s="124" t="str">
        <f>IF(RES_hhdet_tes!V9=0,"",RES_hhdet_tes!V9/RES_hhdet_fec!V9)</f>
        <v/>
      </c>
      <c r="W9" s="124" t="str">
        <f>IF(RES_hhdet_tes!W9=0,"",RES_hhdet_tes!W9/RES_hhdet_fec!W9)</f>
        <v/>
      </c>
      <c r="DA9" s="130" t="s">
        <v>1913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0.5628161730866581</v>
      </c>
      <c r="C11" s="111">
        <f>IF(RES_hhdet_tes!C11=0,"",RES_hhdet_tes!C11/RES_hhdet_fec!C11)</f>
        <v>0.5628161730866581</v>
      </c>
      <c r="D11" s="111">
        <f>IF(RES_hhdet_tes!D11=0,"",RES_hhdet_tes!D11/RES_hhdet_fec!D11)</f>
        <v>0.5628161730866581</v>
      </c>
      <c r="E11" s="111">
        <f>IF(RES_hhdet_tes!E11=0,"",RES_hhdet_tes!E11/RES_hhdet_fec!E11)</f>
        <v>0.5628161730866581</v>
      </c>
      <c r="F11" s="111">
        <f>IF(RES_hhdet_tes!F11=0,"",RES_hhdet_tes!F11/RES_hhdet_fec!F11)</f>
        <v>0.5628161730866581</v>
      </c>
      <c r="G11" s="111">
        <f>IF(RES_hhdet_tes!G11=0,"",RES_hhdet_tes!G11/RES_hhdet_fec!G11)</f>
        <v>0.5628161730866581</v>
      </c>
      <c r="H11" s="111">
        <f>IF(RES_hhdet_tes!H11=0,"",RES_hhdet_tes!H11/RES_hhdet_fec!H11)</f>
        <v>0.56431496705240358</v>
      </c>
      <c r="I11" s="111">
        <f>IF(RES_hhdet_tes!I11=0,"",RES_hhdet_tes!I11/RES_hhdet_fec!I11)</f>
        <v>0.59422917346702209</v>
      </c>
      <c r="J11" s="111">
        <f>IF(RES_hhdet_tes!J11=0,"",RES_hhdet_tes!J11/RES_hhdet_fec!J11)</f>
        <v>0.59423524521337701</v>
      </c>
      <c r="K11" s="111">
        <f>IF(RES_hhdet_tes!K11=0,"",RES_hhdet_tes!K11/RES_hhdet_fec!K11)</f>
        <v>0.59423640072294059</v>
      </c>
      <c r="L11" s="111">
        <f>IF(RES_hhdet_tes!L11=0,"",RES_hhdet_tes!L11/RES_hhdet_fec!L11)</f>
        <v>0.59423514560069413</v>
      </c>
      <c r="M11" s="111">
        <f>IF(RES_hhdet_tes!M11=0,"",RES_hhdet_tes!M11/RES_hhdet_fec!M11)</f>
        <v>0.59423711953717706</v>
      </c>
      <c r="N11" s="111">
        <f>IF(RES_hhdet_tes!N11=0,"",RES_hhdet_tes!N11/RES_hhdet_fec!N11)</f>
        <v>0.5942357387721886</v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DA11" s="63" t="s">
        <v>1915</v>
      </c>
    </row>
    <row r="12" spans="1:105" ht="12" customHeight="1" x14ac:dyDescent="0.25">
      <c r="A12" s="97" t="s">
        <v>123</v>
      </c>
      <c r="B12" s="111">
        <f>IF(RES_hhdet_tes!B12=0,"",RES_hhdet_tes!B12/RES_hhdet_fec!B12)</f>
        <v>0.87723424922873028</v>
      </c>
      <c r="C12" s="111">
        <f>IF(RES_hhdet_tes!C12=0,"",RES_hhdet_tes!C12/RES_hhdet_fec!C12)</f>
        <v>0.89167020394273711</v>
      </c>
      <c r="D12" s="111">
        <f>IF(RES_hhdet_tes!D12=0,"",RES_hhdet_tes!D12/RES_hhdet_fec!D12)</f>
        <v>0.87499660261306222</v>
      </c>
      <c r="E12" s="111">
        <f>IF(RES_hhdet_tes!E12=0,"",RES_hhdet_tes!E12/RES_hhdet_fec!E12)</f>
        <v>0.89312033249057421</v>
      </c>
      <c r="F12" s="111">
        <f>IF(RES_hhdet_tes!F12=0,"",RES_hhdet_tes!F12/RES_hhdet_fec!F12)</f>
        <v>0.8696815094423046</v>
      </c>
      <c r="G12" s="111">
        <f>IF(RES_hhdet_tes!G12=0,"",RES_hhdet_tes!G12/RES_hhdet_fec!G12)</f>
        <v>0.88667516845066474</v>
      </c>
      <c r="H12" s="111">
        <f>IF(RES_hhdet_tes!H12=0,"",RES_hhdet_tes!H12/RES_hhdet_fec!H12)</f>
        <v>0.88510404346160065</v>
      </c>
      <c r="I12" s="111">
        <f>IF(RES_hhdet_tes!I12=0,"",RES_hhdet_tes!I12/RES_hhdet_fec!I12)</f>
        <v>0.89740803725886276</v>
      </c>
      <c r="J12" s="111">
        <f>IF(RES_hhdet_tes!J12=0,"",RES_hhdet_tes!J12/RES_hhdet_fec!J12)</f>
        <v>0.87405682436791776</v>
      </c>
      <c r="K12" s="111">
        <f>IF(RES_hhdet_tes!K12=0,"",RES_hhdet_tes!K12/RES_hhdet_fec!K12)</f>
        <v>0.89187089075774284</v>
      </c>
      <c r="L12" s="111">
        <f>IF(RES_hhdet_tes!L12=0,"",RES_hhdet_tes!L12/RES_hhdet_fec!L12)</f>
        <v>0.89898716846337012</v>
      </c>
      <c r="M12" s="111">
        <f>IF(RES_hhdet_tes!M12=0,"",RES_hhdet_tes!M12/RES_hhdet_fec!M12)</f>
        <v>0.88290940505254634</v>
      </c>
      <c r="N12" s="111">
        <f>IF(RES_hhdet_tes!N12=0,"",RES_hhdet_tes!N12/RES_hhdet_fec!N12)</f>
        <v>0.90681890769634987</v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>
        <f>IF(RES_hhdet_tes!B13=0,"",RES_hhdet_tes!B13/RES_hhdet_fec!B13)</f>
        <v>0.5628161730866581</v>
      </c>
      <c r="C13" s="112">
        <f>IF(RES_hhdet_tes!C13=0,"",RES_hhdet_tes!C13/RES_hhdet_fec!C13)</f>
        <v>0.5628161730866581</v>
      </c>
      <c r="D13" s="112">
        <f>IF(RES_hhdet_tes!D13=0,"",RES_hhdet_tes!D13/RES_hhdet_fec!D13)</f>
        <v>0.5628161730866581</v>
      </c>
      <c r="E13" s="112">
        <f>IF(RES_hhdet_tes!E13=0,"",RES_hhdet_tes!E13/RES_hhdet_fec!E13)</f>
        <v>0.5628161730866581</v>
      </c>
      <c r="F13" s="112">
        <f>IF(RES_hhdet_tes!F13=0,"",RES_hhdet_tes!F13/RES_hhdet_fec!F13)</f>
        <v>0.5628161730866581</v>
      </c>
      <c r="G13" s="112">
        <f>IF(RES_hhdet_tes!G13=0,"",RES_hhdet_tes!G13/RES_hhdet_fec!G13)</f>
        <v>0.5628161730866581</v>
      </c>
      <c r="H13" s="112">
        <f>IF(RES_hhdet_tes!H13=0,"",RES_hhdet_tes!H13/RES_hhdet_fec!H13)</f>
        <v>0.5628161730866581</v>
      </c>
      <c r="I13" s="112">
        <f>IF(RES_hhdet_tes!I13=0,"",RES_hhdet_tes!I13/RES_hhdet_fec!I13)</f>
        <v>0.59506258322404304</v>
      </c>
      <c r="J13" s="112">
        <f>IF(RES_hhdet_tes!J13=0,"",RES_hhdet_tes!J13/RES_hhdet_fec!J13)</f>
        <v>0.59506258322404304</v>
      </c>
      <c r="K13" s="112">
        <f>IF(RES_hhdet_tes!K13=0,"",RES_hhdet_tes!K13/RES_hhdet_fec!K13)</f>
        <v>0.59506258322404304</v>
      </c>
      <c r="L13" s="112">
        <f>IF(RES_hhdet_tes!L13=0,"",RES_hhdet_tes!L13/RES_hhdet_fec!L13)</f>
        <v>0.59506258322404304</v>
      </c>
      <c r="M13" s="112">
        <f>IF(RES_hhdet_tes!M13=0,"",RES_hhdet_tes!M13/RES_hhdet_fec!M13)</f>
        <v>0.59506258322404304</v>
      </c>
      <c r="N13" s="112">
        <f>IF(RES_hhdet_tes!N13=0,"",RES_hhdet_tes!N13/RES_hhdet_fec!N13)</f>
        <v>0.59506258322404304</v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>
        <f>IF(RES_hhdet_tes!B14=0,"",RES_hhdet_tes!B14/RES_hhdet_fec!B14)</f>
        <v>1</v>
      </c>
      <c r="C14" s="113">
        <f>IF(RES_hhdet_tes!C14=0,"",RES_hhdet_tes!C14/RES_hhdet_fec!C14)</f>
        <v>1</v>
      </c>
      <c r="D14" s="113">
        <f>IF(RES_hhdet_tes!D14=0,"",RES_hhdet_tes!D14/RES_hhdet_fec!D14)</f>
        <v>1</v>
      </c>
      <c r="E14" s="113">
        <f>IF(RES_hhdet_tes!E14=0,"",RES_hhdet_tes!E14/RES_hhdet_fec!E14)</f>
        <v>1</v>
      </c>
      <c r="F14" s="113">
        <f>IF(RES_hhdet_tes!F14=0,"",RES_hhdet_tes!F14/RES_hhdet_fec!F14)</f>
        <v>1</v>
      </c>
      <c r="G14" s="113">
        <f>IF(RES_hhdet_tes!G14=0,"",RES_hhdet_tes!G14/RES_hhdet_fec!G14)</f>
        <v>1</v>
      </c>
      <c r="H14" s="113">
        <f>IF(RES_hhdet_tes!H14=0,"",RES_hhdet_tes!H14/RES_hhdet_fec!H14)</f>
        <v>1</v>
      </c>
      <c r="I14" s="113">
        <f>IF(RES_hhdet_tes!I14=0,"",RES_hhdet_tes!I14/RES_hhdet_fec!I14)</f>
        <v>1</v>
      </c>
      <c r="J14" s="113">
        <f>IF(RES_hhdet_tes!J14=0,"",RES_hhdet_tes!J14/RES_hhdet_fec!J14)</f>
        <v>1</v>
      </c>
      <c r="K14" s="113">
        <f>IF(RES_hhdet_tes!K14=0,"",RES_hhdet_tes!K14/RES_hhdet_fec!K14)</f>
        <v>1</v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0.63053944610444024</v>
      </c>
      <c r="C15" s="112">
        <f>IF(RES_hhdet_tes!C15=0,"",RES_hhdet_tes!C15/RES_hhdet_fec!C15)</f>
        <v>0.63053944610444024</v>
      </c>
      <c r="D15" s="112">
        <f>IF(RES_hhdet_tes!D15=0,"",RES_hhdet_tes!D15/RES_hhdet_fec!D15)</f>
        <v>0.63053944610444024</v>
      </c>
      <c r="E15" s="112">
        <f>IF(RES_hhdet_tes!E15=0,"",RES_hhdet_tes!E15/RES_hhdet_fec!E15)</f>
        <v>0.63053944610444024</v>
      </c>
      <c r="F15" s="112">
        <f>IF(RES_hhdet_tes!F15=0,"",RES_hhdet_tes!F15/RES_hhdet_fec!F15)</f>
        <v>0.63053944610444024</v>
      </c>
      <c r="G15" s="112">
        <f>IF(RES_hhdet_tes!G15=0,"",RES_hhdet_tes!G15/RES_hhdet_fec!G15)</f>
        <v>0.63053944610444024</v>
      </c>
      <c r="H15" s="112">
        <f>IF(RES_hhdet_tes!H15=0,"",RES_hhdet_tes!H15/RES_hhdet_fec!H15)</f>
        <v>0.63661128300136482</v>
      </c>
      <c r="I15" s="112">
        <f>IF(RES_hhdet_tes!I15=0,"",RES_hhdet_tes!I15/RES_hhdet_fec!I15)</f>
        <v>0.661703146793159</v>
      </c>
      <c r="J15" s="112">
        <f>IF(RES_hhdet_tes!J15=0,"",RES_hhdet_tes!J15/RES_hhdet_fec!J15)</f>
        <v>0.66170565539760817</v>
      </c>
      <c r="K15" s="112">
        <f>IF(RES_hhdet_tes!K15=0,"",RES_hhdet_tes!K15/RES_hhdet_fec!K15)</f>
        <v>0.66170543953861327</v>
      </c>
      <c r="L15" s="112">
        <f>IF(RES_hhdet_tes!L15=0,"",RES_hhdet_tes!L15/RES_hhdet_fec!L15)</f>
        <v>0.66170509769688635</v>
      </c>
      <c r="M15" s="112">
        <f>IF(RES_hhdet_tes!M15=0,"",RES_hhdet_tes!M15/RES_hhdet_fec!M15)</f>
        <v>0.66170944790539299</v>
      </c>
      <c r="N15" s="112">
        <f>IF(RES_hhdet_tes!N15=0,"",RES_hhdet_tes!N15/RES_hhdet_fec!N15)</f>
        <v>0.66171151270658835</v>
      </c>
      <c r="O15" s="112" t="str">
        <f>IF(RES_hhdet_tes!O15=0,"",RES_hhdet_tes!O15/RES_hhdet_fec!O15)</f>
        <v/>
      </c>
      <c r="P15" s="112" t="str">
        <f>IF(RES_hhdet_tes!P15=0,"",RES_hhdet_tes!P15/RES_hhdet_fec!P15)</f>
        <v/>
      </c>
      <c r="Q15" s="112" t="str">
        <f>IF(RES_hhdet_tes!Q15=0,"",RES_hhdet_tes!Q15/RES_hhdet_fec!Q15)</f>
        <v/>
      </c>
      <c r="R15" s="112" t="str">
        <f>IF(RES_hhdet_tes!R15=0,"",RES_hhdet_tes!R15/RES_hhdet_fec!R15)</f>
        <v/>
      </c>
      <c r="S15" s="112" t="str">
        <f>IF(RES_hhdet_tes!S15=0,"",RES_hhdet_tes!S15/RES_hhdet_fec!S15)</f>
        <v/>
      </c>
      <c r="T15" s="112" t="str">
        <f>IF(RES_hhdet_tes!T15=0,"",RES_hhdet_tes!T15/RES_hhdet_fec!T15)</f>
        <v/>
      </c>
      <c r="U15" s="112" t="str">
        <f>IF(RES_hhdet_tes!U15=0,"",RES_hhdet_tes!U15/RES_hhdet_fec!U15)</f>
        <v/>
      </c>
      <c r="V15" s="112" t="str">
        <f>IF(RES_hhdet_tes!V15=0,"",RES_hhdet_tes!V15/RES_hhdet_fec!V15)</f>
        <v/>
      </c>
      <c r="W15" s="112" t="str">
        <f>IF(RES_hhdet_tes!W15=0,"",RES_hhdet_tes!W15/RES_hhdet_fec!W15)</f>
        <v/>
      </c>
      <c r="DA15" s="131" t="s">
        <v>1919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0.90450446545542429</v>
      </c>
      <c r="C16" s="113">
        <f>IF(RES_hhdet_tes!C16=0,"",RES_hhdet_tes!C16/RES_hhdet_fec!C16)</f>
        <v>0.91609273980431238</v>
      </c>
      <c r="D16" s="113">
        <f>IF(RES_hhdet_tes!D16=0,"",RES_hhdet_tes!D16/RES_hhdet_fec!D16)</f>
        <v>0.90268684177309</v>
      </c>
      <c r="E16" s="113">
        <f>IF(RES_hhdet_tes!E16=0,"",RES_hhdet_tes!E16/RES_hhdet_fec!E16)</f>
        <v>0.91725432292447762</v>
      </c>
      <c r="F16" s="113">
        <f>IF(RES_hhdet_tes!F16=0,"",RES_hhdet_tes!F16/RES_hhdet_fec!F16)</f>
        <v>0.8984864811144021</v>
      </c>
      <c r="G16" s="113">
        <f>IF(RES_hhdet_tes!G16=0,"",RES_hhdet_tes!G16/RES_hhdet_fec!G16)</f>
        <v>0.91214486017937513</v>
      </c>
      <c r="H16" s="113">
        <f>IF(RES_hhdet_tes!H16=0,"",RES_hhdet_tes!H16/RES_hhdet_fec!H16)</f>
        <v>0.91602709145899786</v>
      </c>
      <c r="I16" s="113">
        <f>IF(RES_hhdet_tes!I16=0,"",RES_hhdet_tes!I16/RES_hhdet_fec!I16)</f>
        <v>0.92090653431118119</v>
      </c>
      <c r="J16" s="113">
        <f>IF(RES_hhdet_tes!J16=0,"",RES_hhdet_tes!J16/RES_hhdet_fec!J16)</f>
        <v>0.90200307907370991</v>
      </c>
      <c r="K16" s="113">
        <f>IF(RES_hhdet_tes!K16=0,"",RES_hhdet_tes!K16/RES_hhdet_fec!K16)</f>
        <v>0.91647267699391455</v>
      </c>
      <c r="L16" s="113">
        <f>IF(RES_hhdet_tes!L16=0,"",RES_hhdet_tes!L16/RES_hhdet_fec!L16)</f>
        <v>0.92234735479838836</v>
      </c>
      <c r="M16" s="113">
        <f>IF(RES_hhdet_tes!M16=0,"",RES_hhdet_tes!M16/RES_hhdet_fec!M16)</f>
        <v>0.90945678622542048</v>
      </c>
      <c r="N16" s="113">
        <f>IF(RES_hhdet_tes!N16=0,"",RES_hhdet_tes!N16/RES_hhdet_fec!N16)</f>
        <v>0.92874604375618686</v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DA16" s="132" t="s">
        <v>1920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0.63053944610444013</v>
      </c>
      <c r="C17" s="111">
        <f>IF(RES_hhdet_tes!C17=0,"",RES_hhdet_tes!C17/RES_hhdet_fec!C17)</f>
        <v>0.63053944610444024</v>
      </c>
      <c r="D17" s="111">
        <f>IF(RES_hhdet_tes!D17=0,"",RES_hhdet_tes!D17/RES_hhdet_fec!D17)</f>
        <v>0.63053944610444024</v>
      </c>
      <c r="E17" s="111">
        <f>IF(RES_hhdet_tes!E17=0,"",RES_hhdet_tes!E17/RES_hhdet_fec!E17)</f>
        <v>0.63053944610444024</v>
      </c>
      <c r="F17" s="111">
        <f>IF(RES_hhdet_tes!F17=0,"",RES_hhdet_tes!F17/RES_hhdet_fec!F17)</f>
        <v>0.63053944610444024</v>
      </c>
      <c r="G17" s="111">
        <f>IF(RES_hhdet_tes!G17=0,"",RES_hhdet_tes!G17/RES_hhdet_fec!G17)</f>
        <v>0.63053944610444024</v>
      </c>
      <c r="H17" s="111">
        <f>IF(RES_hhdet_tes!H17=0,"",RES_hhdet_tes!H17/RES_hhdet_fec!H17)</f>
        <v>0.64560774793758724</v>
      </c>
      <c r="I17" s="111">
        <f>IF(RES_hhdet_tes!I17=0,"",RES_hhdet_tes!I17/RES_hhdet_fec!I17)</f>
        <v>0.66186317047400733</v>
      </c>
      <c r="J17" s="111">
        <f>IF(RES_hhdet_tes!J17=0,"",RES_hhdet_tes!J17/RES_hhdet_fec!J17)</f>
        <v>0.66186509457844322</v>
      </c>
      <c r="K17" s="111">
        <f>IF(RES_hhdet_tes!K17=0,"",RES_hhdet_tes!K17/RES_hhdet_fec!K17)</f>
        <v>0.66186571033241171</v>
      </c>
      <c r="L17" s="111">
        <f>IF(RES_hhdet_tes!L17=0,"",RES_hhdet_tes!L17/RES_hhdet_fec!L17)</f>
        <v>0.66186678106287433</v>
      </c>
      <c r="M17" s="111">
        <f>IF(RES_hhdet_tes!M17=0,"",RES_hhdet_tes!M17/RES_hhdet_fec!M17)</f>
        <v>0.6618675691661895</v>
      </c>
      <c r="N17" s="111">
        <f>IF(RES_hhdet_tes!N17=0,"",RES_hhdet_tes!N17/RES_hhdet_fec!N17)</f>
        <v>0.66186938842864251</v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DA17" s="63" t="s">
        <v>1921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0.69543670969299998</v>
      </c>
      <c r="C19" s="124">
        <f>IF(RES_hhdet_tes!C19=0,"",RES_hhdet_tes!C19/RES_hhdet_fec!C19)</f>
        <v>0.69796235699613174</v>
      </c>
      <c r="D19" s="124">
        <f>IF(RES_hhdet_tes!D19=0,"",RES_hhdet_tes!D19/RES_hhdet_fec!D19)</f>
        <v>0.69779240621729977</v>
      </c>
      <c r="E19" s="124">
        <f>IF(RES_hhdet_tes!E19=0,"",RES_hhdet_tes!E19/RES_hhdet_fec!E19)</f>
        <v>0.69536223342695769</v>
      </c>
      <c r="F19" s="124">
        <f>IF(RES_hhdet_tes!F19=0,"",RES_hhdet_tes!F19/RES_hhdet_fec!F19)</f>
        <v>0.69927635436834634</v>
      </c>
      <c r="G19" s="124">
        <f>IF(RES_hhdet_tes!G19=0,"",RES_hhdet_tes!G19/RES_hhdet_fec!G19)</f>
        <v>0.69417434112486753</v>
      </c>
      <c r="H19" s="124">
        <f>IF(RES_hhdet_tes!H19=0,"",RES_hhdet_tes!H19/RES_hhdet_fec!H19)</f>
        <v>0.70329163259188721</v>
      </c>
      <c r="I19" s="124">
        <f>IF(RES_hhdet_tes!I19=0,"",RES_hhdet_tes!I19/RES_hhdet_fec!I19)</f>
        <v>0.73460943980257865</v>
      </c>
      <c r="J19" s="124">
        <f>IF(RES_hhdet_tes!J19=0,"",RES_hhdet_tes!J19/RES_hhdet_fec!J19)</f>
        <v>0.73153791235533705</v>
      </c>
      <c r="K19" s="124">
        <f>IF(RES_hhdet_tes!K19=0,"",RES_hhdet_tes!K19/RES_hhdet_fec!K19)</f>
        <v>0.73370010907124028</v>
      </c>
      <c r="L19" s="124">
        <f>IF(RES_hhdet_tes!L19=0,"",RES_hhdet_tes!L19/RES_hhdet_fec!L19)</f>
        <v>0.73220587213518795</v>
      </c>
      <c r="M19" s="124">
        <f>IF(RES_hhdet_tes!M19=0,"",RES_hhdet_tes!M19/RES_hhdet_fec!M19)</f>
        <v>0.73108760862478794</v>
      </c>
      <c r="N19" s="124">
        <f>IF(RES_hhdet_tes!N19=0,"",RES_hhdet_tes!N19/RES_hhdet_fec!N19)</f>
        <v>0.73155354192068101</v>
      </c>
      <c r="O19" s="124" t="str">
        <f>IF(RES_hhdet_tes!O19=0,"",RES_hhdet_tes!O19/RES_hhdet_fec!O19)</f>
        <v/>
      </c>
      <c r="P19" s="124" t="str">
        <f>IF(RES_hhdet_tes!P19=0,"",RES_hhdet_tes!P19/RES_hhdet_fec!P19)</f>
        <v/>
      </c>
      <c r="Q19" s="124" t="str">
        <f>IF(RES_hhdet_tes!Q19=0,"",RES_hhdet_tes!Q19/RES_hhdet_fec!Q19)</f>
        <v/>
      </c>
      <c r="R19" s="124" t="str">
        <f>IF(RES_hhdet_tes!R19=0,"",RES_hhdet_tes!R19/RES_hhdet_fec!R19)</f>
        <v/>
      </c>
      <c r="S19" s="124" t="str">
        <f>IF(RES_hhdet_tes!S19=0,"",RES_hhdet_tes!S19/RES_hhdet_fec!S19)</f>
        <v/>
      </c>
      <c r="T19" s="124" t="str">
        <f>IF(RES_hhdet_tes!T19=0,"",RES_hhdet_tes!T19/RES_hhdet_fec!T19)</f>
        <v/>
      </c>
      <c r="U19" s="124" t="str">
        <f>IF(RES_hhdet_tes!U19=0,"",RES_hhdet_tes!U19/RES_hhdet_fec!U19)</f>
        <v/>
      </c>
      <c r="V19" s="124" t="str">
        <f>IF(RES_hhdet_tes!V19=0,"",RES_hhdet_tes!V19/RES_hhdet_fec!V19)</f>
        <v/>
      </c>
      <c r="W19" s="124" t="str">
        <f>IF(RES_hhdet_tes!W19=0,"",RES_hhdet_tes!W19/RES_hhdet_fec!W19)</f>
        <v/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0.61762469634302908</v>
      </c>
      <c r="C21" s="111">
        <f>IF(RES_hhdet_tes!C21=0,"",RES_hhdet_tes!C21/RES_hhdet_fec!C21)</f>
        <v>0.61762469634302908</v>
      </c>
      <c r="D21" s="111">
        <f>IF(RES_hhdet_tes!D21=0,"",RES_hhdet_tes!D21/RES_hhdet_fec!D21)</f>
        <v>0.61762469634302908</v>
      </c>
      <c r="E21" s="111">
        <f>IF(RES_hhdet_tes!E21=0,"",RES_hhdet_tes!E21/RES_hhdet_fec!E21)</f>
        <v>0.61762469634302908</v>
      </c>
      <c r="F21" s="111">
        <f>IF(RES_hhdet_tes!F21=0,"",RES_hhdet_tes!F21/RES_hhdet_fec!F21)</f>
        <v>0.61762469634302908</v>
      </c>
      <c r="G21" s="111">
        <f>IF(RES_hhdet_tes!G21=0,"",RES_hhdet_tes!G21/RES_hhdet_fec!G21)</f>
        <v>0.61762469634302908</v>
      </c>
      <c r="H21" s="111">
        <f>IF(RES_hhdet_tes!H21=0,"",RES_hhdet_tes!H21/RES_hhdet_fec!H21)</f>
        <v>0.61838390817729505</v>
      </c>
      <c r="I21" s="111">
        <f>IF(RES_hhdet_tes!I21=0,"",RES_hhdet_tes!I21/RES_hhdet_fec!I21)</f>
        <v>0.62494488548821869</v>
      </c>
      <c r="J21" s="111">
        <f>IF(RES_hhdet_tes!J21=0,"",RES_hhdet_tes!J21/RES_hhdet_fec!J21)</f>
        <v>0.62494516676450995</v>
      </c>
      <c r="K21" s="111">
        <f>IF(RES_hhdet_tes!K21=0,"",RES_hhdet_tes!K21/RES_hhdet_fec!K21)</f>
        <v>0.62494522271652098</v>
      </c>
      <c r="L21" s="111">
        <f>IF(RES_hhdet_tes!L21=0,"",RES_hhdet_tes!L21/RES_hhdet_fec!L21)</f>
        <v>0.62494525280743207</v>
      </c>
      <c r="M21" s="111">
        <f>IF(RES_hhdet_tes!M21=0,"",RES_hhdet_tes!M21/RES_hhdet_fec!M21)</f>
        <v>0.62494520154845723</v>
      </c>
      <c r="N21" s="111">
        <f>IF(RES_hhdet_tes!N21=0,"",RES_hhdet_tes!N21/RES_hhdet_fec!N21)</f>
        <v>0.6249451406163723</v>
      </c>
      <c r="O21" s="111" t="str">
        <f>IF(RES_hhdet_tes!O21=0,"",RES_hhdet_tes!O21/RES_hhdet_fec!O21)</f>
        <v/>
      </c>
      <c r="P21" s="111" t="str">
        <f>IF(RES_hhdet_tes!P21=0,"",RES_hhdet_tes!P21/RES_hhdet_fec!P21)</f>
        <v/>
      </c>
      <c r="Q21" s="111" t="str">
        <f>IF(RES_hhdet_tes!Q21=0,"",RES_hhdet_tes!Q21/RES_hhdet_fec!Q21)</f>
        <v/>
      </c>
      <c r="R21" s="111" t="str">
        <f>IF(RES_hhdet_tes!R21=0,"",RES_hhdet_tes!R21/RES_hhdet_fec!R21)</f>
        <v/>
      </c>
      <c r="S21" s="111" t="str">
        <f>IF(RES_hhdet_tes!S21=0,"",RES_hhdet_tes!S21/RES_hhdet_fec!S21)</f>
        <v/>
      </c>
      <c r="T21" s="111" t="str">
        <f>IF(RES_hhdet_tes!T21=0,"",RES_hhdet_tes!T21/RES_hhdet_fec!T21)</f>
        <v/>
      </c>
      <c r="U21" s="111" t="str">
        <f>IF(RES_hhdet_tes!U21=0,"",RES_hhdet_tes!U21/RES_hhdet_fec!U21)</f>
        <v/>
      </c>
      <c r="V21" s="111" t="str">
        <f>IF(RES_hhdet_tes!V21=0,"",RES_hhdet_tes!V21/RES_hhdet_fec!V21)</f>
        <v/>
      </c>
      <c r="W21" s="111" t="str">
        <f>IF(RES_hhdet_tes!W21=0,"",RES_hhdet_tes!W21/RES_hhdet_fec!W21)</f>
        <v/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0.76214976065873707</v>
      </c>
      <c r="C22" s="45">
        <f>IF(RES_hhdet_tes!C22=0,"",RES_hhdet_tes!C22/RES_hhdet_fec!C22)</f>
        <v>0.76214976065873707</v>
      </c>
      <c r="D22" s="45">
        <f>IF(RES_hhdet_tes!D22=0,"",RES_hhdet_tes!D22/RES_hhdet_fec!D22)</f>
        <v>0.76214976065873707</v>
      </c>
      <c r="E22" s="45">
        <f>IF(RES_hhdet_tes!E22=0,"",RES_hhdet_tes!E22/RES_hhdet_fec!E22)</f>
        <v>0.76214976065873707</v>
      </c>
      <c r="F22" s="45">
        <f>IF(RES_hhdet_tes!F22=0,"",RES_hhdet_tes!F22/RES_hhdet_fec!F22)</f>
        <v>0.76214976065873707</v>
      </c>
      <c r="G22" s="45">
        <f>IF(RES_hhdet_tes!G22=0,"",RES_hhdet_tes!G22/RES_hhdet_fec!G22)</f>
        <v>0.76214976065873707</v>
      </c>
      <c r="H22" s="45">
        <f>IF(RES_hhdet_tes!H22=0,"",RES_hhdet_tes!H22/RES_hhdet_fec!H22)</f>
        <v>0.7656647227035428</v>
      </c>
      <c r="I22" s="45">
        <f>IF(RES_hhdet_tes!I22=0,"",RES_hhdet_tes!I22/RES_hhdet_fec!I22)</f>
        <v>0.78498236189752257</v>
      </c>
      <c r="J22" s="45">
        <f>IF(RES_hhdet_tes!J22=0,"",RES_hhdet_tes!J22/RES_hhdet_fec!J22)</f>
        <v>0.78498507661856742</v>
      </c>
      <c r="K22" s="45">
        <f>IF(RES_hhdet_tes!K22=0,"",RES_hhdet_tes!K22/RES_hhdet_fec!K22)</f>
        <v>0.78498494996786283</v>
      </c>
      <c r="L22" s="45">
        <f>IF(RES_hhdet_tes!L22=0,"",RES_hhdet_tes!L22/RES_hhdet_fec!L22)</f>
        <v>0.7849851938921707</v>
      </c>
      <c r="M22" s="45">
        <f>IF(RES_hhdet_tes!M22=0,"",RES_hhdet_tes!M22/RES_hhdet_fec!M22)</f>
        <v>0.78498515778382871</v>
      </c>
      <c r="N22" s="45">
        <f>IF(RES_hhdet_tes!N22=0,"",RES_hhdet_tes!N22/RES_hhdet_fec!N22)</f>
        <v>0.78498480389854453</v>
      </c>
      <c r="O22" s="45" t="str">
        <f>IF(RES_hhdet_tes!O22=0,"",RES_hhdet_tes!O22/RES_hhdet_fec!O22)</f>
        <v/>
      </c>
      <c r="P22" s="45" t="str">
        <f>IF(RES_hhdet_tes!P22=0,"",RES_hhdet_tes!P22/RES_hhdet_fec!P22)</f>
        <v/>
      </c>
      <c r="Q22" s="45" t="str">
        <f>IF(RES_hhdet_tes!Q22=0,"",RES_hhdet_tes!Q22/RES_hhdet_fec!Q22)</f>
        <v/>
      </c>
      <c r="R22" s="45" t="str">
        <f>IF(RES_hhdet_tes!R22=0,"",RES_hhdet_tes!R22/RES_hhdet_fec!R22)</f>
        <v/>
      </c>
      <c r="S22" s="45" t="str">
        <f>IF(RES_hhdet_tes!S22=0,"",RES_hhdet_tes!S22/RES_hhdet_fec!S22)</f>
        <v/>
      </c>
      <c r="T22" s="45" t="str">
        <f>IF(RES_hhdet_tes!T22=0,"",RES_hhdet_tes!T22/RES_hhdet_fec!T22)</f>
        <v/>
      </c>
      <c r="U22" s="45" t="str">
        <f>IF(RES_hhdet_tes!U22=0,"",RES_hhdet_tes!U22/RES_hhdet_fec!U22)</f>
        <v/>
      </c>
      <c r="V22" s="45" t="str">
        <f>IF(RES_hhdet_tes!V22=0,"",RES_hhdet_tes!V22/RES_hhdet_fec!V22)</f>
        <v/>
      </c>
      <c r="W22" s="45" t="str">
        <f>IF(RES_hhdet_tes!W22=0,"",RES_hhdet_tes!W22/RES_hhdet_fec!W22)</f>
        <v/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0.50977582192391269</v>
      </c>
      <c r="C24" s="119">
        <f>IF(RES_hhdet_tes!C24=0,"",RES_hhdet_tes!C24/RES_hhdet_fec!C24)</f>
        <v>0.51255558544376634</v>
      </c>
      <c r="D24" s="119">
        <f>IF(RES_hhdet_tes!D24=0,"",RES_hhdet_tes!D24/RES_hhdet_fec!D24)</f>
        <v>0.5141413136476084</v>
      </c>
      <c r="E24" s="119">
        <f>IF(RES_hhdet_tes!E24=0,"",RES_hhdet_tes!E24/RES_hhdet_fec!E24)</f>
        <v>0.51757251817489869</v>
      </c>
      <c r="F24" s="119">
        <f>IF(RES_hhdet_tes!F24=0,"",RES_hhdet_tes!F24/RES_hhdet_fec!F24)</f>
        <v>0.51882926407151309</v>
      </c>
      <c r="G24" s="119">
        <f>IF(RES_hhdet_tes!G24=0,"",RES_hhdet_tes!G24/RES_hhdet_fec!G24)</f>
        <v>0.51868259221423474</v>
      </c>
      <c r="H24" s="119">
        <f>IF(RES_hhdet_tes!H24=0,"",RES_hhdet_tes!H24/RES_hhdet_fec!H24)</f>
        <v>0.53135388781491955</v>
      </c>
      <c r="I24" s="119">
        <f>IF(RES_hhdet_tes!I24=0,"",RES_hhdet_tes!I24/RES_hhdet_fec!I24)</f>
        <v>0.53943218755184064</v>
      </c>
      <c r="J24" s="119">
        <f>IF(RES_hhdet_tes!J24=0,"",RES_hhdet_tes!J24/RES_hhdet_fec!J24)</f>
        <v>0.54746194120932046</v>
      </c>
      <c r="K24" s="119">
        <f>IF(RES_hhdet_tes!K24=0,"",RES_hhdet_tes!K24/RES_hhdet_fec!K24)</f>
        <v>0.55947076050418365</v>
      </c>
      <c r="L24" s="119">
        <f>IF(RES_hhdet_tes!L24=0,"",RES_hhdet_tes!L24/RES_hhdet_fec!L24)</f>
        <v>0.56783641605479629</v>
      </c>
      <c r="M24" s="119">
        <f>IF(RES_hhdet_tes!M24=0,"",RES_hhdet_tes!M24/RES_hhdet_fec!M24)</f>
        <v>0.58766708385675048</v>
      </c>
      <c r="N24" s="119">
        <f>IF(RES_hhdet_tes!N24=0,"",RES_hhdet_tes!N24/RES_hhdet_fec!N24)</f>
        <v>0.61243097641654265</v>
      </c>
      <c r="O24" s="119">
        <f>IF(RES_hhdet_tes!O24=0,"",RES_hhdet_tes!O24/RES_hhdet_fec!O24)</f>
        <v>0.62373588460632479</v>
      </c>
      <c r="P24" s="119">
        <f>IF(RES_hhdet_tes!P24=0,"",RES_hhdet_tes!P24/RES_hhdet_fec!P24)</f>
        <v>0.62742086311246958</v>
      </c>
      <c r="Q24" s="119">
        <f>IF(RES_hhdet_tes!Q24=0,"",RES_hhdet_tes!Q24/RES_hhdet_fec!Q24)</f>
        <v>0.64408906768257335</v>
      </c>
      <c r="R24" s="119">
        <f>IF(RES_hhdet_tes!R24=0,"",RES_hhdet_tes!R24/RES_hhdet_fec!R24)</f>
        <v>0.64421223368378899</v>
      </c>
      <c r="S24" s="119">
        <f>IF(RES_hhdet_tes!S24=0,"",RES_hhdet_tes!S24/RES_hhdet_fec!S24)</f>
        <v>0.66266400383979274</v>
      </c>
      <c r="T24" s="119">
        <f>IF(RES_hhdet_tes!T24=0,"",RES_hhdet_tes!T24/RES_hhdet_fec!T24)</f>
        <v>0.67099638042756438</v>
      </c>
      <c r="U24" s="119">
        <f>IF(RES_hhdet_tes!U24=0,"",RES_hhdet_tes!U24/RES_hhdet_fec!U24)</f>
        <v>0.68938029807921442</v>
      </c>
      <c r="V24" s="119">
        <f>IF(RES_hhdet_tes!V24=0,"",RES_hhdet_tes!V24/RES_hhdet_fec!V24)</f>
        <v>0.69934874667565294</v>
      </c>
      <c r="W24" s="119">
        <f>IF(RES_hhdet_tes!W24=0,"",RES_hhdet_tes!W24/RES_hhdet_fec!W24)</f>
        <v>0.71403139357330292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0.47229334339462387</v>
      </c>
      <c r="C25" s="124">
        <f>IF(RES_hhdet_tes!C25=0,"",RES_hhdet_tes!C25/RES_hhdet_fec!C25)</f>
        <v>0.4744333711465194</v>
      </c>
      <c r="D25" s="124">
        <f>IF(RES_hhdet_tes!D25=0,"",RES_hhdet_tes!D25/RES_hhdet_fec!D25)</f>
        <v>0.47622375391872984</v>
      </c>
      <c r="E25" s="124">
        <f>IF(RES_hhdet_tes!E25=0,"",RES_hhdet_tes!E25/RES_hhdet_fec!E25)</f>
        <v>0.47767306897955614</v>
      </c>
      <c r="F25" s="124">
        <f>IF(RES_hhdet_tes!F25=0,"",RES_hhdet_tes!F25/RES_hhdet_fec!F25)</f>
        <v>0.48109901958869206</v>
      </c>
      <c r="G25" s="124">
        <f>IF(RES_hhdet_tes!G25=0,"",RES_hhdet_tes!G25/RES_hhdet_fec!G25)</f>
        <v>0.48657277291228368</v>
      </c>
      <c r="H25" s="124">
        <f>IF(RES_hhdet_tes!H25=0,"",RES_hhdet_tes!H25/RES_hhdet_fec!H25)</f>
        <v>0.49385155280627768</v>
      </c>
      <c r="I25" s="124">
        <f>IF(RES_hhdet_tes!I25=0,"",RES_hhdet_tes!I25/RES_hhdet_fec!I25)</f>
        <v>0.50288172172916568</v>
      </c>
      <c r="J25" s="124">
        <f>IF(RES_hhdet_tes!J25=0,"",RES_hhdet_tes!J25/RES_hhdet_fec!J25)</f>
        <v>0.51338145687990455</v>
      </c>
      <c r="K25" s="124">
        <f>IF(RES_hhdet_tes!K25=0,"",RES_hhdet_tes!K25/RES_hhdet_fec!K25)</f>
        <v>0.52351367699135765</v>
      </c>
      <c r="L25" s="124">
        <f>IF(RES_hhdet_tes!L25=0,"",RES_hhdet_tes!L25/RES_hhdet_fec!L25)</f>
        <v>0.53497089730173308</v>
      </c>
      <c r="M25" s="124">
        <f>IF(RES_hhdet_tes!M25=0,"",RES_hhdet_tes!M25/RES_hhdet_fec!M25)</f>
        <v>0.54915572601756335</v>
      </c>
      <c r="N25" s="124">
        <f>IF(RES_hhdet_tes!N25=0,"",RES_hhdet_tes!N25/RES_hhdet_fec!N25)</f>
        <v>0.56887572193595126</v>
      </c>
      <c r="O25" s="124">
        <f>IF(RES_hhdet_tes!O25=0,"",RES_hhdet_tes!O25/RES_hhdet_fec!O25)</f>
        <v>0.59153940244245251</v>
      </c>
      <c r="P25" s="124">
        <f>IF(RES_hhdet_tes!P25=0,"",RES_hhdet_tes!P25/RES_hhdet_fec!P25)</f>
        <v>0.59577507485529868</v>
      </c>
      <c r="Q25" s="124">
        <f>IF(RES_hhdet_tes!Q25=0,"",RES_hhdet_tes!Q25/RES_hhdet_fec!Q25)</f>
        <v>0.60088556151650652</v>
      </c>
      <c r="R25" s="124">
        <f>IF(RES_hhdet_tes!R25=0,"",RES_hhdet_tes!R25/RES_hhdet_fec!R25)</f>
        <v>0.60861129233703992</v>
      </c>
      <c r="S25" s="124">
        <f>IF(RES_hhdet_tes!S25=0,"",RES_hhdet_tes!S25/RES_hhdet_fec!S25)</f>
        <v>0.61846723854226182</v>
      </c>
      <c r="T25" s="124">
        <f>IF(RES_hhdet_tes!T25=0,"",RES_hhdet_tes!T25/RES_hhdet_fec!T25)</f>
        <v>0.62944912667772868</v>
      </c>
      <c r="U25" s="124">
        <f>IF(RES_hhdet_tes!U25=0,"",RES_hhdet_tes!U25/RES_hhdet_fec!U25)</f>
        <v>0.64235645674878605</v>
      </c>
      <c r="V25" s="124">
        <f>IF(RES_hhdet_tes!V25=0,"",RES_hhdet_tes!V25/RES_hhdet_fec!V25)</f>
        <v>0.65622667675459101</v>
      </c>
      <c r="W25" s="124">
        <f>IF(RES_hhdet_tes!W25=0,"",RES_hhdet_tes!W25/RES_hhdet_fec!W25)</f>
        <v>0.67049172756565856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0.46594838219407986</v>
      </c>
      <c r="C26" s="111">
        <f>IF(RES_hhdet_tes!C26=0,"",RES_hhdet_tes!C26/RES_hhdet_fec!C26)</f>
        <v>0.46825449417062076</v>
      </c>
      <c r="D26" s="111">
        <f>IF(RES_hhdet_tes!D26=0,"",RES_hhdet_tes!D26/RES_hhdet_fec!D26)</f>
        <v>0.47011734969151497</v>
      </c>
      <c r="E26" s="111">
        <f>IF(RES_hhdet_tes!E26=0,"",RES_hhdet_tes!E26/RES_hhdet_fec!E26)</f>
        <v>0.47215137301393917</v>
      </c>
      <c r="F26" s="111">
        <f>IF(RES_hhdet_tes!F26=0,"",RES_hhdet_tes!F26/RES_hhdet_fec!F26)</f>
        <v>0.47525919901515562</v>
      </c>
      <c r="G26" s="111">
        <f>IF(RES_hhdet_tes!G26=0,"",RES_hhdet_tes!G26/RES_hhdet_fec!G26)</f>
        <v>0.48080923253660474</v>
      </c>
      <c r="H26" s="111">
        <f>IF(RES_hhdet_tes!H26=0,"",RES_hhdet_tes!H26/RES_hhdet_fec!H26)</f>
        <v>0.48825841338939369</v>
      </c>
      <c r="I26" s="111">
        <f>IF(RES_hhdet_tes!I26=0,"",RES_hhdet_tes!I26/RES_hhdet_fec!I26)</f>
        <v>0.49743439130742434</v>
      </c>
      <c r="J26" s="111">
        <f>IF(RES_hhdet_tes!J26=0,"",RES_hhdet_tes!J26/RES_hhdet_fec!J26)</f>
        <v>0.5081797004267421</v>
      </c>
      <c r="K26" s="111">
        <f>IF(RES_hhdet_tes!K26=0,"",RES_hhdet_tes!K26/RES_hhdet_fec!K26)</f>
        <v>0.51838919906569603</v>
      </c>
      <c r="L26" s="111">
        <f>IF(RES_hhdet_tes!L26=0,"",RES_hhdet_tes!L26/RES_hhdet_fec!L26)</f>
        <v>0.52972540825027381</v>
      </c>
      <c r="M26" s="111">
        <f>IF(RES_hhdet_tes!M26=0,"",RES_hhdet_tes!M26/RES_hhdet_fec!M26)</f>
        <v>0.54396170990841919</v>
      </c>
      <c r="N26" s="111">
        <f>IF(RES_hhdet_tes!N26=0,"",RES_hhdet_tes!N26/RES_hhdet_fec!N26)</f>
        <v>0.56404348517427383</v>
      </c>
      <c r="O26" s="111">
        <f>IF(RES_hhdet_tes!O26=0,"",RES_hhdet_tes!O26/RES_hhdet_fec!O26)</f>
        <v>0.58647556959952607</v>
      </c>
      <c r="P26" s="111">
        <f>IF(RES_hhdet_tes!P26=0,"",RES_hhdet_tes!P26/RES_hhdet_fec!P26)</f>
        <v>0.59061546495903894</v>
      </c>
      <c r="Q26" s="111">
        <f>IF(RES_hhdet_tes!Q26=0,"",RES_hhdet_tes!Q26/RES_hhdet_fec!Q26)</f>
        <v>0.59622388296917717</v>
      </c>
      <c r="R26" s="111">
        <f>IF(RES_hhdet_tes!R26=0,"",RES_hhdet_tes!R26/RES_hhdet_fec!R26)</f>
        <v>0.6039985991003487</v>
      </c>
      <c r="S26" s="111">
        <f>IF(RES_hhdet_tes!S26=0,"",RES_hhdet_tes!S26/RES_hhdet_fec!S26)</f>
        <v>0.61393668023234171</v>
      </c>
      <c r="T26" s="111">
        <f>IF(RES_hhdet_tes!T26=0,"",RES_hhdet_tes!T26/RES_hhdet_fec!T26)</f>
        <v>0.62502074921904038</v>
      </c>
      <c r="U26" s="111">
        <f>IF(RES_hhdet_tes!U26=0,"",RES_hhdet_tes!U26/RES_hhdet_fec!U26)</f>
        <v>0.63797027734969824</v>
      </c>
      <c r="V26" s="111">
        <f>IF(RES_hhdet_tes!V26=0,"",RES_hhdet_tes!V26/RES_hhdet_fec!V26)</f>
        <v>0.65194365846590974</v>
      </c>
      <c r="W26" s="111">
        <f>IF(RES_hhdet_tes!W26=0,"",RES_hhdet_tes!W26/RES_hhdet_fec!W26)</f>
        <v>0.66644118469654301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1.7961149824261566</v>
      </c>
      <c r="C28" s="124">
        <f>IF(RES_hhdet_tes!C28=0,"",RES_hhdet_tes!C28/RES_hhdet_fec!C28)</f>
        <v>1.8823681030399952</v>
      </c>
      <c r="D28" s="124">
        <f>IF(RES_hhdet_tes!D28=0,"",RES_hhdet_tes!D28/RES_hhdet_fec!D28)</f>
        <v>1.9996092474841389</v>
      </c>
      <c r="E28" s="124">
        <f>IF(RES_hhdet_tes!E28=0,"",RES_hhdet_tes!E28/RES_hhdet_fec!E28)</f>
        <v>2.0915362274832225</v>
      </c>
      <c r="F28" s="124">
        <f>IF(RES_hhdet_tes!F28=0,"",RES_hhdet_tes!F28/RES_hhdet_fec!F28)</f>
        <v>2.1777153164906817</v>
      </c>
      <c r="G28" s="124">
        <f>IF(RES_hhdet_tes!G28=0,"",RES_hhdet_tes!G28/RES_hhdet_fec!G28)</f>
        <v>2.316821851627064</v>
      </c>
      <c r="H28" s="124">
        <f>IF(RES_hhdet_tes!H28=0,"",RES_hhdet_tes!H28/RES_hhdet_fec!H28)</f>
        <v>2.4732104459054565</v>
      </c>
      <c r="I28" s="124">
        <f>IF(RES_hhdet_tes!I28=0,"",RES_hhdet_tes!I28/RES_hhdet_fec!I28)</f>
        <v>2.5847272337104577</v>
      </c>
      <c r="J28" s="124">
        <f>IF(RES_hhdet_tes!J28=0,"",RES_hhdet_tes!J28/RES_hhdet_fec!J28)</f>
        <v>2.6619474629537967</v>
      </c>
      <c r="K28" s="124">
        <f>IF(RES_hhdet_tes!K28=0,"",RES_hhdet_tes!K28/RES_hhdet_fec!K28)</f>
        <v>2.7432134478574541</v>
      </c>
      <c r="L28" s="124">
        <f>IF(RES_hhdet_tes!L28=0,"",RES_hhdet_tes!L28/RES_hhdet_fec!L28)</f>
        <v>2.8084396423837306</v>
      </c>
      <c r="M28" s="124">
        <f>IF(RES_hhdet_tes!M28=0,"",RES_hhdet_tes!M28/RES_hhdet_fec!M28)</f>
        <v>2.8711010369508467</v>
      </c>
      <c r="N28" s="124">
        <f>IF(RES_hhdet_tes!N28=0,"",RES_hhdet_tes!N28/RES_hhdet_fec!N28)</f>
        <v>2.9416607945911863</v>
      </c>
      <c r="O28" s="124">
        <f>IF(RES_hhdet_tes!O28=0,"",RES_hhdet_tes!O28/RES_hhdet_fec!O28)</f>
        <v>3.0669739532078317</v>
      </c>
      <c r="P28" s="124">
        <f>IF(RES_hhdet_tes!P28=0,"",RES_hhdet_tes!P28/RES_hhdet_fec!P28)</f>
        <v>3.1602334359651474</v>
      </c>
      <c r="Q28" s="124">
        <f>IF(RES_hhdet_tes!Q28=0,"",RES_hhdet_tes!Q28/RES_hhdet_fec!Q28)</f>
        <v>3.249473804561354</v>
      </c>
      <c r="R28" s="124">
        <f>IF(RES_hhdet_tes!R28=0,"",RES_hhdet_tes!R28/RES_hhdet_fec!R28)</f>
        <v>3.377966869404331</v>
      </c>
      <c r="S28" s="124">
        <f>IF(RES_hhdet_tes!S28=0,"",RES_hhdet_tes!S28/RES_hhdet_fec!S28)</f>
        <v>3.5083716217620062</v>
      </c>
      <c r="T28" s="124">
        <f>IF(RES_hhdet_tes!T28=0,"",RES_hhdet_tes!T28/RES_hhdet_fec!T28)</f>
        <v>3.6286384484896126</v>
      </c>
      <c r="U28" s="124">
        <f>IF(RES_hhdet_tes!U28=0,"",RES_hhdet_tes!U28/RES_hhdet_fec!U28)</f>
        <v>3.7331513965472247</v>
      </c>
      <c r="V28" s="124">
        <f>IF(RES_hhdet_tes!V28=0,"",RES_hhdet_tes!V28/RES_hhdet_fec!V28)</f>
        <v>3.8325057682598338</v>
      </c>
      <c r="W28" s="124">
        <f>IF(RES_hhdet_tes!W28=0,"",RES_hhdet_tes!W28/RES_hhdet_fec!W28)</f>
        <v>3.9098949115939274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1.7961149824261566</v>
      </c>
      <c r="C29" s="111">
        <f>IF(RES_hhdet_tes!C29=0,"",RES_hhdet_tes!C29/RES_hhdet_fec!C29)</f>
        <v>1.8823681030399952</v>
      </c>
      <c r="D29" s="111">
        <f>IF(RES_hhdet_tes!D29=0,"",RES_hhdet_tes!D29/RES_hhdet_fec!D29)</f>
        <v>1.9996092474841389</v>
      </c>
      <c r="E29" s="111">
        <f>IF(RES_hhdet_tes!E29=0,"",RES_hhdet_tes!E29/RES_hhdet_fec!E29)</f>
        <v>2.0915362274832225</v>
      </c>
      <c r="F29" s="111">
        <f>IF(RES_hhdet_tes!F29=0,"",RES_hhdet_tes!F29/RES_hhdet_fec!F29)</f>
        <v>2.1777153164906817</v>
      </c>
      <c r="G29" s="111">
        <f>IF(RES_hhdet_tes!G29=0,"",RES_hhdet_tes!G29/RES_hhdet_fec!G29)</f>
        <v>2.316821851627064</v>
      </c>
      <c r="H29" s="111">
        <f>IF(RES_hhdet_tes!H29=0,"",RES_hhdet_tes!H29/RES_hhdet_fec!H29)</f>
        <v>2.4732104459054565</v>
      </c>
      <c r="I29" s="111">
        <f>IF(RES_hhdet_tes!I29=0,"",RES_hhdet_tes!I29/RES_hhdet_fec!I29)</f>
        <v>2.5847272337104577</v>
      </c>
      <c r="J29" s="111">
        <f>IF(RES_hhdet_tes!J29=0,"",RES_hhdet_tes!J29/RES_hhdet_fec!J29)</f>
        <v>2.6619474629537967</v>
      </c>
      <c r="K29" s="111">
        <f>IF(RES_hhdet_tes!K29=0,"",RES_hhdet_tes!K29/RES_hhdet_fec!K29)</f>
        <v>2.7432134478574541</v>
      </c>
      <c r="L29" s="111">
        <f>IF(RES_hhdet_tes!L29=0,"",RES_hhdet_tes!L29/RES_hhdet_fec!L29)</f>
        <v>2.8084396423837306</v>
      </c>
      <c r="M29" s="111">
        <f>IF(RES_hhdet_tes!M29=0,"",RES_hhdet_tes!M29/RES_hhdet_fec!M29)</f>
        <v>2.8711010369508467</v>
      </c>
      <c r="N29" s="111">
        <f>IF(RES_hhdet_tes!N29=0,"",RES_hhdet_tes!N29/RES_hhdet_fec!N29)</f>
        <v>2.9416607945911863</v>
      </c>
      <c r="O29" s="111">
        <f>IF(RES_hhdet_tes!O29=0,"",RES_hhdet_tes!O29/RES_hhdet_fec!O29)</f>
        <v>3.0669739532078317</v>
      </c>
      <c r="P29" s="111">
        <f>IF(RES_hhdet_tes!P29=0,"",RES_hhdet_tes!P29/RES_hhdet_fec!P29)</f>
        <v>3.1602334359651474</v>
      </c>
      <c r="Q29" s="111">
        <f>IF(RES_hhdet_tes!Q29=0,"",RES_hhdet_tes!Q29/RES_hhdet_fec!Q29)</f>
        <v>3.249473804561354</v>
      </c>
      <c r="R29" s="111">
        <f>IF(RES_hhdet_tes!R29=0,"",RES_hhdet_tes!R29/RES_hhdet_fec!R29)</f>
        <v>3.377966869404331</v>
      </c>
      <c r="S29" s="111">
        <f>IF(RES_hhdet_tes!S29=0,"",RES_hhdet_tes!S29/RES_hhdet_fec!S29)</f>
        <v>3.5083716217620062</v>
      </c>
      <c r="T29" s="111">
        <f>IF(RES_hhdet_tes!T29=0,"",RES_hhdet_tes!T29/RES_hhdet_fec!T29)</f>
        <v>3.6286384484896126</v>
      </c>
      <c r="U29" s="111">
        <f>IF(RES_hhdet_tes!U29=0,"",RES_hhdet_tes!U29/RES_hhdet_fec!U29)</f>
        <v>3.7331513965472247</v>
      </c>
      <c r="V29" s="111">
        <f>IF(RES_hhdet_tes!V29=0,"",RES_hhdet_tes!V29/RES_hhdet_fec!V29)</f>
        <v>3.8325057682598338</v>
      </c>
      <c r="W29" s="111">
        <f>IF(RES_hhdet_tes!W29=0,"",RES_hhdet_tes!W29/RES_hhdet_fec!W29)</f>
        <v>3.9098949115939274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0.59604598398412034</v>
      </c>
      <c r="C30" s="124">
        <f>IF(RES_hhdet_tes!C30=0,"",RES_hhdet_tes!C30/RES_hhdet_fec!C30)</f>
        <v>0.59875077768814255</v>
      </c>
      <c r="D30" s="124">
        <f>IF(RES_hhdet_tes!D30=0,"",RES_hhdet_tes!D30/RES_hhdet_fec!D30)</f>
        <v>0.60416112022406843</v>
      </c>
      <c r="E30" s="124">
        <f>IF(RES_hhdet_tes!E30=0,"",RES_hhdet_tes!E30/RES_hhdet_fec!E30)</f>
        <v>0.60800545011726082</v>
      </c>
      <c r="F30" s="124">
        <f>IF(RES_hhdet_tes!F30=0,"",RES_hhdet_tes!F30/RES_hhdet_fec!F30)</f>
        <v>0.61155424915553624</v>
      </c>
      <c r="G30" s="124">
        <f>IF(RES_hhdet_tes!G30=0,"",RES_hhdet_tes!G30/RES_hhdet_fec!G30)</f>
        <v>0.62352685753387604</v>
      </c>
      <c r="H30" s="124">
        <f>IF(RES_hhdet_tes!H30=0,"",RES_hhdet_tes!H30/RES_hhdet_fec!H30)</f>
        <v>0.63707450915691333</v>
      </c>
      <c r="I30" s="124">
        <f>IF(RES_hhdet_tes!I30=0,"",RES_hhdet_tes!I30/RES_hhdet_fec!I30)</f>
        <v>0.64781474770275249</v>
      </c>
      <c r="J30" s="124">
        <f>IF(RES_hhdet_tes!J30=0,"",RES_hhdet_tes!J30/RES_hhdet_fec!J30)</f>
        <v>0.65489479748303825</v>
      </c>
      <c r="K30" s="124">
        <f>IF(RES_hhdet_tes!K30=0,"",RES_hhdet_tes!K30/RES_hhdet_fec!K30)</f>
        <v>0.66084968355227169</v>
      </c>
      <c r="L30" s="124">
        <f>IF(RES_hhdet_tes!L30=0,"",RES_hhdet_tes!L30/RES_hhdet_fec!L30)</f>
        <v>0.66980667540157213</v>
      </c>
      <c r="M30" s="124">
        <f>IF(RES_hhdet_tes!M30=0,"",RES_hhdet_tes!M30/RES_hhdet_fec!M30)</f>
        <v>0.67168893933497686</v>
      </c>
      <c r="N30" s="124">
        <f>IF(RES_hhdet_tes!N30=0,"",RES_hhdet_tes!N30/RES_hhdet_fec!N30)</f>
        <v>0.6831276931426381</v>
      </c>
      <c r="O30" s="124">
        <f>IF(RES_hhdet_tes!O30=0,"",RES_hhdet_tes!O30/RES_hhdet_fec!O30)</f>
        <v>0.69697392557832127</v>
      </c>
      <c r="P30" s="124">
        <f>IF(RES_hhdet_tes!P30=0,"",RES_hhdet_tes!P30/RES_hhdet_fec!P30)</f>
        <v>0.7064268510195767</v>
      </c>
      <c r="Q30" s="124">
        <f>IF(RES_hhdet_tes!Q30=0,"",RES_hhdet_tes!Q30/RES_hhdet_fec!Q30)</f>
        <v>0.7173617739710928</v>
      </c>
      <c r="R30" s="124">
        <f>IF(RES_hhdet_tes!R30=0,"",RES_hhdet_tes!R30/RES_hhdet_fec!R30)</f>
        <v>0.72988485848829709</v>
      </c>
      <c r="S30" s="124">
        <f>IF(RES_hhdet_tes!S30=0,"",RES_hhdet_tes!S30/RES_hhdet_fec!S30)</f>
        <v>0.74277799748661644</v>
      </c>
      <c r="T30" s="124">
        <f>IF(RES_hhdet_tes!T30=0,"",RES_hhdet_tes!T30/RES_hhdet_fec!T30)</f>
        <v>0.75657243369640492</v>
      </c>
      <c r="U30" s="124">
        <f>IF(RES_hhdet_tes!U30=0,"",RES_hhdet_tes!U30/RES_hhdet_fec!U30)</f>
        <v>0.77152454313540964</v>
      </c>
      <c r="V30" s="124">
        <f>IF(RES_hhdet_tes!V30=0,"",RES_hhdet_tes!V30/RES_hhdet_fec!V30)</f>
        <v>0.78788620840423851</v>
      </c>
      <c r="W30" s="124">
        <f>IF(RES_hhdet_tes!W30=0,"",RES_hhdet_tes!W30/RES_hhdet_fec!W30)</f>
        <v>0.80297810802582115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0.5628161730866581</v>
      </c>
      <c r="C31" s="111">
        <f>IF(RES_hhdet_tes!C31=0,"",RES_hhdet_tes!C31/RES_hhdet_fec!C31)</f>
        <v>0.56470964795414491</v>
      </c>
      <c r="D31" s="111">
        <f>IF(RES_hhdet_tes!D31=0,"",RES_hhdet_tes!D31/RES_hhdet_fec!D31)</f>
        <v>0.56645518457497235</v>
      </c>
      <c r="E31" s="111">
        <f>IF(RES_hhdet_tes!E31=0,"",RES_hhdet_tes!E31/RES_hhdet_fec!E31)</f>
        <v>0.56903609015305334</v>
      </c>
      <c r="F31" s="111">
        <f>IF(RES_hhdet_tes!F31=0,"",RES_hhdet_tes!F31/RES_hhdet_fec!F31)</f>
        <v>0.57291657464381152</v>
      </c>
      <c r="G31" s="111">
        <f>IF(RES_hhdet_tes!G31=0,"",RES_hhdet_tes!G31/RES_hhdet_fec!G31)</f>
        <v>0.5770756731007024</v>
      </c>
      <c r="H31" s="111">
        <f>IF(RES_hhdet_tes!H31=0,"",RES_hhdet_tes!H31/RES_hhdet_fec!H31)</f>
        <v>0.58345543143071554</v>
      </c>
      <c r="I31" s="111">
        <f>IF(RES_hhdet_tes!I31=0,"",RES_hhdet_tes!I31/RES_hhdet_fec!I31)</f>
        <v>0.58732491434217482</v>
      </c>
      <c r="J31" s="111">
        <f>IF(RES_hhdet_tes!J31=0,"",RES_hhdet_tes!J31/RES_hhdet_fec!J31)</f>
        <v>0.58914930109112018</v>
      </c>
      <c r="K31" s="111">
        <f>IF(RES_hhdet_tes!K31=0,"",RES_hhdet_tes!K31/RES_hhdet_fec!K31)</f>
        <v>0.59225810001287194</v>
      </c>
      <c r="L31" s="111">
        <f>IF(RES_hhdet_tes!L31=0,"",RES_hhdet_tes!L31/RES_hhdet_fec!L31)</f>
        <v>0.59550884400568116</v>
      </c>
      <c r="M31" s="111">
        <f>IF(RES_hhdet_tes!M31=0,"",RES_hhdet_tes!M31/RES_hhdet_fec!M31)</f>
        <v>0.60101974121801294</v>
      </c>
      <c r="N31" s="111">
        <f>IF(RES_hhdet_tes!N31=0,"",RES_hhdet_tes!N31/RES_hhdet_fec!N31)</f>
        <v>0.60805276462281799</v>
      </c>
      <c r="O31" s="111">
        <f>IF(RES_hhdet_tes!O31=0,"",RES_hhdet_tes!O31/RES_hhdet_fec!O31)</f>
        <v>0.61598472149648276</v>
      </c>
      <c r="P31" s="111">
        <f>IF(RES_hhdet_tes!P31=0,"",RES_hhdet_tes!P31/RES_hhdet_fec!P31)</f>
        <v>0.62193273882085176</v>
      </c>
      <c r="Q31" s="111">
        <f>IF(RES_hhdet_tes!Q31=0,"",RES_hhdet_tes!Q31/RES_hhdet_fec!Q31)</f>
        <v>0.63347238128697558</v>
      </c>
      <c r="R31" s="111">
        <f>IF(RES_hhdet_tes!R31=0,"",RES_hhdet_tes!R31/RES_hhdet_fec!R31)</f>
        <v>0.65700086757633225</v>
      </c>
      <c r="S31" s="111">
        <f>IF(RES_hhdet_tes!S31=0,"",RES_hhdet_tes!S31/RES_hhdet_fec!S31)</f>
        <v>0.68350722654270302</v>
      </c>
      <c r="T31" s="111">
        <f>IF(RES_hhdet_tes!T31=0,"",RES_hhdet_tes!T31/RES_hhdet_fec!T31)</f>
        <v>0.70965444763690511</v>
      </c>
      <c r="U31" s="111">
        <f>IF(RES_hhdet_tes!U31=0,"",RES_hhdet_tes!U31/RES_hhdet_fec!U31)</f>
        <v>0.73348573719979304</v>
      </c>
      <c r="V31" s="111">
        <f>IF(RES_hhdet_tes!V31=0,"",RES_hhdet_tes!V31/RES_hhdet_fec!V31)</f>
        <v>0.75038226666140406</v>
      </c>
      <c r="W31" s="111">
        <f>IF(RES_hhdet_tes!W31=0,"",RES_hhdet_tes!W31/RES_hhdet_fec!W31)</f>
        <v>0.76152473195726056</v>
      </c>
      <c r="DA31" s="63" t="s">
        <v>1934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0.87723424922873028</v>
      </c>
      <c r="C32" s="111">
        <f>IF(RES_hhdet_tes!C32=0,"",RES_hhdet_tes!C32/RES_hhdet_fec!C32)</f>
        <v>0.89291328293514971</v>
      </c>
      <c r="D32" s="111">
        <f>IF(RES_hhdet_tes!D32=0,"",RES_hhdet_tes!D32/RES_hhdet_fec!D32)</f>
        <v>0.87725456590446282</v>
      </c>
      <c r="E32" s="111">
        <f>IF(RES_hhdet_tes!E32=0,"",RES_hhdet_tes!E32/RES_hhdet_fec!E32)</f>
        <v>0.89662895509715412</v>
      </c>
      <c r="F32" s="111">
        <f>IF(RES_hhdet_tes!F32=0,"",RES_hhdet_tes!F32/RES_hhdet_fec!F32)</f>
        <v>0.87608900971907122</v>
      </c>
      <c r="G32" s="111">
        <f>IF(RES_hhdet_tes!G32=0,"",RES_hhdet_tes!G32/RES_hhdet_fec!G32)</f>
        <v>0.89434906693534544</v>
      </c>
      <c r="H32" s="111">
        <f>IF(RES_hhdet_tes!H32=0,"",RES_hhdet_tes!H32/RES_hhdet_fec!H32)</f>
        <v>0.89464294949593381</v>
      </c>
      <c r="I32" s="111">
        <f>IF(RES_hhdet_tes!I32=0,"",RES_hhdet_tes!I32/RES_hhdet_fec!I32)</f>
        <v>0.89536341652328677</v>
      </c>
      <c r="J32" s="111">
        <f>IF(RES_hhdet_tes!J32=0,"",RES_hhdet_tes!J32/RES_hhdet_fec!J32)</f>
        <v>0.87316611158869806</v>
      </c>
      <c r="K32" s="111">
        <f>IF(RES_hhdet_tes!K32=0,"",RES_hhdet_tes!K32/RES_hhdet_fec!K32)</f>
        <v>0.89236223018184113</v>
      </c>
      <c r="L32" s="111">
        <f>IF(RES_hhdet_tes!L32=0,"",RES_hhdet_tes!L32/RES_hhdet_fec!L32)</f>
        <v>0.90085122641219484</v>
      </c>
      <c r="M32" s="111">
        <f>IF(RES_hhdet_tes!M32=0,"",RES_hhdet_tes!M32/RES_hhdet_fec!M32)</f>
        <v>0.88639657377880399</v>
      </c>
      <c r="N32" s="111">
        <f>IF(RES_hhdet_tes!N32=0,"",RES_hhdet_tes!N32/RES_hhdet_fec!N32)</f>
        <v>0.91201398696039471</v>
      </c>
      <c r="O32" s="111">
        <f>IF(RES_hhdet_tes!O32=0,"",RES_hhdet_tes!O32/RES_hhdet_fec!O32)</f>
        <v>0.91586391771516951</v>
      </c>
      <c r="P32" s="111">
        <f>IF(RES_hhdet_tes!P32=0,"",RES_hhdet_tes!P32/RES_hhdet_fec!P32)</f>
        <v>0.88237839965803921</v>
      </c>
      <c r="Q32" s="111">
        <f>IF(RES_hhdet_tes!Q32=0,"",RES_hhdet_tes!Q32/RES_hhdet_fec!Q32)</f>
        <v>0.91748777548115468</v>
      </c>
      <c r="R32" s="111">
        <f>IF(RES_hhdet_tes!R32=0,"",RES_hhdet_tes!R32/RES_hhdet_fec!R32)</f>
        <v>0.92783729538379822</v>
      </c>
      <c r="S32" s="111">
        <f>IF(RES_hhdet_tes!S32=0,"",RES_hhdet_tes!S32/RES_hhdet_fec!S32)</f>
        <v>0.93096684218678749</v>
      </c>
      <c r="T32" s="111">
        <f>IF(RES_hhdet_tes!T32=0,"",RES_hhdet_tes!T32/RES_hhdet_fec!T32)</f>
        <v>0.94331914908938497</v>
      </c>
      <c r="U32" s="111">
        <f>IF(RES_hhdet_tes!U32=0,"",RES_hhdet_tes!U32/RES_hhdet_fec!U32)</f>
        <v>0.94145003199495403</v>
      </c>
      <c r="V32" s="111">
        <f>IF(RES_hhdet_tes!V32=0,"",RES_hhdet_tes!V32/RES_hhdet_fec!V32)</f>
        <v>0.95037889729980873</v>
      </c>
      <c r="W32" s="111">
        <f>IF(RES_hhdet_tes!W32=0,"",RES_hhdet_tes!W32/RES_hhdet_fec!W32)</f>
        <v>0.94432261084170055</v>
      </c>
      <c r="DA32" s="63" t="s">
        <v>1935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0.5628161730866581</v>
      </c>
      <c r="C33" s="112">
        <f>IF(RES_hhdet_tes!C33=0,"",RES_hhdet_tes!C33/RES_hhdet_fec!C33)</f>
        <v>0.5659961140323807</v>
      </c>
      <c r="D33" s="112">
        <f>IF(RES_hhdet_tes!D33=0,"",RES_hhdet_tes!D33/RES_hhdet_fec!D33)</f>
        <v>0.5679286016374121</v>
      </c>
      <c r="E33" s="112">
        <f>IF(RES_hhdet_tes!E33=0,"",RES_hhdet_tes!E33/RES_hhdet_fec!E33)</f>
        <v>0.57197135911787678</v>
      </c>
      <c r="F33" s="112">
        <f>IF(RES_hhdet_tes!F33=0,"",RES_hhdet_tes!F33/RES_hhdet_fec!F33)</f>
        <v>0.57697259952899593</v>
      </c>
      <c r="G33" s="112">
        <f>IF(RES_hhdet_tes!G33=0,"",RES_hhdet_tes!G33/RES_hhdet_fec!G33)</f>
        <v>0.58208404231643585</v>
      </c>
      <c r="H33" s="112">
        <f>IF(RES_hhdet_tes!H33=0,"",RES_hhdet_tes!H33/RES_hhdet_fec!H33)</f>
        <v>0.58661533028712476</v>
      </c>
      <c r="I33" s="112">
        <f>IF(RES_hhdet_tes!I33=0,"",RES_hhdet_tes!I33/RES_hhdet_fec!I33)</f>
        <v>0.589746966000398</v>
      </c>
      <c r="J33" s="112">
        <f>IF(RES_hhdet_tes!J33=0,"",RES_hhdet_tes!J33/RES_hhdet_fec!J33)</f>
        <v>0.59311724718488301</v>
      </c>
      <c r="K33" s="112">
        <f>IF(RES_hhdet_tes!K33=0,"",RES_hhdet_tes!K33/RES_hhdet_fec!K33)</f>
        <v>0.59629212925405672</v>
      </c>
      <c r="L33" s="112">
        <f>IF(RES_hhdet_tes!L33=0,"",RES_hhdet_tes!L33/RES_hhdet_fec!L33)</f>
        <v>0.60003992942583573</v>
      </c>
      <c r="M33" s="112">
        <f>IF(RES_hhdet_tes!M33=0,"",RES_hhdet_tes!M33/RES_hhdet_fec!M33)</f>
        <v>0.60327030710464224</v>
      </c>
      <c r="N33" s="112">
        <f>IF(RES_hhdet_tes!N33=0,"",RES_hhdet_tes!N33/RES_hhdet_fec!N33)</f>
        <v>0.61016684114132258</v>
      </c>
      <c r="O33" s="112">
        <f>IF(RES_hhdet_tes!O33=0,"",RES_hhdet_tes!O33/RES_hhdet_fec!O33)</f>
        <v>0.61955972181848595</v>
      </c>
      <c r="P33" s="112">
        <f>IF(RES_hhdet_tes!P33=0,"",RES_hhdet_tes!P33/RES_hhdet_fec!P33)</f>
        <v>0.62503585205473733</v>
      </c>
      <c r="Q33" s="112">
        <f>IF(RES_hhdet_tes!Q33=0,"",RES_hhdet_tes!Q33/RES_hhdet_fec!Q33)</f>
        <v>0.64144586051393082</v>
      </c>
      <c r="R33" s="112">
        <f>IF(RES_hhdet_tes!R33=0,"",RES_hhdet_tes!R33/RES_hhdet_fec!R33)</f>
        <v>0.66662445117920821</v>
      </c>
      <c r="S33" s="112">
        <f>IF(RES_hhdet_tes!S33=0,"",RES_hhdet_tes!S33/RES_hhdet_fec!S33)</f>
        <v>0.6916542765411271</v>
      </c>
      <c r="T33" s="112">
        <f>IF(RES_hhdet_tes!T33=0,"",RES_hhdet_tes!T33/RES_hhdet_fec!T33)</f>
        <v>0.71612566073263628</v>
      </c>
      <c r="U33" s="112">
        <f>IF(RES_hhdet_tes!U33=0,"",RES_hhdet_tes!U33/RES_hhdet_fec!U33)</f>
        <v>0.73340115622001145</v>
      </c>
      <c r="V33" s="112">
        <f>IF(RES_hhdet_tes!V33=0,"",RES_hhdet_tes!V33/RES_hhdet_fec!V33)</f>
        <v>0.75301663475639935</v>
      </c>
      <c r="W33" s="112">
        <f>IF(RES_hhdet_tes!W33=0,"",RES_hhdet_tes!W33/RES_hhdet_fec!W33)</f>
        <v>0.76887827880353066</v>
      </c>
      <c r="DA33" s="131" t="s">
        <v>1936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0.63053944610444024</v>
      </c>
      <c r="C35" s="112">
        <f>IF(RES_hhdet_tes!C35=0,"",RES_hhdet_tes!C35/RES_hhdet_fec!C35)</f>
        <v>0.63359817200983481</v>
      </c>
      <c r="D35" s="112">
        <f>IF(RES_hhdet_tes!D35=0,"",RES_hhdet_tes!D35/RES_hhdet_fec!D35)</f>
        <v>0.63707434571871213</v>
      </c>
      <c r="E35" s="112">
        <f>IF(RES_hhdet_tes!E35=0,"",RES_hhdet_tes!E35/RES_hhdet_fec!E35)</f>
        <v>0.64062501750343837</v>
      </c>
      <c r="F35" s="112">
        <f>IF(RES_hhdet_tes!F35=0,"",RES_hhdet_tes!F35/RES_hhdet_fec!F35)</f>
        <v>0.644627668342865</v>
      </c>
      <c r="G35" s="112">
        <f>IF(RES_hhdet_tes!G35=0,"",RES_hhdet_tes!G35/RES_hhdet_fec!G35)</f>
        <v>0.65006065591633699</v>
      </c>
      <c r="H35" s="112">
        <f>IF(RES_hhdet_tes!H35=0,"",RES_hhdet_tes!H35/RES_hhdet_fec!H35)</f>
        <v>0.65574006052516287</v>
      </c>
      <c r="I35" s="112">
        <f>IF(RES_hhdet_tes!I35=0,"",RES_hhdet_tes!I35/RES_hhdet_fec!I35)</f>
        <v>0.65831939070700496</v>
      </c>
      <c r="J35" s="112">
        <f>IF(RES_hhdet_tes!J35=0,"",RES_hhdet_tes!J35/RES_hhdet_fec!J35)</f>
        <v>0.65918247371096961</v>
      </c>
      <c r="K35" s="112">
        <f>IF(RES_hhdet_tes!K35=0,"",RES_hhdet_tes!K35/RES_hhdet_fec!K35)</f>
        <v>0.66029114546050438</v>
      </c>
      <c r="L35" s="112">
        <f>IF(RES_hhdet_tes!L35=0,"",RES_hhdet_tes!L35/RES_hhdet_fec!L35)</f>
        <v>0.66138999178163405</v>
      </c>
      <c r="M35" s="112">
        <f>IF(RES_hhdet_tes!M35=0,"",RES_hhdet_tes!M35/RES_hhdet_fec!M35)</f>
        <v>0.66342433797031075</v>
      </c>
      <c r="N35" s="112">
        <f>IF(RES_hhdet_tes!N35=0,"",RES_hhdet_tes!N35/RES_hhdet_fec!N35)</f>
        <v>0.66749446493067777</v>
      </c>
      <c r="O35" s="112">
        <f>IF(RES_hhdet_tes!O35=0,"",RES_hhdet_tes!O35/RES_hhdet_fec!O35)</f>
        <v>0.67445588579509874</v>
      </c>
      <c r="P35" s="112">
        <f>IF(RES_hhdet_tes!P35=0,"",RES_hhdet_tes!P35/RES_hhdet_fec!P35)</f>
        <v>0.67992875147240739</v>
      </c>
      <c r="Q35" s="112">
        <f>IF(RES_hhdet_tes!Q35=0,"",RES_hhdet_tes!Q35/RES_hhdet_fec!Q35)</f>
        <v>0.68775369322015012</v>
      </c>
      <c r="R35" s="112">
        <f>IF(RES_hhdet_tes!R35=0,"",RES_hhdet_tes!R35/RES_hhdet_fec!R35)</f>
        <v>0.69430564517626925</v>
      </c>
      <c r="S35" s="112">
        <f>IF(RES_hhdet_tes!S35=0,"",RES_hhdet_tes!S35/RES_hhdet_fec!S35)</f>
        <v>0.70137046834494865</v>
      </c>
      <c r="T35" s="112">
        <f>IF(RES_hhdet_tes!T35=0,"",RES_hhdet_tes!T35/RES_hhdet_fec!T35)</f>
        <v>0.71053996012191767</v>
      </c>
      <c r="U35" s="112">
        <f>IF(RES_hhdet_tes!U35=0,"",RES_hhdet_tes!U35/RES_hhdet_fec!U35)</f>
        <v>0.7225549733841331</v>
      </c>
      <c r="V35" s="112">
        <f>IF(RES_hhdet_tes!V35=0,"",RES_hhdet_tes!V35/RES_hhdet_fec!V35)</f>
        <v>0.73508759746999131</v>
      </c>
      <c r="W35" s="112">
        <f>IF(RES_hhdet_tes!W35=0,"",RES_hhdet_tes!W35/RES_hhdet_fec!W35)</f>
        <v>0.74430647712645848</v>
      </c>
      <c r="DA35" s="131" t="s">
        <v>1938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0.90450446545542429</v>
      </c>
      <c r="C36" s="113">
        <f>IF(RES_hhdet_tes!C36=0,"",RES_hhdet_tes!C36/RES_hhdet_fec!C36)</f>
        <v>0.91755896511033241</v>
      </c>
      <c r="D36" s="113">
        <f>IF(RES_hhdet_tes!D36=0,"",RES_hhdet_tes!D36/RES_hhdet_fec!D36)</f>
        <v>0.90604050406308834</v>
      </c>
      <c r="E36" s="113">
        <f>IF(RES_hhdet_tes!E36=0,"",RES_hhdet_tes!E36/RES_hhdet_fec!E36)</f>
        <v>0.92154682802025545</v>
      </c>
      <c r="F36" s="113">
        <f>IF(RES_hhdet_tes!F36=0,"",RES_hhdet_tes!F36/RES_hhdet_fec!F36)</f>
        <v>0.90513542862994734</v>
      </c>
      <c r="G36" s="113">
        <f>IF(RES_hhdet_tes!G36=0,"",RES_hhdet_tes!G36/RES_hhdet_fec!G36)</f>
        <v>0.92016052084171496</v>
      </c>
      <c r="H36" s="113">
        <f>IF(RES_hhdet_tes!H36=0,"",RES_hhdet_tes!H36/RES_hhdet_fec!H36)</f>
        <v>0.92006228161513992</v>
      </c>
      <c r="I36" s="113">
        <f>IF(RES_hhdet_tes!I36=0,"",RES_hhdet_tes!I36/RES_hhdet_fec!I36)</f>
        <v>0.92021729817540865</v>
      </c>
      <c r="J36" s="113">
        <f>IF(RES_hhdet_tes!J36=0,"",RES_hhdet_tes!J36/RES_hhdet_fec!J36)</f>
        <v>0.90184871225172314</v>
      </c>
      <c r="K36" s="113">
        <f>IF(RES_hhdet_tes!K36=0,"",RES_hhdet_tes!K36/RES_hhdet_fec!K36)</f>
        <v>0.9167343651702099</v>
      </c>
      <c r="L36" s="113">
        <f>IF(RES_hhdet_tes!L36=0,"",RES_hhdet_tes!L36/RES_hhdet_fec!L36)</f>
        <v>0.9231475985990546</v>
      </c>
      <c r="M36" s="113">
        <f>IF(RES_hhdet_tes!M36=0,"",RES_hhdet_tes!M36/RES_hhdet_fec!M36)</f>
        <v>0.91067031738966631</v>
      </c>
      <c r="N36" s="113">
        <f>IF(RES_hhdet_tes!N36=0,"",RES_hhdet_tes!N36/RES_hhdet_fec!N36)</f>
        <v>0.93068257492129647</v>
      </c>
      <c r="O36" s="113">
        <f>IF(RES_hhdet_tes!O36=0,"",RES_hhdet_tes!O36/RES_hhdet_fec!O36)</f>
        <v>0.93352281979341445</v>
      </c>
      <c r="P36" s="113">
        <f>IF(RES_hhdet_tes!P36=0,"",RES_hhdet_tes!P36/RES_hhdet_fec!P36)</f>
        <v>0.90510842862021446</v>
      </c>
      <c r="Q36" s="113">
        <f>IF(RES_hhdet_tes!Q36=0,"",RES_hhdet_tes!Q36/RES_hhdet_fec!Q36)</f>
        <v>0.93197125999993957</v>
      </c>
      <c r="R36" s="113">
        <f>IF(RES_hhdet_tes!R36=0,"",RES_hhdet_tes!R36/RES_hhdet_fec!R36)</f>
        <v>0.93707879287774398</v>
      </c>
      <c r="S36" s="113">
        <f>IF(RES_hhdet_tes!S36=0,"",RES_hhdet_tes!S36/RES_hhdet_fec!S36)</f>
        <v>0.93564221400628189</v>
      </c>
      <c r="T36" s="113">
        <f>IF(RES_hhdet_tes!T36=0,"",RES_hhdet_tes!T36/RES_hhdet_fec!T36)</f>
        <v>0.94396749666542557</v>
      </c>
      <c r="U36" s="113">
        <f>IF(RES_hhdet_tes!U36=0,"",RES_hhdet_tes!U36/RES_hhdet_fec!U36)</f>
        <v>0.93917790181880112</v>
      </c>
      <c r="V36" s="113">
        <f>IF(RES_hhdet_tes!V36=0,"",RES_hhdet_tes!V36/RES_hhdet_fec!V36)</f>
        <v>0.94671342750227028</v>
      </c>
      <c r="W36" s="113">
        <f>IF(RES_hhdet_tes!W36=0,"",RES_hhdet_tes!W36/RES_hhdet_fec!W36)</f>
        <v>0.9384733473129967</v>
      </c>
      <c r="DA36" s="132" t="s">
        <v>1939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0.63053944610444024</v>
      </c>
      <c r="C37" s="111">
        <f>IF(RES_hhdet_tes!C37=0,"",RES_hhdet_tes!C37/RES_hhdet_fec!C37)</f>
        <v>0.63500745561534577</v>
      </c>
      <c r="D37" s="111">
        <f>IF(RES_hhdet_tes!D37=0,"",RES_hhdet_tes!D37/RES_hhdet_fec!D37)</f>
        <v>0.63952669777227367</v>
      </c>
      <c r="E37" s="111">
        <f>IF(RES_hhdet_tes!E37=0,"",RES_hhdet_tes!E37/RES_hhdet_fec!E37)</f>
        <v>0.64393177258817369</v>
      </c>
      <c r="F37" s="111">
        <f>IF(RES_hhdet_tes!F37=0,"",RES_hhdet_tes!F37/RES_hhdet_fec!F37)</f>
        <v>0.64786011987699199</v>
      </c>
      <c r="G37" s="111">
        <f>IF(RES_hhdet_tes!G37=0,"",RES_hhdet_tes!G37/RES_hhdet_fec!G37)</f>
        <v>0.65451658079749342</v>
      </c>
      <c r="H37" s="111">
        <f>IF(RES_hhdet_tes!H37=0,"",RES_hhdet_tes!H37/RES_hhdet_fec!H37)</f>
        <v>0.6577828996042564</v>
      </c>
      <c r="I37" s="111">
        <f>IF(RES_hhdet_tes!I37=0,"",RES_hhdet_tes!I37/RES_hhdet_fec!I37)</f>
        <v>0.65975060918956419</v>
      </c>
      <c r="J37" s="111">
        <f>IF(RES_hhdet_tes!J37=0,"",RES_hhdet_tes!J37/RES_hhdet_fec!J37)</f>
        <v>0.66147442382051402</v>
      </c>
      <c r="K37" s="111">
        <f>IF(RES_hhdet_tes!K37=0,"",RES_hhdet_tes!K37/RES_hhdet_fec!K37)</f>
        <v>0.66263143612430075</v>
      </c>
      <c r="L37" s="111">
        <f>IF(RES_hhdet_tes!L37=0,"",RES_hhdet_tes!L37/RES_hhdet_fec!L37)</f>
        <v>0.66437459769045626</v>
      </c>
      <c r="M37" s="111">
        <f>IF(RES_hhdet_tes!M37=0,"",RES_hhdet_tes!M37/RES_hhdet_fec!M37)</f>
        <v>0.66517780107552471</v>
      </c>
      <c r="N37" s="111">
        <f>IF(RES_hhdet_tes!N37=0,"",RES_hhdet_tes!N37/RES_hhdet_fec!N37)</f>
        <v>0.66846994105931323</v>
      </c>
      <c r="O37" s="111">
        <f>IF(RES_hhdet_tes!O37=0,"",RES_hhdet_tes!O37/RES_hhdet_fec!O37)</f>
        <v>0.67485023788497545</v>
      </c>
      <c r="P37" s="111">
        <f>IF(RES_hhdet_tes!P37=0,"",RES_hhdet_tes!P37/RES_hhdet_fec!P37)</f>
        <v>0.68177602558587047</v>
      </c>
      <c r="Q37" s="111">
        <f>IF(RES_hhdet_tes!Q37=0,"",RES_hhdet_tes!Q37/RES_hhdet_fec!Q37)</f>
        <v>0.68805320268035219</v>
      </c>
      <c r="R37" s="111">
        <f>IF(RES_hhdet_tes!R37=0,"",RES_hhdet_tes!R37/RES_hhdet_fec!R37)</f>
        <v>0.69776489177596046</v>
      </c>
      <c r="S37" s="111">
        <f>IF(RES_hhdet_tes!S37=0,"",RES_hhdet_tes!S37/RES_hhdet_fec!S37)</f>
        <v>0.70725057886955855</v>
      </c>
      <c r="T37" s="111">
        <f>IF(RES_hhdet_tes!T37=0,"",RES_hhdet_tes!T37/RES_hhdet_fec!T37)</f>
        <v>0.7165205122570093</v>
      </c>
      <c r="U37" s="111">
        <f>IF(RES_hhdet_tes!U37=0,"",RES_hhdet_tes!U37/RES_hhdet_fec!U37)</f>
        <v>0.72576127908236343</v>
      </c>
      <c r="V37" s="111">
        <f>IF(RES_hhdet_tes!V37=0,"",RES_hhdet_tes!V37/RES_hhdet_fec!V37)</f>
        <v>0.73784745142810815</v>
      </c>
      <c r="W37" s="111">
        <f>IF(RES_hhdet_tes!W37=0,"",RES_hhdet_tes!W37/RES_hhdet_fec!W37)</f>
        <v>0.7507102573826806</v>
      </c>
      <c r="DA37" s="63" t="s">
        <v>1940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0.69543651097134351</v>
      </c>
      <c r="C39" s="124">
        <f>IF(RES_hhdet_tes!C39=0,"",RES_hhdet_tes!C39/RES_hhdet_fec!C39)</f>
        <v>0.70065353652241613</v>
      </c>
      <c r="D39" s="124">
        <f>IF(RES_hhdet_tes!D39=0,"",RES_hhdet_tes!D39/RES_hhdet_fec!D39)</f>
        <v>0.70253235796868663</v>
      </c>
      <c r="E39" s="124">
        <f>IF(RES_hhdet_tes!E39=0,"",RES_hhdet_tes!E39/RES_hhdet_fec!E39)</f>
        <v>0.70080014495419218</v>
      </c>
      <c r="F39" s="124">
        <f>IF(RES_hhdet_tes!F39=0,"",RES_hhdet_tes!F39/RES_hhdet_fec!F39)</f>
        <v>0.70640976531558597</v>
      </c>
      <c r="G39" s="124">
        <f>IF(RES_hhdet_tes!G39=0,"",RES_hhdet_tes!G39/RES_hhdet_fec!G39)</f>
        <v>0.70665158538790185</v>
      </c>
      <c r="H39" s="124">
        <f>IF(RES_hhdet_tes!H39=0,"",RES_hhdet_tes!H39/RES_hhdet_fec!H39)</f>
        <v>0.718367783836111</v>
      </c>
      <c r="I39" s="124">
        <f>IF(RES_hhdet_tes!I39=0,"",RES_hhdet_tes!I39/RES_hhdet_fec!I39)</f>
        <v>0.72292063245515337</v>
      </c>
      <c r="J39" s="124">
        <f>IF(RES_hhdet_tes!J39=0,"",RES_hhdet_tes!J39/RES_hhdet_fec!J39)</f>
        <v>0.71544814612729046</v>
      </c>
      <c r="K39" s="124">
        <f>IF(RES_hhdet_tes!K39=0,"",RES_hhdet_tes!K39/RES_hhdet_fec!K39)</f>
        <v>0.71735321786567885</v>
      </c>
      <c r="L39" s="124">
        <f>IF(RES_hhdet_tes!L39=0,"",RES_hhdet_tes!L39/RES_hhdet_fec!L39)</f>
        <v>0.71625685227540326</v>
      </c>
      <c r="M39" s="124">
        <f>IF(RES_hhdet_tes!M39=0,"",RES_hhdet_tes!M39/RES_hhdet_fec!M39)</f>
        <v>0.7162696474521989</v>
      </c>
      <c r="N39" s="124">
        <f>IF(RES_hhdet_tes!N39=0,"",RES_hhdet_tes!N39/RES_hhdet_fec!N39)</f>
        <v>0.71657914659797073</v>
      </c>
      <c r="O39" s="124">
        <f>IF(RES_hhdet_tes!O39=0,"",RES_hhdet_tes!O39/RES_hhdet_fec!O39)</f>
        <v>0.72376875846110622</v>
      </c>
      <c r="P39" s="124">
        <f>IF(RES_hhdet_tes!P39=0,"",RES_hhdet_tes!P39/RES_hhdet_fec!P39)</f>
        <v>0.71680067939488523</v>
      </c>
      <c r="Q39" s="124">
        <f>IF(RES_hhdet_tes!Q39=0,"",RES_hhdet_tes!Q39/RES_hhdet_fec!Q39)</f>
        <v>0.72644009256447717</v>
      </c>
      <c r="R39" s="124">
        <f>IF(RES_hhdet_tes!R39=0,"",RES_hhdet_tes!R39/RES_hhdet_fec!R39)</f>
        <v>0.72824492384206529</v>
      </c>
      <c r="S39" s="124">
        <f>IF(RES_hhdet_tes!S39=0,"",RES_hhdet_tes!S39/RES_hhdet_fec!S39)</f>
        <v>0.73864724540457793</v>
      </c>
      <c r="T39" s="124">
        <f>IF(RES_hhdet_tes!T39=0,"",RES_hhdet_tes!T39/RES_hhdet_fec!T39)</f>
        <v>0.74277386664439382</v>
      </c>
      <c r="U39" s="124">
        <f>IF(RES_hhdet_tes!U39=0,"",RES_hhdet_tes!U39/RES_hhdet_fec!U39)</f>
        <v>0.7510542324454238</v>
      </c>
      <c r="V39" s="124">
        <f>IF(RES_hhdet_tes!V39=0,"",RES_hhdet_tes!V39/RES_hhdet_fec!V39)</f>
        <v>0.76021080986108935</v>
      </c>
      <c r="W39" s="124">
        <f>IF(RES_hhdet_tes!W39=0,"",RES_hhdet_tes!W39/RES_hhdet_fec!W39)</f>
        <v>0.76818086359699811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0.61762469634302908</v>
      </c>
      <c r="C40" s="111">
        <f>IF(RES_hhdet_tes!C40=0,"",RES_hhdet_tes!C40/RES_hhdet_fec!C40)</f>
        <v>0.61825980126693258</v>
      </c>
      <c r="D40" s="111">
        <f>IF(RES_hhdet_tes!D40=0,"",RES_hhdet_tes!D40/RES_hhdet_fec!D40)</f>
        <v>0.61900480869801611</v>
      </c>
      <c r="E40" s="111">
        <f>IF(RES_hhdet_tes!E40=0,"",RES_hhdet_tes!E40/RES_hhdet_fec!E40)</f>
        <v>0.61998787090055918</v>
      </c>
      <c r="F40" s="111">
        <f>IF(RES_hhdet_tes!F40=0,"",RES_hhdet_tes!F40/RES_hhdet_fec!F40)</f>
        <v>0.62110938248036529</v>
      </c>
      <c r="G40" s="111">
        <f>IF(RES_hhdet_tes!G40=0,"",RES_hhdet_tes!G40/RES_hhdet_fec!G40)</f>
        <v>0.62232634478995374</v>
      </c>
      <c r="H40" s="111">
        <f>IF(RES_hhdet_tes!H40=0,"",RES_hhdet_tes!H40/RES_hhdet_fec!H40)</f>
        <v>0.62381818205805206</v>
      </c>
      <c r="I40" s="111">
        <f>IF(RES_hhdet_tes!I40=0,"",RES_hhdet_tes!I40/RES_hhdet_fec!I40)</f>
        <v>0.6245405890985668</v>
      </c>
      <c r="J40" s="111">
        <f>IF(RES_hhdet_tes!J40=0,"",RES_hhdet_tes!J40/RES_hhdet_fec!J40)</f>
        <v>0.62469027302884206</v>
      </c>
      <c r="K40" s="111">
        <f>IF(RES_hhdet_tes!K40=0,"",RES_hhdet_tes!K40/RES_hhdet_fec!K40)</f>
        <v>0.62482540073740367</v>
      </c>
      <c r="L40" s="111">
        <f>IF(RES_hhdet_tes!L40=0,"",RES_hhdet_tes!L40/RES_hhdet_fec!L40)</f>
        <v>0.62495572501934749</v>
      </c>
      <c r="M40" s="111">
        <f>IF(RES_hhdet_tes!M40=0,"",RES_hhdet_tes!M40/RES_hhdet_fec!M40)</f>
        <v>0.6250913137737254</v>
      </c>
      <c r="N40" s="111">
        <f>IF(RES_hhdet_tes!N40=0,"",RES_hhdet_tes!N40/RES_hhdet_fec!N40)</f>
        <v>0.62522951395777415</v>
      </c>
      <c r="O40" s="111">
        <f>IF(RES_hhdet_tes!O40=0,"",RES_hhdet_tes!O40/RES_hhdet_fec!O40)</f>
        <v>0.625331991373833</v>
      </c>
      <c r="P40" s="111">
        <f>IF(RES_hhdet_tes!P40=0,"",RES_hhdet_tes!P40/RES_hhdet_fec!P40)</f>
        <v>0.62538083354607144</v>
      </c>
      <c r="Q40" s="111">
        <f>IF(RES_hhdet_tes!Q40=0,"",RES_hhdet_tes!Q40/RES_hhdet_fec!Q40)</f>
        <v>0.62542134874346367</v>
      </c>
      <c r="R40" s="111">
        <f>IF(RES_hhdet_tes!R40=0,"",RES_hhdet_tes!R40/RES_hhdet_fec!R40)</f>
        <v>0.62553213833411514</v>
      </c>
      <c r="S40" s="111">
        <f>IF(RES_hhdet_tes!S40=0,"",RES_hhdet_tes!S40/RES_hhdet_fec!S40)</f>
        <v>0.62569481048354914</v>
      </c>
      <c r="T40" s="111">
        <f>IF(RES_hhdet_tes!T40=0,"",RES_hhdet_tes!T40/RES_hhdet_fec!T40)</f>
        <v>0.62602726646079343</v>
      </c>
      <c r="U40" s="111">
        <f>IF(RES_hhdet_tes!U40=0,"",RES_hhdet_tes!U40/RES_hhdet_fec!U40)</f>
        <v>0.62651692501105172</v>
      </c>
      <c r="V40" s="111">
        <f>IF(RES_hhdet_tes!V40=0,"",RES_hhdet_tes!V40/RES_hhdet_fec!V40)</f>
        <v>0.62719358261503266</v>
      </c>
      <c r="W40" s="111">
        <f>IF(RES_hhdet_tes!W40=0,"",RES_hhdet_tes!W40/RES_hhdet_fec!W40)</f>
        <v>0.62790266579436094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0.76214976065873707</v>
      </c>
      <c r="C41" s="45">
        <f>IF(RES_hhdet_tes!C41=0,"",RES_hhdet_tes!C41/RES_hhdet_fec!C41)</f>
        <v>0.76407339180505141</v>
      </c>
      <c r="D41" s="45">
        <f>IF(RES_hhdet_tes!D41=0,"",RES_hhdet_tes!D41/RES_hhdet_fec!D41)</f>
        <v>0.76601197623383133</v>
      </c>
      <c r="E41" s="45">
        <f>IF(RES_hhdet_tes!E41=0,"",RES_hhdet_tes!E41/RES_hhdet_fec!E41)</f>
        <v>0.76811817333533505</v>
      </c>
      <c r="F41" s="45">
        <f>IF(RES_hhdet_tes!F41=0,"",RES_hhdet_tes!F41/RES_hhdet_fec!F41)</f>
        <v>0.7709169559948188</v>
      </c>
      <c r="G41" s="45">
        <f>IF(RES_hhdet_tes!G41=0,"",RES_hhdet_tes!G41/RES_hhdet_fec!G41)</f>
        <v>0.77485909761374328</v>
      </c>
      <c r="H41" s="45">
        <f>IF(RES_hhdet_tes!H41=0,"",RES_hhdet_tes!H41/RES_hhdet_fec!H41)</f>
        <v>0.77938006166695473</v>
      </c>
      <c r="I41" s="45">
        <f>IF(RES_hhdet_tes!I41=0,"",RES_hhdet_tes!I41/RES_hhdet_fec!I41)</f>
        <v>0.78165099046296216</v>
      </c>
      <c r="J41" s="45">
        <f>IF(RES_hhdet_tes!J41=0,"",RES_hhdet_tes!J41/RES_hhdet_fec!J41)</f>
        <v>0.7824409480763227</v>
      </c>
      <c r="K41" s="45">
        <f>IF(RES_hhdet_tes!K41=0,"",RES_hhdet_tes!K41/RES_hhdet_fec!K41)</f>
        <v>0.783665586084628</v>
      </c>
      <c r="L41" s="45">
        <f>IF(RES_hhdet_tes!L41=0,"",RES_hhdet_tes!L41/RES_hhdet_fec!L41)</f>
        <v>0.78493854641793837</v>
      </c>
      <c r="M41" s="45">
        <f>IF(RES_hhdet_tes!M41=0,"",RES_hhdet_tes!M41/RES_hhdet_fec!M41)</f>
        <v>0.78660526968005606</v>
      </c>
      <c r="N41" s="45">
        <f>IF(RES_hhdet_tes!N41=0,"",RES_hhdet_tes!N41/RES_hhdet_fec!N41)</f>
        <v>0.78921664305661388</v>
      </c>
      <c r="O41" s="45">
        <f>IF(RES_hhdet_tes!O41=0,"",RES_hhdet_tes!O41/RES_hhdet_fec!O41)</f>
        <v>0.79310253388262208</v>
      </c>
      <c r="P41" s="45">
        <f>IF(RES_hhdet_tes!P41=0,"",RES_hhdet_tes!P41/RES_hhdet_fec!P41)</f>
        <v>0.79586253734435686</v>
      </c>
      <c r="Q41" s="45">
        <f>IF(RES_hhdet_tes!Q41=0,"",RES_hhdet_tes!Q41/RES_hhdet_fec!Q41)</f>
        <v>0.79972730927548119</v>
      </c>
      <c r="R41" s="45">
        <f>IF(RES_hhdet_tes!R41=0,"",RES_hhdet_tes!R41/RES_hhdet_fec!R41)</f>
        <v>0.80439323213725122</v>
      </c>
      <c r="S41" s="45">
        <f>IF(RES_hhdet_tes!S41=0,"",RES_hhdet_tes!S41/RES_hhdet_fec!S41)</f>
        <v>0.81126450098240321</v>
      </c>
      <c r="T41" s="45">
        <f>IF(RES_hhdet_tes!T41=0,"",RES_hhdet_tes!T41/RES_hhdet_fec!T41)</f>
        <v>0.81977642423081931</v>
      </c>
      <c r="U41" s="45">
        <f>IF(RES_hhdet_tes!U41=0,"",RES_hhdet_tes!U41/RES_hhdet_fec!U41)</f>
        <v>0.83094205039084246</v>
      </c>
      <c r="V41" s="45">
        <f>IF(RES_hhdet_tes!V41=0,"",RES_hhdet_tes!V41/RES_hhdet_fec!V41)</f>
        <v>0.84320587392971136</v>
      </c>
      <c r="W41" s="45">
        <f>IF(RES_hhdet_tes!W41=0,"",RES_hhdet_tes!W41/RES_hhdet_fec!W41)</f>
        <v>0.85492454947726937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0.48699145916001735</v>
      </c>
      <c r="C43" s="119">
        <f>IF(RES_hhdet_tes!C43=0,"",RES_hhdet_tes!C43/RES_hhdet_fec!C43)</f>
        <v>0.48647059052265651</v>
      </c>
      <c r="D43" s="119">
        <f>IF(RES_hhdet_tes!D43=0,"",RES_hhdet_tes!D43/RES_hhdet_fec!D43)</f>
        <v>0.48691414762247709</v>
      </c>
      <c r="E43" s="119">
        <f>IF(RES_hhdet_tes!E43=0,"",RES_hhdet_tes!E43/RES_hhdet_fec!E43)</f>
        <v>0.49245898519434261</v>
      </c>
      <c r="F43" s="119">
        <f>IF(RES_hhdet_tes!F43=0,"",RES_hhdet_tes!F43/RES_hhdet_fec!F43)</f>
        <v>0.48439930420643085</v>
      </c>
      <c r="G43" s="119">
        <f>IF(RES_hhdet_tes!G43=0,"",RES_hhdet_tes!G43/RES_hhdet_fec!G43)</f>
        <v>0.479623261960477</v>
      </c>
      <c r="H43" s="119">
        <f>IF(RES_hhdet_tes!H43=0,"",RES_hhdet_tes!H43/RES_hhdet_fec!H43)</f>
        <v>0.48184915460757111</v>
      </c>
      <c r="I43" s="119">
        <f>IF(RES_hhdet_tes!I43=0,"",RES_hhdet_tes!I43/RES_hhdet_fec!I43)</f>
        <v>0.48214630494117339</v>
      </c>
      <c r="J43" s="119">
        <f>IF(RES_hhdet_tes!J43=0,"",RES_hhdet_tes!J43/RES_hhdet_fec!J43)</f>
        <v>0.47993882964580115</v>
      </c>
      <c r="K43" s="119">
        <f>IF(RES_hhdet_tes!K43=0,"",RES_hhdet_tes!K43/RES_hhdet_fec!K43)</f>
        <v>0.48694635075881665</v>
      </c>
      <c r="L43" s="119">
        <f>IF(RES_hhdet_tes!L43=0,"",RES_hhdet_tes!L43/RES_hhdet_fec!L43)</f>
        <v>0.50305975305820905</v>
      </c>
      <c r="M43" s="119">
        <f>IF(RES_hhdet_tes!M43=0,"",RES_hhdet_tes!M43/RES_hhdet_fec!M43)</f>
        <v>0.53170406881807453</v>
      </c>
      <c r="N43" s="119">
        <f>IF(RES_hhdet_tes!N43=0,"",RES_hhdet_tes!N43/RES_hhdet_fec!N43)</f>
        <v>0.57543524859382023</v>
      </c>
      <c r="O43" s="119">
        <f>IF(RES_hhdet_tes!O43=0,"",RES_hhdet_tes!O43/RES_hhdet_fec!O43)</f>
        <v>0.60938601203001408</v>
      </c>
      <c r="P43" s="119">
        <f>IF(RES_hhdet_tes!P43=0,"",RES_hhdet_tes!P43/RES_hhdet_fec!P43)</f>
        <v>0.61312090354873305</v>
      </c>
      <c r="Q43" s="119">
        <f>IF(RES_hhdet_tes!Q43=0,"",RES_hhdet_tes!Q43/RES_hhdet_fec!Q43)</f>
        <v>0.62529142296563422</v>
      </c>
      <c r="R43" s="119">
        <f>IF(RES_hhdet_tes!R43=0,"",RES_hhdet_tes!R43/RES_hhdet_fec!R43)</f>
        <v>0.62232433600440074</v>
      </c>
      <c r="S43" s="119">
        <f>IF(RES_hhdet_tes!S43=0,"",RES_hhdet_tes!S43/RES_hhdet_fec!S43)</f>
        <v>0.64137420710203752</v>
      </c>
      <c r="T43" s="119">
        <f>IF(RES_hhdet_tes!T43=0,"",RES_hhdet_tes!T43/RES_hhdet_fec!T43)</f>
        <v>0.62788283367712971</v>
      </c>
      <c r="U43" s="119">
        <f>IF(RES_hhdet_tes!U43=0,"",RES_hhdet_tes!U43/RES_hhdet_fec!U43)</f>
        <v>0.63784854595323348</v>
      </c>
      <c r="V43" s="119">
        <f>IF(RES_hhdet_tes!V43=0,"",RES_hhdet_tes!V43/RES_hhdet_fec!V43)</f>
        <v>0.63287536701165736</v>
      </c>
      <c r="W43" s="119">
        <f>IF(RES_hhdet_tes!W43=0,"",RES_hhdet_tes!W43/RES_hhdet_fec!W43)</f>
        <v>0.63478975499003321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0.44918389410973703</v>
      </c>
      <c r="C44" s="124">
        <f>IF(RES_hhdet_tes!C44=0,"",RES_hhdet_tes!C44/RES_hhdet_fec!C44)</f>
        <v>0.45169757630613994</v>
      </c>
      <c r="D44" s="124">
        <f>IF(RES_hhdet_tes!D44=0,"",RES_hhdet_tes!D44/RES_hhdet_fec!D44)</f>
        <v>0.45185919600674207</v>
      </c>
      <c r="E44" s="124">
        <f>IF(RES_hhdet_tes!E44=0,"",RES_hhdet_tes!E44/RES_hhdet_fec!E44)</f>
        <v>0.45145149946068291</v>
      </c>
      <c r="F44" s="124">
        <f>IF(RES_hhdet_tes!F44=0,"",RES_hhdet_tes!F44/RES_hhdet_fec!F44)</f>
        <v>0.45180111537390383</v>
      </c>
      <c r="G44" s="124">
        <f>IF(RES_hhdet_tes!G44=0,"",RES_hhdet_tes!G44/RES_hhdet_fec!G44)</f>
        <v>0.4518151849407222</v>
      </c>
      <c r="H44" s="124">
        <f>IF(RES_hhdet_tes!H44=0,"",RES_hhdet_tes!H44/RES_hhdet_fec!H44)</f>
        <v>0.45180978904951813</v>
      </c>
      <c r="I44" s="124">
        <f>IF(RES_hhdet_tes!I44=0,"",RES_hhdet_tes!I44/RES_hhdet_fec!I44)</f>
        <v>0.45200881084500427</v>
      </c>
      <c r="J44" s="124">
        <f>IF(RES_hhdet_tes!J44=0,"",RES_hhdet_tes!J44/RES_hhdet_fec!J44)</f>
        <v>0.45223872298840873</v>
      </c>
      <c r="K44" s="124">
        <f>IF(RES_hhdet_tes!K44=0,"",RES_hhdet_tes!K44/RES_hhdet_fec!K44)</f>
        <v>0.46088991204417756</v>
      </c>
      <c r="L44" s="124">
        <f>IF(RES_hhdet_tes!L44=0,"",RES_hhdet_tes!L44/RES_hhdet_fec!L44)</f>
        <v>0.47601965120853501</v>
      </c>
      <c r="M44" s="124">
        <f>IF(RES_hhdet_tes!M44=0,"",RES_hhdet_tes!M44/RES_hhdet_fec!M44)</f>
        <v>0.50327246471987896</v>
      </c>
      <c r="N44" s="124">
        <f>IF(RES_hhdet_tes!N44=0,"",RES_hhdet_tes!N44/RES_hhdet_fec!N44)</f>
        <v>0.53941219843792909</v>
      </c>
      <c r="O44" s="124">
        <f>IF(RES_hhdet_tes!O44=0,"",RES_hhdet_tes!O44/RES_hhdet_fec!O44)</f>
        <v>0.58623452342094795</v>
      </c>
      <c r="P44" s="124">
        <f>IF(RES_hhdet_tes!P44=0,"",RES_hhdet_tes!P44/RES_hhdet_fec!P44)</f>
        <v>0.58821313943168785</v>
      </c>
      <c r="Q44" s="124">
        <f>IF(RES_hhdet_tes!Q44=0,"",RES_hhdet_tes!Q44/RES_hhdet_fec!Q44)</f>
        <v>0.58977521096857555</v>
      </c>
      <c r="R44" s="124">
        <f>IF(RES_hhdet_tes!R44=0,"",RES_hhdet_tes!R44/RES_hhdet_fec!R44)</f>
        <v>0.59246587312009746</v>
      </c>
      <c r="S44" s="124">
        <f>IF(RES_hhdet_tes!S44=0,"",RES_hhdet_tes!S44/RES_hhdet_fec!S44)</f>
        <v>0.59605147559053206</v>
      </c>
      <c r="T44" s="124">
        <f>IF(RES_hhdet_tes!T44=0,"",RES_hhdet_tes!T44/RES_hhdet_fec!T44)</f>
        <v>0.59599929564627041</v>
      </c>
      <c r="U44" s="124">
        <f>IF(RES_hhdet_tes!U44=0,"",RES_hhdet_tes!U44/RES_hhdet_fec!U44)</f>
        <v>0.59604346427246757</v>
      </c>
      <c r="V44" s="124">
        <f>IF(RES_hhdet_tes!V44=0,"",RES_hhdet_tes!V44/RES_hhdet_fec!V44)</f>
        <v>0.5960200300796985</v>
      </c>
      <c r="W44" s="124">
        <f>IF(RES_hhdet_tes!W44=0,"",RES_hhdet_tes!W44/RES_hhdet_fec!W44)</f>
        <v>0.5959977814676588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0.44288883299519821</v>
      </c>
      <c r="C45" s="111">
        <f>IF(RES_hhdet_tes!C45=0,"",RES_hhdet_tes!C45/RES_hhdet_fec!C45)</f>
        <v>0.44556377292229754</v>
      </c>
      <c r="D45" s="111">
        <f>IF(RES_hhdet_tes!D45=0,"",RES_hhdet_tes!D45/RES_hhdet_fec!D45)</f>
        <v>0.44579930254005312</v>
      </c>
      <c r="E45" s="111">
        <f>IF(RES_hhdet_tes!E45=0,"",RES_hhdet_tes!E45/RES_hhdet_fec!E45)</f>
        <v>0.44597411158991035</v>
      </c>
      <c r="F45" s="111">
        <f>IF(RES_hhdet_tes!F45=0,"",RES_hhdet_tes!F45/RES_hhdet_fec!F45)</f>
        <v>0.44601125031502081</v>
      </c>
      <c r="G45" s="111">
        <f>IF(RES_hhdet_tes!G45=0,"",RES_hhdet_tes!G45/RES_hhdet_fec!G45)</f>
        <v>0.44610562876750132</v>
      </c>
      <c r="H45" s="111">
        <f>IF(RES_hhdet_tes!H45=0,"",RES_hhdet_tes!H45/RES_hhdet_fec!H45)</f>
        <v>0.44627297592752357</v>
      </c>
      <c r="I45" s="111">
        <f>IF(RES_hhdet_tes!I45=0,"",RES_hhdet_tes!I45/RES_hhdet_fec!I45)</f>
        <v>0.44661746174205164</v>
      </c>
      <c r="J45" s="111">
        <f>IF(RES_hhdet_tes!J45=0,"",RES_hhdet_tes!J45/RES_hhdet_fec!J45)</f>
        <v>0.44708729417592813</v>
      </c>
      <c r="K45" s="111">
        <f>IF(RES_hhdet_tes!K45=0,"",RES_hhdet_tes!K45/RES_hhdet_fec!K45)</f>
        <v>0.45579205732433259</v>
      </c>
      <c r="L45" s="111">
        <f>IF(RES_hhdet_tes!L45=0,"",RES_hhdet_tes!L45/RES_hhdet_fec!L45)</f>
        <v>0.47076702995363462</v>
      </c>
      <c r="M45" s="111">
        <f>IF(RES_hhdet_tes!M45=0,"",RES_hhdet_tes!M45/RES_hhdet_fec!M45)</f>
        <v>0.49803302580184555</v>
      </c>
      <c r="N45" s="111">
        <f>IF(RES_hhdet_tes!N45=0,"",RES_hhdet_tes!N45/RES_hhdet_fec!N45)</f>
        <v>0.53451993900476091</v>
      </c>
      <c r="O45" s="111">
        <f>IF(RES_hhdet_tes!O45=0,"",RES_hhdet_tes!O45/RES_hhdet_fec!O45)</f>
        <v>0.5811514910551886</v>
      </c>
      <c r="P45" s="111">
        <f>IF(RES_hhdet_tes!P45=0,"",RES_hhdet_tes!P45/RES_hhdet_fec!P45)</f>
        <v>0.58302456203349062</v>
      </c>
      <c r="Q45" s="111">
        <f>IF(RES_hhdet_tes!Q45=0,"",RES_hhdet_tes!Q45/RES_hhdet_fec!Q45)</f>
        <v>0.58507337203105836</v>
      </c>
      <c r="R45" s="111">
        <f>IF(RES_hhdet_tes!R45=0,"",RES_hhdet_tes!R45/RES_hhdet_fec!R45)</f>
        <v>0.58779177486475331</v>
      </c>
      <c r="S45" s="111">
        <f>IF(RES_hhdet_tes!S45=0,"",RES_hhdet_tes!S45/RES_hhdet_fec!S45)</f>
        <v>0.59143058049348729</v>
      </c>
      <c r="T45" s="111">
        <f>IF(RES_hhdet_tes!T45=0,"",RES_hhdet_tes!T45/RES_hhdet_fec!T45)</f>
        <v>0.59143064133247836</v>
      </c>
      <c r="U45" s="111">
        <f>IF(RES_hhdet_tes!U45=0,"",RES_hhdet_tes!U45/RES_hhdet_fec!U45)</f>
        <v>0.59145054689375687</v>
      </c>
      <c r="V45" s="111">
        <f>IF(RES_hhdet_tes!V45=0,"",RES_hhdet_tes!V45/RES_hhdet_fec!V45)</f>
        <v>0.5914538984976303</v>
      </c>
      <c r="W45" s="111">
        <f>IF(RES_hhdet_tes!W45=0,"",RES_hhdet_tes!W45/RES_hhdet_fec!W45)</f>
        <v>0.59158929875172106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1.7961149824261564</v>
      </c>
      <c r="C47" s="124">
        <f>IF(RES_hhdet_tes!C47=0,"",RES_hhdet_tes!C47/RES_hhdet_fec!C47)</f>
        <v>1.8853933300331822</v>
      </c>
      <c r="D47" s="124">
        <f>IF(RES_hhdet_tes!D47=0,"",RES_hhdet_tes!D47/RES_hhdet_fec!D47)</f>
        <v>1.9826164369205368</v>
      </c>
      <c r="E47" s="124">
        <f>IF(RES_hhdet_tes!E47=0,"",RES_hhdet_tes!E47/RES_hhdet_fec!E47)</f>
        <v>2.0547246962882748</v>
      </c>
      <c r="F47" s="124">
        <f>IF(RES_hhdet_tes!F47=0,"",RES_hhdet_tes!F47/RES_hhdet_fec!F47)</f>
        <v>2.1061749074922207</v>
      </c>
      <c r="G47" s="124">
        <f>IF(RES_hhdet_tes!G47=0,"",RES_hhdet_tes!G47/RES_hhdet_fec!G47)</f>
        <v>2.2163670711151164</v>
      </c>
      <c r="H47" s="124">
        <f>IF(RES_hhdet_tes!H47=0,"",RES_hhdet_tes!H47/RES_hhdet_fec!H47)</f>
        <v>2.3525228933000513</v>
      </c>
      <c r="I47" s="124">
        <f>IF(RES_hhdet_tes!I47=0,"",RES_hhdet_tes!I47/RES_hhdet_fec!I47)</f>
        <v>2.4599946053981001</v>
      </c>
      <c r="J47" s="124">
        <f>IF(RES_hhdet_tes!J47=0,"",RES_hhdet_tes!J47/RES_hhdet_fec!J47)</f>
        <v>2.5137452825221618</v>
      </c>
      <c r="K47" s="124">
        <f>IF(RES_hhdet_tes!K47=0,"",RES_hhdet_tes!K47/RES_hhdet_fec!K47)</f>
        <v>2.672520466722538</v>
      </c>
      <c r="L47" s="124">
        <f>IF(RES_hhdet_tes!L47=0,"",RES_hhdet_tes!L47/RES_hhdet_fec!L47)</f>
        <v>2.8468149982189241</v>
      </c>
      <c r="M47" s="124">
        <f>IF(RES_hhdet_tes!M47=0,"",RES_hhdet_tes!M47/RES_hhdet_fec!M47)</f>
        <v>2.9610455487587437</v>
      </c>
      <c r="N47" s="124">
        <f>IF(RES_hhdet_tes!N47=0,"",RES_hhdet_tes!N47/RES_hhdet_fec!N47)</f>
        <v>3.0557504171217404</v>
      </c>
      <c r="O47" s="124">
        <f>IF(RES_hhdet_tes!O47=0,"",RES_hhdet_tes!O47/RES_hhdet_fec!O47)</f>
        <v>3.2155353619556148</v>
      </c>
      <c r="P47" s="124">
        <f>IF(RES_hhdet_tes!P47=0,"",RES_hhdet_tes!P47/RES_hhdet_fec!P47)</f>
        <v>3.265910436119674</v>
      </c>
      <c r="Q47" s="124">
        <f>IF(RES_hhdet_tes!Q47=0,"",RES_hhdet_tes!Q47/RES_hhdet_fec!Q47)</f>
        <v>3.2730868075764827</v>
      </c>
      <c r="R47" s="124">
        <f>IF(RES_hhdet_tes!R47=0,"",RES_hhdet_tes!R47/RES_hhdet_fec!R47)</f>
        <v>3.3146259720055813</v>
      </c>
      <c r="S47" s="124">
        <f>IF(RES_hhdet_tes!S47=0,"",RES_hhdet_tes!S47/RES_hhdet_fec!S47)</f>
        <v>3.3836948950254744</v>
      </c>
      <c r="T47" s="124">
        <f>IF(RES_hhdet_tes!T47=0,"",RES_hhdet_tes!T47/RES_hhdet_fec!T47)</f>
        <v>3.4849867837295139</v>
      </c>
      <c r="U47" s="124">
        <f>IF(RES_hhdet_tes!U47=0,"",RES_hhdet_tes!U47/RES_hhdet_fec!U47)</f>
        <v>3.6033328875860997</v>
      </c>
      <c r="V47" s="124">
        <f>IF(RES_hhdet_tes!V47=0,"",RES_hhdet_tes!V47/RES_hhdet_fec!V47)</f>
        <v>3.7497919573526151</v>
      </c>
      <c r="W47" s="124">
        <f>IF(RES_hhdet_tes!W47=0,"",RES_hhdet_tes!W47/RES_hhdet_fec!W47)</f>
        <v>3.880114145932283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1.7961149824261564</v>
      </c>
      <c r="C48" s="111">
        <f>IF(RES_hhdet_tes!C48=0,"",RES_hhdet_tes!C48/RES_hhdet_fec!C48)</f>
        <v>1.8853933300331822</v>
      </c>
      <c r="D48" s="111">
        <f>IF(RES_hhdet_tes!D48=0,"",RES_hhdet_tes!D48/RES_hhdet_fec!D48)</f>
        <v>1.9826164369205368</v>
      </c>
      <c r="E48" s="111">
        <f>IF(RES_hhdet_tes!E48=0,"",RES_hhdet_tes!E48/RES_hhdet_fec!E48)</f>
        <v>2.0547246962882748</v>
      </c>
      <c r="F48" s="111">
        <f>IF(RES_hhdet_tes!F48=0,"",RES_hhdet_tes!F48/RES_hhdet_fec!F48)</f>
        <v>2.1061749074922207</v>
      </c>
      <c r="G48" s="111">
        <f>IF(RES_hhdet_tes!G48=0,"",RES_hhdet_tes!G48/RES_hhdet_fec!G48)</f>
        <v>2.2163670711151164</v>
      </c>
      <c r="H48" s="111">
        <f>IF(RES_hhdet_tes!H48=0,"",RES_hhdet_tes!H48/RES_hhdet_fec!H48)</f>
        <v>2.3525228933000513</v>
      </c>
      <c r="I48" s="111">
        <f>IF(RES_hhdet_tes!I48=0,"",RES_hhdet_tes!I48/RES_hhdet_fec!I48)</f>
        <v>2.4599946053981001</v>
      </c>
      <c r="J48" s="111">
        <f>IF(RES_hhdet_tes!J48=0,"",RES_hhdet_tes!J48/RES_hhdet_fec!J48)</f>
        <v>2.5137452825221618</v>
      </c>
      <c r="K48" s="111">
        <f>IF(RES_hhdet_tes!K48=0,"",RES_hhdet_tes!K48/RES_hhdet_fec!K48)</f>
        <v>2.672520466722538</v>
      </c>
      <c r="L48" s="111">
        <f>IF(RES_hhdet_tes!L48=0,"",RES_hhdet_tes!L48/RES_hhdet_fec!L48)</f>
        <v>2.8468149982189241</v>
      </c>
      <c r="M48" s="111">
        <f>IF(RES_hhdet_tes!M48=0,"",RES_hhdet_tes!M48/RES_hhdet_fec!M48)</f>
        <v>2.9610455487587437</v>
      </c>
      <c r="N48" s="111">
        <f>IF(RES_hhdet_tes!N48=0,"",RES_hhdet_tes!N48/RES_hhdet_fec!N48)</f>
        <v>3.0557504171217404</v>
      </c>
      <c r="O48" s="111">
        <f>IF(RES_hhdet_tes!O48=0,"",RES_hhdet_tes!O48/RES_hhdet_fec!O48)</f>
        <v>3.2155353619556148</v>
      </c>
      <c r="P48" s="111">
        <f>IF(RES_hhdet_tes!P48=0,"",RES_hhdet_tes!P48/RES_hhdet_fec!P48)</f>
        <v>3.265910436119674</v>
      </c>
      <c r="Q48" s="111">
        <f>IF(RES_hhdet_tes!Q48=0,"",RES_hhdet_tes!Q48/RES_hhdet_fec!Q48)</f>
        <v>3.2730868075764827</v>
      </c>
      <c r="R48" s="111">
        <f>IF(RES_hhdet_tes!R48=0,"",RES_hhdet_tes!R48/RES_hhdet_fec!R48)</f>
        <v>3.3146259720055813</v>
      </c>
      <c r="S48" s="111">
        <f>IF(RES_hhdet_tes!S48=0,"",RES_hhdet_tes!S48/RES_hhdet_fec!S48)</f>
        <v>3.3836948950254744</v>
      </c>
      <c r="T48" s="111">
        <f>IF(RES_hhdet_tes!T48=0,"",RES_hhdet_tes!T48/RES_hhdet_fec!T48)</f>
        <v>3.4849867837295139</v>
      </c>
      <c r="U48" s="111">
        <f>IF(RES_hhdet_tes!U48=0,"",RES_hhdet_tes!U48/RES_hhdet_fec!U48)</f>
        <v>3.6033328875860997</v>
      </c>
      <c r="V48" s="111">
        <f>IF(RES_hhdet_tes!V48=0,"",RES_hhdet_tes!V48/RES_hhdet_fec!V48)</f>
        <v>3.7497919573526151</v>
      </c>
      <c r="W48" s="111">
        <f>IF(RES_hhdet_tes!W48=0,"",RES_hhdet_tes!W48/RES_hhdet_fec!W48)</f>
        <v>3.880114145932283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0.55799308801014347</v>
      </c>
      <c r="C49" s="124">
        <f>IF(RES_hhdet_tes!C49=0,"",RES_hhdet_tes!C49/RES_hhdet_fec!C49)</f>
        <v>0.55952432494120763</v>
      </c>
      <c r="D49" s="124">
        <f>IF(RES_hhdet_tes!D49=0,"",RES_hhdet_tes!D49/RES_hhdet_fec!D49)</f>
        <v>0.55905523577146621</v>
      </c>
      <c r="E49" s="124">
        <f>IF(RES_hhdet_tes!E49=0,"",RES_hhdet_tes!E49/RES_hhdet_fec!E49)</f>
        <v>0.55551690218234273</v>
      </c>
      <c r="F49" s="124">
        <f>IF(RES_hhdet_tes!F49=0,"",RES_hhdet_tes!F49/RES_hhdet_fec!F49)</f>
        <v>0.55000009968311225</v>
      </c>
      <c r="G49" s="124">
        <f>IF(RES_hhdet_tes!G49=0,"",RES_hhdet_tes!G49/RES_hhdet_fec!G49)</f>
        <v>0.54917880081847892</v>
      </c>
      <c r="H49" s="124">
        <f>IF(RES_hhdet_tes!H49=0,"",RES_hhdet_tes!H49/RES_hhdet_fec!H49)</f>
        <v>0.54969275014936358</v>
      </c>
      <c r="I49" s="124">
        <f>IF(RES_hhdet_tes!I49=0,"",RES_hhdet_tes!I49/RES_hhdet_fec!I49)</f>
        <v>0.54953302278740956</v>
      </c>
      <c r="J49" s="124">
        <f>IF(RES_hhdet_tes!J49=0,"",RES_hhdet_tes!J49/RES_hhdet_fec!J49)</f>
        <v>0.54726394840061832</v>
      </c>
      <c r="K49" s="124">
        <f>IF(RES_hhdet_tes!K49=0,"",RES_hhdet_tes!K49/RES_hhdet_fec!K49)</f>
        <v>0.55136382349352475</v>
      </c>
      <c r="L49" s="124">
        <f>IF(RES_hhdet_tes!L49=0,"",RES_hhdet_tes!L49/RES_hhdet_fec!L49)</f>
        <v>0.56851064579896105</v>
      </c>
      <c r="M49" s="124">
        <f>IF(RES_hhdet_tes!M49=0,"",RES_hhdet_tes!M49/RES_hhdet_fec!M49)</f>
        <v>0.57869550717552498</v>
      </c>
      <c r="N49" s="124">
        <f>IF(RES_hhdet_tes!N49=0,"",RES_hhdet_tes!N49/RES_hhdet_fec!N49)</f>
        <v>0.59864896515966282</v>
      </c>
      <c r="O49" s="124">
        <f>IF(RES_hhdet_tes!O49=0,"",RES_hhdet_tes!O49/RES_hhdet_fec!O49)</f>
        <v>0.61735847711828529</v>
      </c>
      <c r="P49" s="124">
        <f>IF(RES_hhdet_tes!P49=0,"",RES_hhdet_tes!P49/RES_hhdet_fec!P49)</f>
        <v>0.61916809578734555</v>
      </c>
      <c r="Q49" s="124">
        <f>IF(RES_hhdet_tes!Q49=0,"",RES_hhdet_tes!Q49/RES_hhdet_fec!Q49)</f>
        <v>0.62377102360538517</v>
      </c>
      <c r="R49" s="124">
        <f>IF(RES_hhdet_tes!R49=0,"",RES_hhdet_tes!R49/RES_hhdet_fec!R49)</f>
        <v>0.63107648415853757</v>
      </c>
      <c r="S49" s="124">
        <f>IF(RES_hhdet_tes!S49=0,"",RES_hhdet_tes!S49/RES_hhdet_fec!S49)</f>
        <v>0.64387033418179407</v>
      </c>
      <c r="T49" s="124">
        <f>IF(RES_hhdet_tes!T49=0,"",RES_hhdet_tes!T49/RES_hhdet_fec!T49)</f>
        <v>0.64095268596972566</v>
      </c>
      <c r="U49" s="124">
        <f>IF(RES_hhdet_tes!U49=0,"",RES_hhdet_tes!U49/RES_hhdet_fec!U49)</f>
        <v>0.65500157591607233</v>
      </c>
      <c r="V49" s="124">
        <f>IF(RES_hhdet_tes!V49=0,"",RES_hhdet_tes!V49/RES_hhdet_fec!V49)</f>
        <v>0.66027572745993013</v>
      </c>
      <c r="W49" s="124">
        <f>IF(RES_hhdet_tes!W49=0,"",RES_hhdet_tes!W49/RES_hhdet_fec!W49)</f>
        <v>0.65917480804865214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0.50720613331657693</v>
      </c>
      <c r="C50" s="111">
        <f>IF(RES_hhdet_tes!C50=0,"",RES_hhdet_tes!C50/RES_hhdet_fec!C50)</f>
        <v>0.50785879318586535</v>
      </c>
      <c r="D50" s="111">
        <f>IF(RES_hhdet_tes!D50=0,"",RES_hhdet_tes!D50/RES_hhdet_fec!D50)</f>
        <v>0.50793898353927025</v>
      </c>
      <c r="E50" s="111">
        <f>IF(RES_hhdet_tes!E50=0,"",RES_hhdet_tes!E50/RES_hhdet_fec!E50)</f>
        <v>0.5083585606798382</v>
      </c>
      <c r="F50" s="111">
        <f>IF(RES_hhdet_tes!F50=0,"",RES_hhdet_tes!F50/RES_hhdet_fec!F50)</f>
        <v>0.50975859704211546</v>
      </c>
      <c r="G50" s="111">
        <f>IF(RES_hhdet_tes!G50=0,"",RES_hhdet_tes!G50/RES_hhdet_fec!G50)</f>
        <v>0.51090126498623956</v>
      </c>
      <c r="H50" s="111">
        <f>IF(RES_hhdet_tes!H50=0,"",RES_hhdet_tes!H50/RES_hhdet_fec!H50)</f>
        <v>0.51236986900911652</v>
      </c>
      <c r="I50" s="111">
        <f>IF(RES_hhdet_tes!I50=0,"",RES_hhdet_tes!I50/RES_hhdet_fec!I50)</f>
        <v>0.51339482765690392</v>
      </c>
      <c r="J50" s="111">
        <f>IF(RES_hhdet_tes!J50=0,"",RES_hhdet_tes!J50/RES_hhdet_fec!J50)</f>
        <v>0.51604418426320964</v>
      </c>
      <c r="K50" s="111">
        <f>IF(RES_hhdet_tes!K50=0,"",RES_hhdet_tes!K50/RES_hhdet_fec!K50)</f>
        <v>0.52026523312224959</v>
      </c>
      <c r="L50" s="111">
        <f>IF(RES_hhdet_tes!L50=0,"",RES_hhdet_tes!L50/RES_hhdet_fec!L50)</f>
        <v>0.52641846482078203</v>
      </c>
      <c r="M50" s="111">
        <f>IF(RES_hhdet_tes!M50=0,"",RES_hhdet_tes!M50/RES_hhdet_fec!M50)</f>
        <v>0.53665686698655701</v>
      </c>
      <c r="N50" s="111">
        <f>IF(RES_hhdet_tes!N50=0,"",RES_hhdet_tes!N50/RES_hhdet_fec!N50)</f>
        <v>0.55225125530025965</v>
      </c>
      <c r="O50" s="111">
        <f>IF(RES_hhdet_tes!O50=0,"",RES_hhdet_tes!O50/RES_hhdet_fec!O50)</f>
        <v>0.57298217321381484</v>
      </c>
      <c r="P50" s="111">
        <f>IF(RES_hhdet_tes!P50=0,"",RES_hhdet_tes!P50/RES_hhdet_fec!P50)</f>
        <v>0.57767596230921381</v>
      </c>
      <c r="Q50" s="111">
        <f>IF(RES_hhdet_tes!Q50=0,"",RES_hhdet_tes!Q50/RES_hhdet_fec!Q50)</f>
        <v>0.58499376598503372</v>
      </c>
      <c r="R50" s="111">
        <f>IF(RES_hhdet_tes!R50=0,"",RES_hhdet_tes!R50/RES_hhdet_fec!R50)</f>
        <v>0.59541492187156342</v>
      </c>
      <c r="S50" s="111">
        <f>IF(RES_hhdet_tes!S50=0,"",RES_hhdet_tes!S50/RES_hhdet_fec!S50)</f>
        <v>0.61019689026658441</v>
      </c>
      <c r="T50" s="111">
        <f>IF(RES_hhdet_tes!T50=0,"",RES_hhdet_tes!T50/RES_hhdet_fec!T50)</f>
        <v>0.61214871503359247</v>
      </c>
      <c r="U50" s="111">
        <f>IF(RES_hhdet_tes!U50=0,"",RES_hhdet_tes!U50/RES_hhdet_fec!U50)</f>
        <v>0.62159851543697597</v>
      </c>
      <c r="V50" s="111">
        <f>IF(RES_hhdet_tes!V50=0,"",RES_hhdet_tes!V50/RES_hhdet_fec!V50)</f>
        <v>0.63075070213826179</v>
      </c>
      <c r="W50" s="111">
        <f>IF(RES_hhdet_tes!W50=0,"",RES_hhdet_tes!W50/RES_hhdet_fec!W50)</f>
        <v>0.63816348693724656</v>
      </c>
      <c r="DA50" s="63" t="s">
        <v>1952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0.85102537886441587</v>
      </c>
      <c r="C51" s="111">
        <f>IF(RES_hhdet_tes!C51=0,"",RES_hhdet_tes!C51/RES_hhdet_fec!C51)</f>
        <v>0.8692358540756665</v>
      </c>
      <c r="D51" s="111">
        <f>IF(RES_hhdet_tes!D51=0,"",RES_hhdet_tes!D51/RES_hhdet_fec!D51)</f>
        <v>0.85010029734294734</v>
      </c>
      <c r="E51" s="111">
        <f>IF(RES_hhdet_tes!E51=0,"",RES_hhdet_tes!E51/RES_hhdet_fec!E51)</f>
        <v>0.87223187255287171</v>
      </c>
      <c r="F51" s="111">
        <f>IF(RES_hhdet_tes!F51=0,"",RES_hhdet_tes!F51/RES_hhdet_fec!F51)</f>
        <v>0.84696440133999873</v>
      </c>
      <c r="G51" s="111">
        <f>IF(RES_hhdet_tes!G51=0,"",RES_hhdet_tes!G51/RES_hhdet_fec!G51)</f>
        <v>0.86926122408047224</v>
      </c>
      <c r="H51" s="111">
        <f>IF(RES_hhdet_tes!H51=0,"",RES_hhdet_tes!H51/RES_hhdet_fec!H51)</f>
        <v>0.86912125678345153</v>
      </c>
      <c r="I51" s="111">
        <f>IF(RES_hhdet_tes!I51=0,"",RES_hhdet_tes!I51/RES_hhdet_fec!I51)</f>
        <v>0.87052388358244426</v>
      </c>
      <c r="J51" s="111">
        <f>IF(RES_hhdet_tes!J51=0,"",RES_hhdet_tes!J51/RES_hhdet_fec!J51)</f>
        <v>0.84419403906688217</v>
      </c>
      <c r="K51" s="111">
        <f>IF(RES_hhdet_tes!K51=0,"",RES_hhdet_tes!K51/RES_hhdet_fec!K51)</f>
        <v>0.86721171421877075</v>
      </c>
      <c r="L51" s="111">
        <f>IF(RES_hhdet_tes!L51=0,"",RES_hhdet_tes!L51/RES_hhdet_fec!L51)</f>
        <v>0.87838062789041071</v>
      </c>
      <c r="M51" s="111">
        <f>IF(RES_hhdet_tes!M51=0,"",RES_hhdet_tes!M51/RES_hhdet_fec!M51)</f>
        <v>0.86099082574755181</v>
      </c>
      <c r="N51" s="111">
        <f>IF(RES_hhdet_tes!N51=0,"",RES_hhdet_tes!N51/RES_hhdet_fec!N51)</f>
        <v>0.89107717109374895</v>
      </c>
      <c r="O51" s="111">
        <f>IF(RES_hhdet_tes!O51=0,"",RES_hhdet_tes!O51/RES_hhdet_fec!O51)</f>
        <v>0.89866372863348321</v>
      </c>
      <c r="P51" s="111">
        <f>IF(RES_hhdet_tes!P51=0,"",RES_hhdet_tes!P51/RES_hhdet_fec!P51)</f>
        <v>0.8623831458638761</v>
      </c>
      <c r="Q51" s="111">
        <f>IF(RES_hhdet_tes!Q51=0,"",RES_hhdet_tes!Q51/RES_hhdet_fec!Q51)</f>
        <v>0.90121111591136394</v>
      </c>
      <c r="R51" s="111">
        <f>IF(RES_hhdet_tes!R51=0,"",RES_hhdet_tes!R51/RES_hhdet_fec!R51)</f>
        <v>0.90840282699921571</v>
      </c>
      <c r="S51" s="111">
        <f>IF(RES_hhdet_tes!S51=0,"",RES_hhdet_tes!S51/RES_hhdet_fec!S51)</f>
        <v>0.90705313123530884</v>
      </c>
      <c r="T51" s="111">
        <f>IF(RES_hhdet_tes!T51=0,"",RES_hhdet_tes!T51/RES_hhdet_fec!T51)</f>
        <v>0.92138374621917463</v>
      </c>
      <c r="U51" s="111">
        <f>IF(RES_hhdet_tes!U51=0,"",RES_hhdet_tes!U51/RES_hhdet_fec!U51)</f>
        <v>0.9125069773486234</v>
      </c>
      <c r="V51" s="111">
        <f>IF(RES_hhdet_tes!V51=0,"",RES_hhdet_tes!V51/RES_hhdet_fec!V51)</f>
        <v>0.92003883022790545</v>
      </c>
      <c r="W51" s="111">
        <f>IF(RES_hhdet_tes!W51=0,"",RES_hhdet_tes!W51/RES_hhdet_fec!W51)</f>
        <v>0.91484649520834549</v>
      </c>
      <c r="DA51" s="63" t="s">
        <v>1953</v>
      </c>
    </row>
    <row r="52" spans="1:105" ht="12" customHeight="1" x14ac:dyDescent="0.25">
      <c r="A52" s="100" t="s">
        <v>216</v>
      </c>
      <c r="B52" s="112">
        <f>IF(RES_hhdet_tes!B52=0,"",RES_hhdet_tes!B52/RES_hhdet_fec!B52)</f>
        <v>0.50720613331657693</v>
      </c>
      <c r="C52" s="112">
        <f>IF(RES_hhdet_tes!C52=0,"",RES_hhdet_tes!C52/RES_hhdet_fec!C52)</f>
        <v>0.50973275080053604</v>
      </c>
      <c r="D52" s="112">
        <f>IF(RES_hhdet_tes!D52=0,"",RES_hhdet_tes!D52/RES_hhdet_fec!D52)</f>
        <v>0.51055978008007352</v>
      </c>
      <c r="E52" s="112">
        <f>IF(RES_hhdet_tes!E52=0,"",RES_hhdet_tes!E52/RES_hhdet_fec!E52)</f>
        <v>0.51251328965390175</v>
      </c>
      <c r="F52" s="112">
        <f>IF(RES_hhdet_tes!F52=0,"",RES_hhdet_tes!F52/RES_hhdet_fec!F52)</f>
        <v>0.51618874035768081</v>
      </c>
      <c r="G52" s="112">
        <f>IF(RES_hhdet_tes!G52=0,"",RES_hhdet_tes!G52/RES_hhdet_fec!G52)</f>
        <v>0.52234920701352705</v>
      </c>
      <c r="H52" s="112">
        <f>IF(RES_hhdet_tes!H52=0,"",RES_hhdet_tes!H52/RES_hhdet_fec!H52)</f>
        <v>0.52603100060564456</v>
      </c>
      <c r="I52" s="112">
        <f>IF(RES_hhdet_tes!I52=0,"",RES_hhdet_tes!I52/RES_hhdet_fec!I52)</f>
        <v>0.53047585439613165</v>
      </c>
      <c r="J52" s="112">
        <f>IF(RES_hhdet_tes!J52=0,"",RES_hhdet_tes!J52/RES_hhdet_fec!J52)</f>
        <v>0.53465092144336046</v>
      </c>
      <c r="K52" s="112">
        <f>IF(RES_hhdet_tes!K52=0,"",RES_hhdet_tes!K52/RES_hhdet_fec!K52)</f>
        <v>0.5387200498075877</v>
      </c>
      <c r="L52" s="112">
        <f>IF(RES_hhdet_tes!L52=0,"",RES_hhdet_tes!L52/RES_hhdet_fec!L52)</f>
        <v>0.54205094705745516</v>
      </c>
      <c r="M52" s="112">
        <f>IF(RES_hhdet_tes!M52=0,"",RES_hhdet_tes!M52/RES_hhdet_fec!M52)</f>
        <v>0.54671034370664096</v>
      </c>
      <c r="N52" s="112">
        <f>IF(RES_hhdet_tes!N52=0,"",RES_hhdet_tes!N52/RES_hhdet_fec!N52)</f>
        <v>0.5519879428654213</v>
      </c>
      <c r="O52" s="112">
        <f>IF(RES_hhdet_tes!O52=0,"",RES_hhdet_tes!O52/RES_hhdet_fec!O52)</f>
        <v>0.56999522103718336</v>
      </c>
      <c r="P52" s="112">
        <f>IF(RES_hhdet_tes!P52=0,"",RES_hhdet_tes!P52/RES_hhdet_fec!P52)</f>
        <v>0.58287677236670965</v>
      </c>
      <c r="Q52" s="112">
        <f>IF(RES_hhdet_tes!Q52=0,"",RES_hhdet_tes!Q52/RES_hhdet_fec!Q52)</f>
        <v>0.5959708767406543</v>
      </c>
      <c r="R52" s="112">
        <f>IF(RES_hhdet_tes!R52=0,"",RES_hhdet_tes!R52/RES_hhdet_fec!R52)</f>
        <v>0.60700916890136514</v>
      </c>
      <c r="S52" s="112">
        <f>IF(RES_hhdet_tes!S52=0,"",RES_hhdet_tes!S52/RES_hhdet_fec!S52)</f>
        <v>0.61655033728284081</v>
      </c>
      <c r="T52" s="112">
        <f>IF(RES_hhdet_tes!T52=0,"",RES_hhdet_tes!T52/RES_hhdet_fec!T52)</f>
        <v>0.64249992021358016</v>
      </c>
      <c r="U52" s="112">
        <f>IF(RES_hhdet_tes!U52=0,"",RES_hhdet_tes!U52/RES_hhdet_fec!U52)</f>
        <v>0.64270422786481418</v>
      </c>
      <c r="V52" s="112">
        <f>IF(RES_hhdet_tes!V52=0,"",RES_hhdet_tes!V52/RES_hhdet_fec!V52)</f>
        <v>0.6473833825495261</v>
      </c>
      <c r="W52" s="112">
        <f>IF(RES_hhdet_tes!W52=0,"",RES_hhdet_tes!W52/RES_hhdet_fec!W52)</f>
        <v>0.67694824103236939</v>
      </c>
      <c r="DA52" s="131" t="s">
        <v>1954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0.63053944610444024</v>
      </c>
      <c r="C54" s="112">
        <f>IF(RES_hhdet_tes!C54=0,"",RES_hhdet_tes!C54/RES_hhdet_fec!C54)</f>
        <v>0.63359098260807212</v>
      </c>
      <c r="D54" s="112">
        <f>IF(RES_hhdet_tes!D54=0,"",RES_hhdet_tes!D54/RES_hhdet_fec!D54)</f>
        <v>0.63442673538967309</v>
      </c>
      <c r="E54" s="112">
        <f>IF(RES_hhdet_tes!E54=0,"",RES_hhdet_tes!E54/RES_hhdet_fec!E54)</f>
        <v>0.63522387298979277</v>
      </c>
      <c r="F54" s="112">
        <f>IF(RES_hhdet_tes!F54=0,"",RES_hhdet_tes!F54/RES_hhdet_fec!F54)</f>
        <v>0.63706316092931636</v>
      </c>
      <c r="G54" s="112">
        <f>IF(RES_hhdet_tes!G54=0,"",RES_hhdet_tes!G54/RES_hhdet_fec!G54)</f>
        <v>0.64241019460652549</v>
      </c>
      <c r="H54" s="112">
        <f>IF(RES_hhdet_tes!H54=0,"",RES_hhdet_tes!H54/RES_hhdet_fec!H54)</f>
        <v>0.65213456210782095</v>
      </c>
      <c r="I54" s="112">
        <f>IF(RES_hhdet_tes!I54=0,"",RES_hhdet_tes!I54/RES_hhdet_fec!I54)</f>
        <v>0.65736942374202012</v>
      </c>
      <c r="J54" s="112">
        <f>IF(RES_hhdet_tes!J54=0,"",RES_hhdet_tes!J54/RES_hhdet_fec!J54)</f>
        <v>0.65839967629120177</v>
      </c>
      <c r="K54" s="112">
        <f>IF(RES_hhdet_tes!K54=0,"",RES_hhdet_tes!K54/RES_hhdet_fec!K54)</f>
        <v>0.66019423335195482</v>
      </c>
      <c r="L54" s="112">
        <f>IF(RES_hhdet_tes!L54=0,"",RES_hhdet_tes!L54/RES_hhdet_fec!L54)</f>
        <v>0.66134357608995198</v>
      </c>
      <c r="M54" s="112">
        <f>IF(RES_hhdet_tes!M54=0,"",RES_hhdet_tes!M54/RES_hhdet_fec!M54)</f>
        <v>0.66517880736243873</v>
      </c>
      <c r="N54" s="112">
        <f>IF(RES_hhdet_tes!N54=0,"",RES_hhdet_tes!N54/RES_hhdet_fec!N54)</f>
        <v>0.66970729713159483</v>
      </c>
      <c r="O54" s="112">
        <f>IF(RES_hhdet_tes!O54=0,"",RES_hhdet_tes!O54/RES_hhdet_fec!O54)</f>
        <v>0.67630539040105109</v>
      </c>
      <c r="P54" s="112">
        <f>IF(RES_hhdet_tes!P54=0,"",RES_hhdet_tes!P54/RES_hhdet_fec!P54)</f>
        <v>0.67712125324236738</v>
      </c>
      <c r="Q54" s="112">
        <f>IF(RES_hhdet_tes!Q54=0,"",RES_hhdet_tes!Q54/RES_hhdet_fec!Q54)</f>
        <v>0.67749708676716502</v>
      </c>
      <c r="R54" s="112">
        <f>IF(RES_hhdet_tes!R54=0,"",RES_hhdet_tes!R54/RES_hhdet_fec!R54)</f>
        <v>0.67810790169551971</v>
      </c>
      <c r="S54" s="112">
        <f>IF(RES_hhdet_tes!S54=0,"",RES_hhdet_tes!S54/RES_hhdet_fec!S54)</f>
        <v>0.68338704448623311</v>
      </c>
      <c r="T54" s="112">
        <f>IF(RES_hhdet_tes!T54=0,"",RES_hhdet_tes!T54/RES_hhdet_fec!T54)</f>
        <v>0.69687338128925147</v>
      </c>
      <c r="U54" s="112">
        <f>IF(RES_hhdet_tes!U54=0,"",RES_hhdet_tes!U54/RES_hhdet_fec!U54)</f>
        <v>0.71755461881655447</v>
      </c>
      <c r="V54" s="112">
        <f>IF(RES_hhdet_tes!V54=0,"",RES_hhdet_tes!V54/RES_hhdet_fec!V54)</f>
        <v>0.73493158236694578</v>
      </c>
      <c r="W54" s="112">
        <f>IF(RES_hhdet_tes!W54=0,"",RES_hhdet_tes!W54/RES_hhdet_fec!W54)</f>
        <v>0.75079551023033209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0.90450446545542429</v>
      </c>
      <c r="C55" s="113">
        <f>IF(RES_hhdet_tes!C55=0,"",RES_hhdet_tes!C55/RES_hhdet_fec!C55)</f>
        <v>0.91755585951229801</v>
      </c>
      <c r="D55" s="113">
        <f>IF(RES_hhdet_tes!D55=0,"",RES_hhdet_tes!D55/RES_hhdet_fec!D55)</f>
        <v>0.90478184264258776</v>
      </c>
      <c r="E55" s="113">
        <f>IF(RES_hhdet_tes!E55=0,"",RES_hhdet_tes!E55/RES_hhdet_fec!E55)</f>
        <v>0.91939299365584881</v>
      </c>
      <c r="F55" s="113">
        <f>IF(RES_hhdet_tes!F55=0,"",RES_hhdet_tes!F55/RES_hhdet_fec!F55)</f>
        <v>0.90198250542397851</v>
      </c>
      <c r="G55" s="113">
        <f>IF(RES_hhdet_tes!G55=0,"",RES_hhdet_tes!G55/RES_hhdet_fec!G55)</f>
        <v>0.91849006802692446</v>
      </c>
      <c r="H55" s="113">
        <f>IF(RES_hhdet_tes!H55=0,"",RES_hhdet_tes!H55/RES_hhdet_fec!H55)</f>
        <v>0.91961661090936941</v>
      </c>
      <c r="I55" s="113">
        <f>IF(RES_hhdet_tes!I55=0,"",RES_hhdet_tes!I55/RES_hhdet_fec!I55)</f>
        <v>0.91979790412080942</v>
      </c>
      <c r="J55" s="113">
        <f>IF(RES_hhdet_tes!J55=0,"",RES_hhdet_tes!J55/RES_hhdet_fec!J55)</f>
        <v>0.90087683361174042</v>
      </c>
      <c r="K55" s="113">
        <f>IF(RES_hhdet_tes!K55=0,"",RES_hhdet_tes!K55/RES_hhdet_fec!K55)</f>
        <v>0.91663610376890581</v>
      </c>
      <c r="L55" s="113">
        <f>IF(RES_hhdet_tes!L55=0,"",RES_hhdet_tes!L55/RES_hhdet_fec!L55)</f>
        <v>0.92342642167391042</v>
      </c>
      <c r="M55" s="113">
        <f>IF(RES_hhdet_tes!M55=0,"",RES_hhdet_tes!M55/RES_hhdet_fec!M55)</f>
        <v>0.91130742105525742</v>
      </c>
      <c r="N55" s="113">
        <f>IF(RES_hhdet_tes!N55=0,"",RES_hhdet_tes!N55/RES_hhdet_fec!N55)</f>
        <v>0.93125608880582633</v>
      </c>
      <c r="O55" s="113">
        <f>IF(RES_hhdet_tes!O55=0,"",RES_hhdet_tes!O55/RES_hhdet_fec!O55)</f>
        <v>0.93378911242585005</v>
      </c>
      <c r="P55" s="113">
        <f>IF(RES_hhdet_tes!P55=0,"",RES_hhdet_tes!P55/RES_hhdet_fec!P55)</f>
        <v>0.90312243541550019</v>
      </c>
      <c r="Q55" s="113">
        <f>IF(RES_hhdet_tes!Q55=0,"",RES_hhdet_tes!Q55/RES_hhdet_fec!Q55)</f>
        <v>0.92876597111596104</v>
      </c>
      <c r="R55" s="113">
        <f>IF(RES_hhdet_tes!R55=0,"",RES_hhdet_tes!R55/RES_hhdet_fec!R55)</f>
        <v>0.9315221772046105</v>
      </c>
      <c r="S55" s="113">
        <f>IF(RES_hhdet_tes!S55=0,"",RES_hhdet_tes!S55/RES_hhdet_fec!S55)</f>
        <v>0.93015923366896769</v>
      </c>
      <c r="T55" s="113">
        <f>IF(RES_hhdet_tes!T55=0,"",RES_hhdet_tes!T55/RES_hhdet_fec!T55)</f>
        <v>0.94171864005139017</v>
      </c>
      <c r="U55" s="113">
        <f>IF(RES_hhdet_tes!U55=0,"",RES_hhdet_tes!U55/RES_hhdet_fec!U55)</f>
        <v>0.93867764192265246</v>
      </c>
      <c r="V55" s="113">
        <f>IF(RES_hhdet_tes!V55=0,"",RES_hhdet_tes!V55/RES_hhdet_fec!V55)</f>
        <v>0.94675444525103913</v>
      </c>
      <c r="W55" s="113">
        <f>IF(RES_hhdet_tes!W55=0,"",RES_hhdet_tes!W55/RES_hhdet_fec!W55)</f>
        <v>0.9385654686320879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0.63053944610444024</v>
      </c>
      <c r="C56" s="111">
        <f>IF(RES_hhdet_tes!C56=0,"",RES_hhdet_tes!C56/RES_hhdet_fec!C56)</f>
        <v>0.63499794024699063</v>
      </c>
      <c r="D56" s="111">
        <f>IF(RES_hhdet_tes!D56=0,"",RES_hhdet_tes!D56/RES_hhdet_fec!D56)</f>
        <v>0.63613166100054752</v>
      </c>
      <c r="E56" s="111">
        <f>IF(RES_hhdet_tes!E56=0,"",RES_hhdet_tes!E56/RES_hhdet_fec!E56)</f>
        <v>0.63715722281780807</v>
      </c>
      <c r="F56" s="111">
        <f>IF(RES_hhdet_tes!F56=0,"",RES_hhdet_tes!F56/RES_hhdet_fec!F56)</f>
        <v>0.63956144562402251</v>
      </c>
      <c r="G56" s="111">
        <f>IF(RES_hhdet_tes!G56=0,"",RES_hhdet_tes!G56/RES_hhdet_fec!G56)</f>
        <v>0.64940582135701552</v>
      </c>
      <c r="H56" s="111">
        <f>IF(RES_hhdet_tes!H56=0,"",RES_hhdet_tes!H56/RES_hhdet_fec!H56)</f>
        <v>0.65642101685819598</v>
      </c>
      <c r="I56" s="111">
        <f>IF(RES_hhdet_tes!I56=0,"",RES_hhdet_tes!I56/RES_hhdet_fec!I56)</f>
        <v>0.65847018289383474</v>
      </c>
      <c r="J56" s="111">
        <f>IF(RES_hhdet_tes!J56=0,"",RES_hhdet_tes!J56/RES_hhdet_fec!J56)</f>
        <v>0.65902230103178894</v>
      </c>
      <c r="K56" s="111">
        <f>IF(RES_hhdet_tes!K56=0,"",RES_hhdet_tes!K56/RES_hhdet_fec!K56)</f>
        <v>0.66234375706064164</v>
      </c>
      <c r="L56" s="111">
        <f>IF(RES_hhdet_tes!L56=0,"",RES_hhdet_tes!L56/RES_hhdet_fec!L56)</f>
        <v>0.66525182040455177</v>
      </c>
      <c r="M56" s="111">
        <f>IF(RES_hhdet_tes!M56=0,"",RES_hhdet_tes!M56/RES_hhdet_fec!M56)</f>
        <v>0.66692539652803828</v>
      </c>
      <c r="N56" s="111">
        <f>IF(RES_hhdet_tes!N56=0,"",RES_hhdet_tes!N56/RES_hhdet_fec!N56)</f>
        <v>0.67044471903319114</v>
      </c>
      <c r="O56" s="111">
        <f>IF(RES_hhdet_tes!O56=0,"",RES_hhdet_tes!O56/RES_hhdet_fec!O56)</f>
        <v>0.67579285385000532</v>
      </c>
      <c r="P56" s="111">
        <f>IF(RES_hhdet_tes!P56=0,"",RES_hhdet_tes!P56/RES_hhdet_fec!P56)</f>
        <v>0.67678503066070517</v>
      </c>
      <c r="Q56" s="111">
        <f>IF(RES_hhdet_tes!Q56=0,"",RES_hhdet_tes!Q56/RES_hhdet_fec!Q56)</f>
        <v>0.6773342580340197</v>
      </c>
      <c r="R56" s="111">
        <f>IF(RES_hhdet_tes!R56=0,"",RES_hhdet_tes!R56/RES_hhdet_fec!R56)</f>
        <v>0.6783289591608076</v>
      </c>
      <c r="S56" s="111">
        <f>IF(RES_hhdet_tes!S56=0,"",RES_hhdet_tes!S56/RES_hhdet_fec!S56)</f>
        <v>0.68878189036422621</v>
      </c>
      <c r="T56" s="111">
        <f>IF(RES_hhdet_tes!T56=0,"",RES_hhdet_tes!T56/RES_hhdet_fec!T56)</f>
        <v>0.70796718009282589</v>
      </c>
      <c r="U56" s="111">
        <f>IF(RES_hhdet_tes!U56=0,"",RES_hhdet_tes!U56/RES_hhdet_fec!U56)</f>
        <v>0.72402148421584145</v>
      </c>
      <c r="V56" s="111">
        <f>IF(RES_hhdet_tes!V56=0,"",RES_hhdet_tes!V56/RES_hhdet_fec!V56)</f>
        <v>0.73800475186313919</v>
      </c>
      <c r="W56" s="111">
        <f>IF(RES_hhdet_tes!W56=0,"",RES_hhdet_tes!W56/RES_hhdet_fec!W56)</f>
        <v>0.75100892063693603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0.69543653195586441</v>
      </c>
      <c r="C58" s="124">
        <f>IF(RES_hhdet_tes!C58=0,"",RES_hhdet_tes!C58/RES_hhdet_fec!C58)</f>
        <v>0.70082955153709747</v>
      </c>
      <c r="D58" s="124">
        <f>IF(RES_hhdet_tes!D58=0,"",RES_hhdet_tes!D58/RES_hhdet_fec!D58)</f>
        <v>0.70192062438709824</v>
      </c>
      <c r="E58" s="124">
        <f>IF(RES_hhdet_tes!E58=0,"",RES_hhdet_tes!E58/RES_hhdet_fec!E58)</f>
        <v>0.70019884382197994</v>
      </c>
      <c r="F58" s="124">
        <f>IF(RES_hhdet_tes!F58=0,"",RES_hhdet_tes!F58/RES_hhdet_fec!F58)</f>
        <v>0.705851159310799</v>
      </c>
      <c r="G58" s="124">
        <f>IF(RES_hhdet_tes!G58=0,"",RES_hhdet_tes!G58/RES_hhdet_fec!G58)</f>
        <v>0.70591836550923359</v>
      </c>
      <c r="H58" s="124">
        <f>IF(RES_hhdet_tes!H58=0,"",RES_hhdet_tes!H58/RES_hhdet_fec!H58)</f>
        <v>0.71842391127133431</v>
      </c>
      <c r="I58" s="124">
        <f>IF(RES_hhdet_tes!I58=0,"",RES_hhdet_tes!I58/RES_hhdet_fec!I58)</f>
        <v>0.72242678505523772</v>
      </c>
      <c r="J58" s="124">
        <f>IF(RES_hhdet_tes!J58=0,"",RES_hhdet_tes!J58/RES_hhdet_fec!J58)</f>
        <v>0.71867093268732352</v>
      </c>
      <c r="K58" s="124">
        <f>IF(RES_hhdet_tes!K58=0,"",RES_hhdet_tes!K58/RES_hhdet_fec!K58)</f>
        <v>0.72053764121900199</v>
      </c>
      <c r="L58" s="124">
        <f>IF(RES_hhdet_tes!L58=0,"",RES_hhdet_tes!L58/RES_hhdet_fec!L58)</f>
        <v>0.71935521417291204</v>
      </c>
      <c r="M58" s="124">
        <f>IF(RES_hhdet_tes!M58=0,"",RES_hhdet_tes!M58/RES_hhdet_fec!M58)</f>
        <v>0.71939551201545548</v>
      </c>
      <c r="N58" s="124">
        <f>IF(RES_hhdet_tes!N58=0,"",RES_hhdet_tes!N58/RES_hhdet_fec!N58)</f>
        <v>0.71947633561045565</v>
      </c>
      <c r="O58" s="124">
        <f>IF(RES_hhdet_tes!O58=0,"",RES_hhdet_tes!O58/RES_hhdet_fec!O58)</f>
        <v>0.72577172712749882</v>
      </c>
      <c r="P58" s="124">
        <f>IF(RES_hhdet_tes!P58=0,"",RES_hhdet_tes!P58/RES_hhdet_fec!P58)</f>
        <v>0.71797687609208405</v>
      </c>
      <c r="Q58" s="124">
        <f>IF(RES_hhdet_tes!Q58=0,"",RES_hhdet_tes!Q58/RES_hhdet_fec!Q58)</f>
        <v>0.7246919012656694</v>
      </c>
      <c r="R58" s="124">
        <f>IF(RES_hhdet_tes!R58=0,"",RES_hhdet_tes!R58/RES_hhdet_fec!R58)</f>
        <v>0.72450712451306087</v>
      </c>
      <c r="S58" s="124">
        <f>IF(RES_hhdet_tes!S58=0,"",RES_hhdet_tes!S58/RES_hhdet_fec!S58)</f>
        <v>0.7351913510951581</v>
      </c>
      <c r="T58" s="124">
        <f>IF(RES_hhdet_tes!T58=0,"",RES_hhdet_tes!T58/RES_hhdet_fec!T58)</f>
        <v>0.74128615544993659</v>
      </c>
      <c r="U58" s="124">
        <f>IF(RES_hhdet_tes!U58=0,"",RES_hhdet_tes!U58/RES_hhdet_fec!U58)</f>
        <v>0.75170150531089264</v>
      </c>
      <c r="V58" s="124">
        <f>IF(RES_hhdet_tes!V58=0,"",RES_hhdet_tes!V58/RES_hhdet_fec!V58)</f>
        <v>0.76215373645785789</v>
      </c>
      <c r="W58" s="124">
        <f>IF(RES_hhdet_tes!W58=0,"",RES_hhdet_tes!W58/RES_hhdet_fec!W58)</f>
        <v>0.7694896832226078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0.61762469634302908</v>
      </c>
      <c r="C59" s="111">
        <f>IF(RES_hhdet_tes!C59=0,"",RES_hhdet_tes!C59/RES_hhdet_fec!C59)</f>
        <v>0.61830229298221917</v>
      </c>
      <c r="D59" s="111">
        <f>IF(RES_hhdet_tes!D59=0,"",RES_hhdet_tes!D59/RES_hhdet_fec!D59)</f>
        <v>0.61873084640072029</v>
      </c>
      <c r="E59" s="111">
        <f>IF(RES_hhdet_tes!E59=0,"",RES_hhdet_tes!E59/RES_hhdet_fec!E59)</f>
        <v>0.61929014967764262</v>
      </c>
      <c r="F59" s="111">
        <f>IF(RES_hhdet_tes!F59=0,"",RES_hhdet_tes!F59/RES_hhdet_fec!F59)</f>
        <v>0.62042133769257468</v>
      </c>
      <c r="G59" s="111">
        <f>IF(RES_hhdet_tes!G59=0,"",RES_hhdet_tes!G59/RES_hhdet_fec!G59)</f>
        <v>0.62169007847553281</v>
      </c>
      <c r="H59" s="111">
        <f>IF(RES_hhdet_tes!H59=0,"",RES_hhdet_tes!H59/RES_hhdet_fec!H59)</f>
        <v>0.62353201372076417</v>
      </c>
      <c r="I59" s="111">
        <f>IF(RES_hhdet_tes!I59=0,"",RES_hhdet_tes!I59/RES_hhdet_fec!I59)</f>
        <v>0.62449748542539585</v>
      </c>
      <c r="J59" s="111">
        <f>IF(RES_hhdet_tes!J59=0,"",RES_hhdet_tes!J59/RES_hhdet_fec!J59)</f>
        <v>0.62456607878396275</v>
      </c>
      <c r="K59" s="111">
        <f>IF(RES_hhdet_tes!K59=0,"",RES_hhdet_tes!K59/RES_hhdet_fec!K59)</f>
        <v>0.62474542951282741</v>
      </c>
      <c r="L59" s="111">
        <f>IF(RES_hhdet_tes!L59=0,"",RES_hhdet_tes!L59/RES_hhdet_fec!L59)</f>
        <v>0.62489740568098917</v>
      </c>
      <c r="M59" s="111">
        <f>IF(RES_hhdet_tes!M59=0,"",RES_hhdet_tes!M59/RES_hhdet_fec!M59)</f>
        <v>0.62509634648162571</v>
      </c>
      <c r="N59" s="111">
        <f>IF(RES_hhdet_tes!N59=0,"",RES_hhdet_tes!N59/RES_hhdet_fec!N59)</f>
        <v>0.62528390216110763</v>
      </c>
      <c r="O59" s="111">
        <f>IF(RES_hhdet_tes!O59=0,"",RES_hhdet_tes!O59/RES_hhdet_fec!O59)</f>
        <v>0.62540907361344644</v>
      </c>
      <c r="P59" s="111">
        <f>IF(RES_hhdet_tes!P59=0,"",RES_hhdet_tes!P59/RES_hhdet_fec!P59)</f>
        <v>0.62541770253912343</v>
      </c>
      <c r="Q59" s="111">
        <f>IF(RES_hhdet_tes!Q59=0,"",RES_hhdet_tes!Q59/RES_hhdet_fec!Q59)</f>
        <v>0.62543016361304959</v>
      </c>
      <c r="R59" s="111">
        <f>IF(RES_hhdet_tes!R59=0,"",RES_hhdet_tes!R59/RES_hhdet_fec!R59)</f>
        <v>0.62548691484156838</v>
      </c>
      <c r="S59" s="111">
        <f>IF(RES_hhdet_tes!S59=0,"",RES_hhdet_tes!S59/RES_hhdet_fec!S59)</f>
        <v>0.62564629038799724</v>
      </c>
      <c r="T59" s="111">
        <f>IF(RES_hhdet_tes!T59=0,"",RES_hhdet_tes!T59/RES_hhdet_fec!T59)</f>
        <v>0.62604149648018304</v>
      </c>
      <c r="U59" s="111">
        <f>IF(RES_hhdet_tes!U59=0,"",RES_hhdet_tes!U59/RES_hhdet_fec!U59)</f>
        <v>0.62660967612822793</v>
      </c>
      <c r="V59" s="111">
        <f>IF(RES_hhdet_tes!V59=0,"",RES_hhdet_tes!V59/RES_hhdet_fec!V59)</f>
        <v>0.62730901036987041</v>
      </c>
      <c r="W59" s="111">
        <f>IF(RES_hhdet_tes!W59=0,"",RES_hhdet_tes!W59/RES_hhdet_fec!W59)</f>
        <v>0.62792328010742571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0.76214976065873719</v>
      </c>
      <c r="C60" s="45">
        <f>IF(RES_hhdet_tes!C60=0,"",RES_hhdet_tes!C60/RES_hhdet_fec!C60)</f>
        <v>0.76419703943784356</v>
      </c>
      <c r="D60" s="45">
        <f>IF(RES_hhdet_tes!D60=0,"",RES_hhdet_tes!D60/RES_hhdet_fec!D60)</f>
        <v>0.76532982834232022</v>
      </c>
      <c r="E60" s="45">
        <f>IF(RES_hhdet_tes!E60=0,"",RES_hhdet_tes!E60/RES_hhdet_fec!E60)</f>
        <v>0.76657423045573925</v>
      </c>
      <c r="F60" s="45">
        <f>IF(RES_hhdet_tes!F60=0,"",RES_hhdet_tes!F60/RES_hhdet_fec!F60)</f>
        <v>0.7693400574943261</v>
      </c>
      <c r="G60" s="45">
        <f>IF(RES_hhdet_tes!G60=0,"",RES_hhdet_tes!G60/RES_hhdet_fec!G60)</f>
        <v>0.77333843991700912</v>
      </c>
      <c r="H60" s="45">
        <f>IF(RES_hhdet_tes!H60=0,"",RES_hhdet_tes!H60/RES_hhdet_fec!H60)</f>
        <v>0.77867897282796794</v>
      </c>
      <c r="I60" s="45">
        <f>IF(RES_hhdet_tes!I60=0,"",RES_hhdet_tes!I60/RES_hhdet_fec!I60)</f>
        <v>0.78111085547933146</v>
      </c>
      <c r="J60" s="45">
        <f>IF(RES_hhdet_tes!J60=0,"",RES_hhdet_tes!J60/RES_hhdet_fec!J60)</f>
        <v>0.78161408698863533</v>
      </c>
      <c r="K60" s="45">
        <f>IF(RES_hhdet_tes!K60=0,"",RES_hhdet_tes!K60/RES_hhdet_fec!K60)</f>
        <v>0.7831339939352816</v>
      </c>
      <c r="L60" s="45">
        <f>IF(RES_hhdet_tes!L60=0,"",RES_hhdet_tes!L60/RES_hhdet_fec!L60)</f>
        <v>0.78450259840017356</v>
      </c>
      <c r="M60" s="45">
        <f>IF(RES_hhdet_tes!M60=0,"",RES_hhdet_tes!M60/RES_hhdet_fec!M60)</f>
        <v>0.78689530288512188</v>
      </c>
      <c r="N60" s="45">
        <f>IF(RES_hhdet_tes!N60=0,"",RES_hhdet_tes!N60/RES_hhdet_fec!N60)</f>
        <v>0.79004838430423407</v>
      </c>
      <c r="O60" s="45">
        <f>IF(RES_hhdet_tes!O60=0,"",RES_hhdet_tes!O60/RES_hhdet_fec!O60)</f>
        <v>0.7944003124976875</v>
      </c>
      <c r="P60" s="45">
        <f>IF(RES_hhdet_tes!P60=0,"",RES_hhdet_tes!P60/RES_hhdet_fec!P60)</f>
        <v>0.79478264575132218</v>
      </c>
      <c r="Q60" s="45">
        <f>IF(RES_hhdet_tes!Q60=0,"",RES_hhdet_tes!Q60/RES_hhdet_fec!Q60)</f>
        <v>0.79604777748921574</v>
      </c>
      <c r="R60" s="45">
        <f>IF(RES_hhdet_tes!R60=0,"",RES_hhdet_tes!R60/RES_hhdet_fec!R60)</f>
        <v>0.79881179812653302</v>
      </c>
      <c r="S60" s="45">
        <f>IF(RES_hhdet_tes!S60=0,"",RES_hhdet_tes!S60/RES_hhdet_fec!S60)</f>
        <v>0.80610342479908248</v>
      </c>
      <c r="T60" s="45">
        <f>IF(RES_hhdet_tes!T60=0,"",RES_hhdet_tes!T60/RES_hhdet_fec!T60)</f>
        <v>0.81702727398393182</v>
      </c>
      <c r="U60" s="45">
        <f>IF(RES_hhdet_tes!U60=0,"",RES_hhdet_tes!U60/RES_hhdet_fec!U60)</f>
        <v>0.83094173615047362</v>
      </c>
      <c r="V60" s="45">
        <f>IF(RES_hhdet_tes!V60=0,"",RES_hhdet_tes!V60/RES_hhdet_fec!V60)</f>
        <v>0.84439381291250881</v>
      </c>
      <c r="W60" s="45">
        <f>IF(RES_hhdet_tes!W60=0,"",RES_hhdet_tes!W60/RES_hhdet_fec!W60)</f>
        <v>0.85570754219612022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0.52196535704965019</v>
      </c>
      <c r="C62" s="119">
        <f>IF(RES_hhdet_tes!C62=0,"",RES_hhdet_tes!C62/RES_hhdet_fec!C62)</f>
        <v>0.52795861345626294</v>
      </c>
      <c r="D62" s="119">
        <f>IF(RES_hhdet_tes!D62=0,"",RES_hhdet_tes!D62/RES_hhdet_fec!D62)</f>
        <v>0.5346623290808441</v>
      </c>
      <c r="E62" s="119">
        <f>IF(RES_hhdet_tes!E62=0,"",RES_hhdet_tes!E62/RES_hhdet_fec!E62)</f>
        <v>0.54998876293893306</v>
      </c>
      <c r="F62" s="119">
        <f>IF(RES_hhdet_tes!F62=0,"",RES_hhdet_tes!F62/RES_hhdet_fec!F62)</f>
        <v>0.55114227362847112</v>
      </c>
      <c r="G62" s="119">
        <f>IF(RES_hhdet_tes!G62=0,"",RES_hhdet_tes!G62/RES_hhdet_fec!G62)</f>
        <v>0.55762608113912415</v>
      </c>
      <c r="H62" s="119">
        <f>IF(RES_hhdet_tes!H62=0,"",RES_hhdet_tes!H62/RES_hhdet_fec!H62)</f>
        <v>0.56673163218355116</v>
      </c>
      <c r="I62" s="119">
        <f>IF(RES_hhdet_tes!I62=0,"",RES_hhdet_tes!I62/RES_hhdet_fec!I62)</f>
        <v>0.57320019186471449</v>
      </c>
      <c r="J62" s="119">
        <f>IF(RES_hhdet_tes!J62=0,"",RES_hhdet_tes!J62/RES_hhdet_fec!J62)</f>
        <v>0.58865023412944495</v>
      </c>
      <c r="K62" s="119">
        <f>IF(RES_hhdet_tes!K62=0,"",RES_hhdet_tes!K62/RES_hhdet_fec!K62)</f>
        <v>0.60419224976138197</v>
      </c>
      <c r="L62" s="119">
        <f>IF(RES_hhdet_tes!L62=0,"",RES_hhdet_tes!L62/RES_hhdet_fec!L62)</f>
        <v>0.61464401286493897</v>
      </c>
      <c r="M62" s="119">
        <f>IF(RES_hhdet_tes!M62=0,"",RES_hhdet_tes!M62/RES_hhdet_fec!M62)</f>
        <v>0.63265420509670378</v>
      </c>
      <c r="N62" s="119">
        <f>IF(RES_hhdet_tes!N62=0,"",RES_hhdet_tes!N62/RES_hhdet_fec!N62)</f>
        <v>0.65958662298128967</v>
      </c>
      <c r="O62" s="119">
        <f>IF(RES_hhdet_tes!O62=0,"",RES_hhdet_tes!O62/RES_hhdet_fec!O62)</f>
        <v>0.66956123144159596</v>
      </c>
      <c r="P62" s="119">
        <f>IF(RES_hhdet_tes!P62=0,"",RES_hhdet_tes!P62/RES_hhdet_fec!P62)</f>
        <v>0.67363462318828471</v>
      </c>
      <c r="Q62" s="119">
        <f>IF(RES_hhdet_tes!Q62=0,"",RES_hhdet_tes!Q62/RES_hhdet_fec!Q62)</f>
        <v>0.69209615241299083</v>
      </c>
      <c r="R62" s="119">
        <f>IF(RES_hhdet_tes!R62=0,"",RES_hhdet_tes!R62/RES_hhdet_fec!R62)</f>
        <v>0.69329613665451406</v>
      </c>
      <c r="S62" s="119">
        <f>IF(RES_hhdet_tes!S62=0,"",RES_hhdet_tes!S62/RES_hhdet_fec!S62)</f>
        <v>0.71238208979778972</v>
      </c>
      <c r="T62" s="119">
        <f>IF(RES_hhdet_tes!T62=0,"",RES_hhdet_tes!T62/RES_hhdet_fec!T62)</f>
        <v>0.71863577991421446</v>
      </c>
      <c r="U62" s="119">
        <f>IF(RES_hhdet_tes!U62=0,"",RES_hhdet_tes!U62/RES_hhdet_fec!U62)</f>
        <v>0.73462196082397213</v>
      </c>
      <c r="V62" s="119">
        <f>IF(RES_hhdet_tes!V62=0,"",RES_hhdet_tes!V62/RES_hhdet_fec!V62)</f>
        <v>0.73797232913682032</v>
      </c>
      <c r="W62" s="119">
        <f>IF(RES_hhdet_tes!W62=0,"",RES_hhdet_tes!W62/RES_hhdet_fec!W62)</f>
        <v>0.75232425786846269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0.50307107662343431</v>
      </c>
      <c r="C63" s="124">
        <f>IF(RES_hhdet_tes!C63=0,"",RES_hhdet_tes!C63/RES_hhdet_fec!C63)</f>
        <v>0.50949194877240178</v>
      </c>
      <c r="D63" s="124">
        <f>IF(RES_hhdet_tes!D63=0,"",RES_hhdet_tes!D63/RES_hhdet_fec!D63)</f>
        <v>0.51652408457752419</v>
      </c>
      <c r="E63" s="124">
        <f>IF(RES_hhdet_tes!E63=0,"",RES_hhdet_tes!E63/RES_hhdet_fec!E63)</f>
        <v>0.52506009847147517</v>
      </c>
      <c r="F63" s="124">
        <f>IF(RES_hhdet_tes!F63=0,"",RES_hhdet_tes!F63/RES_hhdet_fec!F63)</f>
        <v>0.53461193491322723</v>
      </c>
      <c r="G63" s="124">
        <f>IF(RES_hhdet_tes!G63=0,"",RES_hhdet_tes!G63/RES_hhdet_fec!G63)</f>
        <v>0.54251839843388028</v>
      </c>
      <c r="H63" s="124">
        <f>IF(RES_hhdet_tes!H63=0,"",RES_hhdet_tes!H63/RES_hhdet_fec!H63)</f>
        <v>0.54922602204516002</v>
      </c>
      <c r="I63" s="124">
        <f>IF(RES_hhdet_tes!I63=0,"",RES_hhdet_tes!I63/RES_hhdet_fec!I63)</f>
        <v>0.5573540329921457</v>
      </c>
      <c r="J63" s="124">
        <f>IF(RES_hhdet_tes!J63=0,"",RES_hhdet_tes!J63/RES_hhdet_fec!J63)</f>
        <v>0.57135671312915282</v>
      </c>
      <c r="K63" s="124">
        <f>IF(RES_hhdet_tes!K63=0,"",RES_hhdet_tes!K63/RES_hhdet_fec!K63)</f>
        <v>0.58674966339533707</v>
      </c>
      <c r="L63" s="124">
        <f>IF(RES_hhdet_tes!L63=0,"",RES_hhdet_tes!L63/RES_hhdet_fec!L63)</f>
        <v>0.6026748704625482</v>
      </c>
      <c r="M63" s="124">
        <f>IF(RES_hhdet_tes!M63=0,"",RES_hhdet_tes!M63/RES_hhdet_fec!M63)</f>
        <v>0.62021180519694463</v>
      </c>
      <c r="N63" s="124">
        <f>IF(RES_hhdet_tes!N63=0,"",RES_hhdet_tes!N63/RES_hhdet_fec!N63)</f>
        <v>0.64009030237436904</v>
      </c>
      <c r="O63" s="124">
        <f>IF(RES_hhdet_tes!O63=0,"",RES_hhdet_tes!O63/RES_hhdet_fec!O63)</f>
        <v>0.6595050371586022</v>
      </c>
      <c r="P63" s="124">
        <f>IF(RES_hhdet_tes!P63=0,"",RES_hhdet_tes!P63/RES_hhdet_fec!P63)</f>
        <v>0.66532488789613864</v>
      </c>
      <c r="Q63" s="124">
        <f>IF(RES_hhdet_tes!Q63=0,"",RES_hhdet_tes!Q63/RES_hhdet_fec!Q63)</f>
        <v>0.67157898692538276</v>
      </c>
      <c r="R63" s="124">
        <f>IF(RES_hhdet_tes!R63=0,"",RES_hhdet_tes!R63/RES_hhdet_fec!R63)</f>
        <v>0.68040183378612584</v>
      </c>
      <c r="S63" s="124">
        <f>IF(RES_hhdet_tes!S63=0,"",RES_hhdet_tes!S63/RES_hhdet_fec!S63)</f>
        <v>0.69143505681932649</v>
      </c>
      <c r="T63" s="124">
        <f>IF(RES_hhdet_tes!T63=0,"",RES_hhdet_tes!T63/RES_hhdet_fec!T63)</f>
        <v>0.70283757566596194</v>
      </c>
      <c r="U63" s="124">
        <f>IF(RES_hhdet_tes!U63=0,"",RES_hhdet_tes!U63/RES_hhdet_fec!U63)</f>
        <v>0.71307708071241538</v>
      </c>
      <c r="V63" s="124">
        <f>IF(RES_hhdet_tes!V63=0,"",RES_hhdet_tes!V63/RES_hhdet_fec!V63)</f>
        <v>0.72278220580965136</v>
      </c>
      <c r="W63" s="124">
        <f>IF(RES_hhdet_tes!W63=0,"",RES_hhdet_tes!W63/RES_hhdet_fec!W63)</f>
        <v>0.73064615694055146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0.49670182189288714</v>
      </c>
      <c r="C64" s="111">
        <f>IF(RES_hhdet_tes!C64=0,"",RES_hhdet_tes!C64/RES_hhdet_fec!C64)</f>
        <v>0.5032937219407615</v>
      </c>
      <c r="D64" s="111">
        <f>IF(RES_hhdet_tes!D64=0,"",RES_hhdet_tes!D64/RES_hhdet_fec!D64)</f>
        <v>0.51040448788924475</v>
      </c>
      <c r="E64" s="111">
        <f>IF(RES_hhdet_tes!E64=0,"",RES_hhdet_tes!E64/RES_hhdet_fec!E64)</f>
        <v>0.51953547505521613</v>
      </c>
      <c r="F64" s="111">
        <f>IF(RES_hhdet_tes!F64=0,"",RES_hhdet_tes!F64/RES_hhdet_fec!F64)</f>
        <v>0.52878448663256927</v>
      </c>
      <c r="G64" s="111">
        <f>IF(RES_hhdet_tes!G64=0,"",RES_hhdet_tes!G64/RES_hhdet_fec!G64)</f>
        <v>0.536785006184196</v>
      </c>
      <c r="H64" s="111">
        <f>IF(RES_hhdet_tes!H64=0,"",RES_hhdet_tes!H64/RES_hhdet_fec!H64)</f>
        <v>0.54367938555770501</v>
      </c>
      <c r="I64" s="111">
        <f>IF(RES_hhdet_tes!I64=0,"",RES_hhdet_tes!I64/RES_hhdet_fec!I64)</f>
        <v>0.55197181119843552</v>
      </c>
      <c r="J64" s="111">
        <f>IF(RES_hhdet_tes!J64=0,"",RES_hhdet_tes!J64/RES_hhdet_fec!J64)</f>
        <v>0.566251085679782</v>
      </c>
      <c r="K64" s="111">
        <f>IF(RES_hhdet_tes!K64=0,"",RES_hhdet_tes!K64/RES_hhdet_fec!K64)</f>
        <v>0.58176194678718507</v>
      </c>
      <c r="L64" s="111">
        <f>IF(RES_hhdet_tes!L64=0,"",RES_hhdet_tes!L64/RES_hhdet_fec!L64)</f>
        <v>0.59761865898820199</v>
      </c>
      <c r="M64" s="111">
        <f>IF(RES_hhdet_tes!M64=0,"",RES_hhdet_tes!M64/RES_hhdet_fec!M64)</f>
        <v>0.61526288351044145</v>
      </c>
      <c r="N64" s="111">
        <f>IF(RES_hhdet_tes!N64=0,"",RES_hhdet_tes!N64/RES_hhdet_fec!N64)</f>
        <v>0.63554489387206381</v>
      </c>
      <c r="O64" s="111">
        <f>IF(RES_hhdet_tes!O64=0,"",RES_hhdet_tes!O64/RES_hhdet_fec!O64)</f>
        <v>0.65479208124548238</v>
      </c>
      <c r="P64" s="111">
        <f>IF(RES_hhdet_tes!P64=0,"",RES_hhdet_tes!P64/RES_hhdet_fec!P64)</f>
        <v>0.66054721681110773</v>
      </c>
      <c r="Q64" s="111">
        <f>IF(RES_hhdet_tes!Q64=0,"",RES_hhdet_tes!Q64/RES_hhdet_fec!Q64)</f>
        <v>0.6672858143758682</v>
      </c>
      <c r="R64" s="111">
        <f>IF(RES_hhdet_tes!R64=0,"",RES_hhdet_tes!R64/RES_hhdet_fec!R64)</f>
        <v>0.67618506099424314</v>
      </c>
      <c r="S64" s="111">
        <f>IF(RES_hhdet_tes!S64=0,"",RES_hhdet_tes!S64/RES_hhdet_fec!S64)</f>
        <v>0.68733292099651044</v>
      </c>
      <c r="T64" s="111">
        <f>IF(RES_hhdet_tes!T64=0,"",RES_hhdet_tes!T64/RES_hhdet_fec!T64)</f>
        <v>0.69886666084644766</v>
      </c>
      <c r="U64" s="111">
        <f>IF(RES_hhdet_tes!U64=0,"",RES_hhdet_tes!U64/RES_hhdet_fec!U64)</f>
        <v>0.7091655349272602</v>
      </c>
      <c r="V64" s="111">
        <f>IF(RES_hhdet_tes!V64=0,"",RES_hhdet_tes!V64/RES_hhdet_fec!V64)</f>
        <v>0.71897328844809583</v>
      </c>
      <c r="W64" s="111">
        <f>IF(RES_hhdet_tes!W64=0,"",RES_hhdet_tes!W64/RES_hhdet_fec!W64)</f>
        <v>0.72703403004798994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1.7961149824261564</v>
      </c>
      <c r="C66" s="124">
        <f>IF(RES_hhdet_tes!C66=0,"",RES_hhdet_tes!C66/RES_hhdet_fec!C66)</f>
        <v>1.8974337339784841</v>
      </c>
      <c r="D66" s="124">
        <f>IF(RES_hhdet_tes!D66=0,"",RES_hhdet_tes!D66/RES_hhdet_fec!D66)</f>
        <v>2.0443251069799824</v>
      </c>
      <c r="E66" s="124">
        <f>IF(RES_hhdet_tes!E66=0,"",RES_hhdet_tes!E66/RES_hhdet_fec!E66)</f>
        <v>2.1879795354409897</v>
      </c>
      <c r="F66" s="124">
        <f>IF(RES_hhdet_tes!F66=0,"",RES_hhdet_tes!F66/RES_hhdet_fec!F66)</f>
        <v>2.2903780863674665</v>
      </c>
      <c r="G66" s="124">
        <f>IF(RES_hhdet_tes!G66=0,"",RES_hhdet_tes!G66/RES_hhdet_fec!G66)</f>
        <v>2.3918628368093802</v>
      </c>
      <c r="H66" s="124">
        <f>IF(RES_hhdet_tes!H66=0,"",RES_hhdet_tes!H66/RES_hhdet_fec!H66)</f>
        <v>2.4835765258728424</v>
      </c>
      <c r="I66" s="124">
        <f>IF(RES_hhdet_tes!I66=0,"",RES_hhdet_tes!I66/RES_hhdet_fec!I66)</f>
        <v>2.5462533616454941</v>
      </c>
      <c r="J66" s="124">
        <f>IF(RES_hhdet_tes!J66=0,"",RES_hhdet_tes!J66/RES_hhdet_fec!J66)</f>
        <v>2.6128575401296565</v>
      </c>
      <c r="K66" s="124">
        <f>IF(RES_hhdet_tes!K66=0,"",RES_hhdet_tes!K66/RES_hhdet_fec!K66)</f>
        <v>2.7058890806144476</v>
      </c>
      <c r="L66" s="124">
        <f>IF(RES_hhdet_tes!L66=0,"",RES_hhdet_tes!L66/RES_hhdet_fec!L66)</f>
        <v>2.7914950291221214</v>
      </c>
      <c r="M66" s="124">
        <f>IF(RES_hhdet_tes!M66=0,"",RES_hhdet_tes!M66/RES_hhdet_fec!M66)</f>
        <v>2.8857777392026449</v>
      </c>
      <c r="N66" s="124">
        <f>IF(RES_hhdet_tes!N66=0,"",RES_hhdet_tes!N66/RES_hhdet_fec!N66)</f>
        <v>2.9800476373139744</v>
      </c>
      <c r="O66" s="124">
        <f>IF(RES_hhdet_tes!O66=0,"",RES_hhdet_tes!O66/RES_hhdet_fec!O66)</f>
        <v>3.106111391794538</v>
      </c>
      <c r="P66" s="124">
        <f>IF(RES_hhdet_tes!P66=0,"",RES_hhdet_tes!P66/RES_hhdet_fec!P66)</f>
        <v>3.181733297625517</v>
      </c>
      <c r="Q66" s="124">
        <f>IF(RES_hhdet_tes!Q66=0,"",RES_hhdet_tes!Q66/RES_hhdet_fec!Q66)</f>
        <v>3.2614403038531816</v>
      </c>
      <c r="R66" s="124">
        <f>IF(RES_hhdet_tes!R66=0,"",RES_hhdet_tes!R66/RES_hhdet_fec!R66)</f>
        <v>3.3742227615466791</v>
      </c>
      <c r="S66" s="124">
        <f>IF(RES_hhdet_tes!S66=0,"",RES_hhdet_tes!S66/RES_hhdet_fec!S66)</f>
        <v>3.5010402923319628</v>
      </c>
      <c r="T66" s="124">
        <f>IF(RES_hhdet_tes!T66=0,"",RES_hhdet_tes!T66/RES_hhdet_fec!T66)</f>
        <v>3.6257447419284223</v>
      </c>
      <c r="U66" s="124">
        <f>IF(RES_hhdet_tes!U66=0,"",RES_hhdet_tes!U66/RES_hhdet_fec!U66)</f>
        <v>3.732771394184029</v>
      </c>
      <c r="V66" s="124">
        <f>IF(RES_hhdet_tes!V66=0,"",RES_hhdet_tes!V66/RES_hhdet_fec!V66)</f>
        <v>3.829401087925254</v>
      </c>
      <c r="W66" s="124">
        <f>IF(RES_hhdet_tes!W66=0,"",RES_hhdet_tes!W66/RES_hhdet_fec!W66)</f>
        <v>3.9016043694024094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1.7961149824261564</v>
      </c>
      <c r="C67" s="111">
        <f>IF(RES_hhdet_tes!C67=0,"",RES_hhdet_tes!C67/RES_hhdet_fec!C67)</f>
        <v>1.8974337339784841</v>
      </c>
      <c r="D67" s="111">
        <f>IF(RES_hhdet_tes!D67=0,"",RES_hhdet_tes!D67/RES_hhdet_fec!D67)</f>
        <v>2.0443251069799824</v>
      </c>
      <c r="E67" s="111">
        <f>IF(RES_hhdet_tes!E67=0,"",RES_hhdet_tes!E67/RES_hhdet_fec!E67)</f>
        <v>2.1879795354409897</v>
      </c>
      <c r="F67" s="111">
        <f>IF(RES_hhdet_tes!F67=0,"",RES_hhdet_tes!F67/RES_hhdet_fec!F67)</f>
        <v>2.2903780863674665</v>
      </c>
      <c r="G67" s="111">
        <f>IF(RES_hhdet_tes!G67=0,"",RES_hhdet_tes!G67/RES_hhdet_fec!G67)</f>
        <v>2.3918628368093802</v>
      </c>
      <c r="H67" s="111">
        <f>IF(RES_hhdet_tes!H67=0,"",RES_hhdet_tes!H67/RES_hhdet_fec!H67)</f>
        <v>2.4835765258728424</v>
      </c>
      <c r="I67" s="111">
        <f>IF(RES_hhdet_tes!I67=0,"",RES_hhdet_tes!I67/RES_hhdet_fec!I67)</f>
        <v>2.5462533616454941</v>
      </c>
      <c r="J67" s="111">
        <f>IF(RES_hhdet_tes!J67=0,"",RES_hhdet_tes!J67/RES_hhdet_fec!J67)</f>
        <v>2.6128575401296565</v>
      </c>
      <c r="K67" s="111">
        <f>IF(RES_hhdet_tes!K67=0,"",RES_hhdet_tes!K67/RES_hhdet_fec!K67)</f>
        <v>2.7058890806144476</v>
      </c>
      <c r="L67" s="111">
        <f>IF(RES_hhdet_tes!L67=0,"",RES_hhdet_tes!L67/RES_hhdet_fec!L67)</f>
        <v>2.7914950291221214</v>
      </c>
      <c r="M67" s="111">
        <f>IF(RES_hhdet_tes!M67=0,"",RES_hhdet_tes!M67/RES_hhdet_fec!M67)</f>
        <v>2.8857777392026449</v>
      </c>
      <c r="N67" s="111">
        <f>IF(RES_hhdet_tes!N67=0,"",RES_hhdet_tes!N67/RES_hhdet_fec!N67)</f>
        <v>2.9800476373139744</v>
      </c>
      <c r="O67" s="111">
        <f>IF(RES_hhdet_tes!O67=0,"",RES_hhdet_tes!O67/RES_hhdet_fec!O67)</f>
        <v>3.106111391794538</v>
      </c>
      <c r="P67" s="111">
        <f>IF(RES_hhdet_tes!P67=0,"",RES_hhdet_tes!P67/RES_hhdet_fec!P67)</f>
        <v>3.181733297625517</v>
      </c>
      <c r="Q67" s="111">
        <f>IF(RES_hhdet_tes!Q67=0,"",RES_hhdet_tes!Q67/RES_hhdet_fec!Q67)</f>
        <v>3.2614403038531816</v>
      </c>
      <c r="R67" s="111">
        <f>IF(RES_hhdet_tes!R67=0,"",RES_hhdet_tes!R67/RES_hhdet_fec!R67)</f>
        <v>3.3742227615466791</v>
      </c>
      <c r="S67" s="111">
        <f>IF(RES_hhdet_tes!S67=0,"",RES_hhdet_tes!S67/RES_hhdet_fec!S67)</f>
        <v>3.5010402923319628</v>
      </c>
      <c r="T67" s="111">
        <f>IF(RES_hhdet_tes!T67=0,"",RES_hhdet_tes!T67/RES_hhdet_fec!T67)</f>
        <v>3.6257447419284223</v>
      </c>
      <c r="U67" s="111">
        <f>IF(RES_hhdet_tes!U67=0,"",RES_hhdet_tes!U67/RES_hhdet_fec!U67)</f>
        <v>3.732771394184029</v>
      </c>
      <c r="V67" s="111">
        <f>IF(RES_hhdet_tes!V67=0,"",RES_hhdet_tes!V67/RES_hhdet_fec!V67)</f>
        <v>3.829401087925254</v>
      </c>
      <c r="W67" s="111">
        <f>IF(RES_hhdet_tes!W67=0,"",RES_hhdet_tes!W67/RES_hhdet_fec!W67)</f>
        <v>3.9016043694024094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0.53736308495191643</v>
      </c>
      <c r="C68" s="124">
        <f>IF(RES_hhdet_tes!C68=0,"",RES_hhdet_tes!C68/RES_hhdet_fec!C68)</f>
        <v>0.54089220807444915</v>
      </c>
      <c r="D68" s="124">
        <f>IF(RES_hhdet_tes!D68=0,"",RES_hhdet_tes!D68/RES_hhdet_fec!D68)</f>
        <v>0.54635388492499104</v>
      </c>
      <c r="E68" s="124">
        <f>IF(RES_hhdet_tes!E68=0,"",RES_hhdet_tes!E68/RES_hhdet_fec!E68)</f>
        <v>0.55226175522264576</v>
      </c>
      <c r="F68" s="124">
        <f>IF(RES_hhdet_tes!F68=0,"",RES_hhdet_tes!F68/RES_hhdet_fec!F68)</f>
        <v>0.56107302554792537</v>
      </c>
      <c r="G68" s="124">
        <f>IF(RES_hhdet_tes!G68=0,"",RES_hhdet_tes!G68/RES_hhdet_fec!G68)</f>
        <v>0.56418810414774312</v>
      </c>
      <c r="H68" s="124">
        <f>IF(RES_hhdet_tes!H68=0,"",RES_hhdet_tes!H68/RES_hhdet_fec!H68)</f>
        <v>0.56751085372228871</v>
      </c>
      <c r="I68" s="124">
        <f>IF(RES_hhdet_tes!I68=0,"",RES_hhdet_tes!I68/RES_hhdet_fec!I68)</f>
        <v>0.57138104629254172</v>
      </c>
      <c r="J68" s="124">
        <f>IF(RES_hhdet_tes!J68=0,"",RES_hhdet_tes!J68/RES_hhdet_fec!J68)</f>
        <v>0.58186700755078047</v>
      </c>
      <c r="K68" s="124">
        <f>IF(RES_hhdet_tes!K68=0,"",RES_hhdet_tes!K68/RES_hhdet_fec!K68)</f>
        <v>0.59176797581771379</v>
      </c>
      <c r="L68" s="124">
        <f>IF(RES_hhdet_tes!L68=0,"",RES_hhdet_tes!L68/RES_hhdet_fec!L68)</f>
        <v>0.60210628548939205</v>
      </c>
      <c r="M68" s="124">
        <f>IF(RES_hhdet_tes!M68=0,"",RES_hhdet_tes!M68/RES_hhdet_fec!M68)</f>
        <v>0.61448241247306967</v>
      </c>
      <c r="N68" s="124">
        <f>IF(RES_hhdet_tes!N68=0,"",RES_hhdet_tes!N68/RES_hhdet_fec!N68)</f>
        <v>0.6284568906493494</v>
      </c>
      <c r="O68" s="124">
        <f>IF(RES_hhdet_tes!O68=0,"",RES_hhdet_tes!O68/RES_hhdet_fec!O68)</f>
        <v>0.64089375192518538</v>
      </c>
      <c r="P68" s="124">
        <f>IF(RES_hhdet_tes!P68=0,"",RES_hhdet_tes!P68/RES_hhdet_fec!P68)</f>
        <v>0.64697862524942074</v>
      </c>
      <c r="Q68" s="124">
        <f>IF(RES_hhdet_tes!Q68=0,"",RES_hhdet_tes!Q68/RES_hhdet_fec!Q68)</f>
        <v>0.65454243659156564</v>
      </c>
      <c r="R68" s="124">
        <f>IF(RES_hhdet_tes!R68=0,"",RES_hhdet_tes!R68/RES_hhdet_fec!R68)</f>
        <v>0.66429705751083179</v>
      </c>
      <c r="S68" s="124">
        <f>IF(RES_hhdet_tes!S68=0,"",RES_hhdet_tes!S68/RES_hhdet_fec!S68)</f>
        <v>0.67647790411542985</v>
      </c>
      <c r="T68" s="124">
        <f>IF(RES_hhdet_tes!T68=0,"",RES_hhdet_tes!T68/RES_hhdet_fec!T68)</f>
        <v>0.68986757727126358</v>
      </c>
      <c r="U68" s="124">
        <f>IF(RES_hhdet_tes!U68=0,"",RES_hhdet_tes!U68/RES_hhdet_fec!U68)</f>
        <v>0.70294182970200936</v>
      </c>
      <c r="V68" s="124">
        <f>IF(RES_hhdet_tes!V68=0,"",RES_hhdet_tes!V68/RES_hhdet_fec!V68)</f>
        <v>0.71559190348739288</v>
      </c>
      <c r="W68" s="124">
        <f>IF(RES_hhdet_tes!W68=0,"",RES_hhdet_tes!W68/RES_hhdet_fec!W68)</f>
        <v>0.72688998640031788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0.5247958872708739</v>
      </c>
      <c r="C69" s="111">
        <f>IF(RES_hhdet_tes!C69=0,"",RES_hhdet_tes!C69/RES_hhdet_fec!C69)</f>
        <v>0.52909226448546931</v>
      </c>
      <c r="D69" s="111">
        <f>IF(RES_hhdet_tes!D69=0,"",RES_hhdet_tes!D69/RES_hhdet_fec!D69)</f>
        <v>0.53318632955603618</v>
      </c>
      <c r="E69" s="111">
        <f>IF(RES_hhdet_tes!E69=0,"",RES_hhdet_tes!E69/RES_hhdet_fec!E69)</f>
        <v>0.53807912149026682</v>
      </c>
      <c r="F69" s="111">
        <f>IF(RES_hhdet_tes!F69=0,"",RES_hhdet_tes!F69/RES_hhdet_fec!F69)</f>
        <v>0.54243053868593505</v>
      </c>
      <c r="G69" s="111">
        <f>IF(RES_hhdet_tes!G69=0,"",RES_hhdet_tes!G69/RES_hhdet_fec!G69)</f>
        <v>0.54939887464494896</v>
      </c>
      <c r="H69" s="111">
        <f>IF(RES_hhdet_tes!H69=0,"",RES_hhdet_tes!H69/RES_hhdet_fec!H69)</f>
        <v>0.55630895035668371</v>
      </c>
      <c r="I69" s="111">
        <f>IF(RES_hhdet_tes!I69=0,"",RES_hhdet_tes!I69/RES_hhdet_fec!I69)</f>
        <v>0.56579760926033129</v>
      </c>
      <c r="J69" s="111">
        <f>IF(RES_hhdet_tes!J69=0,"",RES_hhdet_tes!J69/RES_hhdet_fec!J69)</f>
        <v>0.57553159275414234</v>
      </c>
      <c r="K69" s="111">
        <f>IF(RES_hhdet_tes!K69=0,"",RES_hhdet_tes!K69/RES_hhdet_fec!K69)</f>
        <v>0.5864227162338429</v>
      </c>
      <c r="L69" s="111">
        <f>IF(RES_hhdet_tes!L69=0,"",RES_hhdet_tes!L69/RES_hhdet_fec!L69)</f>
        <v>0.59757496817628897</v>
      </c>
      <c r="M69" s="111">
        <f>IF(RES_hhdet_tes!M69=0,"",RES_hhdet_tes!M69/RES_hhdet_fec!M69)</f>
        <v>0.60937717761079968</v>
      </c>
      <c r="N69" s="111">
        <f>IF(RES_hhdet_tes!N69=0,"",RES_hhdet_tes!N69/RES_hhdet_fec!N69)</f>
        <v>0.62383282177360466</v>
      </c>
      <c r="O69" s="111">
        <f>IF(RES_hhdet_tes!O69=0,"",RES_hhdet_tes!O69/RES_hhdet_fec!O69)</f>
        <v>0.63714212164365136</v>
      </c>
      <c r="P69" s="111">
        <f>IF(RES_hhdet_tes!P69=0,"",RES_hhdet_tes!P69/RES_hhdet_fec!P69)</f>
        <v>0.64432379914615368</v>
      </c>
      <c r="Q69" s="111">
        <f>IF(RES_hhdet_tes!Q69=0,"",RES_hhdet_tes!Q69/RES_hhdet_fec!Q69)</f>
        <v>0.65249887150257035</v>
      </c>
      <c r="R69" s="111">
        <f>IF(RES_hhdet_tes!R69=0,"",RES_hhdet_tes!R69/RES_hhdet_fec!R69)</f>
        <v>0.6625859989124282</v>
      </c>
      <c r="S69" s="111">
        <f>IF(RES_hhdet_tes!S69=0,"",RES_hhdet_tes!S69/RES_hhdet_fec!S69)</f>
        <v>0.67509703933086784</v>
      </c>
      <c r="T69" s="111">
        <f>IF(RES_hhdet_tes!T69=0,"",RES_hhdet_tes!T69/RES_hhdet_fec!T69)</f>
        <v>0.68798005866494649</v>
      </c>
      <c r="U69" s="111">
        <f>IF(RES_hhdet_tes!U69=0,"",RES_hhdet_tes!U69/RES_hhdet_fec!U69)</f>
        <v>0.70044452353842956</v>
      </c>
      <c r="V69" s="111">
        <f>IF(RES_hhdet_tes!V69=0,"",RES_hhdet_tes!V69/RES_hhdet_fec!V69)</f>
        <v>0.71285961592974034</v>
      </c>
      <c r="W69" s="111">
        <f>IF(RES_hhdet_tes!W69=0,"",RES_hhdet_tes!W69/RES_hhdet_fec!W69)</f>
        <v>0.72442455164692865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0.85974448116658742</v>
      </c>
      <c r="C70" s="111">
        <f>IF(RES_hhdet_tes!C70=0,"",RES_hhdet_tes!C70/RES_hhdet_fec!C70)</f>
        <v>0.88036334607617506</v>
      </c>
      <c r="D70" s="111">
        <f>IF(RES_hhdet_tes!D70=0,"",RES_hhdet_tes!D70/RES_hhdet_fec!D70)</f>
        <v>0.86495623046056336</v>
      </c>
      <c r="E70" s="111">
        <f>IF(RES_hhdet_tes!E70=0,"",RES_hhdet_tes!E70/RES_hhdet_fec!E70)</f>
        <v>0.88923350864274664</v>
      </c>
      <c r="F70" s="111">
        <f>IF(RES_hhdet_tes!F70=0,"",RES_hhdet_tes!F70/RES_hhdet_fec!F70)</f>
        <v>0.86635512566233497</v>
      </c>
      <c r="G70" s="111">
        <f>IF(RES_hhdet_tes!G70=0,"",RES_hhdet_tes!G70/RES_hhdet_fec!G70)</f>
        <v>0.89206800420816867</v>
      </c>
      <c r="H70" s="111">
        <f>IF(RES_hhdet_tes!H70=0,"",RES_hhdet_tes!H70/RES_hhdet_fec!H70)</f>
        <v>0.89442829609278451</v>
      </c>
      <c r="I70" s="111">
        <f>IF(RES_hhdet_tes!I70=0,"",RES_hhdet_tes!I70/RES_hhdet_fec!I70)</f>
        <v>0.89940610623518924</v>
      </c>
      <c r="J70" s="111">
        <f>IF(RES_hhdet_tes!J70=0,"",RES_hhdet_tes!J70/RES_hhdet_fec!J70)</f>
        <v>0.88016906566724884</v>
      </c>
      <c r="K70" s="111">
        <f>IF(RES_hhdet_tes!K70=0,"",RES_hhdet_tes!K70/RES_hhdet_fec!K70)</f>
        <v>0.90043695846362493</v>
      </c>
      <c r="L70" s="111">
        <f>IF(RES_hhdet_tes!L70=0,"",RES_hhdet_tes!L70/RES_hhdet_fec!L70)</f>
        <v>0.9104915101409109</v>
      </c>
      <c r="M70" s="111">
        <f>IF(RES_hhdet_tes!M70=0,"",RES_hhdet_tes!M70/RES_hhdet_fec!M70)</f>
        <v>0.89715547174691412</v>
      </c>
      <c r="N70" s="111">
        <f>IF(RES_hhdet_tes!N70=0,"",RES_hhdet_tes!N70/RES_hhdet_fec!N70)</f>
        <v>0.92163438404420539</v>
      </c>
      <c r="O70" s="111">
        <f>IF(RES_hhdet_tes!O70=0,"",RES_hhdet_tes!O70/RES_hhdet_fec!O70)</f>
        <v>0.92580660292132733</v>
      </c>
      <c r="P70" s="111">
        <f>IF(RES_hhdet_tes!P70=0,"",RES_hhdet_tes!P70/RES_hhdet_fec!P70)</f>
        <v>0.89707202701141153</v>
      </c>
      <c r="Q70" s="111">
        <f>IF(RES_hhdet_tes!Q70=0,"",RES_hhdet_tes!Q70/RES_hhdet_fec!Q70)</f>
        <v>0.92724585375968294</v>
      </c>
      <c r="R70" s="111">
        <f>IF(RES_hhdet_tes!R70=0,"",RES_hhdet_tes!R70/RES_hhdet_fec!R70)</f>
        <v>0.93265329218700044</v>
      </c>
      <c r="S70" s="111">
        <f>IF(RES_hhdet_tes!S70=0,"",RES_hhdet_tes!S70/RES_hhdet_fec!S70)</f>
        <v>0.93155522464805451</v>
      </c>
      <c r="T70" s="111">
        <f>IF(RES_hhdet_tes!T70=0,"",RES_hhdet_tes!T70/RES_hhdet_fec!T70)</f>
        <v>0.94017726557465409</v>
      </c>
      <c r="U70" s="111">
        <f>IF(RES_hhdet_tes!U70=0,"",RES_hhdet_tes!U70/RES_hhdet_fec!U70)</f>
        <v>0.93648188646786534</v>
      </c>
      <c r="V70" s="111">
        <f>IF(RES_hhdet_tes!V70=0,"",RES_hhdet_tes!V70/RES_hhdet_fec!V70)</f>
        <v>0.94541833362092809</v>
      </c>
      <c r="W70" s="111">
        <f>IF(RES_hhdet_tes!W70=0,"",RES_hhdet_tes!W70/RES_hhdet_fec!W70)</f>
        <v>0.94064353381459032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0.5247958872708739</v>
      </c>
      <c r="C71" s="112">
        <f>IF(RES_hhdet_tes!C71=0,"",RES_hhdet_tes!C71/RES_hhdet_fec!C71)</f>
        <v>0.53509895216458214</v>
      </c>
      <c r="D71" s="112">
        <f>IF(RES_hhdet_tes!D71=0,"",RES_hhdet_tes!D71/RES_hhdet_fec!D71)</f>
        <v>0.54088485171993073</v>
      </c>
      <c r="E71" s="112">
        <f>IF(RES_hhdet_tes!E71=0,"",RES_hhdet_tes!E71/RES_hhdet_fec!E71)</f>
        <v>0.55307709907999325</v>
      </c>
      <c r="F71" s="112">
        <f>IF(RES_hhdet_tes!F71=0,"",RES_hhdet_tes!F71/RES_hhdet_fec!F71)</f>
        <v>0.5553525694386211</v>
      </c>
      <c r="G71" s="112">
        <f>IF(RES_hhdet_tes!G71=0,"",RES_hhdet_tes!G71/RES_hhdet_fec!G71)</f>
        <v>0.57624587255327042</v>
      </c>
      <c r="H71" s="112">
        <f>IF(RES_hhdet_tes!H71=0,"",RES_hhdet_tes!H71/RES_hhdet_fec!H71)</f>
        <v>0.58602046372311489</v>
      </c>
      <c r="I71" s="112">
        <f>IF(RES_hhdet_tes!I71=0,"",RES_hhdet_tes!I71/RES_hhdet_fec!I71)</f>
        <v>0.6008681029007118</v>
      </c>
      <c r="J71" s="112">
        <f>IF(RES_hhdet_tes!J71=0,"",RES_hhdet_tes!J71/RES_hhdet_fec!J71)</f>
        <v>0.60825673400849822</v>
      </c>
      <c r="K71" s="112">
        <f>IF(RES_hhdet_tes!K71=0,"",RES_hhdet_tes!K71/RES_hhdet_fec!K71)</f>
        <v>0.61726265929908464</v>
      </c>
      <c r="L71" s="112">
        <f>IF(RES_hhdet_tes!L71=0,"",RES_hhdet_tes!L71/RES_hhdet_fec!L71)</f>
        <v>0.62777504075695945</v>
      </c>
      <c r="M71" s="112">
        <f>IF(RES_hhdet_tes!M71=0,"",RES_hhdet_tes!M71/RES_hhdet_fec!M71)</f>
        <v>0.62877279635167493</v>
      </c>
      <c r="N71" s="112">
        <f>IF(RES_hhdet_tes!N71=0,"",RES_hhdet_tes!N71/RES_hhdet_fec!N71)</f>
        <v>0.64011019319203566</v>
      </c>
      <c r="O71" s="112">
        <f>IF(RES_hhdet_tes!O71=0,"",RES_hhdet_tes!O71/RES_hhdet_fec!O71)</f>
        <v>0.65223584662585532</v>
      </c>
      <c r="P71" s="112">
        <f>IF(RES_hhdet_tes!P71=0,"",RES_hhdet_tes!P71/RES_hhdet_fec!P71)</f>
        <v>0.65933666472931596</v>
      </c>
      <c r="Q71" s="112">
        <f>IF(RES_hhdet_tes!Q71=0,"",RES_hhdet_tes!Q71/RES_hhdet_fec!Q71)</f>
        <v>0.67311086164915002</v>
      </c>
      <c r="R71" s="112">
        <f>IF(RES_hhdet_tes!R71=0,"",RES_hhdet_tes!R71/RES_hhdet_fec!R71)</f>
        <v>0.68391000482118225</v>
      </c>
      <c r="S71" s="112">
        <f>IF(RES_hhdet_tes!S71=0,"",RES_hhdet_tes!S71/RES_hhdet_fec!S71)</f>
        <v>0.6934066260698748</v>
      </c>
      <c r="T71" s="112">
        <f>IF(RES_hhdet_tes!T71=0,"",RES_hhdet_tes!T71/RES_hhdet_fec!T71)</f>
        <v>0.70398470221336884</v>
      </c>
      <c r="U71" s="112">
        <f>IF(RES_hhdet_tes!U71=0,"",RES_hhdet_tes!U71/RES_hhdet_fec!U71)</f>
        <v>0.71653999472515073</v>
      </c>
      <c r="V71" s="112">
        <f>IF(RES_hhdet_tes!V71=0,"",RES_hhdet_tes!V71/RES_hhdet_fec!V71)</f>
        <v>0.73550759138049526</v>
      </c>
      <c r="W71" s="112">
        <f>IF(RES_hhdet_tes!W71=0,"",RES_hhdet_tes!W71/RES_hhdet_fec!W71)</f>
        <v>0.75440994115911419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0.63053944610444024</v>
      </c>
      <c r="C73" s="112">
        <f>IF(RES_hhdet_tes!C73=0,"",RES_hhdet_tes!C73/RES_hhdet_fec!C73)</f>
        <v>0.63370453907851376</v>
      </c>
      <c r="D73" s="112">
        <f>IF(RES_hhdet_tes!D73=0,"",RES_hhdet_tes!D73/RES_hhdet_fec!D73)</f>
        <v>0.63834506755922704</v>
      </c>
      <c r="E73" s="112">
        <f>IF(RES_hhdet_tes!E73=0,"",RES_hhdet_tes!E73/RES_hhdet_fec!E73)</f>
        <v>0.6437842721976329</v>
      </c>
      <c r="F73" s="112">
        <f>IF(RES_hhdet_tes!F73=0,"",RES_hhdet_tes!F73/RES_hhdet_fec!F73)</f>
        <v>0.64894070957637406</v>
      </c>
      <c r="G73" s="112">
        <f>IF(RES_hhdet_tes!G73=0,"",RES_hhdet_tes!G73/RES_hhdet_fec!G73)</f>
        <v>0.6516486155906932</v>
      </c>
      <c r="H73" s="112">
        <f>IF(RES_hhdet_tes!H73=0,"",RES_hhdet_tes!H73/RES_hhdet_fec!H73)</f>
        <v>0.65611372567639215</v>
      </c>
      <c r="I73" s="112">
        <f>IF(RES_hhdet_tes!I73=0,"",RES_hhdet_tes!I73/RES_hhdet_fec!I73)</f>
        <v>0.65700307268081359</v>
      </c>
      <c r="J73" s="112">
        <f>IF(RES_hhdet_tes!J73=0,"",RES_hhdet_tes!J73/RES_hhdet_fec!J73)</f>
        <v>0.657648512963942</v>
      </c>
      <c r="K73" s="112">
        <f>IF(RES_hhdet_tes!K73=0,"",RES_hhdet_tes!K73/RES_hhdet_fec!K73)</f>
        <v>0.65811446536923679</v>
      </c>
      <c r="L73" s="112">
        <f>IF(RES_hhdet_tes!L73=0,"",RES_hhdet_tes!L73/RES_hhdet_fec!L73)</f>
        <v>0.65857503479857105</v>
      </c>
      <c r="M73" s="112">
        <f>IF(RES_hhdet_tes!M73=0,"",RES_hhdet_tes!M73/RES_hhdet_fec!M73)</f>
        <v>0.6662263921539936</v>
      </c>
      <c r="N73" s="112">
        <f>IF(RES_hhdet_tes!N73=0,"",RES_hhdet_tes!N73/RES_hhdet_fec!N73)</f>
        <v>0.67273714465102563</v>
      </c>
      <c r="O73" s="112">
        <f>IF(RES_hhdet_tes!O73=0,"",RES_hhdet_tes!O73/RES_hhdet_fec!O73)</f>
        <v>0.67320724000018095</v>
      </c>
      <c r="P73" s="112">
        <f>IF(RES_hhdet_tes!P73=0,"",RES_hhdet_tes!P73/RES_hhdet_fec!P73)</f>
        <v>0.67483322439724847</v>
      </c>
      <c r="Q73" s="112">
        <f>IF(RES_hhdet_tes!Q73=0,"",RES_hhdet_tes!Q73/RES_hhdet_fec!Q73)</f>
        <v>0.67556165495796272</v>
      </c>
      <c r="R73" s="112">
        <f>IF(RES_hhdet_tes!R73=0,"",RES_hhdet_tes!R73/RES_hhdet_fec!R73)</f>
        <v>0.67579256561173595</v>
      </c>
      <c r="S73" s="112">
        <f>IF(RES_hhdet_tes!S73=0,"",RES_hhdet_tes!S73/RES_hhdet_fec!S73)</f>
        <v>0.67572301158856174</v>
      </c>
      <c r="T73" s="112">
        <f>IF(RES_hhdet_tes!T73=0,"",RES_hhdet_tes!T73/RES_hhdet_fec!T73)</f>
        <v>0.69443122244175914</v>
      </c>
      <c r="U73" s="112">
        <f>IF(RES_hhdet_tes!U73=0,"",RES_hhdet_tes!U73/RES_hhdet_fec!U73)</f>
        <v>0.7336887916636452</v>
      </c>
      <c r="V73" s="112">
        <f>IF(RES_hhdet_tes!V73=0,"",RES_hhdet_tes!V73/RES_hhdet_fec!V73)</f>
        <v>0.7529528860336997</v>
      </c>
      <c r="W73" s="112">
        <f>IF(RES_hhdet_tes!W73=0,"",RES_hhdet_tes!W73/RES_hhdet_fec!W73)</f>
        <v>0.75476436664052904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0.90450446545542418</v>
      </c>
      <c r="C74" s="113">
        <f>IF(RES_hhdet_tes!C74=0,"",RES_hhdet_tes!C74/RES_hhdet_fec!C74)</f>
        <v>0.9176059483811545</v>
      </c>
      <c r="D74" s="113">
        <f>IF(RES_hhdet_tes!D74=0,"",RES_hhdet_tes!D74/RES_hhdet_fec!D74)</f>
        <v>0.90658723824800891</v>
      </c>
      <c r="E74" s="113">
        <f>IF(RES_hhdet_tes!E74=0,"",RES_hhdet_tes!E74/RES_hhdet_fec!E74)</f>
        <v>0.92256572400165271</v>
      </c>
      <c r="F74" s="113">
        <f>IF(RES_hhdet_tes!F74=0,"",RES_hhdet_tes!F74/RES_hhdet_fec!F74)</f>
        <v>0.90650405727261729</v>
      </c>
      <c r="G74" s="113">
        <f>IF(RES_hhdet_tes!G74=0,"",RES_hhdet_tes!G74/RES_hhdet_fec!G74)</f>
        <v>0.91978947694230873</v>
      </c>
      <c r="H74" s="113">
        <f>IF(RES_hhdet_tes!H74=0,"",RES_hhdet_tes!H74/RES_hhdet_fec!H74)</f>
        <v>0.91952707836866521</v>
      </c>
      <c r="I74" s="113">
        <f>IF(RES_hhdet_tes!I74=0,"",RES_hhdet_tes!I74/RES_hhdet_fec!I74)</f>
        <v>0.91930929526664196</v>
      </c>
      <c r="J74" s="113">
        <f>IF(RES_hhdet_tes!J74=0,"",RES_hhdet_tes!J74/RES_hhdet_fec!J74)</f>
        <v>0.90170686113303844</v>
      </c>
      <c r="K74" s="113">
        <f>IF(RES_hhdet_tes!K74=0,"",RES_hhdet_tes!K74/RES_hhdet_fec!K74)</f>
        <v>0.91660138549011394</v>
      </c>
      <c r="L74" s="113">
        <f>IF(RES_hhdet_tes!L74=0,"",RES_hhdet_tes!L74/RES_hhdet_fec!L74)</f>
        <v>0.92293957257045411</v>
      </c>
      <c r="M74" s="113">
        <f>IF(RES_hhdet_tes!M74=0,"",RES_hhdet_tes!M74/RES_hhdet_fec!M74)</f>
        <v>0.91145984782162903</v>
      </c>
      <c r="N74" s="113">
        <f>IF(RES_hhdet_tes!N74=0,"",RES_hhdet_tes!N74/RES_hhdet_fec!N74)</f>
        <v>0.93153180171198346</v>
      </c>
      <c r="O74" s="113">
        <f>IF(RES_hhdet_tes!O74=0,"",RES_hhdet_tes!O74/RES_hhdet_fec!O74)</f>
        <v>0.93277748069487065</v>
      </c>
      <c r="P74" s="113">
        <f>IF(RES_hhdet_tes!P74=0,"",RES_hhdet_tes!P74/RES_hhdet_fec!P74)</f>
        <v>0.9029720153736418</v>
      </c>
      <c r="Q74" s="113">
        <f>IF(RES_hhdet_tes!Q74=0,"",RES_hhdet_tes!Q74/RES_hhdet_fec!Q74)</f>
        <v>0.92872027326426265</v>
      </c>
      <c r="R74" s="113">
        <f>IF(RES_hhdet_tes!R74=0,"",RES_hhdet_tes!R74/RES_hhdet_fec!R74)</f>
        <v>0.93124954613379396</v>
      </c>
      <c r="S74" s="113">
        <f>IF(RES_hhdet_tes!S74=0,"",RES_hhdet_tes!S74/RES_hhdet_fec!S74)</f>
        <v>0.92664467751846369</v>
      </c>
      <c r="T74" s="113">
        <f>IF(RES_hhdet_tes!T74=0,"",RES_hhdet_tes!T74/RES_hhdet_fec!T74)</f>
        <v>0.94261258771568812</v>
      </c>
      <c r="U74" s="113">
        <f>IF(RES_hhdet_tes!U74=0,"",RES_hhdet_tes!U74/RES_hhdet_fec!U74)</f>
        <v>0.94318564180187814</v>
      </c>
      <c r="V74" s="113">
        <f>IF(RES_hhdet_tes!V74=0,"",RES_hhdet_tes!V74/RES_hhdet_fec!V74)</f>
        <v>0.95078097301644715</v>
      </c>
      <c r="W74" s="113">
        <f>IF(RES_hhdet_tes!W74=0,"",RES_hhdet_tes!W74/RES_hhdet_fec!W74)</f>
        <v>0.93995624049476412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0.63053944610444024</v>
      </c>
      <c r="C75" s="111">
        <f>IF(RES_hhdet_tes!C75=0,"",RES_hhdet_tes!C75/RES_hhdet_fec!C75)</f>
        <v>0.635151436510906</v>
      </c>
      <c r="D75" s="111">
        <f>IF(RES_hhdet_tes!D75=0,"",RES_hhdet_tes!D75/RES_hhdet_fec!D75)</f>
        <v>0.64100977479657018</v>
      </c>
      <c r="E75" s="111">
        <f>IF(RES_hhdet_tes!E75=0,"",RES_hhdet_tes!E75/RES_hhdet_fec!E75)</f>
        <v>0.64717574747267692</v>
      </c>
      <c r="F75" s="111">
        <f>IF(RES_hhdet_tes!F75=0,"",RES_hhdet_tes!F75/RES_hhdet_fec!F75)</f>
        <v>0.65151143299164538</v>
      </c>
      <c r="G75" s="111">
        <f>IF(RES_hhdet_tes!G75=0,"",RES_hhdet_tes!G75/RES_hhdet_fec!G75)</f>
        <v>0.65337604327059307</v>
      </c>
      <c r="H75" s="111">
        <f>IF(RES_hhdet_tes!H75=0,"",RES_hhdet_tes!H75/RES_hhdet_fec!H75)</f>
        <v>0.65614794406320043</v>
      </c>
      <c r="I75" s="111">
        <f>IF(RES_hhdet_tes!I75=0,"",RES_hhdet_tes!I75/RES_hhdet_fec!I75)</f>
        <v>0.65698323115196866</v>
      </c>
      <c r="J75" s="111">
        <f>IF(RES_hhdet_tes!J75=0,"",RES_hhdet_tes!J75/RES_hhdet_fec!J75)</f>
        <v>0.66111571640369982</v>
      </c>
      <c r="K75" s="111">
        <f>IF(RES_hhdet_tes!K75=0,"",RES_hhdet_tes!K75/RES_hhdet_fec!K75)</f>
        <v>0.66224215762854366</v>
      </c>
      <c r="L75" s="111">
        <f>IF(RES_hhdet_tes!L75=0,"",RES_hhdet_tes!L75/RES_hhdet_fec!L75)</f>
        <v>0.66372127531749392</v>
      </c>
      <c r="M75" s="111">
        <f>IF(RES_hhdet_tes!M75=0,"",RES_hhdet_tes!M75/RES_hhdet_fec!M75)</f>
        <v>0.66734450652581656</v>
      </c>
      <c r="N75" s="111">
        <f>IF(RES_hhdet_tes!N75=0,"",RES_hhdet_tes!N75/RES_hhdet_fec!N75)</f>
        <v>0.67139736839824626</v>
      </c>
      <c r="O75" s="111">
        <f>IF(RES_hhdet_tes!O75=0,"",RES_hhdet_tes!O75/RES_hhdet_fec!O75)</f>
        <v>0.67222299595158808</v>
      </c>
      <c r="P75" s="111">
        <f>IF(RES_hhdet_tes!P75=0,"",RES_hhdet_tes!P75/RES_hhdet_fec!P75)</f>
        <v>0.67640909882182576</v>
      </c>
      <c r="Q75" s="111">
        <f>IF(RES_hhdet_tes!Q75=0,"",RES_hhdet_tes!Q75/RES_hhdet_fec!Q75)</f>
        <v>0.67718332563892147</v>
      </c>
      <c r="R75" s="111">
        <f>IF(RES_hhdet_tes!R75=0,"",RES_hhdet_tes!R75/RES_hhdet_fec!R75)</f>
        <v>0.67739739061735271</v>
      </c>
      <c r="S75" s="111">
        <f>IF(RES_hhdet_tes!S75=0,"",RES_hhdet_tes!S75/RES_hhdet_fec!S75)</f>
        <v>0.67733424547892351</v>
      </c>
      <c r="T75" s="111">
        <f>IF(RES_hhdet_tes!T75=0,"",RES_hhdet_tes!T75/RES_hhdet_fec!T75)</f>
        <v>0.71134753793327699</v>
      </c>
      <c r="U75" s="111">
        <f>IF(RES_hhdet_tes!U75=0,"",RES_hhdet_tes!U75/RES_hhdet_fec!U75)</f>
        <v>0.73993764305618825</v>
      </c>
      <c r="V75" s="111">
        <f>IF(RES_hhdet_tes!V75=0,"",RES_hhdet_tes!V75/RES_hhdet_fec!V75)</f>
        <v>0.75371072940524109</v>
      </c>
      <c r="W75" s="111">
        <f>IF(RES_hhdet_tes!W75=0,"",RES_hhdet_tes!W75/RES_hhdet_fec!W75)</f>
        <v>0.75553974065839058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0.62220642954520577</v>
      </c>
      <c r="C77" s="124">
        <f>IF(RES_hhdet_tes!C77=0,"",RES_hhdet_tes!C77/RES_hhdet_fec!C77)</f>
        <v>0.62426808177174686</v>
      </c>
      <c r="D77" s="124">
        <f>IF(RES_hhdet_tes!D77=0,"",RES_hhdet_tes!D77/RES_hhdet_fec!D77)</f>
        <v>0.62642977871640959</v>
      </c>
      <c r="E77" s="124">
        <f>IF(RES_hhdet_tes!E77=0,"",RES_hhdet_tes!E77/RES_hhdet_fec!E77)</f>
        <v>0.62915970931618714</v>
      </c>
      <c r="F77" s="124">
        <f>IF(RES_hhdet_tes!F77=0,"",RES_hhdet_tes!F77/RES_hhdet_fec!F77)</f>
        <v>0.63580351383833666</v>
      </c>
      <c r="G77" s="124">
        <f>IF(RES_hhdet_tes!G77=0,"",RES_hhdet_tes!G77/RES_hhdet_fec!G77)</f>
        <v>0.6318624996720581</v>
      </c>
      <c r="H77" s="124">
        <f>IF(RES_hhdet_tes!H77=0,"",RES_hhdet_tes!H77/RES_hhdet_fec!H77)</f>
        <v>0.63238754902544625</v>
      </c>
      <c r="I77" s="124">
        <f>IF(RES_hhdet_tes!I77=0,"",RES_hhdet_tes!I77/RES_hhdet_fec!I77)</f>
        <v>0.63072276166570362</v>
      </c>
      <c r="J77" s="124">
        <f>IF(RES_hhdet_tes!J77=0,"",RES_hhdet_tes!J77/RES_hhdet_fec!J77)</f>
        <v>0.63418581981558164</v>
      </c>
      <c r="K77" s="124">
        <f>IF(RES_hhdet_tes!K77=0,"",RES_hhdet_tes!K77/RES_hhdet_fec!K77)</f>
        <v>0.63365035073925391</v>
      </c>
      <c r="L77" s="124">
        <f>IF(RES_hhdet_tes!L77=0,"",RES_hhdet_tes!L77/RES_hhdet_fec!L77)</f>
        <v>0.63044113843444216</v>
      </c>
      <c r="M77" s="124">
        <f>IF(RES_hhdet_tes!M77=0,"",RES_hhdet_tes!M77/RES_hhdet_fec!M77)</f>
        <v>0.62869933084464813</v>
      </c>
      <c r="N77" s="124">
        <f>IF(RES_hhdet_tes!N77=0,"",RES_hhdet_tes!N77/RES_hhdet_fec!N77)</f>
        <v>0.62953519394558421</v>
      </c>
      <c r="O77" s="124">
        <f>IF(RES_hhdet_tes!O77=0,"",RES_hhdet_tes!O77/RES_hhdet_fec!O77)</f>
        <v>0.63118381590780193</v>
      </c>
      <c r="P77" s="124">
        <f>IF(RES_hhdet_tes!P77=0,"",RES_hhdet_tes!P77/RES_hhdet_fec!P77)</f>
        <v>0.62968240513115004</v>
      </c>
      <c r="Q77" s="124">
        <f>IF(RES_hhdet_tes!Q77=0,"",RES_hhdet_tes!Q77/RES_hhdet_fec!Q77)</f>
        <v>0.6297789522283137</v>
      </c>
      <c r="R77" s="124">
        <f>IF(RES_hhdet_tes!R77=0,"",RES_hhdet_tes!R77/RES_hhdet_fec!R77)</f>
        <v>0.62974348114001233</v>
      </c>
      <c r="S77" s="124">
        <f>IF(RES_hhdet_tes!S77=0,"",RES_hhdet_tes!S77/RES_hhdet_fec!S77)</f>
        <v>0.63023996118701975</v>
      </c>
      <c r="T77" s="124">
        <f>IF(RES_hhdet_tes!T77=0,"",RES_hhdet_tes!T77/RES_hhdet_fec!T77)</f>
        <v>0.63131417201091289</v>
      </c>
      <c r="U77" s="124">
        <f>IF(RES_hhdet_tes!U77=0,"",RES_hhdet_tes!U77/RES_hhdet_fec!U77)</f>
        <v>0.63176255195586728</v>
      </c>
      <c r="V77" s="124">
        <f>IF(RES_hhdet_tes!V77=0,"",RES_hhdet_tes!V77/RES_hhdet_fec!V77)</f>
        <v>0.63259395327496937</v>
      </c>
      <c r="W77" s="124">
        <f>IF(RES_hhdet_tes!W77=0,"",RES_hhdet_tes!W77/RES_hhdet_fec!W77)</f>
        <v>0.63389560099145037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0.61804919487500343</v>
      </c>
      <c r="C78" s="111">
        <f>IF(RES_hhdet_tes!C78=0,"",RES_hhdet_tes!C78/RES_hhdet_fec!C78)</f>
        <v>0.61903368510097045</v>
      </c>
      <c r="D78" s="111">
        <f>IF(RES_hhdet_tes!D78=0,"",RES_hhdet_tes!D78/RES_hhdet_fec!D78)</f>
        <v>0.62004266405561015</v>
      </c>
      <c r="E78" s="111">
        <f>IF(RES_hhdet_tes!E78=0,"",RES_hhdet_tes!E78/RES_hhdet_fec!E78)</f>
        <v>0.62112423126905469</v>
      </c>
      <c r="F78" s="111">
        <f>IF(RES_hhdet_tes!F78=0,"",RES_hhdet_tes!F78/RES_hhdet_fec!F78)</f>
        <v>0.62220018579751002</v>
      </c>
      <c r="G78" s="111">
        <f>IF(RES_hhdet_tes!G78=0,"",RES_hhdet_tes!G78/RES_hhdet_fec!G78)</f>
        <v>0.62340169516217403</v>
      </c>
      <c r="H78" s="111">
        <f>IF(RES_hhdet_tes!H78=0,"",RES_hhdet_tes!H78/RES_hhdet_fec!H78)</f>
        <v>0.62459690245491906</v>
      </c>
      <c r="I78" s="111">
        <f>IF(RES_hhdet_tes!I78=0,"",RES_hhdet_tes!I78/RES_hhdet_fec!I78)</f>
        <v>0.62515454530809866</v>
      </c>
      <c r="J78" s="111">
        <f>IF(RES_hhdet_tes!J78=0,"",RES_hhdet_tes!J78/RES_hhdet_fec!J78)</f>
        <v>0.62529707929283829</v>
      </c>
      <c r="K78" s="111">
        <f>IF(RES_hhdet_tes!K78=0,"",RES_hhdet_tes!K78/RES_hhdet_fec!K78)</f>
        <v>0.62551578929146545</v>
      </c>
      <c r="L78" s="111">
        <f>IF(RES_hhdet_tes!L78=0,"",RES_hhdet_tes!L78/RES_hhdet_fec!L78)</f>
        <v>0.6257301388211628</v>
      </c>
      <c r="M78" s="111">
        <f>IF(RES_hhdet_tes!M78=0,"",RES_hhdet_tes!M78/RES_hhdet_fec!M78)</f>
        <v>0.62592133954618245</v>
      </c>
      <c r="N78" s="111">
        <f>IF(RES_hhdet_tes!N78=0,"",RES_hhdet_tes!N78/RES_hhdet_fec!N78)</f>
        <v>0.62607180393986184</v>
      </c>
      <c r="O78" s="111">
        <f>IF(RES_hhdet_tes!O78=0,"",RES_hhdet_tes!O78/RES_hhdet_fec!O78)</f>
        <v>0.62618828096846324</v>
      </c>
      <c r="P78" s="111">
        <f>IF(RES_hhdet_tes!P78=0,"",RES_hhdet_tes!P78/RES_hhdet_fec!P78)</f>
        <v>0.6262416779580301</v>
      </c>
      <c r="Q78" s="111">
        <f>IF(RES_hhdet_tes!Q78=0,"",RES_hhdet_tes!Q78/RES_hhdet_fec!Q78)</f>
        <v>0.62628373758760048</v>
      </c>
      <c r="R78" s="111">
        <f>IF(RES_hhdet_tes!R78=0,"",RES_hhdet_tes!R78/RES_hhdet_fec!R78)</f>
        <v>0.62640865652187827</v>
      </c>
      <c r="S78" s="111">
        <f>IF(RES_hhdet_tes!S78=0,"",RES_hhdet_tes!S78/RES_hhdet_fec!S78)</f>
        <v>0.62669676446414091</v>
      </c>
      <c r="T78" s="111">
        <f>IF(RES_hhdet_tes!T78=0,"",RES_hhdet_tes!T78/RES_hhdet_fec!T78)</f>
        <v>0.62716860834865562</v>
      </c>
      <c r="U78" s="111">
        <f>IF(RES_hhdet_tes!U78=0,"",RES_hhdet_tes!U78/RES_hhdet_fec!U78)</f>
        <v>0.62778470276228859</v>
      </c>
      <c r="V78" s="111">
        <f>IF(RES_hhdet_tes!V78=0,"",RES_hhdet_tes!V78/RES_hhdet_fec!V78)</f>
        <v>0.62849813571626756</v>
      </c>
      <c r="W78" s="111">
        <f>IF(RES_hhdet_tes!W78=0,"",RES_hhdet_tes!W78/RES_hhdet_fec!W78)</f>
        <v>0.62920919453369095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0.76214976065873707</v>
      </c>
      <c r="C79" s="45">
        <f>IF(RES_hhdet_tes!C79=0,"",RES_hhdet_tes!C79/RES_hhdet_fec!C79)</f>
        <v>0.76637579061110661</v>
      </c>
      <c r="D79" s="45">
        <f>IF(RES_hhdet_tes!D79=0,"",RES_hhdet_tes!D79/RES_hhdet_fec!D79)</f>
        <v>0.77001669731930178</v>
      </c>
      <c r="E79" s="45">
        <f>IF(RES_hhdet_tes!E79=0,"",RES_hhdet_tes!E79/RES_hhdet_fec!E79)</f>
        <v>0.77397934966123749</v>
      </c>
      <c r="F79" s="45">
        <f>IF(RES_hhdet_tes!F79=0,"",RES_hhdet_tes!F79/RES_hhdet_fec!F79)</f>
        <v>0.7769781124181746</v>
      </c>
      <c r="G79" s="45">
        <f>IF(RES_hhdet_tes!G79=0,"",RES_hhdet_tes!G79/RES_hhdet_fec!G79)</f>
        <v>0.77990750184951863</v>
      </c>
      <c r="H79" s="45">
        <f>IF(RES_hhdet_tes!H79=0,"",RES_hhdet_tes!H79/RES_hhdet_fec!H79)</f>
        <v>0.78201364244348381</v>
      </c>
      <c r="I79" s="45">
        <f>IF(RES_hhdet_tes!I79=0,"",RES_hhdet_tes!I79/RES_hhdet_fec!I79)</f>
        <v>0.78409527874148643</v>
      </c>
      <c r="J79" s="45">
        <f>IF(RES_hhdet_tes!J79=0,"",RES_hhdet_tes!J79/RES_hhdet_fec!J79)</f>
        <v>0.78517353397414347</v>
      </c>
      <c r="K79" s="45">
        <f>IF(RES_hhdet_tes!K79=0,"",RES_hhdet_tes!K79/RES_hhdet_fec!K79)</f>
        <v>0.78543989016459259</v>
      </c>
      <c r="L79" s="45">
        <f>IF(RES_hhdet_tes!L79=0,"",RES_hhdet_tes!L79/RES_hhdet_fec!L79)</f>
        <v>0.78657280398184892</v>
      </c>
      <c r="M79" s="45">
        <f>IF(RES_hhdet_tes!M79=0,"",RES_hhdet_tes!M79/RES_hhdet_fec!M79)</f>
        <v>0.79250066753926385</v>
      </c>
      <c r="N79" s="45">
        <f>IF(RES_hhdet_tes!N79=0,"",RES_hhdet_tes!N79/RES_hhdet_fec!N79)</f>
        <v>0.79327286439231337</v>
      </c>
      <c r="O79" s="45">
        <f>IF(RES_hhdet_tes!O79=0,"",RES_hhdet_tes!O79/RES_hhdet_fec!O79)</f>
        <v>0.79531465901497589</v>
      </c>
      <c r="P79" s="45">
        <f>IF(RES_hhdet_tes!P79=0,"",RES_hhdet_tes!P79/RES_hhdet_fec!P79)</f>
        <v>0.80272362786868556</v>
      </c>
      <c r="Q79" s="45">
        <f>IF(RES_hhdet_tes!Q79=0,"",RES_hhdet_tes!Q79/RES_hhdet_fec!Q79)</f>
        <v>0.80600966248304162</v>
      </c>
      <c r="R79" s="45">
        <f>IF(RES_hhdet_tes!R79=0,"",RES_hhdet_tes!R79/RES_hhdet_fec!R79)</f>
        <v>0.81454378761883928</v>
      </c>
      <c r="S79" s="45">
        <f>IF(RES_hhdet_tes!S79=0,"",RES_hhdet_tes!S79/RES_hhdet_fec!S79)</f>
        <v>0.81548958114222836</v>
      </c>
      <c r="T79" s="45">
        <f>IF(RES_hhdet_tes!T79=0,"",RES_hhdet_tes!T79/RES_hhdet_fec!T79)</f>
        <v>0.82137714622703206</v>
      </c>
      <c r="U79" s="45">
        <f>IF(RES_hhdet_tes!U79=0,"",RES_hhdet_tes!U79/RES_hhdet_fec!U79)</f>
        <v>0.84182700178263292</v>
      </c>
      <c r="V79" s="45">
        <f>IF(RES_hhdet_tes!V79=0,"",RES_hhdet_tes!V79/RES_hhdet_fec!V79)</f>
        <v>0.84556581918043283</v>
      </c>
      <c r="W79" s="45">
        <f>IF(RES_hhdet_tes!W79=0,"",RES_hhdet_tes!W79/RES_hhdet_fec!W79)</f>
        <v>0.84990217303622018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0.48447068342199928</v>
      </c>
      <c r="C81" s="119">
        <f>IF(RES_hhdet_tes!C81=0,"",RES_hhdet_tes!C81/RES_hhdet_fec!C81)</f>
        <v>0.50900088617573025</v>
      </c>
      <c r="D81" s="119">
        <f>IF(RES_hhdet_tes!D81=0,"",RES_hhdet_tes!D81/RES_hhdet_fec!D81)</f>
        <v>0.53379656450226154</v>
      </c>
      <c r="E81" s="119">
        <f>IF(RES_hhdet_tes!E81=0,"",RES_hhdet_tes!E81/RES_hhdet_fec!E81)</f>
        <v>0.55385137969250575</v>
      </c>
      <c r="F81" s="119">
        <f>IF(RES_hhdet_tes!F81=0,"",RES_hhdet_tes!F81/RES_hhdet_fec!F81)</f>
        <v>0.57158429403554045</v>
      </c>
      <c r="G81" s="119">
        <f>IF(RES_hhdet_tes!G81=0,"",RES_hhdet_tes!G81/RES_hhdet_fec!G81)</f>
        <v>0.57840751511357658</v>
      </c>
      <c r="H81" s="119">
        <f>IF(RES_hhdet_tes!H81=0,"",RES_hhdet_tes!H81/RES_hhdet_fec!H81)</f>
        <v>0.60086003537933053</v>
      </c>
      <c r="I81" s="119">
        <f>IF(RES_hhdet_tes!I81=0,"",RES_hhdet_tes!I81/RES_hhdet_fec!I81)</f>
        <v>0.61083340010106557</v>
      </c>
      <c r="J81" s="119">
        <f>IF(RES_hhdet_tes!J81=0,"",RES_hhdet_tes!J81/RES_hhdet_fec!J81)</f>
        <v>0.61659974481714397</v>
      </c>
      <c r="K81" s="119">
        <f>IF(RES_hhdet_tes!K81=0,"",RES_hhdet_tes!K81/RES_hhdet_fec!K81)</f>
        <v>0.62227698717544477</v>
      </c>
      <c r="L81" s="119">
        <f>IF(RES_hhdet_tes!L81=0,"",RES_hhdet_tes!L81/RES_hhdet_fec!L81)</f>
        <v>0.62573182865799337</v>
      </c>
      <c r="M81" s="119">
        <f>IF(RES_hhdet_tes!M81=0,"",RES_hhdet_tes!M81/RES_hhdet_fec!M81)</f>
        <v>0.64400845576907673</v>
      </c>
      <c r="N81" s="119">
        <f>IF(RES_hhdet_tes!N81=0,"",RES_hhdet_tes!N81/RES_hhdet_fec!N81)</f>
        <v>0.64742397048895717</v>
      </c>
      <c r="O81" s="119">
        <f>IF(RES_hhdet_tes!O81=0,"",RES_hhdet_tes!O81/RES_hhdet_fec!O81)</f>
        <v>0.64667709388289119</v>
      </c>
      <c r="P81" s="119">
        <f>IF(RES_hhdet_tes!P81=0,"",RES_hhdet_tes!P81/RES_hhdet_fec!P81)</f>
        <v>0.65370354969614131</v>
      </c>
      <c r="Q81" s="119">
        <f>IF(RES_hhdet_tes!Q81=0,"",RES_hhdet_tes!Q81/RES_hhdet_fec!Q81)</f>
        <v>0.66961791368654977</v>
      </c>
      <c r="R81" s="119">
        <f>IF(RES_hhdet_tes!R81=0,"",RES_hhdet_tes!R81/RES_hhdet_fec!R81)</f>
        <v>0.67489639529605949</v>
      </c>
      <c r="S81" s="119">
        <f>IF(RES_hhdet_tes!S81=0,"",RES_hhdet_tes!S81/RES_hhdet_fec!S81)</f>
        <v>0.69642129065451019</v>
      </c>
      <c r="T81" s="119">
        <f>IF(RES_hhdet_tes!T81=0,"",RES_hhdet_tes!T81/RES_hhdet_fec!T81)</f>
        <v>0.70860871228074229</v>
      </c>
      <c r="U81" s="119">
        <f>IF(RES_hhdet_tes!U81=0,"",RES_hhdet_tes!U81/RES_hhdet_fec!U81)</f>
        <v>0.72972356742134237</v>
      </c>
      <c r="V81" s="119">
        <f>IF(RES_hhdet_tes!V81=0,"",RES_hhdet_tes!V81/RES_hhdet_fec!V81)</f>
        <v>0.73957980594332073</v>
      </c>
      <c r="W81" s="119">
        <f>IF(RES_hhdet_tes!W81=0,"",RES_hhdet_tes!W81/RES_hhdet_fec!W81)</f>
        <v>0.75623198221655519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0.44587452441308395</v>
      </c>
      <c r="C82" s="124">
        <f>IF(RES_hhdet_tes!C82=0,"",RES_hhdet_tes!C82/RES_hhdet_fec!C82)</f>
        <v>0.46793185395744508</v>
      </c>
      <c r="D82" s="124">
        <f>IF(RES_hhdet_tes!D82=0,"",RES_hhdet_tes!D82/RES_hhdet_fec!D82)</f>
        <v>0.50019471778328572</v>
      </c>
      <c r="E82" s="124">
        <f>IF(RES_hhdet_tes!E82=0,"",RES_hhdet_tes!E82/RES_hhdet_fec!E82)</f>
        <v>0.5185669804606442</v>
      </c>
      <c r="F82" s="124">
        <f>IF(RES_hhdet_tes!F82=0,"",RES_hhdet_tes!F82/RES_hhdet_fec!F82)</f>
        <v>0.53024608961972308</v>
      </c>
      <c r="G82" s="124">
        <f>IF(RES_hhdet_tes!G82=0,"",RES_hhdet_tes!G82/RES_hhdet_fec!G82)</f>
        <v>0.55043734259798749</v>
      </c>
      <c r="H82" s="124">
        <f>IF(RES_hhdet_tes!H82=0,"",RES_hhdet_tes!H82/RES_hhdet_fec!H82)</f>
        <v>0.56842669366498766</v>
      </c>
      <c r="I82" s="124">
        <f>IF(RES_hhdet_tes!I82=0,"",RES_hhdet_tes!I82/RES_hhdet_fec!I82)</f>
        <v>0.58342959158005325</v>
      </c>
      <c r="J82" s="124">
        <f>IF(RES_hhdet_tes!J82=0,"",RES_hhdet_tes!J82/RES_hhdet_fec!J82)</f>
        <v>0.58941313430104203</v>
      </c>
      <c r="K82" s="124">
        <f>IF(RES_hhdet_tes!K82=0,"",RES_hhdet_tes!K82/RES_hhdet_fec!K82)</f>
        <v>0.59432287788912386</v>
      </c>
      <c r="L82" s="124">
        <f>IF(RES_hhdet_tes!L82=0,"",RES_hhdet_tes!L82/RES_hhdet_fec!L82)</f>
        <v>0.60028633503210893</v>
      </c>
      <c r="M82" s="124">
        <f>IF(RES_hhdet_tes!M82=0,"",RES_hhdet_tes!M82/RES_hhdet_fec!M82)</f>
        <v>0.60553422391104561</v>
      </c>
      <c r="N82" s="124">
        <f>IF(RES_hhdet_tes!N82=0,"",RES_hhdet_tes!N82/RES_hhdet_fec!N82)</f>
        <v>0.61217108330461101</v>
      </c>
      <c r="O82" s="124">
        <f>IF(RES_hhdet_tes!O82=0,"",RES_hhdet_tes!O82/RES_hhdet_fec!O82)</f>
        <v>0.62015475065297199</v>
      </c>
      <c r="P82" s="124">
        <f>IF(RES_hhdet_tes!P82=0,"",RES_hhdet_tes!P82/RES_hhdet_fec!P82)</f>
        <v>0.62780346172461965</v>
      </c>
      <c r="Q82" s="124">
        <f>IF(RES_hhdet_tes!Q82=0,"",RES_hhdet_tes!Q82/RES_hhdet_fec!Q82)</f>
        <v>0.63523390012761283</v>
      </c>
      <c r="R82" s="124">
        <f>IF(RES_hhdet_tes!R82=0,"",RES_hhdet_tes!R82/RES_hhdet_fec!R82)</f>
        <v>0.64496881586852672</v>
      </c>
      <c r="S82" s="124">
        <f>IF(RES_hhdet_tes!S82=0,"",RES_hhdet_tes!S82/RES_hhdet_fec!S82)</f>
        <v>0.65888496738635349</v>
      </c>
      <c r="T82" s="124">
        <f>IF(RES_hhdet_tes!T82=0,"",RES_hhdet_tes!T82/RES_hhdet_fec!T82)</f>
        <v>0.67313234753578155</v>
      </c>
      <c r="U82" s="124">
        <f>IF(RES_hhdet_tes!U82=0,"",RES_hhdet_tes!U82/RES_hhdet_fec!U82)</f>
        <v>0.68773637031902279</v>
      </c>
      <c r="V82" s="124">
        <f>IF(RES_hhdet_tes!V82=0,"",RES_hhdet_tes!V82/RES_hhdet_fec!V82)</f>
        <v>0.70195705062021918</v>
      </c>
      <c r="W82" s="124">
        <f>IF(RES_hhdet_tes!W82=0,"",RES_hhdet_tes!W82/RES_hhdet_fec!W82)</f>
        <v>0.71814558746812052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0.44333879774768165</v>
      </c>
      <c r="C83" s="111">
        <f>IF(RES_hhdet_tes!C83=0,"",RES_hhdet_tes!C83/RES_hhdet_fec!C83)</f>
        <v>0.46544474282010251</v>
      </c>
      <c r="D83" s="111">
        <f>IF(RES_hhdet_tes!D83=0,"",RES_hhdet_tes!D83/RES_hhdet_fec!D83)</f>
        <v>0.49772705645687471</v>
      </c>
      <c r="E83" s="111">
        <f>IF(RES_hhdet_tes!E83=0,"",RES_hhdet_tes!E83/RES_hhdet_fec!E83)</f>
        <v>0.51634069405975491</v>
      </c>
      <c r="F83" s="111">
        <f>IF(RES_hhdet_tes!F83=0,"",RES_hhdet_tes!F83/RES_hhdet_fec!F83)</f>
        <v>0.52789719124505519</v>
      </c>
      <c r="G83" s="111">
        <f>IF(RES_hhdet_tes!G83=0,"",RES_hhdet_tes!G83/RES_hhdet_fec!G83)</f>
        <v>0.54813602682358853</v>
      </c>
      <c r="H83" s="111">
        <f>IF(RES_hhdet_tes!H83=0,"",RES_hhdet_tes!H83/RES_hhdet_fec!H83)</f>
        <v>0.56621449792341205</v>
      </c>
      <c r="I83" s="111">
        <f>IF(RES_hhdet_tes!I83=0,"",RES_hhdet_tes!I83/RES_hhdet_fec!I83)</f>
        <v>0.58129588921431941</v>
      </c>
      <c r="J83" s="111">
        <f>IF(RES_hhdet_tes!J83=0,"",RES_hhdet_tes!J83/RES_hhdet_fec!J83)</f>
        <v>0.58738390495825932</v>
      </c>
      <c r="K83" s="111">
        <f>IF(RES_hhdet_tes!K83=0,"",RES_hhdet_tes!K83/RES_hhdet_fec!K83)</f>
        <v>0.59232877948704987</v>
      </c>
      <c r="L83" s="111">
        <f>IF(RES_hhdet_tes!L83=0,"",RES_hhdet_tes!L83/RES_hhdet_fec!L83)</f>
        <v>0.59824954429586785</v>
      </c>
      <c r="M83" s="111">
        <f>IF(RES_hhdet_tes!M83=0,"",RES_hhdet_tes!M83/RES_hhdet_fec!M83)</f>
        <v>0.60351740213397109</v>
      </c>
      <c r="N83" s="111">
        <f>IF(RES_hhdet_tes!N83=0,"",RES_hhdet_tes!N83/RES_hhdet_fec!N83)</f>
        <v>0.61028973424530075</v>
      </c>
      <c r="O83" s="111">
        <f>IF(RES_hhdet_tes!O83=0,"",RES_hhdet_tes!O83/RES_hhdet_fec!O83)</f>
        <v>0.61816932600628061</v>
      </c>
      <c r="P83" s="111">
        <f>IF(RES_hhdet_tes!P83=0,"",RES_hhdet_tes!P83/RES_hhdet_fec!P83)</f>
        <v>0.62578996984664792</v>
      </c>
      <c r="Q83" s="111">
        <f>IF(RES_hhdet_tes!Q83=0,"",RES_hhdet_tes!Q83/RES_hhdet_fec!Q83)</f>
        <v>0.63342337705635698</v>
      </c>
      <c r="R83" s="111">
        <f>IF(RES_hhdet_tes!R83=0,"",RES_hhdet_tes!R83/RES_hhdet_fec!R83)</f>
        <v>0.64318654465201441</v>
      </c>
      <c r="S83" s="111">
        <f>IF(RES_hhdet_tes!S83=0,"",RES_hhdet_tes!S83/RES_hhdet_fec!S83)</f>
        <v>0.65715067580524755</v>
      </c>
      <c r="T83" s="111">
        <f>IF(RES_hhdet_tes!T83=0,"",RES_hhdet_tes!T83/RES_hhdet_fec!T83)</f>
        <v>0.67145373529939256</v>
      </c>
      <c r="U83" s="111">
        <f>IF(RES_hhdet_tes!U83=0,"",RES_hhdet_tes!U83/RES_hhdet_fec!U83)</f>
        <v>0.68608897664980528</v>
      </c>
      <c r="V83" s="111">
        <f>IF(RES_hhdet_tes!V83=0,"",RES_hhdet_tes!V83/RES_hhdet_fec!V83)</f>
        <v>0.70036143324181521</v>
      </c>
      <c r="W83" s="111">
        <f>IF(RES_hhdet_tes!W83=0,"",RES_hhdet_tes!W83/RES_hhdet_fec!W83)</f>
        <v>0.71665526513891531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1.7961149824261566</v>
      </c>
      <c r="C85" s="124">
        <f>IF(RES_hhdet_tes!C85=0,"",RES_hhdet_tes!C85/RES_hhdet_fec!C85)</f>
        <v>1.950792384785484</v>
      </c>
      <c r="D85" s="124">
        <f>IF(RES_hhdet_tes!D85=0,"",RES_hhdet_tes!D85/RES_hhdet_fec!D85)</f>
        <v>2.1981273668581247</v>
      </c>
      <c r="E85" s="124">
        <f>IF(RES_hhdet_tes!E85=0,"",RES_hhdet_tes!E85/RES_hhdet_fec!E85)</f>
        <v>2.3322044989805302</v>
      </c>
      <c r="F85" s="124">
        <f>IF(RES_hhdet_tes!F85=0,"",RES_hhdet_tes!F85/RES_hhdet_fec!F85)</f>
        <v>2.3967859617685119</v>
      </c>
      <c r="G85" s="124">
        <f>IF(RES_hhdet_tes!G85=0,"",RES_hhdet_tes!G85/RES_hhdet_fec!G85)</f>
        <v>2.4669166631778232</v>
      </c>
      <c r="H85" s="124">
        <f>IF(RES_hhdet_tes!H85=0,"",RES_hhdet_tes!H85/RES_hhdet_fec!H85)</f>
        <v>2.5568047857699665</v>
      </c>
      <c r="I85" s="124">
        <f>IF(RES_hhdet_tes!I85=0,"",RES_hhdet_tes!I85/RES_hhdet_fec!I85)</f>
        <v>2.6299370670789832</v>
      </c>
      <c r="J85" s="124">
        <f>IF(RES_hhdet_tes!J85=0,"",RES_hhdet_tes!J85/RES_hhdet_fec!J85)</f>
        <v>2.6799803449313355</v>
      </c>
      <c r="K85" s="124">
        <f>IF(RES_hhdet_tes!K85=0,"",RES_hhdet_tes!K85/RES_hhdet_fec!K85)</f>
        <v>2.7099434434296126</v>
      </c>
      <c r="L85" s="124">
        <f>IF(RES_hhdet_tes!L85=0,"",RES_hhdet_tes!L85/RES_hhdet_fec!L85)</f>
        <v>2.7558611273605131</v>
      </c>
      <c r="M85" s="124">
        <f>IF(RES_hhdet_tes!M85=0,"",RES_hhdet_tes!M85/RES_hhdet_fec!M85)</f>
        <v>2.8153011560846375</v>
      </c>
      <c r="N85" s="124">
        <f>IF(RES_hhdet_tes!N85=0,"",RES_hhdet_tes!N85/RES_hhdet_fec!N85)</f>
        <v>2.8705467158918649</v>
      </c>
      <c r="O85" s="124">
        <f>IF(RES_hhdet_tes!O85=0,"",RES_hhdet_tes!O85/RES_hhdet_fec!O85)</f>
        <v>2.9830262980680193</v>
      </c>
      <c r="P85" s="124">
        <f>IF(RES_hhdet_tes!P85=0,"",RES_hhdet_tes!P85/RES_hhdet_fec!P85)</f>
        <v>3.1123176836646373</v>
      </c>
      <c r="Q85" s="124">
        <f>IF(RES_hhdet_tes!Q85=0,"",RES_hhdet_tes!Q85/RES_hhdet_fec!Q85)</f>
        <v>3.3000635941317</v>
      </c>
      <c r="R85" s="124">
        <f>IF(RES_hhdet_tes!R85=0,"",RES_hhdet_tes!R85/RES_hhdet_fec!R85)</f>
        <v>3.4657369664596174</v>
      </c>
      <c r="S85" s="124">
        <f>IF(RES_hhdet_tes!S85=0,"",RES_hhdet_tes!S85/RES_hhdet_fec!S85)</f>
        <v>3.5886813206355814</v>
      </c>
      <c r="T85" s="124">
        <f>IF(RES_hhdet_tes!T85=0,"",RES_hhdet_tes!T85/RES_hhdet_fec!T85)</f>
        <v>3.6972973381352232</v>
      </c>
      <c r="U85" s="124">
        <f>IF(RES_hhdet_tes!U85=0,"",RES_hhdet_tes!U85/RES_hhdet_fec!U85)</f>
        <v>3.7775198379373904</v>
      </c>
      <c r="V85" s="124">
        <f>IF(RES_hhdet_tes!V85=0,"",RES_hhdet_tes!V85/RES_hhdet_fec!V85)</f>
        <v>3.8449351346760188</v>
      </c>
      <c r="W85" s="124">
        <f>IF(RES_hhdet_tes!W85=0,"",RES_hhdet_tes!W85/RES_hhdet_fec!W85)</f>
        <v>3.9018911172352646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1.7961149824261566</v>
      </c>
      <c r="C86" s="111">
        <f>IF(RES_hhdet_tes!C86=0,"",RES_hhdet_tes!C86/RES_hhdet_fec!C86)</f>
        <v>1.950792384785484</v>
      </c>
      <c r="D86" s="111">
        <f>IF(RES_hhdet_tes!D86=0,"",RES_hhdet_tes!D86/RES_hhdet_fec!D86)</f>
        <v>2.1981273668581247</v>
      </c>
      <c r="E86" s="111">
        <f>IF(RES_hhdet_tes!E86=0,"",RES_hhdet_tes!E86/RES_hhdet_fec!E86)</f>
        <v>2.3322044989805302</v>
      </c>
      <c r="F86" s="111">
        <f>IF(RES_hhdet_tes!F86=0,"",RES_hhdet_tes!F86/RES_hhdet_fec!F86)</f>
        <v>2.3967859617685119</v>
      </c>
      <c r="G86" s="111">
        <f>IF(RES_hhdet_tes!G86=0,"",RES_hhdet_tes!G86/RES_hhdet_fec!G86)</f>
        <v>2.4669166631778232</v>
      </c>
      <c r="H86" s="111">
        <f>IF(RES_hhdet_tes!H86=0,"",RES_hhdet_tes!H86/RES_hhdet_fec!H86)</f>
        <v>2.5568047857699665</v>
      </c>
      <c r="I86" s="111">
        <f>IF(RES_hhdet_tes!I86=0,"",RES_hhdet_tes!I86/RES_hhdet_fec!I86)</f>
        <v>2.6299370670789832</v>
      </c>
      <c r="J86" s="111">
        <f>IF(RES_hhdet_tes!J86=0,"",RES_hhdet_tes!J86/RES_hhdet_fec!J86)</f>
        <v>2.6799803449313355</v>
      </c>
      <c r="K86" s="111">
        <f>IF(RES_hhdet_tes!K86=0,"",RES_hhdet_tes!K86/RES_hhdet_fec!K86)</f>
        <v>2.7099434434296126</v>
      </c>
      <c r="L86" s="111">
        <f>IF(RES_hhdet_tes!L86=0,"",RES_hhdet_tes!L86/RES_hhdet_fec!L86)</f>
        <v>2.7558611273605131</v>
      </c>
      <c r="M86" s="111">
        <f>IF(RES_hhdet_tes!M86=0,"",RES_hhdet_tes!M86/RES_hhdet_fec!M86)</f>
        <v>2.8153011560846375</v>
      </c>
      <c r="N86" s="111">
        <f>IF(RES_hhdet_tes!N86=0,"",RES_hhdet_tes!N86/RES_hhdet_fec!N86)</f>
        <v>2.8705467158918649</v>
      </c>
      <c r="O86" s="111">
        <f>IF(RES_hhdet_tes!O86=0,"",RES_hhdet_tes!O86/RES_hhdet_fec!O86)</f>
        <v>2.9830262980680193</v>
      </c>
      <c r="P86" s="111">
        <f>IF(RES_hhdet_tes!P86=0,"",RES_hhdet_tes!P86/RES_hhdet_fec!P86)</f>
        <v>3.1123176836646373</v>
      </c>
      <c r="Q86" s="111">
        <f>IF(RES_hhdet_tes!Q86=0,"",RES_hhdet_tes!Q86/RES_hhdet_fec!Q86)</f>
        <v>3.3000635941317</v>
      </c>
      <c r="R86" s="111">
        <f>IF(RES_hhdet_tes!R86=0,"",RES_hhdet_tes!R86/RES_hhdet_fec!R86)</f>
        <v>3.4657369664596174</v>
      </c>
      <c r="S86" s="111">
        <f>IF(RES_hhdet_tes!S86=0,"",RES_hhdet_tes!S86/RES_hhdet_fec!S86)</f>
        <v>3.5886813206355814</v>
      </c>
      <c r="T86" s="111">
        <f>IF(RES_hhdet_tes!T86=0,"",RES_hhdet_tes!T86/RES_hhdet_fec!T86)</f>
        <v>3.6972973381352232</v>
      </c>
      <c r="U86" s="111">
        <f>IF(RES_hhdet_tes!U86=0,"",RES_hhdet_tes!U86/RES_hhdet_fec!U86)</f>
        <v>3.7775198379373904</v>
      </c>
      <c r="V86" s="111">
        <f>IF(RES_hhdet_tes!V86=0,"",RES_hhdet_tes!V86/RES_hhdet_fec!V86)</f>
        <v>3.8449351346760188</v>
      </c>
      <c r="W86" s="111">
        <f>IF(RES_hhdet_tes!W86=0,"",RES_hhdet_tes!W86/RES_hhdet_fec!W86)</f>
        <v>3.9018911172352646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0.56975167878236554</v>
      </c>
      <c r="C87" s="124">
        <f>IF(RES_hhdet_tes!C87=0,"",RES_hhdet_tes!C87/RES_hhdet_fec!C87)</f>
        <v>0.58363042460864245</v>
      </c>
      <c r="D87" s="124">
        <f>IF(RES_hhdet_tes!D87=0,"",RES_hhdet_tes!D87/RES_hhdet_fec!D87)</f>
        <v>0.5984468525752844</v>
      </c>
      <c r="E87" s="124">
        <f>IF(RES_hhdet_tes!E87=0,"",RES_hhdet_tes!E87/RES_hhdet_fec!E87)</f>
        <v>0.60689896316430492</v>
      </c>
      <c r="F87" s="124">
        <f>IF(RES_hhdet_tes!F87=0,"",RES_hhdet_tes!F87/RES_hhdet_fec!F87)</f>
        <v>0.61257263965230502</v>
      </c>
      <c r="G87" s="124">
        <f>IF(RES_hhdet_tes!G87=0,"",RES_hhdet_tes!G87/RES_hhdet_fec!G87)</f>
        <v>0.62575760814241632</v>
      </c>
      <c r="H87" s="124">
        <f>IF(RES_hhdet_tes!H87=0,"",RES_hhdet_tes!H87/RES_hhdet_fec!H87)</f>
        <v>0.63626727795419713</v>
      </c>
      <c r="I87" s="124">
        <f>IF(RES_hhdet_tes!I87=0,"",RES_hhdet_tes!I87/RES_hhdet_fec!I87)</f>
        <v>0.64917234172462779</v>
      </c>
      <c r="J87" s="124">
        <f>IF(RES_hhdet_tes!J87=0,"",RES_hhdet_tes!J87/RES_hhdet_fec!J87)</f>
        <v>0.65530151276138626</v>
      </c>
      <c r="K87" s="124">
        <f>IF(RES_hhdet_tes!K87=0,"",RES_hhdet_tes!K87/RES_hhdet_fec!K87)</f>
        <v>0.6611475965135738</v>
      </c>
      <c r="L87" s="124">
        <f>IF(RES_hhdet_tes!L87=0,"",RES_hhdet_tes!L87/RES_hhdet_fec!L87)</f>
        <v>0.67065260608823196</v>
      </c>
      <c r="M87" s="124">
        <f>IF(RES_hhdet_tes!M87=0,"",RES_hhdet_tes!M87/RES_hhdet_fec!M87)</f>
        <v>0.67391235983920073</v>
      </c>
      <c r="N87" s="124">
        <f>IF(RES_hhdet_tes!N87=0,"",RES_hhdet_tes!N87/RES_hhdet_fec!N87)</f>
        <v>0.68354151931186158</v>
      </c>
      <c r="O87" s="124">
        <f>IF(RES_hhdet_tes!O87=0,"",RES_hhdet_tes!O87/RES_hhdet_fec!O87)</f>
        <v>0.69632102161076947</v>
      </c>
      <c r="P87" s="124">
        <f>IF(RES_hhdet_tes!P87=0,"",RES_hhdet_tes!P87/RES_hhdet_fec!P87)</f>
        <v>0.71182728896325764</v>
      </c>
      <c r="Q87" s="124">
        <f>IF(RES_hhdet_tes!Q87=0,"",RES_hhdet_tes!Q87/RES_hhdet_fec!Q87)</f>
        <v>0.723836521004663</v>
      </c>
      <c r="R87" s="124">
        <f>IF(RES_hhdet_tes!R87=0,"",RES_hhdet_tes!R87/RES_hhdet_fec!R87)</f>
        <v>0.73372914686469004</v>
      </c>
      <c r="S87" s="124">
        <f>IF(RES_hhdet_tes!S87=0,"",RES_hhdet_tes!S87/RES_hhdet_fec!S87)</f>
        <v>0.74565933401148399</v>
      </c>
      <c r="T87" s="124">
        <f>IF(RES_hhdet_tes!T87=0,"",RES_hhdet_tes!T87/RES_hhdet_fec!T87)</f>
        <v>0.75861729717130899</v>
      </c>
      <c r="U87" s="124">
        <f>IF(RES_hhdet_tes!U87=0,"",RES_hhdet_tes!U87/RES_hhdet_fec!U87)</f>
        <v>0.77114490650911927</v>
      </c>
      <c r="V87" s="124">
        <f>IF(RES_hhdet_tes!V87=0,"",RES_hhdet_tes!V87/RES_hhdet_fec!V87)</f>
        <v>0.7850633232393458</v>
      </c>
      <c r="W87" s="124">
        <f>IF(RES_hhdet_tes!W87=0,"",RES_hhdet_tes!W87/RES_hhdet_fec!W87)</f>
        <v>0.80174334965014649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0.47281338006213602</v>
      </c>
      <c r="C88" s="111">
        <f>IF(RES_hhdet_tes!C88=0,"",RES_hhdet_tes!C88/RES_hhdet_fec!C88)</f>
        <v>0.49877013521625502</v>
      </c>
      <c r="D88" s="111">
        <f>IF(RES_hhdet_tes!D88=0,"",RES_hhdet_tes!D88/RES_hhdet_fec!D88)</f>
        <v>0.53437913612991106</v>
      </c>
      <c r="E88" s="111">
        <f>IF(RES_hhdet_tes!E88=0,"",RES_hhdet_tes!E88/RES_hhdet_fec!E88)</f>
        <v>0.55667677706765128</v>
      </c>
      <c r="F88" s="111">
        <f>IF(RES_hhdet_tes!F88=0,"",RES_hhdet_tes!F88/RES_hhdet_fec!F88)</f>
        <v>0.57579768081253613</v>
      </c>
      <c r="G88" s="111">
        <f>IF(RES_hhdet_tes!G88=0,"",RES_hhdet_tes!G88/RES_hhdet_fec!G88)</f>
        <v>0.5930414802776065</v>
      </c>
      <c r="H88" s="111">
        <f>IF(RES_hhdet_tes!H88=0,"",RES_hhdet_tes!H88/RES_hhdet_fec!H88)</f>
        <v>0.60919160100189074</v>
      </c>
      <c r="I88" s="111">
        <f>IF(RES_hhdet_tes!I88=0,"",RES_hhdet_tes!I88/RES_hhdet_fec!I88)</f>
        <v>0.62112020866683437</v>
      </c>
      <c r="J88" s="111">
        <f>IF(RES_hhdet_tes!J88=0,"",RES_hhdet_tes!J88/RES_hhdet_fec!J88)</f>
        <v>0.63596690677166456</v>
      </c>
      <c r="K88" s="111">
        <f>IF(RES_hhdet_tes!K88=0,"",RES_hhdet_tes!K88/RES_hhdet_fec!K88)</f>
        <v>0.64715653347391378</v>
      </c>
      <c r="L88" s="111">
        <f>IF(RES_hhdet_tes!L88=0,"",RES_hhdet_tes!L88/RES_hhdet_fec!L88)</f>
        <v>0.65973965377053967</v>
      </c>
      <c r="M88" s="111">
        <f>IF(RES_hhdet_tes!M88=0,"",RES_hhdet_tes!M88/RES_hhdet_fec!M88)</f>
        <v>0.67356424912263713</v>
      </c>
      <c r="N88" s="111">
        <f>IF(RES_hhdet_tes!N88=0,"",RES_hhdet_tes!N88/RES_hhdet_fec!N88)</f>
        <v>0.68814172633488901</v>
      </c>
      <c r="O88" s="111">
        <f>IF(RES_hhdet_tes!O88=0,"",RES_hhdet_tes!O88/RES_hhdet_fec!O88)</f>
        <v>0.7008869392113829</v>
      </c>
      <c r="P88" s="111">
        <f>IF(RES_hhdet_tes!P88=0,"",RES_hhdet_tes!P88/RES_hhdet_fec!P88)</f>
        <v>0.70767306421035836</v>
      </c>
      <c r="Q88" s="111">
        <f>IF(RES_hhdet_tes!Q88=0,"",RES_hhdet_tes!Q88/RES_hhdet_fec!Q88)</f>
        <v>0.71375801957418794</v>
      </c>
      <c r="R88" s="111">
        <f>IF(RES_hhdet_tes!R88=0,"",RES_hhdet_tes!R88/RES_hhdet_fec!R88)</f>
        <v>0.72143548545378833</v>
      </c>
      <c r="S88" s="111">
        <f>IF(RES_hhdet_tes!S88=0,"",RES_hhdet_tes!S88/RES_hhdet_fec!S88)</f>
        <v>0.73506374114835293</v>
      </c>
      <c r="T88" s="111">
        <f>IF(RES_hhdet_tes!T88=0,"",RES_hhdet_tes!T88/RES_hhdet_fec!T88)</f>
        <v>0.75085651142751741</v>
      </c>
      <c r="U88" s="111">
        <f>IF(RES_hhdet_tes!U88=0,"",RES_hhdet_tes!U88/RES_hhdet_fec!U88)</f>
        <v>0.76781891241130262</v>
      </c>
      <c r="V88" s="111">
        <f>IF(RES_hhdet_tes!V88=0,"",RES_hhdet_tes!V88/RES_hhdet_fec!V88)</f>
        <v>0.78323601933380871</v>
      </c>
      <c r="W88" s="111">
        <f>IF(RES_hhdet_tes!W88=0,"",RES_hhdet_tes!W88/RES_hhdet_fec!W88)</f>
        <v>0.80481669213300067</v>
      </c>
      <c r="DA88" s="63" t="s">
        <v>1988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0.83272344067049986</v>
      </c>
      <c r="C89" s="111">
        <f>IF(RES_hhdet_tes!C89=0,"",RES_hhdet_tes!C89/RES_hhdet_fec!C89)</f>
        <v>0.86241477778837006</v>
      </c>
      <c r="D89" s="111">
        <f>IF(RES_hhdet_tes!D89=0,"",RES_hhdet_tes!D89/RES_hhdet_fec!D89)</f>
        <v>0.86879782785162873</v>
      </c>
      <c r="E89" s="111">
        <f>IF(RES_hhdet_tes!E89=0,"",RES_hhdet_tes!E89/RES_hhdet_fec!E89)</f>
        <v>0.89775886199826238</v>
      </c>
      <c r="F89" s="111">
        <f>IF(RES_hhdet_tes!F89=0,"",RES_hhdet_tes!F89/RES_hhdet_fec!F89)</f>
        <v>0.8811277222669569</v>
      </c>
      <c r="G89" s="111">
        <f>IF(RES_hhdet_tes!G89=0,"",RES_hhdet_tes!G89/RES_hhdet_fec!G89)</f>
        <v>0.90841438305297784</v>
      </c>
      <c r="H89" s="111">
        <f>IF(RES_hhdet_tes!H89=0,"",RES_hhdet_tes!H89/RES_hhdet_fec!H89)</f>
        <v>0.91405473474864651</v>
      </c>
      <c r="I89" s="111">
        <f>IF(RES_hhdet_tes!I89=0,"",RES_hhdet_tes!I89/RES_hhdet_fec!I89)</f>
        <v>0.91935430643081506</v>
      </c>
      <c r="J89" s="111">
        <f>IF(RES_hhdet_tes!J89=0,"",RES_hhdet_tes!J89/RES_hhdet_fec!J89)</f>
        <v>0.90614056773440343</v>
      </c>
      <c r="K89" s="111">
        <f>IF(RES_hhdet_tes!K89=0,"",RES_hhdet_tes!K89/RES_hhdet_fec!K89)</f>
        <v>0.92330721620130085</v>
      </c>
      <c r="L89" s="111">
        <f>IF(RES_hhdet_tes!L89=0,"",RES_hhdet_tes!L89/RES_hhdet_fec!L89)</f>
        <v>0.93337917783725766</v>
      </c>
      <c r="M89" s="111">
        <f>IF(RES_hhdet_tes!M89=0,"",RES_hhdet_tes!M89/RES_hhdet_fec!M89)</f>
        <v>0.92433320283002152</v>
      </c>
      <c r="N89" s="111">
        <f>IF(RES_hhdet_tes!N89=0,"",RES_hhdet_tes!N89/RES_hhdet_fec!N89)</f>
        <v>0.94308226365205483</v>
      </c>
      <c r="O89" s="111">
        <f>IF(RES_hhdet_tes!O89=0,"",RES_hhdet_tes!O89/RES_hhdet_fec!O89)</f>
        <v>0.94596489111401183</v>
      </c>
      <c r="P89" s="111">
        <f>IF(RES_hhdet_tes!P89=0,"",RES_hhdet_tes!P89/RES_hhdet_fec!P89)</f>
        <v>0.92468982584041637</v>
      </c>
      <c r="Q89" s="111">
        <f>IF(RES_hhdet_tes!Q89=0,"",RES_hhdet_tes!Q89/RES_hhdet_fec!Q89)</f>
        <v>0.94550789742950347</v>
      </c>
      <c r="R89" s="111">
        <f>IF(RES_hhdet_tes!R89=0,"",RES_hhdet_tes!R89/RES_hhdet_fec!R89)</f>
        <v>0.9487548789802992</v>
      </c>
      <c r="S89" s="111">
        <f>IF(RES_hhdet_tes!S89=0,"",RES_hhdet_tes!S89/RES_hhdet_fec!S89)</f>
        <v>0.94866118087946782</v>
      </c>
      <c r="T89" s="111">
        <f>IF(RES_hhdet_tes!T89=0,"",RES_hhdet_tes!T89/RES_hhdet_fec!T89)</f>
        <v>0.9549886140725693</v>
      </c>
      <c r="U89" s="111">
        <f>IF(RES_hhdet_tes!U89=0,"",RES_hhdet_tes!U89/RES_hhdet_fec!U89)</f>
        <v>0.95278365428735112</v>
      </c>
      <c r="V89" s="111">
        <f>IF(RES_hhdet_tes!V89=0,"",RES_hhdet_tes!V89/RES_hhdet_fec!V89)</f>
        <v>0.95955679969844454</v>
      </c>
      <c r="W89" s="111">
        <f>IF(RES_hhdet_tes!W89=0,"",RES_hhdet_tes!W89/RES_hhdet_fec!W89)</f>
        <v>0.95895394784627108</v>
      </c>
      <c r="DA89" s="63" t="s">
        <v>1989</v>
      </c>
    </row>
    <row r="90" spans="1:105" ht="12" customHeight="1" x14ac:dyDescent="0.25">
      <c r="A90" s="100" t="s">
        <v>204</v>
      </c>
      <c r="B90" s="112">
        <f>IF(RES_hhdet_tes!B90=0,"",RES_hhdet_tes!B90/RES_hhdet_fec!B90)</f>
        <v>0.47281338006213602</v>
      </c>
      <c r="C90" s="112">
        <f>IF(RES_hhdet_tes!C90=0,"",RES_hhdet_tes!C90/RES_hhdet_fec!C90)</f>
        <v>0.49486478678409224</v>
      </c>
      <c r="D90" s="112">
        <f>IF(RES_hhdet_tes!D90=0,"",RES_hhdet_tes!D90/RES_hhdet_fec!D90)</f>
        <v>0.54920127960407772</v>
      </c>
      <c r="E90" s="112">
        <f>IF(RES_hhdet_tes!E90=0,"",RES_hhdet_tes!E90/RES_hhdet_fec!E90)</f>
        <v>0.57504922873355391</v>
      </c>
      <c r="F90" s="112">
        <f>IF(RES_hhdet_tes!F90=0,"",RES_hhdet_tes!F90/RES_hhdet_fec!F90)</f>
        <v>0.58816715644294293</v>
      </c>
      <c r="G90" s="112">
        <f>IF(RES_hhdet_tes!G90=0,"",RES_hhdet_tes!G90/RES_hhdet_fec!G90)</f>
        <v>0.61980017295699963</v>
      </c>
      <c r="H90" s="112">
        <f>IF(RES_hhdet_tes!H90=0,"",RES_hhdet_tes!H90/RES_hhdet_fec!H90)</f>
        <v>0.64030966925877741</v>
      </c>
      <c r="I90" s="112">
        <f>IF(RES_hhdet_tes!I90=0,"",RES_hhdet_tes!I90/RES_hhdet_fec!I90)</f>
        <v>0.65719915987129884</v>
      </c>
      <c r="J90" s="112">
        <f>IF(RES_hhdet_tes!J90=0,"",RES_hhdet_tes!J90/RES_hhdet_fec!J90)</f>
        <v>0.67193850104035768</v>
      </c>
      <c r="K90" s="112">
        <f>IF(RES_hhdet_tes!K90=0,"",RES_hhdet_tes!K90/RES_hhdet_fec!K90)</f>
        <v>0.68199802185907377</v>
      </c>
      <c r="L90" s="112">
        <f>IF(RES_hhdet_tes!L90=0,"",RES_hhdet_tes!L90/RES_hhdet_fec!L90)</f>
        <v>0.69803139281885496</v>
      </c>
      <c r="M90" s="112">
        <f>IF(RES_hhdet_tes!M90=0,"",RES_hhdet_tes!M90/RES_hhdet_fec!M90)</f>
        <v>0.70394410451001621</v>
      </c>
      <c r="N90" s="112">
        <f>IF(RES_hhdet_tes!N90=0,"",RES_hhdet_tes!N90/RES_hhdet_fec!N90)</f>
        <v>0.7143636684318132</v>
      </c>
      <c r="O90" s="112">
        <f>IF(RES_hhdet_tes!O90=0,"",RES_hhdet_tes!O90/RES_hhdet_fec!O90)</f>
        <v>0.72349659915903142</v>
      </c>
      <c r="P90" s="112">
        <f>IF(RES_hhdet_tes!P90=0,"",RES_hhdet_tes!P90/RES_hhdet_fec!P90)</f>
        <v>0.73285473694202607</v>
      </c>
      <c r="Q90" s="112">
        <f>IF(RES_hhdet_tes!Q90=0,"",RES_hhdet_tes!Q90/RES_hhdet_fec!Q90)</f>
        <v>0.7369067315656942</v>
      </c>
      <c r="R90" s="112">
        <f>IF(RES_hhdet_tes!R90=0,"",RES_hhdet_tes!R90/RES_hhdet_fec!R90)</f>
        <v>0.74158866686698588</v>
      </c>
      <c r="S90" s="112">
        <f>IF(RES_hhdet_tes!S90=0,"",RES_hhdet_tes!S90/RES_hhdet_fec!S90)</f>
        <v>0.75547674817269239</v>
      </c>
      <c r="T90" s="112">
        <f>IF(RES_hhdet_tes!T90=0,"",RES_hhdet_tes!T90/RES_hhdet_fec!T90)</f>
        <v>0.7621917970784241</v>
      </c>
      <c r="U90" s="112">
        <f>IF(RES_hhdet_tes!U90=0,"",RES_hhdet_tes!U90/RES_hhdet_fec!U90)</f>
        <v>0.77526888627655499</v>
      </c>
      <c r="V90" s="112">
        <f>IF(RES_hhdet_tes!V90=0,"",RES_hhdet_tes!V90/RES_hhdet_fec!V90)</f>
        <v>0.78977554592175736</v>
      </c>
      <c r="W90" s="112">
        <f>IF(RES_hhdet_tes!W90=0,"",RES_hhdet_tes!W90/RES_hhdet_fec!W90)</f>
        <v>0.82164702586631666</v>
      </c>
      <c r="DA90" s="131" t="s">
        <v>1990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0.5628161730866581</v>
      </c>
      <c r="C92" s="112">
        <f>IF(RES_hhdet_tes!C92=0,"",RES_hhdet_tes!C92/RES_hhdet_fec!C92)</f>
        <v>0.56750070348619408</v>
      </c>
      <c r="D92" s="112">
        <f>IF(RES_hhdet_tes!D92=0,"",RES_hhdet_tes!D92/RES_hhdet_fec!D92)</f>
        <v>0.57266826032635076</v>
      </c>
      <c r="E92" s="112">
        <f>IF(RES_hhdet_tes!E92=0,"",RES_hhdet_tes!E92/RES_hhdet_fec!E92)</f>
        <v>0.57668667471558699</v>
      </c>
      <c r="F92" s="112">
        <f>IF(RES_hhdet_tes!F92=0,"",RES_hhdet_tes!F92/RES_hhdet_fec!F92)</f>
        <v>0.57969710699944688</v>
      </c>
      <c r="G92" s="112">
        <f>IF(RES_hhdet_tes!G92=0,"",RES_hhdet_tes!G92/RES_hhdet_fec!G92)</f>
        <v>0.58302288966447657</v>
      </c>
      <c r="H92" s="112">
        <f>IF(RES_hhdet_tes!H92=0,"",RES_hhdet_tes!H92/RES_hhdet_fec!H92)</f>
        <v>0.58640550761243426</v>
      </c>
      <c r="I92" s="112">
        <f>IF(RES_hhdet_tes!I92=0,"",RES_hhdet_tes!I92/RES_hhdet_fec!I92)</f>
        <v>0.5882248340356363</v>
      </c>
      <c r="J92" s="112">
        <f>IF(RES_hhdet_tes!J92=0,"",RES_hhdet_tes!J92/RES_hhdet_fec!J92)</f>
        <v>0.58972475616852538</v>
      </c>
      <c r="K92" s="112">
        <f>IF(RES_hhdet_tes!K92=0,"",RES_hhdet_tes!K92/RES_hhdet_fec!K92)</f>
        <v>0.59260383345486389</v>
      </c>
      <c r="L92" s="112">
        <f>IF(RES_hhdet_tes!L92=0,"",RES_hhdet_tes!L92/RES_hhdet_fec!L92)</f>
        <v>0.59637332192354209</v>
      </c>
      <c r="M92" s="112">
        <f>IF(RES_hhdet_tes!M92=0,"",RES_hhdet_tes!M92/RES_hhdet_fec!M92)</f>
        <v>0.60100221515668406</v>
      </c>
      <c r="N92" s="112">
        <f>IF(RES_hhdet_tes!N92=0,"",RES_hhdet_tes!N92/RES_hhdet_fec!N92)</f>
        <v>0.60628790162909807</v>
      </c>
      <c r="O92" s="112">
        <f>IF(RES_hhdet_tes!O92=0,"",RES_hhdet_tes!O92/RES_hhdet_fec!O92)</f>
        <v>0.614206385215742</v>
      </c>
      <c r="P92" s="112">
        <f>IF(RES_hhdet_tes!P92=0,"",RES_hhdet_tes!P92/RES_hhdet_fec!P92)</f>
        <v>0.62533022165949248</v>
      </c>
      <c r="Q92" s="112">
        <f>IF(RES_hhdet_tes!Q92=0,"",RES_hhdet_tes!Q92/RES_hhdet_fec!Q92)</f>
        <v>0.64113758215297145</v>
      </c>
      <c r="R92" s="112">
        <f>IF(RES_hhdet_tes!R92=0,"",RES_hhdet_tes!R92/RES_hhdet_fec!R92)</f>
        <v>0.66309348041020222</v>
      </c>
      <c r="S92" s="112">
        <f>IF(RES_hhdet_tes!S92=0,"",RES_hhdet_tes!S92/RES_hhdet_fec!S92)</f>
        <v>0.68974288603171718</v>
      </c>
      <c r="T92" s="112">
        <f>IF(RES_hhdet_tes!T92=0,"",RES_hhdet_tes!T92/RES_hhdet_fec!T92)</f>
        <v>0.71398078904496354</v>
      </c>
      <c r="U92" s="112">
        <f>IF(RES_hhdet_tes!U92=0,"",RES_hhdet_tes!U92/RES_hhdet_fec!U92)</f>
        <v>0.73309594456382154</v>
      </c>
      <c r="V92" s="112">
        <f>IF(RES_hhdet_tes!V92=0,"",RES_hhdet_tes!V92/RES_hhdet_fec!V92)</f>
        <v>0.7473974395033729</v>
      </c>
      <c r="W92" s="112">
        <f>IF(RES_hhdet_tes!W92=0,"",RES_hhdet_tes!W92/RES_hhdet_fec!W92)</f>
        <v>0.75890853951823323</v>
      </c>
      <c r="DA92" s="131" t="s">
        <v>1992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0.87723424922873017</v>
      </c>
      <c r="C93" s="113">
        <f>IF(RES_hhdet_tes!C93=0,"",RES_hhdet_tes!C93/RES_hhdet_fec!C93)</f>
        <v>0.89439932988996362</v>
      </c>
      <c r="D93" s="113">
        <f>IF(RES_hhdet_tes!D93=0,"",RES_hhdet_tes!D93/RES_hhdet_fec!D93)</f>
        <v>0.88013856317259054</v>
      </c>
      <c r="E93" s="113">
        <f>IF(RES_hhdet_tes!E93=0,"",RES_hhdet_tes!E93/RES_hhdet_fec!E93)</f>
        <v>0.89938132698049089</v>
      </c>
      <c r="F93" s="113">
        <f>IF(RES_hhdet_tes!F93=0,"",RES_hhdet_tes!F93/RES_hhdet_fec!F93)</f>
        <v>0.87839878213405509</v>
      </c>
      <c r="G93" s="113">
        <f>IF(RES_hhdet_tes!G93=0,"",RES_hhdet_tes!G93/RES_hhdet_fec!G93)</f>
        <v>0.89583688806536488</v>
      </c>
      <c r="H93" s="113">
        <f>IF(RES_hhdet_tes!H93=0,"",RES_hhdet_tes!H93/RES_hhdet_fec!H93)</f>
        <v>0.89535664208065124</v>
      </c>
      <c r="I93" s="113">
        <f>IF(RES_hhdet_tes!I93=0,"",RES_hhdet_tes!I93/RES_hhdet_fec!I93)</f>
        <v>0.89597887919161867</v>
      </c>
      <c r="J93" s="113">
        <f>IF(RES_hhdet_tes!J93=0,"",RES_hhdet_tes!J93/RES_hhdet_fec!J93)</f>
        <v>0.87331073422467498</v>
      </c>
      <c r="K93" s="113">
        <f>IF(RES_hhdet_tes!K93=0,"",RES_hhdet_tes!K93/RES_hhdet_fec!K93)</f>
        <v>0.8922875660827001</v>
      </c>
      <c r="L93" s="113">
        <f>IF(RES_hhdet_tes!L93=0,"",RES_hhdet_tes!L93/RES_hhdet_fec!L93)</f>
        <v>0.9009891389439767</v>
      </c>
      <c r="M93" s="113">
        <f>IF(RES_hhdet_tes!M93=0,"",RES_hhdet_tes!M93/RES_hhdet_fec!M93)</f>
        <v>0.8862880677562831</v>
      </c>
      <c r="N93" s="113">
        <f>IF(RES_hhdet_tes!N93=0,"",RES_hhdet_tes!N93/RES_hhdet_fec!N93)</f>
        <v>0.9114557289897921</v>
      </c>
      <c r="O93" s="113">
        <f>IF(RES_hhdet_tes!O93=0,"",RES_hhdet_tes!O93/RES_hhdet_fec!O93)</f>
        <v>0.91545833177015445</v>
      </c>
      <c r="P93" s="113">
        <f>IF(RES_hhdet_tes!P93=0,"",RES_hhdet_tes!P93/RES_hhdet_fec!P93)</f>
        <v>0.8841530937702915</v>
      </c>
      <c r="Q93" s="113">
        <f>IF(RES_hhdet_tes!Q93=0,"",RES_hhdet_tes!Q93/RES_hhdet_fec!Q93)</f>
        <v>0.92042587616603178</v>
      </c>
      <c r="R93" s="113">
        <f>IF(RES_hhdet_tes!R93=0,"",RES_hhdet_tes!R93/RES_hhdet_fec!R93)</f>
        <v>0.92962022985781068</v>
      </c>
      <c r="S93" s="113">
        <f>IF(RES_hhdet_tes!S93=0,"",RES_hhdet_tes!S93/RES_hhdet_fec!S93)</f>
        <v>0.93275776428004464</v>
      </c>
      <c r="T93" s="113">
        <f>IF(RES_hhdet_tes!T93=0,"",RES_hhdet_tes!T93/RES_hhdet_fec!T93)</f>
        <v>0.94421259214346842</v>
      </c>
      <c r="U93" s="113">
        <f>IF(RES_hhdet_tes!U93=0,"",RES_hhdet_tes!U93/RES_hhdet_fec!U93)</f>
        <v>0.94143153943616886</v>
      </c>
      <c r="V93" s="113">
        <f>IF(RES_hhdet_tes!V93=0,"",RES_hhdet_tes!V93/RES_hhdet_fec!V93)</f>
        <v>0.94968876266701274</v>
      </c>
      <c r="W93" s="113">
        <f>IF(RES_hhdet_tes!W93=0,"",RES_hhdet_tes!W93/RES_hhdet_fec!W93)</f>
        <v>0.94375907525438707</v>
      </c>
      <c r="DA93" s="132" t="s">
        <v>1993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0.5628161730866581</v>
      </c>
      <c r="C94" s="111">
        <f>IF(RES_hhdet_tes!C94=0,"",RES_hhdet_tes!C94/RES_hhdet_fec!C94)</f>
        <v>0.56983324714194705</v>
      </c>
      <c r="D94" s="111">
        <f>IF(RES_hhdet_tes!D94=0,"",RES_hhdet_tes!D94/RES_hhdet_fec!D94)</f>
        <v>0.57455574149436317</v>
      </c>
      <c r="E94" s="111">
        <f>IF(RES_hhdet_tes!E94=0,"",RES_hhdet_tes!E94/RES_hhdet_fec!E94)</f>
        <v>0.57931226906450251</v>
      </c>
      <c r="F94" s="111">
        <f>IF(RES_hhdet_tes!F94=0,"",RES_hhdet_tes!F94/RES_hhdet_fec!F94)</f>
        <v>0.58219905958676965</v>
      </c>
      <c r="G94" s="111">
        <f>IF(RES_hhdet_tes!G94=0,"",RES_hhdet_tes!G94/RES_hhdet_fec!G94)</f>
        <v>0.58593337667286127</v>
      </c>
      <c r="H94" s="111">
        <f>IF(RES_hhdet_tes!H94=0,"",RES_hhdet_tes!H94/RES_hhdet_fec!H94)</f>
        <v>0.58845576199693705</v>
      </c>
      <c r="I94" s="111">
        <f>IF(RES_hhdet_tes!I94=0,"",RES_hhdet_tes!I94/RES_hhdet_fec!I94)</f>
        <v>0.5913395749010586</v>
      </c>
      <c r="J94" s="111">
        <f>IF(RES_hhdet_tes!J94=0,"",RES_hhdet_tes!J94/RES_hhdet_fec!J94)</f>
        <v>0.59343251002476627</v>
      </c>
      <c r="K94" s="111">
        <f>IF(RES_hhdet_tes!K94=0,"",RES_hhdet_tes!K94/RES_hhdet_fec!K94)</f>
        <v>0.59610504712102508</v>
      </c>
      <c r="L94" s="111">
        <f>IF(RES_hhdet_tes!L94=0,"",RES_hhdet_tes!L94/RES_hhdet_fec!L94)</f>
        <v>0.600410662951817</v>
      </c>
      <c r="M94" s="111">
        <f>IF(RES_hhdet_tes!M94=0,"",RES_hhdet_tes!M94/RES_hhdet_fec!M94)</f>
        <v>0.60301249189956951</v>
      </c>
      <c r="N94" s="111">
        <f>IF(RES_hhdet_tes!N94=0,"",RES_hhdet_tes!N94/RES_hhdet_fec!N94)</f>
        <v>0.60851550251886999</v>
      </c>
      <c r="O94" s="111">
        <f>IF(RES_hhdet_tes!O94=0,"",RES_hhdet_tes!O94/RES_hhdet_fec!O94)</f>
        <v>0.61832103208173839</v>
      </c>
      <c r="P94" s="111">
        <f>IF(RES_hhdet_tes!P94=0,"",RES_hhdet_tes!P94/RES_hhdet_fec!P94)</f>
        <v>0.6290610896584774</v>
      </c>
      <c r="Q94" s="111">
        <f>IF(RES_hhdet_tes!Q94=0,"",RES_hhdet_tes!Q94/RES_hhdet_fec!Q94)</f>
        <v>0.65046864673700733</v>
      </c>
      <c r="R94" s="111">
        <f>IF(RES_hhdet_tes!R94=0,"",RES_hhdet_tes!R94/RES_hhdet_fec!R94)</f>
        <v>0.67258377720886398</v>
      </c>
      <c r="S94" s="111">
        <f>IF(RES_hhdet_tes!S94=0,"",RES_hhdet_tes!S94/RES_hhdet_fec!S94)</f>
        <v>0.69763725828107503</v>
      </c>
      <c r="T94" s="111">
        <f>IF(RES_hhdet_tes!T94=0,"",RES_hhdet_tes!T94/RES_hhdet_fec!T94)</f>
        <v>0.71953554087934868</v>
      </c>
      <c r="U94" s="111">
        <f>IF(RES_hhdet_tes!U94=0,"",RES_hhdet_tes!U94/RES_hhdet_fec!U94)</f>
        <v>0.73333556546777734</v>
      </c>
      <c r="V94" s="111">
        <f>IF(RES_hhdet_tes!V94=0,"",RES_hhdet_tes!V94/RES_hhdet_fec!V94)</f>
        <v>0.75030275652492606</v>
      </c>
      <c r="W94" s="111">
        <f>IF(RES_hhdet_tes!W94=0,"",RES_hhdet_tes!W94/RES_hhdet_fec!W94)</f>
        <v>0.76697718060611353</v>
      </c>
      <c r="DA94" s="63" t="s">
        <v>1994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0.63053944610444024</v>
      </c>
      <c r="C96" s="112">
        <f>IF(RES_hhdet_tes!C96=0,"",RES_hhdet_tes!C96/RES_hhdet_fec!C96)</f>
        <v>0.63767874426179239</v>
      </c>
      <c r="D96" s="112">
        <f>IF(RES_hhdet_tes!D96=0,"",RES_hhdet_tes!D96/RES_hhdet_fec!D96)</f>
        <v>0.64564023335267795</v>
      </c>
      <c r="E96" s="112">
        <f>IF(RES_hhdet_tes!E96=0,"",RES_hhdet_tes!E96/RES_hhdet_fec!E96)</f>
        <v>0.64921410392933721</v>
      </c>
      <c r="F96" s="112">
        <f>IF(RES_hhdet_tes!F96=0,"",RES_hhdet_tes!F96/RES_hhdet_fec!F96)</f>
        <v>0.65139392870628643</v>
      </c>
      <c r="G96" s="112">
        <f>IF(RES_hhdet_tes!G96=0,"",RES_hhdet_tes!G96/RES_hhdet_fec!G96)</f>
        <v>0.6548420464270529</v>
      </c>
      <c r="H96" s="112">
        <f>IF(RES_hhdet_tes!H96=0,"",RES_hhdet_tes!H96/RES_hhdet_fec!H96)</f>
        <v>0.65750536407989413</v>
      </c>
      <c r="I96" s="112">
        <f>IF(RES_hhdet_tes!I96=0,"",RES_hhdet_tes!I96/RES_hhdet_fec!I96)</f>
        <v>0.65916528236597405</v>
      </c>
      <c r="J96" s="112">
        <f>IF(RES_hhdet_tes!J96=0,"",RES_hhdet_tes!J96/RES_hhdet_fec!J96)</f>
        <v>0.65972324202037758</v>
      </c>
      <c r="K96" s="112">
        <f>IF(RES_hhdet_tes!K96=0,"",RES_hhdet_tes!K96/RES_hhdet_fec!K96)</f>
        <v>0.6605586315361065</v>
      </c>
      <c r="L96" s="112">
        <f>IF(RES_hhdet_tes!L96=0,"",RES_hhdet_tes!L96/RES_hhdet_fec!L96)</f>
        <v>0.66160367029625322</v>
      </c>
      <c r="M96" s="112">
        <f>IF(RES_hhdet_tes!M96=0,"",RES_hhdet_tes!M96/RES_hhdet_fec!M96)</f>
        <v>0.6630748701907011</v>
      </c>
      <c r="N96" s="112">
        <f>IF(RES_hhdet_tes!N96=0,"",RES_hhdet_tes!N96/RES_hhdet_fec!N96)</f>
        <v>0.66585005151339671</v>
      </c>
      <c r="O96" s="112">
        <f>IF(RES_hhdet_tes!O96=0,"",RES_hhdet_tes!O96/RES_hhdet_fec!O96)</f>
        <v>0.6719787479172511</v>
      </c>
      <c r="P96" s="112">
        <f>IF(RES_hhdet_tes!P96=0,"",RES_hhdet_tes!P96/RES_hhdet_fec!P96)</f>
        <v>0.68169402549974134</v>
      </c>
      <c r="Q96" s="112">
        <f>IF(RES_hhdet_tes!Q96=0,"",RES_hhdet_tes!Q96/RES_hhdet_fec!Q96)</f>
        <v>0.69240839929765163</v>
      </c>
      <c r="R96" s="112">
        <f>IF(RES_hhdet_tes!R96=0,"",RES_hhdet_tes!R96/RES_hhdet_fec!R96)</f>
        <v>0.69791011532137548</v>
      </c>
      <c r="S96" s="112">
        <f>IF(RES_hhdet_tes!S96=0,"",RES_hhdet_tes!S96/RES_hhdet_fec!S96)</f>
        <v>0.7045269381060324</v>
      </c>
      <c r="T96" s="112">
        <f>IF(RES_hhdet_tes!T96=0,"",RES_hhdet_tes!T96/RES_hhdet_fec!T96)</f>
        <v>0.71246976770024484</v>
      </c>
      <c r="U96" s="112">
        <f>IF(RES_hhdet_tes!U96=0,"",RES_hhdet_tes!U96/RES_hhdet_fec!U96)</f>
        <v>0.72193484990253842</v>
      </c>
      <c r="V96" s="112">
        <f>IF(RES_hhdet_tes!V96=0,"",RES_hhdet_tes!V96/RES_hhdet_fec!V96)</f>
        <v>0.73224919024324009</v>
      </c>
      <c r="W96" s="112">
        <f>IF(RES_hhdet_tes!W96=0,"",RES_hhdet_tes!W96/RES_hhdet_fec!W96)</f>
        <v>0.74118575403074471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0.9045044654554244</v>
      </c>
      <c r="C97" s="113">
        <f>IF(RES_hhdet_tes!C97=0,"",RES_hhdet_tes!C97/RES_hhdet_fec!C97)</f>
        <v>0.91919646266195654</v>
      </c>
      <c r="D97" s="113">
        <f>IF(RES_hhdet_tes!D97=0,"",RES_hhdet_tes!D97/RES_hhdet_fec!D97)</f>
        <v>0.90915875015039915</v>
      </c>
      <c r="E97" s="113">
        <f>IF(RES_hhdet_tes!E97=0,"",RES_hhdet_tes!E97/RES_hhdet_fec!E97)</f>
        <v>0.92384275198853805</v>
      </c>
      <c r="F97" s="113">
        <f>IF(RES_hhdet_tes!F97=0,"",RES_hhdet_tes!F97/RES_hhdet_fec!F97)</f>
        <v>0.90702605113404711</v>
      </c>
      <c r="G97" s="113">
        <f>IF(RES_hhdet_tes!G97=0,"",RES_hhdet_tes!G97/RES_hhdet_fec!G97)</f>
        <v>0.92093340277696745</v>
      </c>
      <c r="H97" s="113">
        <f>IF(RES_hhdet_tes!H97=0,"",RES_hhdet_tes!H97/RES_hhdet_fec!H97)</f>
        <v>0.92031352977415848</v>
      </c>
      <c r="I97" s="113">
        <f>IF(RES_hhdet_tes!I97=0,"",RES_hhdet_tes!I97/RES_hhdet_fec!I97)</f>
        <v>0.92046120058228664</v>
      </c>
      <c r="J97" s="113">
        <f>IF(RES_hhdet_tes!J97=0,"",RES_hhdet_tes!J97/RES_hhdet_fec!J97)</f>
        <v>0.90183030316038415</v>
      </c>
      <c r="K97" s="113">
        <f>IF(RES_hhdet_tes!K97=0,"",RES_hhdet_tes!K97/RES_hhdet_fec!K97)</f>
        <v>0.91664485909298177</v>
      </c>
      <c r="L97" s="113">
        <f>IF(RES_hhdet_tes!L97=0,"",RES_hhdet_tes!L97/RES_hhdet_fec!L97)</f>
        <v>0.92312350327407466</v>
      </c>
      <c r="M97" s="113">
        <f>IF(RES_hhdet_tes!M97=0,"",RES_hhdet_tes!M97/RES_hhdet_fec!M97)</f>
        <v>0.91057855407660293</v>
      </c>
      <c r="N97" s="113">
        <f>IF(RES_hhdet_tes!N97=0,"",RES_hhdet_tes!N97/RES_hhdet_fec!N97)</f>
        <v>0.93038552424344467</v>
      </c>
      <c r="O97" s="113">
        <f>IF(RES_hhdet_tes!O97=0,"",RES_hhdet_tes!O97/RES_hhdet_fec!O97)</f>
        <v>0.93320986429594288</v>
      </c>
      <c r="P97" s="113">
        <f>IF(RES_hhdet_tes!P97=0,"",RES_hhdet_tes!P97/RES_hhdet_fec!P97)</f>
        <v>0.90645354749327856</v>
      </c>
      <c r="Q97" s="113">
        <f>IF(RES_hhdet_tes!Q97=0,"",RES_hhdet_tes!Q97/RES_hhdet_fec!Q97)</f>
        <v>0.93326876547946724</v>
      </c>
      <c r="R97" s="113">
        <f>IF(RES_hhdet_tes!R97=0,"",RES_hhdet_tes!R97/RES_hhdet_fec!R97)</f>
        <v>0.93771512037659122</v>
      </c>
      <c r="S97" s="113">
        <f>IF(RES_hhdet_tes!S97=0,"",RES_hhdet_tes!S97/RES_hhdet_fec!S97)</f>
        <v>0.93605307183462672</v>
      </c>
      <c r="T97" s="113">
        <f>IF(RES_hhdet_tes!T97=0,"",RES_hhdet_tes!T97/RES_hhdet_fec!T97)</f>
        <v>0.94400441474016605</v>
      </c>
      <c r="U97" s="113">
        <f>IF(RES_hhdet_tes!U97=0,"",RES_hhdet_tes!U97/RES_hhdet_fec!U97)</f>
        <v>0.93870276806355823</v>
      </c>
      <c r="V97" s="113">
        <f>IF(RES_hhdet_tes!V97=0,"",RES_hhdet_tes!V97/RES_hhdet_fec!V97)</f>
        <v>0.94588141418230642</v>
      </c>
      <c r="W97" s="113">
        <f>IF(RES_hhdet_tes!W97=0,"",RES_hhdet_tes!W97/RES_hhdet_fec!W97)</f>
        <v>0.93772602906671132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0.63053944610444024</v>
      </c>
      <c r="C98" s="111">
        <f>IF(RES_hhdet_tes!C98=0,"",RES_hhdet_tes!C98/RES_hhdet_fec!C98)</f>
        <v>0.64005558602419965</v>
      </c>
      <c r="D98" s="111">
        <f>IF(RES_hhdet_tes!D98=0,"",RES_hhdet_tes!D98/RES_hhdet_fec!D98)</f>
        <v>0.64805405232488644</v>
      </c>
      <c r="E98" s="111">
        <f>IF(RES_hhdet_tes!E98=0,"",RES_hhdet_tes!E98/RES_hhdet_fec!E98)</f>
        <v>0.65127772970758369</v>
      </c>
      <c r="F98" s="111">
        <f>IF(RES_hhdet_tes!F98=0,"",RES_hhdet_tes!F98/RES_hhdet_fec!F98)</f>
        <v>0.65291197467320494</v>
      </c>
      <c r="G98" s="111">
        <f>IF(RES_hhdet_tes!G98=0,"",RES_hhdet_tes!G98/RES_hhdet_fec!G98)</f>
        <v>0.65690216714006489</v>
      </c>
      <c r="H98" s="111">
        <f>IF(RES_hhdet_tes!H98=0,"",RES_hhdet_tes!H98/RES_hhdet_fec!H98)</f>
        <v>0.65855257480292395</v>
      </c>
      <c r="I98" s="111">
        <f>IF(RES_hhdet_tes!I98=0,"",RES_hhdet_tes!I98/RES_hhdet_fec!I98)</f>
        <v>0.66049700650669863</v>
      </c>
      <c r="J98" s="111">
        <f>IF(RES_hhdet_tes!J98=0,"",RES_hhdet_tes!J98/RES_hhdet_fec!J98)</f>
        <v>0.66142785604491316</v>
      </c>
      <c r="K98" s="111">
        <f>IF(RES_hhdet_tes!K98=0,"",RES_hhdet_tes!K98/RES_hhdet_fec!K98)</f>
        <v>0.66236938231279829</v>
      </c>
      <c r="L98" s="111">
        <f>IF(RES_hhdet_tes!L98=0,"",RES_hhdet_tes!L98/RES_hhdet_fec!L98)</f>
        <v>0.66429887363290296</v>
      </c>
      <c r="M98" s="111">
        <f>IF(RES_hhdet_tes!M98=0,"",RES_hhdet_tes!M98/RES_hhdet_fec!M98)</f>
        <v>0.66492664490232911</v>
      </c>
      <c r="N98" s="111">
        <f>IF(RES_hhdet_tes!N98=0,"",RES_hhdet_tes!N98/RES_hhdet_fec!N98)</f>
        <v>0.66745072255509241</v>
      </c>
      <c r="O98" s="111">
        <f>IF(RES_hhdet_tes!O98=0,"",RES_hhdet_tes!O98/RES_hhdet_fec!O98)</f>
        <v>0.67374511710302576</v>
      </c>
      <c r="P98" s="111">
        <f>IF(RES_hhdet_tes!P98=0,"",RES_hhdet_tes!P98/RES_hhdet_fec!P98)</f>
        <v>0.68518582427590802</v>
      </c>
      <c r="Q98" s="111">
        <f>IF(RES_hhdet_tes!Q98=0,"",RES_hhdet_tes!Q98/RES_hhdet_fec!Q98)</f>
        <v>0.69246779039913164</v>
      </c>
      <c r="R98" s="111">
        <f>IF(RES_hhdet_tes!R98=0,"",RES_hhdet_tes!R98/RES_hhdet_fec!R98)</f>
        <v>0.70004672904441745</v>
      </c>
      <c r="S98" s="111">
        <f>IF(RES_hhdet_tes!S98=0,"",RES_hhdet_tes!S98/RES_hhdet_fec!S98)</f>
        <v>0.70866548400818508</v>
      </c>
      <c r="T98" s="111">
        <f>IF(RES_hhdet_tes!T98=0,"",RES_hhdet_tes!T98/RES_hhdet_fec!T98)</f>
        <v>0.71666230734828296</v>
      </c>
      <c r="U98" s="111">
        <f>IF(RES_hhdet_tes!U98=0,"",RES_hhdet_tes!U98/RES_hhdet_fec!U98)</f>
        <v>0.72410871261321064</v>
      </c>
      <c r="V98" s="111">
        <f>IF(RES_hhdet_tes!V98=0,"",RES_hhdet_tes!V98/RES_hhdet_fec!V98)</f>
        <v>0.73466822732131898</v>
      </c>
      <c r="W98" s="111">
        <f>IF(RES_hhdet_tes!W98=0,"",RES_hhdet_tes!W98/RES_hhdet_fec!W98)</f>
        <v>0.74829400108289057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0.68526032010559634</v>
      </c>
      <c r="C100" s="124">
        <f>IF(RES_hhdet_tes!C100=0,"",RES_hhdet_tes!C100/RES_hhdet_fec!C100)</f>
        <v>0.69382389763571539</v>
      </c>
      <c r="D100" s="124">
        <f>IF(RES_hhdet_tes!D100=0,"",RES_hhdet_tes!D100/RES_hhdet_fec!D100)</f>
        <v>0.69821247658812824</v>
      </c>
      <c r="E100" s="124">
        <f>IF(RES_hhdet_tes!E100=0,"",RES_hhdet_tes!E100/RES_hhdet_fec!E100)</f>
        <v>0.69613676743241282</v>
      </c>
      <c r="F100" s="124">
        <f>IF(RES_hhdet_tes!F100=0,"",RES_hhdet_tes!F100/RES_hhdet_fec!F100)</f>
        <v>0.70043307684269329</v>
      </c>
      <c r="G100" s="124">
        <f>IF(RES_hhdet_tes!G100=0,"",RES_hhdet_tes!G100/RES_hhdet_fec!G100)</f>
        <v>0.70003575410216112</v>
      </c>
      <c r="H100" s="124">
        <f>IF(RES_hhdet_tes!H100=0,"",RES_hhdet_tes!H100/RES_hhdet_fec!H100)</f>
        <v>0.70954073773904147</v>
      </c>
      <c r="I100" s="124">
        <f>IF(RES_hhdet_tes!I100=0,"",RES_hhdet_tes!I100/RES_hhdet_fec!I100)</f>
        <v>0.7112988748565594</v>
      </c>
      <c r="J100" s="124">
        <f>IF(RES_hhdet_tes!J100=0,"",RES_hhdet_tes!J100/RES_hhdet_fec!J100)</f>
        <v>0.70498264599572369</v>
      </c>
      <c r="K100" s="124">
        <f>IF(RES_hhdet_tes!K100=0,"",RES_hhdet_tes!K100/RES_hhdet_fec!K100)</f>
        <v>0.70556073810296216</v>
      </c>
      <c r="L100" s="124">
        <f>IF(RES_hhdet_tes!L100=0,"",RES_hhdet_tes!L100/RES_hhdet_fec!L100)</f>
        <v>0.70265013212965777</v>
      </c>
      <c r="M100" s="124">
        <f>IF(RES_hhdet_tes!M100=0,"",RES_hhdet_tes!M100/RES_hhdet_fec!M100)</f>
        <v>0.7051979701925758</v>
      </c>
      <c r="N100" s="124">
        <f>IF(RES_hhdet_tes!N100=0,"",RES_hhdet_tes!N100/RES_hhdet_fec!N100)</f>
        <v>0.70388937147731567</v>
      </c>
      <c r="O100" s="124">
        <f>IF(RES_hhdet_tes!O100=0,"",RES_hhdet_tes!O100/RES_hhdet_fec!O100)</f>
        <v>0.70868201597534197</v>
      </c>
      <c r="P100" s="124">
        <f>IF(RES_hhdet_tes!P100=0,"",RES_hhdet_tes!P100/RES_hhdet_fec!P100)</f>
        <v>0.70037314478237034</v>
      </c>
      <c r="Q100" s="124">
        <f>IF(RES_hhdet_tes!Q100=0,"",RES_hhdet_tes!Q100/RES_hhdet_fec!Q100)</f>
        <v>0.70892796312449713</v>
      </c>
      <c r="R100" s="124">
        <f>IF(RES_hhdet_tes!R100=0,"",RES_hhdet_tes!R100/RES_hhdet_fec!R100)</f>
        <v>0.71048429946140679</v>
      </c>
      <c r="S100" s="124">
        <f>IF(RES_hhdet_tes!S100=0,"",RES_hhdet_tes!S100/RES_hhdet_fec!S100)</f>
        <v>0.72074004068831132</v>
      </c>
      <c r="T100" s="124">
        <f>IF(RES_hhdet_tes!T100=0,"",RES_hhdet_tes!T100/RES_hhdet_fec!T100)</f>
        <v>0.72563809128338042</v>
      </c>
      <c r="U100" s="124">
        <f>IF(RES_hhdet_tes!U100=0,"",RES_hhdet_tes!U100/RES_hhdet_fec!U100)</f>
        <v>0.73235313375919053</v>
      </c>
      <c r="V100" s="124">
        <f>IF(RES_hhdet_tes!V100=0,"",RES_hhdet_tes!V100/RES_hhdet_fec!V100)</f>
        <v>0.74087365102356983</v>
      </c>
      <c r="W100" s="124">
        <f>IF(RES_hhdet_tes!W100=0,"",RES_hhdet_tes!W100/RES_hhdet_fec!W100)</f>
        <v>0.74681491253346388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0.5870215101829579</v>
      </c>
      <c r="C101" s="111">
        <f>IF(RES_hhdet_tes!C101=0,"",RES_hhdet_tes!C101/RES_hhdet_fec!C101)</f>
        <v>0.58872623855609107</v>
      </c>
      <c r="D101" s="111">
        <f>IF(RES_hhdet_tes!D101=0,"",RES_hhdet_tes!D101/RES_hhdet_fec!D101)</f>
        <v>0.59024301375415211</v>
      </c>
      <c r="E101" s="111">
        <f>IF(RES_hhdet_tes!E101=0,"",RES_hhdet_tes!E101/RES_hhdet_fec!E101)</f>
        <v>0.591304764420303</v>
      </c>
      <c r="F101" s="111">
        <f>IF(RES_hhdet_tes!F101=0,"",RES_hhdet_tes!F101/RES_hhdet_fec!F101)</f>
        <v>0.59221634658889943</v>
      </c>
      <c r="G101" s="111">
        <f>IF(RES_hhdet_tes!G101=0,"",RES_hhdet_tes!G101/RES_hhdet_fec!G101)</f>
        <v>0.59296189789793508</v>
      </c>
      <c r="H101" s="111">
        <f>IF(RES_hhdet_tes!H101=0,"",RES_hhdet_tes!H101/RES_hhdet_fec!H101)</f>
        <v>0.59349244745027618</v>
      </c>
      <c r="I101" s="111">
        <f>IF(RES_hhdet_tes!I101=0,"",RES_hhdet_tes!I101/RES_hhdet_fec!I101)</f>
        <v>0.59372902992854948</v>
      </c>
      <c r="J101" s="111">
        <f>IF(RES_hhdet_tes!J101=0,"",RES_hhdet_tes!J101/RES_hhdet_fec!J101)</f>
        <v>0.59383565543850492</v>
      </c>
      <c r="K101" s="111">
        <f>IF(RES_hhdet_tes!K101=0,"",RES_hhdet_tes!K101/RES_hhdet_fec!K101)</f>
        <v>0.59392917136978074</v>
      </c>
      <c r="L101" s="111">
        <f>IF(RES_hhdet_tes!L101=0,"",RES_hhdet_tes!L101/RES_hhdet_fec!L101)</f>
        <v>0.59401887175661616</v>
      </c>
      <c r="M101" s="111">
        <f>IF(RES_hhdet_tes!M101=0,"",RES_hhdet_tes!M101/RES_hhdet_fec!M101)</f>
        <v>0.59411243345623399</v>
      </c>
      <c r="N101" s="111">
        <f>IF(RES_hhdet_tes!N101=0,"",RES_hhdet_tes!N101/RES_hhdet_fec!N101)</f>
        <v>0.59422295698194671</v>
      </c>
      <c r="O101" s="111">
        <f>IF(RES_hhdet_tes!O101=0,"",RES_hhdet_tes!O101/RES_hhdet_fec!O101)</f>
        <v>0.59432729406167328</v>
      </c>
      <c r="P101" s="111">
        <f>IF(RES_hhdet_tes!P101=0,"",RES_hhdet_tes!P101/RES_hhdet_fec!P101)</f>
        <v>0.59440037239409815</v>
      </c>
      <c r="Q101" s="111">
        <f>IF(RES_hhdet_tes!Q101=0,"",RES_hhdet_tes!Q101/RES_hhdet_fec!Q101)</f>
        <v>0.59444650662133192</v>
      </c>
      <c r="R101" s="111">
        <f>IF(RES_hhdet_tes!R101=0,"",RES_hhdet_tes!R101/RES_hhdet_fec!R101)</f>
        <v>0.59452254343752531</v>
      </c>
      <c r="S101" s="111">
        <f>IF(RES_hhdet_tes!S101=0,"",RES_hhdet_tes!S101/RES_hhdet_fec!S101)</f>
        <v>0.59465324202882963</v>
      </c>
      <c r="T101" s="111">
        <f>IF(RES_hhdet_tes!T101=0,"",RES_hhdet_tes!T101/RES_hhdet_fec!T101)</f>
        <v>0.59490140796610536</v>
      </c>
      <c r="U101" s="111">
        <f>IF(RES_hhdet_tes!U101=0,"",RES_hhdet_tes!U101/RES_hhdet_fec!U101)</f>
        <v>0.59536730792186021</v>
      </c>
      <c r="V101" s="111">
        <f>IF(RES_hhdet_tes!V101=0,"",RES_hhdet_tes!V101/RES_hhdet_fec!V101)</f>
        <v>0.59606558336585391</v>
      </c>
      <c r="W101" s="111">
        <f>IF(RES_hhdet_tes!W101=0,"",RES_hhdet_tes!W101/RES_hhdet_fec!W101)</f>
        <v>0.59693464213780845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0.61762469634302908</v>
      </c>
      <c r="C102" s="111">
        <f>IF(RES_hhdet_tes!C102=0,"",RES_hhdet_tes!C102/RES_hhdet_fec!C102)</f>
        <v>0.61922298496905759</v>
      </c>
      <c r="D102" s="111">
        <f>IF(RES_hhdet_tes!D102=0,"",RES_hhdet_tes!D102/RES_hhdet_fec!D102)</f>
        <v>0.62128504275470031</v>
      </c>
      <c r="E102" s="111">
        <f>IF(RES_hhdet_tes!E102=0,"",RES_hhdet_tes!E102/RES_hhdet_fec!E102)</f>
        <v>0.62247304870392939</v>
      </c>
      <c r="F102" s="111">
        <f>IF(RES_hhdet_tes!F102=0,"",RES_hhdet_tes!F102/RES_hhdet_fec!F102)</f>
        <v>0.62314716302930062</v>
      </c>
      <c r="G102" s="111">
        <f>IF(RES_hhdet_tes!G102=0,"",RES_hhdet_tes!G102/RES_hhdet_fec!G102)</f>
        <v>0.6238160693425141</v>
      </c>
      <c r="H102" s="111">
        <f>IF(RES_hhdet_tes!H102=0,"",RES_hhdet_tes!H102/RES_hhdet_fec!H102)</f>
        <v>0.62435799774450884</v>
      </c>
      <c r="I102" s="111">
        <f>IF(RES_hhdet_tes!I102=0,"",RES_hhdet_tes!I102/RES_hhdet_fec!I102)</f>
        <v>0.62461233627614832</v>
      </c>
      <c r="J102" s="111">
        <f>IF(RES_hhdet_tes!J102=0,"",RES_hhdet_tes!J102/RES_hhdet_fec!J102)</f>
        <v>0.62472254671212668</v>
      </c>
      <c r="K102" s="111">
        <f>IF(RES_hhdet_tes!K102=0,"",RES_hhdet_tes!K102/RES_hhdet_fec!K102)</f>
        <v>0.62484017419384152</v>
      </c>
      <c r="L102" s="111">
        <f>IF(RES_hhdet_tes!L102=0,"",RES_hhdet_tes!L102/RES_hhdet_fec!L102)</f>
        <v>0.6249845957161424</v>
      </c>
      <c r="M102" s="111">
        <f>IF(RES_hhdet_tes!M102=0,"",RES_hhdet_tes!M102/RES_hhdet_fec!M102)</f>
        <v>0.62509959038192675</v>
      </c>
      <c r="N102" s="111">
        <f>IF(RES_hhdet_tes!N102=0,"",RES_hhdet_tes!N102/RES_hhdet_fec!N102)</f>
        <v>0.62520236741344204</v>
      </c>
      <c r="O102" s="111">
        <f>IF(RES_hhdet_tes!O102=0,"",RES_hhdet_tes!O102/RES_hhdet_fec!O102)</f>
        <v>0.6253006695568134</v>
      </c>
      <c r="P102" s="111">
        <f>IF(RES_hhdet_tes!P102=0,"",RES_hhdet_tes!P102/RES_hhdet_fec!P102)</f>
        <v>0.6253828790940511</v>
      </c>
      <c r="Q102" s="111">
        <f>IF(RES_hhdet_tes!Q102=0,"",RES_hhdet_tes!Q102/RES_hhdet_fec!Q102)</f>
        <v>0.62543257935903562</v>
      </c>
      <c r="R102" s="111">
        <f>IF(RES_hhdet_tes!R102=0,"",RES_hhdet_tes!R102/RES_hhdet_fec!R102)</f>
        <v>0.6255264454890358</v>
      </c>
      <c r="S102" s="111">
        <f>IF(RES_hhdet_tes!S102=0,"",RES_hhdet_tes!S102/RES_hhdet_fec!S102)</f>
        <v>0.62569750431784099</v>
      </c>
      <c r="T102" s="111">
        <f>IF(RES_hhdet_tes!T102=0,"",RES_hhdet_tes!T102/RES_hhdet_fec!T102)</f>
        <v>0.62601862395555996</v>
      </c>
      <c r="U102" s="111">
        <f>IF(RES_hhdet_tes!U102=0,"",RES_hhdet_tes!U102/RES_hhdet_fec!U102)</f>
        <v>0.62646651019436295</v>
      </c>
      <c r="V102" s="111">
        <f>IF(RES_hhdet_tes!V102=0,"",RES_hhdet_tes!V102/RES_hhdet_fec!V102)</f>
        <v>0.6270829372707919</v>
      </c>
      <c r="W102" s="111">
        <f>IF(RES_hhdet_tes!W102=0,"",RES_hhdet_tes!W102/RES_hhdet_fec!W102)</f>
        <v>0.62786631337800036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0.76214976065873707</v>
      </c>
      <c r="C103" s="45">
        <f>IF(RES_hhdet_tes!C103=0,"",RES_hhdet_tes!C103/RES_hhdet_fec!C103)</f>
        <v>0.76673583257079969</v>
      </c>
      <c r="D103" s="45">
        <f>IF(RES_hhdet_tes!D103=0,"",RES_hhdet_tes!D103/RES_hhdet_fec!D103)</f>
        <v>0.77155458358062268</v>
      </c>
      <c r="E103" s="45">
        <f>IF(RES_hhdet_tes!E103=0,"",RES_hhdet_tes!E103/RES_hhdet_fec!E103)</f>
        <v>0.77404625283980744</v>
      </c>
      <c r="F103" s="45">
        <f>IF(RES_hhdet_tes!F103=0,"",RES_hhdet_tes!F103/RES_hhdet_fec!F103)</f>
        <v>0.77586896855174126</v>
      </c>
      <c r="G103" s="45">
        <f>IF(RES_hhdet_tes!G103=0,"",RES_hhdet_tes!G103/RES_hhdet_fec!G103)</f>
        <v>0.77861279851806864</v>
      </c>
      <c r="H103" s="45">
        <f>IF(RES_hhdet_tes!H103=0,"",RES_hhdet_tes!H103/RES_hhdet_fec!H103)</f>
        <v>0.78088516850676459</v>
      </c>
      <c r="I103" s="45">
        <f>IF(RES_hhdet_tes!I103=0,"",RES_hhdet_tes!I103/RES_hhdet_fec!I103)</f>
        <v>0.78237870912855545</v>
      </c>
      <c r="J103" s="45">
        <f>IF(RES_hhdet_tes!J103=0,"",RES_hhdet_tes!J103/RES_hhdet_fec!J103)</f>
        <v>0.78292749641328174</v>
      </c>
      <c r="K103" s="45">
        <f>IF(RES_hhdet_tes!K103=0,"",RES_hhdet_tes!K103/RES_hhdet_fec!K103)</f>
        <v>0.78389328517974421</v>
      </c>
      <c r="L103" s="45">
        <f>IF(RES_hhdet_tes!L103=0,"",RES_hhdet_tes!L103/RES_hhdet_fec!L103)</f>
        <v>0.78523544637130405</v>
      </c>
      <c r="M103" s="45">
        <f>IF(RES_hhdet_tes!M103=0,"",RES_hhdet_tes!M103/RES_hhdet_fec!M103)</f>
        <v>0.78659808738504033</v>
      </c>
      <c r="N103" s="45">
        <f>IF(RES_hhdet_tes!N103=0,"",RES_hhdet_tes!N103/RES_hhdet_fec!N103)</f>
        <v>0.78847167785147609</v>
      </c>
      <c r="O103" s="45">
        <f>IF(RES_hhdet_tes!O103=0,"",RES_hhdet_tes!O103/RES_hhdet_fec!O103)</f>
        <v>0.79185377270987278</v>
      </c>
      <c r="P103" s="45">
        <f>IF(RES_hhdet_tes!P103=0,"",RES_hhdet_tes!P103/RES_hhdet_fec!P103)</f>
        <v>0.79634347173525954</v>
      </c>
      <c r="Q103" s="45">
        <f>IF(RES_hhdet_tes!Q103=0,"",RES_hhdet_tes!Q103/RES_hhdet_fec!Q103)</f>
        <v>0.80119693192192876</v>
      </c>
      <c r="R103" s="45">
        <f>IF(RES_hhdet_tes!R103=0,"",RES_hhdet_tes!R103/RES_hhdet_fec!R103)</f>
        <v>0.80524910152056373</v>
      </c>
      <c r="S103" s="45">
        <f>IF(RES_hhdet_tes!S103=0,"",RES_hhdet_tes!S103/RES_hhdet_fec!S103)</f>
        <v>0.81229197386595153</v>
      </c>
      <c r="T103" s="45">
        <f>IF(RES_hhdet_tes!T103=0,"",RES_hhdet_tes!T103/RES_hhdet_fec!T103)</f>
        <v>0.82035208647456304</v>
      </c>
      <c r="U103" s="45">
        <f>IF(RES_hhdet_tes!U103=0,"",RES_hhdet_tes!U103/RES_hhdet_fec!U103)</f>
        <v>0.83032495959611952</v>
      </c>
      <c r="V103" s="45">
        <f>IF(RES_hhdet_tes!V103=0,"",RES_hhdet_tes!V103/RES_hhdet_fec!V103)</f>
        <v>0.8413341946014542</v>
      </c>
      <c r="W103" s="45">
        <f>IF(RES_hhdet_tes!W103=0,"",RES_hhdet_tes!W103/RES_hhdet_fec!W103)</f>
        <v>0.85397895008771352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>
        <f>IF(RES_hhdet_tes!B105=0,"",RES_hhdet_tes!B105/RES_hhdet_fec!B105)</f>
        <v>0.70993332802481901</v>
      </c>
      <c r="C105" s="119">
        <f>IF(RES_hhdet_tes!C105=0,"",RES_hhdet_tes!C105/RES_hhdet_fec!C105)</f>
        <v>0.71497159130711863</v>
      </c>
      <c r="D105" s="119">
        <f>IF(RES_hhdet_tes!D105=0,"",RES_hhdet_tes!D105/RES_hhdet_fec!D105)</f>
        <v>0.7171041096927161</v>
      </c>
      <c r="E105" s="119">
        <f>IF(RES_hhdet_tes!E105=0,"",RES_hhdet_tes!E105/RES_hhdet_fec!E105)</f>
        <v>0.72866389924896113</v>
      </c>
      <c r="F105" s="119">
        <f>IF(RES_hhdet_tes!F105=0,"",RES_hhdet_tes!F105/RES_hhdet_fec!F105)</f>
        <v>0.72408480193169866</v>
      </c>
      <c r="G105" s="119">
        <f>IF(RES_hhdet_tes!G105=0,"",RES_hhdet_tes!G105/RES_hhdet_fec!G105)</f>
        <v>0.72948690730723342</v>
      </c>
      <c r="H105" s="119">
        <f>IF(RES_hhdet_tes!H105=0,"",RES_hhdet_tes!H105/RES_hhdet_fec!H105)</f>
        <v>0.73938774337577462</v>
      </c>
      <c r="I105" s="119">
        <f>IF(RES_hhdet_tes!I105=0,"",RES_hhdet_tes!I105/RES_hhdet_fec!I105)</f>
        <v>0.74748047701806974</v>
      </c>
      <c r="J105" s="119">
        <f>IF(RES_hhdet_tes!J105=0,"",RES_hhdet_tes!J105/RES_hhdet_fec!J105)</f>
        <v>0.75582777915474508</v>
      </c>
      <c r="K105" s="119">
        <f>IF(RES_hhdet_tes!K105=0,"",RES_hhdet_tes!K105/RES_hhdet_fec!K105)</f>
        <v>0.7609070334000646</v>
      </c>
      <c r="L105" s="119">
        <f>IF(RES_hhdet_tes!L105=0,"",RES_hhdet_tes!L105/RES_hhdet_fec!L105)</f>
        <v>0.76657835153274556</v>
      </c>
      <c r="M105" s="119">
        <f>IF(RES_hhdet_tes!M105=0,"",RES_hhdet_tes!M105/RES_hhdet_fec!M105)</f>
        <v>0.77499404997779864</v>
      </c>
      <c r="N105" s="119">
        <f>IF(RES_hhdet_tes!N105=0,"",RES_hhdet_tes!N105/RES_hhdet_fec!N105)</f>
        <v>0.79756024692494498</v>
      </c>
      <c r="O105" s="119">
        <f>IF(RES_hhdet_tes!O105=0,"",RES_hhdet_tes!O105/RES_hhdet_fec!O105)</f>
        <v>0.80202949579841731</v>
      </c>
      <c r="P105" s="119">
        <f>IF(RES_hhdet_tes!P105=0,"",RES_hhdet_tes!P105/RES_hhdet_fec!P105)</f>
        <v>0.80796161028243785</v>
      </c>
      <c r="Q105" s="119">
        <f>IF(RES_hhdet_tes!Q105=0,"",RES_hhdet_tes!Q105/RES_hhdet_fec!Q105)</f>
        <v>0.81418679262918248</v>
      </c>
      <c r="R105" s="119">
        <f>IF(RES_hhdet_tes!R105=0,"",RES_hhdet_tes!R105/RES_hhdet_fec!R105)</f>
        <v>0.80983846278655081</v>
      </c>
      <c r="S105" s="119">
        <f>IF(RES_hhdet_tes!S105=0,"",RES_hhdet_tes!S105/RES_hhdet_fec!S105)</f>
        <v>0.82435143520743059</v>
      </c>
      <c r="T105" s="119">
        <f>IF(RES_hhdet_tes!T105=0,"",RES_hhdet_tes!T105/RES_hhdet_fec!T105)</f>
        <v>0.8254795623701372</v>
      </c>
      <c r="U105" s="119">
        <f>IF(RES_hhdet_tes!U105=0,"",RES_hhdet_tes!U105/RES_hhdet_fec!U105)</f>
        <v>0.83966580801400981</v>
      </c>
      <c r="V105" s="119">
        <f>IF(RES_hhdet_tes!V105=0,"",RES_hhdet_tes!V105/RES_hhdet_fec!V105)</f>
        <v>0.84519931682808047</v>
      </c>
      <c r="W105" s="119">
        <f>IF(RES_hhdet_tes!W105=0,"",RES_hhdet_tes!W105/RES_hhdet_fec!W105)</f>
        <v>0.85768993912311853</v>
      </c>
      <c r="DA105" s="129" t="s">
        <v>2004</v>
      </c>
    </row>
    <row r="106" spans="1:105" ht="12.95" customHeight="1" x14ac:dyDescent="0.25">
      <c r="A106" s="121" t="s">
        <v>57</v>
      </c>
      <c r="B106" s="124">
        <f>IF(RES_hhdet_tes!B106=0,"",RES_hhdet_tes!B106/RES_hhdet_fec!B106)</f>
        <v>0.71617784120795258</v>
      </c>
      <c r="C106" s="124">
        <f>IF(RES_hhdet_tes!C106=0,"",RES_hhdet_tes!C106/RES_hhdet_fec!C106)</f>
        <v>0.71903222100331698</v>
      </c>
      <c r="D106" s="124">
        <f>IF(RES_hhdet_tes!D106=0,"",RES_hhdet_tes!D106/RES_hhdet_fec!D106)</f>
        <v>0.72096093832113162</v>
      </c>
      <c r="E106" s="124">
        <f>IF(RES_hhdet_tes!E106=0,"",RES_hhdet_tes!E106/RES_hhdet_fec!E106)</f>
        <v>0.72208229496047671</v>
      </c>
      <c r="F106" s="124">
        <f>IF(RES_hhdet_tes!F106=0,"",RES_hhdet_tes!F106/RES_hhdet_fec!F106)</f>
        <v>0.72506601200714671</v>
      </c>
      <c r="G106" s="124">
        <f>IF(RES_hhdet_tes!G106=0,"",RES_hhdet_tes!G106/RES_hhdet_fec!G106)</f>
        <v>0.72886237850332924</v>
      </c>
      <c r="H106" s="124">
        <f>IF(RES_hhdet_tes!H106=0,"",RES_hhdet_tes!H106/RES_hhdet_fec!H106)</f>
        <v>0.73555508766378774</v>
      </c>
      <c r="I106" s="124">
        <f>IF(RES_hhdet_tes!I106=0,"",RES_hhdet_tes!I106/RES_hhdet_fec!I106)</f>
        <v>0.74244226348248565</v>
      </c>
      <c r="J106" s="124">
        <f>IF(RES_hhdet_tes!J106=0,"",RES_hhdet_tes!J106/RES_hhdet_fec!J106)</f>
        <v>0.7475526958198635</v>
      </c>
      <c r="K106" s="124">
        <f>IF(RES_hhdet_tes!K106=0,"",RES_hhdet_tes!K106/RES_hhdet_fec!K106)</f>
        <v>0.75207737435165012</v>
      </c>
      <c r="L106" s="124">
        <f>IF(RES_hhdet_tes!L106=0,"",RES_hhdet_tes!L106/RES_hhdet_fec!L106)</f>
        <v>0.75719031576866158</v>
      </c>
      <c r="M106" s="124">
        <f>IF(RES_hhdet_tes!M106=0,"",RES_hhdet_tes!M106/RES_hhdet_fec!M106)</f>
        <v>0.76456133409484883</v>
      </c>
      <c r="N106" s="124">
        <f>IF(RES_hhdet_tes!N106=0,"",RES_hhdet_tes!N106/RES_hhdet_fec!N106)</f>
        <v>0.77885022840787033</v>
      </c>
      <c r="O106" s="124">
        <f>IF(RES_hhdet_tes!O106=0,"",RES_hhdet_tes!O106/RES_hhdet_fec!O106)</f>
        <v>0.79419879441921204</v>
      </c>
      <c r="P106" s="124">
        <f>IF(RES_hhdet_tes!P106=0,"",RES_hhdet_tes!P106/RES_hhdet_fec!P106)</f>
        <v>0.79525397280389087</v>
      </c>
      <c r="Q106" s="124">
        <f>IF(RES_hhdet_tes!Q106=0,"",RES_hhdet_tes!Q106/RES_hhdet_fec!Q106)</f>
        <v>0.79549394978099763</v>
      </c>
      <c r="R106" s="124">
        <f>IF(RES_hhdet_tes!R106=0,"",RES_hhdet_tes!R106/RES_hhdet_fec!R106)</f>
        <v>0.79952533789074598</v>
      </c>
      <c r="S106" s="124">
        <f>IF(RES_hhdet_tes!S106=0,"",RES_hhdet_tes!S106/RES_hhdet_fec!S106)</f>
        <v>0.80630390716385913</v>
      </c>
      <c r="T106" s="124">
        <f>IF(RES_hhdet_tes!T106=0,"",RES_hhdet_tes!T106/RES_hhdet_fec!T106)</f>
        <v>0.81228511629075906</v>
      </c>
      <c r="U106" s="124">
        <f>IF(RES_hhdet_tes!U106=0,"",RES_hhdet_tes!U106/RES_hhdet_fec!U106)</f>
        <v>0.81878698726105026</v>
      </c>
      <c r="V106" s="124">
        <f>IF(RES_hhdet_tes!V106=0,"",RES_hhdet_tes!V106/RES_hhdet_fec!V106)</f>
        <v>0.82662635035154619</v>
      </c>
      <c r="W106" s="124">
        <f>IF(RES_hhdet_tes!W106=0,"",RES_hhdet_tes!W106/RES_hhdet_fec!W106)</f>
        <v>0.83376427224551564</v>
      </c>
      <c r="DA106" s="130" t="s">
        <v>2005</v>
      </c>
    </row>
    <row r="107" spans="1:105" ht="12" customHeight="1" x14ac:dyDescent="0.25">
      <c r="A107" s="97" t="s">
        <v>202</v>
      </c>
      <c r="B107" s="111">
        <f>IF(RES_hhdet_tes!B107=0,"",RES_hhdet_tes!B107/RES_hhdet_fec!B107)</f>
        <v>0.71513032661857001</v>
      </c>
      <c r="C107" s="111">
        <f>IF(RES_hhdet_tes!C107=0,"",RES_hhdet_tes!C107/RES_hhdet_fec!C107)</f>
        <v>0.71801919083615307</v>
      </c>
      <c r="D107" s="111">
        <f>IF(RES_hhdet_tes!D107=0,"",RES_hhdet_tes!D107/RES_hhdet_fec!D107)</f>
        <v>0.71996452490030993</v>
      </c>
      <c r="E107" s="111">
        <f>IF(RES_hhdet_tes!E107=0,"",RES_hhdet_tes!E107/RES_hhdet_fec!E107)</f>
        <v>0.7211847802451149</v>
      </c>
      <c r="F107" s="111">
        <f>IF(RES_hhdet_tes!F107=0,"",RES_hhdet_tes!F107/RES_hhdet_fec!F107)</f>
        <v>0.72412313438016063</v>
      </c>
      <c r="G107" s="111">
        <f>IF(RES_hhdet_tes!G107=0,"",RES_hhdet_tes!G107/RES_hhdet_fec!G107)</f>
        <v>0.72794075517673462</v>
      </c>
      <c r="H107" s="111">
        <f>IF(RES_hhdet_tes!H107=0,"",RES_hhdet_tes!H107/RES_hhdet_fec!H107)</f>
        <v>0.73467568277128803</v>
      </c>
      <c r="I107" s="111">
        <f>IF(RES_hhdet_tes!I107=0,"",RES_hhdet_tes!I107/RES_hhdet_fec!I107)</f>
        <v>0.74160074640614304</v>
      </c>
      <c r="J107" s="111">
        <f>IF(RES_hhdet_tes!J107=0,"",RES_hhdet_tes!J107/RES_hhdet_fec!J107)</f>
        <v>0.74675960012020048</v>
      </c>
      <c r="K107" s="111">
        <f>IF(RES_hhdet_tes!K107=0,"",RES_hhdet_tes!K107/RES_hhdet_fec!K107)</f>
        <v>0.75130450622835576</v>
      </c>
      <c r="L107" s="111">
        <f>IF(RES_hhdet_tes!L107=0,"",RES_hhdet_tes!L107/RES_hhdet_fec!L107)</f>
        <v>0.75640813481198321</v>
      </c>
      <c r="M107" s="111">
        <f>IF(RES_hhdet_tes!M107=0,"",RES_hhdet_tes!M107/RES_hhdet_fec!M107)</f>
        <v>0.76379961363317472</v>
      </c>
      <c r="N107" s="111">
        <f>IF(RES_hhdet_tes!N107=0,"",RES_hhdet_tes!N107/RES_hhdet_fec!N107)</f>
        <v>0.77816628205638672</v>
      </c>
      <c r="O107" s="111">
        <f>IF(RES_hhdet_tes!O107=0,"",RES_hhdet_tes!O107/RES_hhdet_fec!O107)</f>
        <v>0.79350838183951911</v>
      </c>
      <c r="P107" s="111">
        <f>IF(RES_hhdet_tes!P107=0,"",RES_hhdet_tes!P107/RES_hhdet_fec!P107)</f>
        <v>0.79455080963110947</v>
      </c>
      <c r="Q107" s="111">
        <f>IF(RES_hhdet_tes!Q107=0,"",RES_hhdet_tes!Q107/RES_hhdet_fec!Q107)</f>
        <v>0.79485706523554656</v>
      </c>
      <c r="R107" s="111">
        <f>IF(RES_hhdet_tes!R107=0,"",RES_hhdet_tes!R107/RES_hhdet_fec!R107)</f>
        <v>0.79890032002500333</v>
      </c>
      <c r="S107" s="111">
        <f>IF(RES_hhdet_tes!S107=0,"",RES_hhdet_tes!S107/RES_hhdet_fec!S107)</f>
        <v>0.80570020791056962</v>
      </c>
      <c r="T107" s="111">
        <f>IF(RES_hhdet_tes!T107=0,"",RES_hhdet_tes!T107/RES_hhdet_fec!T107)</f>
        <v>0.81170243924368823</v>
      </c>
      <c r="U107" s="111">
        <f>IF(RES_hhdet_tes!U107=0,"",RES_hhdet_tes!U107/RES_hhdet_fec!U107)</f>
        <v>0.81821692355667819</v>
      </c>
      <c r="V107" s="111">
        <f>IF(RES_hhdet_tes!V107=0,"",RES_hhdet_tes!V107/RES_hhdet_fec!V107)</f>
        <v>0.82607895344875892</v>
      </c>
      <c r="W107" s="111">
        <f>IF(RES_hhdet_tes!W107=0,"",RES_hhdet_tes!W107/RES_hhdet_fec!W107)</f>
        <v>0.83325327744841571</v>
      </c>
      <c r="DA107" s="63" t="s">
        <v>2006</v>
      </c>
    </row>
    <row r="108" spans="1:105" ht="12" customHeight="1" x14ac:dyDescent="0.25">
      <c r="A108" s="97" t="s">
        <v>53</v>
      </c>
      <c r="B108" s="111">
        <f>IF(RES_hhdet_tes!B108=0,"",RES_hhdet_tes!B108/RES_hhdet_fec!B108)</f>
        <v>1</v>
      </c>
      <c r="C108" s="111">
        <f>IF(RES_hhdet_tes!C108=0,"",RES_hhdet_tes!C108/RES_hhdet_fec!C108)</f>
        <v>1</v>
      </c>
      <c r="D108" s="111">
        <f>IF(RES_hhdet_tes!D108=0,"",RES_hhdet_tes!D108/RES_hhdet_fec!D108)</f>
        <v>1</v>
      </c>
      <c r="E108" s="111">
        <f>IF(RES_hhdet_tes!E108=0,"",RES_hhdet_tes!E108/RES_hhdet_fec!E108)</f>
        <v>1</v>
      </c>
      <c r="F108" s="111">
        <f>IF(RES_hhdet_tes!F108=0,"",RES_hhdet_tes!F108/RES_hhdet_fec!F108)</f>
        <v>1</v>
      </c>
      <c r="G108" s="111">
        <f>IF(RES_hhdet_tes!G108=0,"",RES_hhdet_tes!G108/RES_hhdet_fec!G108)</f>
        <v>1</v>
      </c>
      <c r="H108" s="111">
        <f>IF(RES_hhdet_tes!H108=0,"",RES_hhdet_tes!H108/RES_hhdet_fec!H108)</f>
        <v>1</v>
      </c>
      <c r="I108" s="111">
        <f>IF(RES_hhdet_tes!I108=0,"",RES_hhdet_tes!I108/RES_hhdet_fec!I108)</f>
        <v>1</v>
      </c>
      <c r="J108" s="111">
        <f>IF(RES_hhdet_tes!J108=0,"",RES_hhdet_tes!J108/RES_hhdet_fec!J108)</f>
        <v>1</v>
      </c>
      <c r="K108" s="111">
        <f>IF(RES_hhdet_tes!K108=0,"",RES_hhdet_tes!K108/RES_hhdet_fec!K108)</f>
        <v>1</v>
      </c>
      <c r="L108" s="111">
        <f>IF(RES_hhdet_tes!L108=0,"",RES_hhdet_tes!L108/RES_hhdet_fec!L108)</f>
        <v>1</v>
      </c>
      <c r="M108" s="111">
        <f>IF(RES_hhdet_tes!M108=0,"",RES_hhdet_tes!M108/RES_hhdet_fec!M108)</f>
        <v>1</v>
      </c>
      <c r="N108" s="111">
        <f>IF(RES_hhdet_tes!N108=0,"",RES_hhdet_tes!N108/RES_hhdet_fec!N108)</f>
        <v>1</v>
      </c>
      <c r="O108" s="111">
        <f>IF(RES_hhdet_tes!O108=0,"",RES_hhdet_tes!O108/RES_hhdet_fec!O108)</f>
        <v>1</v>
      </c>
      <c r="P108" s="111">
        <f>IF(RES_hhdet_tes!P108=0,"",RES_hhdet_tes!P108/RES_hhdet_fec!P108)</f>
        <v>1</v>
      </c>
      <c r="Q108" s="111">
        <f>IF(RES_hhdet_tes!Q108=0,"",RES_hhdet_tes!Q108/RES_hhdet_fec!Q108)</f>
        <v>1</v>
      </c>
      <c r="R108" s="111">
        <f>IF(RES_hhdet_tes!R108=0,"",RES_hhdet_tes!R108/RES_hhdet_fec!R108)</f>
        <v>1</v>
      </c>
      <c r="S108" s="111">
        <f>IF(RES_hhdet_tes!S108=0,"",RES_hhdet_tes!S108/RES_hhdet_fec!S108)</f>
        <v>1</v>
      </c>
      <c r="T108" s="111">
        <f>IF(RES_hhdet_tes!T108=0,"",RES_hhdet_tes!T108/RES_hhdet_fec!T108)</f>
        <v>1</v>
      </c>
      <c r="U108" s="111">
        <f>IF(RES_hhdet_tes!U108=0,"",RES_hhdet_tes!U108/RES_hhdet_fec!U108)</f>
        <v>1</v>
      </c>
      <c r="V108" s="111">
        <f>IF(RES_hhdet_tes!V108=0,"",RES_hhdet_tes!V108/RES_hhdet_fec!V108)</f>
        <v>1</v>
      </c>
      <c r="W108" s="111">
        <f>IF(RES_hhdet_tes!W108=0,"",RES_hhdet_tes!W108/RES_hhdet_fec!W108)</f>
        <v>1</v>
      </c>
      <c r="DA108" s="63" t="s">
        <v>2007</v>
      </c>
    </row>
    <row r="109" spans="1:105" ht="12.95" customHeight="1" x14ac:dyDescent="0.25">
      <c r="A109" s="121" t="s">
        <v>92</v>
      </c>
      <c r="B109" s="124">
        <f>IF(RES_hhdet_tes!B109=0,"",RES_hhdet_tes!B109/RES_hhdet_fec!B109)</f>
        <v>1.7961149824261569</v>
      </c>
      <c r="C109" s="124">
        <f>IF(RES_hhdet_tes!C109=0,"",RES_hhdet_tes!C109/RES_hhdet_fec!C109)</f>
        <v>1.8902658084239599</v>
      </c>
      <c r="D109" s="124">
        <f>IF(RES_hhdet_tes!D109=0,"",RES_hhdet_tes!D109/RES_hhdet_fec!D109)</f>
        <v>2.0105407889095166</v>
      </c>
      <c r="E109" s="124">
        <f>IF(RES_hhdet_tes!E109=0,"",RES_hhdet_tes!E109/RES_hhdet_fec!E109)</f>
        <v>2.1090680635893992</v>
      </c>
      <c r="F109" s="124">
        <f>IF(RES_hhdet_tes!F109=0,"",RES_hhdet_tes!F109/RES_hhdet_fec!F109)</f>
        <v>2.1872619218648413</v>
      </c>
      <c r="G109" s="124">
        <f>IF(RES_hhdet_tes!G109=0,"",RES_hhdet_tes!G109/RES_hhdet_fec!G109)</f>
        <v>2.3214887182531201</v>
      </c>
      <c r="H109" s="124">
        <f>IF(RES_hhdet_tes!H109=0,"",RES_hhdet_tes!H109/RES_hhdet_fec!H109)</f>
        <v>2.4661112006176311</v>
      </c>
      <c r="I109" s="124">
        <f>IF(RES_hhdet_tes!I109=0,"",RES_hhdet_tes!I109/RES_hhdet_fec!I109)</f>
        <v>2.5788934984757219</v>
      </c>
      <c r="J109" s="124">
        <f>IF(RES_hhdet_tes!J109=0,"",RES_hhdet_tes!J109/RES_hhdet_fec!J109)</f>
        <v>2.6413404412475385</v>
      </c>
      <c r="K109" s="124">
        <f>IF(RES_hhdet_tes!K109=0,"",RES_hhdet_tes!K109/RES_hhdet_fec!K109)</f>
        <v>2.7048670633840448</v>
      </c>
      <c r="L109" s="124">
        <f>IF(RES_hhdet_tes!L109=0,"",RES_hhdet_tes!L109/RES_hhdet_fec!L109)</f>
        <v>2.7609646392749654</v>
      </c>
      <c r="M109" s="124">
        <f>IF(RES_hhdet_tes!M109=0,"",RES_hhdet_tes!M109/RES_hhdet_fec!M109)</f>
        <v>2.8183199620403423</v>
      </c>
      <c r="N109" s="124">
        <f>IF(RES_hhdet_tes!N109=0,"",RES_hhdet_tes!N109/RES_hhdet_fec!N109)</f>
        <v>2.8833823921125989</v>
      </c>
      <c r="O109" s="124">
        <f>IF(RES_hhdet_tes!O109=0,"",RES_hhdet_tes!O109/RES_hhdet_fec!O109)</f>
        <v>3.0119266355221814</v>
      </c>
      <c r="P109" s="124">
        <f>IF(RES_hhdet_tes!P109=0,"",RES_hhdet_tes!P109/RES_hhdet_fec!P109)</f>
        <v>3.1063274989818481</v>
      </c>
      <c r="Q109" s="124">
        <f>IF(RES_hhdet_tes!Q109=0,"",RES_hhdet_tes!Q109/RES_hhdet_fec!Q109)</f>
        <v>3.2093638796738926</v>
      </c>
      <c r="R109" s="124">
        <f>IF(RES_hhdet_tes!R109=0,"",RES_hhdet_tes!R109/RES_hhdet_fec!R109)</f>
        <v>3.3535472996683824</v>
      </c>
      <c r="S109" s="124">
        <f>IF(RES_hhdet_tes!S109=0,"",RES_hhdet_tes!S109/RES_hhdet_fec!S109)</f>
        <v>3.5067725416249127</v>
      </c>
      <c r="T109" s="124">
        <f>IF(RES_hhdet_tes!T109=0,"",RES_hhdet_tes!T109/RES_hhdet_fec!T109)</f>
        <v>3.6415743656313788</v>
      </c>
      <c r="U109" s="124">
        <f>IF(RES_hhdet_tes!U109=0,"",RES_hhdet_tes!U109/RES_hhdet_fec!U109)</f>
        <v>3.743602442650908</v>
      </c>
      <c r="V109" s="124">
        <f>IF(RES_hhdet_tes!V109=0,"",RES_hhdet_tes!V109/RES_hhdet_fec!V109)</f>
        <v>3.8469213692495936</v>
      </c>
      <c r="W109" s="124">
        <f>IF(RES_hhdet_tes!W109=0,"",RES_hhdet_tes!W109/RES_hhdet_fec!W109)</f>
        <v>3.9258881833437815</v>
      </c>
      <c r="DA109" s="130" t="s">
        <v>2008</v>
      </c>
    </row>
    <row r="110" spans="1:105" ht="12" customHeight="1" x14ac:dyDescent="0.25">
      <c r="A110" s="97" t="s">
        <v>53</v>
      </c>
      <c r="B110" s="111">
        <f>IF(RES_hhdet_tes!B110=0,"",RES_hhdet_tes!B110/RES_hhdet_fec!B110)</f>
        <v>1.7961149824261569</v>
      </c>
      <c r="C110" s="111">
        <f>IF(RES_hhdet_tes!C110=0,"",RES_hhdet_tes!C110/RES_hhdet_fec!C110)</f>
        <v>1.8902658084239599</v>
      </c>
      <c r="D110" s="111">
        <f>IF(RES_hhdet_tes!D110=0,"",RES_hhdet_tes!D110/RES_hhdet_fec!D110)</f>
        <v>2.0105407889095166</v>
      </c>
      <c r="E110" s="111">
        <f>IF(RES_hhdet_tes!E110=0,"",RES_hhdet_tes!E110/RES_hhdet_fec!E110)</f>
        <v>2.1090680635893992</v>
      </c>
      <c r="F110" s="111">
        <f>IF(RES_hhdet_tes!F110=0,"",RES_hhdet_tes!F110/RES_hhdet_fec!F110)</f>
        <v>2.1872619218648413</v>
      </c>
      <c r="G110" s="111">
        <f>IF(RES_hhdet_tes!G110=0,"",RES_hhdet_tes!G110/RES_hhdet_fec!G110)</f>
        <v>2.3214887182531201</v>
      </c>
      <c r="H110" s="111">
        <f>IF(RES_hhdet_tes!H110=0,"",RES_hhdet_tes!H110/RES_hhdet_fec!H110)</f>
        <v>2.4661112006176311</v>
      </c>
      <c r="I110" s="111">
        <f>IF(RES_hhdet_tes!I110=0,"",RES_hhdet_tes!I110/RES_hhdet_fec!I110)</f>
        <v>2.5788934984757219</v>
      </c>
      <c r="J110" s="111">
        <f>IF(RES_hhdet_tes!J110=0,"",RES_hhdet_tes!J110/RES_hhdet_fec!J110)</f>
        <v>2.6413404412475385</v>
      </c>
      <c r="K110" s="111">
        <f>IF(RES_hhdet_tes!K110=0,"",RES_hhdet_tes!K110/RES_hhdet_fec!K110)</f>
        <v>2.7048670633840448</v>
      </c>
      <c r="L110" s="111">
        <f>IF(RES_hhdet_tes!L110=0,"",RES_hhdet_tes!L110/RES_hhdet_fec!L110)</f>
        <v>2.7609646392749654</v>
      </c>
      <c r="M110" s="111">
        <f>IF(RES_hhdet_tes!M110=0,"",RES_hhdet_tes!M110/RES_hhdet_fec!M110)</f>
        <v>2.8183199620403423</v>
      </c>
      <c r="N110" s="111">
        <f>IF(RES_hhdet_tes!N110=0,"",RES_hhdet_tes!N110/RES_hhdet_fec!N110)</f>
        <v>2.8833823921125989</v>
      </c>
      <c r="O110" s="111">
        <f>IF(RES_hhdet_tes!O110=0,"",RES_hhdet_tes!O110/RES_hhdet_fec!O110)</f>
        <v>3.0119266355221814</v>
      </c>
      <c r="P110" s="111">
        <f>IF(RES_hhdet_tes!P110=0,"",RES_hhdet_tes!P110/RES_hhdet_fec!P110)</f>
        <v>3.1063274989818481</v>
      </c>
      <c r="Q110" s="111">
        <f>IF(RES_hhdet_tes!Q110=0,"",RES_hhdet_tes!Q110/RES_hhdet_fec!Q110)</f>
        <v>3.2093638796738926</v>
      </c>
      <c r="R110" s="111">
        <f>IF(RES_hhdet_tes!R110=0,"",RES_hhdet_tes!R110/RES_hhdet_fec!R110)</f>
        <v>3.3535472996683824</v>
      </c>
      <c r="S110" s="111">
        <f>IF(RES_hhdet_tes!S110=0,"",RES_hhdet_tes!S110/RES_hhdet_fec!S110)</f>
        <v>3.5067725416249127</v>
      </c>
      <c r="T110" s="111">
        <f>IF(RES_hhdet_tes!T110=0,"",RES_hhdet_tes!T110/RES_hhdet_fec!T110)</f>
        <v>3.6415743656313788</v>
      </c>
      <c r="U110" s="111">
        <f>IF(RES_hhdet_tes!U110=0,"",RES_hhdet_tes!U110/RES_hhdet_fec!U110)</f>
        <v>3.743602442650908</v>
      </c>
      <c r="V110" s="111">
        <f>IF(RES_hhdet_tes!V110=0,"",RES_hhdet_tes!V110/RES_hhdet_fec!V110)</f>
        <v>3.8469213692495936</v>
      </c>
      <c r="W110" s="111">
        <f>IF(RES_hhdet_tes!W110=0,"",RES_hhdet_tes!W110/RES_hhdet_fec!W110)</f>
        <v>3.9258881833437815</v>
      </c>
      <c r="DA110" s="63" t="s">
        <v>2009</v>
      </c>
    </row>
    <row r="111" spans="1:105" ht="12" customHeight="1" x14ac:dyDescent="0.25">
      <c r="A111" s="121" t="s">
        <v>55</v>
      </c>
      <c r="B111" s="124">
        <f>IF(RES_hhdet_tes!B111=0,"",RES_hhdet_tes!B111/RES_hhdet_fec!B111)</f>
        <v>0.6744572384062274</v>
      </c>
      <c r="C111" s="124">
        <f>IF(RES_hhdet_tes!C111=0,"",RES_hhdet_tes!C111/RES_hhdet_fec!C111)</f>
        <v>0.67890870003415515</v>
      </c>
      <c r="D111" s="124">
        <f>IF(RES_hhdet_tes!D111=0,"",RES_hhdet_tes!D111/RES_hhdet_fec!D111)</f>
        <v>0.68457966689291827</v>
      </c>
      <c r="E111" s="124">
        <f>IF(RES_hhdet_tes!E111=0,"",RES_hhdet_tes!E111/RES_hhdet_fec!E111)</f>
        <v>0.69030958849122126</v>
      </c>
      <c r="F111" s="124">
        <f>IF(RES_hhdet_tes!F111=0,"",RES_hhdet_tes!F111/RES_hhdet_fec!F111)</f>
        <v>0.69636788391664306</v>
      </c>
      <c r="G111" s="124">
        <f>IF(RES_hhdet_tes!G111=0,"",RES_hhdet_tes!G111/RES_hhdet_fec!G111)</f>
        <v>0.70369749273933258</v>
      </c>
      <c r="H111" s="124">
        <f>IF(RES_hhdet_tes!H111=0,"",RES_hhdet_tes!H111/RES_hhdet_fec!H111)</f>
        <v>0.71349917019562847</v>
      </c>
      <c r="I111" s="124">
        <f>IF(RES_hhdet_tes!I111=0,"",RES_hhdet_tes!I111/RES_hhdet_fec!I111)</f>
        <v>0.72251378630663055</v>
      </c>
      <c r="J111" s="124">
        <f>IF(RES_hhdet_tes!J111=0,"",RES_hhdet_tes!J111/RES_hhdet_fec!J111)</f>
        <v>0.73117949347660238</v>
      </c>
      <c r="K111" s="124">
        <f>IF(RES_hhdet_tes!K111=0,"",RES_hhdet_tes!K111/RES_hhdet_fec!K111)</f>
        <v>0.73782832770439899</v>
      </c>
      <c r="L111" s="124">
        <f>IF(RES_hhdet_tes!L111=0,"",RES_hhdet_tes!L111/RES_hhdet_fec!L111)</f>
        <v>0.73502349625353236</v>
      </c>
      <c r="M111" s="124">
        <f>IF(RES_hhdet_tes!M111=0,"",RES_hhdet_tes!M111/RES_hhdet_fec!M111)</f>
        <v>0.74254216603017253</v>
      </c>
      <c r="N111" s="124">
        <f>IF(RES_hhdet_tes!N111=0,"",RES_hhdet_tes!N111/RES_hhdet_fec!N111)</f>
        <v>0.7598840821834173</v>
      </c>
      <c r="O111" s="124">
        <f>IF(RES_hhdet_tes!O111=0,"",RES_hhdet_tes!O111/RES_hhdet_fec!O111)</f>
        <v>0.77464316962332769</v>
      </c>
      <c r="P111" s="124">
        <f>IF(RES_hhdet_tes!P111=0,"",RES_hhdet_tes!P111/RES_hhdet_fec!P111)</f>
        <v>0.77143511245751362</v>
      </c>
      <c r="Q111" s="124">
        <f>IF(RES_hhdet_tes!Q111=0,"",RES_hhdet_tes!Q111/RES_hhdet_fec!Q111)</f>
        <v>0.78569990497024234</v>
      </c>
      <c r="R111" s="124">
        <f>IF(RES_hhdet_tes!R111=0,"",RES_hhdet_tes!R111/RES_hhdet_fec!R111)</f>
        <v>0.7886232721122497</v>
      </c>
      <c r="S111" s="124">
        <f>IF(RES_hhdet_tes!S111=0,"",RES_hhdet_tes!S111/RES_hhdet_fec!S111)</f>
        <v>0.79424105889966756</v>
      </c>
      <c r="T111" s="124">
        <f>IF(RES_hhdet_tes!T111=0,"",RES_hhdet_tes!T111/RES_hhdet_fec!T111)</f>
        <v>0.80225681549929506</v>
      </c>
      <c r="U111" s="124">
        <f>IF(RES_hhdet_tes!U111=0,"",RES_hhdet_tes!U111/RES_hhdet_fec!U111)</f>
        <v>0.8106071418240921</v>
      </c>
      <c r="V111" s="124">
        <f>IF(RES_hhdet_tes!V111=0,"",RES_hhdet_tes!V111/RES_hhdet_fec!V111)</f>
        <v>0.81947332247966154</v>
      </c>
      <c r="W111" s="124">
        <f>IF(RES_hhdet_tes!W111=0,"",RES_hhdet_tes!W111/RES_hhdet_fec!W111)</f>
        <v>0.82602702672752093</v>
      </c>
      <c r="DA111" s="130" t="s">
        <v>2010</v>
      </c>
    </row>
    <row r="112" spans="1:105" ht="12" customHeight="1" x14ac:dyDescent="0.25">
      <c r="A112" s="97" t="s">
        <v>130</v>
      </c>
      <c r="B112" s="111">
        <f>IF(RES_hhdet_tes!B112=0,"",RES_hhdet_tes!B112/RES_hhdet_fec!B112)</f>
        <v>0.71188354341427307</v>
      </c>
      <c r="C112" s="111">
        <f>IF(RES_hhdet_tes!C112=0,"",RES_hhdet_tes!C112/RES_hhdet_fec!C112)</f>
        <v>0.71556378217125016</v>
      </c>
      <c r="D112" s="111">
        <f>IF(RES_hhdet_tes!D112=0,"",RES_hhdet_tes!D112/RES_hhdet_fec!D112)</f>
        <v>0.7202072052747307</v>
      </c>
      <c r="E112" s="111">
        <f>IF(RES_hhdet_tes!E112=0,"",RES_hhdet_tes!E112/RES_hhdet_fec!E112)</f>
        <v>0.72422339453055395</v>
      </c>
      <c r="F112" s="111">
        <f>IF(RES_hhdet_tes!F112=0,"",RES_hhdet_tes!F112/RES_hhdet_fec!F112)</f>
        <v>0.72829556821349051</v>
      </c>
      <c r="G112" s="111">
        <f>IF(RES_hhdet_tes!G112=0,"",RES_hhdet_tes!G112/RES_hhdet_fec!G112)</f>
        <v>0.73279389898877023</v>
      </c>
      <c r="H112" s="111">
        <f>IF(RES_hhdet_tes!H112=0,"",RES_hhdet_tes!H112/RES_hhdet_fec!H112)</f>
        <v>0.73860859155222136</v>
      </c>
      <c r="I112" s="111">
        <f>IF(RES_hhdet_tes!I112=0,"",RES_hhdet_tes!I112/RES_hhdet_fec!I112)</f>
        <v>0.74533629303376447</v>
      </c>
      <c r="J112" s="111">
        <f>IF(RES_hhdet_tes!J112=0,"",RES_hhdet_tes!J112/RES_hhdet_fec!J112)</f>
        <v>0.75359395295291842</v>
      </c>
      <c r="K112" s="111">
        <f>IF(RES_hhdet_tes!K112=0,"",RES_hhdet_tes!K112/RES_hhdet_fec!K112)</f>
        <v>0.75961813734346106</v>
      </c>
      <c r="L112" s="111">
        <f>IF(RES_hhdet_tes!L112=0,"",RES_hhdet_tes!L112/RES_hhdet_fec!L112)</f>
        <v>0.76849120413620409</v>
      </c>
      <c r="M112" s="111">
        <f>IF(RES_hhdet_tes!M112=0,"",RES_hhdet_tes!M112/RES_hhdet_fec!M112)</f>
        <v>0.77547051520914434</v>
      </c>
      <c r="N112" s="111">
        <f>IF(RES_hhdet_tes!N112=0,"",RES_hhdet_tes!N112/RES_hhdet_fec!N112)</f>
        <v>0.78917653284781697</v>
      </c>
      <c r="O112" s="111">
        <f>IF(RES_hhdet_tes!O112=0,"",RES_hhdet_tes!O112/RES_hhdet_fec!O112)</f>
        <v>0.80115671866442861</v>
      </c>
      <c r="P112" s="111">
        <f>IF(RES_hhdet_tes!P112=0,"",RES_hhdet_tes!P112/RES_hhdet_fec!P112)</f>
        <v>0.80456183014714733</v>
      </c>
      <c r="Q112" s="111">
        <f>IF(RES_hhdet_tes!Q112=0,"",RES_hhdet_tes!Q112/RES_hhdet_fec!Q112)</f>
        <v>0.80508589941218434</v>
      </c>
      <c r="R112" s="111">
        <f>IF(RES_hhdet_tes!R112=0,"",RES_hhdet_tes!R112/RES_hhdet_fec!R112)</f>
        <v>0.80770278953901309</v>
      </c>
      <c r="S112" s="111">
        <f>IF(RES_hhdet_tes!S112=0,"",RES_hhdet_tes!S112/RES_hhdet_fec!S112)</f>
        <v>0.81118585307578972</v>
      </c>
      <c r="T112" s="111">
        <f>IF(RES_hhdet_tes!T112=0,"",RES_hhdet_tes!T112/RES_hhdet_fec!T112)</f>
        <v>0.81462010817870967</v>
      </c>
      <c r="U112" s="111">
        <f>IF(RES_hhdet_tes!U112=0,"",RES_hhdet_tes!U112/RES_hhdet_fec!U112)</f>
        <v>0.8180113346936867</v>
      </c>
      <c r="V112" s="111">
        <f>IF(RES_hhdet_tes!V112=0,"",RES_hhdet_tes!V112/RES_hhdet_fec!V112)</f>
        <v>0.82234309990084153</v>
      </c>
      <c r="W112" s="111">
        <f>IF(RES_hhdet_tes!W112=0,"",RES_hhdet_tes!W112/RES_hhdet_fec!W112)</f>
        <v>0.82741516502000101</v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>
        <f>IF(RES_hhdet_tes!F113=0,"",RES_hhdet_tes!F113/RES_hhdet_fec!F113)</f>
        <v>0.94671708410630295</v>
      </c>
      <c r="G113" s="111">
        <f>IF(RES_hhdet_tes!G113=0,"",RES_hhdet_tes!G113/RES_hhdet_fec!G113)</f>
        <v>0.95425070006215473</v>
      </c>
      <c r="H113" s="111">
        <f>IF(RES_hhdet_tes!H113=0,"",RES_hhdet_tes!H113/RES_hhdet_fec!H113)</f>
        <v>0.95363511090740805</v>
      </c>
      <c r="I113" s="111">
        <f>IF(RES_hhdet_tes!I113=0,"",RES_hhdet_tes!I113/RES_hhdet_fec!I113)</f>
        <v>0.95499385194423048</v>
      </c>
      <c r="J113" s="111">
        <f>IF(RES_hhdet_tes!J113=0,"",RES_hhdet_tes!J113/RES_hhdet_fec!J113)</f>
        <v>0.94390251389479751</v>
      </c>
      <c r="K113" s="111">
        <f>IF(RES_hhdet_tes!K113=0,"",RES_hhdet_tes!K113/RES_hhdet_fec!K113)</f>
        <v>0.95685382310888278</v>
      </c>
      <c r="L113" s="111">
        <f>IF(RES_hhdet_tes!L113=0,"",RES_hhdet_tes!L113/RES_hhdet_fec!L113)</f>
        <v>0.9972530763917189</v>
      </c>
      <c r="M113" s="111">
        <f>IF(RES_hhdet_tes!M113=0,"",RES_hhdet_tes!M113/RES_hhdet_fec!M113)</f>
        <v>0.96354654553023023</v>
      </c>
      <c r="N113" s="111">
        <f>IF(RES_hhdet_tes!N113=0,"",RES_hhdet_tes!N113/RES_hhdet_fec!N113)</f>
        <v>0.99725611109735779</v>
      </c>
      <c r="O113" s="111">
        <f>IF(RES_hhdet_tes!O113=0,"",RES_hhdet_tes!O113/RES_hhdet_fec!O113)</f>
        <v>0.99874281546193611</v>
      </c>
      <c r="P113" s="111">
        <f>IF(RES_hhdet_tes!P113=0,"",RES_hhdet_tes!P113/RES_hhdet_fec!P113)</f>
        <v>0.99844338322743464</v>
      </c>
      <c r="Q113" s="111">
        <f>IF(RES_hhdet_tes!Q113=0,"",RES_hhdet_tes!Q113/RES_hhdet_fec!Q113)</f>
        <v>0.99871506274363997</v>
      </c>
      <c r="R113" s="111">
        <f>IF(RES_hhdet_tes!R113=0,"",RES_hhdet_tes!R113/RES_hhdet_fec!R113)</f>
        <v>0.96641944571249572</v>
      </c>
      <c r="S113" s="111">
        <f>IF(RES_hhdet_tes!S113=0,"",RES_hhdet_tes!S113/RES_hhdet_fec!S113)</f>
        <v>0.96491315022489577</v>
      </c>
      <c r="T113" s="111">
        <f>IF(RES_hhdet_tes!T113=0,"",RES_hhdet_tes!T113/RES_hhdet_fec!T113)</f>
        <v>0.97717224676701664</v>
      </c>
      <c r="U113" s="111">
        <f>IF(RES_hhdet_tes!U113=0,"",RES_hhdet_tes!U113/RES_hhdet_fec!U113)</f>
        <v>0.98625216554928397</v>
      </c>
      <c r="V113" s="111">
        <f>IF(RES_hhdet_tes!V113=0,"",RES_hhdet_tes!V113/RES_hhdet_fec!V113)</f>
        <v>0.99874104275722186</v>
      </c>
      <c r="W113" s="111">
        <f>IF(RES_hhdet_tes!W113=0,"",RES_hhdet_tes!W113/RES_hhdet_fec!W113)</f>
        <v>0.99672905173869508</v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>
        <f>IF(RES_hhdet_tes!F114=0,"",RES_hhdet_tes!F114/RES_hhdet_fec!F114)</f>
        <v>0.77458185765576804</v>
      </c>
      <c r="G114" s="112">
        <f>IF(RES_hhdet_tes!G114=0,"",RES_hhdet_tes!G114/RES_hhdet_fec!G114)</f>
        <v>0.77458185765576804</v>
      </c>
      <c r="H114" s="112">
        <f>IF(RES_hhdet_tes!H114=0,"",RES_hhdet_tes!H114/RES_hhdet_fec!H114)</f>
        <v>0.77458185765576792</v>
      </c>
      <c r="I114" s="112">
        <f>IF(RES_hhdet_tes!I114=0,"",RES_hhdet_tes!I114/RES_hhdet_fec!I114)</f>
        <v>0.78124519996641828</v>
      </c>
      <c r="J114" s="112">
        <f>IF(RES_hhdet_tes!J114=0,"",RES_hhdet_tes!J114/RES_hhdet_fec!J114)</f>
        <v>0.78124519996641828</v>
      </c>
      <c r="K114" s="112">
        <f>IF(RES_hhdet_tes!K114=0,"",RES_hhdet_tes!K114/RES_hhdet_fec!K114)</f>
        <v>0.7812451999664185</v>
      </c>
      <c r="L114" s="112">
        <f>IF(RES_hhdet_tes!L114=0,"",RES_hhdet_tes!L114/RES_hhdet_fec!L114)</f>
        <v>0.78124519996641839</v>
      </c>
      <c r="M114" s="112">
        <f>IF(RES_hhdet_tes!M114=0,"",RES_hhdet_tes!M114/RES_hhdet_fec!M114)</f>
        <v>0.78124519996641839</v>
      </c>
      <c r="N114" s="112">
        <f>IF(RES_hhdet_tes!N114=0,"",RES_hhdet_tes!N114/RES_hhdet_fec!N114)</f>
        <v>0.78124519996641839</v>
      </c>
      <c r="O114" s="112">
        <f>IF(RES_hhdet_tes!O114=0,"",RES_hhdet_tes!O114/RES_hhdet_fec!O114)</f>
        <v>0.78802417988668916</v>
      </c>
      <c r="P114" s="112">
        <f>IF(RES_hhdet_tes!P114=0,"",RES_hhdet_tes!P114/RES_hhdet_fec!P114)</f>
        <v>0.78802417988668916</v>
      </c>
      <c r="Q114" s="112">
        <f>IF(RES_hhdet_tes!Q114=0,"",RES_hhdet_tes!Q114/RES_hhdet_fec!Q114)</f>
        <v>0.78802417988668916</v>
      </c>
      <c r="R114" s="112">
        <f>IF(RES_hhdet_tes!R114=0,"",RES_hhdet_tes!R114/RES_hhdet_fec!R114)</f>
        <v>0.81381790523752662</v>
      </c>
      <c r="S114" s="112">
        <f>IF(RES_hhdet_tes!S114=0,"",RES_hhdet_tes!S114/RES_hhdet_fec!S114)</f>
        <v>0.81381790523752673</v>
      </c>
      <c r="T114" s="112">
        <f>IF(RES_hhdet_tes!T114=0,"",RES_hhdet_tes!T114/RES_hhdet_fec!T114)</f>
        <v>0.81381790523752673</v>
      </c>
      <c r="U114" s="112">
        <f>IF(RES_hhdet_tes!U114=0,"",RES_hhdet_tes!U114/RES_hhdet_fec!U114)</f>
        <v>0.81381790523752673</v>
      </c>
      <c r="V114" s="112">
        <f>IF(RES_hhdet_tes!V114=0,"",RES_hhdet_tes!V114/RES_hhdet_fec!V114)</f>
        <v>0.82783640245558743</v>
      </c>
      <c r="W114" s="112">
        <f>IF(RES_hhdet_tes!W114=0,"",RES_hhdet_tes!W114/RES_hhdet_fec!W114)</f>
        <v>0.83530934107216459</v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>
        <f>IF(RES_hhdet_tes!F115=0,"",RES_hhdet_tes!F115/RES_hhdet_fec!F115)</f>
        <v>1</v>
      </c>
      <c r="G115" s="113">
        <f>IF(RES_hhdet_tes!G115=0,"",RES_hhdet_tes!G115/RES_hhdet_fec!G115)</f>
        <v>1</v>
      </c>
      <c r="H115" s="113">
        <f>IF(RES_hhdet_tes!H115=0,"",RES_hhdet_tes!H115/RES_hhdet_fec!H115)</f>
        <v>1</v>
      </c>
      <c r="I115" s="113">
        <f>IF(RES_hhdet_tes!I115=0,"",RES_hhdet_tes!I115/RES_hhdet_fec!I115)</f>
        <v>1</v>
      </c>
      <c r="J115" s="113">
        <f>IF(RES_hhdet_tes!J115=0,"",RES_hhdet_tes!J115/RES_hhdet_fec!J115)</f>
        <v>1</v>
      </c>
      <c r="K115" s="113">
        <f>IF(RES_hhdet_tes!K115=0,"",RES_hhdet_tes!K115/RES_hhdet_fec!K115)</f>
        <v>1</v>
      </c>
      <c r="L115" s="113">
        <f>IF(RES_hhdet_tes!L115=0,"",RES_hhdet_tes!L115/RES_hhdet_fec!L115)</f>
        <v>1</v>
      </c>
      <c r="M115" s="113">
        <f>IF(RES_hhdet_tes!M115=0,"",RES_hhdet_tes!M115/RES_hhdet_fec!M115)</f>
        <v>1</v>
      </c>
      <c r="N115" s="113">
        <f>IF(RES_hhdet_tes!N115=0,"",RES_hhdet_tes!N115/RES_hhdet_fec!N115)</f>
        <v>1</v>
      </c>
      <c r="O115" s="113">
        <f>IF(RES_hhdet_tes!O115=0,"",RES_hhdet_tes!O115/RES_hhdet_fec!O115)</f>
        <v>1</v>
      </c>
      <c r="P115" s="113">
        <f>IF(RES_hhdet_tes!P115=0,"",RES_hhdet_tes!P115/RES_hhdet_fec!P115)</f>
        <v>1</v>
      </c>
      <c r="Q115" s="113">
        <f>IF(RES_hhdet_tes!Q115=0,"",RES_hhdet_tes!Q115/RES_hhdet_fec!Q115)</f>
        <v>1</v>
      </c>
      <c r="R115" s="113">
        <f>IF(RES_hhdet_tes!R115=0,"",RES_hhdet_tes!R115/RES_hhdet_fec!R115)</f>
        <v>1</v>
      </c>
      <c r="S115" s="113">
        <f>IF(RES_hhdet_tes!S115=0,"",RES_hhdet_tes!S115/RES_hhdet_fec!S115)</f>
        <v>1</v>
      </c>
      <c r="T115" s="113">
        <f>IF(RES_hhdet_tes!T115=0,"",RES_hhdet_tes!T115/RES_hhdet_fec!T115)</f>
        <v>1</v>
      </c>
      <c r="U115" s="113">
        <f>IF(RES_hhdet_tes!U115=0,"",RES_hhdet_tes!U115/RES_hhdet_fec!U115)</f>
        <v>1</v>
      </c>
      <c r="V115" s="113">
        <f>IF(RES_hhdet_tes!V115=0,"",RES_hhdet_tes!V115/RES_hhdet_fec!V115)</f>
        <v>1</v>
      </c>
      <c r="W115" s="113">
        <f>IF(RES_hhdet_tes!W115=0,"",RES_hhdet_tes!W115/RES_hhdet_fec!W115)</f>
        <v>1</v>
      </c>
      <c r="DA115" s="132" t="s">
        <v>2014</v>
      </c>
    </row>
    <row r="116" spans="1:105" ht="12" customHeight="1" x14ac:dyDescent="0.25">
      <c r="A116" s="106" t="s">
        <v>122</v>
      </c>
      <c r="B116" s="112">
        <f>IF(RES_hhdet_tes!B116=0,"",RES_hhdet_tes!B116/RES_hhdet_fec!B116)</f>
        <v>0.63053944610444024</v>
      </c>
      <c r="C116" s="112">
        <f>IF(RES_hhdet_tes!C116=0,"",RES_hhdet_tes!C116/RES_hhdet_fec!C116)</f>
        <v>0.63314577155969598</v>
      </c>
      <c r="D116" s="112">
        <f>IF(RES_hhdet_tes!D116=0,"",RES_hhdet_tes!D116/RES_hhdet_fec!D116)</f>
        <v>0.63449973963730832</v>
      </c>
      <c r="E116" s="112">
        <f>IF(RES_hhdet_tes!E116=0,"",RES_hhdet_tes!E116/RES_hhdet_fec!E116)</f>
        <v>0.63597062784162817</v>
      </c>
      <c r="F116" s="112">
        <f>IF(RES_hhdet_tes!F116=0,"",RES_hhdet_tes!F116/RES_hhdet_fec!F116)</f>
        <v>0.63994286160439862</v>
      </c>
      <c r="G116" s="112">
        <f>IF(RES_hhdet_tes!G116=0,"",RES_hhdet_tes!G116/RES_hhdet_fec!G116)</f>
        <v>0.6455705337902653</v>
      </c>
      <c r="H116" s="112">
        <f>IF(RES_hhdet_tes!H116=0,"",RES_hhdet_tes!H116/RES_hhdet_fec!H116)</f>
        <v>0.6541586048335003</v>
      </c>
      <c r="I116" s="112">
        <f>IF(RES_hhdet_tes!I116=0,"",RES_hhdet_tes!I116/RES_hhdet_fec!I116)</f>
        <v>0.65820749717911353</v>
      </c>
      <c r="J116" s="112">
        <f>IF(RES_hhdet_tes!J116=0,"",RES_hhdet_tes!J116/RES_hhdet_fec!J116)</f>
        <v>0.65902048868982066</v>
      </c>
      <c r="K116" s="112">
        <f>IF(RES_hhdet_tes!K116=0,"",RES_hhdet_tes!K116/RES_hhdet_fec!K116)</f>
        <v>0.65937797109288587</v>
      </c>
      <c r="L116" s="112">
        <f>IF(RES_hhdet_tes!L116=0,"",RES_hhdet_tes!L116/RES_hhdet_fec!L116)</f>
        <v>0.659693148258509</v>
      </c>
      <c r="M116" s="112">
        <f>IF(RES_hhdet_tes!M116=0,"",RES_hhdet_tes!M116/RES_hhdet_fec!M116)</f>
        <v>0.66216616567527853</v>
      </c>
      <c r="N116" s="112">
        <f>IF(RES_hhdet_tes!N116=0,"",RES_hhdet_tes!N116/RES_hhdet_fec!N116)</f>
        <v>0.66643212449490785</v>
      </c>
      <c r="O116" s="112">
        <f>IF(RES_hhdet_tes!O116=0,"",RES_hhdet_tes!O116/RES_hhdet_fec!O116)</f>
        <v>0.67220736364651468</v>
      </c>
      <c r="P116" s="112">
        <f>IF(RES_hhdet_tes!P116=0,"",RES_hhdet_tes!P116/RES_hhdet_fec!P116)</f>
        <v>0.67950055187167269</v>
      </c>
      <c r="Q116" s="112">
        <f>IF(RES_hhdet_tes!Q116=0,"",RES_hhdet_tes!Q116/RES_hhdet_fec!Q116)</f>
        <v>0.68037353607257389</v>
      </c>
      <c r="R116" s="112">
        <f>IF(RES_hhdet_tes!R116=0,"",RES_hhdet_tes!R116/RES_hhdet_fec!R116)</f>
        <v>0.68179480688161997</v>
      </c>
      <c r="S116" s="112">
        <f>IF(RES_hhdet_tes!S116=0,"",RES_hhdet_tes!S116/RES_hhdet_fec!S116)</f>
        <v>0.68957030226492144</v>
      </c>
      <c r="T116" s="112">
        <f>IF(RES_hhdet_tes!T116=0,"",RES_hhdet_tes!T116/RES_hhdet_fec!T116)</f>
        <v>0.69745850528048581</v>
      </c>
      <c r="U116" s="112">
        <f>IF(RES_hhdet_tes!U116=0,"",RES_hhdet_tes!U116/RES_hhdet_fec!U116)</f>
        <v>0.71771175246807695</v>
      </c>
      <c r="V116" s="112">
        <f>IF(RES_hhdet_tes!V116=0,"",RES_hhdet_tes!V116/RES_hhdet_fec!V116)</f>
        <v>0.74272733909164457</v>
      </c>
      <c r="W116" s="112">
        <f>IF(RES_hhdet_tes!W116=0,"",RES_hhdet_tes!W116/RES_hhdet_fec!W116)</f>
        <v>0.75570391450266039</v>
      </c>
      <c r="DA116" s="131" t="s">
        <v>2015</v>
      </c>
    </row>
    <row r="117" spans="1:105" ht="12" customHeight="1" x14ac:dyDescent="0.25">
      <c r="A117" s="107" t="s">
        <v>121</v>
      </c>
      <c r="B117" s="113">
        <f>IF(RES_hhdet_tes!B117=0,"",RES_hhdet_tes!B117/RES_hhdet_fec!B117)</f>
        <v>0.90450446545542429</v>
      </c>
      <c r="C117" s="113">
        <f>IF(RES_hhdet_tes!C117=0,"",RES_hhdet_tes!C117/RES_hhdet_fec!C117)</f>
        <v>0.91753781096328957</v>
      </c>
      <c r="D117" s="113">
        <f>IF(RES_hhdet_tes!D117=0,"",RES_hhdet_tes!D117/RES_hhdet_fec!D117)</f>
        <v>0.90484626516869804</v>
      </c>
      <c r="E117" s="113">
        <f>IF(RES_hhdet_tes!E117=0,"",RES_hhdet_tes!E117/RES_hhdet_fec!E117)</f>
        <v>0.91979139607928628</v>
      </c>
      <c r="F117" s="113">
        <f>IF(RES_hhdet_tes!F117=0,"",RES_hhdet_tes!F117/RES_hhdet_fec!F117)</f>
        <v>0.90329616888300257</v>
      </c>
      <c r="G117" s="113">
        <f>IF(RES_hhdet_tes!G117=0,"",RES_hhdet_tes!G117/RES_hhdet_fec!G117)</f>
        <v>0.91928184155000636</v>
      </c>
      <c r="H117" s="113">
        <f>IF(RES_hhdet_tes!H117=0,"",RES_hhdet_tes!H117/RES_hhdet_fec!H117)</f>
        <v>0.91983053361867873</v>
      </c>
      <c r="I117" s="113">
        <f>IF(RES_hhdet_tes!I117=0,"",RES_hhdet_tes!I117/RES_hhdet_fec!I117)</f>
        <v>0.92014187140752324</v>
      </c>
      <c r="J117" s="113">
        <f>IF(RES_hhdet_tes!J117=0,"",RES_hhdet_tes!J117/RES_hhdet_fec!J117)</f>
        <v>0.90122421641130745</v>
      </c>
      <c r="K117" s="113">
        <f>IF(RES_hhdet_tes!K117=0,"",RES_hhdet_tes!K117/RES_hhdet_fec!K117)</f>
        <v>0.91585171558436118</v>
      </c>
      <c r="L117" s="113">
        <f>IF(RES_hhdet_tes!L117=0,"",RES_hhdet_tes!L117/RES_hhdet_fec!L117)</f>
        <v>0.9218266369458662</v>
      </c>
      <c r="M117" s="113">
        <f>IF(RES_hhdet_tes!M117=0,"",RES_hhdet_tes!M117/RES_hhdet_fec!M117)</f>
        <v>0.90958089378988316</v>
      </c>
      <c r="N117" s="113">
        <f>IF(RES_hhdet_tes!N117=0,"",RES_hhdet_tes!N117/RES_hhdet_fec!N117)</f>
        <v>0.93091676322075745</v>
      </c>
      <c r="O117" s="113">
        <f>IF(RES_hhdet_tes!O117=0,"",RES_hhdet_tes!O117/RES_hhdet_fec!O117)</f>
        <v>0.93425982553304698</v>
      </c>
      <c r="P117" s="113">
        <f>IF(RES_hhdet_tes!P117=0,"",RES_hhdet_tes!P117/RES_hhdet_fec!P117)</f>
        <v>0.90554723407652382</v>
      </c>
      <c r="Q117" s="113">
        <f>IF(RES_hhdet_tes!Q117=0,"",RES_hhdet_tes!Q117/RES_hhdet_fec!Q117)</f>
        <v>0.93051012735969763</v>
      </c>
      <c r="R117" s="113">
        <f>IF(RES_hhdet_tes!R117=0,"",RES_hhdet_tes!R117/RES_hhdet_fec!R117)</f>
        <v>0.93349030587591797</v>
      </c>
      <c r="S117" s="113">
        <f>IF(RES_hhdet_tes!S117=0,"",RES_hhdet_tes!S117/RES_hhdet_fec!S117)</f>
        <v>0.93345825009657057</v>
      </c>
      <c r="T117" s="113">
        <f>IF(RES_hhdet_tes!T117=0,"",RES_hhdet_tes!T117/RES_hhdet_fec!T117)</f>
        <v>0.9414940448015906</v>
      </c>
      <c r="U117" s="113">
        <f>IF(RES_hhdet_tes!U117=0,"",RES_hhdet_tes!U117/RES_hhdet_fec!U117)</f>
        <v>0.93840536636796157</v>
      </c>
      <c r="V117" s="113">
        <f>IF(RES_hhdet_tes!V117=0,"",RES_hhdet_tes!V117/RES_hhdet_fec!V117)</f>
        <v>0.94848168711497893</v>
      </c>
      <c r="W117" s="113">
        <f>IF(RES_hhdet_tes!W117=0,"",RES_hhdet_tes!W117/RES_hhdet_fec!W117)</f>
        <v>0.94032148571206586</v>
      </c>
      <c r="DA117" s="132" t="s">
        <v>2016</v>
      </c>
    </row>
    <row r="118" spans="1:105" ht="12" customHeight="1" x14ac:dyDescent="0.25">
      <c r="A118" s="108" t="s">
        <v>53</v>
      </c>
      <c r="B118" s="111">
        <f>IF(RES_hhdet_tes!B118=0,"",RES_hhdet_tes!B118/RES_hhdet_fec!B118)</f>
        <v>0.63053944610444024</v>
      </c>
      <c r="C118" s="111">
        <f>IF(RES_hhdet_tes!C118=0,"",RES_hhdet_tes!C118/RES_hhdet_fec!C118)</f>
        <v>0.6349426449315142</v>
      </c>
      <c r="D118" s="111">
        <f>IF(RES_hhdet_tes!D118=0,"",RES_hhdet_tes!D118/RES_hhdet_fec!D118)</f>
        <v>0.63630478314992067</v>
      </c>
      <c r="E118" s="111">
        <f>IF(RES_hhdet_tes!E118=0,"",RES_hhdet_tes!E118/RES_hhdet_fec!E118)</f>
        <v>0.63840194526186722</v>
      </c>
      <c r="F118" s="111">
        <f>IF(RES_hhdet_tes!F118=0,"",RES_hhdet_tes!F118/RES_hhdet_fec!F118)</f>
        <v>0.6430001326956849</v>
      </c>
      <c r="G118" s="111">
        <f>IF(RES_hhdet_tes!G118=0,"",RES_hhdet_tes!G118/RES_hhdet_fec!G118)</f>
        <v>0.65182058447802338</v>
      </c>
      <c r="H118" s="111">
        <f>IF(RES_hhdet_tes!H118=0,"",RES_hhdet_tes!H118/RES_hhdet_fec!H118)</f>
        <v>0.65707418312839527</v>
      </c>
      <c r="I118" s="111">
        <f>IF(RES_hhdet_tes!I118=0,"",RES_hhdet_tes!I118/RES_hhdet_fec!I118)</f>
        <v>0.65952004740637216</v>
      </c>
      <c r="J118" s="111">
        <f>IF(RES_hhdet_tes!J118=0,"",RES_hhdet_tes!J118/RES_hhdet_fec!J118)</f>
        <v>0.65989729006902909</v>
      </c>
      <c r="K118" s="111">
        <f>IF(RES_hhdet_tes!K118=0,"",RES_hhdet_tes!K118/RES_hhdet_fec!K118)</f>
        <v>0.66005403825102571</v>
      </c>
      <c r="L118" s="111">
        <f>IF(RES_hhdet_tes!L118=0,"",RES_hhdet_tes!L118/RES_hhdet_fec!L118)</f>
        <v>0.66024277197876924</v>
      </c>
      <c r="M118" s="111">
        <f>IF(RES_hhdet_tes!M118=0,"",RES_hhdet_tes!M118/RES_hhdet_fec!M118)</f>
        <v>0.66220499652943965</v>
      </c>
      <c r="N118" s="111">
        <f>IF(RES_hhdet_tes!N118=0,"",RES_hhdet_tes!N118/RES_hhdet_fec!N118)</f>
        <v>0.66927520744134661</v>
      </c>
      <c r="O118" s="111">
        <f>IF(RES_hhdet_tes!O118=0,"",RES_hhdet_tes!O118/RES_hhdet_fec!O118)</f>
        <v>0.67746420669779284</v>
      </c>
      <c r="P118" s="111">
        <f>IF(RES_hhdet_tes!P118=0,"",RES_hhdet_tes!P118/RES_hhdet_fec!P118)</f>
        <v>0.68288574763848586</v>
      </c>
      <c r="Q118" s="111">
        <f>IF(RES_hhdet_tes!Q118=0,"",RES_hhdet_tes!Q118/RES_hhdet_fec!Q118)</f>
        <v>0.6831343618051845</v>
      </c>
      <c r="R118" s="111">
        <f>IF(RES_hhdet_tes!R118=0,"",RES_hhdet_tes!R118/RES_hhdet_fec!R118)</f>
        <v>0.68511425362068301</v>
      </c>
      <c r="S118" s="111">
        <f>IF(RES_hhdet_tes!S118=0,"",RES_hhdet_tes!S118/RES_hhdet_fec!S118)</f>
        <v>0.69980289484040636</v>
      </c>
      <c r="T118" s="111">
        <f>IF(RES_hhdet_tes!T118=0,"",RES_hhdet_tes!T118/RES_hhdet_fec!T118)</f>
        <v>0.70712194155973351</v>
      </c>
      <c r="U118" s="111">
        <f>IF(RES_hhdet_tes!U118=0,"",RES_hhdet_tes!U118/RES_hhdet_fec!U118)</f>
        <v>0.72307729437989021</v>
      </c>
      <c r="V118" s="111">
        <f>IF(RES_hhdet_tes!V118=0,"",RES_hhdet_tes!V118/RES_hhdet_fec!V118)</f>
        <v>0.74467746532229795</v>
      </c>
      <c r="W118" s="111">
        <f>IF(RES_hhdet_tes!W118=0,"",RES_hhdet_tes!W118/RES_hhdet_fec!W118)</f>
        <v>0.75673646253464089</v>
      </c>
      <c r="DA118" s="63" t="s">
        <v>2017</v>
      </c>
    </row>
    <row r="119" spans="1:105" ht="12" customHeight="1" x14ac:dyDescent="0.25">
      <c r="A119" s="108" t="s">
        <v>52</v>
      </c>
      <c r="B119" s="111">
        <f>IF(RES_hhdet_tes!B119=0,"",RES_hhdet_tes!B119/RES_hhdet_fec!B119)</f>
        <v>1</v>
      </c>
      <c r="C119" s="111">
        <f>IF(RES_hhdet_tes!C119=0,"",RES_hhdet_tes!C119/RES_hhdet_fec!C119)</f>
        <v>1</v>
      </c>
      <c r="D119" s="111">
        <f>IF(RES_hhdet_tes!D119=0,"",RES_hhdet_tes!D119/RES_hhdet_fec!D119)</f>
        <v>1</v>
      </c>
      <c r="E119" s="111">
        <f>IF(RES_hhdet_tes!E119=0,"",RES_hhdet_tes!E119/RES_hhdet_fec!E119)</f>
        <v>1</v>
      </c>
      <c r="F119" s="111">
        <f>IF(RES_hhdet_tes!F119=0,"",RES_hhdet_tes!F119/RES_hhdet_fec!F119)</f>
        <v>1</v>
      </c>
      <c r="G119" s="111">
        <f>IF(RES_hhdet_tes!G119=0,"",RES_hhdet_tes!G119/RES_hhdet_fec!G119)</f>
        <v>1</v>
      </c>
      <c r="H119" s="111">
        <f>IF(RES_hhdet_tes!H119=0,"",RES_hhdet_tes!H119/RES_hhdet_fec!H119)</f>
        <v>1</v>
      </c>
      <c r="I119" s="111">
        <f>IF(RES_hhdet_tes!I119=0,"",RES_hhdet_tes!I119/RES_hhdet_fec!I119)</f>
        <v>1</v>
      </c>
      <c r="J119" s="111">
        <f>IF(RES_hhdet_tes!J119=0,"",RES_hhdet_tes!J119/RES_hhdet_fec!J119)</f>
        <v>1</v>
      </c>
      <c r="K119" s="111">
        <f>IF(RES_hhdet_tes!K119=0,"",RES_hhdet_tes!K119/RES_hhdet_fec!K119)</f>
        <v>1</v>
      </c>
      <c r="L119" s="111">
        <f>IF(RES_hhdet_tes!L119=0,"",RES_hhdet_tes!L119/RES_hhdet_fec!L119)</f>
        <v>1</v>
      </c>
      <c r="M119" s="111">
        <f>IF(RES_hhdet_tes!M119=0,"",RES_hhdet_tes!M119/RES_hhdet_fec!M119)</f>
        <v>1</v>
      </c>
      <c r="N119" s="111">
        <f>IF(RES_hhdet_tes!N119=0,"",RES_hhdet_tes!N119/RES_hhdet_fec!N119)</f>
        <v>1</v>
      </c>
      <c r="O119" s="111">
        <f>IF(RES_hhdet_tes!O119=0,"",RES_hhdet_tes!O119/RES_hhdet_fec!O119)</f>
        <v>1</v>
      </c>
      <c r="P119" s="111">
        <f>IF(RES_hhdet_tes!P119=0,"",RES_hhdet_tes!P119/RES_hhdet_fec!P119)</f>
        <v>1</v>
      </c>
      <c r="Q119" s="111">
        <f>IF(RES_hhdet_tes!Q119=0,"",RES_hhdet_tes!Q119/RES_hhdet_fec!Q119)</f>
        <v>1</v>
      </c>
      <c r="R119" s="111">
        <f>IF(RES_hhdet_tes!R119=0,"",RES_hhdet_tes!R119/RES_hhdet_fec!R119)</f>
        <v>1</v>
      </c>
      <c r="S119" s="111">
        <f>IF(RES_hhdet_tes!S119=0,"",RES_hhdet_tes!S119/RES_hhdet_fec!S119)</f>
        <v>1</v>
      </c>
      <c r="T119" s="111">
        <f>IF(RES_hhdet_tes!T119=0,"",RES_hhdet_tes!T119/RES_hhdet_fec!T119)</f>
        <v>1</v>
      </c>
      <c r="U119" s="111">
        <f>IF(RES_hhdet_tes!U119=0,"",RES_hhdet_tes!U119/RES_hhdet_fec!U119)</f>
        <v>1</v>
      </c>
      <c r="V119" s="111">
        <f>IF(RES_hhdet_tes!V119=0,"",RES_hhdet_tes!V119/RES_hhdet_fec!V119)</f>
        <v>1</v>
      </c>
      <c r="W119" s="111">
        <f>IF(RES_hhdet_tes!W119=0,"",RES_hhdet_tes!W119/RES_hhdet_fec!W119)</f>
        <v>1</v>
      </c>
      <c r="DA119" s="63" t="s">
        <v>2018</v>
      </c>
    </row>
    <row r="120" spans="1:105" ht="12" customHeight="1" x14ac:dyDescent="0.25">
      <c r="A120" s="121" t="s">
        <v>54</v>
      </c>
      <c r="B120" s="124">
        <f>IF(RES_hhdet_tes!B120=0,"",RES_hhdet_tes!B120/RES_hhdet_fec!B120)</f>
        <v>0.69542687154542326</v>
      </c>
      <c r="C120" s="124">
        <f>IF(RES_hhdet_tes!C120=0,"",RES_hhdet_tes!C120/RES_hhdet_fec!C120)</f>
        <v>0.7010960563763754</v>
      </c>
      <c r="D120" s="124">
        <f>IF(RES_hhdet_tes!D120=0,"",RES_hhdet_tes!D120/RES_hhdet_fec!D120)</f>
        <v>0.70306705509537604</v>
      </c>
      <c r="E120" s="124">
        <f>IF(RES_hhdet_tes!E120=0,"",RES_hhdet_tes!E120/RES_hhdet_fec!E120)</f>
        <v>0.70139165756384536</v>
      </c>
      <c r="F120" s="124">
        <f>IF(RES_hhdet_tes!F120=0,"",RES_hhdet_tes!F120/RES_hhdet_fec!F120)</f>
        <v>0.70706714098668388</v>
      </c>
      <c r="G120" s="124">
        <f>IF(RES_hhdet_tes!G120=0,"",RES_hhdet_tes!G120/RES_hhdet_fec!G120)</f>
        <v>0.70697689267434649</v>
      </c>
      <c r="H120" s="124">
        <f>IF(RES_hhdet_tes!H120=0,"",RES_hhdet_tes!H120/RES_hhdet_fec!H120)</f>
        <v>0.71872745405754301</v>
      </c>
      <c r="I120" s="124">
        <f>IF(RES_hhdet_tes!I120=0,"",RES_hhdet_tes!I120/RES_hhdet_fec!I120)</f>
        <v>0.72311413432834171</v>
      </c>
      <c r="J120" s="124">
        <f>IF(RES_hhdet_tes!J120=0,"",RES_hhdet_tes!J120/RES_hhdet_fec!J120)</f>
        <v>0.71762751912924705</v>
      </c>
      <c r="K120" s="124">
        <f>IF(RES_hhdet_tes!K120=0,"",RES_hhdet_tes!K120/RES_hhdet_fec!K120)</f>
        <v>0.7198833640066441</v>
      </c>
      <c r="L120" s="124">
        <f>IF(RES_hhdet_tes!L120=0,"",RES_hhdet_tes!L120/RES_hhdet_fec!L120)</f>
        <v>0.71909282447101219</v>
      </c>
      <c r="M120" s="124">
        <f>IF(RES_hhdet_tes!M120=0,"",RES_hhdet_tes!M120/RES_hhdet_fec!M120)</f>
        <v>0.71921801390485351</v>
      </c>
      <c r="N120" s="124">
        <f>IF(RES_hhdet_tes!N120=0,"",RES_hhdet_tes!N120/RES_hhdet_fec!N120)</f>
        <v>0.71919502280380621</v>
      </c>
      <c r="O120" s="124">
        <f>IF(RES_hhdet_tes!O120=0,"",RES_hhdet_tes!O120/RES_hhdet_fec!O120)</f>
        <v>0.72490815751819115</v>
      </c>
      <c r="P120" s="124">
        <f>IF(RES_hhdet_tes!P120=0,"",RES_hhdet_tes!P120/RES_hhdet_fec!P120)</f>
        <v>0.71617570867192593</v>
      </c>
      <c r="Q120" s="124">
        <f>IF(RES_hhdet_tes!Q120=0,"",RES_hhdet_tes!Q120/RES_hhdet_fec!Q120)</f>
        <v>0.72511423665397901</v>
      </c>
      <c r="R120" s="124">
        <f>IF(RES_hhdet_tes!R120=0,"",RES_hhdet_tes!R120/RES_hhdet_fec!R120)</f>
        <v>0.72778201739203874</v>
      </c>
      <c r="S120" s="124">
        <f>IF(RES_hhdet_tes!S120=0,"",RES_hhdet_tes!S120/RES_hhdet_fec!S120)</f>
        <v>0.73908303351384608</v>
      </c>
      <c r="T120" s="124">
        <f>IF(RES_hhdet_tes!T120=0,"",RES_hhdet_tes!T120/RES_hhdet_fec!T120)</f>
        <v>0.74218838668989562</v>
      </c>
      <c r="U120" s="124">
        <f>IF(RES_hhdet_tes!U120=0,"",RES_hhdet_tes!U120/RES_hhdet_fec!U120)</f>
        <v>0.7510688217982695</v>
      </c>
      <c r="V120" s="124">
        <f>IF(RES_hhdet_tes!V120=0,"",RES_hhdet_tes!V120/RES_hhdet_fec!V120)</f>
        <v>0.76263859488063557</v>
      </c>
      <c r="W120" s="124">
        <f>IF(RES_hhdet_tes!W120=0,"",RES_hhdet_tes!W120/RES_hhdet_fec!W120)</f>
        <v>0.76913183396765161</v>
      </c>
      <c r="DA120" s="130" t="s">
        <v>2019</v>
      </c>
    </row>
    <row r="121" spans="1:105" ht="12" customHeight="1" x14ac:dyDescent="0.25">
      <c r="A121" s="97" t="s">
        <v>50</v>
      </c>
      <c r="B121" s="111">
        <f>IF(RES_hhdet_tes!B121=0,"",RES_hhdet_tes!B121/RES_hhdet_fec!B121)</f>
        <v>0.61762469634302908</v>
      </c>
      <c r="C121" s="111">
        <f>IF(RES_hhdet_tes!C121=0,"",RES_hhdet_tes!C121/RES_hhdet_fec!C121)</f>
        <v>0.61836572766459241</v>
      </c>
      <c r="D121" s="111">
        <f>IF(RES_hhdet_tes!D121=0,"",RES_hhdet_tes!D121/RES_hhdet_fec!D121)</f>
        <v>0.61914457647885635</v>
      </c>
      <c r="E121" s="111">
        <f>IF(RES_hhdet_tes!E121=0,"",RES_hhdet_tes!E121/RES_hhdet_fec!E121)</f>
        <v>0.62005599413839718</v>
      </c>
      <c r="F121" s="111">
        <f>IF(RES_hhdet_tes!F121=0,"",RES_hhdet_tes!F121/RES_hhdet_fec!F121)</f>
        <v>0.6211813055055635</v>
      </c>
      <c r="G121" s="111">
        <f>IF(RES_hhdet_tes!G121=0,"",RES_hhdet_tes!G121/RES_hhdet_fec!G121)</f>
        <v>0.62235331853917331</v>
      </c>
      <c r="H121" s="111">
        <f>IF(RES_hhdet_tes!H121=0,"",RES_hhdet_tes!H121/RES_hhdet_fec!H121)</f>
        <v>0.6238320738046943</v>
      </c>
      <c r="I121" s="111">
        <f>IF(RES_hhdet_tes!I121=0,"",RES_hhdet_tes!I121/RES_hhdet_fec!I121)</f>
        <v>0.62453436370684312</v>
      </c>
      <c r="J121" s="111">
        <f>IF(RES_hhdet_tes!J121=0,"",RES_hhdet_tes!J121/RES_hhdet_fec!J121)</f>
        <v>0.62464251063676846</v>
      </c>
      <c r="K121" s="111">
        <f>IF(RES_hhdet_tes!K121=0,"",RES_hhdet_tes!K121/RES_hhdet_fec!K121)</f>
        <v>0.62476078807284374</v>
      </c>
      <c r="L121" s="111">
        <f>IF(RES_hhdet_tes!L121=0,"",RES_hhdet_tes!L121/RES_hhdet_fec!L121)</f>
        <v>0.6248501197215971</v>
      </c>
      <c r="M121" s="111">
        <f>IF(RES_hhdet_tes!M121=0,"",RES_hhdet_tes!M121/RES_hhdet_fec!M121)</f>
        <v>0.62497868596886674</v>
      </c>
      <c r="N121" s="111">
        <f>IF(RES_hhdet_tes!N121=0,"",RES_hhdet_tes!N121/RES_hhdet_fec!N121)</f>
        <v>0.62516073887725421</v>
      </c>
      <c r="O121" s="111">
        <f>IF(RES_hhdet_tes!O121=0,"",RES_hhdet_tes!O121/RES_hhdet_fec!O121)</f>
        <v>0.62529869671606486</v>
      </c>
      <c r="P121" s="111">
        <f>IF(RES_hhdet_tes!P121=0,"",RES_hhdet_tes!P121/RES_hhdet_fec!P121)</f>
        <v>0.62535537214746839</v>
      </c>
      <c r="Q121" s="111">
        <f>IF(RES_hhdet_tes!Q121=0,"",RES_hhdet_tes!Q121/RES_hhdet_fec!Q121)</f>
        <v>0.6254135936749794</v>
      </c>
      <c r="R121" s="111">
        <f>IF(RES_hhdet_tes!R121=0,"",RES_hhdet_tes!R121/RES_hhdet_fec!R121)</f>
        <v>0.62552330313887416</v>
      </c>
      <c r="S121" s="111">
        <f>IF(RES_hhdet_tes!S121=0,"",RES_hhdet_tes!S121/RES_hhdet_fec!S121)</f>
        <v>0.6256991127152397</v>
      </c>
      <c r="T121" s="111">
        <f>IF(RES_hhdet_tes!T121=0,"",RES_hhdet_tes!T121/RES_hhdet_fec!T121)</f>
        <v>0.62599442289661422</v>
      </c>
      <c r="U121" s="111">
        <f>IF(RES_hhdet_tes!U121=0,"",RES_hhdet_tes!U121/RES_hhdet_fec!U121)</f>
        <v>0.6265198658433051</v>
      </c>
      <c r="V121" s="111">
        <f>IF(RES_hhdet_tes!V121=0,"",RES_hhdet_tes!V121/RES_hhdet_fec!V121)</f>
        <v>0.62734072010923447</v>
      </c>
      <c r="W121" s="111">
        <f>IF(RES_hhdet_tes!W121=0,"",RES_hhdet_tes!W121/RES_hhdet_fec!W121)</f>
        <v>0.62793098105312728</v>
      </c>
      <c r="DA121" s="63" t="s">
        <v>2020</v>
      </c>
    </row>
    <row r="122" spans="1:105" ht="12" customHeight="1" x14ac:dyDescent="0.25">
      <c r="A122" s="109" t="s">
        <v>120</v>
      </c>
      <c r="B122" s="45">
        <f>IF(RES_hhdet_tes!B122=0,"",RES_hhdet_tes!B122/RES_hhdet_fec!B122)</f>
        <v>0.76214976065873707</v>
      </c>
      <c r="C122" s="45">
        <f>IF(RES_hhdet_tes!C122=0,"",RES_hhdet_tes!C122/RES_hhdet_fec!C122)</f>
        <v>0.76438989261659429</v>
      </c>
      <c r="D122" s="45">
        <f>IF(RES_hhdet_tes!D122=0,"",RES_hhdet_tes!D122/RES_hhdet_fec!D122)</f>
        <v>0.76639026747742334</v>
      </c>
      <c r="E122" s="45">
        <f>IF(RES_hhdet_tes!E122=0,"",RES_hhdet_tes!E122/RES_hhdet_fec!E122)</f>
        <v>0.76836244948833998</v>
      </c>
      <c r="F122" s="45">
        <f>IF(RES_hhdet_tes!F122=0,"",RES_hhdet_tes!F122/RES_hhdet_fec!F122)</f>
        <v>0.77115677686646844</v>
      </c>
      <c r="G122" s="45">
        <f>IF(RES_hhdet_tes!G122=0,"",RES_hhdet_tes!G122/RES_hhdet_fec!G122)</f>
        <v>0.77486996192821145</v>
      </c>
      <c r="H122" s="45">
        <f>IF(RES_hhdet_tes!H122=0,"",RES_hhdet_tes!H122/RES_hhdet_fec!H122)</f>
        <v>0.77936732675303555</v>
      </c>
      <c r="I122" s="45">
        <f>IF(RES_hhdet_tes!I122=0,"",RES_hhdet_tes!I122/RES_hhdet_fec!I122)</f>
        <v>0.78157670613538066</v>
      </c>
      <c r="J122" s="45">
        <f>IF(RES_hhdet_tes!J122=0,"",RES_hhdet_tes!J122/RES_hhdet_fec!J122)</f>
        <v>0.78220562050074427</v>
      </c>
      <c r="K122" s="45">
        <f>IF(RES_hhdet_tes!K122=0,"",RES_hhdet_tes!K122/RES_hhdet_fec!K122)</f>
        <v>0.78323703341540518</v>
      </c>
      <c r="L122" s="45">
        <f>IF(RES_hhdet_tes!L122=0,"",RES_hhdet_tes!L122/RES_hhdet_fec!L122)</f>
        <v>0.78395204312668865</v>
      </c>
      <c r="M122" s="45">
        <f>IF(RES_hhdet_tes!M122=0,"",RES_hhdet_tes!M122/RES_hhdet_fec!M122)</f>
        <v>0.7853083328844509</v>
      </c>
      <c r="N122" s="45">
        <f>IF(RES_hhdet_tes!N122=0,"",RES_hhdet_tes!N122/RES_hhdet_fec!N122)</f>
        <v>0.78816777415706574</v>
      </c>
      <c r="O122" s="45">
        <f>IF(RES_hhdet_tes!O122=0,"",RES_hhdet_tes!O122/RES_hhdet_fec!O122)</f>
        <v>0.79246060587501788</v>
      </c>
      <c r="P122" s="45">
        <f>IF(RES_hhdet_tes!P122=0,"",RES_hhdet_tes!P122/RES_hhdet_fec!P122)</f>
        <v>0.79476125459173497</v>
      </c>
      <c r="Q122" s="45">
        <f>IF(RES_hhdet_tes!Q122=0,"",RES_hhdet_tes!Q122/RES_hhdet_fec!Q122)</f>
        <v>0.79895738321920917</v>
      </c>
      <c r="R122" s="45">
        <f>IF(RES_hhdet_tes!R122=0,"",RES_hhdet_tes!R122/RES_hhdet_fec!R122)</f>
        <v>0.80339662974081127</v>
      </c>
      <c r="S122" s="45">
        <f>IF(RES_hhdet_tes!S122=0,"",RES_hhdet_tes!S122/RES_hhdet_fec!S122)</f>
        <v>0.81062930756454987</v>
      </c>
      <c r="T122" s="45">
        <f>IF(RES_hhdet_tes!T122=0,"",RES_hhdet_tes!T122/RES_hhdet_fec!T122)</f>
        <v>0.81819100340433393</v>
      </c>
      <c r="U122" s="45">
        <f>IF(RES_hhdet_tes!U122=0,"",RES_hhdet_tes!U122/RES_hhdet_fec!U122)</f>
        <v>0.83037400230282887</v>
      </c>
      <c r="V122" s="45">
        <f>IF(RES_hhdet_tes!V122=0,"",RES_hhdet_tes!V122/RES_hhdet_fec!V122)</f>
        <v>0.84543146706310635</v>
      </c>
      <c r="W122" s="45">
        <f>IF(RES_hhdet_tes!W122=0,"",RES_hhdet_tes!W122/RES_hhdet_fec!W122)</f>
        <v>0.8566084865978264</v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 t="str">
        <f>IF(RES_hhdet_tes!B124=0,"",RES_hhdet_tes!B124/RES_hhdet_fec!B124)</f>
        <v/>
      </c>
      <c r="C124" s="119" t="str">
        <f>IF(RES_hhdet_tes!C124=0,"",RES_hhdet_tes!C124/RES_hhdet_fec!C124)</f>
        <v/>
      </c>
      <c r="D124" s="119" t="str">
        <f>IF(RES_hhdet_tes!D124=0,"",RES_hhdet_tes!D124/RES_hhdet_fec!D124)</f>
        <v/>
      </c>
      <c r="E124" s="119" t="str">
        <f>IF(RES_hhdet_tes!E124=0,"",RES_hhdet_tes!E124/RES_hhdet_fec!E124)</f>
        <v/>
      </c>
      <c r="F124" s="119">
        <f>IF(RES_hhdet_tes!F124=0,"",RES_hhdet_tes!F124/RES_hhdet_fec!F124)</f>
        <v>0.76642049330894602</v>
      </c>
      <c r="G124" s="119">
        <f>IF(RES_hhdet_tes!G124=0,"",RES_hhdet_tes!G124/RES_hhdet_fec!G124)</f>
        <v>0.77476084915066579</v>
      </c>
      <c r="H124" s="119">
        <f>IF(RES_hhdet_tes!H124=0,"",RES_hhdet_tes!H124/RES_hhdet_fec!H124)</f>
        <v>0.77790605892517506</v>
      </c>
      <c r="I124" s="119">
        <f>IF(RES_hhdet_tes!I124=0,"",RES_hhdet_tes!I124/RES_hhdet_fec!I124)</f>
        <v>0.7787182547687892</v>
      </c>
      <c r="J124" s="119">
        <f>IF(RES_hhdet_tes!J124=0,"",RES_hhdet_tes!J124/RES_hhdet_fec!J124)</f>
        <v>0.80346596898017664</v>
      </c>
      <c r="K124" s="119">
        <f>IF(RES_hhdet_tes!K124=0,"",RES_hhdet_tes!K124/RES_hhdet_fec!K124)</f>
        <v>0.80426885040516183</v>
      </c>
      <c r="L124" s="119">
        <f>IF(RES_hhdet_tes!L124=0,"",RES_hhdet_tes!L124/RES_hhdet_fec!L124)</f>
        <v>0.78910758616486854</v>
      </c>
      <c r="M124" s="119">
        <f>IF(RES_hhdet_tes!M124=0,"",RES_hhdet_tes!M124/RES_hhdet_fec!M124)</f>
        <v>0.78878554427951031</v>
      </c>
      <c r="N124" s="119">
        <f>IF(RES_hhdet_tes!N124=0,"",RES_hhdet_tes!N124/RES_hhdet_fec!N124)</f>
        <v>0.80423565472185032</v>
      </c>
      <c r="O124" s="119">
        <f>IF(RES_hhdet_tes!O124=0,"",RES_hhdet_tes!O124/RES_hhdet_fec!O124)</f>
        <v>0.79912601166857256</v>
      </c>
      <c r="P124" s="119">
        <f>IF(RES_hhdet_tes!P124=0,"",RES_hhdet_tes!P124/RES_hhdet_fec!P124)</f>
        <v>0.80087979193719461</v>
      </c>
      <c r="Q124" s="119">
        <f>IF(RES_hhdet_tes!Q124=0,"",RES_hhdet_tes!Q124/RES_hhdet_fec!Q124)</f>
        <v>0.81818448096034291</v>
      </c>
      <c r="R124" s="119">
        <f>IF(RES_hhdet_tes!R124=0,"",RES_hhdet_tes!R124/RES_hhdet_fec!R124)</f>
        <v>0.81171536321023596</v>
      </c>
      <c r="S124" s="119">
        <f>IF(RES_hhdet_tes!S124=0,"",RES_hhdet_tes!S124/RES_hhdet_fec!S124)</f>
        <v>0.8269248240471424</v>
      </c>
      <c r="T124" s="119">
        <f>IF(RES_hhdet_tes!T124=0,"",RES_hhdet_tes!T124/RES_hhdet_fec!T124)</f>
        <v>0.81693765899208659</v>
      </c>
      <c r="U124" s="119">
        <f>IF(RES_hhdet_tes!U124=0,"",RES_hhdet_tes!U124/RES_hhdet_fec!U124)</f>
        <v>0.82902081788978021</v>
      </c>
      <c r="V124" s="119">
        <f>IF(RES_hhdet_tes!V124=0,"",RES_hhdet_tes!V124/RES_hhdet_fec!V124)</f>
        <v>0.82164536667764843</v>
      </c>
      <c r="W124" s="119">
        <f>IF(RES_hhdet_tes!W124=0,"",RES_hhdet_tes!W124/RES_hhdet_fec!W124)</f>
        <v>0.83097652688002643</v>
      </c>
      <c r="DA124" s="129" t="s">
        <v>2022</v>
      </c>
    </row>
    <row r="125" spans="1:105" ht="12.95" customHeight="1" x14ac:dyDescent="0.25">
      <c r="A125" s="121" t="s">
        <v>57</v>
      </c>
      <c r="B125" s="124" t="str">
        <f>IF(RES_hhdet_tes!B125=0,"",RES_hhdet_tes!B125/RES_hhdet_fec!B125)</f>
        <v/>
      </c>
      <c r="C125" s="124" t="str">
        <f>IF(RES_hhdet_tes!C125=0,"",RES_hhdet_tes!C125/RES_hhdet_fec!C125)</f>
        <v/>
      </c>
      <c r="D125" s="124" t="str">
        <f>IF(RES_hhdet_tes!D125=0,"",RES_hhdet_tes!D125/RES_hhdet_fec!D125)</f>
        <v/>
      </c>
      <c r="E125" s="124" t="str">
        <f>IF(RES_hhdet_tes!E125=0,"",RES_hhdet_tes!E125/RES_hhdet_fec!E125)</f>
        <v/>
      </c>
      <c r="F125" s="124">
        <f>IF(RES_hhdet_tes!F125=0,"",RES_hhdet_tes!F125/RES_hhdet_fec!F125)</f>
        <v>0.7614467292056244</v>
      </c>
      <c r="G125" s="124">
        <f>IF(RES_hhdet_tes!G125=0,"",RES_hhdet_tes!G125/RES_hhdet_fec!G125)</f>
        <v>0.76146124476852117</v>
      </c>
      <c r="H125" s="124">
        <f>IF(RES_hhdet_tes!H125=0,"",RES_hhdet_tes!H125/RES_hhdet_fec!H125)</f>
        <v>0.7617295055877048</v>
      </c>
      <c r="I125" s="124">
        <f>IF(RES_hhdet_tes!I125=0,"",RES_hhdet_tes!I125/RES_hhdet_fec!I125)</f>
        <v>0.76170897365579171</v>
      </c>
      <c r="J125" s="124">
        <f>IF(RES_hhdet_tes!J125=0,"",RES_hhdet_tes!J125/RES_hhdet_fec!J125)</f>
        <v>0.76224921383057542</v>
      </c>
      <c r="K125" s="124">
        <f>IF(RES_hhdet_tes!K125=0,"",RES_hhdet_tes!K125/RES_hhdet_fec!K125)</f>
        <v>0.76513235082412712</v>
      </c>
      <c r="L125" s="124">
        <f>IF(RES_hhdet_tes!L125=0,"",RES_hhdet_tes!L125/RES_hhdet_fec!L125)</f>
        <v>0.76878115164108907</v>
      </c>
      <c r="M125" s="124">
        <f>IF(RES_hhdet_tes!M125=0,"",RES_hhdet_tes!M125/RES_hhdet_fec!M125)</f>
        <v>0.77479812829752437</v>
      </c>
      <c r="N125" s="124">
        <f>IF(RES_hhdet_tes!N125=0,"",RES_hhdet_tes!N125/RES_hhdet_fec!N125)</f>
        <v>0.77807704320308624</v>
      </c>
      <c r="O125" s="124">
        <f>IF(RES_hhdet_tes!O125=0,"",RES_hhdet_tes!O125/RES_hhdet_fec!O125)</f>
        <v>0.78132333919500818</v>
      </c>
      <c r="P125" s="124">
        <f>IF(RES_hhdet_tes!P125=0,"",RES_hhdet_tes!P125/RES_hhdet_fec!P125)</f>
        <v>0.78328428189844979</v>
      </c>
      <c r="Q125" s="124">
        <f>IF(RES_hhdet_tes!Q125=0,"",RES_hhdet_tes!Q125/RES_hhdet_fec!Q125)</f>
        <v>0.78467641006163524</v>
      </c>
      <c r="R125" s="124">
        <f>IF(RES_hhdet_tes!R125=0,"",RES_hhdet_tes!R125/RES_hhdet_fec!R125)</f>
        <v>0.7865194240236496</v>
      </c>
      <c r="S125" s="124">
        <f>IF(RES_hhdet_tes!S125=0,"",RES_hhdet_tes!S125/RES_hhdet_fec!S125)</f>
        <v>0.7881497623942364</v>
      </c>
      <c r="T125" s="124">
        <f>IF(RES_hhdet_tes!T125=0,"",RES_hhdet_tes!T125/RES_hhdet_fec!T125)</f>
        <v>0.7900485215381603</v>
      </c>
      <c r="U125" s="124">
        <f>IF(RES_hhdet_tes!U125=0,"",RES_hhdet_tes!U125/RES_hhdet_fec!U125)</f>
        <v>0.79220380117147793</v>
      </c>
      <c r="V125" s="124">
        <f>IF(RES_hhdet_tes!V125=0,"",RES_hhdet_tes!V125/RES_hhdet_fec!V125)</f>
        <v>0.79343368331543074</v>
      </c>
      <c r="W125" s="124">
        <f>IF(RES_hhdet_tes!W125=0,"",RES_hhdet_tes!W125/RES_hhdet_fec!W125)</f>
        <v>0.79396302299053023</v>
      </c>
      <c r="DA125" s="130" t="s">
        <v>2023</v>
      </c>
    </row>
    <row r="126" spans="1:105" ht="12" customHeight="1" x14ac:dyDescent="0.25">
      <c r="A126" s="97" t="s">
        <v>203</v>
      </c>
      <c r="B126" s="111" t="str">
        <f>IF(RES_hhdet_tes!B126=0,"",RES_hhdet_tes!B126/RES_hhdet_fec!B126)</f>
        <v/>
      </c>
      <c r="C126" s="111" t="str">
        <f>IF(RES_hhdet_tes!C126=0,"",RES_hhdet_tes!C126/RES_hhdet_fec!C126)</f>
        <v/>
      </c>
      <c r="D126" s="111" t="str">
        <f>IF(RES_hhdet_tes!D126=0,"",RES_hhdet_tes!D126/RES_hhdet_fec!D126)</f>
        <v/>
      </c>
      <c r="E126" s="111" t="str">
        <f>IF(RES_hhdet_tes!E126=0,"",RES_hhdet_tes!E126/RES_hhdet_fec!E126)</f>
        <v/>
      </c>
      <c r="F126" s="111">
        <f>IF(RES_hhdet_tes!F126=0,"",RES_hhdet_tes!F126/RES_hhdet_fec!F126)</f>
        <v>0.76058742093756904</v>
      </c>
      <c r="G126" s="111">
        <f>IF(RES_hhdet_tes!G126=0,"",RES_hhdet_tes!G126/RES_hhdet_fec!G126)</f>
        <v>0.76061403505778225</v>
      </c>
      <c r="H126" s="111">
        <f>IF(RES_hhdet_tes!H126=0,"",RES_hhdet_tes!H126/RES_hhdet_fec!H126)</f>
        <v>0.76090885006303033</v>
      </c>
      <c r="I126" s="111">
        <f>IF(RES_hhdet_tes!I126=0,"",RES_hhdet_tes!I126/RES_hhdet_fec!I126)</f>
        <v>0.76091013470669189</v>
      </c>
      <c r="J126" s="111">
        <f>IF(RES_hhdet_tes!J126=0,"",RES_hhdet_tes!J126/RES_hhdet_fec!J126)</f>
        <v>0.76148755791998024</v>
      </c>
      <c r="K126" s="111">
        <f>IF(RES_hhdet_tes!K126=0,"",RES_hhdet_tes!K126/RES_hhdet_fec!K126)</f>
        <v>0.76438743023744327</v>
      </c>
      <c r="L126" s="111">
        <f>IF(RES_hhdet_tes!L126=0,"",RES_hhdet_tes!L126/RES_hhdet_fec!L126)</f>
        <v>0.76802486999560626</v>
      </c>
      <c r="M126" s="111">
        <f>IF(RES_hhdet_tes!M126=0,"",RES_hhdet_tes!M126/RES_hhdet_fec!M126)</f>
        <v>0.77405973988147114</v>
      </c>
      <c r="N126" s="111">
        <f>IF(RES_hhdet_tes!N126=0,"",RES_hhdet_tes!N126/RES_hhdet_fec!N126)</f>
        <v>0.77739138908465177</v>
      </c>
      <c r="O126" s="111">
        <f>IF(RES_hhdet_tes!O126=0,"",RES_hhdet_tes!O126/RES_hhdet_fec!O126)</f>
        <v>0.78060166501132344</v>
      </c>
      <c r="P126" s="111">
        <f>IF(RES_hhdet_tes!P126=0,"",RES_hhdet_tes!P126/RES_hhdet_fec!P126)</f>
        <v>0.78255125120411162</v>
      </c>
      <c r="Q126" s="111">
        <f>IF(RES_hhdet_tes!Q126=0,"",RES_hhdet_tes!Q126/RES_hhdet_fec!Q126)</f>
        <v>0.7840149837224093</v>
      </c>
      <c r="R126" s="111">
        <f>IF(RES_hhdet_tes!R126=0,"",RES_hhdet_tes!R126/RES_hhdet_fec!R126)</f>
        <v>0.78586471774894395</v>
      </c>
      <c r="S126" s="111">
        <f>IF(RES_hhdet_tes!S126=0,"",RES_hhdet_tes!S126/RES_hhdet_fec!S126)</f>
        <v>0.78750439318202548</v>
      </c>
      <c r="T126" s="111">
        <f>IF(RES_hhdet_tes!T126=0,"",RES_hhdet_tes!T126/RES_hhdet_fec!T126)</f>
        <v>0.78941471530520657</v>
      </c>
      <c r="U126" s="111">
        <f>IF(RES_hhdet_tes!U126=0,"",RES_hhdet_tes!U126/RES_hhdet_fec!U126)</f>
        <v>0.79157139915691943</v>
      </c>
      <c r="V126" s="111">
        <f>IF(RES_hhdet_tes!V126=0,"",RES_hhdet_tes!V126/RES_hhdet_fec!V126)</f>
        <v>0.79280775430349226</v>
      </c>
      <c r="W126" s="111">
        <f>IF(RES_hhdet_tes!W126=0,"",RES_hhdet_tes!W126/RES_hhdet_fec!W126)</f>
        <v>0.79336000460913958</v>
      </c>
      <c r="DA126" s="63" t="s">
        <v>2024</v>
      </c>
    </row>
    <row r="127" spans="1:105" ht="12" customHeight="1" x14ac:dyDescent="0.25">
      <c r="A127" s="97" t="s">
        <v>53</v>
      </c>
      <c r="B127" s="111" t="str">
        <f>IF(RES_hhdet_tes!B127=0,"",RES_hhdet_tes!B127/RES_hhdet_fec!B127)</f>
        <v/>
      </c>
      <c r="C127" s="111" t="str">
        <f>IF(RES_hhdet_tes!C127=0,"",RES_hhdet_tes!C127/RES_hhdet_fec!C127)</f>
        <v/>
      </c>
      <c r="D127" s="111" t="str">
        <f>IF(RES_hhdet_tes!D127=0,"",RES_hhdet_tes!D127/RES_hhdet_fec!D127)</f>
        <v/>
      </c>
      <c r="E127" s="111" t="str">
        <f>IF(RES_hhdet_tes!E127=0,"",RES_hhdet_tes!E127/RES_hhdet_fec!E127)</f>
        <v/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 t="str">
        <f>IF(RES_hhdet_tes!B128=0,"",RES_hhdet_tes!B128/RES_hhdet_fec!B128)</f>
        <v/>
      </c>
      <c r="C128" s="124" t="str">
        <f>IF(RES_hhdet_tes!C128=0,"",RES_hhdet_tes!C128/RES_hhdet_fec!C128)</f>
        <v/>
      </c>
      <c r="D128" s="124" t="str">
        <f>IF(RES_hhdet_tes!D128=0,"",RES_hhdet_tes!D128/RES_hhdet_fec!D128)</f>
        <v/>
      </c>
      <c r="E128" s="124" t="str">
        <f>IF(RES_hhdet_tes!E128=0,"",RES_hhdet_tes!E128/RES_hhdet_fec!E128)</f>
        <v/>
      </c>
      <c r="F128" s="124">
        <f>IF(RES_hhdet_tes!F128=0,"",RES_hhdet_tes!F128/RES_hhdet_fec!F128)</f>
        <v>2.5331946598946562</v>
      </c>
      <c r="G128" s="124">
        <f>IF(RES_hhdet_tes!G128=0,"",RES_hhdet_tes!G128/RES_hhdet_fec!G128)</f>
        <v>2.5838910455000885</v>
      </c>
      <c r="H128" s="124">
        <f>IF(RES_hhdet_tes!H128=0,"",RES_hhdet_tes!H128/RES_hhdet_fec!H128)</f>
        <v>2.5892522708026982</v>
      </c>
      <c r="I128" s="124">
        <f>IF(RES_hhdet_tes!I128=0,"",RES_hhdet_tes!I128/RES_hhdet_fec!I128)</f>
        <v>2.6001260256057286</v>
      </c>
      <c r="J128" s="124">
        <f>IF(RES_hhdet_tes!J128=0,"",RES_hhdet_tes!J128/RES_hhdet_fec!J128)</f>
        <v>2.6112802407905411</v>
      </c>
      <c r="K128" s="124">
        <f>IF(RES_hhdet_tes!K128=0,"",RES_hhdet_tes!K128/RES_hhdet_fec!K128)</f>
        <v>2.6707705673638285</v>
      </c>
      <c r="L128" s="124">
        <f>IF(RES_hhdet_tes!L128=0,"",RES_hhdet_tes!L128/RES_hhdet_fec!L128)</f>
        <v>2.7671376055137418</v>
      </c>
      <c r="M128" s="124">
        <f>IF(RES_hhdet_tes!M128=0,"",RES_hhdet_tes!M128/RES_hhdet_fec!M128)</f>
        <v>2.928059843813561</v>
      </c>
      <c r="N128" s="124">
        <f>IF(RES_hhdet_tes!N128=0,"",RES_hhdet_tes!N128/RES_hhdet_fec!N128)</f>
        <v>3.1091524466386873</v>
      </c>
      <c r="O128" s="124">
        <f>IF(RES_hhdet_tes!O128=0,"",RES_hhdet_tes!O128/RES_hhdet_fec!O128)</f>
        <v>3.234832321261786</v>
      </c>
      <c r="P128" s="124">
        <f>IF(RES_hhdet_tes!P128=0,"",RES_hhdet_tes!P128/RES_hhdet_fec!P128)</f>
        <v>3.2940861578640925</v>
      </c>
      <c r="Q128" s="124">
        <f>IF(RES_hhdet_tes!Q128=0,"",RES_hhdet_tes!Q128/RES_hhdet_fec!Q128)</f>
        <v>3.3488665884172186</v>
      </c>
      <c r="R128" s="124">
        <f>IF(RES_hhdet_tes!R128=0,"",RES_hhdet_tes!R128/RES_hhdet_fec!R128)</f>
        <v>3.407707027973593</v>
      </c>
      <c r="S128" s="124">
        <f>IF(RES_hhdet_tes!S128=0,"",RES_hhdet_tes!S128/RES_hhdet_fec!S128)</f>
        <v>3.479238753362127</v>
      </c>
      <c r="T128" s="124">
        <f>IF(RES_hhdet_tes!T128=0,"",RES_hhdet_tes!T128/RES_hhdet_fec!T128)</f>
        <v>3.564846923589057</v>
      </c>
      <c r="U128" s="124">
        <f>IF(RES_hhdet_tes!U128=0,"",RES_hhdet_tes!U128/RES_hhdet_fec!U128)</f>
        <v>3.6681638504731766</v>
      </c>
      <c r="V128" s="124">
        <f>IF(RES_hhdet_tes!V128=0,"",RES_hhdet_tes!V128/RES_hhdet_fec!V128)</f>
        <v>3.789053948526024</v>
      </c>
      <c r="W128" s="124">
        <f>IF(RES_hhdet_tes!W128=0,"",RES_hhdet_tes!W128/RES_hhdet_fec!W128)</f>
        <v>3.8781909838466619</v>
      </c>
      <c r="DA128" s="130" t="s">
        <v>2026</v>
      </c>
    </row>
    <row r="129" spans="1:105" ht="12" customHeight="1" x14ac:dyDescent="0.25">
      <c r="A129" s="97" t="s">
        <v>53</v>
      </c>
      <c r="B129" s="111" t="str">
        <f>IF(RES_hhdet_tes!B129=0,"",RES_hhdet_tes!B129/RES_hhdet_fec!B129)</f>
        <v/>
      </c>
      <c r="C129" s="111" t="str">
        <f>IF(RES_hhdet_tes!C129=0,"",RES_hhdet_tes!C129/RES_hhdet_fec!C129)</f>
        <v/>
      </c>
      <c r="D129" s="111" t="str">
        <f>IF(RES_hhdet_tes!D129=0,"",RES_hhdet_tes!D129/RES_hhdet_fec!D129)</f>
        <v/>
      </c>
      <c r="E129" s="111" t="str">
        <f>IF(RES_hhdet_tes!E129=0,"",RES_hhdet_tes!E129/RES_hhdet_fec!E129)</f>
        <v/>
      </c>
      <c r="F129" s="111">
        <f>IF(RES_hhdet_tes!F129=0,"",RES_hhdet_tes!F129/RES_hhdet_fec!F129)</f>
        <v>2.5331946598946562</v>
      </c>
      <c r="G129" s="111">
        <f>IF(RES_hhdet_tes!G129=0,"",RES_hhdet_tes!G129/RES_hhdet_fec!G129)</f>
        <v>2.5838910455000885</v>
      </c>
      <c r="H129" s="111">
        <f>IF(RES_hhdet_tes!H129=0,"",RES_hhdet_tes!H129/RES_hhdet_fec!H129)</f>
        <v>2.5892522708026982</v>
      </c>
      <c r="I129" s="111">
        <f>IF(RES_hhdet_tes!I129=0,"",RES_hhdet_tes!I129/RES_hhdet_fec!I129)</f>
        <v>2.6001260256057286</v>
      </c>
      <c r="J129" s="111">
        <f>IF(RES_hhdet_tes!J129=0,"",RES_hhdet_tes!J129/RES_hhdet_fec!J129)</f>
        <v>2.6112802407905411</v>
      </c>
      <c r="K129" s="111">
        <f>IF(RES_hhdet_tes!K129=0,"",RES_hhdet_tes!K129/RES_hhdet_fec!K129)</f>
        <v>2.6707705673638285</v>
      </c>
      <c r="L129" s="111">
        <f>IF(RES_hhdet_tes!L129=0,"",RES_hhdet_tes!L129/RES_hhdet_fec!L129)</f>
        <v>2.7671376055137418</v>
      </c>
      <c r="M129" s="111">
        <f>IF(RES_hhdet_tes!M129=0,"",RES_hhdet_tes!M129/RES_hhdet_fec!M129)</f>
        <v>2.928059843813561</v>
      </c>
      <c r="N129" s="111">
        <f>IF(RES_hhdet_tes!N129=0,"",RES_hhdet_tes!N129/RES_hhdet_fec!N129)</f>
        <v>3.1091524466386873</v>
      </c>
      <c r="O129" s="111">
        <f>IF(RES_hhdet_tes!O129=0,"",RES_hhdet_tes!O129/RES_hhdet_fec!O129)</f>
        <v>3.234832321261786</v>
      </c>
      <c r="P129" s="111">
        <f>IF(RES_hhdet_tes!P129=0,"",RES_hhdet_tes!P129/RES_hhdet_fec!P129)</f>
        <v>3.2940861578640925</v>
      </c>
      <c r="Q129" s="111">
        <f>IF(RES_hhdet_tes!Q129=0,"",RES_hhdet_tes!Q129/RES_hhdet_fec!Q129)</f>
        <v>3.3488665884172186</v>
      </c>
      <c r="R129" s="111">
        <f>IF(RES_hhdet_tes!R129=0,"",RES_hhdet_tes!R129/RES_hhdet_fec!R129)</f>
        <v>3.407707027973593</v>
      </c>
      <c r="S129" s="111">
        <f>IF(RES_hhdet_tes!S129=0,"",RES_hhdet_tes!S129/RES_hhdet_fec!S129)</f>
        <v>3.479238753362127</v>
      </c>
      <c r="T129" s="111">
        <f>IF(RES_hhdet_tes!T129=0,"",RES_hhdet_tes!T129/RES_hhdet_fec!T129)</f>
        <v>3.564846923589057</v>
      </c>
      <c r="U129" s="111">
        <f>IF(RES_hhdet_tes!U129=0,"",RES_hhdet_tes!U129/RES_hhdet_fec!U129)</f>
        <v>3.6681638504731766</v>
      </c>
      <c r="V129" s="111">
        <f>IF(RES_hhdet_tes!V129=0,"",RES_hhdet_tes!V129/RES_hhdet_fec!V129)</f>
        <v>3.789053948526024</v>
      </c>
      <c r="W129" s="111">
        <f>IF(RES_hhdet_tes!W129=0,"",RES_hhdet_tes!W129/RES_hhdet_fec!W129)</f>
        <v>3.8781909838466619</v>
      </c>
      <c r="DA129" s="63" t="s">
        <v>2027</v>
      </c>
    </row>
    <row r="130" spans="1:105" ht="12" customHeight="1" x14ac:dyDescent="0.25">
      <c r="A130" s="121" t="s">
        <v>55</v>
      </c>
      <c r="B130" s="124" t="str">
        <f>IF(RES_hhdet_tes!B130=0,"",RES_hhdet_tes!B130/RES_hhdet_fec!B130)</f>
        <v/>
      </c>
      <c r="C130" s="124" t="str">
        <f>IF(RES_hhdet_tes!C130=0,"",RES_hhdet_tes!C130/RES_hhdet_fec!C130)</f>
        <v/>
      </c>
      <c r="D130" s="124" t="str">
        <f>IF(RES_hhdet_tes!D130=0,"",RES_hhdet_tes!D130/RES_hhdet_fec!D130)</f>
        <v/>
      </c>
      <c r="E130" s="124" t="str">
        <f>IF(RES_hhdet_tes!E130=0,"",RES_hhdet_tes!E130/RES_hhdet_fec!E130)</f>
        <v/>
      </c>
      <c r="F130" s="124">
        <f>IF(RES_hhdet_tes!F130=0,"",RES_hhdet_tes!F130/RES_hhdet_fec!F130)</f>
        <v>0.78728325214742445</v>
      </c>
      <c r="G130" s="124">
        <f>IF(RES_hhdet_tes!G130=0,"",RES_hhdet_tes!G130/RES_hhdet_fec!G130)</f>
        <v>0.78433486750673187</v>
      </c>
      <c r="H130" s="124">
        <f>IF(RES_hhdet_tes!H130=0,"",RES_hhdet_tes!H130/RES_hhdet_fec!H130)</f>
        <v>0.7862978040470775</v>
      </c>
      <c r="I130" s="124">
        <f>IF(RES_hhdet_tes!I130=0,"",RES_hhdet_tes!I130/RES_hhdet_fec!I130)</f>
        <v>0.79454370773279837</v>
      </c>
      <c r="J130" s="124">
        <f>IF(RES_hhdet_tes!J130=0,"",RES_hhdet_tes!J130/RES_hhdet_fec!J130)</f>
        <v>0.76373030932994312</v>
      </c>
      <c r="K130" s="124">
        <f>IF(RES_hhdet_tes!K130=0,"",RES_hhdet_tes!K130/RES_hhdet_fec!K130)</f>
        <v>0.75359885267522952</v>
      </c>
      <c r="L130" s="124">
        <f>IF(RES_hhdet_tes!L130=0,"",RES_hhdet_tes!L130/RES_hhdet_fec!L130)</f>
        <v>0.77468868224771414</v>
      </c>
      <c r="M130" s="124">
        <f>IF(RES_hhdet_tes!M130=0,"",RES_hhdet_tes!M130/RES_hhdet_fec!M130)</f>
        <v>0.81939785177523927</v>
      </c>
      <c r="N130" s="124">
        <f>IF(RES_hhdet_tes!N130=0,"",RES_hhdet_tes!N130/RES_hhdet_fec!N130)</f>
        <v>0.82176459332796847</v>
      </c>
      <c r="O130" s="124">
        <f>IF(RES_hhdet_tes!O130=0,"",RES_hhdet_tes!O130/RES_hhdet_fec!O130)</f>
        <v>0.82675055825545618</v>
      </c>
      <c r="P130" s="124">
        <f>IF(RES_hhdet_tes!P130=0,"",RES_hhdet_tes!P130/RES_hhdet_fec!P130)</f>
        <v>0.82962127092662608</v>
      </c>
      <c r="Q130" s="124">
        <f>IF(RES_hhdet_tes!Q130=0,"",RES_hhdet_tes!Q130/RES_hhdet_fec!Q130)</f>
        <v>0.83204847111777247</v>
      </c>
      <c r="R130" s="124">
        <f>IF(RES_hhdet_tes!R130=0,"",RES_hhdet_tes!R130/RES_hhdet_fec!R130)</f>
        <v>0.83428915163113604</v>
      </c>
      <c r="S130" s="124">
        <f>IF(RES_hhdet_tes!S130=0,"",RES_hhdet_tes!S130/RES_hhdet_fec!S130)</f>
        <v>0.83630394093661176</v>
      </c>
      <c r="T130" s="124">
        <f>IF(RES_hhdet_tes!T130=0,"",RES_hhdet_tes!T130/RES_hhdet_fec!T130)</f>
        <v>0.83834017878632272</v>
      </c>
      <c r="U130" s="124">
        <f>IF(RES_hhdet_tes!U130=0,"",RES_hhdet_tes!U130/RES_hhdet_fec!U130)</f>
        <v>0.83877298840628789</v>
      </c>
      <c r="V130" s="124">
        <f>IF(RES_hhdet_tes!V130=0,"",RES_hhdet_tes!V130/RES_hhdet_fec!V130)</f>
        <v>0.84335533452868672</v>
      </c>
      <c r="W130" s="124">
        <f>IF(RES_hhdet_tes!W130=0,"",RES_hhdet_tes!W130/RES_hhdet_fec!W130)</f>
        <v>0.84480359557059626</v>
      </c>
      <c r="DA130" s="130" t="s">
        <v>2028</v>
      </c>
    </row>
    <row r="131" spans="1:105" ht="12" customHeight="1" x14ac:dyDescent="0.25">
      <c r="A131" s="97" t="s">
        <v>128</v>
      </c>
      <c r="B131" s="111" t="str">
        <f>IF(RES_hhdet_tes!B131=0,"",RES_hhdet_tes!B131/RES_hhdet_fec!B131)</f>
        <v/>
      </c>
      <c r="C131" s="111" t="str">
        <f>IF(RES_hhdet_tes!C131=0,"",RES_hhdet_tes!C131/RES_hhdet_fec!C131)</f>
        <v/>
      </c>
      <c r="D131" s="111" t="str">
        <f>IF(RES_hhdet_tes!D131=0,"",RES_hhdet_tes!D131/RES_hhdet_fec!D131)</f>
        <v/>
      </c>
      <c r="E131" s="111" t="str">
        <f>IF(RES_hhdet_tes!E131=0,"",RES_hhdet_tes!E131/RES_hhdet_fec!E131)</f>
        <v/>
      </c>
      <c r="F131" s="111">
        <f>IF(RES_hhdet_tes!F131=0,"",RES_hhdet_tes!F131/RES_hhdet_fec!F131)</f>
        <v>0.81031931147160818</v>
      </c>
      <c r="G131" s="111">
        <f>IF(RES_hhdet_tes!G131=0,"",RES_hhdet_tes!G131/RES_hhdet_fec!G131)</f>
        <v>0.81036348177996209</v>
      </c>
      <c r="H131" s="111">
        <f>IF(RES_hhdet_tes!H131=0,"",RES_hhdet_tes!H131/RES_hhdet_fec!H131)</f>
        <v>0.81085694121709495</v>
      </c>
      <c r="I131" s="111">
        <f>IF(RES_hhdet_tes!I131=0,"",RES_hhdet_tes!I131/RES_hhdet_fec!I131)</f>
        <v>0.81134869987928171</v>
      </c>
      <c r="J131" s="111">
        <f>IF(RES_hhdet_tes!J131=0,"",RES_hhdet_tes!J131/RES_hhdet_fec!J131)</f>
        <v>0.81151830219368259</v>
      </c>
      <c r="K131" s="111">
        <f>IF(RES_hhdet_tes!K131=0,"",RES_hhdet_tes!K131/RES_hhdet_fec!K131)</f>
        <v>0.81250918017950635</v>
      </c>
      <c r="L131" s="111">
        <f>IF(RES_hhdet_tes!L131=0,"",RES_hhdet_tes!L131/RES_hhdet_fec!L131)</f>
        <v>0.81593267686128534</v>
      </c>
      <c r="M131" s="111">
        <f>IF(RES_hhdet_tes!M131=0,"",RES_hhdet_tes!M131/RES_hhdet_fec!M131)</f>
        <v>0.82593952568213747</v>
      </c>
      <c r="N131" s="111">
        <f>IF(RES_hhdet_tes!N131=0,"",RES_hhdet_tes!N131/RES_hhdet_fec!N131)</f>
        <v>0.82927214010250938</v>
      </c>
      <c r="O131" s="111">
        <f>IF(RES_hhdet_tes!O131=0,"",RES_hhdet_tes!O131/RES_hhdet_fec!O131)</f>
        <v>0.83273849136635469</v>
      </c>
      <c r="P131" s="111">
        <f>IF(RES_hhdet_tes!P131=0,"",RES_hhdet_tes!P131/RES_hhdet_fec!P131)</f>
        <v>0.83520537088719726</v>
      </c>
      <c r="Q131" s="111">
        <f>IF(RES_hhdet_tes!Q131=0,"",RES_hhdet_tes!Q131/RES_hhdet_fec!Q131)</f>
        <v>0.83689087499857073</v>
      </c>
      <c r="R131" s="111">
        <f>IF(RES_hhdet_tes!R131=0,"",RES_hhdet_tes!R131/RES_hhdet_fec!R131)</f>
        <v>0.83875738086852247</v>
      </c>
      <c r="S131" s="111">
        <f>IF(RES_hhdet_tes!S131=0,"",RES_hhdet_tes!S131/RES_hhdet_fec!S131)</f>
        <v>0.84026858125764803</v>
      </c>
      <c r="T131" s="111">
        <f>IF(RES_hhdet_tes!T131=0,"",RES_hhdet_tes!T131/RES_hhdet_fec!T131)</f>
        <v>0.84145263410619064</v>
      </c>
      <c r="U131" s="111">
        <f>IF(RES_hhdet_tes!U131=0,"",RES_hhdet_tes!U131/RES_hhdet_fec!U131)</f>
        <v>0.84312351191229484</v>
      </c>
      <c r="V131" s="111">
        <f>IF(RES_hhdet_tes!V131=0,"",RES_hhdet_tes!V131/RES_hhdet_fec!V131)</f>
        <v>0.84818057859975782</v>
      </c>
      <c r="W131" s="111">
        <f>IF(RES_hhdet_tes!W131=0,"",RES_hhdet_tes!W131/RES_hhdet_fec!W131)</f>
        <v>0.8505018800607268</v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>
        <f>IF(RES_hhdet_tes!F132=0,"",RES_hhdet_tes!F132/RES_hhdet_fec!F132)</f>
        <v>0.95672673639807038</v>
      </c>
      <c r="G132" s="111">
        <f>IF(RES_hhdet_tes!G132=0,"",RES_hhdet_tes!G132/RES_hhdet_fec!G132)</f>
        <v>0.96297184976492933</v>
      </c>
      <c r="H132" s="111">
        <f>IF(RES_hhdet_tes!H132=0,"",RES_hhdet_tes!H132/RES_hhdet_fec!H132)</f>
        <v>0.962619899549503</v>
      </c>
      <c r="I132" s="111">
        <f>IF(RES_hhdet_tes!I132=0,"",RES_hhdet_tes!I132/RES_hhdet_fec!I132)</f>
        <v>0.96292072391887784</v>
      </c>
      <c r="J132" s="111">
        <f>IF(RES_hhdet_tes!J132=0,"",RES_hhdet_tes!J132/RES_hhdet_fec!J132)</f>
        <v>0.95394607627095385</v>
      </c>
      <c r="K132" s="111">
        <f>IF(RES_hhdet_tes!K132=0,"",RES_hhdet_tes!K132/RES_hhdet_fec!K132)</f>
        <v>0.99790887589317057</v>
      </c>
      <c r="L132" s="111">
        <f>IF(RES_hhdet_tes!L132=0,"",RES_hhdet_tes!L132/RES_hhdet_fec!L132)</f>
        <v>0.99794423221839257</v>
      </c>
      <c r="M132" s="111">
        <f>IF(RES_hhdet_tes!M132=0,"",RES_hhdet_tes!M132/RES_hhdet_fec!M132)</f>
        <v>0.96115607383431234</v>
      </c>
      <c r="N132" s="111">
        <f>IF(RES_hhdet_tes!N132=0,"",RES_hhdet_tes!N132/RES_hhdet_fec!N132)</f>
        <v>0.97038699381424409</v>
      </c>
      <c r="O132" s="111">
        <f>IF(RES_hhdet_tes!O132=0,"",RES_hhdet_tes!O132/RES_hhdet_fec!O132)</f>
        <v>0.97142061961210024</v>
      </c>
      <c r="P132" s="111">
        <f>IF(RES_hhdet_tes!P132=0,"",RES_hhdet_tes!P132/RES_hhdet_fec!P132)</f>
        <v>0.95912979698754397</v>
      </c>
      <c r="Q132" s="111">
        <f>IF(RES_hhdet_tes!Q132=0,"",RES_hhdet_tes!Q132/RES_hhdet_fec!Q132)</f>
        <v>0.97052846640751711</v>
      </c>
      <c r="R132" s="111">
        <f>IF(RES_hhdet_tes!R132=0,"",RES_hhdet_tes!R132/RES_hhdet_fec!R132)</f>
        <v>0.97207432328080501</v>
      </c>
      <c r="S132" s="111">
        <f>IF(RES_hhdet_tes!S132=0,"",RES_hhdet_tes!S132/RES_hhdet_fec!S132)</f>
        <v>0.97064265115627935</v>
      </c>
      <c r="T132" s="111">
        <f>IF(RES_hhdet_tes!T132=0,"",RES_hhdet_tes!T132/RES_hhdet_fec!T132)</f>
        <v>0.97395816183979456</v>
      </c>
      <c r="U132" s="111">
        <f>IF(RES_hhdet_tes!U132=0,"",RES_hhdet_tes!U132/RES_hhdet_fec!U132)</f>
        <v>0.97105746342748844</v>
      </c>
      <c r="V132" s="111">
        <f>IF(RES_hhdet_tes!V132=0,"",RES_hhdet_tes!V132/RES_hhdet_fec!V132)</f>
        <v>0.97346392341058108</v>
      </c>
      <c r="W132" s="111">
        <f>IF(RES_hhdet_tes!W132=0,"",RES_hhdet_tes!W132/RES_hhdet_fec!W132)</f>
        <v>0.96922984219308495</v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>
        <f>IF(RES_hhdet_tes!F133=0,"",RES_hhdet_tes!F133/RES_hhdet_fec!F133)</f>
        <v>0.81031931147160807</v>
      </c>
      <c r="G133" s="112">
        <f>IF(RES_hhdet_tes!G133=0,"",RES_hhdet_tes!G133/RES_hhdet_fec!G133)</f>
        <v>0.81108148901892108</v>
      </c>
      <c r="H133" s="112">
        <f>IF(RES_hhdet_tes!H133=0,"",RES_hhdet_tes!H133/RES_hhdet_fec!H133)</f>
        <v>0.81187341025330417</v>
      </c>
      <c r="I133" s="112">
        <f>IF(RES_hhdet_tes!I133=0,"",RES_hhdet_tes!I133/RES_hhdet_fec!I133)</f>
        <v>0.81432342973446914</v>
      </c>
      <c r="J133" s="112">
        <f>IF(RES_hhdet_tes!J133=0,"",RES_hhdet_tes!J133/RES_hhdet_fec!J133)</f>
        <v>0.81432342973446925</v>
      </c>
      <c r="K133" s="112">
        <f>IF(RES_hhdet_tes!K133=0,"",RES_hhdet_tes!K133/RES_hhdet_fec!K133)</f>
        <v>0.81432342973446914</v>
      </c>
      <c r="L133" s="112">
        <f>IF(RES_hhdet_tes!L133=0,"",RES_hhdet_tes!L133/RES_hhdet_fec!L133)</f>
        <v>0.82087539150363475</v>
      </c>
      <c r="M133" s="112">
        <f>IF(RES_hhdet_tes!M133=0,"",RES_hhdet_tes!M133/RES_hhdet_fec!M133)</f>
        <v>0.82944410417705072</v>
      </c>
      <c r="N133" s="112">
        <f>IF(RES_hhdet_tes!N133=0,"",RES_hhdet_tes!N133/RES_hhdet_fec!N133)</f>
        <v>0.83169474965198731</v>
      </c>
      <c r="O133" s="112">
        <f>IF(RES_hhdet_tes!O133=0,"",RES_hhdet_tes!O133/RES_hhdet_fec!O133)</f>
        <v>0.83679438259214556</v>
      </c>
      <c r="P133" s="112">
        <f>IF(RES_hhdet_tes!P133=0,"",RES_hhdet_tes!P133/RES_hhdet_fec!P133)</f>
        <v>0.83983785151372892</v>
      </c>
      <c r="Q133" s="112">
        <f>IF(RES_hhdet_tes!Q133=0,"",RES_hhdet_tes!Q133/RES_hhdet_fec!Q133)</f>
        <v>0.84171769774120253</v>
      </c>
      <c r="R133" s="112">
        <f>IF(RES_hhdet_tes!R133=0,"",RES_hhdet_tes!R133/RES_hhdet_fec!R133)</f>
        <v>0.84450811551772365</v>
      </c>
      <c r="S133" s="112">
        <f>IF(RES_hhdet_tes!S133=0,"",RES_hhdet_tes!S133/RES_hhdet_fec!S133)</f>
        <v>0.84502521666520114</v>
      </c>
      <c r="T133" s="112">
        <f>IF(RES_hhdet_tes!T133=0,"",RES_hhdet_tes!T133/RES_hhdet_fec!T133)</f>
        <v>0.85345523655814892</v>
      </c>
      <c r="U133" s="112">
        <f>IF(RES_hhdet_tes!U133=0,"",RES_hhdet_tes!U133/RES_hhdet_fec!U133)</f>
        <v>0.85395130644503525</v>
      </c>
      <c r="V133" s="112">
        <f>IF(RES_hhdet_tes!V133=0,"",RES_hhdet_tes!V133/RES_hhdet_fec!V133)</f>
        <v>0.85471715076068389</v>
      </c>
      <c r="W133" s="112">
        <f>IF(RES_hhdet_tes!W133=0,"",RES_hhdet_tes!W133/RES_hhdet_fec!W133)</f>
        <v>0.85772950130380088</v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 t="str">
        <f>IF(RES_hhdet_tes!B135=0,"",RES_hhdet_tes!B135/RES_hhdet_fec!B135)</f>
        <v/>
      </c>
      <c r="C135" s="112" t="str">
        <f>IF(RES_hhdet_tes!C135=0,"",RES_hhdet_tes!C135/RES_hhdet_fec!C135)</f>
        <v/>
      </c>
      <c r="D135" s="112" t="str">
        <f>IF(RES_hhdet_tes!D135=0,"",RES_hhdet_tes!D135/RES_hhdet_fec!D135)</f>
        <v/>
      </c>
      <c r="E135" s="112" t="str">
        <f>IF(RES_hhdet_tes!E135=0,"",RES_hhdet_tes!E135/RES_hhdet_fec!E135)</f>
        <v/>
      </c>
      <c r="F135" s="112">
        <f>IF(RES_hhdet_tes!F135=0,"",RES_hhdet_tes!F135/RES_hhdet_fec!F135)</f>
        <v>0.65726108527037075</v>
      </c>
      <c r="G135" s="112">
        <f>IF(RES_hhdet_tes!G135=0,"",RES_hhdet_tes!G135/RES_hhdet_fec!G135)</f>
        <v>0.65743764185673415</v>
      </c>
      <c r="H135" s="112">
        <f>IF(RES_hhdet_tes!H135=0,"",RES_hhdet_tes!H135/RES_hhdet_fec!H135)</f>
        <v>0.65745791975061962</v>
      </c>
      <c r="I135" s="112">
        <f>IF(RES_hhdet_tes!I135=0,"",RES_hhdet_tes!I135/RES_hhdet_fec!I135)</f>
        <v>0.65755240827864514</v>
      </c>
      <c r="J135" s="112">
        <f>IF(RES_hhdet_tes!J135=0,"",RES_hhdet_tes!J135/RES_hhdet_fec!J135)</f>
        <v>0.65897666326750592</v>
      </c>
      <c r="K135" s="112">
        <f>IF(RES_hhdet_tes!K135=0,"",RES_hhdet_tes!K135/RES_hhdet_fec!K135)</f>
        <v>0.66300674029241935</v>
      </c>
      <c r="L135" s="112">
        <f>IF(RES_hhdet_tes!L135=0,"",RES_hhdet_tes!L135/RES_hhdet_fec!L135)</f>
        <v>0.66485096311242009</v>
      </c>
      <c r="M135" s="112">
        <f>IF(RES_hhdet_tes!M135=0,"",RES_hhdet_tes!M135/RES_hhdet_fec!M135)</f>
        <v>0.66773602443755975</v>
      </c>
      <c r="N135" s="112">
        <f>IF(RES_hhdet_tes!N135=0,"",RES_hhdet_tes!N135/RES_hhdet_fec!N135)</f>
        <v>0.67071505063183612</v>
      </c>
      <c r="O135" s="112">
        <f>IF(RES_hhdet_tes!O135=0,"",RES_hhdet_tes!O135/RES_hhdet_fec!O135)</f>
        <v>0.67204077611170288</v>
      </c>
      <c r="P135" s="112">
        <f>IF(RES_hhdet_tes!P135=0,"",RES_hhdet_tes!P135/RES_hhdet_fec!P135)</f>
        <v>0.67304562344181351</v>
      </c>
      <c r="Q135" s="112">
        <f>IF(RES_hhdet_tes!Q135=0,"",RES_hhdet_tes!Q135/RES_hhdet_fec!Q135)</f>
        <v>0.6761048715710406</v>
      </c>
      <c r="R135" s="112">
        <f>IF(RES_hhdet_tes!R135=0,"",RES_hhdet_tes!R135/RES_hhdet_fec!R135)</f>
        <v>0.68685670832539503</v>
      </c>
      <c r="S135" s="112">
        <f>IF(RES_hhdet_tes!S135=0,"",RES_hhdet_tes!S135/RES_hhdet_fec!S135)</f>
        <v>0.70602492072157808</v>
      </c>
      <c r="T135" s="112">
        <f>IF(RES_hhdet_tes!T135=0,"",RES_hhdet_tes!T135/RES_hhdet_fec!T135)</f>
        <v>0.73139517758335404</v>
      </c>
      <c r="U135" s="112">
        <f>IF(RES_hhdet_tes!U135=0,"",RES_hhdet_tes!U135/RES_hhdet_fec!U135)</f>
        <v>0.7384684143476915</v>
      </c>
      <c r="V135" s="112">
        <f>IF(RES_hhdet_tes!V135=0,"",RES_hhdet_tes!V135/RES_hhdet_fec!V135)</f>
        <v>0.74817834491408663</v>
      </c>
      <c r="W135" s="112">
        <f>IF(RES_hhdet_tes!W135=0,"",RES_hhdet_tes!W135/RES_hhdet_fec!W135)</f>
        <v>0.75157210539491648</v>
      </c>
      <c r="DA135" s="131" t="s">
        <v>2033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>
        <f>IF(RES_hhdet_tes!F136=0,"",RES_hhdet_tes!F136/RES_hhdet_fec!F136)</f>
        <v>0.90863660185239559</v>
      </c>
      <c r="G136" s="113">
        <f>IF(RES_hhdet_tes!G136=0,"",RES_hhdet_tes!G136/RES_hhdet_fec!G136)</f>
        <v>0.92118510904192508</v>
      </c>
      <c r="H136" s="113">
        <f>IF(RES_hhdet_tes!H136=0,"",RES_hhdet_tes!H136/RES_hhdet_fec!H136)</f>
        <v>0.92004207745777844</v>
      </c>
      <c r="I136" s="113">
        <f>IF(RES_hhdet_tes!I136=0,"",RES_hhdet_tes!I136/RES_hhdet_fec!I136)</f>
        <v>0.91960427633226516</v>
      </c>
      <c r="J136" s="113">
        <f>IF(RES_hhdet_tes!J136=0,"",RES_hhdet_tes!J136/RES_hhdet_fec!J136)</f>
        <v>0.90220875568005288</v>
      </c>
      <c r="K136" s="113">
        <f>IF(RES_hhdet_tes!K136=0,"",RES_hhdet_tes!K136/RES_hhdet_fec!K136)</f>
        <v>0.9176106686640082</v>
      </c>
      <c r="L136" s="113">
        <f>IF(RES_hhdet_tes!L136=0,"",RES_hhdet_tes!L136/RES_hhdet_fec!L136)</f>
        <v>0.92403583341237239</v>
      </c>
      <c r="M136" s="113">
        <f>IF(RES_hhdet_tes!M136=0,"",RES_hhdet_tes!M136/RES_hhdet_fec!M136)</f>
        <v>0.91171548221317933</v>
      </c>
      <c r="N136" s="113">
        <f>IF(RES_hhdet_tes!N136=0,"",RES_hhdet_tes!N136/RES_hhdet_fec!N136)</f>
        <v>0.93093545478354944</v>
      </c>
      <c r="O136" s="113">
        <f>IF(RES_hhdet_tes!O136=0,"",RES_hhdet_tes!O136/RES_hhdet_fec!O136)</f>
        <v>0.93220618912564046</v>
      </c>
      <c r="P136" s="113">
        <f>IF(RES_hhdet_tes!P136=0,"",RES_hhdet_tes!P136/RES_hhdet_fec!P136)</f>
        <v>0.90066613020625041</v>
      </c>
      <c r="Q136" s="113">
        <f>IF(RES_hhdet_tes!Q136=0,"",RES_hhdet_tes!Q136/RES_hhdet_fec!Q136)</f>
        <v>0.92725243209167674</v>
      </c>
      <c r="R136" s="113">
        <f>IF(RES_hhdet_tes!R136=0,"",RES_hhdet_tes!R136/RES_hhdet_fec!R136)</f>
        <v>0.9335998929916588</v>
      </c>
      <c r="S136" s="113">
        <f>IF(RES_hhdet_tes!S136=0,"",RES_hhdet_tes!S136/RES_hhdet_fec!S136)</f>
        <v>0.93575787612589467</v>
      </c>
      <c r="T136" s="113">
        <f>IF(RES_hhdet_tes!T136=0,"",RES_hhdet_tes!T136/RES_hhdet_fec!T136)</f>
        <v>0.9485377070721549</v>
      </c>
      <c r="U136" s="113">
        <f>IF(RES_hhdet_tes!U136=0,"",RES_hhdet_tes!U136/RES_hhdet_fec!U136)</f>
        <v>0.94310454203025995</v>
      </c>
      <c r="V136" s="113">
        <f>IF(RES_hhdet_tes!V136=0,"",RES_hhdet_tes!V136/RES_hhdet_fec!V136)</f>
        <v>0.94958250663472143</v>
      </c>
      <c r="W136" s="113">
        <f>IF(RES_hhdet_tes!W136=0,"",RES_hhdet_tes!W136/RES_hhdet_fec!W136)</f>
        <v>0.93891322254983678</v>
      </c>
      <c r="DA136" s="132" t="s">
        <v>2034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>
        <f>IF(RES_hhdet_tes!F137=0,"",RES_hhdet_tes!F137/RES_hhdet_fec!F137)</f>
        <v>0.65726108527037075</v>
      </c>
      <c r="G137" s="111">
        <f>IF(RES_hhdet_tes!G137=0,"",RES_hhdet_tes!G137/RES_hhdet_fec!G137)</f>
        <v>0.6576819756718667</v>
      </c>
      <c r="H137" s="111">
        <f>IF(RES_hhdet_tes!H137=0,"",RES_hhdet_tes!H137/RES_hhdet_fec!H137)</f>
        <v>0.6577210659713475</v>
      </c>
      <c r="I137" s="111">
        <f>IF(RES_hhdet_tes!I137=0,"",RES_hhdet_tes!I137/RES_hhdet_fec!I137)</f>
        <v>0.65788031263284474</v>
      </c>
      <c r="J137" s="111">
        <f>IF(RES_hhdet_tes!J137=0,"",RES_hhdet_tes!J137/RES_hhdet_fec!J137)</f>
        <v>0.66238612929887408</v>
      </c>
      <c r="K137" s="111">
        <f>IF(RES_hhdet_tes!K137=0,"",RES_hhdet_tes!K137/RES_hhdet_fec!K137)</f>
        <v>0.665205329926704</v>
      </c>
      <c r="L137" s="111">
        <f>IF(RES_hhdet_tes!L137=0,"",RES_hhdet_tes!L137/RES_hhdet_fec!L137)</f>
        <v>0.66717536067432759</v>
      </c>
      <c r="M137" s="111">
        <f>IF(RES_hhdet_tes!M137=0,"",RES_hhdet_tes!M137/RES_hhdet_fec!M137)</f>
        <v>0.66804826271240769</v>
      </c>
      <c r="N137" s="111">
        <f>IF(RES_hhdet_tes!N137=0,"",RES_hhdet_tes!N137/RES_hhdet_fec!N137)</f>
        <v>0.66933954530008366</v>
      </c>
      <c r="O137" s="111">
        <f>IF(RES_hhdet_tes!O137=0,"",RES_hhdet_tes!O137/RES_hhdet_fec!O137)</f>
        <v>0.67022024442363615</v>
      </c>
      <c r="P137" s="111">
        <f>IF(RES_hhdet_tes!P137=0,"",RES_hhdet_tes!P137/RES_hhdet_fec!P137)</f>
        <v>0.67068258694184557</v>
      </c>
      <c r="Q137" s="111">
        <f>IF(RES_hhdet_tes!Q137=0,"",RES_hhdet_tes!Q137/RES_hhdet_fec!Q137)</f>
        <v>0.67236301713148106</v>
      </c>
      <c r="R137" s="111">
        <f>IF(RES_hhdet_tes!R137=0,"",RES_hhdet_tes!R137/RES_hhdet_fec!R137)</f>
        <v>0.68549520642721729</v>
      </c>
      <c r="S137" s="111">
        <f>IF(RES_hhdet_tes!S137=0,"",RES_hhdet_tes!S137/RES_hhdet_fec!S137)</f>
        <v>0.70764844792589698</v>
      </c>
      <c r="T137" s="111">
        <f>IF(RES_hhdet_tes!T137=0,"",RES_hhdet_tes!T137/RES_hhdet_fec!T137)</f>
        <v>0.73442283491163951</v>
      </c>
      <c r="U137" s="111">
        <f>IF(RES_hhdet_tes!U137=0,"",RES_hhdet_tes!U137/RES_hhdet_fec!U137)</f>
        <v>0.73964650204123006</v>
      </c>
      <c r="V137" s="111">
        <f>IF(RES_hhdet_tes!V137=0,"",RES_hhdet_tes!V137/RES_hhdet_fec!V137)</f>
        <v>0.74898056573296723</v>
      </c>
      <c r="W137" s="111">
        <f>IF(RES_hhdet_tes!W137=0,"",RES_hhdet_tes!W137/RES_hhdet_fec!W137)</f>
        <v>0.75213797624306766</v>
      </c>
      <c r="DA137" s="63" t="s">
        <v>2035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 t="str">
        <f>IF(RES_hhdet_tes!B139=0,"",RES_hhdet_tes!B139/RES_hhdet_fec!B139)</f>
        <v/>
      </c>
      <c r="C139" s="124" t="str">
        <f>IF(RES_hhdet_tes!C139=0,"",RES_hhdet_tes!C139/RES_hhdet_fec!C139)</f>
        <v/>
      </c>
      <c r="D139" s="124" t="str">
        <f>IF(RES_hhdet_tes!D139=0,"",RES_hhdet_tes!D139/RES_hhdet_fec!D139)</f>
        <v/>
      </c>
      <c r="E139" s="124" t="str">
        <f>IF(RES_hhdet_tes!E139=0,"",RES_hhdet_tes!E139/RES_hhdet_fec!E139)</f>
        <v/>
      </c>
      <c r="F139" s="124">
        <f>IF(RES_hhdet_tes!F139=0,"",RES_hhdet_tes!F139/RES_hhdet_fec!F139)</f>
        <v>0.70927874835247873</v>
      </c>
      <c r="G139" s="124">
        <f>IF(RES_hhdet_tes!G139=0,"",RES_hhdet_tes!G139/RES_hhdet_fec!G139)</f>
        <v>0.70398484356863744</v>
      </c>
      <c r="H139" s="124">
        <f>IF(RES_hhdet_tes!H139=0,"",RES_hhdet_tes!H139/RES_hhdet_fec!H139)</f>
        <v>0.71047345411134055</v>
      </c>
      <c r="I139" s="124">
        <f>IF(RES_hhdet_tes!I139=0,"",RES_hhdet_tes!I139/RES_hhdet_fec!I139)</f>
        <v>0.7110885751051379</v>
      </c>
      <c r="J139" s="124">
        <f>IF(RES_hhdet_tes!J139=0,"",RES_hhdet_tes!J139/RES_hhdet_fec!J139)</f>
        <v>0.70560500662725656</v>
      </c>
      <c r="K139" s="124">
        <f>IF(RES_hhdet_tes!K139=0,"",RES_hhdet_tes!K139/RES_hhdet_fec!K139)</f>
        <v>0.70969618112071198</v>
      </c>
      <c r="L139" s="124">
        <f>IF(RES_hhdet_tes!L139=0,"",RES_hhdet_tes!L139/RES_hhdet_fec!L139)</f>
        <v>0.7119445537642225</v>
      </c>
      <c r="M139" s="124">
        <f>IF(RES_hhdet_tes!M139=0,"",RES_hhdet_tes!M139/RES_hhdet_fec!M139)</f>
        <v>0.71748688243610936</v>
      </c>
      <c r="N139" s="124">
        <f>IF(RES_hhdet_tes!N139=0,"",RES_hhdet_tes!N139/RES_hhdet_fec!N139)</f>
        <v>0.71930854418130097</v>
      </c>
      <c r="O139" s="124">
        <f>IF(RES_hhdet_tes!O139=0,"",RES_hhdet_tes!O139/RES_hhdet_fec!O139)</f>
        <v>0.72758117068162953</v>
      </c>
      <c r="P139" s="124">
        <f>IF(RES_hhdet_tes!P139=0,"",RES_hhdet_tes!P139/RES_hhdet_fec!P139)</f>
        <v>0.71999099404273503</v>
      </c>
      <c r="Q139" s="124">
        <f>IF(RES_hhdet_tes!Q139=0,"",RES_hhdet_tes!Q139/RES_hhdet_fec!Q139)</f>
        <v>0.72736555848862106</v>
      </c>
      <c r="R139" s="124">
        <f>IF(RES_hhdet_tes!R139=0,"",RES_hhdet_tes!R139/RES_hhdet_fec!R139)</f>
        <v>0.72669358059699085</v>
      </c>
      <c r="S139" s="124">
        <f>IF(RES_hhdet_tes!S139=0,"",RES_hhdet_tes!S139/RES_hhdet_fec!S139)</f>
        <v>0.73662312737954849</v>
      </c>
      <c r="T139" s="124">
        <f>IF(RES_hhdet_tes!T139=0,"",RES_hhdet_tes!T139/RES_hhdet_fec!T139)</f>
        <v>0.74178621247606835</v>
      </c>
      <c r="U139" s="124">
        <f>IF(RES_hhdet_tes!U139=0,"",RES_hhdet_tes!U139/RES_hhdet_fec!U139)</f>
        <v>0.7521984315496093</v>
      </c>
      <c r="V139" s="124">
        <f>IF(RES_hhdet_tes!V139=0,"",RES_hhdet_tes!V139/RES_hhdet_fec!V139)</f>
        <v>0.76059281347000274</v>
      </c>
      <c r="W139" s="124">
        <f>IF(RES_hhdet_tes!W139=0,"",RES_hhdet_tes!W139/RES_hhdet_fec!W139)</f>
        <v>0.76690045299815457</v>
      </c>
      <c r="DA139" s="130" t="s">
        <v>2037</v>
      </c>
    </row>
    <row r="140" spans="1:105" ht="12" customHeight="1" x14ac:dyDescent="0.25">
      <c r="A140" s="97" t="s">
        <v>50</v>
      </c>
      <c r="B140" s="111" t="str">
        <f>IF(RES_hhdet_tes!B140=0,"",RES_hhdet_tes!B140/RES_hhdet_fec!B140)</f>
        <v/>
      </c>
      <c r="C140" s="111" t="str">
        <f>IF(RES_hhdet_tes!C140=0,"",RES_hhdet_tes!C140/RES_hhdet_fec!C140)</f>
        <v/>
      </c>
      <c r="D140" s="111" t="str">
        <f>IF(RES_hhdet_tes!D140=0,"",RES_hhdet_tes!D140/RES_hhdet_fec!D140)</f>
        <v/>
      </c>
      <c r="E140" s="111" t="str">
        <f>IF(RES_hhdet_tes!E140=0,"",RES_hhdet_tes!E140/RES_hhdet_fec!E140)</f>
        <v/>
      </c>
      <c r="F140" s="111">
        <f>IF(RES_hhdet_tes!F140=0,"",RES_hhdet_tes!F140/RES_hhdet_fec!F140)</f>
        <v>0.62450608025815169</v>
      </c>
      <c r="G140" s="111">
        <f>IF(RES_hhdet_tes!G140=0,"",RES_hhdet_tes!G140/RES_hhdet_fec!G140)</f>
        <v>0.6245075046170957</v>
      </c>
      <c r="H140" s="111">
        <f>IF(RES_hhdet_tes!H140=0,"",RES_hhdet_tes!H140/RES_hhdet_fec!H140)</f>
        <v>0.62452330200926376</v>
      </c>
      <c r="I140" s="111">
        <f>IF(RES_hhdet_tes!I140=0,"",RES_hhdet_tes!I140/RES_hhdet_fec!I140)</f>
        <v>0.62452346079948917</v>
      </c>
      <c r="J140" s="111">
        <f>IF(RES_hhdet_tes!J140=0,"",RES_hhdet_tes!J140/RES_hhdet_fec!J140)</f>
        <v>0.62459566661062493</v>
      </c>
      <c r="K140" s="111">
        <f>IF(RES_hhdet_tes!K140=0,"",RES_hhdet_tes!K140/RES_hhdet_fec!K140)</f>
        <v>0.62482417451580496</v>
      </c>
      <c r="L140" s="111">
        <f>IF(RES_hhdet_tes!L140=0,"",RES_hhdet_tes!L140/RES_hhdet_fec!L140)</f>
        <v>0.62507143784844676</v>
      </c>
      <c r="M140" s="111">
        <f>IF(RES_hhdet_tes!M140=0,"",RES_hhdet_tes!M140/RES_hhdet_fec!M140)</f>
        <v>0.62532405524560986</v>
      </c>
      <c r="N140" s="111">
        <f>IF(RES_hhdet_tes!N140=0,"",RES_hhdet_tes!N140/RES_hhdet_fec!N140)</f>
        <v>0.62543221659102566</v>
      </c>
      <c r="O140" s="111">
        <f>IF(RES_hhdet_tes!O140=0,"",RES_hhdet_tes!O140/RES_hhdet_fec!O140)</f>
        <v>0.62544374660172486</v>
      </c>
      <c r="P140" s="111">
        <f>IF(RES_hhdet_tes!P140=0,"",RES_hhdet_tes!P140/RES_hhdet_fec!P140)</f>
        <v>0.62545174992507757</v>
      </c>
      <c r="Q140" s="111">
        <f>IF(RES_hhdet_tes!Q140=0,"",RES_hhdet_tes!Q140/RES_hhdet_fec!Q140)</f>
        <v>0.62545739641696019</v>
      </c>
      <c r="R140" s="111">
        <f>IF(RES_hhdet_tes!R140=0,"",RES_hhdet_tes!R140/RES_hhdet_fec!R140)</f>
        <v>0.62552514643746593</v>
      </c>
      <c r="S140" s="111">
        <f>IF(RES_hhdet_tes!S140=0,"",RES_hhdet_tes!S140/RES_hhdet_fec!S140)</f>
        <v>0.62567492502376687</v>
      </c>
      <c r="T140" s="111">
        <f>IF(RES_hhdet_tes!T140=0,"",RES_hhdet_tes!T140/RES_hhdet_fec!T140)</f>
        <v>0.62604681189157296</v>
      </c>
      <c r="U140" s="111">
        <f>IF(RES_hhdet_tes!U140=0,"",RES_hhdet_tes!U140/RES_hhdet_fec!U140)</f>
        <v>0.62662767698757482</v>
      </c>
      <c r="V140" s="111">
        <f>IF(RES_hhdet_tes!V140=0,"",RES_hhdet_tes!V140/RES_hhdet_fec!V140)</f>
        <v>0.62718876693162895</v>
      </c>
      <c r="W140" s="111">
        <f>IF(RES_hhdet_tes!W140=0,"",RES_hhdet_tes!W140/RES_hhdet_fec!W140)</f>
        <v>0.62772647499203871</v>
      </c>
      <c r="DA140" s="63" t="s">
        <v>2038</v>
      </c>
    </row>
    <row r="141" spans="1:105" ht="12" customHeight="1" x14ac:dyDescent="0.25">
      <c r="A141" s="109" t="s">
        <v>120</v>
      </c>
      <c r="B141" s="45" t="str">
        <f>IF(RES_hhdet_tes!B141=0,"",RES_hhdet_tes!B141/RES_hhdet_fec!B141)</f>
        <v/>
      </c>
      <c r="C141" s="45" t="str">
        <f>IF(RES_hhdet_tes!C141=0,"",RES_hhdet_tes!C141/RES_hhdet_fec!C141)</f>
        <v/>
      </c>
      <c r="D141" s="45" t="str">
        <f>IF(RES_hhdet_tes!D141=0,"",RES_hhdet_tes!D141/RES_hhdet_fec!D141)</f>
        <v/>
      </c>
      <c r="E141" s="45" t="str">
        <f>IF(RES_hhdet_tes!E141=0,"",RES_hhdet_tes!E141/RES_hhdet_fec!E141)</f>
        <v/>
      </c>
      <c r="F141" s="45">
        <f>IF(RES_hhdet_tes!F141=0,"",RES_hhdet_tes!F141/RES_hhdet_fec!F141)</f>
        <v>0.78080553610002912</v>
      </c>
      <c r="G141" s="45">
        <f>IF(RES_hhdet_tes!G141=0,"",RES_hhdet_tes!G141/RES_hhdet_fec!G141)</f>
        <v>0.78082770043737371</v>
      </c>
      <c r="H141" s="45">
        <f>IF(RES_hhdet_tes!H141=0,"",RES_hhdet_tes!H141/RES_hhdet_fec!H141)</f>
        <v>0.78108118006035543</v>
      </c>
      <c r="I141" s="45">
        <f>IF(RES_hhdet_tes!I141=0,"",RES_hhdet_tes!I141/RES_hhdet_fec!I141)</f>
        <v>0.78108353788019325</v>
      </c>
      <c r="J141" s="45">
        <f>IF(RES_hhdet_tes!J141=0,"",RES_hhdet_tes!J141/RES_hhdet_fec!J141)</f>
        <v>0.78146732953767728</v>
      </c>
      <c r="K141" s="45">
        <f>IF(RES_hhdet_tes!K141=0,"",RES_hhdet_tes!K141/RES_hhdet_fec!K141)</f>
        <v>0.78392464333616296</v>
      </c>
      <c r="L141" s="45">
        <f>IF(RES_hhdet_tes!L141=0,"",RES_hhdet_tes!L141/RES_hhdet_fec!L141)</f>
        <v>0.78690611735788119</v>
      </c>
      <c r="M141" s="45">
        <f>IF(RES_hhdet_tes!M141=0,"",RES_hhdet_tes!M141/RES_hhdet_fec!M141)</f>
        <v>0.79079794416834059</v>
      </c>
      <c r="N141" s="45">
        <f>IF(RES_hhdet_tes!N141=0,"",RES_hhdet_tes!N141/RES_hhdet_fec!N141)</f>
        <v>0.79325895064495333</v>
      </c>
      <c r="O141" s="45">
        <f>IF(RES_hhdet_tes!O141=0,"",RES_hhdet_tes!O141/RES_hhdet_fec!O141)</f>
        <v>0.79508054713163911</v>
      </c>
      <c r="P141" s="45">
        <f>IF(RES_hhdet_tes!P141=0,"",RES_hhdet_tes!P141/RES_hhdet_fec!P141)</f>
        <v>0.79661842421561546</v>
      </c>
      <c r="Q141" s="45">
        <f>IF(RES_hhdet_tes!Q141=0,"",RES_hhdet_tes!Q141/RES_hhdet_fec!Q141)</f>
        <v>0.7986078895281844</v>
      </c>
      <c r="R141" s="45">
        <f>IF(RES_hhdet_tes!R141=0,"",RES_hhdet_tes!R141/RES_hhdet_fec!R141)</f>
        <v>0.80216775325437151</v>
      </c>
      <c r="S141" s="45">
        <f>IF(RES_hhdet_tes!S141=0,"",RES_hhdet_tes!S141/RES_hhdet_fec!S141)</f>
        <v>0.80890390249846167</v>
      </c>
      <c r="T141" s="45">
        <f>IF(RES_hhdet_tes!T141=0,"",RES_hhdet_tes!T141/RES_hhdet_fec!T141)</f>
        <v>0.81890441447121587</v>
      </c>
      <c r="U141" s="45">
        <f>IF(RES_hhdet_tes!U141=0,"",RES_hhdet_tes!U141/RES_hhdet_fec!U141)</f>
        <v>0.83281891789728002</v>
      </c>
      <c r="V141" s="45">
        <f>IF(RES_hhdet_tes!V141=0,"",RES_hhdet_tes!V141/RES_hhdet_fec!V141)</f>
        <v>0.8434631265146455</v>
      </c>
      <c r="W141" s="45">
        <f>IF(RES_hhdet_tes!W141=0,"",RES_hhdet_tes!W141/RES_hhdet_fec!W141)</f>
        <v>0.85275092621444526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1.0278188809117301</v>
      </c>
      <c r="C143" s="119">
        <f>IF(RES_hhdet_tes!C143=0,"",RES_hhdet_tes!C143/RES_hhdet_fec!C143)</f>
        <v>1.0640073517578468</v>
      </c>
      <c r="D143" s="119">
        <f>IF(RES_hhdet_tes!D143=0,"",RES_hhdet_tes!D143/RES_hhdet_fec!D143)</f>
        <v>1.0750734043311345</v>
      </c>
      <c r="E143" s="119">
        <f>IF(RES_hhdet_tes!E143=0,"",RES_hhdet_tes!E143/RES_hhdet_fec!E143)</f>
        <v>1.1692864290332909</v>
      </c>
      <c r="F143" s="119">
        <f>IF(RES_hhdet_tes!F143=0,"",RES_hhdet_tes!F143/RES_hhdet_fec!F143)</f>
        <v>1.1781359076914644</v>
      </c>
      <c r="G143" s="119">
        <f>IF(RES_hhdet_tes!G143=0,"",RES_hhdet_tes!G143/RES_hhdet_fec!G143)</f>
        <v>1.2934571395916823</v>
      </c>
      <c r="H143" s="119">
        <f>IF(RES_hhdet_tes!H143=0,"",RES_hhdet_tes!H143/RES_hhdet_fec!H143)</f>
        <v>1.2974170714787883</v>
      </c>
      <c r="I143" s="119">
        <f>IF(RES_hhdet_tes!I143=0,"",RES_hhdet_tes!I143/RES_hhdet_fec!I143)</f>
        <v>1.3530979281799478</v>
      </c>
      <c r="J143" s="119">
        <f>IF(RES_hhdet_tes!J143=0,"",RES_hhdet_tes!J143/RES_hhdet_fec!J143)</f>
        <v>1.4217946263040941</v>
      </c>
      <c r="K143" s="119">
        <f>IF(RES_hhdet_tes!K143=0,"",RES_hhdet_tes!K143/RES_hhdet_fec!K143)</f>
        <v>1.4903316690889625</v>
      </c>
      <c r="L143" s="119">
        <f>IF(RES_hhdet_tes!L143=0,"",RES_hhdet_tes!L143/RES_hhdet_fec!L143)</f>
        <v>1.5991882669262585</v>
      </c>
      <c r="M143" s="119">
        <f>IF(RES_hhdet_tes!M143=0,"",RES_hhdet_tes!M143/RES_hhdet_fec!M143)</f>
        <v>1.5977259337701675</v>
      </c>
      <c r="N143" s="119">
        <f>IF(RES_hhdet_tes!N143=0,"",RES_hhdet_tes!N143/RES_hhdet_fec!N143)</f>
        <v>1.717107846647953</v>
      </c>
      <c r="O143" s="119">
        <f>IF(RES_hhdet_tes!O143=0,"",RES_hhdet_tes!O143/RES_hhdet_fec!O143)</f>
        <v>1.7503800975388326</v>
      </c>
      <c r="P143" s="119">
        <f>IF(RES_hhdet_tes!P143=0,"",RES_hhdet_tes!P143/RES_hhdet_fec!P143)</f>
        <v>1.6621059202033308</v>
      </c>
      <c r="Q143" s="119">
        <f>IF(RES_hhdet_tes!Q143=0,"",RES_hhdet_tes!Q143/RES_hhdet_fec!Q143)</f>
        <v>1.8187232099502189</v>
      </c>
      <c r="R143" s="119">
        <f>IF(RES_hhdet_tes!R143=0,"",RES_hhdet_tes!R143/RES_hhdet_fec!R143)</f>
        <v>1.8364972881923072</v>
      </c>
      <c r="S143" s="119">
        <f>IF(RES_hhdet_tes!S143=0,"",RES_hhdet_tes!S143/RES_hhdet_fec!S143)</f>
        <v>1.928895071672454</v>
      </c>
      <c r="T143" s="119">
        <f>IF(RES_hhdet_tes!T143=0,"",RES_hhdet_tes!T143/RES_hhdet_fec!T143)</f>
        <v>1.9360878251224072</v>
      </c>
      <c r="U143" s="119">
        <f>IF(RES_hhdet_tes!U143=0,"",RES_hhdet_tes!U143/RES_hhdet_fec!U143)</f>
        <v>1.8601071927041031</v>
      </c>
      <c r="V143" s="119">
        <f>IF(RES_hhdet_tes!V143=0,"",RES_hhdet_tes!V143/RES_hhdet_fec!V143)</f>
        <v>1.7151359603491605</v>
      </c>
      <c r="W143" s="119">
        <f>IF(RES_hhdet_tes!W143=0,"",RES_hhdet_tes!W143/RES_hhdet_fec!W143)</f>
        <v>2.5112165048837465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1.3017665958750231</v>
      </c>
      <c r="C144" s="124">
        <f>IF(RES_hhdet_tes!C144=0,"",RES_hhdet_tes!C144/RES_hhdet_fec!C144)</f>
        <v>1.3320422567753436</v>
      </c>
      <c r="D144" s="124">
        <f>IF(RES_hhdet_tes!D144=0,"",RES_hhdet_tes!D144/RES_hhdet_fec!D144)</f>
        <v>1.3976852737529117</v>
      </c>
      <c r="E144" s="124">
        <f>IF(RES_hhdet_tes!E144=0,"",RES_hhdet_tes!E144/RES_hhdet_fec!E144)</f>
        <v>1.4814374852248009</v>
      </c>
      <c r="F144" s="124">
        <f>IF(RES_hhdet_tes!F144=0,"",RES_hhdet_tes!F144/RES_hhdet_fec!F144)</f>
        <v>1.5767730483788658</v>
      </c>
      <c r="G144" s="124">
        <f>IF(RES_hhdet_tes!G144=0,"",RES_hhdet_tes!G144/RES_hhdet_fec!G144)</f>
        <v>1.6639977178497376</v>
      </c>
      <c r="H144" s="124">
        <f>IF(RES_hhdet_tes!H144=0,"",RES_hhdet_tes!H144/RES_hhdet_fec!H144)</f>
        <v>1.732387324900412</v>
      </c>
      <c r="I144" s="124">
        <f>IF(RES_hhdet_tes!I144=0,"",RES_hhdet_tes!I144/RES_hhdet_fec!I144)</f>
        <v>1.8086904012307234</v>
      </c>
      <c r="J144" s="124">
        <f>IF(RES_hhdet_tes!J144=0,"",RES_hhdet_tes!J144/RES_hhdet_fec!J144)</f>
        <v>1.9077447595736232</v>
      </c>
      <c r="K144" s="124">
        <f>IF(RES_hhdet_tes!K144=0,"",RES_hhdet_tes!K144/RES_hhdet_fec!K144)</f>
        <v>2.034320771141747</v>
      </c>
      <c r="L144" s="124">
        <f>IF(RES_hhdet_tes!L144=0,"",RES_hhdet_tes!L144/RES_hhdet_fec!L144)</f>
        <v>2.1664176077478858</v>
      </c>
      <c r="M144" s="124">
        <f>IF(RES_hhdet_tes!M144=0,"",RES_hhdet_tes!M144/RES_hhdet_fec!M144)</f>
        <v>2.277466295392697</v>
      </c>
      <c r="N144" s="124">
        <f>IF(RES_hhdet_tes!N144=0,"",RES_hhdet_tes!N144/RES_hhdet_fec!N144)</f>
        <v>2.3597480219700069</v>
      </c>
      <c r="O144" s="124">
        <f>IF(RES_hhdet_tes!O144=0,"",RES_hhdet_tes!O144/RES_hhdet_fec!O144)</f>
        <v>2.4325037456869847</v>
      </c>
      <c r="P144" s="124">
        <f>IF(RES_hhdet_tes!P144=0,"",RES_hhdet_tes!P144/RES_hhdet_fec!P144)</f>
        <v>2.4820749637545294</v>
      </c>
      <c r="Q144" s="124">
        <f>IF(RES_hhdet_tes!Q144=0,"",RES_hhdet_tes!Q144/RES_hhdet_fec!Q144)</f>
        <v>2.5618522017763476</v>
      </c>
      <c r="R144" s="124">
        <f>IF(RES_hhdet_tes!R144=0,"",RES_hhdet_tes!R144/RES_hhdet_fec!R144)</f>
        <v>2.650034233250171</v>
      </c>
      <c r="S144" s="124">
        <f>IF(RES_hhdet_tes!S144=0,"",RES_hhdet_tes!S144/RES_hhdet_fec!S144)</f>
        <v>2.7470253532712721</v>
      </c>
      <c r="T144" s="124">
        <f>IF(RES_hhdet_tes!T144=0,"",RES_hhdet_tes!T144/RES_hhdet_fec!T144)</f>
        <v>2.8260619327353478</v>
      </c>
      <c r="U144" s="124">
        <f>IF(RES_hhdet_tes!U144=0,"",RES_hhdet_tes!U144/RES_hhdet_fec!U144)</f>
        <v>3.0804706333105094</v>
      </c>
      <c r="V144" s="124">
        <f>IF(RES_hhdet_tes!V144=0,"",RES_hhdet_tes!V144/RES_hhdet_fec!V144)</f>
        <v>3.2836373085315502</v>
      </c>
      <c r="W144" s="124">
        <f>IF(RES_hhdet_tes!W144=0,"",RES_hhdet_tes!W144/RES_hhdet_fec!W144)</f>
        <v>3.485057331661876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1.3017665958750231</v>
      </c>
      <c r="C145" s="111">
        <f>IF(RES_hhdet_tes!C145=0,"",RES_hhdet_tes!C145/RES_hhdet_fec!C145)</f>
        <v>1.3320422567753436</v>
      </c>
      <c r="D145" s="111">
        <f>IF(RES_hhdet_tes!D145=0,"",RES_hhdet_tes!D145/RES_hhdet_fec!D145)</f>
        <v>1.3976852737529117</v>
      </c>
      <c r="E145" s="111">
        <f>IF(RES_hhdet_tes!E145=0,"",RES_hhdet_tes!E145/RES_hhdet_fec!E145)</f>
        <v>1.4814374852248009</v>
      </c>
      <c r="F145" s="111">
        <f>IF(RES_hhdet_tes!F145=0,"",RES_hhdet_tes!F145/RES_hhdet_fec!F145)</f>
        <v>1.5767730483788658</v>
      </c>
      <c r="G145" s="111">
        <f>IF(RES_hhdet_tes!G145=0,"",RES_hhdet_tes!G145/RES_hhdet_fec!G145)</f>
        <v>1.6639977178497376</v>
      </c>
      <c r="H145" s="111">
        <f>IF(RES_hhdet_tes!H145=0,"",RES_hhdet_tes!H145/RES_hhdet_fec!H145)</f>
        <v>1.732387324900412</v>
      </c>
      <c r="I145" s="111">
        <f>IF(RES_hhdet_tes!I145=0,"",RES_hhdet_tes!I145/RES_hhdet_fec!I145)</f>
        <v>1.8086904012307234</v>
      </c>
      <c r="J145" s="111">
        <f>IF(RES_hhdet_tes!J145=0,"",RES_hhdet_tes!J145/RES_hhdet_fec!J145)</f>
        <v>1.9077447595736232</v>
      </c>
      <c r="K145" s="111">
        <f>IF(RES_hhdet_tes!K145=0,"",RES_hhdet_tes!K145/RES_hhdet_fec!K145)</f>
        <v>2.034320771141747</v>
      </c>
      <c r="L145" s="111">
        <f>IF(RES_hhdet_tes!L145=0,"",RES_hhdet_tes!L145/RES_hhdet_fec!L145)</f>
        <v>2.1664176077478858</v>
      </c>
      <c r="M145" s="111">
        <f>IF(RES_hhdet_tes!M145=0,"",RES_hhdet_tes!M145/RES_hhdet_fec!M145)</f>
        <v>2.277466295392697</v>
      </c>
      <c r="N145" s="111">
        <f>IF(RES_hhdet_tes!N145=0,"",RES_hhdet_tes!N145/RES_hhdet_fec!N145)</f>
        <v>2.3597480219700069</v>
      </c>
      <c r="O145" s="111">
        <f>IF(RES_hhdet_tes!O145=0,"",RES_hhdet_tes!O145/RES_hhdet_fec!O145)</f>
        <v>2.4325037456869847</v>
      </c>
      <c r="P145" s="111">
        <f>IF(RES_hhdet_tes!P145=0,"",RES_hhdet_tes!P145/RES_hhdet_fec!P145)</f>
        <v>2.4820749637545294</v>
      </c>
      <c r="Q145" s="111">
        <f>IF(RES_hhdet_tes!Q145=0,"",RES_hhdet_tes!Q145/RES_hhdet_fec!Q145)</f>
        <v>2.5618522017763476</v>
      </c>
      <c r="R145" s="111">
        <f>IF(RES_hhdet_tes!R145=0,"",RES_hhdet_tes!R145/RES_hhdet_fec!R145)</f>
        <v>2.650034233250171</v>
      </c>
      <c r="S145" s="111">
        <f>IF(RES_hhdet_tes!S145=0,"",RES_hhdet_tes!S145/RES_hhdet_fec!S145)</f>
        <v>2.7470253532712721</v>
      </c>
      <c r="T145" s="111">
        <f>IF(RES_hhdet_tes!T145=0,"",RES_hhdet_tes!T145/RES_hhdet_fec!T145)</f>
        <v>2.8260619327353478</v>
      </c>
      <c r="U145" s="111">
        <f>IF(RES_hhdet_tes!U145=0,"",RES_hhdet_tes!U145/RES_hhdet_fec!U145)</f>
        <v>3.0804706333105094</v>
      </c>
      <c r="V145" s="111">
        <f>IF(RES_hhdet_tes!V145=0,"",RES_hhdet_tes!V145/RES_hhdet_fec!V145)</f>
        <v>3.2836373085315502</v>
      </c>
      <c r="W145" s="111">
        <f>IF(RES_hhdet_tes!W145=0,"",RES_hhdet_tes!W145/RES_hhdet_fec!W145)</f>
        <v>3.485057331661876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1.7961149824261566</v>
      </c>
      <c r="C146" s="124">
        <f>IF(RES_hhdet_tes!C146=0,"",RES_hhdet_tes!C146/RES_hhdet_fec!C146)</f>
        <v>1.845695519217549</v>
      </c>
      <c r="D146" s="124">
        <f>IF(RES_hhdet_tes!D146=0,"",RES_hhdet_tes!D146/RES_hhdet_fec!D146)</f>
        <v>1.974603971888153</v>
      </c>
      <c r="E146" s="124">
        <f>IF(RES_hhdet_tes!E146=0,"",RES_hhdet_tes!E146/RES_hhdet_fec!E146)</f>
        <v>2.1130768413866661</v>
      </c>
      <c r="F146" s="124">
        <f>IF(RES_hhdet_tes!F146=0,"",RES_hhdet_tes!F146/RES_hhdet_fec!F146)</f>
        <v>2.2587751488216252</v>
      </c>
      <c r="G146" s="124">
        <f>IF(RES_hhdet_tes!G146=0,"",RES_hhdet_tes!G146/RES_hhdet_fec!G146)</f>
        <v>2.4364424460463376</v>
      </c>
      <c r="H146" s="124">
        <f>IF(RES_hhdet_tes!H146=0,"",RES_hhdet_tes!H146/RES_hhdet_fec!H146)</f>
        <v>2.548448285151085</v>
      </c>
      <c r="I146" s="124">
        <f>IF(RES_hhdet_tes!I146=0,"",RES_hhdet_tes!I146/RES_hhdet_fec!I146)</f>
        <v>2.6225958551247737</v>
      </c>
      <c r="J146" s="124">
        <f>IF(RES_hhdet_tes!J146=0,"",RES_hhdet_tes!J146/RES_hhdet_fec!J146)</f>
        <v>2.6871462153012642</v>
      </c>
      <c r="K146" s="124">
        <f>IF(RES_hhdet_tes!K146=0,"",RES_hhdet_tes!K146/RES_hhdet_fec!K146)</f>
        <v>2.7839977673006566</v>
      </c>
      <c r="L146" s="124">
        <f>IF(RES_hhdet_tes!L146=0,"",RES_hhdet_tes!L146/RES_hhdet_fec!L146)</f>
        <v>2.8774173846323987</v>
      </c>
      <c r="M146" s="124">
        <f>IF(RES_hhdet_tes!M146=0,"",RES_hhdet_tes!M146/RES_hhdet_fec!M146)</f>
        <v>2.9617065006525611</v>
      </c>
      <c r="N146" s="124">
        <f>IF(RES_hhdet_tes!N146=0,"",RES_hhdet_tes!N146/RES_hhdet_fec!N146)</f>
        <v>3.028930079511539</v>
      </c>
      <c r="O146" s="124">
        <f>IF(RES_hhdet_tes!O146=0,"",RES_hhdet_tes!O146/RES_hhdet_fec!O146)</f>
        <v>3.1335889212990997</v>
      </c>
      <c r="P146" s="124">
        <f>IF(RES_hhdet_tes!P146=0,"",RES_hhdet_tes!P146/RES_hhdet_fec!P146)</f>
        <v>3.1895823335500153</v>
      </c>
      <c r="Q146" s="124">
        <f>IF(RES_hhdet_tes!Q146=0,"",RES_hhdet_tes!Q146/RES_hhdet_fec!Q146)</f>
        <v>3.2590078277055365</v>
      </c>
      <c r="R146" s="124">
        <f>IF(RES_hhdet_tes!R146=0,"",RES_hhdet_tes!R146/RES_hhdet_fec!R146)</f>
        <v>3.3694294736177457</v>
      </c>
      <c r="S146" s="124">
        <f>IF(RES_hhdet_tes!S146=0,"",RES_hhdet_tes!S146/RES_hhdet_fec!S146)</f>
        <v>3.502306866112836</v>
      </c>
      <c r="T146" s="124">
        <f>IF(RES_hhdet_tes!T146=0,"",RES_hhdet_tes!T146/RES_hhdet_fec!T146)</f>
        <v>3.6358805809173291</v>
      </c>
      <c r="U146" s="124">
        <f>IF(RES_hhdet_tes!U146=0,"",RES_hhdet_tes!U146/RES_hhdet_fec!U146)</f>
        <v>3.7968383441082034</v>
      </c>
      <c r="V146" s="124">
        <f>IF(RES_hhdet_tes!V146=0,"",RES_hhdet_tes!V146/RES_hhdet_fec!V146)</f>
        <v>3.906958969780209</v>
      </c>
      <c r="W146" s="124">
        <f>IF(RES_hhdet_tes!W146=0,"",RES_hhdet_tes!W146/RES_hhdet_fec!W146)</f>
        <v>3.9881512171863256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1.7961149824261566</v>
      </c>
      <c r="C147" s="111">
        <f>IF(RES_hhdet_tes!C147=0,"",RES_hhdet_tes!C147/RES_hhdet_fec!C147)</f>
        <v>1.845695519217549</v>
      </c>
      <c r="D147" s="111">
        <f>IF(RES_hhdet_tes!D147=0,"",RES_hhdet_tes!D147/RES_hhdet_fec!D147)</f>
        <v>1.974603971888153</v>
      </c>
      <c r="E147" s="111">
        <f>IF(RES_hhdet_tes!E147=0,"",RES_hhdet_tes!E147/RES_hhdet_fec!E147)</f>
        <v>2.1130768413866661</v>
      </c>
      <c r="F147" s="111">
        <f>IF(RES_hhdet_tes!F147=0,"",RES_hhdet_tes!F147/RES_hhdet_fec!F147)</f>
        <v>2.2587751488216252</v>
      </c>
      <c r="G147" s="111">
        <f>IF(RES_hhdet_tes!G147=0,"",RES_hhdet_tes!G147/RES_hhdet_fec!G147)</f>
        <v>2.4364424460463376</v>
      </c>
      <c r="H147" s="111">
        <f>IF(RES_hhdet_tes!H147=0,"",RES_hhdet_tes!H147/RES_hhdet_fec!H147)</f>
        <v>2.548448285151085</v>
      </c>
      <c r="I147" s="111">
        <f>IF(RES_hhdet_tes!I147=0,"",RES_hhdet_tes!I147/RES_hhdet_fec!I147)</f>
        <v>2.6225958551247737</v>
      </c>
      <c r="J147" s="111">
        <f>IF(RES_hhdet_tes!J147=0,"",RES_hhdet_tes!J147/RES_hhdet_fec!J147)</f>
        <v>2.6871462153012642</v>
      </c>
      <c r="K147" s="111">
        <f>IF(RES_hhdet_tes!K147=0,"",RES_hhdet_tes!K147/RES_hhdet_fec!K147)</f>
        <v>2.7839977673006566</v>
      </c>
      <c r="L147" s="111">
        <f>IF(RES_hhdet_tes!L147=0,"",RES_hhdet_tes!L147/RES_hhdet_fec!L147)</f>
        <v>2.8774173846323987</v>
      </c>
      <c r="M147" s="111">
        <f>IF(RES_hhdet_tes!M147=0,"",RES_hhdet_tes!M147/RES_hhdet_fec!M147)</f>
        <v>2.9617065006525611</v>
      </c>
      <c r="N147" s="111">
        <f>IF(RES_hhdet_tes!N147=0,"",RES_hhdet_tes!N147/RES_hhdet_fec!N147)</f>
        <v>3.028930079511539</v>
      </c>
      <c r="O147" s="111">
        <f>IF(RES_hhdet_tes!O147=0,"",RES_hhdet_tes!O147/RES_hhdet_fec!O147)</f>
        <v>3.1335889212990997</v>
      </c>
      <c r="P147" s="111">
        <f>IF(RES_hhdet_tes!P147=0,"",RES_hhdet_tes!P147/RES_hhdet_fec!P147)</f>
        <v>3.1895823335500153</v>
      </c>
      <c r="Q147" s="111">
        <f>IF(RES_hhdet_tes!Q147=0,"",RES_hhdet_tes!Q147/RES_hhdet_fec!Q147)</f>
        <v>3.2590078277055365</v>
      </c>
      <c r="R147" s="111">
        <f>IF(RES_hhdet_tes!R147=0,"",RES_hhdet_tes!R147/RES_hhdet_fec!R147)</f>
        <v>3.3694294736177457</v>
      </c>
      <c r="S147" s="111">
        <f>IF(RES_hhdet_tes!S147=0,"",RES_hhdet_tes!S147/RES_hhdet_fec!S147)</f>
        <v>3.502306866112836</v>
      </c>
      <c r="T147" s="111">
        <f>IF(RES_hhdet_tes!T147=0,"",RES_hhdet_tes!T147/RES_hhdet_fec!T147)</f>
        <v>3.6358805809173291</v>
      </c>
      <c r="U147" s="111">
        <f>IF(RES_hhdet_tes!U147=0,"",RES_hhdet_tes!U147/RES_hhdet_fec!U147)</f>
        <v>3.7968383441082034</v>
      </c>
      <c r="V147" s="111">
        <f>IF(RES_hhdet_tes!V147=0,"",RES_hhdet_tes!V147/RES_hhdet_fec!V147)</f>
        <v>3.906958969780209</v>
      </c>
      <c r="W147" s="111">
        <f>IF(RES_hhdet_tes!W147=0,"",RES_hhdet_tes!W147/RES_hhdet_fec!W147)</f>
        <v>3.9881512171863256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0.59603652480292335</v>
      </c>
      <c r="C148" s="124">
        <f>IF(RES_hhdet_tes!C148=0,"",RES_hhdet_tes!C148/RES_hhdet_fec!C148)</f>
        <v>0.60280732522115632</v>
      </c>
      <c r="D148" s="124">
        <f>IF(RES_hhdet_tes!D148=0,"",RES_hhdet_tes!D148/RES_hhdet_fec!D148)</f>
        <v>0.6147868210391868</v>
      </c>
      <c r="E148" s="124">
        <f>IF(RES_hhdet_tes!E148=0,"",RES_hhdet_tes!E148/RES_hhdet_fec!E148)</f>
        <v>0.62119379068583158</v>
      </c>
      <c r="F148" s="124">
        <f>IF(RES_hhdet_tes!F148=0,"",RES_hhdet_tes!F148/RES_hhdet_fec!F148)</f>
        <v>0.62324924211101695</v>
      </c>
      <c r="G148" s="124">
        <f>IF(RES_hhdet_tes!G148=0,"",RES_hhdet_tes!G148/RES_hhdet_fec!G148)</f>
        <v>0.63426169340896998</v>
      </c>
      <c r="H148" s="124">
        <f>IF(RES_hhdet_tes!H148=0,"",RES_hhdet_tes!H148/RES_hhdet_fec!H148)</f>
        <v>0.6410327279744793</v>
      </c>
      <c r="I148" s="124">
        <f>IF(RES_hhdet_tes!I148=0,"",RES_hhdet_tes!I148/RES_hhdet_fec!I148)</f>
        <v>0.65096333245549309</v>
      </c>
      <c r="J148" s="124">
        <f>IF(RES_hhdet_tes!J148=0,"",RES_hhdet_tes!J148/RES_hhdet_fec!J148)</f>
        <v>0.66163109317170099</v>
      </c>
      <c r="K148" s="124">
        <f>IF(RES_hhdet_tes!K148=0,"",RES_hhdet_tes!K148/RES_hhdet_fec!K148)</f>
        <v>0.66827404085574871</v>
      </c>
      <c r="L148" s="124">
        <f>IF(RES_hhdet_tes!L148=0,"",RES_hhdet_tes!L148/RES_hhdet_fec!L148)</f>
        <v>0.6830323602912316</v>
      </c>
      <c r="M148" s="124">
        <f>IF(RES_hhdet_tes!M148=0,"",RES_hhdet_tes!M148/RES_hhdet_fec!M148)</f>
        <v>0.67842632090697963</v>
      </c>
      <c r="N148" s="124">
        <f>IF(RES_hhdet_tes!N148=0,"",RES_hhdet_tes!N148/RES_hhdet_fec!N148)</f>
        <v>0.68648670835144376</v>
      </c>
      <c r="O148" s="124">
        <f>IF(RES_hhdet_tes!O148=0,"",RES_hhdet_tes!O148/RES_hhdet_fec!O148)</f>
        <v>0.69448474348809197</v>
      </c>
      <c r="P148" s="124">
        <f>IF(RES_hhdet_tes!P148=0,"",RES_hhdet_tes!P148/RES_hhdet_fec!P148)</f>
        <v>0.70268239942107058</v>
      </c>
      <c r="Q148" s="124">
        <f>IF(RES_hhdet_tes!Q148=0,"",RES_hhdet_tes!Q148/RES_hhdet_fec!Q148)</f>
        <v>0.71423236523770883</v>
      </c>
      <c r="R148" s="124">
        <f>IF(RES_hhdet_tes!R148=0,"",RES_hhdet_tes!R148/RES_hhdet_fec!R148)</f>
        <v>0.72895546764180597</v>
      </c>
      <c r="S148" s="124">
        <f>IF(RES_hhdet_tes!S148=0,"",RES_hhdet_tes!S148/RES_hhdet_fec!S148)</f>
        <v>0.74530608565424028</v>
      </c>
      <c r="T148" s="124">
        <f>IF(RES_hhdet_tes!T148=0,"",RES_hhdet_tes!T148/RES_hhdet_fec!T148)</f>
        <v>0.76027761088446011</v>
      </c>
      <c r="U148" s="124">
        <f>IF(RES_hhdet_tes!U148=0,"",RES_hhdet_tes!U148/RES_hhdet_fec!U148)</f>
        <v>0.78246482424017849</v>
      </c>
      <c r="V148" s="124">
        <f>IF(RES_hhdet_tes!V148=0,"",RES_hhdet_tes!V148/RES_hhdet_fec!V148)</f>
        <v>0.80124971093192654</v>
      </c>
      <c r="W148" s="124">
        <f>IF(RES_hhdet_tes!W148=0,"",RES_hhdet_tes!W148/RES_hhdet_fec!W148)</f>
        <v>0.83266705276254893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0.5628161730866581</v>
      </c>
      <c r="C149" s="111">
        <f>IF(RES_hhdet_tes!C149=0,"",RES_hhdet_tes!C149/RES_hhdet_fec!C149)</f>
        <v>0.56713379011921905</v>
      </c>
      <c r="D149" s="111">
        <f>IF(RES_hhdet_tes!D149=0,"",RES_hhdet_tes!D149/RES_hhdet_fec!D149)</f>
        <v>0.57179078797179483</v>
      </c>
      <c r="E149" s="111">
        <f>IF(RES_hhdet_tes!E149=0,"",RES_hhdet_tes!E149/RES_hhdet_fec!E149)</f>
        <v>0.57705704197560914</v>
      </c>
      <c r="F149" s="111">
        <f>IF(RES_hhdet_tes!F149=0,"",RES_hhdet_tes!F149/RES_hhdet_fec!F149)</f>
        <v>0.58184464767592481</v>
      </c>
      <c r="G149" s="111">
        <f>IF(RES_hhdet_tes!G149=0,"",RES_hhdet_tes!G149/RES_hhdet_fec!G149)</f>
        <v>0.58439847870286021</v>
      </c>
      <c r="H149" s="111">
        <f>IF(RES_hhdet_tes!H149=0,"",RES_hhdet_tes!H149/RES_hhdet_fec!H149)</f>
        <v>0.58672332852126752</v>
      </c>
      <c r="I149" s="111">
        <f>IF(RES_hhdet_tes!I149=0,"",RES_hhdet_tes!I149/RES_hhdet_fec!I149)</f>
        <v>0.58802030299096741</v>
      </c>
      <c r="J149" s="111">
        <f>IF(RES_hhdet_tes!J149=0,"",RES_hhdet_tes!J149/RES_hhdet_fec!J149)</f>
        <v>0.59082664570683863</v>
      </c>
      <c r="K149" s="111">
        <f>IF(RES_hhdet_tes!K149=0,"",RES_hhdet_tes!K149/RES_hhdet_fec!K149)</f>
        <v>0.59569684732780215</v>
      </c>
      <c r="L149" s="111">
        <f>IF(RES_hhdet_tes!L149=0,"",RES_hhdet_tes!L149/RES_hhdet_fec!L149)</f>
        <v>0.60018443276624733</v>
      </c>
      <c r="M149" s="111">
        <f>IF(RES_hhdet_tes!M149=0,"",RES_hhdet_tes!M149/RES_hhdet_fec!M149)</f>
        <v>0.60591962626426776</v>
      </c>
      <c r="N149" s="111">
        <f>IF(RES_hhdet_tes!N149=0,"",RES_hhdet_tes!N149/RES_hhdet_fec!N149)</f>
        <v>0.61035007054093748</v>
      </c>
      <c r="O149" s="111">
        <f>IF(RES_hhdet_tes!O149=0,"",RES_hhdet_tes!O149/RES_hhdet_fec!O149)</f>
        <v>0.61458534475131654</v>
      </c>
      <c r="P149" s="111">
        <f>IF(RES_hhdet_tes!P149=0,"",RES_hhdet_tes!P149/RES_hhdet_fec!P149)</f>
        <v>0.61910968220044138</v>
      </c>
      <c r="Q149" s="111">
        <f>IF(RES_hhdet_tes!Q149=0,"",RES_hhdet_tes!Q149/RES_hhdet_fec!Q149)</f>
        <v>0.63096339357263864</v>
      </c>
      <c r="R149" s="111">
        <f>IF(RES_hhdet_tes!R149=0,"",RES_hhdet_tes!R149/RES_hhdet_fec!R149)</f>
        <v>0.6565857865318212</v>
      </c>
      <c r="S149" s="111">
        <f>IF(RES_hhdet_tes!S149=0,"",RES_hhdet_tes!S149/RES_hhdet_fec!S149)</f>
        <v>0.68741187890464195</v>
      </c>
      <c r="T149" s="111">
        <f>IF(RES_hhdet_tes!T149=0,"",RES_hhdet_tes!T149/RES_hhdet_fec!T149)</f>
        <v>0.71471637256355203</v>
      </c>
      <c r="U149" s="111">
        <f>IF(RES_hhdet_tes!U149=0,"",RES_hhdet_tes!U149/RES_hhdet_fec!U149)</f>
        <v>0.74799571602772286</v>
      </c>
      <c r="V149" s="111">
        <f>IF(RES_hhdet_tes!V149=0,"",RES_hhdet_tes!V149/RES_hhdet_fec!V149)</f>
        <v>0.76457347568391187</v>
      </c>
      <c r="W149" s="111">
        <f>IF(RES_hhdet_tes!W149=0,"",RES_hhdet_tes!W149/RES_hhdet_fec!W149)</f>
        <v>0.77834307947439496</v>
      </c>
      <c r="DA149" s="63" t="s">
        <v>2046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0.87723424922873028</v>
      </c>
      <c r="C150" s="111">
        <f>IF(RES_hhdet_tes!C150=0,"",RES_hhdet_tes!C150/RES_hhdet_fec!C150)</f>
        <v>0.89167020394273711</v>
      </c>
      <c r="D150" s="111">
        <f>IF(RES_hhdet_tes!D150=0,"",RES_hhdet_tes!D150/RES_hhdet_fec!D150)</f>
        <v>0.87499660261306222</v>
      </c>
      <c r="E150" s="111">
        <f>IF(RES_hhdet_tes!E150=0,"",RES_hhdet_tes!E150/RES_hhdet_fec!E150)</f>
        <v>0.89740175894327778</v>
      </c>
      <c r="F150" s="111">
        <f>IF(RES_hhdet_tes!F150=0,"",RES_hhdet_tes!F150/RES_hhdet_fec!F150)</f>
        <v>0.8804892279163582</v>
      </c>
      <c r="G150" s="111">
        <f>IF(RES_hhdet_tes!G150=0,"",RES_hhdet_tes!G150/RES_hhdet_fec!G150)</f>
        <v>0.89668205223439246</v>
      </c>
      <c r="H150" s="111">
        <f>IF(RES_hhdet_tes!H150=0,"",RES_hhdet_tes!H150/RES_hhdet_fec!H150)</f>
        <v>0.89569281473374696</v>
      </c>
      <c r="I150" s="111">
        <f>IF(RES_hhdet_tes!I150=0,"",RES_hhdet_tes!I150/RES_hhdet_fec!I150)</f>
        <v>0.89586090440721122</v>
      </c>
      <c r="J150" s="111">
        <f>IF(RES_hhdet_tes!J150=0,"",RES_hhdet_tes!J150/RES_hhdet_fec!J150)</f>
        <v>0.8740120800471638</v>
      </c>
      <c r="K150" s="111">
        <f>IF(RES_hhdet_tes!K150=0,"",RES_hhdet_tes!K150/RES_hhdet_fec!K150)</f>
        <v>0.89332795585682823</v>
      </c>
      <c r="L150" s="111">
        <f>IF(RES_hhdet_tes!L150=0,"",RES_hhdet_tes!L150/RES_hhdet_fec!L150)</f>
        <v>0.90204754106929153</v>
      </c>
      <c r="M150" s="111">
        <f>IF(RES_hhdet_tes!M150=0,"",RES_hhdet_tes!M150/RES_hhdet_fec!M150)</f>
        <v>0.88759785713436701</v>
      </c>
      <c r="N150" s="111">
        <f>IF(RES_hhdet_tes!N150=0,"",RES_hhdet_tes!N150/RES_hhdet_fec!N150)</f>
        <v>0.91217386489981933</v>
      </c>
      <c r="O150" s="111">
        <f>IF(RES_hhdet_tes!O150=0,"",RES_hhdet_tes!O150/RES_hhdet_fec!O150)</f>
        <v>0.9148928172068832</v>
      </c>
      <c r="P150" s="111">
        <f>IF(RES_hhdet_tes!P150=0,"",RES_hhdet_tes!P150/RES_hhdet_fec!P150)</f>
        <v>0.88069022252148788</v>
      </c>
      <c r="Q150" s="111">
        <f>IF(RES_hhdet_tes!Q150=0,"",RES_hhdet_tes!Q150/RES_hhdet_fec!Q150)</f>
        <v>0.91632278458015304</v>
      </c>
      <c r="R150" s="111">
        <f>IF(RES_hhdet_tes!R150=0,"",RES_hhdet_tes!R150/RES_hhdet_fec!R150)</f>
        <v>0.92804611891938094</v>
      </c>
      <c r="S150" s="111">
        <f>IF(RES_hhdet_tes!S150=0,"",RES_hhdet_tes!S150/RES_hhdet_fec!S150)</f>
        <v>0.93274962859463073</v>
      </c>
      <c r="T150" s="111">
        <f>IF(RES_hhdet_tes!T150=0,"",RES_hhdet_tes!T150/RES_hhdet_fec!T150)</f>
        <v>0.94513757658706643</v>
      </c>
      <c r="U150" s="111">
        <f>IF(RES_hhdet_tes!U150=0,"",RES_hhdet_tes!U150/RES_hhdet_fec!U150)</f>
        <v>0.94529315083800891</v>
      </c>
      <c r="V150" s="111">
        <f>IF(RES_hhdet_tes!V150=0,"",RES_hhdet_tes!V150/RES_hhdet_fec!V150)</f>
        <v>0.95408805090282445</v>
      </c>
      <c r="W150" s="111">
        <f>IF(RES_hhdet_tes!W150=0,"",RES_hhdet_tes!W150/RES_hhdet_fec!W150)</f>
        <v>0.94881289205867281</v>
      </c>
      <c r="DA150" s="63" t="s">
        <v>2047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0.5628161730866581</v>
      </c>
      <c r="C151" s="112">
        <f>IF(RES_hhdet_tes!C151=0,"",RES_hhdet_tes!C151/RES_hhdet_fec!C151)</f>
        <v>0.5628161730866581</v>
      </c>
      <c r="D151" s="112">
        <f>IF(RES_hhdet_tes!D151=0,"",RES_hhdet_tes!D151/RES_hhdet_fec!D151)</f>
        <v>0.5628161730866581</v>
      </c>
      <c r="E151" s="112">
        <f>IF(RES_hhdet_tes!E151=0,"",RES_hhdet_tes!E151/RES_hhdet_fec!E151)</f>
        <v>0.57401818988794595</v>
      </c>
      <c r="F151" s="112">
        <f>IF(RES_hhdet_tes!F151=0,"",RES_hhdet_tes!F151/RES_hhdet_fec!F151)</f>
        <v>0.58698729007278438</v>
      </c>
      <c r="G151" s="112">
        <f>IF(RES_hhdet_tes!G151=0,"",RES_hhdet_tes!G151/RES_hhdet_fec!G151)</f>
        <v>0.5881370000967403</v>
      </c>
      <c r="H151" s="112">
        <f>IF(RES_hhdet_tes!H151=0,"",RES_hhdet_tes!H151/RES_hhdet_fec!H151)</f>
        <v>0.58932565030496031</v>
      </c>
      <c r="I151" s="112">
        <f>IF(RES_hhdet_tes!I151=0,"",RES_hhdet_tes!I151/RES_hhdet_fec!I151)</f>
        <v>0.5910337998977635</v>
      </c>
      <c r="J151" s="112">
        <f>IF(RES_hhdet_tes!J151=0,"",RES_hhdet_tes!J151/RES_hhdet_fec!J151)</f>
        <v>0.59496465115811403</v>
      </c>
      <c r="K151" s="112">
        <f>IF(RES_hhdet_tes!K151=0,"",RES_hhdet_tes!K151/RES_hhdet_fec!K151)</f>
        <v>0.59871968333874481</v>
      </c>
      <c r="L151" s="112">
        <f>IF(RES_hhdet_tes!L151=0,"",RES_hhdet_tes!L151/RES_hhdet_fec!L151)</f>
        <v>0.60326734659538583</v>
      </c>
      <c r="M151" s="112">
        <f>IF(RES_hhdet_tes!M151=0,"",RES_hhdet_tes!M151/RES_hhdet_fec!M151)</f>
        <v>0.60613515762176828</v>
      </c>
      <c r="N151" s="112">
        <f>IF(RES_hhdet_tes!N151=0,"",RES_hhdet_tes!N151/RES_hhdet_fec!N151)</f>
        <v>0.61064104168318223</v>
      </c>
      <c r="O151" s="112">
        <f>IF(RES_hhdet_tes!O151=0,"",RES_hhdet_tes!O151/RES_hhdet_fec!O151)</f>
        <v>0.6166003337138537</v>
      </c>
      <c r="P151" s="112">
        <f>IF(RES_hhdet_tes!P151=0,"",RES_hhdet_tes!P151/RES_hhdet_fec!P151)</f>
        <v>0.62123958617229225</v>
      </c>
      <c r="Q151" s="112">
        <f>IF(RES_hhdet_tes!Q151=0,"",RES_hhdet_tes!Q151/RES_hhdet_fec!Q151)</f>
        <v>0.63792152093926524</v>
      </c>
      <c r="R151" s="112">
        <f>IF(RES_hhdet_tes!R151=0,"",RES_hhdet_tes!R151/RES_hhdet_fec!R151)</f>
        <v>0.66731813850075072</v>
      </c>
      <c r="S151" s="112">
        <f>IF(RES_hhdet_tes!S151=0,"",RES_hhdet_tes!S151/RES_hhdet_fec!S151)</f>
        <v>0.69760989754190339</v>
      </c>
      <c r="T151" s="112">
        <f>IF(RES_hhdet_tes!T151=0,"",RES_hhdet_tes!T151/RES_hhdet_fec!T151)</f>
        <v>0.72309329051311277</v>
      </c>
      <c r="U151" s="112">
        <f>IF(RES_hhdet_tes!U151=0,"",RES_hhdet_tes!U151/RES_hhdet_fec!U151)</f>
        <v>0.74723380707948306</v>
      </c>
      <c r="V151" s="112">
        <f>IF(RES_hhdet_tes!V151=0,"",RES_hhdet_tes!V151/RES_hhdet_fec!V151)</f>
        <v>0.767875249556215</v>
      </c>
      <c r="W151" s="112">
        <f>IF(RES_hhdet_tes!W151=0,"",RES_hhdet_tes!W151/RES_hhdet_fec!W151)</f>
        <v>0.78428567127503246</v>
      </c>
      <c r="DA151" s="131" t="s">
        <v>2048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>
        <f>IF(RES_hhdet_tes!F152=0,"",RES_hhdet_tes!F152/RES_hhdet_fec!F152)</f>
        <v>1</v>
      </c>
      <c r="G152" s="113">
        <f>IF(RES_hhdet_tes!G152=0,"",RES_hhdet_tes!G152/RES_hhdet_fec!G152)</f>
        <v>1</v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0.63053944610444024</v>
      </c>
      <c r="C153" s="112">
        <f>IF(RES_hhdet_tes!C153=0,"",RES_hhdet_tes!C153/RES_hhdet_fec!C153)</f>
        <v>0.63716386124599955</v>
      </c>
      <c r="D153" s="112">
        <f>IF(RES_hhdet_tes!D153=0,"",RES_hhdet_tes!D153/RES_hhdet_fec!D153)</f>
        <v>0.64461202295202491</v>
      </c>
      <c r="E153" s="112">
        <f>IF(RES_hhdet_tes!E153=0,"",RES_hhdet_tes!E153/RES_hhdet_fec!E153)</f>
        <v>0.64942864320930371</v>
      </c>
      <c r="F153" s="112">
        <f>IF(RES_hhdet_tes!F153=0,"",RES_hhdet_tes!F153/RES_hhdet_fec!F153)</f>
        <v>0.65278536757513927</v>
      </c>
      <c r="G153" s="112">
        <f>IF(RES_hhdet_tes!G153=0,"",RES_hhdet_tes!G153/RES_hhdet_fec!G153)</f>
        <v>0.65552806340515979</v>
      </c>
      <c r="H153" s="112">
        <f>IF(RES_hhdet_tes!H153=0,"",RES_hhdet_tes!H153/RES_hhdet_fec!H153)</f>
        <v>0.65745486200638503</v>
      </c>
      <c r="I153" s="112">
        <f>IF(RES_hhdet_tes!I153=0,"",RES_hhdet_tes!I153/RES_hhdet_fec!I153)</f>
        <v>0.65884341653583522</v>
      </c>
      <c r="J153" s="112">
        <f>IF(RES_hhdet_tes!J153=0,"",RES_hhdet_tes!J153/RES_hhdet_fec!J153)</f>
        <v>0.66001206204744778</v>
      </c>
      <c r="K153" s="112">
        <f>IF(RES_hhdet_tes!K153=0,"",RES_hhdet_tes!K153/RES_hhdet_fec!K153)</f>
        <v>0.66172894734059684</v>
      </c>
      <c r="L153" s="112">
        <f>IF(RES_hhdet_tes!L153=0,"",RES_hhdet_tes!L153/RES_hhdet_fec!L153)</f>
        <v>0.66351628977242672</v>
      </c>
      <c r="M153" s="112">
        <f>IF(RES_hhdet_tes!M153=0,"",RES_hhdet_tes!M153/RES_hhdet_fec!M153)</f>
        <v>0.66644775175961568</v>
      </c>
      <c r="N153" s="112">
        <f>IF(RES_hhdet_tes!N153=0,"",RES_hhdet_tes!N153/RES_hhdet_fec!N153)</f>
        <v>0.66976651444030555</v>
      </c>
      <c r="O153" s="112">
        <f>IF(RES_hhdet_tes!O153=0,"",RES_hhdet_tes!O153/RES_hhdet_fec!O153)</f>
        <v>0.67408939279681268</v>
      </c>
      <c r="P153" s="112">
        <f>IF(RES_hhdet_tes!P153=0,"",RES_hhdet_tes!P153/RES_hhdet_fec!P153)</f>
        <v>0.67881637608196765</v>
      </c>
      <c r="Q153" s="112">
        <f>IF(RES_hhdet_tes!Q153=0,"",RES_hhdet_tes!Q153/RES_hhdet_fec!Q153)</f>
        <v>0.687434085429523</v>
      </c>
      <c r="R153" s="112">
        <f>IF(RES_hhdet_tes!R153=0,"",RES_hhdet_tes!R153/RES_hhdet_fec!R153)</f>
        <v>0.69502806097490377</v>
      </c>
      <c r="S153" s="112">
        <f>IF(RES_hhdet_tes!S153=0,"",RES_hhdet_tes!S153/RES_hhdet_fec!S153)</f>
        <v>0.70419862986041115</v>
      </c>
      <c r="T153" s="112">
        <f>IF(RES_hhdet_tes!T153=0,"",RES_hhdet_tes!T153/RES_hhdet_fec!T153)</f>
        <v>0.71423598220560158</v>
      </c>
      <c r="U153" s="112">
        <f>IF(RES_hhdet_tes!U153=0,"",RES_hhdet_tes!U153/RES_hhdet_fec!U153)</f>
        <v>0.73385227021438315</v>
      </c>
      <c r="V153" s="112">
        <f>IF(RES_hhdet_tes!V153=0,"",RES_hhdet_tes!V153/RES_hhdet_fec!V153)</f>
        <v>0.74721327203695254</v>
      </c>
      <c r="W153" s="112">
        <f>IF(RES_hhdet_tes!W153=0,"",RES_hhdet_tes!W153/RES_hhdet_fec!W153)</f>
        <v>0.75659063908396185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0.90450446545542429</v>
      </c>
      <c r="C154" s="113">
        <f>IF(RES_hhdet_tes!C154=0,"",RES_hhdet_tes!C154/RES_hhdet_fec!C154)</f>
        <v>0.91903218470850612</v>
      </c>
      <c r="D154" s="113">
        <f>IF(RES_hhdet_tes!D154=0,"",RES_hhdet_tes!D154/RES_hhdet_fec!D154)</f>
        <v>0.90885107737537929</v>
      </c>
      <c r="E154" s="113">
        <f>IF(RES_hhdet_tes!E154=0,"",RES_hhdet_tes!E154/RES_hhdet_fec!E154)</f>
        <v>0.92393536368598761</v>
      </c>
      <c r="F154" s="113">
        <f>IF(RES_hhdet_tes!F154=0,"",RES_hhdet_tes!F154/RES_hhdet_fec!F154)</f>
        <v>0.90745059399748096</v>
      </c>
      <c r="G154" s="113">
        <f>IF(RES_hhdet_tes!G154=0,"",RES_hhdet_tes!G154/RES_hhdet_fec!G154)</f>
        <v>0.92102112567869032</v>
      </c>
      <c r="H154" s="113">
        <f>IF(RES_hhdet_tes!H154=0,"",RES_hhdet_tes!H154/RES_hhdet_fec!H154)</f>
        <v>0.92026132047862075</v>
      </c>
      <c r="I154" s="113">
        <f>IF(RES_hhdet_tes!I154=0,"",RES_hhdet_tes!I154/RES_hhdet_fec!I154)</f>
        <v>0.92036434400242495</v>
      </c>
      <c r="J154" s="113">
        <f>IF(RES_hhdet_tes!J154=0,"",RES_hhdet_tes!J154/RES_hhdet_fec!J154)</f>
        <v>0.90217060636288859</v>
      </c>
      <c r="K154" s="113">
        <f>IF(RES_hhdet_tes!K154=0,"",RES_hhdet_tes!K154/RES_hhdet_fec!K154)</f>
        <v>0.91715009631491062</v>
      </c>
      <c r="L154" s="113">
        <f>IF(RES_hhdet_tes!L154=0,"",RES_hhdet_tes!L154/RES_hhdet_fec!L154)</f>
        <v>0.92371070511608688</v>
      </c>
      <c r="M154" s="113">
        <f>IF(RES_hhdet_tes!M154=0,"",RES_hhdet_tes!M154/RES_hhdet_fec!M154)</f>
        <v>0.9112904961274223</v>
      </c>
      <c r="N154" s="113">
        <f>IF(RES_hhdet_tes!N154=0,"",RES_hhdet_tes!N154/RES_hhdet_fec!N154)</f>
        <v>0.93091661694061534</v>
      </c>
      <c r="O154" s="113">
        <f>IF(RES_hhdet_tes!O154=0,"",RES_hhdet_tes!O154/RES_hhdet_fec!O154)</f>
        <v>0.93313877086549624</v>
      </c>
      <c r="P154" s="113">
        <f>IF(RES_hhdet_tes!P154=0,"",RES_hhdet_tes!P154/RES_hhdet_fec!P154)</f>
        <v>0.90442286074430045</v>
      </c>
      <c r="Q154" s="113">
        <f>IF(RES_hhdet_tes!Q154=0,"",RES_hhdet_tes!Q154/RES_hhdet_fec!Q154)</f>
        <v>0.93168189539954793</v>
      </c>
      <c r="R154" s="113">
        <f>IF(RES_hhdet_tes!R154=0,"",RES_hhdet_tes!R154/RES_hhdet_fec!R154)</f>
        <v>0.93730234567658421</v>
      </c>
      <c r="S154" s="113">
        <f>IF(RES_hhdet_tes!S154=0,"",RES_hhdet_tes!S154/RES_hhdet_fec!S154)</f>
        <v>0.9366037559262258</v>
      </c>
      <c r="T154" s="113">
        <f>IF(RES_hhdet_tes!T154=0,"",RES_hhdet_tes!T154/RES_hhdet_fec!T154)</f>
        <v>0.94503774805092944</v>
      </c>
      <c r="U154" s="113">
        <f>IF(RES_hhdet_tes!U154=0,"",RES_hhdet_tes!U154/RES_hhdet_fec!U154)</f>
        <v>0.94199794409310622</v>
      </c>
      <c r="V154" s="113">
        <f>IF(RES_hhdet_tes!V154=0,"",RES_hhdet_tes!V154/RES_hhdet_fec!V154)</f>
        <v>0.94969398656335868</v>
      </c>
      <c r="W154" s="113">
        <f>IF(RES_hhdet_tes!W154=0,"",RES_hhdet_tes!W154/RES_hhdet_fec!W154)</f>
        <v>0.94233241638829446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0.63053944610444024</v>
      </c>
      <c r="C155" s="111">
        <f>IF(RES_hhdet_tes!C155=0,"",RES_hhdet_tes!C155/RES_hhdet_fec!C155)</f>
        <v>0.63954634234479535</v>
      </c>
      <c r="D155" s="111">
        <f>IF(RES_hhdet_tes!D155=0,"",RES_hhdet_tes!D155/RES_hhdet_fec!D155)</f>
        <v>0.64720520182325125</v>
      </c>
      <c r="E155" s="111">
        <f>IF(RES_hhdet_tes!E155=0,"",RES_hhdet_tes!E155/RES_hhdet_fec!E155)</f>
        <v>0.65157678968836497</v>
      </c>
      <c r="F155" s="111">
        <f>IF(RES_hhdet_tes!F155=0,"",RES_hhdet_tes!F155/RES_hhdet_fec!F155)</f>
        <v>0.65405430239389095</v>
      </c>
      <c r="G155" s="111">
        <f>IF(RES_hhdet_tes!G155=0,"",RES_hhdet_tes!G155/RES_hhdet_fec!G155)</f>
        <v>0.65717377888794604</v>
      </c>
      <c r="H155" s="111">
        <f>IF(RES_hhdet_tes!H155=0,"",RES_hhdet_tes!H155/RES_hhdet_fec!H155)</f>
        <v>0.65839252291285555</v>
      </c>
      <c r="I155" s="111">
        <f>IF(RES_hhdet_tes!I155=0,"",RES_hhdet_tes!I155/RES_hhdet_fec!I155)</f>
        <v>0.66020044844410375</v>
      </c>
      <c r="J155" s="111">
        <f>IF(RES_hhdet_tes!J155=0,"",RES_hhdet_tes!J155/RES_hhdet_fec!J155)</f>
        <v>0.66228944271039247</v>
      </c>
      <c r="K155" s="111">
        <f>IF(RES_hhdet_tes!K155=0,"",RES_hhdet_tes!K155/RES_hhdet_fec!K155)</f>
        <v>0.66385065407295751</v>
      </c>
      <c r="L155" s="111">
        <f>IF(RES_hhdet_tes!L155=0,"",RES_hhdet_tes!L155/RES_hhdet_fec!L155)</f>
        <v>0.66614806312162278</v>
      </c>
      <c r="M155" s="111">
        <f>IF(RES_hhdet_tes!M155=0,"",RES_hhdet_tes!M155/RES_hhdet_fec!M155)</f>
        <v>0.66687888386696526</v>
      </c>
      <c r="N155" s="111">
        <f>IF(RES_hhdet_tes!N155=0,"",RES_hhdet_tes!N155/RES_hhdet_fec!N155)</f>
        <v>0.66927470397194977</v>
      </c>
      <c r="O155" s="111">
        <f>IF(RES_hhdet_tes!O155=0,"",RES_hhdet_tes!O155/RES_hhdet_fec!O155)</f>
        <v>0.67349447041800237</v>
      </c>
      <c r="P155" s="111">
        <f>IF(RES_hhdet_tes!P155=0,"",RES_hhdet_tes!P155/RES_hhdet_fec!P155)</f>
        <v>0.68004731093473259</v>
      </c>
      <c r="Q155" s="111">
        <f>IF(RES_hhdet_tes!Q155=0,"",RES_hhdet_tes!Q155/RES_hhdet_fec!Q155)</f>
        <v>0.68707468248383952</v>
      </c>
      <c r="R155" s="111">
        <f>IF(RES_hhdet_tes!R155=0,"",RES_hhdet_tes!R155/RES_hhdet_fec!R155)</f>
        <v>0.69856519620015611</v>
      </c>
      <c r="S155" s="111">
        <f>IF(RES_hhdet_tes!S155=0,"",RES_hhdet_tes!S155/RES_hhdet_fec!S155)</f>
        <v>0.71056886208048353</v>
      </c>
      <c r="T155" s="111">
        <f>IF(RES_hhdet_tes!T155=0,"",RES_hhdet_tes!T155/RES_hhdet_fec!T155)</f>
        <v>0.72064948806937135</v>
      </c>
      <c r="U155" s="111">
        <f>IF(RES_hhdet_tes!U155=0,"",RES_hhdet_tes!U155/RES_hhdet_fec!U155)</f>
        <v>0.73569172873467459</v>
      </c>
      <c r="V155" s="111">
        <f>IF(RES_hhdet_tes!V155=0,"",RES_hhdet_tes!V155/RES_hhdet_fec!V155)</f>
        <v>0.74941855506464572</v>
      </c>
      <c r="W155" s="111">
        <f>IF(RES_hhdet_tes!W155=0,"",RES_hhdet_tes!W155/RES_hhdet_fec!W155)</f>
        <v>0.76337681217263764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0.69543488410796761</v>
      </c>
      <c r="C157" s="124">
        <f>IF(RES_hhdet_tes!C157=0,"",RES_hhdet_tes!C157/RES_hhdet_fec!C157)</f>
        <v>0.70393374687371657</v>
      </c>
      <c r="D157" s="124">
        <f>IF(RES_hhdet_tes!D157=0,"",RES_hhdet_tes!D157/RES_hhdet_fec!D157)</f>
        <v>0.70806436671938067</v>
      </c>
      <c r="E157" s="124">
        <f>IF(RES_hhdet_tes!E157=0,"",RES_hhdet_tes!E157/RES_hhdet_fec!E157)</f>
        <v>0.70412372570708437</v>
      </c>
      <c r="F157" s="124">
        <f>IF(RES_hhdet_tes!F157=0,"",RES_hhdet_tes!F157/RES_hhdet_fec!F157)</f>
        <v>0.70901377750693628</v>
      </c>
      <c r="G157" s="124">
        <f>IF(RES_hhdet_tes!G157=0,"",RES_hhdet_tes!G157/RES_hhdet_fec!G157)</f>
        <v>0.70993576759102595</v>
      </c>
      <c r="H157" s="124">
        <f>IF(RES_hhdet_tes!H157=0,"",RES_hhdet_tes!H157/RES_hhdet_fec!H157)</f>
        <v>0.71904739548061747</v>
      </c>
      <c r="I157" s="124">
        <f>IF(RES_hhdet_tes!I157=0,"",RES_hhdet_tes!I157/RES_hhdet_fec!I157)</f>
        <v>0.7232514500017615</v>
      </c>
      <c r="J157" s="124">
        <f>IF(RES_hhdet_tes!J157=0,"",RES_hhdet_tes!J157/RES_hhdet_fec!J157)</f>
        <v>0.71109854508455628</v>
      </c>
      <c r="K157" s="124">
        <f>IF(RES_hhdet_tes!K157=0,"",RES_hhdet_tes!K157/RES_hhdet_fec!K157)</f>
        <v>0.71325829868303114</v>
      </c>
      <c r="L157" s="124">
        <f>IF(RES_hhdet_tes!L157=0,"",RES_hhdet_tes!L157/RES_hhdet_fec!L157)</f>
        <v>0.71332634092266922</v>
      </c>
      <c r="M157" s="124">
        <f>IF(RES_hhdet_tes!M157=0,"",RES_hhdet_tes!M157/RES_hhdet_fec!M157)</f>
        <v>0.71466339513677202</v>
      </c>
      <c r="N157" s="124">
        <f>IF(RES_hhdet_tes!N157=0,"",RES_hhdet_tes!N157/RES_hhdet_fec!N157)</f>
        <v>0.71592770020623642</v>
      </c>
      <c r="O157" s="124">
        <f>IF(RES_hhdet_tes!O157=0,"",RES_hhdet_tes!O157/RES_hhdet_fec!O157)</f>
        <v>0.72357202072386284</v>
      </c>
      <c r="P157" s="124">
        <f>IF(RES_hhdet_tes!P157=0,"",RES_hhdet_tes!P157/RES_hhdet_fec!P157)</f>
        <v>0.71666862808907539</v>
      </c>
      <c r="Q157" s="124">
        <f>IF(RES_hhdet_tes!Q157=0,"",RES_hhdet_tes!Q157/RES_hhdet_fec!Q157)</f>
        <v>0.72677946197404386</v>
      </c>
      <c r="R157" s="124">
        <f>IF(RES_hhdet_tes!R157=0,"",RES_hhdet_tes!R157/RES_hhdet_fec!R157)</f>
        <v>0.72819162004681903</v>
      </c>
      <c r="S157" s="124">
        <f>IF(RES_hhdet_tes!S157=0,"",RES_hhdet_tes!S157/RES_hhdet_fec!S157)</f>
        <v>0.74048951996148638</v>
      </c>
      <c r="T157" s="124">
        <f>IF(RES_hhdet_tes!T157=0,"",RES_hhdet_tes!T157/RES_hhdet_fec!T157)</f>
        <v>0.74491481000771875</v>
      </c>
      <c r="U157" s="124">
        <f>IF(RES_hhdet_tes!U157=0,"",RES_hhdet_tes!U157/RES_hhdet_fec!U157)</f>
        <v>0.75967575276283972</v>
      </c>
      <c r="V157" s="124">
        <f>IF(RES_hhdet_tes!V157=0,"",RES_hhdet_tes!V157/RES_hhdet_fec!V157)</f>
        <v>0.76996359965354599</v>
      </c>
      <c r="W157" s="124">
        <f>IF(RES_hhdet_tes!W157=0,"",RES_hhdet_tes!W157/RES_hhdet_fec!W157)</f>
        <v>0.78090865820811439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0.61762469634302908</v>
      </c>
      <c r="C158" s="111">
        <f>IF(RES_hhdet_tes!C158=0,"",RES_hhdet_tes!C158/RES_hhdet_fec!C158)</f>
        <v>0.61907025875542787</v>
      </c>
      <c r="D158" s="111">
        <f>IF(RES_hhdet_tes!D158=0,"",RES_hhdet_tes!D158/RES_hhdet_fec!D158)</f>
        <v>0.62092866593958596</v>
      </c>
      <c r="E158" s="111">
        <f>IF(RES_hhdet_tes!E158=0,"",RES_hhdet_tes!E158/RES_hhdet_fec!E158)</f>
        <v>0.62249907270469973</v>
      </c>
      <c r="F158" s="111">
        <f>IF(RES_hhdet_tes!F158=0,"",RES_hhdet_tes!F158/RES_hhdet_fec!F158)</f>
        <v>0.62345774577830682</v>
      </c>
      <c r="G158" s="111">
        <f>IF(RES_hhdet_tes!G158=0,"",RES_hhdet_tes!G158/RES_hhdet_fec!G158)</f>
        <v>0.62398964760546705</v>
      </c>
      <c r="H158" s="111">
        <f>IF(RES_hhdet_tes!H158=0,"",RES_hhdet_tes!H158/RES_hhdet_fec!H158)</f>
        <v>0.62438958149370127</v>
      </c>
      <c r="I158" s="111">
        <f>IF(RES_hhdet_tes!I158=0,"",RES_hhdet_tes!I158/RES_hhdet_fec!I158)</f>
        <v>0.62459484693716016</v>
      </c>
      <c r="J158" s="111">
        <f>IF(RES_hhdet_tes!J158=0,"",RES_hhdet_tes!J158/RES_hhdet_fec!J158)</f>
        <v>0.62480308170487975</v>
      </c>
      <c r="K158" s="111">
        <f>IF(RES_hhdet_tes!K158=0,"",RES_hhdet_tes!K158/RES_hhdet_fec!K158)</f>
        <v>0.62497641956225758</v>
      </c>
      <c r="L158" s="111">
        <f>IF(RES_hhdet_tes!L158=0,"",RES_hhdet_tes!L158/RES_hhdet_fec!L158)</f>
        <v>0.62513501899670421</v>
      </c>
      <c r="M158" s="111">
        <f>IF(RES_hhdet_tes!M158=0,"",RES_hhdet_tes!M158/RES_hhdet_fec!M158)</f>
        <v>0.62524930418286828</v>
      </c>
      <c r="N158" s="111">
        <f>IF(RES_hhdet_tes!N158=0,"",RES_hhdet_tes!N158/RES_hhdet_fec!N158)</f>
        <v>0.62532119391816654</v>
      </c>
      <c r="O158" s="111">
        <f>IF(RES_hhdet_tes!O158=0,"",RES_hhdet_tes!O158/RES_hhdet_fec!O158)</f>
        <v>0.62536428661037913</v>
      </c>
      <c r="P158" s="111">
        <f>IF(RES_hhdet_tes!P158=0,"",RES_hhdet_tes!P158/RES_hhdet_fec!P158)</f>
        <v>0.62539638751356352</v>
      </c>
      <c r="Q158" s="111">
        <f>IF(RES_hhdet_tes!Q158=0,"",RES_hhdet_tes!Q158/RES_hhdet_fec!Q158)</f>
        <v>0.6254262475827187</v>
      </c>
      <c r="R158" s="111">
        <f>IF(RES_hhdet_tes!R158=0,"",RES_hhdet_tes!R158/RES_hhdet_fec!R158)</f>
        <v>0.62554698991765245</v>
      </c>
      <c r="S158" s="111">
        <f>IF(RES_hhdet_tes!S158=0,"",RES_hhdet_tes!S158/RES_hhdet_fec!S158)</f>
        <v>0.62575541604542051</v>
      </c>
      <c r="T158" s="111">
        <f>IF(RES_hhdet_tes!T158=0,"",RES_hhdet_tes!T158/RES_hhdet_fec!T158)</f>
        <v>0.62609685441923046</v>
      </c>
      <c r="U158" s="111">
        <f>IF(RES_hhdet_tes!U158=0,"",RES_hhdet_tes!U158/RES_hhdet_fec!U158)</f>
        <v>0.62706969505569243</v>
      </c>
      <c r="V158" s="111">
        <f>IF(RES_hhdet_tes!V158=0,"",RES_hhdet_tes!V158/RES_hhdet_fec!V158)</f>
        <v>0.62804453699621476</v>
      </c>
      <c r="W158" s="111">
        <f>IF(RES_hhdet_tes!W158=0,"",RES_hhdet_tes!W158/RES_hhdet_fec!W158)</f>
        <v>0.62919373045848348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0.76214976065873707</v>
      </c>
      <c r="C159" s="45">
        <f>IF(RES_hhdet_tes!C159=0,"",RES_hhdet_tes!C159/RES_hhdet_fec!C159)</f>
        <v>0.76633424660797789</v>
      </c>
      <c r="D159" s="45">
        <f>IF(RES_hhdet_tes!D159=0,"",RES_hhdet_tes!D159/RES_hhdet_fec!D159)</f>
        <v>0.7707364511931688</v>
      </c>
      <c r="E159" s="45">
        <f>IF(RES_hhdet_tes!E159=0,"",RES_hhdet_tes!E159/RES_hhdet_fec!E159)</f>
        <v>0.77406095085452631</v>
      </c>
      <c r="F159" s="45">
        <f>IF(RES_hhdet_tes!F159=0,"",RES_hhdet_tes!F159/RES_hhdet_fec!F159)</f>
        <v>0.77692486728839538</v>
      </c>
      <c r="G159" s="45">
        <f>IF(RES_hhdet_tes!G159=0,"",RES_hhdet_tes!G159/RES_hhdet_fec!G159)</f>
        <v>0.7792429489357432</v>
      </c>
      <c r="H159" s="45">
        <f>IF(RES_hhdet_tes!H159=0,"",RES_hhdet_tes!H159/RES_hhdet_fec!H159)</f>
        <v>0.78092576395269586</v>
      </c>
      <c r="I159" s="45">
        <f>IF(RES_hhdet_tes!I159=0,"",RES_hhdet_tes!I159/RES_hhdet_fec!I159)</f>
        <v>0.7822018796730057</v>
      </c>
      <c r="J159" s="45">
        <f>IF(RES_hhdet_tes!J159=0,"",RES_hhdet_tes!J159/RES_hhdet_fec!J159)</f>
        <v>0.78321320072208711</v>
      </c>
      <c r="K159" s="45">
        <f>IF(RES_hhdet_tes!K159=0,"",RES_hhdet_tes!K159/RES_hhdet_fec!K159)</f>
        <v>0.78507776140941354</v>
      </c>
      <c r="L159" s="45">
        <f>IF(RES_hhdet_tes!L159=0,"",RES_hhdet_tes!L159/RES_hhdet_fec!L159)</f>
        <v>0.7870701805711211</v>
      </c>
      <c r="M159" s="45">
        <f>IF(RES_hhdet_tes!M159=0,"",RES_hhdet_tes!M159/RES_hhdet_fec!M159)</f>
        <v>0.78898873966666661</v>
      </c>
      <c r="N159" s="45">
        <f>IF(RES_hhdet_tes!N159=0,"",RES_hhdet_tes!N159/RES_hhdet_fec!N159)</f>
        <v>0.79076181936993861</v>
      </c>
      <c r="O159" s="45">
        <f>IF(RES_hhdet_tes!O159=0,"",RES_hhdet_tes!O159/RES_hhdet_fec!O159)</f>
        <v>0.79292750165686354</v>
      </c>
      <c r="P159" s="45">
        <f>IF(RES_hhdet_tes!P159=0,"",RES_hhdet_tes!P159/RES_hhdet_fec!P159)</f>
        <v>0.79521359815806947</v>
      </c>
      <c r="Q159" s="45">
        <f>IF(RES_hhdet_tes!Q159=0,"",RES_hhdet_tes!Q159/RES_hhdet_fec!Q159)</f>
        <v>0.79942151244593551</v>
      </c>
      <c r="R159" s="45">
        <f>IF(RES_hhdet_tes!R159=0,"",RES_hhdet_tes!R159/RES_hhdet_fec!R159)</f>
        <v>0.8049715613352042</v>
      </c>
      <c r="S159" s="45">
        <f>IF(RES_hhdet_tes!S159=0,"",RES_hhdet_tes!S159/RES_hhdet_fec!S159)</f>
        <v>0.81365142784591471</v>
      </c>
      <c r="T159" s="45">
        <f>IF(RES_hhdet_tes!T159=0,"",RES_hhdet_tes!T159/RES_hhdet_fec!T159)</f>
        <v>0.82246294487772498</v>
      </c>
      <c r="U159" s="45">
        <f>IF(RES_hhdet_tes!U159=0,"",RES_hhdet_tes!U159/RES_hhdet_fec!U159)</f>
        <v>0.84199965143182542</v>
      </c>
      <c r="V159" s="45">
        <f>IF(RES_hhdet_tes!V159=0,"",RES_hhdet_tes!V159/RES_hhdet_fec!V159)</f>
        <v>0.85709925952114474</v>
      </c>
      <c r="W159" s="45">
        <f>IF(RES_hhdet_tes!W159=0,"",RES_hhdet_tes!W159/RES_hhdet_fec!W159)</f>
        <v>0.87284837608186439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0.67866137737505938</v>
      </c>
      <c r="C161" s="119">
        <f>IF(RES_hhdet_tes!C161=0,"",RES_hhdet_tes!C161/RES_hhdet_fec!C161)</f>
        <v>0.68528309886269156</v>
      </c>
      <c r="D161" s="119">
        <f>IF(RES_hhdet_tes!D161=0,"",RES_hhdet_tes!D161/RES_hhdet_fec!D161)</f>
        <v>0.6830974819747736</v>
      </c>
      <c r="E161" s="119">
        <f>IF(RES_hhdet_tes!E161=0,"",RES_hhdet_tes!E161/RES_hhdet_fec!E161)</f>
        <v>0.71048965585651969</v>
      </c>
      <c r="F161" s="119">
        <f>IF(RES_hhdet_tes!F161=0,"",RES_hhdet_tes!F161/RES_hhdet_fec!F161)</f>
        <v>0.68796377014462884</v>
      </c>
      <c r="G161" s="119">
        <f>IF(RES_hhdet_tes!G161=0,"",RES_hhdet_tes!G161/RES_hhdet_fec!G161)</f>
        <v>0.69288153321864976</v>
      </c>
      <c r="H161" s="119">
        <f>IF(RES_hhdet_tes!H161=0,"",RES_hhdet_tes!H161/RES_hhdet_fec!H161)</f>
        <v>0.7010600267349032</v>
      </c>
      <c r="I161" s="119">
        <f>IF(RES_hhdet_tes!I161=0,"",RES_hhdet_tes!I161/RES_hhdet_fec!I161)</f>
        <v>0.70446909053983386</v>
      </c>
      <c r="J161" s="119">
        <f>IF(RES_hhdet_tes!J161=0,"",RES_hhdet_tes!J161/RES_hhdet_fec!J161)</f>
        <v>0.71313167374815856</v>
      </c>
      <c r="K161" s="119">
        <f>IF(RES_hhdet_tes!K161=0,"",RES_hhdet_tes!K161/RES_hhdet_fec!K161)</f>
        <v>0.72473824597065628</v>
      </c>
      <c r="L161" s="119">
        <f>IF(RES_hhdet_tes!L161=0,"",RES_hhdet_tes!L161/RES_hhdet_fec!L161)</f>
        <v>0.72828140143063091</v>
      </c>
      <c r="M161" s="119">
        <f>IF(RES_hhdet_tes!M161=0,"",RES_hhdet_tes!M161/RES_hhdet_fec!M161)</f>
        <v>0.74032606078598617</v>
      </c>
      <c r="N161" s="119">
        <f>IF(RES_hhdet_tes!N161=0,"",RES_hhdet_tes!N161/RES_hhdet_fec!N161)</f>
        <v>0.76507396473231981</v>
      </c>
      <c r="O161" s="119">
        <f>IF(RES_hhdet_tes!O161=0,"",RES_hhdet_tes!O161/RES_hhdet_fec!O161)</f>
        <v>0.75958148438425011</v>
      </c>
      <c r="P161" s="119">
        <f>IF(RES_hhdet_tes!P161=0,"",RES_hhdet_tes!P161/RES_hhdet_fec!P161)</f>
        <v>0.76014511486503777</v>
      </c>
      <c r="Q161" s="119">
        <f>IF(RES_hhdet_tes!Q161=0,"",RES_hhdet_tes!Q161/RES_hhdet_fec!Q161)</f>
        <v>0.78071592155951708</v>
      </c>
      <c r="R161" s="119">
        <f>IF(RES_hhdet_tes!R161=0,"",RES_hhdet_tes!R161/RES_hhdet_fec!R161)</f>
        <v>0.7663010538380296</v>
      </c>
      <c r="S161" s="119">
        <f>IF(RES_hhdet_tes!S161=0,"",RES_hhdet_tes!S161/RES_hhdet_fec!S161)</f>
        <v>0.80099398137044064</v>
      </c>
      <c r="T161" s="119">
        <f>IF(RES_hhdet_tes!T161=0,"",RES_hhdet_tes!T161/RES_hhdet_fec!T161)</f>
        <v>0.78638978807193705</v>
      </c>
      <c r="U161" s="119">
        <f>IF(RES_hhdet_tes!U161=0,"",RES_hhdet_tes!U161/RES_hhdet_fec!U161)</f>
        <v>0.79595328205192317</v>
      </c>
      <c r="V161" s="119">
        <f>IF(RES_hhdet_tes!V161=0,"",RES_hhdet_tes!V161/RES_hhdet_fec!V161)</f>
        <v>0.78659158863318879</v>
      </c>
      <c r="W161" s="119">
        <f>IF(RES_hhdet_tes!W161=0,"",RES_hhdet_tes!W161/RES_hhdet_fec!W161)</f>
        <v>1.0190669258915825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0.67482561857414836</v>
      </c>
      <c r="C162" s="124">
        <f>IF(RES_hhdet_tes!C162=0,"",RES_hhdet_tes!C162/RES_hhdet_fec!C162)</f>
        <v>0.67601834464167165</v>
      </c>
      <c r="D162" s="124">
        <f>IF(RES_hhdet_tes!D162=0,"",RES_hhdet_tes!D162/RES_hhdet_fec!D162)</f>
        <v>0.67799761356049537</v>
      </c>
      <c r="E162" s="124">
        <f>IF(RES_hhdet_tes!E162=0,"",RES_hhdet_tes!E162/RES_hhdet_fec!E162)</f>
        <v>0.68062996755559546</v>
      </c>
      <c r="F162" s="124">
        <f>IF(RES_hhdet_tes!F162=0,"",RES_hhdet_tes!F162/RES_hhdet_fec!F162)</f>
        <v>0.68404706469485421</v>
      </c>
      <c r="G162" s="124">
        <f>IF(RES_hhdet_tes!G162=0,"",RES_hhdet_tes!G162/RES_hhdet_fec!G162)</f>
        <v>0.6871059292105649</v>
      </c>
      <c r="H162" s="124">
        <f>IF(RES_hhdet_tes!H162=0,"",RES_hhdet_tes!H162/RES_hhdet_fec!H162)</f>
        <v>0.68899167611801049</v>
      </c>
      <c r="I162" s="124">
        <f>IF(RES_hhdet_tes!I162=0,"",RES_hhdet_tes!I162/RES_hhdet_fec!I162)</f>
        <v>0.6919363368541902</v>
      </c>
      <c r="J162" s="124">
        <f>IF(RES_hhdet_tes!J162=0,"",RES_hhdet_tes!J162/RES_hhdet_fec!J162)</f>
        <v>0.69649579962253894</v>
      </c>
      <c r="K162" s="124">
        <f>IF(RES_hhdet_tes!K162=0,"",RES_hhdet_tes!K162/RES_hhdet_fec!K162)</f>
        <v>0.70326453272349176</v>
      </c>
      <c r="L162" s="124">
        <f>IF(RES_hhdet_tes!L162=0,"",RES_hhdet_tes!L162/RES_hhdet_fec!L162)</f>
        <v>0.71124222761949885</v>
      </c>
      <c r="M162" s="124">
        <f>IF(RES_hhdet_tes!M162=0,"",RES_hhdet_tes!M162/RES_hhdet_fec!M162)</f>
        <v>0.71893113475767667</v>
      </c>
      <c r="N162" s="124">
        <f>IF(RES_hhdet_tes!N162=0,"",RES_hhdet_tes!N162/RES_hhdet_fec!N162)</f>
        <v>0.72618087656805208</v>
      </c>
      <c r="O162" s="124">
        <f>IF(RES_hhdet_tes!O162=0,"",RES_hhdet_tes!O162/RES_hhdet_fec!O162)</f>
        <v>0.73247249698566519</v>
      </c>
      <c r="P162" s="124">
        <f>IF(RES_hhdet_tes!P162=0,"",RES_hhdet_tes!P162/RES_hhdet_fec!P162)</f>
        <v>0.73283028288009933</v>
      </c>
      <c r="Q162" s="124">
        <f>IF(RES_hhdet_tes!Q162=0,"",RES_hhdet_tes!Q162/RES_hhdet_fec!Q162)</f>
        <v>0.73304984894701175</v>
      </c>
      <c r="R162" s="124">
        <f>IF(RES_hhdet_tes!R162=0,"",RES_hhdet_tes!R162/RES_hhdet_fec!R162)</f>
        <v>0.73400115900048435</v>
      </c>
      <c r="S162" s="124">
        <f>IF(RES_hhdet_tes!S162=0,"",RES_hhdet_tes!S162/RES_hhdet_fec!S162)</f>
        <v>0.73553951144049867</v>
      </c>
      <c r="T162" s="124">
        <f>IF(RES_hhdet_tes!T162=0,"",RES_hhdet_tes!T162/RES_hhdet_fec!T162)</f>
        <v>0.73716780640892243</v>
      </c>
      <c r="U162" s="124">
        <f>IF(RES_hhdet_tes!U162=0,"",RES_hhdet_tes!U162/RES_hhdet_fec!U162)</f>
        <v>0.73893875376484852</v>
      </c>
      <c r="V162" s="124">
        <f>IF(RES_hhdet_tes!V162=0,"",RES_hhdet_tes!V162/RES_hhdet_fec!V162)</f>
        <v>0.74051917946904589</v>
      </c>
      <c r="W162" s="124">
        <f>IF(RES_hhdet_tes!W162=0,"",RES_hhdet_tes!W162/RES_hhdet_fec!W162)</f>
        <v>0.74161582186111696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0.67482561857414836</v>
      </c>
      <c r="C163" s="45">
        <f>IF(RES_hhdet_tes!C163=0,"",RES_hhdet_tes!C163/RES_hhdet_fec!C163)</f>
        <v>0.67601834464167165</v>
      </c>
      <c r="D163" s="45">
        <f>IF(RES_hhdet_tes!D163=0,"",RES_hhdet_tes!D163/RES_hhdet_fec!D163)</f>
        <v>0.67799761356049537</v>
      </c>
      <c r="E163" s="45">
        <f>IF(RES_hhdet_tes!E163=0,"",RES_hhdet_tes!E163/RES_hhdet_fec!E163)</f>
        <v>0.68062996755559546</v>
      </c>
      <c r="F163" s="45">
        <f>IF(RES_hhdet_tes!F163=0,"",RES_hhdet_tes!F163/RES_hhdet_fec!F163)</f>
        <v>0.68404706469485421</v>
      </c>
      <c r="G163" s="45">
        <f>IF(RES_hhdet_tes!G163=0,"",RES_hhdet_tes!G163/RES_hhdet_fec!G163)</f>
        <v>0.6871059292105649</v>
      </c>
      <c r="H163" s="45">
        <f>IF(RES_hhdet_tes!H163=0,"",RES_hhdet_tes!H163/RES_hhdet_fec!H163)</f>
        <v>0.68899167611801049</v>
      </c>
      <c r="I163" s="45">
        <f>IF(RES_hhdet_tes!I163=0,"",RES_hhdet_tes!I163/RES_hhdet_fec!I163)</f>
        <v>0.6919363368541902</v>
      </c>
      <c r="J163" s="45">
        <f>IF(RES_hhdet_tes!J163=0,"",RES_hhdet_tes!J163/RES_hhdet_fec!J163)</f>
        <v>0.69649579962253894</v>
      </c>
      <c r="K163" s="45">
        <f>IF(RES_hhdet_tes!K163=0,"",RES_hhdet_tes!K163/RES_hhdet_fec!K163)</f>
        <v>0.70326453272349176</v>
      </c>
      <c r="L163" s="45">
        <f>IF(RES_hhdet_tes!L163=0,"",RES_hhdet_tes!L163/RES_hhdet_fec!L163)</f>
        <v>0.71124222761949885</v>
      </c>
      <c r="M163" s="45">
        <f>IF(RES_hhdet_tes!M163=0,"",RES_hhdet_tes!M163/RES_hhdet_fec!M163)</f>
        <v>0.71893113475767667</v>
      </c>
      <c r="N163" s="45">
        <f>IF(RES_hhdet_tes!N163=0,"",RES_hhdet_tes!N163/RES_hhdet_fec!N163)</f>
        <v>0.72618087656805208</v>
      </c>
      <c r="O163" s="45">
        <f>IF(RES_hhdet_tes!O163=0,"",RES_hhdet_tes!O163/RES_hhdet_fec!O163)</f>
        <v>0.73247249698566519</v>
      </c>
      <c r="P163" s="45">
        <f>IF(RES_hhdet_tes!P163=0,"",RES_hhdet_tes!P163/RES_hhdet_fec!P163)</f>
        <v>0.73283028288009933</v>
      </c>
      <c r="Q163" s="45">
        <f>IF(RES_hhdet_tes!Q163=0,"",RES_hhdet_tes!Q163/RES_hhdet_fec!Q163)</f>
        <v>0.73304984894701175</v>
      </c>
      <c r="R163" s="45">
        <f>IF(RES_hhdet_tes!R163=0,"",RES_hhdet_tes!R163/RES_hhdet_fec!R163)</f>
        <v>0.73400115900048435</v>
      </c>
      <c r="S163" s="45">
        <f>IF(RES_hhdet_tes!S163=0,"",RES_hhdet_tes!S163/RES_hhdet_fec!S163)</f>
        <v>0.73553951144049867</v>
      </c>
      <c r="T163" s="45">
        <f>IF(RES_hhdet_tes!T163=0,"",RES_hhdet_tes!T163/RES_hhdet_fec!T163)</f>
        <v>0.73716780640892243</v>
      </c>
      <c r="U163" s="45">
        <f>IF(RES_hhdet_tes!U163=0,"",RES_hhdet_tes!U163/RES_hhdet_fec!U163)</f>
        <v>0.73893875376484852</v>
      </c>
      <c r="V163" s="45">
        <f>IF(RES_hhdet_tes!V163=0,"",RES_hhdet_tes!V163/RES_hhdet_fec!V163)</f>
        <v>0.74051917946904589</v>
      </c>
      <c r="W163" s="45">
        <f>IF(RES_hhdet_tes!W163=0,"",RES_hhdet_tes!W163/RES_hhdet_fec!W163)</f>
        <v>0.74161582186111696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1.7961149824261566</v>
      </c>
      <c r="C164" s="124">
        <f>IF(RES_hhdet_tes!C164=0,"",RES_hhdet_tes!C164/RES_hhdet_fec!C164)</f>
        <v>1.8524329354009126</v>
      </c>
      <c r="D164" s="124">
        <f>IF(RES_hhdet_tes!D164=0,"",RES_hhdet_tes!D164/RES_hhdet_fec!D164)</f>
        <v>1.9419035340990012</v>
      </c>
      <c r="E164" s="124">
        <f>IF(RES_hhdet_tes!E164=0,"",RES_hhdet_tes!E164/RES_hhdet_fec!E164)</f>
        <v>2.0057949584898935</v>
      </c>
      <c r="F164" s="124">
        <f>IF(RES_hhdet_tes!F164=0,"",RES_hhdet_tes!F164/RES_hhdet_fec!F164)</f>
        <v>2.0910250637053727</v>
      </c>
      <c r="G164" s="124">
        <f>IF(RES_hhdet_tes!G164=0,"",RES_hhdet_tes!G164/RES_hhdet_fec!G164)</f>
        <v>2.246159127536957</v>
      </c>
      <c r="H164" s="124">
        <f>IF(RES_hhdet_tes!H164=0,"",RES_hhdet_tes!H164/RES_hhdet_fec!H164)</f>
        <v>2.4079297868127147</v>
      </c>
      <c r="I164" s="124">
        <f>IF(RES_hhdet_tes!I164=0,"",RES_hhdet_tes!I164/RES_hhdet_fec!I164)</f>
        <v>2.526074542037537</v>
      </c>
      <c r="J164" s="124">
        <f>IF(RES_hhdet_tes!J164=0,"",RES_hhdet_tes!J164/RES_hhdet_fec!J164)</f>
        <v>2.5922911526057741</v>
      </c>
      <c r="K164" s="124">
        <f>IF(RES_hhdet_tes!K164=0,"",RES_hhdet_tes!K164/RES_hhdet_fec!K164)</f>
        <v>2.7097925788680652</v>
      </c>
      <c r="L164" s="124">
        <f>IF(RES_hhdet_tes!L164=0,"",RES_hhdet_tes!L164/RES_hhdet_fec!L164)</f>
        <v>2.82339318278843</v>
      </c>
      <c r="M164" s="124">
        <f>IF(RES_hhdet_tes!M164=0,"",RES_hhdet_tes!M164/RES_hhdet_fec!M164)</f>
        <v>2.908543164278393</v>
      </c>
      <c r="N164" s="124">
        <f>IF(RES_hhdet_tes!N164=0,"",RES_hhdet_tes!N164/RES_hhdet_fec!N164)</f>
        <v>2.9880945076071339</v>
      </c>
      <c r="O164" s="124">
        <f>IF(RES_hhdet_tes!O164=0,"",RES_hhdet_tes!O164/RES_hhdet_fec!O164)</f>
        <v>3.103593469247369</v>
      </c>
      <c r="P164" s="124">
        <f>IF(RES_hhdet_tes!P164=0,"",RES_hhdet_tes!P164/RES_hhdet_fec!P164)</f>
        <v>3.144437222640009</v>
      </c>
      <c r="Q164" s="124">
        <f>IF(RES_hhdet_tes!Q164=0,"",RES_hhdet_tes!Q164/RES_hhdet_fec!Q164)</f>
        <v>3.186802271854007</v>
      </c>
      <c r="R164" s="124">
        <f>IF(RES_hhdet_tes!R164=0,"",RES_hhdet_tes!R164/RES_hhdet_fec!R164)</f>
        <v>3.2651261782161112</v>
      </c>
      <c r="S164" s="124">
        <f>IF(RES_hhdet_tes!S164=0,"",RES_hhdet_tes!S164/RES_hhdet_fec!S164)</f>
        <v>3.3799943597617079</v>
      </c>
      <c r="T164" s="124">
        <f>IF(RES_hhdet_tes!T164=0,"",RES_hhdet_tes!T164/RES_hhdet_fec!T164)</f>
        <v>3.5437674582384071</v>
      </c>
      <c r="U164" s="124">
        <f>IF(RES_hhdet_tes!U164=0,"",RES_hhdet_tes!U164/RES_hhdet_fec!U164)</f>
        <v>3.7077788810230126</v>
      </c>
      <c r="V164" s="124">
        <f>IF(RES_hhdet_tes!V164=0,"",RES_hhdet_tes!V164/RES_hhdet_fec!V164)</f>
        <v>3.8315634571782362</v>
      </c>
      <c r="W164" s="124">
        <f>IF(RES_hhdet_tes!W164=0,"",RES_hhdet_tes!W164/RES_hhdet_fec!W164)</f>
        <v>3.896342365235332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1.7961149824261566</v>
      </c>
      <c r="C165" s="111">
        <f>IF(RES_hhdet_tes!C165=0,"",RES_hhdet_tes!C165/RES_hhdet_fec!C165)</f>
        <v>1.8524329354009126</v>
      </c>
      <c r="D165" s="111">
        <f>IF(RES_hhdet_tes!D165=0,"",RES_hhdet_tes!D165/RES_hhdet_fec!D165)</f>
        <v>1.9419035340990012</v>
      </c>
      <c r="E165" s="111">
        <f>IF(RES_hhdet_tes!E165=0,"",RES_hhdet_tes!E165/RES_hhdet_fec!E165)</f>
        <v>2.0057949584898935</v>
      </c>
      <c r="F165" s="111">
        <f>IF(RES_hhdet_tes!F165=0,"",RES_hhdet_tes!F165/RES_hhdet_fec!F165)</f>
        <v>2.0910250637053727</v>
      </c>
      <c r="G165" s="111">
        <f>IF(RES_hhdet_tes!G165=0,"",RES_hhdet_tes!G165/RES_hhdet_fec!G165)</f>
        <v>2.246159127536957</v>
      </c>
      <c r="H165" s="111">
        <f>IF(RES_hhdet_tes!H165=0,"",RES_hhdet_tes!H165/RES_hhdet_fec!H165)</f>
        <v>2.4079297868127147</v>
      </c>
      <c r="I165" s="111">
        <f>IF(RES_hhdet_tes!I165=0,"",RES_hhdet_tes!I165/RES_hhdet_fec!I165)</f>
        <v>2.526074542037537</v>
      </c>
      <c r="J165" s="111">
        <f>IF(RES_hhdet_tes!J165=0,"",RES_hhdet_tes!J165/RES_hhdet_fec!J165)</f>
        <v>2.5922911526057741</v>
      </c>
      <c r="K165" s="111">
        <f>IF(RES_hhdet_tes!K165=0,"",RES_hhdet_tes!K165/RES_hhdet_fec!K165)</f>
        <v>2.7097925788680652</v>
      </c>
      <c r="L165" s="111">
        <f>IF(RES_hhdet_tes!L165=0,"",RES_hhdet_tes!L165/RES_hhdet_fec!L165)</f>
        <v>2.82339318278843</v>
      </c>
      <c r="M165" s="111">
        <f>IF(RES_hhdet_tes!M165=0,"",RES_hhdet_tes!M165/RES_hhdet_fec!M165)</f>
        <v>2.908543164278393</v>
      </c>
      <c r="N165" s="111">
        <f>IF(RES_hhdet_tes!N165=0,"",RES_hhdet_tes!N165/RES_hhdet_fec!N165)</f>
        <v>2.9880945076071339</v>
      </c>
      <c r="O165" s="111">
        <f>IF(RES_hhdet_tes!O165=0,"",RES_hhdet_tes!O165/RES_hhdet_fec!O165)</f>
        <v>3.103593469247369</v>
      </c>
      <c r="P165" s="111">
        <f>IF(RES_hhdet_tes!P165=0,"",RES_hhdet_tes!P165/RES_hhdet_fec!P165)</f>
        <v>3.144437222640009</v>
      </c>
      <c r="Q165" s="111">
        <f>IF(RES_hhdet_tes!Q165=0,"",RES_hhdet_tes!Q165/RES_hhdet_fec!Q165)</f>
        <v>3.186802271854007</v>
      </c>
      <c r="R165" s="111">
        <f>IF(RES_hhdet_tes!R165=0,"",RES_hhdet_tes!R165/RES_hhdet_fec!R165)</f>
        <v>3.2651261782161112</v>
      </c>
      <c r="S165" s="111">
        <f>IF(RES_hhdet_tes!S165=0,"",RES_hhdet_tes!S165/RES_hhdet_fec!S165)</f>
        <v>3.3799943597617079</v>
      </c>
      <c r="T165" s="111">
        <f>IF(RES_hhdet_tes!T165=0,"",RES_hhdet_tes!T165/RES_hhdet_fec!T165)</f>
        <v>3.5437674582384071</v>
      </c>
      <c r="U165" s="111">
        <f>IF(RES_hhdet_tes!U165=0,"",RES_hhdet_tes!U165/RES_hhdet_fec!U165)</f>
        <v>3.7077788810230126</v>
      </c>
      <c r="V165" s="111">
        <f>IF(RES_hhdet_tes!V165=0,"",RES_hhdet_tes!V165/RES_hhdet_fec!V165)</f>
        <v>3.8315634571782362</v>
      </c>
      <c r="W165" s="111">
        <f>IF(RES_hhdet_tes!W165=0,"",RES_hhdet_tes!W165/RES_hhdet_fec!W165)</f>
        <v>3.896342365235332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0.59604604857794763</v>
      </c>
      <c r="C166" s="124">
        <f>IF(RES_hhdet_tes!C166=0,"",RES_hhdet_tes!C166/RES_hhdet_fec!C166)</f>
        <v>0.59863099348159432</v>
      </c>
      <c r="D166" s="124">
        <f>IF(RES_hhdet_tes!D166=0,"",RES_hhdet_tes!D166/RES_hhdet_fec!D166)</f>
        <v>0.60480273967425302</v>
      </c>
      <c r="E166" s="124">
        <f>IF(RES_hhdet_tes!E166=0,"",RES_hhdet_tes!E166/RES_hhdet_fec!E166)</f>
        <v>0.60945654879943612</v>
      </c>
      <c r="F166" s="124">
        <f>IF(RES_hhdet_tes!F166=0,"",RES_hhdet_tes!F166/RES_hhdet_fec!F166)</f>
        <v>0.61335783254088205</v>
      </c>
      <c r="G166" s="124">
        <f>IF(RES_hhdet_tes!G166=0,"",RES_hhdet_tes!G166/RES_hhdet_fec!G166)</f>
        <v>0.62431220203900917</v>
      </c>
      <c r="H166" s="124">
        <f>IF(RES_hhdet_tes!H166=0,"",RES_hhdet_tes!H166/RES_hhdet_fec!H166)</f>
        <v>0.6352380605225475</v>
      </c>
      <c r="I166" s="124">
        <f>IF(RES_hhdet_tes!I166=0,"",RES_hhdet_tes!I166/RES_hhdet_fec!I166)</f>
        <v>0.64364127701230089</v>
      </c>
      <c r="J166" s="124">
        <f>IF(RES_hhdet_tes!J166=0,"",RES_hhdet_tes!J166/RES_hhdet_fec!J166)</f>
        <v>0.64996675306779328</v>
      </c>
      <c r="K166" s="124">
        <f>IF(RES_hhdet_tes!K166=0,"",RES_hhdet_tes!K166/RES_hhdet_fec!K166)</f>
        <v>0.65737391858146643</v>
      </c>
      <c r="L166" s="124">
        <f>IF(RES_hhdet_tes!L166=0,"",RES_hhdet_tes!L166/RES_hhdet_fec!L166)</f>
        <v>0.67120328920468975</v>
      </c>
      <c r="M166" s="124">
        <f>IF(RES_hhdet_tes!M166=0,"",RES_hhdet_tes!M166/RES_hhdet_fec!M166)</f>
        <v>0.67347347441619065</v>
      </c>
      <c r="N166" s="124">
        <f>IF(RES_hhdet_tes!N166=0,"",RES_hhdet_tes!N166/RES_hhdet_fec!N166)</f>
        <v>0.68390859975124918</v>
      </c>
      <c r="O166" s="124">
        <f>IF(RES_hhdet_tes!O166=0,"",RES_hhdet_tes!O166/RES_hhdet_fec!O166)</f>
        <v>0.68984152608427651</v>
      </c>
      <c r="P166" s="124">
        <f>IF(RES_hhdet_tes!P166=0,"",RES_hhdet_tes!P166/RES_hhdet_fec!P166)</f>
        <v>0.69107493860397184</v>
      </c>
      <c r="Q166" s="124">
        <f>IF(RES_hhdet_tes!Q166=0,"",RES_hhdet_tes!Q166/RES_hhdet_fec!Q166)</f>
        <v>0.69922579141563568</v>
      </c>
      <c r="R166" s="124">
        <f>IF(RES_hhdet_tes!R166=0,"",RES_hhdet_tes!R166/RES_hhdet_fec!R166)</f>
        <v>0.71263876549465033</v>
      </c>
      <c r="S166" s="124">
        <f>IF(RES_hhdet_tes!S166=0,"",RES_hhdet_tes!S166/RES_hhdet_fec!S166)</f>
        <v>0.73001337170499059</v>
      </c>
      <c r="T166" s="124">
        <f>IF(RES_hhdet_tes!T166=0,"",RES_hhdet_tes!T166/RES_hhdet_fec!T166)</f>
        <v>0.75232652502482433</v>
      </c>
      <c r="U166" s="124">
        <f>IF(RES_hhdet_tes!U166=0,"",RES_hhdet_tes!U166/RES_hhdet_fec!U166)</f>
        <v>0.77389001313710948</v>
      </c>
      <c r="V166" s="124">
        <f>IF(RES_hhdet_tes!V166=0,"",RES_hhdet_tes!V166/RES_hhdet_fec!V166)</f>
        <v>0.78490776131990159</v>
      </c>
      <c r="W166" s="124">
        <f>IF(RES_hhdet_tes!W166=0,"",RES_hhdet_tes!W166/RES_hhdet_fec!W166)</f>
        <v>0.7852476924107209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0.5628161730866581</v>
      </c>
      <c r="C167" s="111">
        <f>IF(RES_hhdet_tes!C167=0,"",RES_hhdet_tes!C167/RES_hhdet_fec!C167)</f>
        <v>0.56463985608811007</v>
      </c>
      <c r="D167" s="111">
        <f>IF(RES_hhdet_tes!D167=0,"",RES_hhdet_tes!D167/RES_hhdet_fec!D167)</f>
        <v>0.56667500048367114</v>
      </c>
      <c r="E167" s="111">
        <f>IF(RES_hhdet_tes!E167=0,"",RES_hhdet_tes!E167/RES_hhdet_fec!E167)</f>
        <v>0.56978046862846821</v>
      </c>
      <c r="F167" s="111">
        <f>IF(RES_hhdet_tes!F167=0,"",RES_hhdet_tes!F167/RES_hhdet_fec!F167)</f>
        <v>0.57415588331086942</v>
      </c>
      <c r="G167" s="111">
        <f>IF(RES_hhdet_tes!G167=0,"",RES_hhdet_tes!G167/RES_hhdet_fec!G167)</f>
        <v>0.57808836368054073</v>
      </c>
      <c r="H167" s="111">
        <f>IF(RES_hhdet_tes!H167=0,"",RES_hhdet_tes!H167/RES_hhdet_fec!H167)</f>
        <v>0.58361008731038311</v>
      </c>
      <c r="I167" s="111">
        <f>IF(RES_hhdet_tes!I167=0,"",RES_hhdet_tes!I167/RES_hhdet_fec!I167)</f>
        <v>0.58692789870475282</v>
      </c>
      <c r="J167" s="111">
        <f>IF(RES_hhdet_tes!J167=0,"",RES_hhdet_tes!J167/RES_hhdet_fec!J167)</f>
        <v>0.58836100166051541</v>
      </c>
      <c r="K167" s="111">
        <f>IF(RES_hhdet_tes!K167=0,"",RES_hhdet_tes!K167/RES_hhdet_fec!K167)</f>
        <v>0.59204932148948097</v>
      </c>
      <c r="L167" s="111">
        <f>IF(RES_hhdet_tes!L167=0,"",RES_hhdet_tes!L167/RES_hhdet_fec!L167)</f>
        <v>0.59652314159190167</v>
      </c>
      <c r="M167" s="111">
        <f>IF(RES_hhdet_tes!M167=0,"",RES_hhdet_tes!M167/RES_hhdet_fec!M167)</f>
        <v>0.60264291233366019</v>
      </c>
      <c r="N167" s="111">
        <f>IF(RES_hhdet_tes!N167=0,"",RES_hhdet_tes!N167/RES_hhdet_fec!N167)</f>
        <v>0.6078092090227436</v>
      </c>
      <c r="O167" s="111">
        <f>IF(RES_hhdet_tes!O167=0,"",RES_hhdet_tes!O167/RES_hhdet_fec!O167)</f>
        <v>0.61055062275802141</v>
      </c>
      <c r="P167" s="111">
        <f>IF(RES_hhdet_tes!P167=0,"",RES_hhdet_tes!P167/RES_hhdet_fec!P167)</f>
        <v>0.61168219038773852</v>
      </c>
      <c r="Q167" s="111">
        <f>IF(RES_hhdet_tes!Q167=0,"",RES_hhdet_tes!Q167/RES_hhdet_fec!Q167)</f>
        <v>0.61815052891079336</v>
      </c>
      <c r="R167" s="111">
        <f>IF(RES_hhdet_tes!R167=0,"",RES_hhdet_tes!R167/RES_hhdet_fec!R167)</f>
        <v>0.63859863288578878</v>
      </c>
      <c r="S167" s="111">
        <f>IF(RES_hhdet_tes!S167=0,"",RES_hhdet_tes!S167/RES_hhdet_fec!S167)</f>
        <v>0.66719282780980949</v>
      </c>
      <c r="T167" s="111">
        <f>IF(RES_hhdet_tes!T167=0,"",RES_hhdet_tes!T167/RES_hhdet_fec!T167)</f>
        <v>0.70584499820263791</v>
      </c>
      <c r="U167" s="111">
        <f>IF(RES_hhdet_tes!U167=0,"",RES_hhdet_tes!U167/RES_hhdet_fec!U167)</f>
        <v>0.73617104992373394</v>
      </c>
      <c r="V167" s="111">
        <f>IF(RES_hhdet_tes!V167=0,"",RES_hhdet_tes!V167/RES_hhdet_fec!V167)</f>
        <v>0.74737883360887203</v>
      </c>
      <c r="W167" s="111">
        <f>IF(RES_hhdet_tes!W167=0,"",RES_hhdet_tes!W167/RES_hhdet_fec!W167)</f>
        <v>0.75009844674329185</v>
      </c>
      <c r="DA167" s="63" t="s">
        <v>2063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0.87723424922873028</v>
      </c>
      <c r="C168" s="111">
        <f>IF(RES_hhdet_tes!C168=0,"",RES_hhdet_tes!C168/RES_hhdet_fec!C168)</f>
        <v>0.89291328293514971</v>
      </c>
      <c r="D168" s="111">
        <f>IF(RES_hhdet_tes!D168=0,"",RES_hhdet_tes!D168/RES_hhdet_fec!D168)</f>
        <v>0.87738931715588842</v>
      </c>
      <c r="E168" s="111">
        <f>IF(RES_hhdet_tes!E168=0,"",RES_hhdet_tes!E168/RES_hhdet_fec!E168)</f>
        <v>0.89704403049402315</v>
      </c>
      <c r="F168" s="111">
        <f>IF(RES_hhdet_tes!F168=0,"",RES_hhdet_tes!F168/RES_hhdet_fec!F168)</f>
        <v>0.8766948728841365</v>
      </c>
      <c r="G168" s="111">
        <f>IF(RES_hhdet_tes!G168=0,"",RES_hhdet_tes!G168/RES_hhdet_fec!G168)</f>
        <v>0.89462432805853687</v>
      </c>
      <c r="H168" s="111">
        <f>IF(RES_hhdet_tes!H168=0,"",RES_hhdet_tes!H168/RES_hhdet_fec!H168)</f>
        <v>0.89453532947338232</v>
      </c>
      <c r="I168" s="111">
        <f>IF(RES_hhdet_tes!I168=0,"",RES_hhdet_tes!I168/RES_hhdet_fec!I168)</f>
        <v>0.8949841890682404</v>
      </c>
      <c r="J168" s="111">
        <f>IF(RES_hhdet_tes!J168=0,"",RES_hhdet_tes!J168/RES_hhdet_fec!J168)</f>
        <v>0.87267306110376519</v>
      </c>
      <c r="K168" s="111">
        <f>IF(RES_hhdet_tes!K168=0,"",RES_hhdet_tes!K168/RES_hhdet_fec!K168)</f>
        <v>0.89251317627999294</v>
      </c>
      <c r="L168" s="111">
        <f>IF(RES_hhdet_tes!L168=0,"",RES_hhdet_tes!L168/RES_hhdet_fec!L168)</f>
        <v>0.90148557932076667</v>
      </c>
      <c r="M168" s="111">
        <f>IF(RES_hhdet_tes!M168=0,"",RES_hhdet_tes!M168/RES_hhdet_fec!M168)</f>
        <v>0.88696598348983791</v>
      </c>
      <c r="N168" s="111">
        <f>IF(RES_hhdet_tes!N168=0,"",RES_hhdet_tes!N168/RES_hhdet_fec!N168)</f>
        <v>0.91145706520300251</v>
      </c>
      <c r="O168" s="111">
        <f>IF(RES_hhdet_tes!O168=0,"",RES_hhdet_tes!O168/RES_hhdet_fec!O168)</f>
        <v>0.91295712101909243</v>
      </c>
      <c r="P168" s="111">
        <f>IF(RES_hhdet_tes!P168=0,"",RES_hhdet_tes!P168/RES_hhdet_fec!P168)</f>
        <v>0.87639038684123827</v>
      </c>
      <c r="Q168" s="111">
        <f>IF(RES_hhdet_tes!Q168=0,"",RES_hhdet_tes!Q168/RES_hhdet_fec!Q168)</f>
        <v>0.91099542490405738</v>
      </c>
      <c r="R168" s="111">
        <f>IF(RES_hhdet_tes!R168=0,"",RES_hhdet_tes!R168/RES_hhdet_fec!R168)</f>
        <v>0.92190285762072854</v>
      </c>
      <c r="S168" s="111">
        <f>IF(RES_hhdet_tes!S168=0,"",RES_hhdet_tes!S168/RES_hhdet_fec!S168)</f>
        <v>0.92737725198702481</v>
      </c>
      <c r="T168" s="111">
        <f>IF(RES_hhdet_tes!T168=0,"",RES_hhdet_tes!T168/RES_hhdet_fec!T168)</f>
        <v>0.94400602010331092</v>
      </c>
      <c r="U168" s="111">
        <f>IF(RES_hhdet_tes!U168=0,"",RES_hhdet_tes!U168/RES_hhdet_fec!U168)</f>
        <v>0.94260925591704947</v>
      </c>
      <c r="V168" s="111">
        <f>IF(RES_hhdet_tes!V168=0,"",RES_hhdet_tes!V168/RES_hhdet_fec!V168)</f>
        <v>0.94897217967540504</v>
      </c>
      <c r="W168" s="111">
        <f>IF(RES_hhdet_tes!W168=0,"",RES_hhdet_tes!W168/RES_hhdet_fec!W168)</f>
        <v>0.93880414814018665</v>
      </c>
      <c r="DA168" s="63" t="s">
        <v>2064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0.5628161730866581</v>
      </c>
      <c r="C169" s="112">
        <f>IF(RES_hhdet_tes!C169=0,"",RES_hhdet_tes!C169/RES_hhdet_fec!C169)</f>
        <v>0.5659961140323807</v>
      </c>
      <c r="D169" s="112">
        <f>IF(RES_hhdet_tes!D169=0,"",RES_hhdet_tes!D169/RES_hhdet_fec!D169)</f>
        <v>0.56823580023523246</v>
      </c>
      <c r="E169" s="112">
        <f>IF(RES_hhdet_tes!E169=0,"",RES_hhdet_tes!E169/RES_hhdet_fec!E169)</f>
        <v>0.57306933886174805</v>
      </c>
      <c r="F169" s="112">
        <f>IF(RES_hhdet_tes!F169=0,"",RES_hhdet_tes!F169/RES_hhdet_fec!F169)</f>
        <v>0.57833707517219979</v>
      </c>
      <c r="G169" s="112">
        <f>IF(RES_hhdet_tes!G169=0,"",RES_hhdet_tes!G169/RES_hhdet_fec!G169)</f>
        <v>0.58279334953311468</v>
      </c>
      <c r="H169" s="112">
        <f>IF(RES_hhdet_tes!H169=0,"",RES_hhdet_tes!H169/RES_hhdet_fec!H169)</f>
        <v>0.58633855023111003</v>
      </c>
      <c r="I169" s="112">
        <f>IF(RES_hhdet_tes!I169=0,"",RES_hhdet_tes!I169/RES_hhdet_fec!I169)</f>
        <v>0.58876883398972613</v>
      </c>
      <c r="J169" s="112">
        <f>IF(RES_hhdet_tes!J169=0,"",RES_hhdet_tes!J169/RES_hhdet_fec!J169)</f>
        <v>0.5920441775416766</v>
      </c>
      <c r="K169" s="112">
        <f>IF(RES_hhdet_tes!K169=0,"",RES_hhdet_tes!K169/RES_hhdet_fec!K169)</f>
        <v>0.59667061055468762</v>
      </c>
      <c r="L169" s="112">
        <f>IF(RES_hhdet_tes!L169=0,"",RES_hhdet_tes!L169/RES_hhdet_fec!L169)</f>
        <v>0.60174804056990039</v>
      </c>
      <c r="M169" s="112">
        <f>IF(RES_hhdet_tes!M169=0,"",RES_hhdet_tes!M169/RES_hhdet_fec!M169)</f>
        <v>0.60462583319355279</v>
      </c>
      <c r="N169" s="112">
        <f>IF(RES_hhdet_tes!N169=0,"",RES_hhdet_tes!N169/RES_hhdet_fec!N169)</f>
        <v>0.60851944680224812</v>
      </c>
      <c r="O169" s="112">
        <f>IF(RES_hhdet_tes!O169=0,"",RES_hhdet_tes!O169/RES_hhdet_fec!O169)</f>
        <v>0.61076658658729799</v>
      </c>
      <c r="P169" s="112">
        <f>IF(RES_hhdet_tes!P169=0,"",RES_hhdet_tes!P169/RES_hhdet_fec!P169)</f>
        <v>0.61171185061381828</v>
      </c>
      <c r="Q169" s="112">
        <f>IF(RES_hhdet_tes!Q169=0,"",RES_hhdet_tes!Q169/RES_hhdet_fec!Q169)</f>
        <v>0.6221778550217667</v>
      </c>
      <c r="R169" s="112">
        <f>IF(RES_hhdet_tes!R169=0,"",RES_hhdet_tes!R169/RES_hhdet_fec!R169)</f>
        <v>0.64737272147190505</v>
      </c>
      <c r="S169" s="112">
        <f>IF(RES_hhdet_tes!S169=0,"",RES_hhdet_tes!S169/RES_hhdet_fec!S169)</f>
        <v>0.67989952751597271</v>
      </c>
      <c r="T169" s="112">
        <f>IF(RES_hhdet_tes!T169=0,"",RES_hhdet_tes!T169/RES_hhdet_fec!T169)</f>
        <v>0.71874483828137303</v>
      </c>
      <c r="U169" s="112">
        <f>IF(RES_hhdet_tes!U169=0,"",RES_hhdet_tes!U169/RES_hhdet_fec!U169)</f>
        <v>0.73753113282829696</v>
      </c>
      <c r="V169" s="112">
        <f>IF(RES_hhdet_tes!V169=0,"",RES_hhdet_tes!V169/RES_hhdet_fec!V169)</f>
        <v>0.74750136535745748</v>
      </c>
      <c r="W169" s="112">
        <f>IF(RES_hhdet_tes!W169=0,"",RES_hhdet_tes!W169/RES_hhdet_fec!W169)</f>
        <v>0.75056387972998451</v>
      </c>
      <c r="DA169" s="131" t="s">
        <v>2065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0.63053944610444024</v>
      </c>
      <c r="C171" s="112">
        <f>IF(RES_hhdet_tes!C171=0,"",RES_hhdet_tes!C171/RES_hhdet_fec!C171)</f>
        <v>0.63348985469963059</v>
      </c>
      <c r="D171" s="112">
        <f>IF(RES_hhdet_tes!D171=0,"",RES_hhdet_tes!D171/RES_hhdet_fec!D171)</f>
        <v>0.63754277294141515</v>
      </c>
      <c r="E171" s="112">
        <f>IF(RES_hhdet_tes!E171=0,"",RES_hhdet_tes!E171/RES_hhdet_fec!E171)</f>
        <v>0.64165703123262063</v>
      </c>
      <c r="F171" s="112">
        <f>IF(RES_hhdet_tes!F171=0,"",RES_hhdet_tes!F171/RES_hhdet_fec!F171)</f>
        <v>0.64592652975098974</v>
      </c>
      <c r="G171" s="112">
        <f>IF(RES_hhdet_tes!G171=0,"",RES_hhdet_tes!G171/RES_hhdet_fec!G171)</f>
        <v>0.65074478785128687</v>
      </c>
      <c r="H171" s="112">
        <f>IF(RES_hhdet_tes!H171=0,"",RES_hhdet_tes!H171/RES_hhdet_fec!H171)</f>
        <v>0.65548399863312368</v>
      </c>
      <c r="I171" s="112">
        <f>IF(RES_hhdet_tes!I171=0,"",RES_hhdet_tes!I171/RES_hhdet_fec!I171)</f>
        <v>0.65775835177687803</v>
      </c>
      <c r="J171" s="112">
        <f>IF(RES_hhdet_tes!J171=0,"",RES_hhdet_tes!J171/RES_hhdet_fec!J171)</f>
        <v>0.65856064091397692</v>
      </c>
      <c r="K171" s="112">
        <f>IF(RES_hhdet_tes!K171=0,"",RES_hhdet_tes!K171/RES_hhdet_fec!K171)</f>
        <v>0.66003677712741138</v>
      </c>
      <c r="L171" s="112">
        <f>IF(RES_hhdet_tes!L171=0,"",RES_hhdet_tes!L171/RES_hhdet_fec!L171)</f>
        <v>0.6617628252496599</v>
      </c>
      <c r="M171" s="112">
        <f>IF(RES_hhdet_tes!M171=0,"",RES_hhdet_tes!M171/RES_hhdet_fec!M171)</f>
        <v>0.66448453748292879</v>
      </c>
      <c r="N171" s="112">
        <f>IF(RES_hhdet_tes!N171=0,"",RES_hhdet_tes!N171/RES_hhdet_fec!N171)</f>
        <v>0.66774377601856505</v>
      </c>
      <c r="O171" s="112">
        <f>IF(RES_hhdet_tes!O171=0,"",RES_hhdet_tes!O171/RES_hhdet_fec!O171)</f>
        <v>0.67080034690403534</v>
      </c>
      <c r="P171" s="112">
        <f>IF(RES_hhdet_tes!P171=0,"",RES_hhdet_tes!P171/RES_hhdet_fec!P171)</f>
        <v>0.67229179051779819</v>
      </c>
      <c r="Q171" s="112">
        <f>IF(RES_hhdet_tes!Q171=0,"",RES_hhdet_tes!Q171/RES_hhdet_fec!Q171)</f>
        <v>0.6788054633618742</v>
      </c>
      <c r="R171" s="112">
        <f>IF(RES_hhdet_tes!R171=0,"",RES_hhdet_tes!R171/RES_hhdet_fec!R171)</f>
        <v>0.68692951778131384</v>
      </c>
      <c r="S171" s="112">
        <f>IF(RES_hhdet_tes!S171=0,"",RES_hhdet_tes!S171/RES_hhdet_fec!S171)</f>
        <v>0.69697537988787228</v>
      </c>
      <c r="T171" s="112">
        <f>IF(RES_hhdet_tes!T171=0,"",RES_hhdet_tes!T171/RES_hhdet_fec!T171)</f>
        <v>0.71183821181666507</v>
      </c>
      <c r="U171" s="112">
        <f>IF(RES_hhdet_tes!U171=0,"",RES_hhdet_tes!U171/RES_hhdet_fec!U171)</f>
        <v>0.72599972964884885</v>
      </c>
      <c r="V171" s="112">
        <f>IF(RES_hhdet_tes!V171=0,"",RES_hhdet_tes!V171/RES_hhdet_fec!V171)</f>
        <v>0.73481245364485548</v>
      </c>
      <c r="W171" s="112">
        <f>IF(RES_hhdet_tes!W171=0,"",RES_hhdet_tes!W171/RES_hhdet_fec!W171)</f>
        <v>0.73788723455917538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0.90450446545542429</v>
      </c>
      <c r="C172" s="113">
        <f>IF(RES_hhdet_tes!C172=0,"",RES_hhdet_tes!C172/RES_hhdet_fec!C172)</f>
        <v>0.91751072533954559</v>
      </c>
      <c r="D172" s="113">
        <f>IF(RES_hhdet_tes!D172=0,"",RES_hhdet_tes!D172/RES_hhdet_fec!D172)</f>
        <v>0.90625026896147554</v>
      </c>
      <c r="E172" s="113">
        <f>IF(RES_hhdet_tes!E172=0,"",RES_hhdet_tes!E172/RES_hhdet_fec!E172)</f>
        <v>0.92189682377813031</v>
      </c>
      <c r="F172" s="113">
        <f>IF(RES_hhdet_tes!F172=0,"",RES_hhdet_tes!F172/RES_hhdet_fec!F172)</f>
        <v>0.90557479957375886</v>
      </c>
      <c r="G172" s="113">
        <f>IF(RES_hhdet_tes!G172=0,"",RES_hhdet_tes!G172/RES_hhdet_fec!G172)</f>
        <v>0.92021631257943304</v>
      </c>
      <c r="H172" s="113">
        <f>IF(RES_hhdet_tes!H172=0,"",RES_hhdet_tes!H172/RES_hhdet_fec!H172)</f>
        <v>0.91995027127794526</v>
      </c>
      <c r="I172" s="113">
        <f>IF(RES_hhdet_tes!I172=0,"",RES_hhdet_tes!I172/RES_hhdet_fec!I172)</f>
        <v>0.92003198765489558</v>
      </c>
      <c r="J172" s="113">
        <f>IF(RES_hhdet_tes!J172=0,"",RES_hhdet_tes!J172/RES_hhdet_fec!J172)</f>
        <v>0.90170144847299882</v>
      </c>
      <c r="K172" s="113">
        <f>IF(RES_hhdet_tes!K172=0,"",RES_hhdet_tes!K172/RES_hhdet_fec!K172)</f>
        <v>0.91682953260867306</v>
      </c>
      <c r="L172" s="113">
        <f>IF(RES_hhdet_tes!L172=0,"",RES_hhdet_tes!L172/RES_hhdet_fec!L172)</f>
        <v>0.92347880285028716</v>
      </c>
      <c r="M172" s="113">
        <f>IF(RES_hhdet_tes!M172=0,"",RES_hhdet_tes!M172/RES_hhdet_fec!M172)</f>
        <v>0.91105668700792142</v>
      </c>
      <c r="N172" s="113">
        <f>IF(RES_hhdet_tes!N172=0,"",RES_hhdet_tes!N172/RES_hhdet_fec!N172)</f>
        <v>0.93059775322644667</v>
      </c>
      <c r="O172" s="113">
        <f>IF(RES_hhdet_tes!O172=0,"",RES_hhdet_tes!O172/RES_hhdet_fec!O172)</f>
        <v>0.93211832002137185</v>
      </c>
      <c r="P172" s="113">
        <f>IF(RES_hhdet_tes!P172=0,"",RES_hhdet_tes!P172/RES_hhdet_fec!P172)</f>
        <v>0.9010188045458748</v>
      </c>
      <c r="Q172" s="113">
        <f>IF(RES_hhdet_tes!Q172=0,"",RES_hhdet_tes!Q172/RES_hhdet_fec!Q172)</f>
        <v>0.92858344063850806</v>
      </c>
      <c r="R172" s="113">
        <f>IF(RES_hhdet_tes!R172=0,"",RES_hhdet_tes!R172/RES_hhdet_fec!R172)</f>
        <v>0.93479725674931369</v>
      </c>
      <c r="S172" s="113">
        <f>IF(RES_hhdet_tes!S172=0,"",RES_hhdet_tes!S172/RES_hhdet_fec!S172)</f>
        <v>0.93477930681583676</v>
      </c>
      <c r="T172" s="113">
        <f>IF(RES_hhdet_tes!T172=0,"",RES_hhdet_tes!T172/RES_hhdet_fec!T172)</f>
        <v>0.94538920102308499</v>
      </c>
      <c r="U172" s="113">
        <f>IF(RES_hhdet_tes!U172=0,"",RES_hhdet_tes!U172/RES_hhdet_fec!U172)</f>
        <v>0.94033540119928027</v>
      </c>
      <c r="V172" s="113">
        <f>IF(RES_hhdet_tes!V172=0,"",RES_hhdet_tes!V172/RES_hhdet_fec!V172)</f>
        <v>0.94622465538885625</v>
      </c>
      <c r="W172" s="113">
        <f>IF(RES_hhdet_tes!W172=0,"",RES_hhdet_tes!W172/RES_hhdet_fec!W172)</f>
        <v>0.93464585228882391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0.63053944610444024</v>
      </c>
      <c r="C173" s="111">
        <f>IF(RES_hhdet_tes!C173=0,"",RES_hhdet_tes!C173/RES_hhdet_fec!C173)</f>
        <v>0.63485967672949828</v>
      </c>
      <c r="D173" s="111">
        <f>IF(RES_hhdet_tes!D173=0,"",RES_hhdet_tes!D173/RES_hhdet_fec!D173)</f>
        <v>0.64009510763133515</v>
      </c>
      <c r="E173" s="111">
        <f>IF(RES_hhdet_tes!E173=0,"",RES_hhdet_tes!E173/RES_hhdet_fec!E173)</f>
        <v>0.64504322787752555</v>
      </c>
      <c r="F173" s="111">
        <f>IF(RES_hhdet_tes!F173=0,"",RES_hhdet_tes!F173/RES_hhdet_fec!F173)</f>
        <v>0.64902903315665272</v>
      </c>
      <c r="G173" s="111">
        <f>IF(RES_hhdet_tes!G173=0,"",RES_hhdet_tes!G173/RES_hhdet_fec!G173)</f>
        <v>0.65468834160845768</v>
      </c>
      <c r="H173" s="111">
        <f>IF(RES_hhdet_tes!H173=0,"",RES_hhdet_tes!H173/RES_hhdet_fec!H173)</f>
        <v>0.65744021075365588</v>
      </c>
      <c r="I173" s="111">
        <f>IF(RES_hhdet_tes!I173=0,"",RES_hhdet_tes!I173/RES_hhdet_fec!I173)</f>
        <v>0.65918437945348263</v>
      </c>
      <c r="J173" s="111">
        <f>IF(RES_hhdet_tes!J173=0,"",RES_hhdet_tes!J173/RES_hhdet_fec!J173)</f>
        <v>0.66110203455759409</v>
      </c>
      <c r="K173" s="111">
        <f>IF(RES_hhdet_tes!K173=0,"",RES_hhdet_tes!K173/RES_hhdet_fec!K173)</f>
        <v>0.66291023648158576</v>
      </c>
      <c r="L173" s="111">
        <f>IF(RES_hhdet_tes!L173=0,"",RES_hhdet_tes!L173/RES_hhdet_fec!L173)</f>
        <v>0.66541681942729747</v>
      </c>
      <c r="M173" s="111">
        <f>IF(RES_hhdet_tes!M173=0,"",RES_hhdet_tes!M173/RES_hhdet_fec!M173)</f>
        <v>0.66623682227549808</v>
      </c>
      <c r="N173" s="111">
        <f>IF(RES_hhdet_tes!N173=0,"",RES_hhdet_tes!N173/RES_hhdet_fec!N173)</f>
        <v>0.66817865611741334</v>
      </c>
      <c r="O173" s="111">
        <f>IF(RES_hhdet_tes!O173=0,"",RES_hhdet_tes!O173/RES_hhdet_fec!O173)</f>
        <v>0.66991304702349597</v>
      </c>
      <c r="P173" s="111">
        <f>IF(RES_hhdet_tes!P173=0,"",RES_hhdet_tes!P173/RES_hhdet_fec!P173)</f>
        <v>0.67155402857788293</v>
      </c>
      <c r="Q173" s="111">
        <f>IF(RES_hhdet_tes!Q173=0,"",RES_hhdet_tes!Q173/RES_hhdet_fec!Q173)</f>
        <v>0.67673170354278911</v>
      </c>
      <c r="R173" s="111">
        <f>IF(RES_hhdet_tes!R173=0,"",RES_hhdet_tes!R173/RES_hhdet_fec!R173)</f>
        <v>0.68967942574063734</v>
      </c>
      <c r="S173" s="111">
        <f>IF(RES_hhdet_tes!S173=0,"",RES_hhdet_tes!S173/RES_hhdet_fec!S173)</f>
        <v>0.70429322388655524</v>
      </c>
      <c r="T173" s="111">
        <f>IF(RES_hhdet_tes!T173=0,"",RES_hhdet_tes!T173/RES_hhdet_fec!T173)</f>
        <v>0.72201371614870302</v>
      </c>
      <c r="U173" s="111">
        <f>IF(RES_hhdet_tes!U173=0,"",RES_hhdet_tes!U173/RES_hhdet_fec!U173)</f>
        <v>0.72981185026261963</v>
      </c>
      <c r="V173" s="111">
        <f>IF(RES_hhdet_tes!V173=0,"",RES_hhdet_tes!V173/RES_hhdet_fec!V173)</f>
        <v>0.73597714491980915</v>
      </c>
      <c r="W173" s="111">
        <f>IF(RES_hhdet_tes!W173=0,"",RES_hhdet_tes!W173/RES_hhdet_fec!W173)</f>
        <v>0.73845749044586639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0.69543656437324397</v>
      </c>
      <c r="C175" s="124">
        <f>IF(RES_hhdet_tes!C175=0,"",RES_hhdet_tes!C175/RES_hhdet_fec!C175)</f>
        <v>0.70055630485593023</v>
      </c>
      <c r="D175" s="124">
        <f>IF(RES_hhdet_tes!D175=0,"",RES_hhdet_tes!D175/RES_hhdet_fec!D175)</f>
        <v>0.70274812967106692</v>
      </c>
      <c r="E175" s="124">
        <f>IF(RES_hhdet_tes!E175=0,"",RES_hhdet_tes!E175/RES_hhdet_fec!E175)</f>
        <v>0.70093729703062058</v>
      </c>
      <c r="F175" s="124">
        <f>IF(RES_hhdet_tes!F175=0,"",RES_hhdet_tes!F175/RES_hhdet_fec!F175)</f>
        <v>0.70659219977917054</v>
      </c>
      <c r="G175" s="124">
        <f>IF(RES_hhdet_tes!G175=0,"",RES_hhdet_tes!G175/RES_hhdet_fec!G175)</f>
        <v>0.70625906981295727</v>
      </c>
      <c r="H175" s="124">
        <f>IF(RES_hhdet_tes!H175=0,"",RES_hhdet_tes!H175/RES_hhdet_fec!H175)</f>
        <v>0.71636857085975358</v>
      </c>
      <c r="I175" s="124">
        <f>IF(RES_hhdet_tes!I175=0,"",RES_hhdet_tes!I175/RES_hhdet_fec!I175)</f>
        <v>0.7200606946086906</v>
      </c>
      <c r="J175" s="124">
        <f>IF(RES_hhdet_tes!J175=0,"",RES_hhdet_tes!J175/RES_hhdet_fec!J175)</f>
        <v>0.7135090400509877</v>
      </c>
      <c r="K175" s="124">
        <f>IF(RES_hhdet_tes!K175=0,"",RES_hhdet_tes!K175/RES_hhdet_fec!K175)</f>
        <v>0.71544490001874717</v>
      </c>
      <c r="L175" s="124">
        <f>IF(RES_hhdet_tes!L175=0,"",RES_hhdet_tes!L175/RES_hhdet_fec!L175)</f>
        <v>0.71489811117566759</v>
      </c>
      <c r="M175" s="124">
        <f>IF(RES_hhdet_tes!M175=0,"",RES_hhdet_tes!M175/RES_hhdet_fec!M175)</f>
        <v>0.71564150193005227</v>
      </c>
      <c r="N175" s="124">
        <f>IF(RES_hhdet_tes!N175=0,"",RES_hhdet_tes!N175/RES_hhdet_fec!N175)</f>
        <v>0.71615823492525554</v>
      </c>
      <c r="O175" s="124">
        <f>IF(RES_hhdet_tes!O175=0,"",RES_hhdet_tes!O175/RES_hhdet_fec!O175)</f>
        <v>0.72053445071578592</v>
      </c>
      <c r="P175" s="124">
        <f>IF(RES_hhdet_tes!P175=0,"",RES_hhdet_tes!P175/RES_hhdet_fec!P175)</f>
        <v>0.71256876679692571</v>
      </c>
      <c r="Q175" s="124">
        <f>IF(RES_hhdet_tes!Q175=0,"",RES_hhdet_tes!Q175/RES_hhdet_fec!Q175)</f>
        <v>0.72141438512374834</v>
      </c>
      <c r="R175" s="124">
        <f>IF(RES_hhdet_tes!R175=0,"",RES_hhdet_tes!R175/RES_hhdet_fec!R175)</f>
        <v>0.72430762262157244</v>
      </c>
      <c r="S175" s="124">
        <f>IF(RES_hhdet_tes!S175=0,"",RES_hhdet_tes!S175/RES_hhdet_fec!S175)</f>
        <v>0.73638478974205823</v>
      </c>
      <c r="T175" s="124">
        <f>IF(RES_hhdet_tes!T175=0,"",RES_hhdet_tes!T175/RES_hhdet_fec!T175)</f>
        <v>0.74399063936979226</v>
      </c>
      <c r="U175" s="124">
        <f>IF(RES_hhdet_tes!U175=0,"",RES_hhdet_tes!U175/RES_hhdet_fec!U175)</f>
        <v>0.75186664848452367</v>
      </c>
      <c r="V175" s="124">
        <f>IF(RES_hhdet_tes!V175=0,"",RES_hhdet_tes!V175/RES_hhdet_fec!V175)</f>
        <v>0.75738726538917556</v>
      </c>
      <c r="W175" s="124">
        <f>IF(RES_hhdet_tes!W175=0,"",RES_hhdet_tes!W175/RES_hhdet_fec!W175)</f>
        <v>0.75898036288573822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0.61762469634302908</v>
      </c>
      <c r="C176" s="111">
        <f>IF(RES_hhdet_tes!C176=0,"",RES_hhdet_tes!C176/RES_hhdet_fec!C176)</f>
        <v>0.61823640154409831</v>
      </c>
      <c r="D176" s="111">
        <f>IF(RES_hhdet_tes!D176=0,"",RES_hhdet_tes!D176/RES_hhdet_fec!D176)</f>
        <v>0.619108355436639</v>
      </c>
      <c r="E176" s="111">
        <f>IF(RES_hhdet_tes!E176=0,"",RES_hhdet_tes!E176/RES_hhdet_fec!E176)</f>
        <v>0.62026983749793563</v>
      </c>
      <c r="F176" s="111">
        <f>IF(RES_hhdet_tes!F176=0,"",RES_hhdet_tes!F176/RES_hhdet_fec!F176)</f>
        <v>0.62147804372229887</v>
      </c>
      <c r="G176" s="111">
        <f>IF(RES_hhdet_tes!G176=0,"",RES_hhdet_tes!G176/RES_hhdet_fec!G176)</f>
        <v>0.62257822247525874</v>
      </c>
      <c r="H176" s="111">
        <f>IF(RES_hhdet_tes!H176=0,"",RES_hhdet_tes!H176/RES_hhdet_fec!H176)</f>
        <v>0.62385170481964225</v>
      </c>
      <c r="I176" s="111">
        <f>IF(RES_hhdet_tes!I176=0,"",RES_hhdet_tes!I176/RES_hhdet_fec!I176)</f>
        <v>0.62449113863321126</v>
      </c>
      <c r="J176" s="111">
        <f>IF(RES_hhdet_tes!J176=0,"",RES_hhdet_tes!J176/RES_hhdet_fec!J176)</f>
        <v>0.62462267587669362</v>
      </c>
      <c r="K176" s="111">
        <f>IF(RES_hhdet_tes!K176=0,"",RES_hhdet_tes!K176/RES_hhdet_fec!K176)</f>
        <v>0.62479696764980719</v>
      </c>
      <c r="L176" s="111">
        <f>IF(RES_hhdet_tes!L176=0,"",RES_hhdet_tes!L176/RES_hhdet_fec!L176)</f>
        <v>0.62498648644003174</v>
      </c>
      <c r="M176" s="111">
        <f>IF(RES_hhdet_tes!M176=0,"",RES_hhdet_tes!M176/RES_hhdet_fec!M176)</f>
        <v>0.62514947969408574</v>
      </c>
      <c r="N176" s="111">
        <f>IF(RES_hhdet_tes!N176=0,"",RES_hhdet_tes!N176/RES_hhdet_fec!N176)</f>
        <v>0.62526941827575244</v>
      </c>
      <c r="O176" s="111">
        <f>IF(RES_hhdet_tes!O176=0,"",RES_hhdet_tes!O176/RES_hhdet_fec!O176)</f>
        <v>0.62533610619024538</v>
      </c>
      <c r="P176" s="111">
        <f>IF(RES_hhdet_tes!P176=0,"",RES_hhdet_tes!P176/RES_hhdet_fec!P176)</f>
        <v>0.62535473004350584</v>
      </c>
      <c r="Q176" s="111">
        <f>IF(RES_hhdet_tes!Q176=0,"",RES_hhdet_tes!Q176/RES_hhdet_fec!Q176)</f>
        <v>0.62539024221727524</v>
      </c>
      <c r="R176" s="111">
        <f>IF(RES_hhdet_tes!R176=0,"",RES_hhdet_tes!R176/RES_hhdet_fec!R176)</f>
        <v>0.62551312267929582</v>
      </c>
      <c r="S176" s="111">
        <f>IF(RES_hhdet_tes!S176=0,"",RES_hhdet_tes!S176/RES_hhdet_fec!S176)</f>
        <v>0.62570413910228462</v>
      </c>
      <c r="T176" s="111">
        <f>IF(RES_hhdet_tes!T176=0,"",RES_hhdet_tes!T176/RES_hhdet_fec!T176)</f>
        <v>0.62615459572882692</v>
      </c>
      <c r="U176" s="111">
        <f>IF(RES_hhdet_tes!U176=0,"",RES_hhdet_tes!U176/RES_hhdet_fec!U176)</f>
        <v>0.62655640148542135</v>
      </c>
      <c r="V176" s="111">
        <f>IF(RES_hhdet_tes!V176=0,"",RES_hhdet_tes!V176/RES_hhdet_fec!V176)</f>
        <v>0.62683619049839312</v>
      </c>
      <c r="W176" s="111">
        <f>IF(RES_hhdet_tes!W176=0,"",RES_hhdet_tes!W176/RES_hhdet_fec!W176)</f>
        <v>0.62694756967306453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0.76214976065873707</v>
      </c>
      <c r="C177" s="45">
        <f>IF(RES_hhdet_tes!C177=0,"",RES_hhdet_tes!C177/RES_hhdet_fec!C177)</f>
        <v>0.76400502702135975</v>
      </c>
      <c r="D177" s="45">
        <f>IF(RES_hhdet_tes!D177=0,"",RES_hhdet_tes!D177/RES_hhdet_fec!D177)</f>
        <v>0.76626651412829749</v>
      </c>
      <c r="E177" s="45">
        <f>IF(RES_hhdet_tes!E177=0,"",RES_hhdet_tes!E177/RES_hhdet_fec!E177)</f>
        <v>0.76873854476971037</v>
      </c>
      <c r="F177" s="45">
        <f>IF(RES_hhdet_tes!F177=0,"",RES_hhdet_tes!F177/RES_hhdet_fec!F177)</f>
        <v>0.77180899856419904</v>
      </c>
      <c r="G177" s="45">
        <f>IF(RES_hhdet_tes!G177=0,"",RES_hhdet_tes!G177/RES_hhdet_fec!G177)</f>
        <v>0.77537481210713011</v>
      </c>
      <c r="H177" s="45">
        <f>IF(RES_hhdet_tes!H177=0,"",RES_hhdet_tes!H177/RES_hhdet_fec!H177)</f>
        <v>0.77915997346359489</v>
      </c>
      <c r="I177" s="45">
        <f>IF(RES_hhdet_tes!I177=0,"",RES_hhdet_tes!I177/RES_hhdet_fec!I177)</f>
        <v>0.78113679331968322</v>
      </c>
      <c r="J177" s="45">
        <f>IF(RES_hhdet_tes!J177=0,"",RES_hhdet_tes!J177/RES_hhdet_fec!J177)</f>
        <v>0.78186154545563757</v>
      </c>
      <c r="K177" s="45">
        <f>IF(RES_hhdet_tes!K177=0,"",RES_hhdet_tes!K177/RES_hhdet_fec!K177)</f>
        <v>0.78347658542026832</v>
      </c>
      <c r="L177" s="45">
        <f>IF(RES_hhdet_tes!L177=0,"",RES_hhdet_tes!L177/RES_hhdet_fec!L177)</f>
        <v>0.7854549565286093</v>
      </c>
      <c r="M177" s="45">
        <f>IF(RES_hhdet_tes!M177=0,"",RES_hhdet_tes!M177/RES_hhdet_fec!M177)</f>
        <v>0.78751512713520277</v>
      </c>
      <c r="N177" s="45">
        <f>IF(RES_hhdet_tes!N177=0,"",RES_hhdet_tes!N177/RES_hhdet_fec!N177)</f>
        <v>0.78956880519971961</v>
      </c>
      <c r="O177" s="45">
        <f>IF(RES_hhdet_tes!O177=0,"",RES_hhdet_tes!O177/RES_hhdet_fec!O177)</f>
        <v>0.79132060157954698</v>
      </c>
      <c r="P177" s="45">
        <f>IF(RES_hhdet_tes!P177=0,"",RES_hhdet_tes!P177/RES_hhdet_fec!P177)</f>
        <v>0.7920561183399365</v>
      </c>
      <c r="Q177" s="45">
        <f>IF(RES_hhdet_tes!Q177=0,"",RES_hhdet_tes!Q177/RES_hhdet_fec!Q177)</f>
        <v>0.7951396884337113</v>
      </c>
      <c r="R177" s="45">
        <f>IF(RES_hhdet_tes!R177=0,"",RES_hhdet_tes!R177/RES_hhdet_fec!R177)</f>
        <v>0.80076281135630711</v>
      </c>
      <c r="S177" s="45">
        <f>IF(RES_hhdet_tes!S177=0,"",RES_hhdet_tes!S177/RES_hhdet_fec!S177)</f>
        <v>0.80956342569282003</v>
      </c>
      <c r="T177" s="45">
        <f>IF(RES_hhdet_tes!T177=0,"",RES_hhdet_tes!T177/RES_hhdet_fec!T177)</f>
        <v>0.82245961955788127</v>
      </c>
      <c r="U177" s="45">
        <f>IF(RES_hhdet_tes!U177=0,"",RES_hhdet_tes!U177/RES_hhdet_fec!U177)</f>
        <v>0.83306794424788688</v>
      </c>
      <c r="V177" s="45">
        <f>IF(RES_hhdet_tes!V177=0,"",RES_hhdet_tes!V177/RES_hhdet_fec!V177)</f>
        <v>0.83916470951073985</v>
      </c>
      <c r="W177" s="45">
        <f>IF(RES_hhdet_tes!W177=0,"",RES_hhdet_tes!W177/RES_hhdet_fec!W177)</f>
        <v>0.84158161057597669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326.43609991234484</v>
      </c>
      <c r="C3" s="117">
        <f t="shared" si="0"/>
        <v>365.3570227478848</v>
      </c>
      <c r="D3" s="117">
        <f t="shared" si="0"/>
        <v>90.915545736346644</v>
      </c>
      <c r="E3" s="117">
        <f t="shared" si="0"/>
        <v>84.349220997920284</v>
      </c>
      <c r="F3" s="117">
        <f t="shared" si="0"/>
        <v>34.97135264364583</v>
      </c>
      <c r="G3" s="117">
        <f t="shared" si="0"/>
        <v>30.695552542984135</v>
      </c>
      <c r="H3" s="117">
        <f t="shared" si="0"/>
        <v>29.659747195442367</v>
      </c>
      <c r="I3" s="117">
        <f t="shared" si="0"/>
        <v>22.258868946613394</v>
      </c>
      <c r="J3" s="117">
        <f t="shared" si="0"/>
        <v>17.166342048391421</v>
      </c>
      <c r="K3" s="117">
        <f t="shared" si="0"/>
        <v>14.784808735011264</v>
      </c>
      <c r="L3" s="117">
        <f t="shared" si="0"/>
        <v>14.572668015781678</v>
      </c>
      <c r="M3" s="117">
        <f t="shared" si="0"/>
        <v>14.470869082453742</v>
      </c>
      <c r="N3" s="117">
        <f t="shared" si="0"/>
        <v>9.6824437432843844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292.89036669227079</v>
      </c>
      <c r="C4" s="122">
        <f t="shared" si="3"/>
        <v>337.47701276889273</v>
      </c>
      <c r="D4" s="122">
        <f t="shared" si="3"/>
        <v>75.756426735633326</v>
      </c>
      <c r="E4" s="122">
        <f t="shared" si="3"/>
        <v>75.779829290050458</v>
      </c>
      <c r="F4" s="122">
        <f t="shared" si="3"/>
        <v>30.384654037785396</v>
      </c>
      <c r="G4" s="122">
        <f t="shared" si="3"/>
        <v>27.598786188027482</v>
      </c>
      <c r="H4" s="122">
        <f t="shared" si="3"/>
        <v>27.433816086016954</v>
      </c>
      <c r="I4" s="122">
        <f t="shared" si="3"/>
        <v>21.672690342301816</v>
      </c>
      <c r="J4" s="122">
        <f t="shared" si="3"/>
        <v>16.706048653739707</v>
      </c>
      <c r="K4" s="122">
        <f t="shared" si="3"/>
        <v>14.408849851842966</v>
      </c>
      <c r="L4" s="122">
        <f t="shared" si="3"/>
        <v>14.234673748047236</v>
      </c>
      <c r="M4" s="122">
        <f t="shared" si="3"/>
        <v>14.159987119821006</v>
      </c>
      <c r="N4" s="122">
        <f t="shared" si="3"/>
        <v>9.4959596631157321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2076</v>
      </c>
    </row>
    <row r="5" spans="1:105" ht="12" customHeight="1" x14ac:dyDescent="0.25">
      <c r="A5" s="97" t="s">
        <v>51</v>
      </c>
      <c r="B5" s="98">
        <v>292.89036669227079</v>
      </c>
      <c r="C5" s="98">
        <v>337.47701276889273</v>
      </c>
      <c r="D5" s="98">
        <v>75.756426735633326</v>
      </c>
      <c r="E5" s="98">
        <v>75.779829290050458</v>
      </c>
      <c r="F5" s="98">
        <v>30.384654037785396</v>
      </c>
      <c r="G5" s="98">
        <v>27.598786188027482</v>
      </c>
      <c r="H5" s="98">
        <v>27.433816086016954</v>
      </c>
      <c r="I5" s="98">
        <v>21.672690342301816</v>
      </c>
      <c r="J5" s="98">
        <v>16.706048653739707</v>
      </c>
      <c r="K5" s="98">
        <v>14.408849851842966</v>
      </c>
      <c r="L5" s="98">
        <v>14.234673748047236</v>
      </c>
      <c r="M5" s="98">
        <v>14.159987119821006</v>
      </c>
      <c r="N5" s="98">
        <v>9.4959596631157321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24.147587281577486</v>
      </c>
      <c r="C9" s="122">
        <v>20.291181954726646</v>
      </c>
      <c r="D9" s="122">
        <v>10.948618555629499</v>
      </c>
      <c r="E9" s="122">
        <v>6.204437028585847</v>
      </c>
      <c r="F9" s="122">
        <v>3.3711983935318601</v>
      </c>
      <c r="G9" s="122">
        <v>2.261581366234692</v>
      </c>
      <c r="H9" s="122">
        <v>1.6091333590752366</v>
      </c>
      <c r="I9" s="122">
        <v>0.24743705600999541</v>
      </c>
      <c r="J9" s="122">
        <v>0.19185224835725007</v>
      </c>
      <c r="K9" s="122">
        <v>0.16307103814032142</v>
      </c>
      <c r="L9" s="122">
        <v>0.1551848149082341</v>
      </c>
      <c r="M9" s="122">
        <v>0.14982477024221133</v>
      </c>
      <c r="N9" s="122">
        <v>9.3586715433835302E-2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2081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2082</v>
      </c>
    </row>
    <row r="11" spans="1:105" ht="12" customHeight="1" x14ac:dyDescent="0.25">
      <c r="A11" s="97" t="s">
        <v>124</v>
      </c>
      <c r="B11" s="98">
        <v>24.146817565758987</v>
      </c>
      <c r="C11" s="98">
        <v>20.290578128199023</v>
      </c>
      <c r="D11" s="98">
        <v>10.948267592902461</v>
      </c>
      <c r="E11" s="98">
        <v>6.2042918640140527</v>
      </c>
      <c r="F11" s="98">
        <v>3.3710952411979123</v>
      </c>
      <c r="G11" s="98">
        <v>2.2615008752636534</v>
      </c>
      <c r="H11" s="98">
        <v>1.609053013708859</v>
      </c>
      <c r="I11" s="98">
        <v>0.24736650661861298</v>
      </c>
      <c r="J11" s="98">
        <v>0.19176658754184092</v>
      </c>
      <c r="K11" s="98">
        <v>0.16299754858989501</v>
      </c>
      <c r="L11" s="98">
        <v>0.15511127081308593</v>
      </c>
      <c r="M11" s="98">
        <v>0.14972728919047792</v>
      </c>
      <c r="N11" s="98">
        <v>9.3515843539755075E-2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2083</v>
      </c>
    </row>
    <row r="12" spans="1:105" ht="12" customHeight="1" x14ac:dyDescent="0.25">
      <c r="A12" s="97" t="s">
        <v>123</v>
      </c>
      <c r="B12" s="98">
        <v>7.6971581850121974E-4</v>
      </c>
      <c r="C12" s="98">
        <v>6.0382652762250039E-4</v>
      </c>
      <c r="D12" s="98">
        <v>3.5096272703776709E-4</v>
      </c>
      <c r="E12" s="98">
        <v>1.4516457179427399E-4</v>
      </c>
      <c r="F12" s="98">
        <v>1.0315233394770925E-4</v>
      </c>
      <c r="G12" s="98">
        <v>8.0490971038534869E-5</v>
      </c>
      <c r="H12" s="98">
        <v>8.0345366377581855E-5</v>
      </c>
      <c r="I12" s="98">
        <v>7.0549391382432016E-5</v>
      </c>
      <c r="J12" s="98">
        <v>8.5660815409137892E-5</v>
      </c>
      <c r="K12" s="98">
        <v>7.3489550426399772E-5</v>
      </c>
      <c r="L12" s="98">
        <v>7.3544095148171771E-5</v>
      </c>
      <c r="M12" s="98">
        <v>9.7481051733402065E-5</v>
      </c>
      <c r="N12" s="98">
        <v>7.0871894080233209E-5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7.6971581850121974E-4</v>
      </c>
      <c r="C13" s="101">
        <v>6.0382652762250039E-4</v>
      </c>
      <c r="D13" s="101">
        <v>3.5096272703776709E-4</v>
      </c>
      <c r="E13" s="101">
        <v>1.4516457179427399E-4</v>
      </c>
      <c r="F13" s="101">
        <v>1.0315233394770925E-4</v>
      </c>
      <c r="G13" s="101">
        <v>8.0490971038534869E-5</v>
      </c>
      <c r="H13" s="101">
        <v>8.0345366377581855E-5</v>
      </c>
      <c r="I13" s="101">
        <v>7.0549391382432016E-5</v>
      </c>
      <c r="J13" s="101">
        <v>8.5660815409137892E-5</v>
      </c>
      <c r="K13" s="101">
        <v>7.3489550426399772E-5</v>
      </c>
      <c r="L13" s="101">
        <v>7.3544095148171771E-5</v>
      </c>
      <c r="M13" s="101">
        <v>9.7481051733402065E-5</v>
      </c>
      <c r="N13" s="101">
        <v>7.0871894080233209E-5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9.3981459384965405</v>
      </c>
      <c r="C19" s="122">
        <v>7.5888280242653945</v>
      </c>
      <c r="D19" s="122">
        <v>4.2105004450838308</v>
      </c>
      <c r="E19" s="122">
        <v>2.3649546792839806</v>
      </c>
      <c r="F19" s="122">
        <v>1.2155002123285708</v>
      </c>
      <c r="G19" s="122">
        <v>0.83518498872196023</v>
      </c>
      <c r="H19" s="122">
        <v>0.61679775035017625</v>
      </c>
      <c r="I19" s="122">
        <v>0.33874154830157926</v>
      </c>
      <c r="J19" s="122">
        <v>0.26844114629446431</v>
      </c>
      <c r="K19" s="122">
        <v>0.21288784502797631</v>
      </c>
      <c r="L19" s="122">
        <v>0.18280945282620947</v>
      </c>
      <c r="M19" s="122">
        <v>0.16105719239052471</v>
      </c>
      <c r="N19" s="122">
        <v>9.2897364734817994E-2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9.3981459384965405</v>
      </c>
      <c r="C21" s="98">
        <v>7.5888280242653945</v>
      </c>
      <c r="D21" s="98">
        <v>4.2105004450838308</v>
      </c>
      <c r="E21" s="98">
        <v>2.3649546792839806</v>
      </c>
      <c r="F21" s="98">
        <v>1.2155002123285708</v>
      </c>
      <c r="G21" s="98">
        <v>0.83518498872196023</v>
      </c>
      <c r="H21" s="98">
        <v>0.61679775035017625</v>
      </c>
      <c r="I21" s="98">
        <v>0.33874154830157926</v>
      </c>
      <c r="J21" s="98">
        <v>0.26844114629446431</v>
      </c>
      <c r="K21" s="98">
        <v>0.21288784502797631</v>
      </c>
      <c r="L21" s="98">
        <v>0.18280945282620947</v>
      </c>
      <c r="M21" s="98">
        <v>0.16105719239052471</v>
      </c>
      <c r="N21" s="98">
        <v>9.2897364734817994E-2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2983.4676857003642</v>
      </c>
      <c r="C24" s="117">
        <f t="shared" si="7"/>
        <v>2925.9980218459486</v>
      </c>
      <c r="D24" s="117">
        <f t="shared" si="7"/>
        <v>2801.1034365485457</v>
      </c>
      <c r="E24" s="117">
        <f t="shared" si="7"/>
        <v>2943.7553514242977</v>
      </c>
      <c r="F24" s="117">
        <f t="shared" si="7"/>
        <v>2705.5726353432383</v>
      </c>
      <c r="G24" s="117">
        <f t="shared" si="7"/>
        <v>2907.6104677415628</v>
      </c>
      <c r="H24" s="117">
        <f t="shared" si="7"/>
        <v>2589.6537447328278</v>
      </c>
      <c r="I24" s="117">
        <f t="shared" si="7"/>
        <v>2500.7223547310109</v>
      </c>
      <c r="J24" s="117">
        <f t="shared" si="7"/>
        <v>2786.1740651805153</v>
      </c>
      <c r="K24" s="117">
        <f t="shared" si="7"/>
        <v>2606.4062706364625</v>
      </c>
      <c r="L24" s="117">
        <f t="shared" si="7"/>
        <v>2544.8278058666774</v>
      </c>
      <c r="M24" s="117">
        <f t="shared" si="7"/>
        <v>2127.7093686247522</v>
      </c>
      <c r="N24" s="117">
        <f t="shared" si="7"/>
        <v>2159.7898881724082</v>
      </c>
      <c r="O24" s="117">
        <f t="shared" si="7"/>
        <v>2176.7302912663981</v>
      </c>
      <c r="P24" s="117">
        <f t="shared" si="7"/>
        <v>1918.5146881264786</v>
      </c>
      <c r="Q24" s="117">
        <f t="shared" si="7"/>
        <v>1964.5786937488508</v>
      </c>
      <c r="R24" s="117">
        <f t="shared" ref="R24:V24" si="8">R25+R28+R30+R39</f>
        <v>2022.8593199725551</v>
      </c>
      <c r="S24" s="117">
        <f t="shared" si="8"/>
        <v>2056.0581495630263</v>
      </c>
      <c r="T24" s="117">
        <f t="shared" si="8"/>
        <v>1955.4145549448424</v>
      </c>
      <c r="U24" s="117">
        <f t="shared" si="8"/>
        <v>1981.8481927793102</v>
      </c>
      <c r="V24" s="117">
        <f t="shared" si="8"/>
        <v>1928.4207428057002</v>
      </c>
      <c r="W24" s="117">
        <f t="shared" ref="W24" si="9">W25+W28+W30+W39</f>
        <v>2076.9250808980801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2599.6229557960755</v>
      </c>
      <c r="C25" s="122">
        <f t="shared" si="10"/>
        <v>2564.7656739375466</v>
      </c>
      <c r="D25" s="122">
        <f t="shared" si="10"/>
        <v>2474.2886610732339</v>
      </c>
      <c r="E25" s="122">
        <f t="shared" si="10"/>
        <v>2649.6265964405611</v>
      </c>
      <c r="F25" s="122">
        <f t="shared" si="10"/>
        <v>2402.3756876050761</v>
      </c>
      <c r="G25" s="122">
        <f t="shared" si="10"/>
        <v>2666.7824930111033</v>
      </c>
      <c r="H25" s="122">
        <f t="shared" si="10"/>
        <v>2395.2044626412203</v>
      </c>
      <c r="I25" s="122">
        <f t="shared" si="10"/>
        <v>2345.8452032269411</v>
      </c>
      <c r="J25" s="122">
        <f t="shared" si="10"/>
        <v>2636.5491493487634</v>
      </c>
      <c r="K25" s="122">
        <f t="shared" si="10"/>
        <v>2463.7644948877769</v>
      </c>
      <c r="L25" s="122">
        <f t="shared" si="10"/>
        <v>2405.2392735079193</v>
      </c>
      <c r="M25" s="122">
        <f t="shared" si="10"/>
        <v>1982.5918986443928</v>
      </c>
      <c r="N25" s="122">
        <f t="shared" si="10"/>
        <v>2033.5343679532011</v>
      </c>
      <c r="O25" s="122">
        <f t="shared" si="10"/>
        <v>2057.425617679914</v>
      </c>
      <c r="P25" s="122">
        <f t="shared" si="10"/>
        <v>1807.6856042577635</v>
      </c>
      <c r="Q25" s="122">
        <f t="shared" si="10"/>
        <v>1859.2487186399992</v>
      </c>
      <c r="R25" s="122">
        <f t="shared" ref="R25:V25" si="11">SUM(R26:R27)</f>
        <v>1915.7015374800019</v>
      </c>
      <c r="S25" s="122">
        <f t="shared" si="11"/>
        <v>1945.9728033600004</v>
      </c>
      <c r="T25" s="122">
        <f t="shared" si="11"/>
        <v>1842.8869391199994</v>
      </c>
      <c r="U25" s="122">
        <f t="shared" si="11"/>
        <v>1872.3888645600016</v>
      </c>
      <c r="V25" s="122">
        <f t="shared" si="11"/>
        <v>1818.5805919599991</v>
      </c>
      <c r="W25" s="122">
        <f t="shared" ref="W25" si="12">SUM(W26:W27)</f>
        <v>1972.0932502799981</v>
      </c>
      <c r="DA25" s="130" t="s">
        <v>2096</v>
      </c>
    </row>
    <row r="26" spans="1:105" ht="12" customHeight="1" x14ac:dyDescent="0.25">
      <c r="A26" s="97" t="s">
        <v>74</v>
      </c>
      <c r="B26" s="98">
        <v>2599.6229557960755</v>
      </c>
      <c r="C26" s="98">
        <v>2564.7656739375466</v>
      </c>
      <c r="D26" s="98">
        <v>2474.2886610732339</v>
      </c>
      <c r="E26" s="98">
        <v>2649.6265964405611</v>
      </c>
      <c r="F26" s="98">
        <v>2402.3756876050761</v>
      </c>
      <c r="G26" s="98">
        <v>2666.7824930111033</v>
      </c>
      <c r="H26" s="98">
        <v>2395.2044626412203</v>
      </c>
      <c r="I26" s="98">
        <v>2345.8452032269411</v>
      </c>
      <c r="J26" s="98">
        <v>2636.5491493487634</v>
      </c>
      <c r="K26" s="98">
        <v>2463.7644948877769</v>
      </c>
      <c r="L26" s="98">
        <v>2405.2392735079193</v>
      </c>
      <c r="M26" s="98">
        <v>1982.5918986443928</v>
      </c>
      <c r="N26" s="98">
        <v>2033.5343679532011</v>
      </c>
      <c r="O26" s="98">
        <v>2057.425617679914</v>
      </c>
      <c r="P26" s="98">
        <v>1807.6856042577635</v>
      </c>
      <c r="Q26" s="98">
        <v>1859.2487186399992</v>
      </c>
      <c r="R26" s="98">
        <v>1915.7015374800019</v>
      </c>
      <c r="S26" s="98">
        <v>1945.9728033600004</v>
      </c>
      <c r="T26" s="98">
        <v>1842.8869391199994</v>
      </c>
      <c r="U26" s="98">
        <v>1872.3888645600016</v>
      </c>
      <c r="V26" s="98">
        <v>1818.5805919599991</v>
      </c>
      <c r="W26" s="98">
        <v>1972.0932502799981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276.30617359379772</v>
      </c>
      <c r="C30" s="122">
        <v>262.83154918736494</v>
      </c>
      <c r="D30" s="122">
        <v>233.54166044472578</v>
      </c>
      <c r="E30" s="122">
        <v>207.44340919728876</v>
      </c>
      <c r="F30" s="122">
        <v>215.00411857721045</v>
      </c>
      <c r="G30" s="122">
        <v>164.94393829157866</v>
      </c>
      <c r="H30" s="122">
        <v>127.80443313481889</v>
      </c>
      <c r="I30" s="122">
        <v>97.186852272021227</v>
      </c>
      <c r="J30" s="122">
        <v>88.338998549518649</v>
      </c>
      <c r="K30" s="122">
        <v>85.168469704032148</v>
      </c>
      <c r="L30" s="122">
        <v>85.980649124870894</v>
      </c>
      <c r="M30" s="122">
        <v>93.110936012549914</v>
      </c>
      <c r="N30" s="122">
        <v>81.065764535288295</v>
      </c>
      <c r="O30" s="122">
        <v>73.96803771257909</v>
      </c>
      <c r="P30" s="122">
        <v>63.814498937941671</v>
      </c>
      <c r="Q30" s="122">
        <v>61.974640017941041</v>
      </c>
      <c r="R30" s="122">
        <v>62.990603141930457</v>
      </c>
      <c r="S30" s="122">
        <v>64.189490768228325</v>
      </c>
      <c r="T30" s="122">
        <v>65.419647633107644</v>
      </c>
      <c r="U30" s="122">
        <v>63.060070878028917</v>
      </c>
      <c r="V30" s="122">
        <v>62.732237420834338</v>
      </c>
      <c r="W30" s="122">
        <v>59.787175743865639</v>
      </c>
      <c r="DA30" s="130" t="s">
        <v>2101</v>
      </c>
    </row>
    <row r="31" spans="1:105" ht="12" customHeight="1" x14ac:dyDescent="0.25">
      <c r="A31" s="97" t="s">
        <v>141</v>
      </c>
      <c r="B31" s="98">
        <v>276.29727909989504</v>
      </c>
      <c r="C31" s="98">
        <v>262.82359373650252</v>
      </c>
      <c r="D31" s="98">
        <v>233.53313997807825</v>
      </c>
      <c r="E31" s="98">
        <v>207.43633963671334</v>
      </c>
      <c r="F31" s="98">
        <v>214.99325583358723</v>
      </c>
      <c r="G31" s="98">
        <v>164.93437386407086</v>
      </c>
      <c r="H31" s="98">
        <v>127.79457919661742</v>
      </c>
      <c r="I31" s="98">
        <v>97.176412486999297</v>
      </c>
      <c r="J31" s="98">
        <v>88.321031619900467</v>
      </c>
      <c r="K31" s="98">
        <v>85.149142452740904</v>
      </c>
      <c r="L31" s="98">
        <v>85.954347037739936</v>
      </c>
      <c r="M31" s="98">
        <v>93.073137300172675</v>
      </c>
      <c r="N31" s="98">
        <v>81.034163817559673</v>
      </c>
      <c r="O31" s="98">
        <v>73.934310751578465</v>
      </c>
      <c r="P31" s="98">
        <v>63.769940128419258</v>
      </c>
      <c r="Q31" s="98">
        <v>61.940712383665307</v>
      </c>
      <c r="R31" s="98">
        <v>62.954396992026147</v>
      </c>
      <c r="S31" s="98">
        <v>64.14587631095776</v>
      </c>
      <c r="T31" s="98">
        <v>65.37682149916732</v>
      </c>
      <c r="U31" s="98">
        <v>63.012056438404962</v>
      </c>
      <c r="V31" s="98">
        <v>62.682452779313678</v>
      </c>
      <c r="W31" s="98">
        <v>59.712942172119647</v>
      </c>
      <c r="DA31" s="63" t="s">
        <v>2102</v>
      </c>
    </row>
    <row r="32" spans="1:105" ht="12" customHeight="1" x14ac:dyDescent="0.25">
      <c r="A32" s="97" t="s">
        <v>140</v>
      </c>
      <c r="B32" s="98">
        <v>8.8944939026807598E-3</v>
      </c>
      <c r="C32" s="98">
        <v>7.9554508624187156E-3</v>
      </c>
      <c r="D32" s="98">
        <v>8.5204666475384057E-3</v>
      </c>
      <c r="E32" s="98">
        <v>7.0695605754196311E-3</v>
      </c>
      <c r="F32" s="98">
        <v>1.0862743623224508E-2</v>
      </c>
      <c r="G32" s="98">
        <v>9.5644275077863255E-3</v>
      </c>
      <c r="H32" s="98">
        <v>9.8539382014733393E-3</v>
      </c>
      <c r="I32" s="98">
        <v>1.0439785021933594E-2</v>
      </c>
      <c r="J32" s="98">
        <v>1.7966929618186661E-2</v>
      </c>
      <c r="K32" s="98">
        <v>1.9327251291241722E-2</v>
      </c>
      <c r="L32" s="98">
        <v>2.6302087130952667E-2</v>
      </c>
      <c r="M32" s="98">
        <v>3.7798712377241098E-2</v>
      </c>
      <c r="N32" s="98">
        <v>3.1600717728615745E-2</v>
      </c>
      <c r="O32" s="98">
        <v>3.3726961000630107E-2</v>
      </c>
      <c r="P32" s="98">
        <v>4.4558809522414297E-2</v>
      </c>
      <c r="Q32" s="98">
        <v>3.3927634275736425E-2</v>
      </c>
      <c r="R32" s="98">
        <v>3.6206149904312389E-2</v>
      </c>
      <c r="S32" s="98">
        <v>4.3614457270563775E-2</v>
      </c>
      <c r="T32" s="98">
        <v>4.2826133940327513E-2</v>
      </c>
      <c r="U32" s="98">
        <v>4.8014439623953041E-2</v>
      </c>
      <c r="V32" s="98">
        <v>4.9784641520659867E-2</v>
      </c>
      <c r="W32" s="98">
        <v>7.4233571745990379E-2</v>
      </c>
      <c r="DA32" s="63" t="s">
        <v>2103</v>
      </c>
    </row>
    <row r="33" spans="1:105" ht="12" customHeight="1" x14ac:dyDescent="0.25">
      <c r="A33" s="100" t="s">
        <v>50</v>
      </c>
      <c r="B33" s="101">
        <v>8.8944939026807598E-3</v>
      </c>
      <c r="C33" s="101">
        <v>7.9554508624187156E-3</v>
      </c>
      <c r="D33" s="101">
        <v>8.5204666475384057E-3</v>
      </c>
      <c r="E33" s="101">
        <v>7.0695605754196311E-3</v>
      </c>
      <c r="F33" s="101">
        <v>1.0862743623224508E-2</v>
      </c>
      <c r="G33" s="101">
        <v>9.5644275077863255E-3</v>
      </c>
      <c r="H33" s="101">
        <v>9.8539382014733393E-3</v>
      </c>
      <c r="I33" s="101">
        <v>1.0439785021933594E-2</v>
      </c>
      <c r="J33" s="101">
        <v>1.7966929618186661E-2</v>
      </c>
      <c r="K33" s="101">
        <v>1.9327251291241722E-2</v>
      </c>
      <c r="L33" s="101">
        <v>2.6302087130952667E-2</v>
      </c>
      <c r="M33" s="101">
        <v>3.7798712377241098E-2</v>
      </c>
      <c r="N33" s="101">
        <v>3.1600717728615745E-2</v>
      </c>
      <c r="O33" s="101">
        <v>3.3726961000630107E-2</v>
      </c>
      <c r="P33" s="101">
        <v>4.4558809522414297E-2</v>
      </c>
      <c r="Q33" s="101">
        <v>3.3927634275736425E-2</v>
      </c>
      <c r="R33" s="101">
        <v>3.6206149904312389E-2</v>
      </c>
      <c r="S33" s="101">
        <v>4.3614457270563775E-2</v>
      </c>
      <c r="T33" s="101">
        <v>4.2826133940327513E-2</v>
      </c>
      <c r="U33" s="101">
        <v>4.8014439623953041E-2</v>
      </c>
      <c r="V33" s="101">
        <v>4.9784641520659867E-2</v>
      </c>
      <c r="W33" s="101">
        <v>7.4233571745990379E-2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107.53855631049106</v>
      </c>
      <c r="C39" s="122">
        <v>98.400798721036949</v>
      </c>
      <c r="D39" s="122">
        <v>93.273115030586013</v>
      </c>
      <c r="E39" s="122">
        <v>86.68534578644784</v>
      </c>
      <c r="F39" s="122">
        <v>88.192829160951561</v>
      </c>
      <c r="G39" s="122">
        <v>75.884036438881097</v>
      </c>
      <c r="H39" s="122">
        <v>66.644848956789005</v>
      </c>
      <c r="I39" s="122">
        <v>57.690299232048929</v>
      </c>
      <c r="J39" s="122">
        <v>61.28591728223325</v>
      </c>
      <c r="K39" s="122">
        <v>57.473306044653434</v>
      </c>
      <c r="L39" s="122">
        <v>53.607883233887264</v>
      </c>
      <c r="M39" s="122">
        <v>52.006533967809595</v>
      </c>
      <c r="N39" s="122">
        <v>45.189755683918719</v>
      </c>
      <c r="O39" s="122">
        <v>45.336635873904832</v>
      </c>
      <c r="P39" s="122">
        <v>47.014584930773374</v>
      </c>
      <c r="Q39" s="122">
        <v>43.355335090910501</v>
      </c>
      <c r="R39" s="122">
        <v>44.167179350622682</v>
      </c>
      <c r="S39" s="122">
        <v>45.895855434797582</v>
      </c>
      <c r="T39" s="122">
        <v>47.107968191735473</v>
      </c>
      <c r="U39" s="122">
        <v>46.3992573412798</v>
      </c>
      <c r="V39" s="122">
        <v>47.107913424866915</v>
      </c>
      <c r="W39" s="122">
        <v>45.044654874216143</v>
      </c>
      <c r="DA39" s="130" t="s">
        <v>2110</v>
      </c>
    </row>
    <row r="40" spans="1:105" ht="12" customHeight="1" x14ac:dyDescent="0.25">
      <c r="A40" s="97" t="s">
        <v>50</v>
      </c>
      <c r="B40" s="98">
        <v>107.53855631049106</v>
      </c>
      <c r="C40" s="98">
        <v>98.400798721036949</v>
      </c>
      <c r="D40" s="98">
        <v>93.273115030586013</v>
      </c>
      <c r="E40" s="98">
        <v>86.68534578644784</v>
      </c>
      <c r="F40" s="98">
        <v>88.192829160951561</v>
      </c>
      <c r="G40" s="98">
        <v>75.884036438881097</v>
      </c>
      <c r="H40" s="98">
        <v>66.644848956789005</v>
      </c>
      <c r="I40" s="98">
        <v>57.690299232048929</v>
      </c>
      <c r="J40" s="98">
        <v>61.28591728223325</v>
      </c>
      <c r="K40" s="98">
        <v>57.473306044653434</v>
      </c>
      <c r="L40" s="98">
        <v>53.607883233887264</v>
      </c>
      <c r="M40" s="98">
        <v>52.006533967809595</v>
      </c>
      <c r="N40" s="98">
        <v>45.189755683918719</v>
      </c>
      <c r="O40" s="98">
        <v>45.336635873904832</v>
      </c>
      <c r="P40" s="98">
        <v>47.014584930773374</v>
      </c>
      <c r="Q40" s="98">
        <v>43.355335090910501</v>
      </c>
      <c r="R40" s="98">
        <v>44.167179350622682</v>
      </c>
      <c r="S40" s="98">
        <v>45.895855434797582</v>
      </c>
      <c r="T40" s="98">
        <v>47.107968191735473</v>
      </c>
      <c r="U40" s="98">
        <v>46.3992573412798</v>
      </c>
      <c r="V40" s="98">
        <v>47.107913424866915</v>
      </c>
      <c r="W40" s="98">
        <v>45.044654874216143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14367.22570720369</v>
      </c>
      <c r="C43" s="117">
        <f t="shared" si="14"/>
        <v>15786.924067524023</v>
      </c>
      <c r="D43" s="117">
        <f t="shared" si="14"/>
        <v>13933.436032201842</v>
      </c>
      <c r="E43" s="117">
        <f t="shared" si="14"/>
        <v>11718.522775595817</v>
      </c>
      <c r="F43" s="117">
        <f t="shared" si="14"/>
        <v>12225.745351770662</v>
      </c>
      <c r="G43" s="117">
        <f t="shared" si="14"/>
        <v>11965.533018315278</v>
      </c>
      <c r="H43" s="117">
        <f t="shared" si="14"/>
        <v>10402.618312801127</v>
      </c>
      <c r="I43" s="117">
        <f t="shared" si="14"/>
        <v>8109.5309400568103</v>
      </c>
      <c r="J43" s="117">
        <f t="shared" si="14"/>
        <v>7835.0142003167784</v>
      </c>
      <c r="K43" s="117">
        <f t="shared" si="14"/>
        <v>7586.6280233968919</v>
      </c>
      <c r="L43" s="117">
        <f t="shared" si="14"/>
        <v>6162.4944074214691</v>
      </c>
      <c r="M43" s="117">
        <f t="shared" si="14"/>
        <v>5788.2785194719163</v>
      </c>
      <c r="N43" s="117">
        <f t="shared" si="14"/>
        <v>5051.3692883713657</v>
      </c>
      <c r="O43" s="117">
        <f t="shared" si="14"/>
        <v>4781.7521272816057</v>
      </c>
      <c r="P43" s="117">
        <f t="shared" si="14"/>
        <v>3681.0397565178346</v>
      </c>
      <c r="Q43" s="117">
        <f t="shared" si="14"/>
        <v>4064.4276829941896</v>
      </c>
      <c r="R43" s="117">
        <f t="shared" ref="R43:V43" si="15">R44+R47+R49+R58</f>
        <v>3695.0249481743563</v>
      </c>
      <c r="S43" s="117">
        <f t="shared" si="15"/>
        <v>2972.7036438664863</v>
      </c>
      <c r="T43" s="117">
        <f t="shared" si="15"/>
        <v>3416.8495679977182</v>
      </c>
      <c r="U43" s="117">
        <f t="shared" si="15"/>
        <v>2706.8366812068789</v>
      </c>
      <c r="V43" s="117">
        <f t="shared" si="15"/>
        <v>2432.0763135637276</v>
      </c>
      <c r="W43" s="117">
        <f t="shared" ref="W43" si="16">W44+W47+W49+W58</f>
        <v>2280.1816765929389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12336.718889815429</v>
      </c>
      <c r="C44" s="122">
        <f t="shared" si="17"/>
        <v>13849.651149043864</v>
      </c>
      <c r="D44" s="122">
        <f t="shared" si="17"/>
        <v>12163.747328619593</v>
      </c>
      <c r="E44" s="122">
        <f t="shared" si="17"/>
        <v>10228.554838435713</v>
      </c>
      <c r="F44" s="122">
        <f t="shared" si="17"/>
        <v>10637.32222459375</v>
      </c>
      <c r="G44" s="122">
        <f t="shared" si="17"/>
        <v>10567.61867089529</v>
      </c>
      <c r="H44" s="122">
        <f t="shared" si="17"/>
        <v>9137.9094898443072</v>
      </c>
      <c r="I44" s="122">
        <f t="shared" si="17"/>
        <v>7123.7573877488776</v>
      </c>
      <c r="J44" s="122">
        <f t="shared" si="17"/>
        <v>6931.3199230275623</v>
      </c>
      <c r="K44" s="122">
        <f t="shared" si="17"/>
        <v>6735.5228393565876</v>
      </c>
      <c r="L44" s="122">
        <f t="shared" si="17"/>
        <v>5497.3257012949098</v>
      </c>
      <c r="M44" s="122">
        <f t="shared" si="17"/>
        <v>5078.1174548355084</v>
      </c>
      <c r="N44" s="122">
        <f t="shared" si="17"/>
        <v>4490.3555604274452</v>
      </c>
      <c r="O44" s="122">
        <f t="shared" si="17"/>
        <v>4251.0997618433703</v>
      </c>
      <c r="P44" s="122">
        <f t="shared" si="17"/>
        <v>3179.7440233063562</v>
      </c>
      <c r="Q44" s="122">
        <f t="shared" si="17"/>
        <v>3590.2303125988574</v>
      </c>
      <c r="R44" s="122">
        <f t="shared" ref="R44:V44" si="18">SUM(R45:R46)</f>
        <v>3261.8414769431452</v>
      </c>
      <c r="S44" s="122">
        <f t="shared" si="18"/>
        <v>2609.694431865692</v>
      </c>
      <c r="T44" s="122">
        <f t="shared" si="18"/>
        <v>2985.558104344434</v>
      </c>
      <c r="U44" s="122">
        <f t="shared" si="18"/>
        <v>2371.9596790024434</v>
      </c>
      <c r="V44" s="122">
        <f t="shared" si="18"/>
        <v>2123.805686714591</v>
      </c>
      <c r="W44" s="122">
        <f t="shared" ref="W44" si="19">SUM(W45:W46)</f>
        <v>2012.7789278405105</v>
      </c>
      <c r="DA44" s="130" t="s">
        <v>2114</v>
      </c>
    </row>
    <row r="45" spans="1:105" ht="12" customHeight="1" x14ac:dyDescent="0.25">
      <c r="A45" s="97" t="s">
        <v>216</v>
      </c>
      <c r="B45" s="98">
        <v>12336.718889815429</v>
      </c>
      <c r="C45" s="98">
        <v>13849.651149043864</v>
      </c>
      <c r="D45" s="98">
        <v>12163.747328619593</v>
      </c>
      <c r="E45" s="98">
        <v>10228.554838435713</v>
      </c>
      <c r="F45" s="98">
        <v>10637.32222459375</v>
      </c>
      <c r="G45" s="98">
        <v>10567.61867089529</v>
      </c>
      <c r="H45" s="98">
        <v>9137.9094898443072</v>
      </c>
      <c r="I45" s="98">
        <v>7123.7573877488776</v>
      </c>
      <c r="J45" s="98">
        <v>6931.3199230275623</v>
      </c>
      <c r="K45" s="98">
        <v>6735.5228393565876</v>
      </c>
      <c r="L45" s="98">
        <v>5497.3257012949098</v>
      </c>
      <c r="M45" s="98">
        <v>5078.1174548355084</v>
      </c>
      <c r="N45" s="98">
        <v>4490.3555604274452</v>
      </c>
      <c r="O45" s="98">
        <v>4251.0997618433703</v>
      </c>
      <c r="P45" s="98">
        <v>3179.7440233063562</v>
      </c>
      <c r="Q45" s="98">
        <v>3590.2303125988574</v>
      </c>
      <c r="R45" s="98">
        <v>3261.8414769431452</v>
      </c>
      <c r="S45" s="98">
        <v>2609.694431865692</v>
      </c>
      <c r="T45" s="98">
        <v>2985.558104344434</v>
      </c>
      <c r="U45" s="98">
        <v>2371.9596790024434</v>
      </c>
      <c r="V45" s="98">
        <v>2123.805686714591</v>
      </c>
      <c r="W45" s="98">
        <v>2012.7789278405105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1595.8041718245745</v>
      </c>
      <c r="C49" s="122">
        <v>1536.5539642361321</v>
      </c>
      <c r="D49" s="122">
        <v>1411.5098268204065</v>
      </c>
      <c r="E49" s="122">
        <v>1188.4910000442851</v>
      </c>
      <c r="F49" s="122">
        <v>1294.8565051662481</v>
      </c>
      <c r="G49" s="122">
        <v>1163.4909361047132</v>
      </c>
      <c r="H49" s="122">
        <v>1076.7900919556898</v>
      </c>
      <c r="I49" s="122">
        <v>843.91322293112182</v>
      </c>
      <c r="J49" s="122">
        <v>780.60475085243809</v>
      </c>
      <c r="K49" s="122">
        <v>742.99536256341219</v>
      </c>
      <c r="L49" s="122">
        <v>569.92040378509012</v>
      </c>
      <c r="M49" s="122">
        <v>616.94613612449291</v>
      </c>
      <c r="N49" s="122">
        <v>483.63070353255443</v>
      </c>
      <c r="O49" s="122">
        <v>454.78269663662758</v>
      </c>
      <c r="P49" s="122">
        <v>427.99779433364279</v>
      </c>
      <c r="Q49" s="122">
        <v>409.13223032113922</v>
      </c>
      <c r="R49" s="122">
        <v>371.28368977685466</v>
      </c>
      <c r="S49" s="122">
        <v>305.49874657430985</v>
      </c>
      <c r="T49" s="122">
        <v>376.15481549556426</v>
      </c>
      <c r="U49" s="122">
        <v>287.69960803755481</v>
      </c>
      <c r="V49" s="122">
        <v>266.86188616540915</v>
      </c>
      <c r="W49" s="122">
        <v>231.10697903948883</v>
      </c>
      <c r="DA49" s="130" t="s">
        <v>2119</v>
      </c>
    </row>
    <row r="50" spans="1:105" ht="12" customHeight="1" x14ac:dyDescent="0.25">
      <c r="A50" s="97" t="s">
        <v>138</v>
      </c>
      <c r="B50" s="98">
        <v>1595.7519887754856</v>
      </c>
      <c r="C50" s="98">
        <v>1536.5050392755554</v>
      </c>
      <c r="D50" s="98">
        <v>1411.4543897262192</v>
      </c>
      <c r="E50" s="98">
        <v>1188.4480694230974</v>
      </c>
      <c r="F50" s="98">
        <v>1294.7881655150857</v>
      </c>
      <c r="G50" s="98">
        <v>1163.41463906392</v>
      </c>
      <c r="H50" s="98">
        <v>1076.6979801365251</v>
      </c>
      <c r="I50" s="98">
        <v>843.80790572038927</v>
      </c>
      <c r="J50" s="98">
        <v>780.43154328087996</v>
      </c>
      <c r="K50" s="98">
        <v>742.80458475100818</v>
      </c>
      <c r="L50" s="98">
        <v>569.75010850177978</v>
      </c>
      <c r="M50" s="98">
        <v>616.68655176718437</v>
      </c>
      <c r="N50" s="98">
        <v>483.45208137846515</v>
      </c>
      <c r="O50" s="98">
        <v>454.57735736922581</v>
      </c>
      <c r="P50" s="98">
        <v>427.67173962850904</v>
      </c>
      <c r="Q50" s="98">
        <v>408.88454219001306</v>
      </c>
      <c r="R50" s="98">
        <v>371.06031113709122</v>
      </c>
      <c r="S50" s="98">
        <v>305.3108825576972</v>
      </c>
      <c r="T50" s="98">
        <v>375.88371679822296</v>
      </c>
      <c r="U50" s="98">
        <v>287.46193774497289</v>
      </c>
      <c r="V50" s="98">
        <v>266.64761551231913</v>
      </c>
      <c r="W50" s="98">
        <v>230.82753860566251</v>
      </c>
      <c r="DA50" s="63" t="s">
        <v>2120</v>
      </c>
    </row>
    <row r="51" spans="1:105" ht="12" customHeight="1" x14ac:dyDescent="0.25">
      <c r="A51" s="97" t="s">
        <v>137</v>
      </c>
      <c r="B51" s="98">
        <v>5.2183049088795584E-2</v>
      </c>
      <c r="C51" s="98">
        <v>4.8924960576751268E-2</v>
      </c>
      <c r="D51" s="98">
        <v>5.5437094187350759E-2</v>
      </c>
      <c r="E51" s="98">
        <v>4.2930621187679284E-2</v>
      </c>
      <c r="F51" s="98">
        <v>6.8339651162414847E-2</v>
      </c>
      <c r="G51" s="98">
        <v>7.629704079309417E-2</v>
      </c>
      <c r="H51" s="98">
        <v>9.2111819164684902E-2</v>
      </c>
      <c r="I51" s="98">
        <v>0.10531721073259068</v>
      </c>
      <c r="J51" s="98">
        <v>0.17320757155813682</v>
      </c>
      <c r="K51" s="98">
        <v>0.19077781240395653</v>
      </c>
      <c r="L51" s="98">
        <v>0.1702952833102909</v>
      </c>
      <c r="M51" s="98">
        <v>0.25958435730851681</v>
      </c>
      <c r="N51" s="98">
        <v>0.1786221540892611</v>
      </c>
      <c r="O51" s="98">
        <v>0.20533926740176933</v>
      </c>
      <c r="P51" s="98">
        <v>0.3260547051337368</v>
      </c>
      <c r="Q51" s="98">
        <v>0.24768813112614985</v>
      </c>
      <c r="R51" s="98">
        <v>0.22337863976341865</v>
      </c>
      <c r="S51" s="98">
        <v>0.18786401661265006</v>
      </c>
      <c r="T51" s="98">
        <v>0.27109869734132902</v>
      </c>
      <c r="U51" s="98">
        <v>0.237670292581937</v>
      </c>
      <c r="V51" s="98">
        <v>0.21427065309000892</v>
      </c>
      <c r="W51" s="98">
        <v>0.27944043382632849</v>
      </c>
      <c r="DA51" s="63" t="s">
        <v>2121</v>
      </c>
    </row>
    <row r="52" spans="1:105" ht="12" customHeight="1" x14ac:dyDescent="0.25">
      <c r="A52" s="100" t="s">
        <v>216</v>
      </c>
      <c r="B52" s="101">
        <v>5.2183049088795584E-2</v>
      </c>
      <c r="C52" s="101">
        <v>4.8924960576751268E-2</v>
      </c>
      <c r="D52" s="101">
        <v>5.5437094187350759E-2</v>
      </c>
      <c r="E52" s="101">
        <v>4.2930621187679284E-2</v>
      </c>
      <c r="F52" s="101">
        <v>6.8339651162414847E-2</v>
      </c>
      <c r="G52" s="101">
        <v>7.629704079309417E-2</v>
      </c>
      <c r="H52" s="101">
        <v>9.2111819164684902E-2</v>
      </c>
      <c r="I52" s="101">
        <v>0.10531721073259068</v>
      </c>
      <c r="J52" s="101">
        <v>0.17320757155813682</v>
      </c>
      <c r="K52" s="101">
        <v>0.19077781240395653</v>
      </c>
      <c r="L52" s="101">
        <v>0.1702952833102909</v>
      </c>
      <c r="M52" s="101">
        <v>0.25958435730851681</v>
      </c>
      <c r="N52" s="101">
        <v>0.1786221540892611</v>
      </c>
      <c r="O52" s="101">
        <v>0.20533926740176933</v>
      </c>
      <c r="P52" s="101">
        <v>0.3260547051337368</v>
      </c>
      <c r="Q52" s="101">
        <v>0.24768813112614985</v>
      </c>
      <c r="R52" s="101">
        <v>0.22337863976341865</v>
      </c>
      <c r="S52" s="101">
        <v>0.18786401661265006</v>
      </c>
      <c r="T52" s="101">
        <v>0.27109869734132902</v>
      </c>
      <c r="U52" s="101">
        <v>0.237670292581937</v>
      </c>
      <c r="V52" s="101">
        <v>0.21427065309000892</v>
      </c>
      <c r="W52" s="101">
        <v>0.27944043382632849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434.70264556368659</v>
      </c>
      <c r="C58" s="122">
        <v>400.71895424402675</v>
      </c>
      <c r="D58" s="122">
        <v>358.17887676184284</v>
      </c>
      <c r="E58" s="122">
        <v>301.47693711581798</v>
      </c>
      <c r="F58" s="122">
        <v>293.56662201066337</v>
      </c>
      <c r="G58" s="122">
        <v>234.42341131527505</v>
      </c>
      <c r="H58" s="122">
        <v>187.918731001129</v>
      </c>
      <c r="I58" s="122">
        <v>141.86032937681131</v>
      </c>
      <c r="J58" s="122">
        <v>123.08952643677809</v>
      </c>
      <c r="K58" s="122">
        <v>108.10982147689217</v>
      </c>
      <c r="L58" s="122">
        <v>95.248302341468928</v>
      </c>
      <c r="M58" s="122">
        <v>93.214928511914707</v>
      </c>
      <c r="N58" s="122">
        <v>77.383024411366463</v>
      </c>
      <c r="O58" s="122">
        <v>75.869668801607659</v>
      </c>
      <c r="P58" s="122">
        <v>73.297938877835804</v>
      </c>
      <c r="Q58" s="122">
        <v>65.065140074193238</v>
      </c>
      <c r="R58" s="122">
        <v>61.899781454356138</v>
      </c>
      <c r="S58" s="122">
        <v>57.510465426484615</v>
      </c>
      <c r="T58" s="122">
        <v>55.136648157719527</v>
      </c>
      <c r="U58" s="122">
        <v>47.177394166880916</v>
      </c>
      <c r="V58" s="122">
        <v>41.408740683727586</v>
      </c>
      <c r="W58" s="122">
        <v>36.295769712939659</v>
      </c>
      <c r="DA58" s="130" t="s">
        <v>2128</v>
      </c>
    </row>
    <row r="59" spans="1:105" ht="12" customHeight="1" x14ac:dyDescent="0.25">
      <c r="A59" s="97" t="s">
        <v>50</v>
      </c>
      <c r="B59" s="98">
        <v>434.70264556368659</v>
      </c>
      <c r="C59" s="98">
        <v>400.71895424402675</v>
      </c>
      <c r="D59" s="98">
        <v>358.17887676184284</v>
      </c>
      <c r="E59" s="98">
        <v>301.47693711581798</v>
      </c>
      <c r="F59" s="98">
        <v>293.56662201066337</v>
      </c>
      <c r="G59" s="98">
        <v>234.42341131527505</v>
      </c>
      <c r="H59" s="98">
        <v>187.918731001129</v>
      </c>
      <c r="I59" s="98">
        <v>141.86032937681131</v>
      </c>
      <c r="J59" s="98">
        <v>123.08952643677809</v>
      </c>
      <c r="K59" s="98">
        <v>108.10982147689217</v>
      </c>
      <c r="L59" s="98">
        <v>95.248302341468928</v>
      </c>
      <c r="M59" s="98">
        <v>93.214928511914707</v>
      </c>
      <c r="N59" s="98">
        <v>77.383024411366463</v>
      </c>
      <c r="O59" s="98">
        <v>75.869668801607659</v>
      </c>
      <c r="P59" s="98">
        <v>73.297938877835804</v>
      </c>
      <c r="Q59" s="98">
        <v>65.065140074193238</v>
      </c>
      <c r="R59" s="98">
        <v>61.899781454356138</v>
      </c>
      <c r="S59" s="98">
        <v>57.510465426484615</v>
      </c>
      <c r="T59" s="98">
        <v>55.136648157719527</v>
      </c>
      <c r="U59" s="98">
        <v>47.177394166880916</v>
      </c>
      <c r="V59" s="98">
        <v>41.408740683727586</v>
      </c>
      <c r="W59" s="98">
        <v>36.295769712939659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35170.612290000005</v>
      </c>
      <c r="C62" s="117">
        <f t="shared" si="21"/>
        <v>36985.035780000006</v>
      </c>
      <c r="D62" s="117">
        <f t="shared" si="21"/>
        <v>35938.630529999988</v>
      </c>
      <c r="E62" s="117">
        <f t="shared" si="21"/>
        <v>40570.280190000012</v>
      </c>
      <c r="F62" s="117">
        <f t="shared" si="21"/>
        <v>42130.067760000005</v>
      </c>
      <c r="G62" s="117">
        <f t="shared" si="21"/>
        <v>44030.006460000011</v>
      </c>
      <c r="H62" s="117">
        <f t="shared" si="21"/>
        <v>39969.247229999994</v>
      </c>
      <c r="I62" s="117">
        <f t="shared" si="21"/>
        <v>37444.646249999998</v>
      </c>
      <c r="J62" s="117">
        <f t="shared" si="21"/>
        <v>37615.352939999997</v>
      </c>
      <c r="K62" s="117">
        <f t="shared" si="21"/>
        <v>39508.37450999998</v>
      </c>
      <c r="L62" s="117">
        <f t="shared" si="21"/>
        <v>43916.807880000008</v>
      </c>
      <c r="M62" s="117">
        <f t="shared" si="21"/>
        <v>42253.970219999996</v>
      </c>
      <c r="N62" s="117">
        <f t="shared" si="21"/>
        <v>42552.063180000019</v>
      </c>
      <c r="O62" s="117">
        <f t="shared" si="21"/>
        <v>42449.972399999999</v>
      </c>
      <c r="P62" s="117">
        <f t="shared" si="21"/>
        <v>35586.210330000002</v>
      </c>
      <c r="Q62" s="117">
        <f t="shared" si="21"/>
        <v>39895.582319999987</v>
      </c>
      <c r="R62" s="117">
        <f t="shared" ref="R62:V62" si="22">R63+R66+R68+R77</f>
        <v>40158.433259999983</v>
      </c>
      <c r="S62" s="117">
        <f t="shared" si="22"/>
        <v>40541.633577720007</v>
      </c>
      <c r="T62" s="117">
        <f t="shared" si="22"/>
        <v>38753.682909479998</v>
      </c>
      <c r="U62" s="117">
        <f t="shared" si="22"/>
        <v>37878.180654600001</v>
      </c>
      <c r="V62" s="117">
        <f t="shared" si="22"/>
        <v>37422.400154039977</v>
      </c>
      <c r="W62" s="117">
        <f t="shared" ref="W62" si="23">W63+W66+W68+W77</f>
        <v>36358.803462959972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26666.103559246567</v>
      </c>
      <c r="C63" s="122">
        <f t="shared" si="24"/>
        <v>28324.375904628829</v>
      </c>
      <c r="D63" s="122">
        <f t="shared" si="24"/>
        <v>27356.730276664224</v>
      </c>
      <c r="E63" s="122">
        <f t="shared" si="24"/>
        <v>31949.077985115233</v>
      </c>
      <c r="F63" s="122">
        <f t="shared" si="24"/>
        <v>34089.788343818378</v>
      </c>
      <c r="G63" s="122">
        <f t="shared" si="24"/>
        <v>35652.34413728441</v>
      </c>
      <c r="H63" s="122">
        <f t="shared" si="24"/>
        <v>31871.249347729648</v>
      </c>
      <c r="I63" s="122">
        <f t="shared" si="24"/>
        <v>29817.662288908235</v>
      </c>
      <c r="J63" s="122">
        <f t="shared" si="24"/>
        <v>30757.05668977875</v>
      </c>
      <c r="K63" s="122">
        <f t="shared" si="24"/>
        <v>32109.497656752457</v>
      </c>
      <c r="L63" s="122">
        <f t="shared" si="24"/>
        <v>35802.94163686753</v>
      </c>
      <c r="M63" s="122">
        <f t="shared" si="24"/>
        <v>34255.933817212703</v>
      </c>
      <c r="N63" s="122">
        <f t="shared" si="24"/>
        <v>34664.521140447476</v>
      </c>
      <c r="O63" s="122">
        <f t="shared" si="24"/>
        <v>34508.45572776207</v>
      </c>
      <c r="P63" s="122">
        <f t="shared" si="24"/>
        <v>28213.473380353196</v>
      </c>
      <c r="Q63" s="122">
        <f t="shared" si="24"/>
        <v>32218.614275189804</v>
      </c>
      <c r="R63" s="122">
        <f t="shared" ref="R63:V63" si="25">SUM(R64:R65)</f>
        <v>32331.42400287007</v>
      </c>
      <c r="S63" s="122">
        <f t="shared" si="25"/>
        <v>32585.173488305099</v>
      </c>
      <c r="T63" s="122">
        <f t="shared" si="25"/>
        <v>30930.04388267684</v>
      </c>
      <c r="U63" s="122">
        <f t="shared" si="25"/>
        <v>30164.256006734249</v>
      </c>
      <c r="V63" s="122">
        <f t="shared" si="25"/>
        <v>29687.289123861534</v>
      </c>
      <c r="W63" s="122">
        <f t="shared" ref="W63" si="26">SUM(W64:W65)</f>
        <v>30072.719158032593</v>
      </c>
      <c r="DA63" s="130" t="s">
        <v>2132</v>
      </c>
    </row>
    <row r="64" spans="1:105" ht="12" customHeight="1" x14ac:dyDescent="0.25">
      <c r="A64" s="97" t="s">
        <v>217</v>
      </c>
      <c r="B64" s="98">
        <v>26666.103559246567</v>
      </c>
      <c r="C64" s="98">
        <v>28324.375904628829</v>
      </c>
      <c r="D64" s="98">
        <v>27356.730276664224</v>
      </c>
      <c r="E64" s="98">
        <v>31949.077985115233</v>
      </c>
      <c r="F64" s="98">
        <v>34089.788343818378</v>
      </c>
      <c r="G64" s="98">
        <v>35652.34413728441</v>
      </c>
      <c r="H64" s="98">
        <v>31871.249347729648</v>
      </c>
      <c r="I64" s="98">
        <v>29817.662288908235</v>
      </c>
      <c r="J64" s="98">
        <v>30757.05668977875</v>
      </c>
      <c r="K64" s="98">
        <v>32109.497656752457</v>
      </c>
      <c r="L64" s="98">
        <v>35802.94163686753</v>
      </c>
      <c r="M64" s="98">
        <v>34255.933817212703</v>
      </c>
      <c r="N64" s="98">
        <v>34664.521140447476</v>
      </c>
      <c r="O64" s="98">
        <v>34508.45572776207</v>
      </c>
      <c r="P64" s="98">
        <v>28213.473380353196</v>
      </c>
      <c r="Q64" s="98">
        <v>32218.614275189804</v>
      </c>
      <c r="R64" s="98">
        <v>32331.42400287007</v>
      </c>
      <c r="S64" s="98">
        <v>32585.173488305099</v>
      </c>
      <c r="T64" s="98">
        <v>30930.04388267684</v>
      </c>
      <c r="U64" s="98">
        <v>30164.256006734249</v>
      </c>
      <c r="V64" s="98">
        <v>29687.289123861534</v>
      </c>
      <c r="W64" s="98">
        <v>30072.719158032593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5654.0582885753893</v>
      </c>
      <c r="C68" s="122">
        <v>5794.7479094975224</v>
      </c>
      <c r="D68" s="122">
        <v>5715.6464106939848</v>
      </c>
      <c r="E68" s="122">
        <v>5726.2214813207438</v>
      </c>
      <c r="F68" s="122">
        <v>5275.046858830272</v>
      </c>
      <c r="G68" s="122">
        <v>5492.2397478055136</v>
      </c>
      <c r="H68" s="122">
        <v>5372.0868165146931</v>
      </c>
      <c r="I68" s="122">
        <v>5280.1603348449607</v>
      </c>
      <c r="J68" s="122">
        <v>4761.1693139367217</v>
      </c>
      <c r="K68" s="122">
        <v>5149.0276694356708</v>
      </c>
      <c r="L68" s="122">
        <v>5706.0596123767218</v>
      </c>
      <c r="M68" s="122">
        <v>5561.0344056647818</v>
      </c>
      <c r="N68" s="122">
        <v>5762.9645075166591</v>
      </c>
      <c r="O68" s="122">
        <v>5707.0563518631807</v>
      </c>
      <c r="P68" s="122">
        <v>5259.7344225715187</v>
      </c>
      <c r="Q68" s="122">
        <v>5493.624827262307</v>
      </c>
      <c r="R68" s="122">
        <v>5573.5484766627133</v>
      </c>
      <c r="S68" s="122">
        <v>5416.6518027807288</v>
      </c>
      <c r="T68" s="122">
        <v>5334.6443036865894</v>
      </c>
      <c r="U68" s="122">
        <v>5180.347230428456</v>
      </c>
      <c r="V68" s="122">
        <v>5066.3907056202324</v>
      </c>
      <c r="W68" s="122">
        <v>4028.1902336918392</v>
      </c>
      <c r="DA68" s="130" t="s">
        <v>2137</v>
      </c>
    </row>
    <row r="69" spans="1:105" ht="12" customHeight="1" x14ac:dyDescent="0.25">
      <c r="A69" s="97" t="s">
        <v>134</v>
      </c>
      <c r="B69" s="98">
        <v>5653.8769593888201</v>
      </c>
      <c r="C69" s="98">
        <v>5794.5651876916454</v>
      </c>
      <c r="D69" s="98">
        <v>5715.4243371928806</v>
      </c>
      <c r="E69" s="98">
        <v>5725.9969741446212</v>
      </c>
      <c r="F69" s="98">
        <v>5274.7924332006696</v>
      </c>
      <c r="G69" s="98">
        <v>5491.8907845717331</v>
      </c>
      <c r="H69" s="98">
        <v>5371.6533414816413</v>
      </c>
      <c r="I69" s="98">
        <v>5279.4728796626732</v>
      </c>
      <c r="J69" s="98">
        <v>4760.185266075965</v>
      </c>
      <c r="K69" s="98">
        <v>5147.7975881289394</v>
      </c>
      <c r="L69" s="98">
        <v>5704.1079705039892</v>
      </c>
      <c r="M69" s="98">
        <v>5558.8336090509983</v>
      </c>
      <c r="N69" s="98">
        <v>5760.7359292167175</v>
      </c>
      <c r="O69" s="98">
        <v>5704.4292828620964</v>
      </c>
      <c r="P69" s="98">
        <v>5255.9850446937071</v>
      </c>
      <c r="Q69" s="98">
        <v>5490.4236184229721</v>
      </c>
      <c r="R69" s="98">
        <v>5570.164293263756</v>
      </c>
      <c r="S69" s="98">
        <v>5412.9788766568327</v>
      </c>
      <c r="T69" s="98">
        <v>5331.198169171229</v>
      </c>
      <c r="U69" s="98">
        <v>5176.3038901888476</v>
      </c>
      <c r="V69" s="98">
        <v>5062.1703420777103</v>
      </c>
      <c r="W69" s="98">
        <v>4023.395545430149</v>
      </c>
      <c r="DA69" s="63" t="s">
        <v>2138</v>
      </c>
    </row>
    <row r="70" spans="1:105" ht="12" customHeight="1" x14ac:dyDescent="0.25">
      <c r="A70" s="97" t="s">
        <v>133</v>
      </c>
      <c r="B70" s="98">
        <v>0.18132918656957336</v>
      </c>
      <c r="C70" s="98">
        <v>0.18272180587658685</v>
      </c>
      <c r="D70" s="98">
        <v>0.22207350110412064</v>
      </c>
      <c r="E70" s="98">
        <v>0.22450717612236856</v>
      </c>
      <c r="F70" s="98">
        <v>0.25442562960239012</v>
      </c>
      <c r="G70" s="98">
        <v>0.34896323378059829</v>
      </c>
      <c r="H70" s="98">
        <v>0.43347503305137025</v>
      </c>
      <c r="I70" s="98">
        <v>0.68745518228745883</v>
      </c>
      <c r="J70" s="98">
        <v>0.98404786075697159</v>
      </c>
      <c r="K70" s="98">
        <v>1.2300813067317662</v>
      </c>
      <c r="L70" s="98">
        <v>1.9516418727326328</v>
      </c>
      <c r="M70" s="98">
        <v>2.2007966137837642</v>
      </c>
      <c r="N70" s="98">
        <v>2.2285782999417365</v>
      </c>
      <c r="O70" s="98">
        <v>2.6270690010840201</v>
      </c>
      <c r="P70" s="98">
        <v>3.7493778778116593</v>
      </c>
      <c r="Q70" s="98">
        <v>3.2012088393348668</v>
      </c>
      <c r="R70" s="98">
        <v>3.3841833989572963</v>
      </c>
      <c r="S70" s="98">
        <v>3.6729261238957593</v>
      </c>
      <c r="T70" s="98">
        <v>3.4461345153606717</v>
      </c>
      <c r="U70" s="98">
        <v>4.043340239608284</v>
      </c>
      <c r="V70" s="98">
        <v>4.2203635425220858</v>
      </c>
      <c r="W70" s="98">
        <v>4.7946882616900393</v>
      </c>
      <c r="DA70" s="63" t="s">
        <v>2139</v>
      </c>
    </row>
    <row r="71" spans="1:105" ht="12" customHeight="1" x14ac:dyDescent="0.25">
      <c r="A71" s="100" t="s">
        <v>217</v>
      </c>
      <c r="B71" s="101">
        <v>0.18132918656957336</v>
      </c>
      <c r="C71" s="101">
        <v>0.18272180587658685</v>
      </c>
      <c r="D71" s="101">
        <v>0.22207350110412064</v>
      </c>
      <c r="E71" s="101">
        <v>0.22450717612236856</v>
      </c>
      <c r="F71" s="101">
        <v>0.25442562960239012</v>
      </c>
      <c r="G71" s="101">
        <v>0.34896323378059829</v>
      </c>
      <c r="H71" s="101">
        <v>0.43347503305137025</v>
      </c>
      <c r="I71" s="101">
        <v>0.68745518228745883</v>
      </c>
      <c r="J71" s="101">
        <v>0.98404786075697159</v>
      </c>
      <c r="K71" s="101">
        <v>1.2300813067317662</v>
      </c>
      <c r="L71" s="101">
        <v>1.9516418727326328</v>
      </c>
      <c r="M71" s="101">
        <v>2.2007966137837642</v>
      </c>
      <c r="N71" s="101">
        <v>2.2285782999417365</v>
      </c>
      <c r="O71" s="101">
        <v>2.6270690010840201</v>
      </c>
      <c r="P71" s="101">
        <v>3.7493778778116593</v>
      </c>
      <c r="Q71" s="101">
        <v>3.2012088393348668</v>
      </c>
      <c r="R71" s="101">
        <v>3.3841833989572963</v>
      </c>
      <c r="S71" s="101">
        <v>3.6729261238957593</v>
      </c>
      <c r="T71" s="101">
        <v>3.4461345153606717</v>
      </c>
      <c r="U71" s="101">
        <v>4.043340239608284</v>
      </c>
      <c r="V71" s="101">
        <v>4.2203635425220858</v>
      </c>
      <c r="W71" s="101">
        <v>4.7946882616900393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2850.4504421780443</v>
      </c>
      <c r="C77" s="122">
        <v>2865.9119658736508</v>
      </c>
      <c r="D77" s="122">
        <v>2866.2538426417782</v>
      </c>
      <c r="E77" s="122">
        <v>2894.9807235640355</v>
      </c>
      <c r="F77" s="122">
        <v>2765.2325573513526</v>
      </c>
      <c r="G77" s="122">
        <v>2885.4225749100851</v>
      </c>
      <c r="H77" s="122">
        <v>2725.9110657556503</v>
      </c>
      <c r="I77" s="122">
        <v>2346.8236262468081</v>
      </c>
      <c r="J77" s="122">
        <v>2097.1269362845269</v>
      </c>
      <c r="K77" s="122">
        <v>2249.8491838118525</v>
      </c>
      <c r="L77" s="122">
        <v>2407.8066307557556</v>
      </c>
      <c r="M77" s="122">
        <v>2437.0019971225101</v>
      </c>
      <c r="N77" s="122">
        <v>2124.5775320358894</v>
      </c>
      <c r="O77" s="122">
        <v>2234.4603203747452</v>
      </c>
      <c r="P77" s="122">
        <v>2113.0025270752913</v>
      </c>
      <c r="Q77" s="122">
        <v>2183.3432175478711</v>
      </c>
      <c r="R77" s="122">
        <v>2253.4607804671955</v>
      </c>
      <c r="S77" s="122">
        <v>2539.8082866341811</v>
      </c>
      <c r="T77" s="122">
        <v>2488.9947231165634</v>
      </c>
      <c r="U77" s="122">
        <v>2533.57741743729</v>
      </c>
      <c r="V77" s="122">
        <v>2668.7203245582159</v>
      </c>
      <c r="W77" s="122">
        <v>2257.8940712355411</v>
      </c>
      <c r="DA77" s="130" t="s">
        <v>2146</v>
      </c>
    </row>
    <row r="78" spans="1:105" ht="12" customHeight="1" x14ac:dyDescent="0.25">
      <c r="A78" s="97" t="s">
        <v>192</v>
      </c>
      <c r="B78" s="98">
        <v>2850.4504421780443</v>
      </c>
      <c r="C78" s="98">
        <v>2865.9119658736508</v>
      </c>
      <c r="D78" s="98">
        <v>2866.2538426417782</v>
      </c>
      <c r="E78" s="98">
        <v>2894.9807235640355</v>
      </c>
      <c r="F78" s="98">
        <v>2765.2325573513526</v>
      </c>
      <c r="G78" s="98">
        <v>2885.4225749100851</v>
      </c>
      <c r="H78" s="98">
        <v>2725.9110657556503</v>
      </c>
      <c r="I78" s="98">
        <v>2346.8236262468081</v>
      </c>
      <c r="J78" s="98">
        <v>2097.1269362845269</v>
      </c>
      <c r="K78" s="98">
        <v>2249.8491838118525</v>
      </c>
      <c r="L78" s="98">
        <v>2407.8066307557556</v>
      </c>
      <c r="M78" s="98">
        <v>2437.0019971225101</v>
      </c>
      <c r="N78" s="98">
        <v>2124.5775320358894</v>
      </c>
      <c r="O78" s="98">
        <v>2234.4603203747452</v>
      </c>
      <c r="P78" s="98">
        <v>2113.0025270752913</v>
      </c>
      <c r="Q78" s="98">
        <v>2183.3432175478711</v>
      </c>
      <c r="R78" s="98">
        <v>2253.4607804671955</v>
      </c>
      <c r="S78" s="98">
        <v>2539.8082866341811</v>
      </c>
      <c r="T78" s="98">
        <v>2488.9947231165634</v>
      </c>
      <c r="U78" s="98">
        <v>2533.57741743729</v>
      </c>
      <c r="V78" s="98">
        <v>2668.7203245582159</v>
      </c>
      <c r="W78" s="98">
        <v>2257.8940712355411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389.16707129051531</v>
      </c>
      <c r="C81" s="117">
        <f t="shared" si="28"/>
        <v>436.96454607943082</v>
      </c>
      <c r="D81" s="117">
        <f t="shared" si="28"/>
        <v>549.10206150008503</v>
      </c>
      <c r="E81" s="117">
        <f t="shared" si="28"/>
        <v>644.20859868074103</v>
      </c>
      <c r="F81" s="117">
        <f t="shared" si="28"/>
        <v>767.31424786923935</v>
      </c>
      <c r="G81" s="117">
        <f t="shared" si="28"/>
        <v>792.20009933855795</v>
      </c>
      <c r="H81" s="117">
        <f t="shared" si="28"/>
        <v>856.83817688889212</v>
      </c>
      <c r="I81" s="117">
        <f t="shared" si="28"/>
        <v>836.82827506230774</v>
      </c>
      <c r="J81" s="117">
        <f t="shared" si="28"/>
        <v>837.05056825444376</v>
      </c>
      <c r="K81" s="117">
        <f t="shared" si="28"/>
        <v>823.67542024942111</v>
      </c>
      <c r="L81" s="117">
        <f t="shared" si="28"/>
        <v>852.27447343223014</v>
      </c>
      <c r="M81" s="117">
        <f t="shared" si="28"/>
        <v>903.79298038029231</v>
      </c>
      <c r="N81" s="117">
        <f t="shared" si="28"/>
        <v>795.50828039934845</v>
      </c>
      <c r="O81" s="117">
        <f t="shared" si="28"/>
        <v>745.22894836141199</v>
      </c>
      <c r="P81" s="117">
        <f t="shared" si="28"/>
        <v>716.40656602689342</v>
      </c>
      <c r="Q81" s="117">
        <f t="shared" si="28"/>
        <v>698.55359980022899</v>
      </c>
      <c r="R81" s="117">
        <f t="shared" ref="R81:V81" si="29">R82+R85+R87+R100</f>
        <v>725.94484411843655</v>
      </c>
      <c r="S81" s="117">
        <f t="shared" si="29"/>
        <v>775.1915460155617</v>
      </c>
      <c r="T81" s="117">
        <f t="shared" si="29"/>
        <v>798.04836658981958</v>
      </c>
      <c r="U81" s="117">
        <f t="shared" si="29"/>
        <v>784.1221827384461</v>
      </c>
      <c r="V81" s="117">
        <f t="shared" si="29"/>
        <v>786.71122632722131</v>
      </c>
      <c r="W81" s="117">
        <f t="shared" ref="W81" si="30">W82+W85+W87+W100</f>
        <v>754.61039786563879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271.27697812348856</v>
      </c>
      <c r="C87" s="122">
        <v>307.45585120022628</v>
      </c>
      <c r="D87" s="122">
        <v>365.28519515480684</v>
      </c>
      <c r="E87" s="122">
        <v>414.5410365155513</v>
      </c>
      <c r="F87" s="122">
        <v>496.50158363983576</v>
      </c>
      <c r="G87" s="122">
        <v>491.36974324412785</v>
      </c>
      <c r="H87" s="122">
        <v>513.62617220895254</v>
      </c>
      <c r="I87" s="122">
        <v>470.47813978873984</v>
      </c>
      <c r="J87" s="122">
        <v>445.70332059178304</v>
      </c>
      <c r="K87" s="122">
        <v>447.43100936400276</v>
      </c>
      <c r="L87" s="122">
        <v>480.88913736451218</v>
      </c>
      <c r="M87" s="122">
        <v>532.55890160021352</v>
      </c>
      <c r="N87" s="122">
        <v>472.6129383047541</v>
      </c>
      <c r="O87" s="122">
        <v>424.79347288276057</v>
      </c>
      <c r="P87" s="122">
        <v>365.65474970267974</v>
      </c>
      <c r="Q87" s="122">
        <v>367.3034374098803</v>
      </c>
      <c r="R87" s="122">
        <v>381.16288206741086</v>
      </c>
      <c r="S87" s="122">
        <v>405.50615198301841</v>
      </c>
      <c r="T87" s="122">
        <v>416.7427255307681</v>
      </c>
      <c r="U87" s="122">
        <v>405.60465236955895</v>
      </c>
      <c r="V87" s="122">
        <v>402.23937828463062</v>
      </c>
      <c r="W87" s="122">
        <v>381.48101985376496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271.26825467754554</v>
      </c>
      <c r="C92" s="101">
        <v>307.44564024335978</v>
      </c>
      <c r="D92" s="101">
        <v>365.2704197943753</v>
      </c>
      <c r="E92" s="101">
        <v>414.52384891236966</v>
      </c>
      <c r="F92" s="101">
        <v>496.47211527135579</v>
      </c>
      <c r="G92" s="101">
        <v>491.33459118984007</v>
      </c>
      <c r="H92" s="101">
        <v>513.58047135656011</v>
      </c>
      <c r="I92" s="101">
        <v>470.4118886821613</v>
      </c>
      <c r="J92" s="101">
        <v>445.59970459796165</v>
      </c>
      <c r="K92" s="101">
        <v>447.31871605066908</v>
      </c>
      <c r="L92" s="101">
        <v>480.72284479253096</v>
      </c>
      <c r="M92" s="101">
        <v>532.32407214444981</v>
      </c>
      <c r="N92" s="101">
        <v>472.42764353992686</v>
      </c>
      <c r="O92" s="101">
        <v>424.60088915612067</v>
      </c>
      <c r="P92" s="101">
        <v>365.38958416811079</v>
      </c>
      <c r="Q92" s="101">
        <v>367.08952011250557</v>
      </c>
      <c r="R92" s="101">
        <v>380.93084168384507</v>
      </c>
      <c r="S92" s="101">
        <v>405.21969471096395</v>
      </c>
      <c r="T92" s="101">
        <v>416.46165452165604</v>
      </c>
      <c r="U92" s="101">
        <v>405.28742705797009</v>
      </c>
      <c r="V92" s="101">
        <v>401.91695065826025</v>
      </c>
      <c r="W92" s="101">
        <v>381.00376906299022</v>
      </c>
      <c r="DA92" s="131" t="s">
        <v>2160</v>
      </c>
    </row>
    <row r="93" spans="1:105" ht="12" customHeight="1" x14ac:dyDescent="0.25">
      <c r="A93" s="107" t="s">
        <v>123</v>
      </c>
      <c r="B93" s="104">
        <v>8.7234459430138214E-3</v>
      </c>
      <c r="C93" s="104">
        <v>1.0210956866505931E-2</v>
      </c>
      <c r="D93" s="104">
        <v>1.4775360431544838E-2</v>
      </c>
      <c r="E93" s="104">
        <v>1.7187603181624413E-2</v>
      </c>
      <c r="F93" s="104">
        <v>2.9468368479950893E-2</v>
      </c>
      <c r="G93" s="104">
        <v>3.5152054287788885E-2</v>
      </c>
      <c r="H93" s="104">
        <v>4.5700852392457872E-2</v>
      </c>
      <c r="I93" s="104">
        <v>6.6251106578532573E-2</v>
      </c>
      <c r="J93" s="104">
        <v>0.10361599382138527</v>
      </c>
      <c r="K93" s="104">
        <v>0.11229331333366487</v>
      </c>
      <c r="L93" s="104">
        <v>0.16629257198121605</v>
      </c>
      <c r="M93" s="104">
        <v>0.23482945576367362</v>
      </c>
      <c r="N93" s="104">
        <v>0.18529476482724205</v>
      </c>
      <c r="O93" s="104">
        <v>0.19258372663991505</v>
      </c>
      <c r="P93" s="104">
        <v>0.26516553456894915</v>
      </c>
      <c r="Q93" s="104">
        <v>0.21391729737474599</v>
      </c>
      <c r="R93" s="104">
        <v>0.23204038356578915</v>
      </c>
      <c r="S93" s="104">
        <v>0.28645727205446747</v>
      </c>
      <c r="T93" s="104">
        <v>0.28107100911207983</v>
      </c>
      <c r="U93" s="104">
        <v>0.31722531158887507</v>
      </c>
      <c r="V93" s="104">
        <v>0.32242762637037092</v>
      </c>
      <c r="W93" s="104">
        <v>0.47725079077472776</v>
      </c>
      <c r="DA93" s="132" t="s">
        <v>2161</v>
      </c>
    </row>
    <row r="94" spans="1:105" ht="12" customHeight="1" x14ac:dyDescent="0.25">
      <c r="A94" s="108" t="s">
        <v>50</v>
      </c>
      <c r="B94" s="98">
        <v>8.7234459430138214E-3</v>
      </c>
      <c r="C94" s="98">
        <v>1.0210956866505931E-2</v>
      </c>
      <c r="D94" s="98">
        <v>1.4775360431544838E-2</v>
      </c>
      <c r="E94" s="98">
        <v>1.7187603181624413E-2</v>
      </c>
      <c r="F94" s="98">
        <v>2.9468368479950893E-2</v>
      </c>
      <c r="G94" s="98">
        <v>3.5152054287788885E-2</v>
      </c>
      <c r="H94" s="98">
        <v>4.5700852392457872E-2</v>
      </c>
      <c r="I94" s="98">
        <v>6.6251106578532573E-2</v>
      </c>
      <c r="J94" s="98">
        <v>0.10361599382138527</v>
      </c>
      <c r="K94" s="98">
        <v>0.11229331333366487</v>
      </c>
      <c r="L94" s="98">
        <v>0.16629257198121605</v>
      </c>
      <c r="M94" s="98">
        <v>0.23482945576367362</v>
      </c>
      <c r="N94" s="98">
        <v>0.18529476482724205</v>
      </c>
      <c r="O94" s="98">
        <v>0.19258372663991505</v>
      </c>
      <c r="P94" s="98">
        <v>0.26516553456894915</v>
      </c>
      <c r="Q94" s="98">
        <v>0.21391729737474599</v>
      </c>
      <c r="R94" s="98">
        <v>0.23204038356578915</v>
      </c>
      <c r="S94" s="98">
        <v>0.28645727205446747</v>
      </c>
      <c r="T94" s="98">
        <v>0.28107100911207983</v>
      </c>
      <c r="U94" s="98">
        <v>0.31722531158887507</v>
      </c>
      <c r="V94" s="98">
        <v>0.32242762637037092</v>
      </c>
      <c r="W94" s="98">
        <v>0.47725079077472776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117.89009316702672</v>
      </c>
      <c r="C100" s="122">
        <v>129.50869487920454</v>
      </c>
      <c r="D100" s="122">
        <v>183.81686634527813</v>
      </c>
      <c r="E100" s="122">
        <v>229.66756216518971</v>
      </c>
      <c r="F100" s="122">
        <v>270.81266422940359</v>
      </c>
      <c r="G100" s="122">
        <v>300.83035609443016</v>
      </c>
      <c r="H100" s="122">
        <v>343.21200467993953</v>
      </c>
      <c r="I100" s="122">
        <v>366.35013527356796</v>
      </c>
      <c r="J100" s="122">
        <v>391.34724766266066</v>
      </c>
      <c r="K100" s="122">
        <v>376.24441088541835</v>
      </c>
      <c r="L100" s="122">
        <v>371.38533606771796</v>
      </c>
      <c r="M100" s="122">
        <v>371.23407878007879</v>
      </c>
      <c r="N100" s="122">
        <v>322.8953420945943</v>
      </c>
      <c r="O100" s="122">
        <v>320.43547547865148</v>
      </c>
      <c r="P100" s="122">
        <v>350.75181632421362</v>
      </c>
      <c r="Q100" s="122">
        <v>331.25016239034875</v>
      </c>
      <c r="R100" s="122">
        <v>344.78196205102574</v>
      </c>
      <c r="S100" s="122">
        <v>369.68539403254323</v>
      </c>
      <c r="T100" s="122">
        <v>381.30564105905154</v>
      </c>
      <c r="U100" s="122">
        <v>378.51753036888709</v>
      </c>
      <c r="V100" s="122">
        <v>384.47184804259075</v>
      </c>
      <c r="W100" s="122">
        <v>373.12937801187388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117.89009316702672</v>
      </c>
      <c r="C102" s="98">
        <v>129.50869487920454</v>
      </c>
      <c r="D102" s="98">
        <v>183.81686634527813</v>
      </c>
      <c r="E102" s="98">
        <v>229.66756216518971</v>
      </c>
      <c r="F102" s="98">
        <v>270.81266422940359</v>
      </c>
      <c r="G102" s="98">
        <v>300.83035609443016</v>
      </c>
      <c r="H102" s="98">
        <v>343.21200467993953</v>
      </c>
      <c r="I102" s="98">
        <v>366.35013527356796</v>
      </c>
      <c r="J102" s="98">
        <v>391.34724766266066</v>
      </c>
      <c r="K102" s="98">
        <v>376.24441088541835</v>
      </c>
      <c r="L102" s="98">
        <v>371.38533606771796</v>
      </c>
      <c r="M102" s="98">
        <v>371.23407878007879</v>
      </c>
      <c r="N102" s="98">
        <v>322.8953420945943</v>
      </c>
      <c r="O102" s="98">
        <v>320.43547547865148</v>
      </c>
      <c r="P102" s="98">
        <v>350.75181632421362</v>
      </c>
      <c r="Q102" s="98">
        <v>331.25016239034875</v>
      </c>
      <c r="R102" s="98">
        <v>344.78196205102574</v>
      </c>
      <c r="S102" s="98">
        <v>369.68539403254323</v>
      </c>
      <c r="T102" s="98">
        <v>381.30564105905154</v>
      </c>
      <c r="U102" s="98">
        <v>378.51753036888709</v>
      </c>
      <c r="V102" s="98">
        <v>384.47184804259075</v>
      </c>
      <c r="W102" s="98">
        <v>373.12937801187388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0.33811847117866356</v>
      </c>
      <c r="C105" s="117">
        <f t="shared" si="35"/>
        <v>0.31525982223550503</v>
      </c>
      <c r="D105" s="117">
        <f t="shared" si="35"/>
        <v>0.30147165984200863</v>
      </c>
      <c r="E105" s="117">
        <f t="shared" si="35"/>
        <v>0.27737933668817732</v>
      </c>
      <c r="F105" s="117">
        <f t="shared" si="35"/>
        <v>0.28431961979582659</v>
      </c>
      <c r="G105" s="117">
        <f t="shared" si="35"/>
        <v>0.24262592849660014</v>
      </c>
      <c r="H105" s="117">
        <f t="shared" si="35"/>
        <v>0.21586908273730435</v>
      </c>
      <c r="I105" s="117">
        <f t="shared" si="35"/>
        <v>0.18617202000165364</v>
      </c>
      <c r="J105" s="117">
        <f t="shared" si="35"/>
        <v>0.17885243468576514</v>
      </c>
      <c r="K105" s="117">
        <f t="shared" si="35"/>
        <v>0.15433360206573185</v>
      </c>
      <c r="L105" s="117">
        <f t="shared" si="35"/>
        <v>0.12020193816675943</v>
      </c>
      <c r="M105" s="117">
        <f t="shared" si="35"/>
        <v>0.11082513341817334</v>
      </c>
      <c r="N105" s="117">
        <f t="shared" si="35"/>
        <v>8.9330660918592639E-2</v>
      </c>
      <c r="O105" s="117">
        <f t="shared" si="35"/>
        <v>8.1431461145376124E-2</v>
      </c>
      <c r="P105" s="117">
        <f t="shared" si="35"/>
        <v>6.589361651714476E-2</v>
      </c>
      <c r="Q105" s="117">
        <f t="shared" si="35"/>
        <v>5.9325252404701517E-2</v>
      </c>
      <c r="R105" s="117">
        <f t="shared" ref="R105:V105" si="36">R106+R109+R111+R120</f>
        <v>5.9938784083953672E-2</v>
      </c>
      <c r="S105" s="117">
        <f t="shared" si="36"/>
        <v>6.2614019852695324E-2</v>
      </c>
      <c r="T105" s="117">
        <f t="shared" si="36"/>
        <v>6.4149662324596859E-2</v>
      </c>
      <c r="U105" s="117">
        <f t="shared" si="36"/>
        <v>6.1653616625285172E-2</v>
      </c>
      <c r="V105" s="117">
        <f t="shared" si="36"/>
        <v>6.1405219787961485E-2</v>
      </c>
      <c r="W105" s="117">
        <f t="shared" ref="W105" si="37">W106+W109+W111+W120</f>
        <v>5.794116181263799E-2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0.33811847117866356</v>
      </c>
      <c r="C120" s="122">
        <v>0.31525982223550503</v>
      </c>
      <c r="D120" s="122">
        <v>0.30147165984200863</v>
      </c>
      <c r="E120" s="122">
        <v>0.27737933668817732</v>
      </c>
      <c r="F120" s="122">
        <v>0.28431961979582659</v>
      </c>
      <c r="G120" s="122">
        <v>0.24262592849660014</v>
      </c>
      <c r="H120" s="122">
        <v>0.21586908273730435</v>
      </c>
      <c r="I120" s="122">
        <v>0.18617202000165364</v>
      </c>
      <c r="J120" s="122">
        <v>0.17885243468576514</v>
      </c>
      <c r="K120" s="122">
        <v>0.15433360206573185</v>
      </c>
      <c r="L120" s="122">
        <v>0.12020193816675943</v>
      </c>
      <c r="M120" s="122">
        <v>0.11082513341817334</v>
      </c>
      <c r="N120" s="122">
        <v>8.9330660918592639E-2</v>
      </c>
      <c r="O120" s="122">
        <v>8.1431461145376124E-2</v>
      </c>
      <c r="P120" s="122">
        <v>6.589361651714476E-2</v>
      </c>
      <c r="Q120" s="122">
        <v>5.9325252404701517E-2</v>
      </c>
      <c r="R120" s="122">
        <v>5.9938784083953672E-2</v>
      </c>
      <c r="S120" s="122">
        <v>6.2614019852695324E-2</v>
      </c>
      <c r="T120" s="122">
        <v>6.4149662324596859E-2</v>
      </c>
      <c r="U120" s="122">
        <v>6.1653616625285172E-2</v>
      </c>
      <c r="V120" s="122">
        <v>6.1405219787961485E-2</v>
      </c>
      <c r="W120" s="122">
        <v>5.794116181263799E-2</v>
      </c>
      <c r="DA120" s="130" t="s">
        <v>2187</v>
      </c>
    </row>
    <row r="121" spans="1:105" ht="12" customHeight="1" x14ac:dyDescent="0.25">
      <c r="A121" s="97" t="s">
        <v>50</v>
      </c>
      <c r="B121" s="98">
        <v>0.33811847117866356</v>
      </c>
      <c r="C121" s="98">
        <v>0.31525982223550503</v>
      </c>
      <c r="D121" s="98">
        <v>0.30147165984200863</v>
      </c>
      <c r="E121" s="98">
        <v>0.27737933668817732</v>
      </c>
      <c r="F121" s="98">
        <v>0.28431961979582659</v>
      </c>
      <c r="G121" s="98">
        <v>0.24262592849660014</v>
      </c>
      <c r="H121" s="98">
        <v>0.21586908273730435</v>
      </c>
      <c r="I121" s="98">
        <v>0.18617202000165364</v>
      </c>
      <c r="J121" s="98">
        <v>0.17885243468576514</v>
      </c>
      <c r="K121" s="98">
        <v>0.15433360206573185</v>
      </c>
      <c r="L121" s="98">
        <v>0.12020193816675943</v>
      </c>
      <c r="M121" s="98">
        <v>0.11082513341817334</v>
      </c>
      <c r="N121" s="98">
        <v>8.9330660918592639E-2</v>
      </c>
      <c r="O121" s="98">
        <v>8.1431461145376124E-2</v>
      </c>
      <c r="P121" s="98">
        <v>6.589361651714476E-2</v>
      </c>
      <c r="Q121" s="98">
        <v>5.9325252404701517E-2</v>
      </c>
      <c r="R121" s="98">
        <v>5.9938784083953672E-2</v>
      </c>
      <c r="S121" s="98">
        <v>6.2614019852695324E-2</v>
      </c>
      <c r="T121" s="98">
        <v>6.4149662324596859E-2</v>
      </c>
      <c r="U121" s="98">
        <v>6.1653616625285172E-2</v>
      </c>
      <c r="V121" s="98">
        <v>6.1405219787961485E-2</v>
      </c>
      <c r="W121" s="98">
        <v>5.794116181263799E-2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14.07376893883338</v>
      </c>
      <c r="G124" s="117">
        <f t="shared" si="42"/>
        <v>13.27754780542981</v>
      </c>
      <c r="H124" s="117">
        <f t="shared" si="42"/>
        <v>13.261690261334634</v>
      </c>
      <c r="I124" s="117">
        <f t="shared" si="42"/>
        <v>11.111901798446066</v>
      </c>
      <c r="J124" s="117">
        <f t="shared" si="42"/>
        <v>12.030239986834335</v>
      </c>
      <c r="K124" s="117">
        <f t="shared" si="42"/>
        <v>15.168786311755314</v>
      </c>
      <c r="L124" s="117">
        <f t="shared" si="42"/>
        <v>20.737626704880221</v>
      </c>
      <c r="M124" s="117">
        <f t="shared" si="42"/>
        <v>39.035762978837411</v>
      </c>
      <c r="N124" s="117">
        <f t="shared" si="42"/>
        <v>46.204857110172085</v>
      </c>
      <c r="O124" s="117">
        <f t="shared" si="42"/>
        <v>55.163751170620436</v>
      </c>
      <c r="P124" s="117">
        <f t="shared" si="42"/>
        <v>61.789111031449515</v>
      </c>
      <c r="Q124" s="117">
        <f t="shared" si="42"/>
        <v>59.794246532798795</v>
      </c>
      <c r="R124" s="117">
        <f t="shared" ref="R124:V124" si="43">R125+R128+R130+R139</f>
        <v>64.250564530001427</v>
      </c>
      <c r="S124" s="117">
        <f t="shared" si="43"/>
        <v>67.281723040083065</v>
      </c>
      <c r="T124" s="117">
        <f t="shared" si="43"/>
        <v>67.778151584769944</v>
      </c>
      <c r="U124" s="117">
        <f t="shared" si="43"/>
        <v>63.714950277931116</v>
      </c>
      <c r="V124" s="117">
        <f t="shared" si="43"/>
        <v>58.949017956650152</v>
      </c>
      <c r="W124" s="117">
        <f t="shared" ref="W124" si="44">W125+W128+W130+W139</f>
        <v>53.145539639965193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14.07376893883338</v>
      </c>
      <c r="G139" s="122">
        <v>13.27754780542981</v>
      </c>
      <c r="H139" s="122">
        <v>13.261690261334634</v>
      </c>
      <c r="I139" s="122">
        <v>11.111901798446066</v>
      </c>
      <c r="J139" s="122">
        <v>12.030239986834335</v>
      </c>
      <c r="K139" s="122">
        <v>15.168786311755314</v>
      </c>
      <c r="L139" s="122">
        <v>20.737626704880221</v>
      </c>
      <c r="M139" s="122">
        <v>39.035762978837411</v>
      </c>
      <c r="N139" s="122">
        <v>46.204857110172085</v>
      </c>
      <c r="O139" s="122">
        <v>55.163751170620436</v>
      </c>
      <c r="P139" s="122">
        <v>61.789111031449515</v>
      </c>
      <c r="Q139" s="122">
        <v>59.794246532798795</v>
      </c>
      <c r="R139" s="122">
        <v>64.250564530001427</v>
      </c>
      <c r="S139" s="122">
        <v>67.281723040083065</v>
      </c>
      <c r="T139" s="122">
        <v>67.778151584769944</v>
      </c>
      <c r="U139" s="122">
        <v>63.714950277931116</v>
      </c>
      <c r="V139" s="122">
        <v>58.949017956650152</v>
      </c>
      <c r="W139" s="122">
        <v>53.145539639965193</v>
      </c>
      <c r="DA139" s="130" t="s">
        <v>2205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14.07376893883338</v>
      </c>
      <c r="G140" s="98">
        <v>13.27754780542981</v>
      </c>
      <c r="H140" s="98">
        <v>13.261690261334634</v>
      </c>
      <c r="I140" s="98">
        <v>11.111901798446066</v>
      </c>
      <c r="J140" s="98">
        <v>12.030239986834335</v>
      </c>
      <c r="K140" s="98">
        <v>15.168786311755314</v>
      </c>
      <c r="L140" s="98">
        <v>20.737626704880221</v>
      </c>
      <c r="M140" s="98">
        <v>39.035762978837411</v>
      </c>
      <c r="N140" s="98">
        <v>46.204857110172085</v>
      </c>
      <c r="O140" s="98">
        <v>55.163751170620436</v>
      </c>
      <c r="P140" s="98">
        <v>61.789111031449515</v>
      </c>
      <c r="Q140" s="98">
        <v>59.794246532798795</v>
      </c>
      <c r="R140" s="98">
        <v>64.250564530001427</v>
      </c>
      <c r="S140" s="98">
        <v>67.281723040083065</v>
      </c>
      <c r="T140" s="98">
        <v>67.778151584769944</v>
      </c>
      <c r="U140" s="98">
        <v>63.714950277931116</v>
      </c>
      <c r="V140" s="98">
        <v>58.949017956650152</v>
      </c>
      <c r="W140" s="98">
        <v>53.145539639965193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4.4316683021338568</v>
      </c>
      <c r="C143" s="117">
        <f t="shared" si="49"/>
        <v>4.8487464273818883</v>
      </c>
      <c r="D143" s="117">
        <f t="shared" si="49"/>
        <v>5.6897485000139687</v>
      </c>
      <c r="E143" s="117">
        <f t="shared" si="49"/>
        <v>7.4266356338236799</v>
      </c>
      <c r="F143" s="117">
        <f t="shared" si="49"/>
        <v>11.562033341277761</v>
      </c>
      <c r="G143" s="117">
        <f t="shared" si="49"/>
        <v>12.027506079386047</v>
      </c>
      <c r="H143" s="117">
        <f t="shared" si="49"/>
        <v>12.381274727446542</v>
      </c>
      <c r="I143" s="117">
        <f t="shared" si="49"/>
        <v>11.721299419495448</v>
      </c>
      <c r="J143" s="117">
        <f t="shared" si="49"/>
        <v>14.625702495574849</v>
      </c>
      <c r="K143" s="117">
        <f t="shared" si="49"/>
        <v>19.911630447082828</v>
      </c>
      <c r="L143" s="117">
        <f t="shared" si="49"/>
        <v>27.291168349519019</v>
      </c>
      <c r="M143" s="117">
        <f t="shared" si="49"/>
        <v>37.030065319610571</v>
      </c>
      <c r="N143" s="117">
        <f t="shared" si="49"/>
        <v>36.194655284887752</v>
      </c>
      <c r="O143" s="117">
        <f t="shared" si="49"/>
        <v>36.00833008449419</v>
      </c>
      <c r="P143" s="117">
        <f t="shared" si="49"/>
        <v>33.950355241561233</v>
      </c>
      <c r="Q143" s="117">
        <f t="shared" si="49"/>
        <v>33.586769467735564</v>
      </c>
      <c r="R143" s="117">
        <f t="shared" ref="R143:V143" si="50">R144+R146+R148+R157</f>
        <v>36.07632411521012</v>
      </c>
      <c r="S143" s="117">
        <f t="shared" si="50"/>
        <v>38.429261821289018</v>
      </c>
      <c r="T143" s="117">
        <f t="shared" si="50"/>
        <v>38.490123159940779</v>
      </c>
      <c r="U143" s="117">
        <f t="shared" si="50"/>
        <v>50.544516907001025</v>
      </c>
      <c r="V143" s="117">
        <f t="shared" si="50"/>
        <v>69.887010782868018</v>
      </c>
      <c r="W143" s="117">
        <f t="shared" ref="W143" si="51">W144+W146+W148+W157</f>
        <v>119.94231353528846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3.1901029034576962</v>
      </c>
      <c r="C148" s="122">
        <v>3.5267562050660213</v>
      </c>
      <c r="D148" s="122">
        <v>3.9678674938335394</v>
      </c>
      <c r="E148" s="122">
        <v>4.9954129085237531</v>
      </c>
      <c r="F148" s="122">
        <v>7.9016682880174782</v>
      </c>
      <c r="G148" s="122">
        <v>7.9159495560423814</v>
      </c>
      <c r="H148" s="122">
        <v>7.9688418772351994</v>
      </c>
      <c r="I148" s="122">
        <v>7.1961879226261889</v>
      </c>
      <c r="J148" s="122">
        <v>8.2167482159496892</v>
      </c>
      <c r="K148" s="122">
        <v>11.812653628069059</v>
      </c>
      <c r="L148" s="122">
        <v>17.083545481830544</v>
      </c>
      <c r="M148" s="122">
        <v>24.600052158613593</v>
      </c>
      <c r="N148" s="122">
        <v>24.147587418814979</v>
      </c>
      <c r="O148" s="122">
        <v>23.344822024485833</v>
      </c>
      <c r="P148" s="122">
        <v>20.51504909304305</v>
      </c>
      <c r="Q148" s="122">
        <v>20.515282581702525</v>
      </c>
      <c r="R148" s="122">
        <v>21.894093372351936</v>
      </c>
      <c r="S148" s="122">
        <v>23.21345631717443</v>
      </c>
      <c r="T148" s="122">
        <v>23.020938995017744</v>
      </c>
      <c r="U148" s="122">
        <v>29.873176508568459</v>
      </c>
      <c r="V148" s="122">
        <v>39.807599693257139</v>
      </c>
      <c r="W148" s="122">
        <v>66.056234380394301</v>
      </c>
      <c r="DA148" s="130" t="s">
        <v>2213</v>
      </c>
    </row>
    <row r="149" spans="1:105" ht="12" customHeight="1" x14ac:dyDescent="0.25">
      <c r="A149" s="97" t="s">
        <v>124</v>
      </c>
      <c r="B149" s="98">
        <v>3.1900173794778626</v>
      </c>
      <c r="C149" s="98">
        <v>3.5266807267500684</v>
      </c>
      <c r="D149" s="98">
        <v>3.9677797531517798</v>
      </c>
      <c r="E149" s="98">
        <v>4.9952705768516834</v>
      </c>
      <c r="F149" s="98">
        <v>7.9013725118817808</v>
      </c>
      <c r="G149" s="98">
        <v>7.9155661212152815</v>
      </c>
      <c r="H149" s="98">
        <v>7.9683076574562781</v>
      </c>
      <c r="I149" s="98">
        <v>7.1954816793364502</v>
      </c>
      <c r="J149" s="98">
        <v>8.2148782279770565</v>
      </c>
      <c r="K149" s="98">
        <v>11.809322469786153</v>
      </c>
      <c r="L149" s="98">
        <v>17.076427175086319</v>
      </c>
      <c r="M149" s="98">
        <v>24.588580924766891</v>
      </c>
      <c r="N149" s="98">
        <v>24.138148496363886</v>
      </c>
      <c r="O149" s="98">
        <v>23.335268999609916</v>
      </c>
      <c r="P149" s="98">
        <v>20.502083982711415</v>
      </c>
      <c r="Q149" s="98">
        <v>20.504822396777467</v>
      </c>
      <c r="R149" s="98">
        <v>21.882241315947137</v>
      </c>
      <c r="S149" s="98">
        <v>23.19838143755354</v>
      </c>
      <c r="T149" s="98">
        <v>23.006417279824987</v>
      </c>
      <c r="U149" s="98">
        <v>29.850922455785138</v>
      </c>
      <c r="V149" s="98">
        <v>39.772936144124635</v>
      </c>
      <c r="W149" s="98">
        <v>65.93140131019625</v>
      </c>
      <c r="DA149" s="63" t="s">
        <v>2214</v>
      </c>
    </row>
    <row r="150" spans="1:105" ht="12" customHeight="1" x14ac:dyDescent="0.25">
      <c r="A150" s="97" t="s">
        <v>123</v>
      </c>
      <c r="B150" s="98">
        <v>8.5523979833468852E-5</v>
      </c>
      <c r="C150" s="98">
        <v>7.5478315952812549E-5</v>
      </c>
      <c r="D150" s="98">
        <v>8.7740681759441771E-5</v>
      </c>
      <c r="E150" s="98">
        <v>1.4233167206942614E-4</v>
      </c>
      <c r="F150" s="98">
        <v>2.9577613569719066E-4</v>
      </c>
      <c r="G150" s="98">
        <v>3.8343482709978643E-4</v>
      </c>
      <c r="H150" s="98">
        <v>5.3421977892144812E-4</v>
      </c>
      <c r="I150" s="98">
        <v>7.062432897390708E-4</v>
      </c>
      <c r="J150" s="98">
        <v>1.8699879726332032E-3</v>
      </c>
      <c r="K150" s="98">
        <v>3.331158282906642E-3</v>
      </c>
      <c r="L150" s="98">
        <v>7.1183067442258585E-3</v>
      </c>
      <c r="M150" s="98">
        <v>1.147123384670262E-2</v>
      </c>
      <c r="N150" s="98">
        <v>9.438922451091989E-3</v>
      </c>
      <c r="O150" s="98">
        <v>9.553024875915174E-3</v>
      </c>
      <c r="P150" s="98">
        <v>1.2965110331634154E-2</v>
      </c>
      <c r="Q150" s="98">
        <v>1.0460184925057044E-2</v>
      </c>
      <c r="R150" s="98">
        <v>1.1852056404796807E-2</v>
      </c>
      <c r="S150" s="98">
        <v>1.5074879620888734E-2</v>
      </c>
      <c r="T150" s="98">
        <v>1.4521715192757788E-2</v>
      </c>
      <c r="U150" s="98">
        <v>2.2254052783319461E-2</v>
      </c>
      <c r="V150" s="98">
        <v>3.4663549132501387E-2</v>
      </c>
      <c r="W150" s="98">
        <v>0.12483307019804793</v>
      </c>
      <c r="DA150" s="63" t="s">
        <v>2215</v>
      </c>
    </row>
    <row r="151" spans="1:105" ht="12" customHeight="1" x14ac:dyDescent="0.25">
      <c r="A151" s="100" t="s">
        <v>50</v>
      </c>
      <c r="B151" s="101">
        <v>8.5523979833468852E-5</v>
      </c>
      <c r="C151" s="101">
        <v>7.5478315952812549E-5</v>
      </c>
      <c r="D151" s="101">
        <v>8.7740681759441771E-5</v>
      </c>
      <c r="E151" s="101">
        <v>1.4233167206942614E-4</v>
      </c>
      <c r="F151" s="101">
        <v>2.9577613569719066E-4</v>
      </c>
      <c r="G151" s="101">
        <v>3.8343482709978643E-4</v>
      </c>
      <c r="H151" s="101">
        <v>5.3421977892144812E-4</v>
      </c>
      <c r="I151" s="101">
        <v>7.062432897390708E-4</v>
      </c>
      <c r="J151" s="101">
        <v>1.8699879726332032E-3</v>
      </c>
      <c r="K151" s="101">
        <v>3.331158282906642E-3</v>
      </c>
      <c r="L151" s="101">
        <v>7.1183067442258585E-3</v>
      </c>
      <c r="M151" s="101">
        <v>1.147123384670262E-2</v>
      </c>
      <c r="N151" s="101">
        <v>9.438922451091989E-3</v>
      </c>
      <c r="O151" s="101">
        <v>9.553024875915174E-3</v>
      </c>
      <c r="P151" s="101">
        <v>1.2965110331634154E-2</v>
      </c>
      <c r="Q151" s="101">
        <v>1.0460184925057044E-2</v>
      </c>
      <c r="R151" s="101">
        <v>1.1852056404796807E-2</v>
      </c>
      <c r="S151" s="101">
        <v>1.5074879620888734E-2</v>
      </c>
      <c r="T151" s="101">
        <v>1.4521715192757788E-2</v>
      </c>
      <c r="U151" s="101">
        <v>2.2254052783319461E-2</v>
      </c>
      <c r="V151" s="101">
        <v>3.4663549132501387E-2</v>
      </c>
      <c r="W151" s="101">
        <v>0.12483307019804793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1.2415653986761603</v>
      </c>
      <c r="C157" s="122">
        <v>1.3219902223158668</v>
      </c>
      <c r="D157" s="122">
        <v>1.7218810061804295</v>
      </c>
      <c r="E157" s="122">
        <v>2.4312227252999268</v>
      </c>
      <c r="F157" s="122">
        <v>3.6603650532602821</v>
      </c>
      <c r="G157" s="122">
        <v>4.1115565233436655</v>
      </c>
      <c r="H157" s="122">
        <v>4.4124328502113421</v>
      </c>
      <c r="I157" s="122">
        <v>4.5251114968692603</v>
      </c>
      <c r="J157" s="122">
        <v>6.40895427962516</v>
      </c>
      <c r="K157" s="122">
        <v>8.0989768190137692</v>
      </c>
      <c r="L157" s="122">
        <v>10.207622867688475</v>
      </c>
      <c r="M157" s="122">
        <v>12.430013160996982</v>
      </c>
      <c r="N157" s="122">
        <v>12.047067866072771</v>
      </c>
      <c r="O157" s="122">
        <v>12.663508060008356</v>
      </c>
      <c r="P157" s="122">
        <v>13.435306148518185</v>
      </c>
      <c r="Q157" s="122">
        <v>13.071486886033037</v>
      </c>
      <c r="R157" s="122">
        <v>14.182230742858184</v>
      </c>
      <c r="S157" s="122">
        <v>15.215805504114586</v>
      </c>
      <c r="T157" s="122">
        <v>15.469184164923039</v>
      </c>
      <c r="U157" s="122">
        <v>20.671340398432562</v>
      </c>
      <c r="V157" s="122">
        <v>30.079411089610883</v>
      </c>
      <c r="W157" s="122">
        <v>53.886079154894169</v>
      </c>
      <c r="DA157" s="130" t="s">
        <v>2222</v>
      </c>
    </row>
    <row r="158" spans="1:105" ht="12" customHeight="1" x14ac:dyDescent="0.25">
      <c r="A158" s="97" t="s">
        <v>50</v>
      </c>
      <c r="B158" s="98">
        <v>1.2415653986761603</v>
      </c>
      <c r="C158" s="98">
        <v>1.3219902223158668</v>
      </c>
      <c r="D158" s="98">
        <v>1.7218810061804295</v>
      </c>
      <c r="E158" s="98">
        <v>2.4312227252999268</v>
      </c>
      <c r="F158" s="98">
        <v>3.6603650532602821</v>
      </c>
      <c r="G158" s="98">
        <v>4.1115565233436655</v>
      </c>
      <c r="H158" s="98">
        <v>4.4124328502113421</v>
      </c>
      <c r="I158" s="98">
        <v>4.5251114968692603</v>
      </c>
      <c r="J158" s="98">
        <v>6.40895427962516</v>
      </c>
      <c r="K158" s="98">
        <v>8.0989768190137692</v>
      </c>
      <c r="L158" s="98">
        <v>10.207622867688475</v>
      </c>
      <c r="M158" s="98">
        <v>12.430013160996982</v>
      </c>
      <c r="N158" s="98">
        <v>12.047067866072771</v>
      </c>
      <c r="O158" s="98">
        <v>12.663508060008356</v>
      </c>
      <c r="P158" s="98">
        <v>13.435306148518185</v>
      </c>
      <c r="Q158" s="98">
        <v>13.071486886033037</v>
      </c>
      <c r="R158" s="98">
        <v>14.182230742858184</v>
      </c>
      <c r="S158" s="98">
        <v>15.215805504114586</v>
      </c>
      <c r="T158" s="98">
        <v>15.469184164923039</v>
      </c>
      <c r="U158" s="98">
        <v>20.671340398432562</v>
      </c>
      <c r="V158" s="98">
        <v>30.079411089610883</v>
      </c>
      <c r="W158" s="98">
        <v>53.886079154894169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191.86370269204662</v>
      </c>
      <c r="C161" s="117">
        <f t="shared" si="54"/>
        <v>179.83656256198552</v>
      </c>
      <c r="D161" s="117">
        <f t="shared" si="54"/>
        <v>165.75453650895594</v>
      </c>
      <c r="E161" s="117">
        <f t="shared" si="54"/>
        <v>155.02308086076033</v>
      </c>
      <c r="F161" s="117">
        <f t="shared" si="54"/>
        <v>167.99117331109144</v>
      </c>
      <c r="G161" s="117">
        <f t="shared" si="54"/>
        <v>135.59272495633539</v>
      </c>
      <c r="H161" s="117">
        <f t="shared" si="54"/>
        <v>107.98190647620859</v>
      </c>
      <c r="I161" s="117">
        <f t="shared" si="54"/>
        <v>84.597013267614415</v>
      </c>
      <c r="J161" s="117">
        <f t="shared" si="54"/>
        <v>78.140926576517799</v>
      </c>
      <c r="K161" s="117">
        <f t="shared" si="54"/>
        <v>77.668477433152134</v>
      </c>
      <c r="L161" s="117">
        <f t="shared" si="54"/>
        <v>81.607302819320097</v>
      </c>
      <c r="M161" s="117">
        <f t="shared" si="54"/>
        <v>87.440936608540014</v>
      </c>
      <c r="N161" s="117">
        <f t="shared" si="54"/>
        <v>71.698279880729075</v>
      </c>
      <c r="O161" s="117">
        <f t="shared" si="54"/>
        <v>60.238604094319996</v>
      </c>
      <c r="P161" s="117">
        <f t="shared" si="54"/>
        <v>49.231348039262947</v>
      </c>
      <c r="Q161" s="117">
        <f t="shared" si="54"/>
        <v>46.130924163788379</v>
      </c>
      <c r="R161" s="117">
        <f t="shared" ref="R161:V161" si="55">R162+R164+R166+R175</f>
        <v>43.756077505360579</v>
      </c>
      <c r="S161" s="117">
        <f t="shared" si="55"/>
        <v>37.798048073704109</v>
      </c>
      <c r="T161" s="117">
        <f t="shared" si="55"/>
        <v>33.633655220585624</v>
      </c>
      <c r="U161" s="117">
        <f t="shared" si="55"/>
        <v>26.994741073809855</v>
      </c>
      <c r="V161" s="117">
        <f t="shared" si="55"/>
        <v>22.258922784046689</v>
      </c>
      <c r="W161" s="117">
        <f t="shared" ref="W161" si="56">W162+W164+W166+W175</f>
        <v>9.7688090662782248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138.11083805481948</v>
      </c>
      <c r="C166" s="122">
        <v>130.84985752146139</v>
      </c>
      <c r="D166" s="122">
        <v>118.18821234416096</v>
      </c>
      <c r="E166" s="122">
        <v>108.66836988643068</v>
      </c>
      <c r="F166" s="122">
        <v>118.32973899139402</v>
      </c>
      <c r="G166" s="122">
        <v>92.408863611947496</v>
      </c>
      <c r="H166" s="122">
        <v>71.389977699048401</v>
      </c>
      <c r="I166" s="122">
        <v>54.2498670775989</v>
      </c>
      <c r="J166" s="122">
        <v>47.703839655735067</v>
      </c>
      <c r="K166" s="122">
        <v>48.013101053263341</v>
      </c>
      <c r="L166" s="122">
        <v>52.015843828844659</v>
      </c>
      <c r="M166" s="122">
        <v>57.958573785892348</v>
      </c>
      <c r="N166" s="122">
        <v>47.823991112494738</v>
      </c>
      <c r="O166" s="122">
        <v>39.822169042544985</v>
      </c>
      <c r="P166" s="122">
        <v>31.280356087287537</v>
      </c>
      <c r="Q166" s="122">
        <v>30.038348590474634</v>
      </c>
      <c r="R166" s="122">
        <v>28.35518201830396</v>
      </c>
      <c r="S166" s="122">
        <v>23.956882931577677</v>
      </c>
      <c r="T166" s="122">
        <v>20.875204041106421</v>
      </c>
      <c r="U166" s="122">
        <v>16.290457043843162</v>
      </c>
      <c r="V166" s="122">
        <v>13.398741801276948</v>
      </c>
      <c r="W166" s="122">
        <v>5.8755682219758167</v>
      </c>
      <c r="DA166" s="130" t="s">
        <v>2230</v>
      </c>
    </row>
    <row r="167" spans="1:105" ht="12" customHeight="1" x14ac:dyDescent="0.25">
      <c r="A167" s="97" t="s">
        <v>124</v>
      </c>
      <c r="B167" s="98">
        <v>138.10639080786814</v>
      </c>
      <c r="C167" s="98">
        <v>130.84587979603018</v>
      </c>
      <c r="D167" s="98">
        <v>118.18386769448554</v>
      </c>
      <c r="E167" s="98">
        <v>108.66445068971014</v>
      </c>
      <c r="F167" s="98">
        <v>118.32321886450671</v>
      </c>
      <c r="G167" s="98">
        <v>92.403428067566054</v>
      </c>
      <c r="H167" s="98">
        <v>71.384507670894308</v>
      </c>
      <c r="I167" s="98">
        <v>54.244741202380915</v>
      </c>
      <c r="J167" s="98">
        <v>47.695687806883562</v>
      </c>
      <c r="K167" s="98">
        <v>48.003185984097229</v>
      </c>
      <c r="L167" s="98">
        <v>51.998868889039365</v>
      </c>
      <c r="M167" s="98">
        <v>57.933432114928486</v>
      </c>
      <c r="N167" s="98">
        <v>47.805010413846198</v>
      </c>
      <c r="O167" s="98">
        <v>39.805007053149183</v>
      </c>
      <c r="P167" s="98">
        <v>31.260151051151134</v>
      </c>
      <c r="Q167" s="98">
        <v>30.023827792013734</v>
      </c>
      <c r="R167" s="98">
        <v>28.34092715080001</v>
      </c>
      <c r="S167" s="98">
        <v>23.942755484360017</v>
      </c>
      <c r="T167" s="98">
        <v>20.862721698961028</v>
      </c>
      <c r="U167" s="98">
        <v>16.277940027400373</v>
      </c>
      <c r="V167" s="98">
        <v>13.388865306478037</v>
      </c>
      <c r="W167" s="98">
        <v>5.8697457880872843</v>
      </c>
      <c r="DA167" s="63" t="s">
        <v>2231</v>
      </c>
    </row>
    <row r="168" spans="1:105" ht="12" customHeight="1" x14ac:dyDescent="0.25">
      <c r="A168" s="97" t="s">
        <v>123</v>
      </c>
      <c r="B168" s="98">
        <v>4.4472469513403799E-3</v>
      </c>
      <c r="C168" s="98">
        <v>3.9777254312093578E-3</v>
      </c>
      <c r="D168" s="98">
        <v>4.3446496754212163E-3</v>
      </c>
      <c r="E168" s="98">
        <v>3.9191967205422862E-3</v>
      </c>
      <c r="F168" s="98">
        <v>6.5201268873061923E-3</v>
      </c>
      <c r="G168" s="98">
        <v>5.4355443814430686E-3</v>
      </c>
      <c r="H168" s="98">
        <v>5.4700281540917143E-3</v>
      </c>
      <c r="I168" s="98">
        <v>5.125875217982444E-3</v>
      </c>
      <c r="J168" s="98">
        <v>8.1518488515058447E-3</v>
      </c>
      <c r="K168" s="98">
        <v>9.9150691661125997E-3</v>
      </c>
      <c r="L168" s="98">
        <v>1.6974939805295342E-2</v>
      </c>
      <c r="M168" s="98">
        <v>2.514167096385889E-2</v>
      </c>
      <c r="N168" s="98">
        <v>1.8980698648538234E-2</v>
      </c>
      <c r="O168" s="98">
        <v>1.7161989395802778E-2</v>
      </c>
      <c r="P168" s="98">
        <v>2.0205036136402423E-2</v>
      </c>
      <c r="Q168" s="98">
        <v>1.4520798460900432E-2</v>
      </c>
      <c r="R168" s="98">
        <v>1.4254867503951366E-2</v>
      </c>
      <c r="S168" s="98">
        <v>1.4127447217661288E-2</v>
      </c>
      <c r="T168" s="98">
        <v>1.2482342145393335E-2</v>
      </c>
      <c r="U168" s="98">
        <v>1.2517016442788607E-2</v>
      </c>
      <c r="V168" s="98">
        <v>9.8764947989119396E-3</v>
      </c>
      <c r="W168" s="98">
        <v>5.8224338885326018E-3</v>
      </c>
      <c r="DA168" s="63" t="s">
        <v>2232</v>
      </c>
    </row>
    <row r="169" spans="1:105" ht="12" customHeight="1" x14ac:dyDescent="0.25">
      <c r="A169" s="100" t="s">
        <v>50</v>
      </c>
      <c r="B169" s="101">
        <v>4.4472469513403799E-3</v>
      </c>
      <c r="C169" s="101">
        <v>3.9777254312093578E-3</v>
      </c>
      <c r="D169" s="101">
        <v>4.3446496754212163E-3</v>
      </c>
      <c r="E169" s="101">
        <v>3.9191967205422862E-3</v>
      </c>
      <c r="F169" s="101">
        <v>6.5201268873061923E-3</v>
      </c>
      <c r="G169" s="101">
        <v>5.4355443814430686E-3</v>
      </c>
      <c r="H169" s="101">
        <v>5.4700281540917143E-3</v>
      </c>
      <c r="I169" s="101">
        <v>5.125875217982444E-3</v>
      </c>
      <c r="J169" s="101">
        <v>8.1518488515058447E-3</v>
      </c>
      <c r="K169" s="101">
        <v>9.9150691661125997E-3</v>
      </c>
      <c r="L169" s="101">
        <v>1.6974939805295342E-2</v>
      </c>
      <c r="M169" s="101">
        <v>2.514167096385889E-2</v>
      </c>
      <c r="N169" s="101">
        <v>1.8980698648538234E-2</v>
      </c>
      <c r="O169" s="101">
        <v>1.7161989395802778E-2</v>
      </c>
      <c r="P169" s="101">
        <v>2.0205036136402423E-2</v>
      </c>
      <c r="Q169" s="101">
        <v>1.4520798460900432E-2</v>
      </c>
      <c r="R169" s="101">
        <v>1.4254867503951366E-2</v>
      </c>
      <c r="S169" s="101">
        <v>1.4127447217661288E-2</v>
      </c>
      <c r="T169" s="101">
        <v>1.2482342145393335E-2</v>
      </c>
      <c r="U169" s="101">
        <v>1.2517016442788607E-2</v>
      </c>
      <c r="V169" s="101">
        <v>9.8764947989119396E-3</v>
      </c>
      <c r="W169" s="101">
        <v>5.8224338885326018E-3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53.752864637227148</v>
      </c>
      <c r="C175" s="122">
        <v>48.986705040524129</v>
      </c>
      <c r="D175" s="122">
        <v>47.566324164794963</v>
      </c>
      <c r="E175" s="122">
        <v>46.354710974329635</v>
      </c>
      <c r="F175" s="122">
        <v>49.661434319697427</v>
      </c>
      <c r="G175" s="122">
        <v>43.183861344387886</v>
      </c>
      <c r="H175" s="122">
        <v>36.591928777160184</v>
      </c>
      <c r="I175" s="122">
        <v>30.347146190015522</v>
      </c>
      <c r="J175" s="122">
        <v>30.437086920782736</v>
      </c>
      <c r="K175" s="122">
        <v>29.655376379888793</v>
      </c>
      <c r="L175" s="122">
        <v>29.591458990475445</v>
      </c>
      <c r="M175" s="122">
        <v>29.482362822647666</v>
      </c>
      <c r="N175" s="122">
        <v>23.874288768234333</v>
      </c>
      <c r="O175" s="122">
        <v>20.416435051775007</v>
      </c>
      <c r="P175" s="122">
        <v>17.950991951975411</v>
      </c>
      <c r="Q175" s="122">
        <v>16.092575573313745</v>
      </c>
      <c r="R175" s="122">
        <v>15.400895487056623</v>
      </c>
      <c r="S175" s="122">
        <v>13.84116514212643</v>
      </c>
      <c r="T175" s="122">
        <v>12.758451179479202</v>
      </c>
      <c r="U175" s="122">
        <v>10.704284029966692</v>
      </c>
      <c r="V175" s="122">
        <v>8.8601809827697409</v>
      </c>
      <c r="W175" s="122">
        <v>3.893240844302408</v>
      </c>
      <c r="DA175" s="130" t="s">
        <v>2239</v>
      </c>
    </row>
    <row r="176" spans="1:105" ht="12" customHeight="1" x14ac:dyDescent="0.25">
      <c r="A176" s="97" t="s">
        <v>50</v>
      </c>
      <c r="B176" s="98">
        <v>53.752864637227148</v>
      </c>
      <c r="C176" s="98">
        <v>48.986705040524129</v>
      </c>
      <c r="D176" s="98">
        <v>47.566324164794963</v>
      </c>
      <c r="E176" s="98">
        <v>46.354710974329635</v>
      </c>
      <c r="F176" s="98">
        <v>49.661434319697427</v>
      </c>
      <c r="G176" s="98">
        <v>43.183861344387886</v>
      </c>
      <c r="H176" s="98">
        <v>36.591928777160184</v>
      </c>
      <c r="I176" s="98">
        <v>30.347146190015522</v>
      </c>
      <c r="J176" s="98">
        <v>30.437086920782736</v>
      </c>
      <c r="K176" s="98">
        <v>29.655376379888793</v>
      </c>
      <c r="L176" s="98">
        <v>29.591458990475445</v>
      </c>
      <c r="M176" s="98">
        <v>29.482362822647666</v>
      </c>
      <c r="N176" s="98">
        <v>23.874288768234333</v>
      </c>
      <c r="O176" s="98">
        <v>20.416435051775007</v>
      </c>
      <c r="P176" s="98">
        <v>17.950991951975411</v>
      </c>
      <c r="Q176" s="98">
        <v>16.092575573313745</v>
      </c>
      <c r="R176" s="98">
        <v>15.400895487056623</v>
      </c>
      <c r="S176" s="98">
        <v>13.84116514212643</v>
      </c>
      <c r="T176" s="98">
        <v>12.758451179479202</v>
      </c>
      <c r="U176" s="98">
        <v>10.704284029966692</v>
      </c>
      <c r="V176" s="98">
        <v>8.8601809827697409</v>
      </c>
      <c r="W176" s="98">
        <v>3.893240844302408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10466.003216111565</v>
      </c>
      <c r="C3" s="117">
        <f t="shared" si="0"/>
        <v>13454.782367457587</v>
      </c>
      <c r="D3" s="117">
        <f t="shared" si="0"/>
        <v>7328.8802210972026</v>
      </c>
      <c r="E3" s="117">
        <f t="shared" si="0"/>
        <v>10589.593251003504</v>
      </c>
      <c r="F3" s="117">
        <f t="shared" si="0"/>
        <v>10424.968922262347</v>
      </c>
      <c r="G3" s="117">
        <f t="shared" si="0"/>
        <v>11937.868621353982</v>
      </c>
      <c r="H3" s="117">
        <f t="shared" si="0"/>
        <v>14092.580478540478</v>
      </c>
      <c r="I3" s="117">
        <f t="shared" si="0"/>
        <v>13033.269680794101</v>
      </c>
      <c r="J3" s="117">
        <f t="shared" si="0"/>
        <v>12553.931045238274</v>
      </c>
      <c r="K3" s="117">
        <f t="shared" si="0"/>
        <v>12803.783796015476</v>
      </c>
      <c r="L3" s="117">
        <f t="shared" si="0"/>
        <v>14145.340257064947</v>
      </c>
      <c r="M3" s="117">
        <f t="shared" si="0"/>
        <v>16194.670180341493</v>
      </c>
      <c r="N3" s="117">
        <f t="shared" si="0"/>
        <v>16134.593155448136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7558.2354446675099</v>
      </c>
      <c r="C4" s="122">
        <f t="shared" si="3"/>
        <v>10522.390622805564</v>
      </c>
      <c r="D4" s="122">
        <f t="shared" si="3"/>
        <v>4338.7347645280242</v>
      </c>
      <c r="E4" s="122">
        <f t="shared" si="3"/>
        <v>7556.0325290208411</v>
      </c>
      <c r="F4" s="122">
        <f t="shared" si="3"/>
        <v>7153.9256129168407</v>
      </c>
      <c r="G4" s="122">
        <f t="shared" si="3"/>
        <v>8938.6629164669521</v>
      </c>
      <c r="H4" s="122">
        <f t="shared" si="3"/>
        <v>11133.667248039279</v>
      </c>
      <c r="I4" s="122">
        <f t="shared" si="3"/>
        <v>10519.396372997031</v>
      </c>
      <c r="J4" s="122">
        <f t="shared" si="3"/>
        <v>10112.125011540102</v>
      </c>
      <c r="K4" s="122">
        <f t="shared" si="3"/>
        <v>10416.080171497821</v>
      </c>
      <c r="L4" s="122">
        <f t="shared" si="3"/>
        <v>11718.609891170749</v>
      </c>
      <c r="M4" s="122">
        <f t="shared" si="3"/>
        <v>13605.367808411209</v>
      </c>
      <c r="N4" s="122">
        <f t="shared" si="3"/>
        <v>13672.823504659262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2244</v>
      </c>
    </row>
    <row r="5" spans="1:105" ht="12" customHeight="1" x14ac:dyDescent="0.25">
      <c r="A5" s="97" t="s">
        <v>51</v>
      </c>
      <c r="B5" s="98">
        <v>7511.9953829467549</v>
      </c>
      <c r="C5" s="98">
        <v>10459.745762711864</v>
      </c>
      <c r="D5" s="98">
        <v>4313.2195315601439</v>
      </c>
      <c r="E5" s="98">
        <v>7515.8910111064142</v>
      </c>
      <c r="F5" s="98">
        <v>7113.7421737036439</v>
      </c>
      <c r="G5" s="98">
        <v>8889.1563628405729</v>
      </c>
      <c r="H5" s="98">
        <v>11073.882224645584</v>
      </c>
      <c r="I5" s="98">
        <v>10464.408443789885</v>
      </c>
      <c r="J5" s="98">
        <v>10061.638280616382</v>
      </c>
      <c r="K5" s="98">
        <v>10364.785992217898</v>
      </c>
      <c r="L5" s="98">
        <v>11659.386231683711</v>
      </c>
      <c r="M5" s="98">
        <v>13536.977491961412</v>
      </c>
      <c r="N5" s="98">
        <v>13608.31721470019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2245</v>
      </c>
    </row>
    <row r="6" spans="1:105" ht="12" customHeight="1" x14ac:dyDescent="0.25">
      <c r="A6" s="97" t="s">
        <v>53</v>
      </c>
      <c r="B6" s="98">
        <v>46.240061720754632</v>
      </c>
      <c r="C6" s="98">
        <v>62.644860093700295</v>
      </c>
      <c r="D6" s="98">
        <v>25.51523296788033</v>
      </c>
      <c r="E6" s="98">
        <v>40.141517914426665</v>
      </c>
      <c r="F6" s="98">
        <v>40.183439213196436</v>
      </c>
      <c r="G6" s="98">
        <v>49.50655362637989</v>
      </c>
      <c r="H6" s="98">
        <v>59.785023393695035</v>
      </c>
      <c r="I6" s="98">
        <v>54.987929207145562</v>
      </c>
      <c r="J6" s="98">
        <v>50.486730923719051</v>
      </c>
      <c r="K6" s="98">
        <v>51.294179279923753</v>
      </c>
      <c r="L6" s="98">
        <v>59.223659487037381</v>
      </c>
      <c r="M6" s="98">
        <v>68.390316449796657</v>
      </c>
      <c r="N6" s="98">
        <v>64.506289959071623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31.674806384772953</v>
      </c>
      <c r="C7" s="122">
        <f t="shared" si="6"/>
        <v>44.343722496055143</v>
      </c>
      <c r="D7" s="122">
        <f t="shared" si="6"/>
        <v>55.107194893182132</v>
      </c>
      <c r="E7" s="122">
        <f t="shared" si="6"/>
        <v>215.79027089543519</v>
      </c>
      <c r="F7" s="122">
        <f t="shared" si="6"/>
        <v>138.82144348773369</v>
      </c>
      <c r="G7" s="122">
        <f t="shared" si="6"/>
        <v>135.69580190198724</v>
      </c>
      <c r="H7" s="122">
        <f t="shared" si="6"/>
        <v>127.76421931457043</v>
      </c>
      <c r="I7" s="122">
        <f t="shared" si="6"/>
        <v>86.506680752856383</v>
      </c>
      <c r="J7" s="122">
        <f t="shared" si="6"/>
        <v>92.161671279830813</v>
      </c>
      <c r="K7" s="122">
        <f t="shared" si="6"/>
        <v>54.795850847574037</v>
      </c>
      <c r="L7" s="122">
        <f t="shared" si="6"/>
        <v>28.016476618881878</v>
      </c>
      <c r="M7" s="122">
        <f t="shared" si="6"/>
        <v>41.416751321136218</v>
      </c>
      <c r="N7" s="122">
        <f t="shared" si="6"/>
        <v>96.200517653453801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31.674806384772953</v>
      </c>
      <c r="C8" s="98">
        <f>IF(RES_hhdet_fec!C8=0,0,RES_hhdet_fec!C8*1000*11630/RES_hhdet_num!C3)</f>
        <v>44.343722496055143</v>
      </c>
      <c r="D8" s="98">
        <f>IF(RES_hhdet_fec!D8=0,0,RES_hhdet_fec!D8*1000*11630/RES_hhdet_num!D3)</f>
        <v>55.107194893182132</v>
      </c>
      <c r="E8" s="98">
        <f>IF(RES_hhdet_fec!E8=0,0,RES_hhdet_fec!E8*1000*11630/RES_hhdet_num!E3)</f>
        <v>215.79027089543519</v>
      </c>
      <c r="F8" s="98">
        <f>IF(RES_hhdet_fec!F8=0,0,RES_hhdet_fec!F8*1000*11630/RES_hhdet_num!F3)</f>
        <v>138.82144348773369</v>
      </c>
      <c r="G8" s="98">
        <f>IF(RES_hhdet_fec!G8=0,0,RES_hhdet_fec!G8*1000*11630/RES_hhdet_num!G3)</f>
        <v>135.69580190198724</v>
      </c>
      <c r="H8" s="98">
        <f>IF(RES_hhdet_fec!H8=0,0,RES_hhdet_fec!H8*1000*11630/RES_hhdet_num!H3)</f>
        <v>127.76421931457043</v>
      </c>
      <c r="I8" s="98">
        <f>IF(RES_hhdet_fec!I8=0,0,RES_hhdet_fec!I8*1000*11630/RES_hhdet_num!I3)</f>
        <v>86.506680752856383</v>
      </c>
      <c r="J8" s="98">
        <f>IF(RES_hhdet_fec!J8=0,0,RES_hhdet_fec!J8*1000*11630/RES_hhdet_num!J3)</f>
        <v>92.161671279830813</v>
      </c>
      <c r="K8" s="98">
        <f>IF(RES_hhdet_fec!K8=0,0,RES_hhdet_fec!K8*1000*11630/RES_hhdet_num!K3)</f>
        <v>54.795850847574037</v>
      </c>
      <c r="L8" s="98">
        <f>IF(RES_hhdet_fec!L8=0,0,RES_hhdet_fec!L8*1000*11630/RES_hhdet_num!L3)</f>
        <v>28.016476618881878</v>
      </c>
      <c r="M8" s="98">
        <f>IF(RES_hhdet_fec!M8=0,0,RES_hhdet_fec!M8*1000*11630/RES_hhdet_num!M3)</f>
        <v>41.416751321136218</v>
      </c>
      <c r="N8" s="98">
        <f>IF(RES_hhdet_fec!N8=0,0,RES_hhdet_fec!N8*1000*11630/RES_hhdet_num!N3)</f>
        <v>96.200517653453801</v>
      </c>
      <c r="O8" s="98">
        <f>IF(RES_hhdet_fec!O8=0,0,RES_hhdet_fec!O8*1000*11630/RES_hhdet_num!O3)</f>
        <v>0</v>
      </c>
      <c r="P8" s="98">
        <f>IF(RES_hhdet_fec!P8=0,0,RES_hhdet_fec!P8*1000*11630/RES_hhdet_num!P3)</f>
        <v>0</v>
      </c>
      <c r="Q8" s="98">
        <f>IF(RES_hhdet_fec!Q8=0,0,RES_hhdet_fec!Q8*1000*11630/RES_hhdet_num!Q3)</f>
        <v>0</v>
      </c>
      <c r="R8" s="98">
        <f>IF(RES_hhdet_fec!R8=0,0,RES_hhdet_fec!R8*1000*11630/RES_hhdet_num!R3)</f>
        <v>0</v>
      </c>
      <c r="S8" s="98">
        <f>IF(RES_hhdet_fec!S8=0,0,RES_hhdet_fec!S8*1000*11630/RES_hhdet_num!S3)</f>
        <v>0</v>
      </c>
      <c r="T8" s="98">
        <f>IF(RES_hhdet_fec!T8=0,0,RES_hhdet_fec!T8*1000*11630/RES_hhdet_num!T3)</f>
        <v>0</v>
      </c>
      <c r="U8" s="98">
        <f>IF(RES_hhdet_fec!U8=0,0,RES_hhdet_fec!U8*1000*11630/RES_hhdet_num!U3)</f>
        <v>0</v>
      </c>
      <c r="V8" s="98">
        <f>IF(RES_hhdet_fec!V8=0,0,RES_hhdet_fec!V8*1000*11630/RES_hhdet_num!V3)</f>
        <v>0</v>
      </c>
      <c r="W8" s="98">
        <f>IF(RES_hhdet_fec!W8=0,0,RES_hhdet_fec!W8*1000*11630/RES_hhdet_num!W3)</f>
        <v>0</v>
      </c>
      <c r="DA8" s="63" t="s">
        <v>2248</v>
      </c>
    </row>
    <row r="9" spans="1:105" ht="12" customHeight="1" x14ac:dyDescent="0.25">
      <c r="A9" s="121" t="s">
        <v>55</v>
      </c>
      <c r="B9" s="122">
        <v>1984.2475255866505</v>
      </c>
      <c r="C9" s="122">
        <v>1982.5624247979297</v>
      </c>
      <c r="D9" s="122">
        <v>2017.0308803748105</v>
      </c>
      <c r="E9" s="122">
        <v>1951.9760222723039</v>
      </c>
      <c r="F9" s="122">
        <v>2144.9175532052818</v>
      </c>
      <c r="G9" s="122">
        <v>2008.160774520868</v>
      </c>
      <c r="H9" s="122">
        <v>1957.1709819304533</v>
      </c>
      <c r="I9" s="122">
        <v>1652.1039539416815</v>
      </c>
      <c r="J9" s="122">
        <v>1632.1842075395352</v>
      </c>
      <c r="K9" s="122">
        <v>1621.6865797314895</v>
      </c>
      <c r="L9" s="122">
        <v>1724.0571580160879</v>
      </c>
      <c r="M9" s="122">
        <v>1870.9501337340198</v>
      </c>
      <c r="N9" s="122">
        <v>1773.253497491186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2249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2250</v>
      </c>
    </row>
    <row r="11" spans="1:105" ht="12" customHeight="1" x14ac:dyDescent="0.25">
      <c r="A11" s="97" t="s">
        <v>124</v>
      </c>
      <c r="B11" s="98">
        <v>2089.7383658399613</v>
      </c>
      <c r="C11" s="98">
        <v>2124.3572168438277</v>
      </c>
      <c r="D11" s="98">
        <v>2100.0558939007528</v>
      </c>
      <c r="E11" s="98">
        <v>2073.6793840650612</v>
      </c>
      <c r="F11" s="98">
        <v>2353.3428148504399</v>
      </c>
      <c r="G11" s="98">
        <v>2152.0842628389146</v>
      </c>
      <c r="H11" s="98">
        <v>2109.3944610579792</v>
      </c>
      <c r="I11" s="98">
        <v>1848.816213388355</v>
      </c>
      <c r="J11" s="98">
        <v>1780.995156686535</v>
      </c>
      <c r="K11" s="98">
        <v>1816.5699143624299</v>
      </c>
      <c r="L11" s="98">
        <v>1962.1502137979346</v>
      </c>
      <c r="M11" s="98">
        <v>2204.4381251833443</v>
      </c>
      <c r="N11" s="98">
        <v>2068.7130745237691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2251</v>
      </c>
    </row>
    <row r="12" spans="1:105" ht="12" customHeight="1" x14ac:dyDescent="0.25">
      <c r="A12" s="97" t="s">
        <v>123</v>
      </c>
      <c r="B12" s="98">
        <v>1340.7348730951644</v>
      </c>
      <c r="C12" s="98">
        <v>1340.9312240447111</v>
      </c>
      <c r="D12" s="98">
        <v>1350.8633385537548</v>
      </c>
      <c r="E12" s="98">
        <v>1306.9764883152686</v>
      </c>
      <c r="F12" s="98">
        <v>1523.3694615961135</v>
      </c>
      <c r="G12" s="98">
        <v>1366.9552959767866</v>
      </c>
      <c r="H12" s="98">
        <v>1345.8241517475637</v>
      </c>
      <c r="I12" s="98">
        <v>1225.8461881596904</v>
      </c>
      <c r="J12" s="98">
        <v>1212.4493706294463</v>
      </c>
      <c r="K12" s="98">
        <v>1211.5435037626971</v>
      </c>
      <c r="L12" s="98">
        <v>1297.8583985541691</v>
      </c>
      <c r="M12" s="98">
        <v>1484.0695060938294</v>
      </c>
      <c r="N12" s="98">
        <v>1355.8207946305597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376.49225142396915</v>
      </c>
      <c r="C13" s="101">
        <v>332.26939581269829</v>
      </c>
      <c r="D13" s="101">
        <v>386.25058002923822</v>
      </c>
      <c r="E13" s="101">
        <v>319.52054013530983</v>
      </c>
      <c r="F13" s="101">
        <v>454.09550073828689</v>
      </c>
      <c r="G13" s="101">
        <v>354.33602323707896</v>
      </c>
      <c r="H13" s="101">
        <v>353.69504480358273</v>
      </c>
      <c r="I13" s="101">
        <v>310.57136547997885</v>
      </c>
      <c r="J13" s="101">
        <v>377.09462673506721</v>
      </c>
      <c r="K13" s="101">
        <v>323.51448506074911</v>
      </c>
      <c r="L13" s="101">
        <v>323.75460093401904</v>
      </c>
      <c r="M13" s="101">
        <v>429.12947584698912</v>
      </c>
      <c r="N13" s="101">
        <v>311.99108152946468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964.24262167119537</v>
      </c>
      <c r="C14" s="104">
        <v>1008.6618282320128</v>
      </c>
      <c r="D14" s="104">
        <v>964.61275852451649</v>
      </c>
      <c r="E14" s="104">
        <v>987.4559481799588</v>
      </c>
      <c r="F14" s="104">
        <v>1069.2739608578265</v>
      </c>
      <c r="G14" s="104">
        <v>1012.6192727397076</v>
      </c>
      <c r="H14" s="104">
        <v>992.12910694398101</v>
      </c>
      <c r="I14" s="104">
        <v>915.27482267971163</v>
      </c>
      <c r="J14" s="104">
        <v>835.354743894379</v>
      </c>
      <c r="K14" s="104">
        <v>888.02901870194819</v>
      </c>
      <c r="L14" s="104">
        <v>974.10379762014998</v>
      </c>
      <c r="M14" s="104">
        <v>1054.94003024684</v>
      </c>
      <c r="N14" s="104">
        <v>1043.829713101095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1886.3687757314392</v>
      </c>
      <c r="C15" s="101">
        <v>1847.552061822619</v>
      </c>
      <c r="D15" s="101">
        <v>1942.4482473181592</v>
      </c>
      <c r="E15" s="101">
        <v>1837.500428915157</v>
      </c>
      <c r="F15" s="101">
        <v>1941.5954870223627</v>
      </c>
      <c r="G15" s="101">
        <v>1870.9691684959841</v>
      </c>
      <c r="H15" s="101">
        <v>1844.9061517047173</v>
      </c>
      <c r="I15" s="101">
        <v>1698.0165906152831</v>
      </c>
      <c r="J15" s="101">
        <v>1679.0473081479975</v>
      </c>
      <c r="K15" s="101">
        <v>1665.9083904745864</v>
      </c>
      <c r="L15" s="101">
        <v>1768.7471932795493</v>
      </c>
      <c r="M15" s="101">
        <v>1908.3726276198502</v>
      </c>
      <c r="N15" s="101">
        <v>1815.1569785165484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2255</v>
      </c>
    </row>
    <row r="16" spans="1:105" ht="12" customHeight="1" x14ac:dyDescent="0.25">
      <c r="A16" s="107" t="s">
        <v>121</v>
      </c>
      <c r="B16" s="104">
        <v>1315.0072425563167</v>
      </c>
      <c r="C16" s="104">
        <v>1271.7381698040524</v>
      </c>
      <c r="D16" s="104">
        <v>1357.0125654569683</v>
      </c>
      <c r="E16" s="104">
        <v>1263.4541321964973</v>
      </c>
      <c r="F16" s="104">
        <v>1362.9338104019428</v>
      </c>
      <c r="G16" s="104">
        <v>1294.215104790168</v>
      </c>
      <c r="H16" s="104">
        <v>1282.8196054564908</v>
      </c>
      <c r="I16" s="104">
        <v>1221.374562032257</v>
      </c>
      <c r="J16" s="104">
        <v>1233.3835789616035</v>
      </c>
      <c r="K16" s="104">
        <v>1204.4198410021675</v>
      </c>
      <c r="L16" s="104">
        <v>1270.9754723784333</v>
      </c>
      <c r="M16" s="104">
        <v>1389.3796412368783</v>
      </c>
      <c r="N16" s="104">
        <v>1293.5740560661661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2256</v>
      </c>
    </row>
    <row r="17" spans="1:105" ht="12" customHeight="1" x14ac:dyDescent="0.25">
      <c r="A17" s="108" t="s">
        <v>53</v>
      </c>
      <c r="B17" s="98">
        <v>339.89371323630576</v>
      </c>
      <c r="C17" s="98">
        <v>288.82126762766893</v>
      </c>
      <c r="D17" s="98">
        <v>357.42700297999522</v>
      </c>
      <c r="E17" s="98">
        <v>282.96760376757055</v>
      </c>
      <c r="F17" s="98">
        <v>374.48167508883381</v>
      </c>
      <c r="G17" s="98">
        <v>307.75531458074698</v>
      </c>
      <c r="H17" s="98">
        <v>303.96289077062346</v>
      </c>
      <c r="I17" s="98">
        <v>285.69128997487269</v>
      </c>
      <c r="J17" s="98">
        <v>357.45435067875547</v>
      </c>
      <c r="K17" s="98">
        <v>297.52074299600162</v>
      </c>
      <c r="L17" s="98">
        <v>291.88083834763643</v>
      </c>
      <c r="M17" s="98">
        <v>372.04032029802136</v>
      </c>
      <c r="N17" s="98">
        <v>272.59368431840096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2257</v>
      </c>
    </row>
    <row r="18" spans="1:105" ht="12" customHeight="1" x14ac:dyDescent="0.25">
      <c r="A18" s="108" t="s">
        <v>52</v>
      </c>
      <c r="B18" s="98">
        <v>975.11352932001114</v>
      </c>
      <c r="C18" s="98">
        <v>982.91690217638336</v>
      </c>
      <c r="D18" s="98">
        <v>999.58556247697345</v>
      </c>
      <c r="E18" s="98">
        <v>980.4865284289267</v>
      </c>
      <c r="F18" s="98">
        <v>988.45213531310912</v>
      </c>
      <c r="G18" s="98">
        <v>986.45979020942104</v>
      </c>
      <c r="H18" s="98">
        <v>978.85671468586725</v>
      </c>
      <c r="I18" s="98">
        <v>935.68327205738456</v>
      </c>
      <c r="J18" s="98">
        <v>875.92922828284804</v>
      </c>
      <c r="K18" s="98">
        <v>906.8990980061659</v>
      </c>
      <c r="L18" s="98">
        <v>979.09463403079712</v>
      </c>
      <c r="M18" s="98">
        <v>1017.3393209388572</v>
      </c>
      <c r="N18" s="98">
        <v>1020.9803717477653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2258</v>
      </c>
    </row>
    <row r="19" spans="1:105" ht="12" customHeight="1" x14ac:dyDescent="0.25">
      <c r="A19" s="121" t="s">
        <v>54</v>
      </c>
      <c r="B19" s="122">
        <v>891.84543947263182</v>
      </c>
      <c r="C19" s="122">
        <v>905.48559735803769</v>
      </c>
      <c r="D19" s="122">
        <v>918.00738130118623</v>
      </c>
      <c r="E19" s="122">
        <v>865.79442881492241</v>
      </c>
      <c r="F19" s="122">
        <v>987.30431265249115</v>
      </c>
      <c r="G19" s="122">
        <v>855.34912846417569</v>
      </c>
      <c r="H19" s="122">
        <v>873.97802925617509</v>
      </c>
      <c r="I19" s="122">
        <v>775.26267310253263</v>
      </c>
      <c r="J19" s="122">
        <v>717.4601548788047</v>
      </c>
      <c r="K19" s="122">
        <v>711.22119393859077</v>
      </c>
      <c r="L19" s="122">
        <v>674.65673125922763</v>
      </c>
      <c r="M19" s="122">
        <v>676.93548687512634</v>
      </c>
      <c r="N19" s="122">
        <v>592.31563564423323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1032.2188274081025</v>
      </c>
      <c r="C21" s="98">
        <v>1008.3430437899881</v>
      </c>
      <c r="D21" s="98">
        <v>1024.9610437151109</v>
      </c>
      <c r="E21" s="98">
        <v>1003.1763757183857</v>
      </c>
      <c r="F21" s="98">
        <v>1076.8474458251217</v>
      </c>
      <c r="G21" s="98">
        <v>1008.6797153930529</v>
      </c>
      <c r="H21" s="98">
        <v>968.35123714257247</v>
      </c>
      <c r="I21" s="98">
        <v>874.0928774569893</v>
      </c>
      <c r="J21" s="98">
        <v>858.18967347647765</v>
      </c>
      <c r="K21" s="98">
        <v>816.35135462999369</v>
      </c>
      <c r="L21" s="98">
        <v>796.79282551405061</v>
      </c>
      <c r="M21" s="98">
        <v>815.88413367219869</v>
      </c>
      <c r="N21" s="98">
        <v>707.52810493174002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2261</v>
      </c>
    </row>
    <row r="22" spans="1:105" ht="12" customHeight="1" x14ac:dyDescent="0.25">
      <c r="A22" s="109" t="s">
        <v>120</v>
      </c>
      <c r="B22" s="33">
        <v>798.71935098875997</v>
      </c>
      <c r="C22" s="33">
        <v>837.24967781824171</v>
      </c>
      <c r="D22" s="33">
        <v>847.05022996604009</v>
      </c>
      <c r="E22" s="33">
        <v>774.65143546555555</v>
      </c>
      <c r="F22" s="33">
        <v>927.89186389634199</v>
      </c>
      <c r="G22" s="33">
        <v>753.62179148642599</v>
      </c>
      <c r="H22" s="33">
        <v>815.58825103166976</v>
      </c>
      <c r="I22" s="33">
        <v>736.98700258523354</v>
      </c>
      <c r="J22" s="33">
        <v>662.94973375109851</v>
      </c>
      <c r="K22" s="33">
        <v>670.50276462896511</v>
      </c>
      <c r="L22" s="33">
        <v>627.33895020921977</v>
      </c>
      <c r="M22" s="33">
        <v>623.05490942458812</v>
      </c>
      <c r="N22" s="33">
        <v>547.62247641726753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12979.296307754121</v>
      </c>
      <c r="C24" s="117">
        <f t="shared" si="7"/>
        <v>13261.334053404078</v>
      </c>
      <c r="D24" s="117">
        <f t="shared" si="7"/>
        <v>13508.284817650536</v>
      </c>
      <c r="E24" s="117">
        <f t="shared" si="7"/>
        <v>14920.75822824197</v>
      </c>
      <c r="F24" s="117">
        <f t="shared" si="7"/>
        <v>14685.86394343834</v>
      </c>
      <c r="G24" s="117">
        <f t="shared" si="7"/>
        <v>16113.962373326476</v>
      </c>
      <c r="H24" s="117">
        <f t="shared" si="7"/>
        <v>14969.344922055818</v>
      </c>
      <c r="I24" s="117">
        <f t="shared" si="7"/>
        <v>14627.733713406924</v>
      </c>
      <c r="J24" s="117">
        <f t="shared" si="7"/>
        <v>16063.353622914914</v>
      </c>
      <c r="K24" s="117">
        <f t="shared" si="7"/>
        <v>15586.851754283296</v>
      </c>
      <c r="L24" s="117">
        <f t="shared" si="7"/>
        <v>15949.125322978771</v>
      </c>
      <c r="M24" s="117">
        <f t="shared" si="7"/>
        <v>14315.11473906563</v>
      </c>
      <c r="N24" s="117">
        <f t="shared" si="7"/>
        <v>14732.519472627631</v>
      </c>
      <c r="O24" s="117">
        <f t="shared" si="7"/>
        <v>14732.691289303282</v>
      </c>
      <c r="P24" s="117">
        <f t="shared" si="7"/>
        <v>13063.445492565341</v>
      </c>
      <c r="Q24" s="117">
        <f t="shared" si="7"/>
        <v>13353.44026948486</v>
      </c>
      <c r="R24" s="117">
        <f t="shared" ref="R24:V24" si="8">R25+R28+R30+R39</f>
        <v>13607.051652628645</v>
      </c>
      <c r="S24" s="117">
        <f t="shared" si="8"/>
        <v>13885.493193409957</v>
      </c>
      <c r="T24" s="117">
        <f t="shared" si="8"/>
        <v>13108.883661080563</v>
      </c>
      <c r="U24" s="117">
        <f t="shared" si="8"/>
        <v>13050.244954868193</v>
      </c>
      <c r="V24" s="117">
        <f t="shared" si="8"/>
        <v>12499.286007133907</v>
      </c>
      <c r="W24" s="117">
        <f t="shared" ref="W24" si="9">W25+W28+W30+W39</f>
        <v>13140.744662104109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10071.531040753311</v>
      </c>
      <c r="C25" s="122">
        <f t="shared" si="10"/>
        <v>10348.089554431674</v>
      </c>
      <c r="D25" s="122">
        <f t="shared" si="10"/>
        <v>10569.303013581975</v>
      </c>
      <c r="E25" s="122">
        <f t="shared" si="10"/>
        <v>12054.515862077686</v>
      </c>
      <c r="F25" s="122">
        <f t="shared" si="10"/>
        <v>11596.762259583435</v>
      </c>
      <c r="G25" s="122">
        <f t="shared" si="10"/>
        <v>13325.936943374747</v>
      </c>
      <c r="H25" s="122">
        <f t="shared" si="10"/>
        <v>12210.528711627059</v>
      </c>
      <c r="I25" s="122">
        <f t="shared" si="10"/>
        <v>12067.328088861343</v>
      </c>
      <c r="J25" s="122">
        <f t="shared" si="10"/>
        <v>13580.606514576895</v>
      </c>
      <c r="K25" s="122">
        <f t="shared" si="10"/>
        <v>13121.038700072617</v>
      </c>
      <c r="L25" s="122">
        <f t="shared" si="10"/>
        <v>13448.200669500358</v>
      </c>
      <c r="M25" s="122">
        <f t="shared" si="10"/>
        <v>11646.902762953807</v>
      </c>
      <c r="N25" s="122">
        <f t="shared" si="10"/>
        <v>12222.851516621673</v>
      </c>
      <c r="O25" s="122">
        <f t="shared" si="10"/>
        <v>12329.716671828473</v>
      </c>
      <c r="P25" s="122">
        <f t="shared" si="10"/>
        <v>10765.276645645536</v>
      </c>
      <c r="Q25" s="122">
        <f t="shared" si="10"/>
        <v>11044.077566604248</v>
      </c>
      <c r="R25" s="122">
        <f t="shared" ref="R25:V25" si="11">SUM(R26:R27)</f>
        <v>11340.197667734779</v>
      </c>
      <c r="S25" s="122">
        <f t="shared" si="11"/>
        <v>11506.307381421966</v>
      </c>
      <c r="T25" s="122">
        <f t="shared" si="11"/>
        <v>10784.897892383246</v>
      </c>
      <c r="U25" s="122">
        <f t="shared" si="11"/>
        <v>10750.332056535975</v>
      </c>
      <c r="V25" s="122">
        <f t="shared" si="11"/>
        <v>10284.808077640573</v>
      </c>
      <c r="W25" s="122">
        <f t="shared" ref="W25" si="12">SUM(W26:W27)</f>
        <v>11094.561964273782</v>
      </c>
      <c r="DA25" s="130" t="s">
        <v>2264</v>
      </c>
    </row>
    <row r="26" spans="1:105" ht="12" customHeight="1" x14ac:dyDescent="0.25">
      <c r="A26" s="97" t="s">
        <v>74</v>
      </c>
      <c r="B26" s="98">
        <v>9951.8731808142402</v>
      </c>
      <c r="C26" s="98">
        <v>10227.844866716472</v>
      </c>
      <c r="D26" s="98">
        <v>10447.501636308578</v>
      </c>
      <c r="E26" s="98">
        <v>11928.416506694011</v>
      </c>
      <c r="F26" s="98">
        <v>11467.702329989963</v>
      </c>
      <c r="G26" s="98">
        <v>13178.005623270317</v>
      </c>
      <c r="H26" s="98">
        <v>12077.072312489496</v>
      </c>
      <c r="I26" s="98">
        <v>11936.529796517789</v>
      </c>
      <c r="J26" s="98">
        <v>13436.97070361839</v>
      </c>
      <c r="K26" s="98">
        <v>12981.427061276656</v>
      </c>
      <c r="L26" s="98">
        <v>13298.198116499932</v>
      </c>
      <c r="M26" s="98">
        <v>11514.25118108714</v>
      </c>
      <c r="N26" s="98">
        <v>12087.370773881185</v>
      </c>
      <c r="O26" s="98">
        <v>12178.732546981682</v>
      </c>
      <c r="P26" s="98">
        <v>10629.598271983254</v>
      </c>
      <c r="Q26" s="98">
        <v>10916.571413328347</v>
      </c>
      <c r="R26" s="98">
        <v>11208.105071683693</v>
      </c>
      <c r="S26" s="98">
        <v>11371.277727336283</v>
      </c>
      <c r="T26" s="98">
        <v>10657.531915142061</v>
      </c>
      <c r="U26" s="98">
        <v>10620.086162208461</v>
      </c>
      <c r="V26" s="98">
        <v>10158.248047451329</v>
      </c>
      <c r="W26" s="98">
        <v>10959.836102480962</v>
      </c>
      <c r="DA26" s="63" t="s">
        <v>2265</v>
      </c>
    </row>
    <row r="27" spans="1:105" ht="12" customHeight="1" x14ac:dyDescent="0.25">
      <c r="A27" s="97" t="s">
        <v>53</v>
      </c>
      <c r="B27" s="98">
        <v>119.65785993907024</v>
      </c>
      <c r="C27" s="98">
        <v>120.24468771520131</v>
      </c>
      <c r="D27" s="98">
        <v>121.8013772733979</v>
      </c>
      <c r="E27" s="98">
        <v>126.09935538367425</v>
      </c>
      <c r="F27" s="98">
        <v>129.05992959347142</v>
      </c>
      <c r="G27" s="98">
        <v>147.93132010443</v>
      </c>
      <c r="H27" s="98">
        <v>133.45639913756423</v>
      </c>
      <c r="I27" s="98">
        <v>130.79829234355455</v>
      </c>
      <c r="J27" s="98">
        <v>143.63581095850512</v>
      </c>
      <c r="K27" s="98">
        <v>139.6116387959618</v>
      </c>
      <c r="L27" s="98">
        <v>150.00255300042613</v>
      </c>
      <c r="M27" s="98">
        <v>132.65158186666713</v>
      </c>
      <c r="N27" s="98">
        <v>135.48074274048807</v>
      </c>
      <c r="O27" s="98">
        <v>150.98412484679096</v>
      </c>
      <c r="P27" s="98">
        <v>135.67837366228196</v>
      </c>
      <c r="Q27" s="98">
        <v>127.50615327590046</v>
      </c>
      <c r="R27" s="98">
        <v>132.09259605108633</v>
      </c>
      <c r="S27" s="98">
        <v>135.02965408568352</v>
      </c>
      <c r="T27" s="98">
        <v>127.36597724118536</v>
      </c>
      <c r="U27" s="98">
        <v>130.24589432751381</v>
      </c>
      <c r="V27" s="98">
        <v>126.56003018924427</v>
      </c>
      <c r="W27" s="98">
        <v>134.72586179281927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31.674467233469727</v>
      </c>
      <c r="C28" s="122">
        <f t="shared" si="13"/>
        <v>40.079461256820501</v>
      </c>
      <c r="D28" s="122">
        <f t="shared" si="13"/>
        <v>33.304904273615655</v>
      </c>
      <c r="E28" s="122">
        <f t="shared" si="13"/>
        <v>95.771730939642808</v>
      </c>
      <c r="F28" s="122">
        <f t="shared" si="13"/>
        <v>37.271979884866184</v>
      </c>
      <c r="G28" s="122">
        <f t="shared" si="13"/>
        <v>38.90544141072877</v>
      </c>
      <c r="H28" s="122">
        <f t="shared" si="13"/>
        <v>52.615252576173638</v>
      </c>
      <c r="I28" s="122">
        <f t="shared" si="13"/>
        <v>53.995260780363537</v>
      </c>
      <c r="J28" s="122">
        <f t="shared" si="13"/>
        <v>75.518407398785598</v>
      </c>
      <c r="K28" s="122">
        <f t="shared" si="13"/>
        <v>86.837494177468926</v>
      </c>
      <c r="L28" s="122">
        <f t="shared" si="13"/>
        <v>72.4263323317752</v>
      </c>
      <c r="M28" s="122">
        <f t="shared" si="13"/>
        <v>87.946111866939347</v>
      </c>
      <c r="N28" s="122">
        <f t="shared" si="13"/>
        <v>148.17524434009624</v>
      </c>
      <c r="O28" s="122">
        <f t="shared" si="13"/>
        <v>85.900569981402697</v>
      </c>
      <c r="P28" s="122">
        <f t="shared" si="13"/>
        <v>62.320505559879521</v>
      </c>
      <c r="Q28" s="122">
        <f t="shared" si="13"/>
        <v>119.43910221349147</v>
      </c>
      <c r="R28" s="122">
        <f t="shared" si="13"/>
        <v>79.4951795137777</v>
      </c>
      <c r="S28" s="122">
        <f t="shared" si="13"/>
        <v>115.98468511627158</v>
      </c>
      <c r="T28" s="122">
        <f t="shared" si="13"/>
        <v>90.061938050346612</v>
      </c>
      <c r="U28" s="122">
        <f t="shared" si="13"/>
        <v>111.55448457995261</v>
      </c>
      <c r="V28" s="122">
        <f t="shared" si="13"/>
        <v>87.495965886539324</v>
      </c>
      <c r="W28" s="122">
        <f t="shared" si="13"/>
        <v>104.23522770278927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31.674467233469727</v>
      </c>
      <c r="C29" s="98">
        <f>IF(RES_hhdet_fec!C29=0,0,RES_hhdet_fec!C29*1000*11630/RES_hhdet_num!C24)</f>
        <v>40.079461256820501</v>
      </c>
      <c r="D29" s="98">
        <f>IF(RES_hhdet_fec!D29=0,0,RES_hhdet_fec!D29*1000*11630/RES_hhdet_num!D24)</f>
        <v>33.304904273615655</v>
      </c>
      <c r="E29" s="98">
        <f>IF(RES_hhdet_fec!E29=0,0,RES_hhdet_fec!E29*1000*11630/RES_hhdet_num!E24)</f>
        <v>95.771730939642808</v>
      </c>
      <c r="F29" s="98">
        <f>IF(RES_hhdet_fec!F29=0,0,RES_hhdet_fec!F29*1000*11630/RES_hhdet_num!F24)</f>
        <v>37.271979884866184</v>
      </c>
      <c r="G29" s="98">
        <f>IF(RES_hhdet_fec!G29=0,0,RES_hhdet_fec!G29*1000*11630/RES_hhdet_num!G24)</f>
        <v>38.90544141072877</v>
      </c>
      <c r="H29" s="98">
        <f>IF(RES_hhdet_fec!H29=0,0,RES_hhdet_fec!H29*1000*11630/RES_hhdet_num!H24)</f>
        <v>52.615252576173638</v>
      </c>
      <c r="I29" s="98">
        <f>IF(RES_hhdet_fec!I29=0,0,RES_hhdet_fec!I29*1000*11630/RES_hhdet_num!I24)</f>
        <v>53.995260780363537</v>
      </c>
      <c r="J29" s="98">
        <f>IF(RES_hhdet_fec!J29=0,0,RES_hhdet_fec!J29*1000*11630/RES_hhdet_num!J24)</f>
        <v>75.518407398785598</v>
      </c>
      <c r="K29" s="98">
        <f>IF(RES_hhdet_fec!K29=0,0,RES_hhdet_fec!K29*1000*11630/RES_hhdet_num!K24)</f>
        <v>86.837494177468926</v>
      </c>
      <c r="L29" s="98">
        <f>IF(RES_hhdet_fec!L29=0,0,RES_hhdet_fec!L29*1000*11630/RES_hhdet_num!L24)</f>
        <v>72.4263323317752</v>
      </c>
      <c r="M29" s="98">
        <f>IF(RES_hhdet_fec!M29=0,0,RES_hhdet_fec!M29*1000*11630/RES_hhdet_num!M24)</f>
        <v>87.946111866939347</v>
      </c>
      <c r="N29" s="98">
        <f>IF(RES_hhdet_fec!N29=0,0,RES_hhdet_fec!N29*1000*11630/RES_hhdet_num!N24)</f>
        <v>148.17524434009624</v>
      </c>
      <c r="O29" s="98">
        <f>IF(RES_hhdet_fec!O29=0,0,RES_hhdet_fec!O29*1000*11630/RES_hhdet_num!O24)</f>
        <v>85.900569981402697</v>
      </c>
      <c r="P29" s="98">
        <f>IF(RES_hhdet_fec!P29=0,0,RES_hhdet_fec!P29*1000*11630/RES_hhdet_num!P24)</f>
        <v>62.320505559879521</v>
      </c>
      <c r="Q29" s="98">
        <f>IF(RES_hhdet_fec!Q29=0,0,RES_hhdet_fec!Q29*1000*11630/RES_hhdet_num!Q24)</f>
        <v>119.43910221349147</v>
      </c>
      <c r="R29" s="98">
        <f>IF(RES_hhdet_fec!R29=0,0,RES_hhdet_fec!R29*1000*11630/RES_hhdet_num!R24)</f>
        <v>79.4951795137777</v>
      </c>
      <c r="S29" s="98">
        <f>IF(RES_hhdet_fec!S29=0,0,RES_hhdet_fec!S29*1000*11630/RES_hhdet_num!S24)</f>
        <v>115.98468511627158</v>
      </c>
      <c r="T29" s="98">
        <f>IF(RES_hhdet_fec!T29=0,0,RES_hhdet_fec!T29*1000*11630/RES_hhdet_num!T24)</f>
        <v>90.061938050346612</v>
      </c>
      <c r="U29" s="98">
        <f>IF(RES_hhdet_fec!U29=0,0,RES_hhdet_fec!U29*1000*11630/RES_hhdet_num!U24)</f>
        <v>111.55448457995261</v>
      </c>
      <c r="V29" s="98">
        <f>IF(RES_hhdet_fec!V29=0,0,RES_hhdet_fec!V29*1000*11630/RES_hhdet_num!V24)</f>
        <v>87.495965886539324</v>
      </c>
      <c r="W29" s="98">
        <f>IF(RES_hhdet_fec!W29=0,0,RES_hhdet_fec!W29*1000*11630/RES_hhdet_num!W24)</f>
        <v>104.23522770278927</v>
      </c>
      <c r="DA29" s="63" t="s">
        <v>2268</v>
      </c>
    </row>
    <row r="30" spans="1:105" ht="12" customHeight="1" x14ac:dyDescent="0.25">
      <c r="A30" s="121" t="s">
        <v>55</v>
      </c>
      <c r="B30" s="122">
        <v>1984.2450505518511</v>
      </c>
      <c r="C30" s="122">
        <v>1970.9546549050021</v>
      </c>
      <c r="D30" s="122">
        <v>1993.6182479372189</v>
      </c>
      <c r="E30" s="122">
        <v>1911.741242631356</v>
      </c>
      <c r="F30" s="122">
        <v>2074.1549449174777</v>
      </c>
      <c r="G30" s="122">
        <v>1910.5420827723538</v>
      </c>
      <c r="H30" s="122">
        <v>1849.4164496650405</v>
      </c>
      <c r="I30" s="122">
        <v>1721.1316645848176</v>
      </c>
      <c r="J30" s="122">
        <v>1671.7514005881499</v>
      </c>
      <c r="K30" s="122">
        <v>1653.6127720316481</v>
      </c>
      <c r="L30" s="122">
        <v>1738.106681492701</v>
      </c>
      <c r="M30" s="122">
        <v>1886.68835263457</v>
      </c>
      <c r="N30" s="122">
        <v>1755.0787155631294</v>
      </c>
      <c r="O30" s="122">
        <v>1667.6952561555538</v>
      </c>
      <c r="P30" s="122">
        <v>1639.723363576474</v>
      </c>
      <c r="Q30" s="122">
        <v>1584.4777230791935</v>
      </c>
      <c r="R30" s="122">
        <v>1580.3994170223261</v>
      </c>
      <c r="S30" s="122">
        <v>1577.8499212826869</v>
      </c>
      <c r="T30" s="122">
        <v>1548.456129376782</v>
      </c>
      <c r="U30" s="122">
        <v>1514.921785856526</v>
      </c>
      <c r="V30" s="122">
        <v>1442.1148243076389</v>
      </c>
      <c r="W30" s="122">
        <v>1286.7839201464769</v>
      </c>
      <c r="DA30" s="130" t="s">
        <v>2269</v>
      </c>
    </row>
    <row r="31" spans="1:105" ht="12" customHeight="1" x14ac:dyDescent="0.25">
      <c r="A31" s="97" t="s">
        <v>141</v>
      </c>
      <c r="B31" s="98">
        <v>2089.7383658399613</v>
      </c>
      <c r="C31" s="98">
        <v>2117.1898654502534</v>
      </c>
      <c r="D31" s="98">
        <v>2086.4695957103681</v>
      </c>
      <c r="E31" s="98">
        <v>2050.8202360002156</v>
      </c>
      <c r="F31" s="98">
        <v>2311.3154451333244</v>
      </c>
      <c r="G31" s="98">
        <v>2097.9628541180996</v>
      </c>
      <c r="H31" s="98">
        <v>2038.507923779965</v>
      </c>
      <c r="I31" s="98">
        <v>1868.3245242290395</v>
      </c>
      <c r="J31" s="98">
        <v>1792.4733142746543</v>
      </c>
      <c r="K31" s="98">
        <v>1816.456507822362</v>
      </c>
      <c r="L31" s="98">
        <v>1949.0007768575874</v>
      </c>
      <c r="M31" s="98">
        <v>2165.9320166968837</v>
      </c>
      <c r="N31" s="98">
        <v>2005.9000417062111</v>
      </c>
      <c r="O31" s="98">
        <v>1915.7155060634022</v>
      </c>
      <c r="P31" s="98">
        <v>1746.1728908650966</v>
      </c>
      <c r="Q31" s="98">
        <v>1759.2690055750513</v>
      </c>
      <c r="R31" s="98">
        <v>1749.8109408388573</v>
      </c>
      <c r="S31" s="98">
        <v>1735.1188497289922</v>
      </c>
      <c r="T31" s="98">
        <v>1686.6850910747087</v>
      </c>
      <c r="U31" s="98">
        <v>1565.7810208033914</v>
      </c>
      <c r="V31" s="98">
        <v>1495.4863198086698</v>
      </c>
      <c r="W31" s="98">
        <v>1381.2803930065177</v>
      </c>
      <c r="DA31" s="63" t="s">
        <v>2270</v>
      </c>
    </row>
    <row r="32" spans="1:105" ht="12" customHeight="1" x14ac:dyDescent="0.25">
      <c r="A32" s="97" t="s">
        <v>140</v>
      </c>
      <c r="B32" s="98">
        <v>1340.7348730951646</v>
      </c>
      <c r="C32" s="98">
        <v>1339.0139012424384</v>
      </c>
      <c r="D32" s="98">
        <v>1347.2730341574975</v>
      </c>
      <c r="E32" s="98">
        <v>1301.6651855946675</v>
      </c>
      <c r="F32" s="98">
        <v>1511.6198452498875</v>
      </c>
      <c r="G32" s="98">
        <v>1354.0591180787483</v>
      </c>
      <c r="H32" s="98">
        <v>1329.7156113145024</v>
      </c>
      <c r="I32" s="98">
        <v>1225.7745822165432</v>
      </c>
      <c r="J32" s="98">
        <v>1208.249671877842</v>
      </c>
      <c r="K32" s="98">
        <v>1204.1896359540929</v>
      </c>
      <c r="L32" s="98">
        <v>1286.711009126469</v>
      </c>
      <c r="M32" s="98">
        <v>1467.4159530869092</v>
      </c>
      <c r="N32" s="98">
        <v>1336.9935112905434</v>
      </c>
      <c r="O32" s="98">
        <v>1288.58132226919</v>
      </c>
      <c r="P32" s="98">
        <v>1230.9507229683741</v>
      </c>
      <c r="Q32" s="98">
        <v>1215.3934902991368</v>
      </c>
      <c r="R32" s="98">
        <v>1239.6097455542108</v>
      </c>
      <c r="S32" s="98">
        <v>1274.2766872736534</v>
      </c>
      <c r="T32" s="98">
        <v>1269.0941739053035</v>
      </c>
      <c r="U32" s="98">
        <v>1219.8167731611165</v>
      </c>
      <c r="V32" s="98">
        <v>1180.5729976554719</v>
      </c>
      <c r="W32" s="98">
        <v>1113.7381850401721</v>
      </c>
      <c r="DA32" s="63" t="s">
        <v>2271</v>
      </c>
    </row>
    <row r="33" spans="1:105" ht="12" customHeight="1" x14ac:dyDescent="0.25">
      <c r="A33" s="100" t="s">
        <v>50</v>
      </c>
      <c r="B33" s="101">
        <v>376.49225142396921</v>
      </c>
      <c r="C33" s="101">
        <v>330.3901357209246</v>
      </c>
      <c r="D33" s="101">
        <v>382.74140350316804</v>
      </c>
      <c r="E33" s="101">
        <v>314.3586141134727</v>
      </c>
      <c r="F33" s="101">
        <v>442.77583850282173</v>
      </c>
      <c r="G33" s="101">
        <v>342.31190893658732</v>
      </c>
      <c r="H33" s="101">
        <v>338.8972186961193</v>
      </c>
      <c r="I33" s="101">
        <v>312.63842986194487</v>
      </c>
      <c r="J33" s="101">
        <v>376.63676574067074</v>
      </c>
      <c r="K33" s="101">
        <v>321.06455247638138</v>
      </c>
      <c r="L33" s="101">
        <v>318.97138715290862</v>
      </c>
      <c r="M33" s="101">
        <v>420.19410935869854</v>
      </c>
      <c r="N33" s="101">
        <v>301.76173023014479</v>
      </c>
      <c r="O33" s="101">
        <v>284.97556746451892</v>
      </c>
      <c r="P33" s="101">
        <v>386.13396713002498</v>
      </c>
      <c r="Q33" s="101">
        <v>279.69226821379863</v>
      </c>
      <c r="R33" s="101">
        <v>268.32679308427635</v>
      </c>
      <c r="S33" s="101">
        <v>285.2880288511372</v>
      </c>
      <c r="T33" s="101">
        <v>253.39852079728456</v>
      </c>
      <c r="U33" s="101">
        <v>267.89400894604603</v>
      </c>
      <c r="V33" s="101">
        <v>237.18736646071622</v>
      </c>
      <c r="W33" s="101">
        <v>268.30033121909383</v>
      </c>
      <c r="DA33" s="131" t="s">
        <v>2272</v>
      </c>
    </row>
    <row r="34" spans="1:105" ht="12" customHeight="1" x14ac:dyDescent="0.25">
      <c r="A34" s="103" t="s">
        <v>52</v>
      </c>
      <c r="B34" s="104">
        <v>964.24262167119537</v>
      </c>
      <c r="C34" s="104">
        <v>1008.6237655215136</v>
      </c>
      <c r="D34" s="104">
        <v>964.53163065432943</v>
      </c>
      <c r="E34" s="104">
        <v>987.30657148119485</v>
      </c>
      <c r="F34" s="104">
        <v>1068.8440067470656</v>
      </c>
      <c r="G34" s="104">
        <v>1011.747209142161</v>
      </c>
      <c r="H34" s="104">
        <v>990.81839261838309</v>
      </c>
      <c r="I34" s="104">
        <v>913.13615235459849</v>
      </c>
      <c r="J34" s="104">
        <v>831.61290613717131</v>
      </c>
      <c r="K34" s="104">
        <v>883.12508347771154</v>
      </c>
      <c r="L34" s="104">
        <v>967.73962197356025</v>
      </c>
      <c r="M34" s="104">
        <v>1047.2218437282108</v>
      </c>
      <c r="N34" s="104">
        <v>1035.2317810603988</v>
      </c>
      <c r="O34" s="104">
        <v>1003.6057548046713</v>
      </c>
      <c r="P34" s="104">
        <v>844.8167558383492</v>
      </c>
      <c r="Q34" s="104">
        <v>935.70122208533826</v>
      </c>
      <c r="R34" s="104">
        <v>971.28295246993434</v>
      </c>
      <c r="S34" s="104">
        <v>988.98865842251598</v>
      </c>
      <c r="T34" s="104">
        <v>1015.6956531080189</v>
      </c>
      <c r="U34" s="104">
        <v>951.92276421507052</v>
      </c>
      <c r="V34" s="104">
        <v>943.38563119475543</v>
      </c>
      <c r="W34" s="104">
        <v>845.43785382107842</v>
      </c>
      <c r="DA34" s="132" t="s">
        <v>2273</v>
      </c>
    </row>
    <row r="35" spans="1:105" ht="12" customHeight="1" x14ac:dyDescent="0.25">
      <c r="A35" s="106" t="s">
        <v>122</v>
      </c>
      <c r="B35" s="101">
        <v>1886.3687757314397</v>
      </c>
      <c r="C35" s="101">
        <v>1838.5799938349564</v>
      </c>
      <c r="D35" s="101">
        <v>1922.3836876778314</v>
      </c>
      <c r="E35" s="101">
        <v>1808.329680190189</v>
      </c>
      <c r="F35" s="101">
        <v>1898.6490867015571</v>
      </c>
      <c r="G35" s="101">
        <v>1813.5630261843064</v>
      </c>
      <c r="H35" s="101">
        <v>1788.8874717309286</v>
      </c>
      <c r="I35" s="101">
        <v>1703.3308688511984</v>
      </c>
      <c r="J35" s="101">
        <v>1680.7976977151702</v>
      </c>
      <c r="K35" s="101">
        <v>1663.6553815491625</v>
      </c>
      <c r="L35" s="101">
        <v>1762.1774553358625</v>
      </c>
      <c r="M35" s="101">
        <v>1893.172879923693</v>
      </c>
      <c r="N35" s="101">
        <v>1786.5373148189738</v>
      </c>
      <c r="O35" s="101">
        <v>1715.5662923085069</v>
      </c>
      <c r="P35" s="101">
        <v>1732.3329696595933</v>
      </c>
      <c r="Q35" s="101">
        <v>1660.8718171964667</v>
      </c>
      <c r="R35" s="101">
        <v>1662.2200116472732</v>
      </c>
      <c r="S35" s="101">
        <v>1664.3936078454299</v>
      </c>
      <c r="T35" s="101">
        <v>1637.1875724289146</v>
      </c>
      <c r="U35" s="101">
        <v>1625.4844934108021</v>
      </c>
      <c r="V35" s="101">
        <v>1551.165835574323</v>
      </c>
      <c r="W35" s="101">
        <v>1379.0255928242775</v>
      </c>
      <c r="DA35" s="131" t="s">
        <v>2274</v>
      </c>
    </row>
    <row r="36" spans="1:105" ht="12" customHeight="1" x14ac:dyDescent="0.25">
      <c r="A36" s="107" t="s">
        <v>121</v>
      </c>
      <c r="B36" s="104">
        <v>1315.0072425563169</v>
      </c>
      <c r="C36" s="104">
        <v>1269.6526832155689</v>
      </c>
      <c r="D36" s="104">
        <v>1351.8547287220067</v>
      </c>
      <c r="E36" s="104">
        <v>1257.3403939580944</v>
      </c>
      <c r="F36" s="104">
        <v>1352.4643690528476</v>
      </c>
      <c r="G36" s="104">
        <v>1281.5020891259255</v>
      </c>
      <c r="H36" s="104">
        <v>1275.1324617440241</v>
      </c>
      <c r="I36" s="104">
        <v>1218.5652493476111</v>
      </c>
      <c r="J36" s="104">
        <v>1227.4374264715266</v>
      </c>
      <c r="K36" s="104">
        <v>1197.2391144768305</v>
      </c>
      <c r="L36" s="104">
        <v>1261.6685730851193</v>
      </c>
      <c r="M36" s="104">
        <v>1377.9576877137895</v>
      </c>
      <c r="N36" s="104">
        <v>1280.6315096579158</v>
      </c>
      <c r="O36" s="104">
        <v>1239.4750382227176</v>
      </c>
      <c r="P36" s="104">
        <v>1302.6982939360439</v>
      </c>
      <c r="Q36" s="104">
        <v>1226.3462617809944</v>
      </c>
      <c r="R36" s="104">
        <v>1233.2446642392838</v>
      </c>
      <c r="S36" s="104">
        <v>1250.2632880728231</v>
      </c>
      <c r="T36" s="104">
        <v>1235.122455468809</v>
      </c>
      <c r="U36" s="104">
        <v>1251.6529485158817</v>
      </c>
      <c r="V36" s="104">
        <v>1205.2956055520604</v>
      </c>
      <c r="W36" s="104">
        <v>1095.9486838575376</v>
      </c>
      <c r="DA36" s="132" t="s">
        <v>2275</v>
      </c>
    </row>
    <row r="37" spans="1:105" ht="12" customHeight="1" x14ac:dyDescent="0.25">
      <c r="A37" s="108" t="s">
        <v>53</v>
      </c>
      <c r="B37" s="98">
        <v>339.89371323630576</v>
      </c>
      <c r="C37" s="98">
        <v>286.77703905213201</v>
      </c>
      <c r="D37" s="98">
        <v>352.36892193033111</v>
      </c>
      <c r="E37" s="98">
        <v>277.03213758015232</v>
      </c>
      <c r="F37" s="98">
        <v>364.34655631350103</v>
      </c>
      <c r="G37" s="98">
        <v>296.14868225006188</v>
      </c>
      <c r="H37" s="98">
        <v>297.8553073835667</v>
      </c>
      <c r="I37" s="98">
        <v>285.7328493989105</v>
      </c>
      <c r="J37" s="98">
        <v>355.88024219102306</v>
      </c>
      <c r="K37" s="98">
        <v>295.48951972507626</v>
      </c>
      <c r="L37" s="98">
        <v>288.90024100222394</v>
      </c>
      <c r="M37" s="98">
        <v>367.63548919200451</v>
      </c>
      <c r="N37" s="98">
        <v>267.75876373858858</v>
      </c>
      <c r="O37" s="98">
        <v>253.411858404951</v>
      </c>
      <c r="P37" s="98">
        <v>388.45309619723059</v>
      </c>
      <c r="Q37" s="98">
        <v>267.4391649780552</v>
      </c>
      <c r="R37" s="98">
        <v>256.74463634283063</v>
      </c>
      <c r="S37" s="98">
        <v>274.8568274495077</v>
      </c>
      <c r="T37" s="98">
        <v>244.13407705678009</v>
      </c>
      <c r="U37" s="98">
        <v>277.59813883570467</v>
      </c>
      <c r="V37" s="98">
        <v>244.9950306274888</v>
      </c>
      <c r="W37" s="98">
        <v>270.48868247255501</v>
      </c>
      <c r="DA37" s="63" t="s">
        <v>2276</v>
      </c>
    </row>
    <row r="38" spans="1:105" ht="12" customHeight="1" x14ac:dyDescent="0.25">
      <c r="A38" s="108" t="s">
        <v>52</v>
      </c>
      <c r="B38" s="98">
        <v>975.11352932001114</v>
      </c>
      <c r="C38" s="98">
        <v>982.87564416343719</v>
      </c>
      <c r="D38" s="98">
        <v>999.48580679167549</v>
      </c>
      <c r="E38" s="98">
        <v>980.30825637794214</v>
      </c>
      <c r="F38" s="98">
        <v>988.1178127393465</v>
      </c>
      <c r="G38" s="98">
        <v>985.35340687586381</v>
      </c>
      <c r="H38" s="98">
        <v>977.27715436045719</v>
      </c>
      <c r="I38" s="98">
        <v>932.83239994870053</v>
      </c>
      <c r="J38" s="98">
        <v>871.55718428050363</v>
      </c>
      <c r="K38" s="98">
        <v>901.74959475175433</v>
      </c>
      <c r="L38" s="98">
        <v>972.76833208289565</v>
      </c>
      <c r="M38" s="98">
        <v>1010.3221985217849</v>
      </c>
      <c r="N38" s="98">
        <v>1012.8727459193271</v>
      </c>
      <c r="O38" s="98">
        <v>986.06317981776658</v>
      </c>
      <c r="P38" s="98">
        <v>914.2451977388132</v>
      </c>
      <c r="Q38" s="98">
        <v>958.90709680293912</v>
      </c>
      <c r="R38" s="98">
        <v>976.50002789645305</v>
      </c>
      <c r="S38" s="98">
        <v>975.40646062331518</v>
      </c>
      <c r="T38" s="98">
        <v>990.98837841202896</v>
      </c>
      <c r="U38" s="98">
        <v>974.0548096801773</v>
      </c>
      <c r="V38" s="98">
        <v>960.30057492457149</v>
      </c>
      <c r="W38" s="98">
        <v>825.46000138498266</v>
      </c>
      <c r="DA38" s="63" t="s">
        <v>2277</v>
      </c>
    </row>
    <row r="39" spans="1:105" ht="12" customHeight="1" x14ac:dyDescent="0.25">
      <c r="A39" s="121" t="s">
        <v>54</v>
      </c>
      <c r="B39" s="122">
        <v>891.8457492154879</v>
      </c>
      <c r="C39" s="122">
        <v>902.210382810581</v>
      </c>
      <c r="D39" s="122">
        <v>912.05865185772609</v>
      </c>
      <c r="E39" s="122">
        <v>858.72939259328393</v>
      </c>
      <c r="F39" s="122">
        <v>977.67475905256038</v>
      </c>
      <c r="G39" s="122">
        <v>838.5779057686475</v>
      </c>
      <c r="H39" s="122">
        <v>856.78450818754345</v>
      </c>
      <c r="I39" s="122">
        <v>785.2786991803996</v>
      </c>
      <c r="J39" s="122">
        <v>735.47730035108384</v>
      </c>
      <c r="K39" s="122">
        <v>725.36278800156276</v>
      </c>
      <c r="L39" s="122">
        <v>690.3916396539347</v>
      </c>
      <c r="M39" s="122">
        <v>693.57751161031399</v>
      </c>
      <c r="N39" s="122">
        <v>606.41399610273174</v>
      </c>
      <c r="O39" s="122">
        <v>649.37879133785293</v>
      </c>
      <c r="P39" s="122">
        <v>596.12497778345187</v>
      </c>
      <c r="Q39" s="122">
        <v>605.4458775879267</v>
      </c>
      <c r="R39" s="122">
        <v>606.95938835775917</v>
      </c>
      <c r="S39" s="122">
        <v>685.35120558903259</v>
      </c>
      <c r="T39" s="122">
        <v>685.46770127018783</v>
      </c>
      <c r="U39" s="122">
        <v>673.43662789573841</v>
      </c>
      <c r="V39" s="122">
        <v>684.86713929915595</v>
      </c>
      <c r="W39" s="122">
        <v>655.16354998105976</v>
      </c>
      <c r="DA39" s="130" t="s">
        <v>2278</v>
      </c>
    </row>
    <row r="40" spans="1:105" ht="12" customHeight="1" x14ac:dyDescent="0.25">
      <c r="A40" s="97" t="s">
        <v>50</v>
      </c>
      <c r="B40" s="98">
        <v>1032.2188274081027</v>
      </c>
      <c r="C40" s="98">
        <v>1007.3072274053834</v>
      </c>
      <c r="D40" s="98">
        <v>1022.6758249576239</v>
      </c>
      <c r="E40" s="98">
        <v>999.35262206273796</v>
      </c>
      <c r="F40" s="98">
        <v>1070.8058765422566</v>
      </c>
      <c r="G40" s="98">
        <v>1001.059184048004</v>
      </c>
      <c r="H40" s="98">
        <v>959.91562884074062</v>
      </c>
      <c r="I40" s="98">
        <v>874.65872153621274</v>
      </c>
      <c r="J40" s="98">
        <v>858.53984248218899</v>
      </c>
      <c r="K40" s="98">
        <v>816.50790529975063</v>
      </c>
      <c r="L40" s="98">
        <v>796.77947387490474</v>
      </c>
      <c r="M40" s="98">
        <v>815.69342450106751</v>
      </c>
      <c r="N40" s="98">
        <v>707.20629969567358</v>
      </c>
      <c r="O40" s="98">
        <v>705.62430480350281</v>
      </c>
      <c r="P40" s="98">
        <v>726.97739420329538</v>
      </c>
      <c r="Q40" s="98">
        <v>694.56757429377944</v>
      </c>
      <c r="R40" s="98">
        <v>724.88406162119202</v>
      </c>
      <c r="S40" s="98">
        <v>787.54371219920392</v>
      </c>
      <c r="T40" s="98">
        <v>813.78607583733503</v>
      </c>
      <c r="U40" s="98">
        <v>810.18449779106879</v>
      </c>
      <c r="V40" s="98">
        <v>826.85155897792595</v>
      </c>
      <c r="W40" s="98">
        <v>799.62109024320239</v>
      </c>
      <c r="DA40" s="63" t="s">
        <v>2279</v>
      </c>
    </row>
    <row r="41" spans="1:105" ht="12" customHeight="1" x14ac:dyDescent="0.25">
      <c r="A41" s="109" t="s">
        <v>120</v>
      </c>
      <c r="B41" s="33">
        <v>798.71935098876031</v>
      </c>
      <c r="C41" s="33">
        <v>835.14181805664464</v>
      </c>
      <c r="D41" s="33">
        <v>842.77942129390067</v>
      </c>
      <c r="E41" s="33">
        <v>768.63225819846741</v>
      </c>
      <c r="F41" s="33">
        <v>917.3394831784442</v>
      </c>
      <c r="G41" s="33">
        <v>741.26079151348529</v>
      </c>
      <c r="H41" s="33">
        <v>801.23572924204245</v>
      </c>
      <c r="I41" s="33">
        <v>740.12801753693236</v>
      </c>
      <c r="J41" s="33">
        <v>665.10533328082238</v>
      </c>
      <c r="K41" s="33">
        <v>671.63160982386682</v>
      </c>
      <c r="L41" s="33">
        <v>627.37623182527477</v>
      </c>
      <c r="M41" s="33">
        <v>621.77164994277405</v>
      </c>
      <c r="N41" s="33">
        <v>544.68608340030607</v>
      </c>
      <c r="O41" s="33">
        <v>614.85830501457417</v>
      </c>
      <c r="P41" s="33">
        <v>515.82910628811442</v>
      </c>
      <c r="Q41" s="33">
        <v>553.88559632116539</v>
      </c>
      <c r="R41" s="33">
        <v>541.63456357201073</v>
      </c>
      <c r="S41" s="33">
        <v>632.5792083641486</v>
      </c>
      <c r="T41" s="33">
        <v>620.89382681928009</v>
      </c>
      <c r="U41" s="33">
        <v>607.64540671539896</v>
      </c>
      <c r="V41" s="33">
        <v>618.59046105022799</v>
      </c>
      <c r="W41" s="33">
        <v>589.32796215920007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13098.848652165954</v>
      </c>
      <c r="C43" s="117">
        <f t="shared" si="14"/>
        <v>14692.096609020884</v>
      </c>
      <c r="D43" s="117">
        <f t="shared" si="14"/>
        <v>14631.745293897531</v>
      </c>
      <c r="E43" s="117">
        <f t="shared" si="14"/>
        <v>14246.010976483631</v>
      </c>
      <c r="F43" s="117">
        <f t="shared" si="14"/>
        <v>16249.869416748268</v>
      </c>
      <c r="G43" s="117">
        <f t="shared" si="14"/>
        <v>17489.43623190041</v>
      </c>
      <c r="H43" s="117">
        <f t="shared" si="14"/>
        <v>17137.861113580599</v>
      </c>
      <c r="I43" s="117">
        <f t="shared" si="14"/>
        <v>15680.799810219576</v>
      </c>
      <c r="J43" s="117">
        <f t="shared" si="14"/>
        <v>16929.298635774969</v>
      </c>
      <c r="K43" s="117">
        <f t="shared" si="14"/>
        <v>18108.33621790363</v>
      </c>
      <c r="L43" s="117">
        <f t="shared" si="14"/>
        <v>16545.863139293444</v>
      </c>
      <c r="M43" s="117">
        <f t="shared" si="14"/>
        <v>16428.289903842408</v>
      </c>
      <c r="N43" s="117">
        <f t="shared" si="14"/>
        <v>15586.824027975792</v>
      </c>
      <c r="O43" s="117">
        <f t="shared" si="14"/>
        <v>15326.819976886825</v>
      </c>
      <c r="P43" s="117">
        <f t="shared" si="14"/>
        <v>12629.096667654865</v>
      </c>
      <c r="Q43" s="117">
        <f t="shared" si="14"/>
        <v>14683.912626828316</v>
      </c>
      <c r="R43" s="117">
        <f t="shared" ref="R43:V43" si="15">R44+R47+R49+R58</f>
        <v>14420.510404900648</v>
      </c>
      <c r="S43" s="117">
        <f t="shared" si="15"/>
        <v>13099.494599814956</v>
      </c>
      <c r="T43" s="117">
        <f t="shared" si="15"/>
        <v>15494.041131986967</v>
      </c>
      <c r="U43" s="117">
        <f t="shared" si="15"/>
        <v>13822.187690081253</v>
      </c>
      <c r="V43" s="117">
        <f t="shared" si="15"/>
        <v>13929.738323467822</v>
      </c>
      <c r="W43" s="117">
        <f t="shared" ref="W43" si="16">W44+W47+W49+W58</f>
        <v>14102.450109393922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10034.398570051726</v>
      </c>
      <c r="C44" s="122">
        <f t="shared" si="17"/>
        <v>11628.044726704689</v>
      </c>
      <c r="D44" s="122">
        <f t="shared" si="17"/>
        <v>11510.838737342112</v>
      </c>
      <c r="E44" s="122">
        <f t="shared" si="17"/>
        <v>11261.593376534014</v>
      </c>
      <c r="F44" s="122">
        <f t="shared" si="17"/>
        <v>12980.659792541626</v>
      </c>
      <c r="G44" s="122">
        <f t="shared" si="17"/>
        <v>14438.575682274381</v>
      </c>
      <c r="H44" s="122">
        <f t="shared" si="17"/>
        <v>14056.495752473704</v>
      </c>
      <c r="I44" s="122">
        <f t="shared" si="17"/>
        <v>12890.113980231292</v>
      </c>
      <c r="J44" s="122">
        <f t="shared" si="17"/>
        <v>14174.098454050412</v>
      </c>
      <c r="K44" s="122">
        <f t="shared" si="17"/>
        <v>15272.889211628721</v>
      </c>
      <c r="L44" s="122">
        <f t="shared" si="17"/>
        <v>13915.368075704997</v>
      </c>
      <c r="M44" s="122">
        <f t="shared" si="17"/>
        <v>13486.923019436297</v>
      </c>
      <c r="N44" s="122">
        <f t="shared" si="17"/>
        <v>12908.454639677955</v>
      </c>
      <c r="O44" s="122">
        <f t="shared" si="17"/>
        <v>12711.919803331542</v>
      </c>
      <c r="P44" s="122">
        <f t="shared" si="17"/>
        <v>10086.834562524647</v>
      </c>
      <c r="Q44" s="122">
        <f t="shared" si="17"/>
        <v>12063.322368791783</v>
      </c>
      <c r="R44" s="122">
        <f t="shared" ref="R44:V44" si="18">SUM(R45:R46)</f>
        <v>11873.26725278401</v>
      </c>
      <c r="S44" s="122">
        <f t="shared" si="18"/>
        <v>10574.170993170093</v>
      </c>
      <c r="T44" s="122">
        <f t="shared" si="18"/>
        <v>12702.60588286987</v>
      </c>
      <c r="U44" s="122">
        <f t="shared" si="18"/>
        <v>11299.285183377839</v>
      </c>
      <c r="V44" s="122">
        <f t="shared" si="18"/>
        <v>11431.793652443213</v>
      </c>
      <c r="W44" s="122">
        <f t="shared" ref="W44" si="19">SUM(W45:W46)</f>
        <v>11819.042986501583</v>
      </c>
      <c r="DA44" s="130" t="s">
        <v>2282</v>
      </c>
    </row>
    <row r="45" spans="1:105" ht="12" customHeight="1" x14ac:dyDescent="0.25">
      <c r="A45" s="97" t="s">
        <v>216</v>
      </c>
      <c r="B45" s="98">
        <v>9921.0151809056733</v>
      </c>
      <c r="C45" s="98">
        <v>11499.402086471629</v>
      </c>
      <c r="D45" s="98">
        <v>11384.973763190632</v>
      </c>
      <c r="E45" s="98">
        <v>11150.255411546101</v>
      </c>
      <c r="F45" s="98">
        <v>12844.995902946717</v>
      </c>
      <c r="G45" s="98">
        <v>14289.742505407447</v>
      </c>
      <c r="H45" s="98">
        <v>13915.942399019583</v>
      </c>
      <c r="I45" s="98">
        <v>12764.531585342127</v>
      </c>
      <c r="J45" s="98">
        <v>14042.039887846357</v>
      </c>
      <c r="K45" s="98">
        <v>15129.820791917005</v>
      </c>
      <c r="L45" s="98">
        <v>13777.258467534126</v>
      </c>
      <c r="M45" s="98">
        <v>13346.148998465229</v>
      </c>
      <c r="N45" s="98">
        <v>12772.785006818567</v>
      </c>
      <c r="O45" s="98">
        <v>12557.651378324963</v>
      </c>
      <c r="P45" s="98">
        <v>9961.3204025403011</v>
      </c>
      <c r="Q45" s="98">
        <v>11926.623986460792</v>
      </c>
      <c r="R45" s="98">
        <v>11738.634282436889</v>
      </c>
      <c r="S45" s="98">
        <v>10454.577767233925</v>
      </c>
      <c r="T45" s="98">
        <v>12560.564356915887</v>
      </c>
      <c r="U45" s="98">
        <v>11172.258496911441</v>
      </c>
      <c r="V45" s="98">
        <v>11304.025760780183</v>
      </c>
      <c r="W45" s="98">
        <v>11691.465411855117</v>
      </c>
      <c r="DA45" s="63" t="s">
        <v>2283</v>
      </c>
    </row>
    <row r="46" spans="1:105" ht="12" customHeight="1" x14ac:dyDescent="0.25">
      <c r="A46" s="97" t="s">
        <v>53</v>
      </c>
      <c r="B46" s="98">
        <v>113.38338914605278</v>
      </c>
      <c r="C46" s="98">
        <v>128.64264023305975</v>
      </c>
      <c r="D46" s="98">
        <v>125.86497415148082</v>
      </c>
      <c r="E46" s="98">
        <v>111.33796498791331</v>
      </c>
      <c r="F46" s="98">
        <v>135.66388959490865</v>
      </c>
      <c r="G46" s="98">
        <v>148.83317686693465</v>
      </c>
      <c r="H46" s="98">
        <v>140.55335345412121</v>
      </c>
      <c r="I46" s="98">
        <v>125.58239488916422</v>
      </c>
      <c r="J46" s="98">
        <v>132.05856620405581</v>
      </c>
      <c r="K46" s="98">
        <v>143.06841971171434</v>
      </c>
      <c r="L46" s="98">
        <v>138.10960817087113</v>
      </c>
      <c r="M46" s="98">
        <v>140.7740209710683</v>
      </c>
      <c r="N46" s="98">
        <v>135.66963285938755</v>
      </c>
      <c r="O46" s="98">
        <v>154.26842500657995</v>
      </c>
      <c r="P46" s="98">
        <v>125.51415998434581</v>
      </c>
      <c r="Q46" s="98">
        <v>136.69838233099031</v>
      </c>
      <c r="R46" s="98">
        <v>134.63297034712022</v>
      </c>
      <c r="S46" s="98">
        <v>119.59322593616936</v>
      </c>
      <c r="T46" s="98">
        <v>142.04152595398233</v>
      </c>
      <c r="U46" s="98">
        <v>127.02668646639702</v>
      </c>
      <c r="V46" s="98">
        <v>127.76789166302979</v>
      </c>
      <c r="W46" s="98">
        <v>127.57757464646559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31.674492430440704</v>
      </c>
      <c r="C47" s="122">
        <f t="shared" si="20"/>
        <v>40.007604449447655</v>
      </c>
      <c r="D47" s="122">
        <f t="shared" si="20"/>
        <v>33.685363244935665</v>
      </c>
      <c r="E47" s="122">
        <f t="shared" si="20"/>
        <v>99.579118402838887</v>
      </c>
      <c r="F47" s="122">
        <f t="shared" si="20"/>
        <v>36.084960516004607</v>
      </c>
      <c r="G47" s="122">
        <f t="shared" si="20"/>
        <v>34.641535471477759</v>
      </c>
      <c r="H47" s="122">
        <f t="shared" si="20"/>
        <v>38.062898019843189</v>
      </c>
      <c r="I47" s="122">
        <f t="shared" si="20"/>
        <v>33.795811988029811</v>
      </c>
      <c r="J47" s="122">
        <f t="shared" si="20"/>
        <v>41.553352506748396</v>
      </c>
      <c r="K47" s="122">
        <f t="shared" si="20"/>
        <v>43.869676638487896</v>
      </c>
      <c r="L47" s="122">
        <f t="shared" si="20"/>
        <v>44.082979226394599</v>
      </c>
      <c r="M47" s="122">
        <f t="shared" si="20"/>
        <v>62.183986442279469</v>
      </c>
      <c r="N47" s="122">
        <f t="shared" si="20"/>
        <v>134.25567630478952</v>
      </c>
      <c r="O47" s="122">
        <f t="shared" si="20"/>
        <v>78.206788629298345</v>
      </c>
      <c r="P47" s="122">
        <f t="shared" si="20"/>
        <v>66.919203547937968</v>
      </c>
      <c r="Q47" s="122">
        <f t="shared" si="20"/>
        <v>140.10299520008621</v>
      </c>
      <c r="R47" s="122">
        <f t="shared" si="20"/>
        <v>102.55539935850041</v>
      </c>
      <c r="S47" s="122">
        <f t="shared" si="20"/>
        <v>149.6713119246117</v>
      </c>
      <c r="T47" s="122">
        <f t="shared" si="20"/>
        <v>105.34578119829753</v>
      </c>
      <c r="U47" s="122">
        <f t="shared" si="20"/>
        <v>123.46911389593181</v>
      </c>
      <c r="V47" s="122">
        <f t="shared" si="20"/>
        <v>91.691024789523212</v>
      </c>
      <c r="W47" s="122">
        <f t="shared" si="20"/>
        <v>102.65663057211901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31.674492430440704</v>
      </c>
      <c r="C48" s="98">
        <f>IF(RES_hhdet_fec!C48=0,0,RES_hhdet_fec!C48*1000*11630/RES_hhdet_num!C43)</f>
        <v>40.007604449447655</v>
      </c>
      <c r="D48" s="98">
        <f>IF(RES_hhdet_fec!D48=0,0,RES_hhdet_fec!D48*1000*11630/RES_hhdet_num!D43)</f>
        <v>33.685363244935665</v>
      </c>
      <c r="E48" s="98">
        <f>IF(RES_hhdet_fec!E48=0,0,RES_hhdet_fec!E48*1000*11630/RES_hhdet_num!E43)</f>
        <v>99.579118402838887</v>
      </c>
      <c r="F48" s="98">
        <f>IF(RES_hhdet_fec!F48=0,0,RES_hhdet_fec!F48*1000*11630/RES_hhdet_num!F43)</f>
        <v>36.084960516004607</v>
      </c>
      <c r="G48" s="98">
        <f>IF(RES_hhdet_fec!G48=0,0,RES_hhdet_fec!G48*1000*11630/RES_hhdet_num!G43)</f>
        <v>34.641535471477759</v>
      </c>
      <c r="H48" s="98">
        <f>IF(RES_hhdet_fec!H48=0,0,RES_hhdet_fec!H48*1000*11630/RES_hhdet_num!H43)</f>
        <v>38.062898019843189</v>
      </c>
      <c r="I48" s="98">
        <f>IF(RES_hhdet_fec!I48=0,0,RES_hhdet_fec!I48*1000*11630/RES_hhdet_num!I43)</f>
        <v>33.795811988029811</v>
      </c>
      <c r="J48" s="98">
        <f>IF(RES_hhdet_fec!J48=0,0,RES_hhdet_fec!J48*1000*11630/RES_hhdet_num!J43)</f>
        <v>41.553352506748396</v>
      </c>
      <c r="K48" s="98">
        <f>IF(RES_hhdet_fec!K48=0,0,RES_hhdet_fec!K48*1000*11630/RES_hhdet_num!K43)</f>
        <v>43.869676638487896</v>
      </c>
      <c r="L48" s="98">
        <f>IF(RES_hhdet_fec!L48=0,0,RES_hhdet_fec!L48*1000*11630/RES_hhdet_num!L43)</f>
        <v>44.082979226394599</v>
      </c>
      <c r="M48" s="98">
        <f>IF(RES_hhdet_fec!M48=0,0,RES_hhdet_fec!M48*1000*11630/RES_hhdet_num!M43)</f>
        <v>62.183986442279469</v>
      </c>
      <c r="N48" s="98">
        <f>IF(RES_hhdet_fec!N48=0,0,RES_hhdet_fec!N48*1000*11630/RES_hhdet_num!N43)</f>
        <v>134.25567630478952</v>
      </c>
      <c r="O48" s="98">
        <f>IF(RES_hhdet_fec!O48=0,0,RES_hhdet_fec!O48*1000*11630/RES_hhdet_num!O43)</f>
        <v>78.206788629298345</v>
      </c>
      <c r="P48" s="98">
        <f>IF(RES_hhdet_fec!P48=0,0,RES_hhdet_fec!P48*1000*11630/RES_hhdet_num!P43)</f>
        <v>66.919203547937968</v>
      </c>
      <c r="Q48" s="98">
        <f>IF(RES_hhdet_fec!Q48=0,0,RES_hhdet_fec!Q48*1000*11630/RES_hhdet_num!Q43)</f>
        <v>140.10299520008621</v>
      </c>
      <c r="R48" s="98">
        <f>IF(RES_hhdet_fec!R48=0,0,RES_hhdet_fec!R48*1000*11630/RES_hhdet_num!R43)</f>
        <v>102.55539935850041</v>
      </c>
      <c r="S48" s="98">
        <f>IF(RES_hhdet_fec!S48=0,0,RES_hhdet_fec!S48*1000*11630/RES_hhdet_num!S43)</f>
        <v>149.6713119246117</v>
      </c>
      <c r="T48" s="98">
        <f>IF(RES_hhdet_fec!T48=0,0,RES_hhdet_fec!T48*1000*11630/RES_hhdet_num!T43)</f>
        <v>105.34578119829753</v>
      </c>
      <c r="U48" s="98">
        <f>IF(RES_hhdet_fec!U48=0,0,RES_hhdet_fec!U48*1000*11630/RES_hhdet_num!U43)</f>
        <v>123.46911389593181</v>
      </c>
      <c r="V48" s="98">
        <f>IF(RES_hhdet_fec!V48=0,0,RES_hhdet_fec!V48*1000*11630/RES_hhdet_num!V43)</f>
        <v>91.691024789523212</v>
      </c>
      <c r="W48" s="98">
        <f>IF(RES_hhdet_fec!W48=0,0,RES_hhdet_fec!W48*1000*11630/RES_hhdet_num!W43)</f>
        <v>102.65663057211901</v>
      </c>
      <c r="DA48" s="63" t="s">
        <v>2286</v>
      </c>
    </row>
    <row r="49" spans="1:105" ht="12" customHeight="1" x14ac:dyDescent="0.25">
      <c r="A49" s="121" t="s">
        <v>55</v>
      </c>
      <c r="B49" s="122">
        <v>2140.9298731764002</v>
      </c>
      <c r="C49" s="122">
        <v>2122.0472852600465</v>
      </c>
      <c r="D49" s="122">
        <v>2174.3820158551484</v>
      </c>
      <c r="E49" s="122">
        <v>2025.5143627062928</v>
      </c>
      <c r="F49" s="122">
        <v>2254.441932699463</v>
      </c>
      <c r="G49" s="122">
        <v>2176.9235001289617</v>
      </c>
      <c r="H49" s="122">
        <v>2186.4579522619383</v>
      </c>
      <c r="I49" s="122">
        <v>1971.1186106516118</v>
      </c>
      <c r="J49" s="122">
        <v>1981.9615483123</v>
      </c>
      <c r="K49" s="122">
        <v>2068.9459134607164</v>
      </c>
      <c r="L49" s="122">
        <v>1899.1465271122638</v>
      </c>
      <c r="M49" s="122">
        <v>2189.1205729474182</v>
      </c>
      <c r="N49" s="122">
        <v>1940.3830868310338</v>
      </c>
      <c r="O49" s="122">
        <v>1888.6397962434567</v>
      </c>
      <c r="P49" s="122">
        <v>1880.769638887142</v>
      </c>
      <c r="Q49" s="122">
        <v>1873.5684245795396</v>
      </c>
      <c r="R49" s="122">
        <v>1834.4899580095635</v>
      </c>
      <c r="S49" s="122">
        <v>1687.1618474948905</v>
      </c>
      <c r="T49" s="122">
        <v>1999.2461050698319</v>
      </c>
      <c r="U49" s="122">
        <v>1726.5863326468757</v>
      </c>
      <c r="V49" s="122">
        <v>1723.1119761795046</v>
      </c>
      <c r="W49" s="122">
        <v>1526.6934675725272</v>
      </c>
      <c r="DA49" s="130" t="s">
        <v>2287</v>
      </c>
    </row>
    <row r="50" spans="1:105" ht="12" customHeight="1" x14ac:dyDescent="0.25">
      <c r="A50" s="97" t="s">
        <v>138</v>
      </c>
      <c r="B50" s="98">
        <v>2363.9230892699993</v>
      </c>
      <c r="C50" s="98">
        <v>2376.0461987873414</v>
      </c>
      <c r="D50" s="98">
        <v>2378.8555326710189</v>
      </c>
      <c r="E50" s="98">
        <v>2169.2419228209988</v>
      </c>
      <c r="F50" s="98">
        <v>2449.9746188129334</v>
      </c>
      <c r="G50" s="98">
        <v>2355.4805491903371</v>
      </c>
      <c r="H50" s="98">
        <v>2369.58452607548</v>
      </c>
      <c r="I50" s="98">
        <v>2080.4285553604959</v>
      </c>
      <c r="J50" s="98">
        <v>2085.6077983950831</v>
      </c>
      <c r="K50" s="98">
        <v>2217.6610912924316</v>
      </c>
      <c r="L50" s="98">
        <v>1986.5152856831535</v>
      </c>
      <c r="M50" s="98">
        <v>2370.9047659254461</v>
      </c>
      <c r="N50" s="98">
        <v>2077.3513575363822</v>
      </c>
      <c r="O50" s="98">
        <v>2046.3363175347929</v>
      </c>
      <c r="P50" s="98">
        <v>2006.3512251767054</v>
      </c>
      <c r="Q50" s="98">
        <v>2020.3652045992401</v>
      </c>
      <c r="R50" s="98">
        <v>1946.91068092295</v>
      </c>
      <c r="S50" s="98">
        <v>1725.3903475520701</v>
      </c>
      <c r="T50" s="98">
        <v>2160.6732904974715</v>
      </c>
      <c r="U50" s="98">
        <v>1794.0671136519913</v>
      </c>
      <c r="V50" s="98">
        <v>1798.9551937863996</v>
      </c>
      <c r="W50" s="98">
        <v>1568.7876666779539</v>
      </c>
      <c r="DA50" s="63" t="s">
        <v>2288</v>
      </c>
    </row>
    <row r="51" spans="1:105" ht="12" customHeight="1" x14ac:dyDescent="0.25">
      <c r="A51" s="97" t="s">
        <v>137</v>
      </c>
      <c r="B51" s="98">
        <v>1408.8842933994756</v>
      </c>
      <c r="C51" s="98">
        <v>1388.2262765172832</v>
      </c>
      <c r="D51" s="98">
        <v>1421.377790539942</v>
      </c>
      <c r="E51" s="98">
        <v>1264.2896339042209</v>
      </c>
      <c r="F51" s="98">
        <v>1474.5576379423994</v>
      </c>
      <c r="G51" s="98">
        <v>1384.4229505647938</v>
      </c>
      <c r="H51" s="98">
        <v>1396.945444792238</v>
      </c>
      <c r="I51" s="98">
        <v>1226.9309446844982</v>
      </c>
      <c r="J51" s="98">
        <v>1274.8732174180398</v>
      </c>
      <c r="K51" s="98">
        <v>1330.1712540100502</v>
      </c>
      <c r="L51" s="98">
        <v>1190.3044076295248</v>
      </c>
      <c r="M51" s="98">
        <v>1477.6546873237776</v>
      </c>
      <c r="N51" s="98">
        <v>1287.6706234271642</v>
      </c>
      <c r="O51" s="98">
        <v>1305.0020587665244</v>
      </c>
      <c r="P51" s="98">
        <v>1344.3518798892217</v>
      </c>
      <c r="Q51" s="98">
        <v>1311.7058315010052</v>
      </c>
      <c r="R51" s="98">
        <v>1276.2910380926862</v>
      </c>
      <c r="S51" s="98">
        <v>1160.7646224203356</v>
      </c>
      <c r="T51" s="98">
        <v>1435.7340004155496</v>
      </c>
      <c r="U51" s="98">
        <v>1222.2518620752612</v>
      </c>
      <c r="V51" s="98">
        <v>1233.4329741148099</v>
      </c>
      <c r="W51" s="98">
        <v>1094.5622597961828</v>
      </c>
      <c r="DA51" s="63" t="s">
        <v>2289</v>
      </c>
    </row>
    <row r="52" spans="1:105" ht="12" customHeight="1" x14ac:dyDescent="0.25">
      <c r="A52" s="100" t="s">
        <v>216</v>
      </c>
      <c r="B52" s="101">
        <v>425.91439955541642</v>
      </c>
      <c r="C52" s="101">
        <v>370.26789714163647</v>
      </c>
      <c r="D52" s="101">
        <v>435.32202604872469</v>
      </c>
      <c r="E52" s="101">
        <v>331.36476471342729</v>
      </c>
      <c r="F52" s="101">
        <v>466.42116400519984</v>
      </c>
      <c r="G52" s="101">
        <v>378.93323861155579</v>
      </c>
      <c r="H52" s="101">
        <v>385.74350725493412</v>
      </c>
      <c r="I52" s="101">
        <v>338.33883798661668</v>
      </c>
      <c r="J52" s="101">
        <v>426.84697544434226</v>
      </c>
      <c r="K52" s="101">
        <v>382.91532190329303</v>
      </c>
      <c r="L52" s="101">
        <v>316.11392958452501</v>
      </c>
      <c r="M52" s="101">
        <v>453.14856640408885</v>
      </c>
      <c r="N52" s="101">
        <v>313.06462576079923</v>
      </c>
      <c r="O52" s="101">
        <v>307.54086752245848</v>
      </c>
      <c r="P52" s="101">
        <v>443.52715050667166</v>
      </c>
      <c r="Q52" s="101">
        <v>320.72429408352878</v>
      </c>
      <c r="R52" s="101">
        <v>297.47424561715775</v>
      </c>
      <c r="S52" s="101">
        <v>281.36531992826605</v>
      </c>
      <c r="T52" s="101">
        <v>315.72588349032338</v>
      </c>
      <c r="U52" s="101">
        <v>299.29967884919955</v>
      </c>
      <c r="V52" s="101">
        <v>279.69964705235782</v>
      </c>
      <c r="W52" s="101">
        <v>288.51665421099779</v>
      </c>
      <c r="DA52" s="131" t="s">
        <v>2290</v>
      </c>
    </row>
    <row r="53" spans="1:105" ht="12" customHeight="1" x14ac:dyDescent="0.25">
      <c r="A53" s="103" t="s">
        <v>52</v>
      </c>
      <c r="B53" s="104">
        <v>982.96989384405936</v>
      </c>
      <c r="C53" s="104">
        <v>1017.9583793756467</v>
      </c>
      <c r="D53" s="104">
        <v>986.05576449121713</v>
      </c>
      <c r="E53" s="104">
        <v>932.92486919079352</v>
      </c>
      <c r="F53" s="104">
        <v>1008.1364739371993</v>
      </c>
      <c r="G53" s="104">
        <v>1005.4897119532378</v>
      </c>
      <c r="H53" s="104">
        <v>1011.2019375373039</v>
      </c>
      <c r="I53" s="104">
        <v>888.59210669788172</v>
      </c>
      <c r="J53" s="104">
        <v>848.02624197369744</v>
      </c>
      <c r="K53" s="104">
        <v>947.2559321067572</v>
      </c>
      <c r="L53" s="104">
        <v>874.19047804499985</v>
      </c>
      <c r="M53" s="104">
        <v>1024.506120919689</v>
      </c>
      <c r="N53" s="104">
        <v>974.60599766636517</v>
      </c>
      <c r="O53" s="104">
        <v>997.46119124406584</v>
      </c>
      <c r="P53" s="104">
        <v>900.82472938255012</v>
      </c>
      <c r="Q53" s="104">
        <v>990.98153741747615</v>
      </c>
      <c r="R53" s="104">
        <v>978.81679247552825</v>
      </c>
      <c r="S53" s="104">
        <v>879.39930249206964</v>
      </c>
      <c r="T53" s="104">
        <v>1120.0081169252264</v>
      </c>
      <c r="U53" s="104">
        <v>922.95218322606149</v>
      </c>
      <c r="V53" s="104">
        <v>953.73332706245196</v>
      </c>
      <c r="W53" s="104">
        <v>806.04560558518506</v>
      </c>
      <c r="DA53" s="132" t="s">
        <v>2291</v>
      </c>
    </row>
    <row r="54" spans="1:105" ht="12" customHeight="1" x14ac:dyDescent="0.25">
      <c r="A54" s="106" t="s">
        <v>122</v>
      </c>
      <c r="B54" s="101">
        <v>1886.3687757314392</v>
      </c>
      <c r="C54" s="101">
        <v>1838.5362277857357</v>
      </c>
      <c r="D54" s="101">
        <v>1930.4065434440365</v>
      </c>
      <c r="E54" s="101">
        <v>1823.7952418539867</v>
      </c>
      <c r="F54" s="101">
        <v>1921.5292556375118</v>
      </c>
      <c r="G54" s="101">
        <v>1836.1970612917414</v>
      </c>
      <c r="H54" s="101">
        <v>1800.7648393631748</v>
      </c>
      <c r="I54" s="101">
        <v>1708.9826669604804</v>
      </c>
      <c r="J54" s="101">
        <v>1687.3788512887211</v>
      </c>
      <c r="K54" s="101">
        <v>1667.7847724717515</v>
      </c>
      <c r="L54" s="101">
        <v>1765.5908202103208</v>
      </c>
      <c r="M54" s="101">
        <v>1887.0453544921163</v>
      </c>
      <c r="N54" s="101">
        <v>1777.2395946553418</v>
      </c>
      <c r="O54" s="101">
        <v>1705.1831260884844</v>
      </c>
      <c r="P54" s="101">
        <v>1735.497734371982</v>
      </c>
      <c r="Q54" s="101">
        <v>1684.0502822140345</v>
      </c>
      <c r="R54" s="101">
        <v>1701.4202031732284</v>
      </c>
      <c r="S54" s="101">
        <v>1709.1109147101383</v>
      </c>
      <c r="T54" s="101">
        <v>1672.8374857305676</v>
      </c>
      <c r="U54" s="101">
        <v>1644.0410269435351</v>
      </c>
      <c r="V54" s="101">
        <v>1563.056016410635</v>
      </c>
      <c r="W54" s="101">
        <v>1381.0736267989446</v>
      </c>
      <c r="DA54" s="131" t="s">
        <v>2292</v>
      </c>
    </row>
    <row r="55" spans="1:105" ht="12" customHeight="1" x14ac:dyDescent="0.25">
      <c r="A55" s="107" t="s">
        <v>121</v>
      </c>
      <c r="B55" s="104">
        <v>1315.0072425563167</v>
      </c>
      <c r="C55" s="104">
        <v>1269.5919392409671</v>
      </c>
      <c r="D55" s="104">
        <v>1353.7303674111263</v>
      </c>
      <c r="E55" s="104">
        <v>1260.3653384053302</v>
      </c>
      <c r="F55" s="104">
        <v>1357.4774981073153</v>
      </c>
      <c r="G55" s="104">
        <v>1285.1566245285783</v>
      </c>
      <c r="H55" s="104">
        <v>1277.7226050978179</v>
      </c>
      <c r="I55" s="104">
        <v>1222.7696942569835</v>
      </c>
      <c r="J55" s="104">
        <v>1234.8952224611112</v>
      </c>
      <c r="K55" s="104">
        <v>1199.6421859350473</v>
      </c>
      <c r="L55" s="104">
        <v>1260.5935013190378</v>
      </c>
      <c r="M55" s="104">
        <v>1374.7688636007904</v>
      </c>
      <c r="N55" s="104">
        <v>1276.8499921054254</v>
      </c>
      <c r="O55" s="104">
        <v>1235.5883876465355</v>
      </c>
      <c r="P55" s="104">
        <v>1303.5709062591723</v>
      </c>
      <c r="Q55" s="104">
        <v>1229.7369186160761</v>
      </c>
      <c r="R55" s="104">
        <v>1241.2754015517785</v>
      </c>
      <c r="S55" s="104">
        <v>1259.7404895650436</v>
      </c>
      <c r="T55" s="104">
        <v>1241.9959613225788</v>
      </c>
      <c r="U55" s="104">
        <v>1258.8211545190131</v>
      </c>
      <c r="V55" s="104">
        <v>1215.2566555234889</v>
      </c>
      <c r="W55" s="104">
        <v>1109.5434070208757</v>
      </c>
      <c r="DA55" s="132" t="s">
        <v>2293</v>
      </c>
    </row>
    <row r="56" spans="1:105" ht="12" customHeight="1" x14ac:dyDescent="0.25">
      <c r="A56" s="108" t="s">
        <v>53</v>
      </c>
      <c r="B56" s="98">
        <v>339.89371323630581</v>
      </c>
      <c r="C56" s="98">
        <v>286.76664529417991</v>
      </c>
      <c r="D56" s="98">
        <v>354.24821928201396</v>
      </c>
      <c r="E56" s="98">
        <v>279.9953126193106</v>
      </c>
      <c r="F56" s="98">
        <v>369.15180602187274</v>
      </c>
      <c r="G56" s="98">
        <v>298.78713173598771</v>
      </c>
      <c r="H56" s="98">
        <v>298.93467981154686</v>
      </c>
      <c r="I56" s="98">
        <v>287.14533064175214</v>
      </c>
      <c r="J56" s="98">
        <v>358.98747917672887</v>
      </c>
      <c r="K56" s="98">
        <v>296.17946889462064</v>
      </c>
      <c r="L56" s="98">
        <v>288.36050827003618</v>
      </c>
      <c r="M56" s="98">
        <v>366.07953501910038</v>
      </c>
      <c r="N56" s="98">
        <v>266.34579245118204</v>
      </c>
      <c r="O56" s="98">
        <v>252.33683092395776</v>
      </c>
      <c r="P56" s="98">
        <v>390.72068635852236</v>
      </c>
      <c r="Q56" s="98">
        <v>271.48563912218003</v>
      </c>
      <c r="R56" s="98">
        <v>264.24460456865074</v>
      </c>
      <c r="S56" s="98">
        <v>282.69961948043129</v>
      </c>
      <c r="T56" s="98">
        <v>247.86670792539439</v>
      </c>
      <c r="U56" s="98">
        <v>279.70974977315944</v>
      </c>
      <c r="V56" s="98">
        <v>246.97781828437365</v>
      </c>
      <c r="W56" s="98">
        <v>273.76193322689721</v>
      </c>
      <c r="DA56" s="63" t="s">
        <v>2294</v>
      </c>
    </row>
    <row r="57" spans="1:105" ht="12" customHeight="1" x14ac:dyDescent="0.25">
      <c r="A57" s="108" t="s">
        <v>52</v>
      </c>
      <c r="B57" s="98">
        <v>975.11352932001125</v>
      </c>
      <c r="C57" s="98">
        <v>982.82529394678727</v>
      </c>
      <c r="D57" s="98">
        <v>999.48214812911237</v>
      </c>
      <c r="E57" s="98">
        <v>980.3700257860196</v>
      </c>
      <c r="F57" s="98">
        <v>988.32569208544248</v>
      </c>
      <c r="G57" s="98">
        <v>986.36949279259068</v>
      </c>
      <c r="H57" s="98">
        <v>978.78792528627116</v>
      </c>
      <c r="I57" s="98">
        <v>935.62436361523135</v>
      </c>
      <c r="J57" s="98">
        <v>875.90774328438238</v>
      </c>
      <c r="K57" s="98">
        <v>903.4627170404267</v>
      </c>
      <c r="L57" s="98">
        <v>972.23299304900138</v>
      </c>
      <c r="M57" s="98">
        <v>1008.68932858169</v>
      </c>
      <c r="N57" s="98">
        <v>1010.5041996542433</v>
      </c>
      <c r="O57" s="98">
        <v>983.25155672257779</v>
      </c>
      <c r="P57" s="98">
        <v>912.8502199006499</v>
      </c>
      <c r="Q57" s="98">
        <v>958.25127949389628</v>
      </c>
      <c r="R57" s="98">
        <v>977.03079698312797</v>
      </c>
      <c r="S57" s="98">
        <v>977.04087008461238</v>
      </c>
      <c r="T57" s="98">
        <v>994.12925339718424</v>
      </c>
      <c r="U57" s="98">
        <v>979.11140474585341</v>
      </c>
      <c r="V57" s="98">
        <v>968.27883723911532</v>
      </c>
      <c r="W57" s="98">
        <v>835.78147379397865</v>
      </c>
      <c r="DA57" s="63" t="s">
        <v>2295</v>
      </c>
    </row>
    <row r="58" spans="1:105" ht="12" customHeight="1" x14ac:dyDescent="0.25">
      <c r="A58" s="121" t="s">
        <v>54</v>
      </c>
      <c r="B58" s="122">
        <v>891.84571650738962</v>
      </c>
      <c r="C58" s="122">
        <v>901.99699260670138</v>
      </c>
      <c r="D58" s="122">
        <v>912.83917745533552</v>
      </c>
      <c r="E58" s="122">
        <v>859.32411884048361</v>
      </c>
      <c r="F58" s="122">
        <v>978.68273099117414</v>
      </c>
      <c r="G58" s="122">
        <v>839.29551402558934</v>
      </c>
      <c r="H58" s="122">
        <v>856.84451082511214</v>
      </c>
      <c r="I58" s="122">
        <v>785.77140734864179</v>
      </c>
      <c r="J58" s="122">
        <v>731.68528090550728</v>
      </c>
      <c r="K58" s="122">
        <v>722.63141617570807</v>
      </c>
      <c r="L58" s="122">
        <v>687.26555724978948</v>
      </c>
      <c r="M58" s="122">
        <v>690.06232501641136</v>
      </c>
      <c r="N58" s="122">
        <v>603.73062516201321</v>
      </c>
      <c r="O58" s="122">
        <v>648.05358868252767</v>
      </c>
      <c r="P58" s="122">
        <v>594.5732626951368</v>
      </c>
      <c r="Q58" s="122">
        <v>606.9188382569065</v>
      </c>
      <c r="R58" s="122">
        <v>610.19779474857546</v>
      </c>
      <c r="S58" s="122">
        <v>688.49044722536041</v>
      </c>
      <c r="T58" s="122">
        <v>686.84336284896949</v>
      </c>
      <c r="U58" s="122">
        <v>672.84706016060682</v>
      </c>
      <c r="V58" s="122">
        <v>683.14167005558068</v>
      </c>
      <c r="W58" s="122">
        <v>654.05702474769134</v>
      </c>
      <c r="DA58" s="130" t="s">
        <v>2296</v>
      </c>
    </row>
    <row r="59" spans="1:105" ht="12" customHeight="1" x14ac:dyDescent="0.25">
      <c r="A59" s="97" t="s">
        <v>50</v>
      </c>
      <c r="B59" s="98">
        <v>1032.2188274081025</v>
      </c>
      <c r="C59" s="98">
        <v>1007.2380020242081</v>
      </c>
      <c r="D59" s="98">
        <v>1023.1286464389253</v>
      </c>
      <c r="E59" s="98">
        <v>1000.4785394278919</v>
      </c>
      <c r="F59" s="98">
        <v>1071.9933959864302</v>
      </c>
      <c r="G59" s="98">
        <v>1002.0837142111885</v>
      </c>
      <c r="H59" s="98">
        <v>960.35617953163899</v>
      </c>
      <c r="I59" s="98">
        <v>874.71909168108778</v>
      </c>
      <c r="J59" s="98">
        <v>858.71056214029738</v>
      </c>
      <c r="K59" s="98">
        <v>816.61242329056574</v>
      </c>
      <c r="L59" s="98">
        <v>796.85383432401659</v>
      </c>
      <c r="M59" s="98">
        <v>815.68685727864488</v>
      </c>
      <c r="N59" s="98">
        <v>707.14478574993802</v>
      </c>
      <c r="O59" s="98">
        <v>705.53733596337054</v>
      </c>
      <c r="P59" s="98">
        <v>726.93453816582291</v>
      </c>
      <c r="Q59" s="98">
        <v>694.55778499524104</v>
      </c>
      <c r="R59" s="98">
        <v>724.93647165277048</v>
      </c>
      <c r="S59" s="98">
        <v>787.60478775699903</v>
      </c>
      <c r="T59" s="98">
        <v>813.76757835481635</v>
      </c>
      <c r="U59" s="98">
        <v>810.06457382539486</v>
      </c>
      <c r="V59" s="98">
        <v>826.69941447265433</v>
      </c>
      <c r="W59" s="98">
        <v>799.59483920265734</v>
      </c>
      <c r="DA59" s="63" t="s">
        <v>2297</v>
      </c>
    </row>
    <row r="60" spans="1:105" ht="12" customHeight="1" x14ac:dyDescent="0.25">
      <c r="A60" s="109" t="s">
        <v>120</v>
      </c>
      <c r="B60" s="33">
        <v>798.7193509887602</v>
      </c>
      <c r="C60" s="33">
        <v>835.0066915074442</v>
      </c>
      <c r="D60" s="33">
        <v>843.53060096043725</v>
      </c>
      <c r="E60" s="33">
        <v>770.1803461134075</v>
      </c>
      <c r="F60" s="33">
        <v>919.21973267458804</v>
      </c>
      <c r="G60" s="33">
        <v>742.71837317465724</v>
      </c>
      <c r="H60" s="33">
        <v>801.95712720804818</v>
      </c>
      <c r="I60" s="33">
        <v>740.63981305460175</v>
      </c>
      <c r="J60" s="33">
        <v>665.80894101826948</v>
      </c>
      <c r="K60" s="33">
        <v>672.08751404179043</v>
      </c>
      <c r="L60" s="33">
        <v>627.72486473638935</v>
      </c>
      <c r="M60" s="33">
        <v>621.5424778740246</v>
      </c>
      <c r="N60" s="33">
        <v>544.11265284646981</v>
      </c>
      <c r="O60" s="33">
        <v>613.85383667916415</v>
      </c>
      <c r="P60" s="33">
        <v>516.52997654276987</v>
      </c>
      <c r="Q60" s="33">
        <v>556.44579398172391</v>
      </c>
      <c r="R60" s="33">
        <v>545.41905646707494</v>
      </c>
      <c r="S60" s="33">
        <v>636.62929596570552</v>
      </c>
      <c r="T60" s="33">
        <v>622.98302319208744</v>
      </c>
      <c r="U60" s="33">
        <v>607.6456365109542</v>
      </c>
      <c r="V60" s="33">
        <v>617.72019446154695</v>
      </c>
      <c r="W60" s="33">
        <v>588.78871308094426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12487.931510666998</v>
      </c>
      <c r="C62" s="117">
        <f t="shared" si="21"/>
        <v>13060.819533743927</v>
      </c>
      <c r="D62" s="117">
        <f t="shared" si="21"/>
        <v>12690.250335995908</v>
      </c>
      <c r="E62" s="117">
        <f t="shared" si="21"/>
        <v>14094.278006901402</v>
      </c>
      <c r="F62" s="117">
        <f t="shared" si="21"/>
        <v>14468.168775892605</v>
      </c>
      <c r="G62" s="117">
        <f t="shared" si="21"/>
        <v>15174.115200007553</v>
      </c>
      <c r="H62" s="117">
        <f t="shared" si="21"/>
        <v>14256.969688851288</v>
      </c>
      <c r="I62" s="117">
        <f t="shared" si="21"/>
        <v>13710.710926400952</v>
      </c>
      <c r="J62" s="117">
        <f t="shared" si="21"/>
        <v>13463.549929847673</v>
      </c>
      <c r="K62" s="117">
        <f t="shared" si="21"/>
        <v>13739.307165110022</v>
      </c>
      <c r="L62" s="117">
        <f t="shared" si="21"/>
        <v>14974.262648406419</v>
      </c>
      <c r="M62" s="117">
        <f t="shared" si="21"/>
        <v>14200.387024330619</v>
      </c>
      <c r="N62" s="117">
        <f t="shared" si="21"/>
        <v>14071.068559200226</v>
      </c>
      <c r="O62" s="117">
        <f t="shared" si="21"/>
        <v>13848.06879429748</v>
      </c>
      <c r="P62" s="117">
        <f t="shared" si="21"/>
        <v>11395.319712901299</v>
      </c>
      <c r="Q62" s="117">
        <f t="shared" si="21"/>
        <v>12759.742526929973</v>
      </c>
      <c r="R62" s="117">
        <f t="shared" ref="R62:V62" si="22">R63+R66+R68+R77</f>
        <v>12761.153780682793</v>
      </c>
      <c r="S62" s="117">
        <f t="shared" si="22"/>
        <v>12941.872084310789</v>
      </c>
      <c r="T62" s="117">
        <f t="shared" si="22"/>
        <v>12299.99246379627</v>
      </c>
      <c r="U62" s="117">
        <f t="shared" si="22"/>
        <v>12189.702816081581</v>
      </c>
      <c r="V62" s="117">
        <f t="shared" si="22"/>
        <v>12139.792359654139</v>
      </c>
      <c r="W62" s="117">
        <f t="shared" ref="W62" si="23">W63+W66+W68+W77</f>
        <v>12150.849547508449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9259.7572076161723</v>
      </c>
      <c r="C63" s="122">
        <f t="shared" si="24"/>
        <v>9788.5193179777598</v>
      </c>
      <c r="D63" s="122">
        <f t="shared" si="24"/>
        <v>9426.5585455775581</v>
      </c>
      <c r="E63" s="122">
        <f t="shared" si="24"/>
        <v>10775.100006625413</v>
      </c>
      <c r="F63" s="122">
        <f t="shared" si="24"/>
        <v>11344.089438788353</v>
      </c>
      <c r="G63" s="122">
        <f t="shared" si="24"/>
        <v>11996.369571089777</v>
      </c>
      <c r="H63" s="122">
        <f t="shared" si="24"/>
        <v>11129.856995430131</v>
      </c>
      <c r="I63" s="122">
        <f t="shared" si="24"/>
        <v>10780.701374104674</v>
      </c>
      <c r="J63" s="122">
        <f t="shared" si="24"/>
        <v>10836.165935711882</v>
      </c>
      <c r="K63" s="122">
        <f t="shared" si="24"/>
        <v>10996.638407985722</v>
      </c>
      <c r="L63" s="122">
        <f t="shared" si="24"/>
        <v>12075.774674223547</v>
      </c>
      <c r="M63" s="122">
        <f t="shared" si="24"/>
        <v>11373.935524799686</v>
      </c>
      <c r="N63" s="122">
        <f t="shared" si="24"/>
        <v>11293.729613134959</v>
      </c>
      <c r="O63" s="122">
        <f t="shared" si="24"/>
        <v>11133.388975741384</v>
      </c>
      <c r="P63" s="122">
        <f t="shared" si="24"/>
        <v>8949.9783530869408</v>
      </c>
      <c r="Q63" s="122">
        <f t="shared" si="24"/>
        <v>10179.878441642351</v>
      </c>
      <c r="R63" s="122">
        <f t="shared" ref="R63:V63" si="25">SUM(R64:R65)</f>
        <v>10186.96333888896</v>
      </c>
      <c r="S63" s="122">
        <f t="shared" si="25"/>
        <v>10286.346888167778</v>
      </c>
      <c r="T63" s="122">
        <f t="shared" si="25"/>
        <v>9720.6957958386392</v>
      </c>
      <c r="U63" s="122">
        <f t="shared" si="25"/>
        <v>9601.5044992646181</v>
      </c>
      <c r="V63" s="122">
        <f t="shared" si="25"/>
        <v>9546.6017764214557</v>
      </c>
      <c r="W63" s="122">
        <f t="shared" ref="W63" si="26">SUM(W64:W65)</f>
        <v>9948.5383915265775</v>
      </c>
      <c r="DA63" s="130" t="s">
        <v>2300</v>
      </c>
    </row>
    <row r="64" spans="1:105" ht="12" customHeight="1" x14ac:dyDescent="0.25">
      <c r="A64" s="97" t="s">
        <v>217</v>
      </c>
      <c r="B64" s="98">
        <v>9142.5746805103918</v>
      </c>
      <c r="C64" s="98">
        <v>9666.3717515814224</v>
      </c>
      <c r="D64" s="98">
        <v>9308.7332489185101</v>
      </c>
      <c r="E64" s="98">
        <v>10651.20247263791</v>
      </c>
      <c r="F64" s="98">
        <v>11203.798865536042</v>
      </c>
      <c r="G64" s="98">
        <v>11847.885836233419</v>
      </c>
      <c r="H64" s="98">
        <v>10994.572134397811</v>
      </c>
      <c r="I64" s="98">
        <v>10651.191384917616</v>
      </c>
      <c r="J64" s="98">
        <v>10708.614201469472</v>
      </c>
      <c r="K64" s="98">
        <v>10865.497504856457</v>
      </c>
      <c r="L64" s="98">
        <v>11924.033864582878</v>
      </c>
      <c r="M64" s="98">
        <v>11227.63116848189</v>
      </c>
      <c r="N64" s="98">
        <v>11152.876559512879</v>
      </c>
      <c r="O64" s="98">
        <v>10981.3902278691</v>
      </c>
      <c r="P64" s="98">
        <v>8824.0107519746452</v>
      </c>
      <c r="Q64" s="98">
        <v>10048.522531460549</v>
      </c>
      <c r="R64" s="98">
        <v>10054.306982850456</v>
      </c>
      <c r="S64" s="98">
        <v>10151.391867670103</v>
      </c>
      <c r="T64" s="98">
        <v>9592.513193738896</v>
      </c>
      <c r="U64" s="98">
        <v>9472.3701325868096</v>
      </c>
      <c r="V64" s="98">
        <v>9417.2111677876128</v>
      </c>
      <c r="W64" s="98">
        <v>9816.8905415325607</v>
      </c>
      <c r="DA64" s="63" t="s">
        <v>2301</v>
      </c>
    </row>
    <row r="65" spans="1:105" ht="12" customHeight="1" x14ac:dyDescent="0.25">
      <c r="A65" s="97" t="s">
        <v>53</v>
      </c>
      <c r="B65" s="98">
        <v>117.18252710578142</v>
      </c>
      <c r="C65" s="98">
        <v>122.14756639633734</v>
      </c>
      <c r="D65" s="98">
        <v>117.82529665904858</v>
      </c>
      <c r="E65" s="98">
        <v>123.89753398750371</v>
      </c>
      <c r="F65" s="98">
        <v>140.29057325231008</v>
      </c>
      <c r="G65" s="98">
        <v>148.48373485635753</v>
      </c>
      <c r="H65" s="98">
        <v>135.28486103232026</v>
      </c>
      <c r="I65" s="98">
        <v>129.50998918705747</v>
      </c>
      <c r="J65" s="98">
        <v>127.55173424241021</v>
      </c>
      <c r="K65" s="98">
        <v>131.14090312926456</v>
      </c>
      <c r="L65" s="98">
        <v>151.74080964066829</v>
      </c>
      <c r="M65" s="98">
        <v>146.30435631779625</v>
      </c>
      <c r="N65" s="98">
        <v>140.85305362208086</v>
      </c>
      <c r="O65" s="98">
        <v>151.9987478722837</v>
      </c>
      <c r="P65" s="98">
        <v>125.96760111229533</v>
      </c>
      <c r="Q65" s="98">
        <v>131.35591018180207</v>
      </c>
      <c r="R65" s="98">
        <v>132.65635603850328</v>
      </c>
      <c r="S65" s="98">
        <v>134.9550204976756</v>
      </c>
      <c r="T65" s="98">
        <v>128.18260209974235</v>
      </c>
      <c r="U65" s="98">
        <v>129.13436667780911</v>
      </c>
      <c r="V65" s="98">
        <v>129.39060863384316</v>
      </c>
      <c r="W65" s="98">
        <v>131.64784999401755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31.674534019617479</v>
      </c>
      <c r="C66" s="122">
        <f t="shared" si="27"/>
        <v>39.724776018934463</v>
      </c>
      <c r="D66" s="122">
        <f t="shared" si="27"/>
        <v>34.213634039219599</v>
      </c>
      <c r="E66" s="122">
        <f t="shared" si="27"/>
        <v>111.71233177012324</v>
      </c>
      <c r="F66" s="122">
        <f t="shared" si="27"/>
        <v>47.439402677394334</v>
      </c>
      <c r="G66" s="122">
        <f t="shared" si="27"/>
        <v>50.219568375155063</v>
      </c>
      <c r="H66" s="122">
        <f t="shared" si="27"/>
        <v>66.9156340197123</v>
      </c>
      <c r="I66" s="122">
        <f t="shared" si="27"/>
        <v>63.097727329433305</v>
      </c>
      <c r="J66" s="122">
        <f t="shared" si="27"/>
        <v>81.126929779668657</v>
      </c>
      <c r="K66" s="122">
        <f t="shared" si="27"/>
        <v>90.955347244523381</v>
      </c>
      <c r="L66" s="122">
        <f t="shared" si="27"/>
        <v>71.923953868569839</v>
      </c>
      <c r="M66" s="122">
        <f t="shared" si="27"/>
        <v>79.836585551808625</v>
      </c>
      <c r="N66" s="122">
        <f t="shared" si="27"/>
        <v>130.0784671121302</v>
      </c>
      <c r="O66" s="122">
        <f t="shared" si="27"/>
        <v>79.870031682477844</v>
      </c>
      <c r="P66" s="122">
        <f t="shared" si="27"/>
        <v>59.655724315286925</v>
      </c>
      <c r="Q66" s="122">
        <f t="shared" si="27"/>
        <v>123.88017099582012</v>
      </c>
      <c r="R66" s="122">
        <f t="shared" si="27"/>
        <v>85.114552113630083</v>
      </c>
      <c r="S66" s="122">
        <f t="shared" si="27"/>
        <v>123.23956158251886</v>
      </c>
      <c r="T66" s="122">
        <f t="shared" si="27"/>
        <v>93.313181380495536</v>
      </c>
      <c r="U66" s="122">
        <f t="shared" si="27"/>
        <v>114.38301847903779</v>
      </c>
      <c r="V66" s="122">
        <f t="shared" si="27"/>
        <v>88.208457710284563</v>
      </c>
      <c r="W66" s="122">
        <f t="shared" si="27"/>
        <v>107.63470072786848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31.674534019617479</v>
      </c>
      <c r="C67" s="98">
        <f>IF(RES_hhdet_fec!C67=0,0,RES_hhdet_fec!C67*1000*11630/RES_hhdet_num!C62)</f>
        <v>39.724776018934463</v>
      </c>
      <c r="D67" s="98">
        <f>IF(RES_hhdet_fec!D67=0,0,RES_hhdet_fec!D67*1000*11630/RES_hhdet_num!D62)</f>
        <v>34.213634039219599</v>
      </c>
      <c r="E67" s="98">
        <f>IF(RES_hhdet_fec!E67=0,0,RES_hhdet_fec!E67*1000*11630/RES_hhdet_num!E62)</f>
        <v>111.71233177012324</v>
      </c>
      <c r="F67" s="98">
        <f>IF(RES_hhdet_fec!F67=0,0,RES_hhdet_fec!F67*1000*11630/RES_hhdet_num!F62)</f>
        <v>47.439402677394334</v>
      </c>
      <c r="G67" s="98">
        <f>IF(RES_hhdet_fec!G67=0,0,RES_hhdet_fec!G67*1000*11630/RES_hhdet_num!G62)</f>
        <v>50.219568375155063</v>
      </c>
      <c r="H67" s="98">
        <f>IF(RES_hhdet_fec!H67=0,0,RES_hhdet_fec!H67*1000*11630/RES_hhdet_num!H62)</f>
        <v>66.9156340197123</v>
      </c>
      <c r="I67" s="98">
        <f>IF(RES_hhdet_fec!I67=0,0,RES_hhdet_fec!I67*1000*11630/RES_hhdet_num!I62)</f>
        <v>63.097727329433305</v>
      </c>
      <c r="J67" s="98">
        <f>IF(RES_hhdet_fec!J67=0,0,RES_hhdet_fec!J67*1000*11630/RES_hhdet_num!J62)</f>
        <v>81.126929779668657</v>
      </c>
      <c r="K67" s="98">
        <f>IF(RES_hhdet_fec!K67=0,0,RES_hhdet_fec!K67*1000*11630/RES_hhdet_num!K62)</f>
        <v>90.955347244523381</v>
      </c>
      <c r="L67" s="98">
        <f>IF(RES_hhdet_fec!L67=0,0,RES_hhdet_fec!L67*1000*11630/RES_hhdet_num!L62)</f>
        <v>71.923953868569839</v>
      </c>
      <c r="M67" s="98">
        <f>IF(RES_hhdet_fec!M67=0,0,RES_hhdet_fec!M67*1000*11630/RES_hhdet_num!M62)</f>
        <v>79.836585551808625</v>
      </c>
      <c r="N67" s="98">
        <f>IF(RES_hhdet_fec!N67=0,0,RES_hhdet_fec!N67*1000*11630/RES_hhdet_num!N62)</f>
        <v>130.0784671121302</v>
      </c>
      <c r="O67" s="98">
        <f>IF(RES_hhdet_fec!O67=0,0,RES_hhdet_fec!O67*1000*11630/RES_hhdet_num!O62)</f>
        <v>79.870031682477844</v>
      </c>
      <c r="P67" s="98">
        <f>IF(RES_hhdet_fec!P67=0,0,RES_hhdet_fec!P67*1000*11630/RES_hhdet_num!P62)</f>
        <v>59.655724315286925</v>
      </c>
      <c r="Q67" s="98">
        <f>IF(RES_hhdet_fec!Q67=0,0,RES_hhdet_fec!Q67*1000*11630/RES_hhdet_num!Q62)</f>
        <v>123.88017099582012</v>
      </c>
      <c r="R67" s="98">
        <f>IF(RES_hhdet_fec!R67=0,0,RES_hhdet_fec!R67*1000*11630/RES_hhdet_num!R62)</f>
        <v>85.114552113630083</v>
      </c>
      <c r="S67" s="98">
        <f>IF(RES_hhdet_fec!S67=0,0,RES_hhdet_fec!S67*1000*11630/RES_hhdet_num!S62)</f>
        <v>123.23956158251886</v>
      </c>
      <c r="T67" s="98">
        <f>IF(RES_hhdet_fec!T67=0,0,RES_hhdet_fec!T67*1000*11630/RES_hhdet_num!T62)</f>
        <v>93.313181380495536</v>
      </c>
      <c r="U67" s="98">
        <f>IF(RES_hhdet_fec!U67=0,0,RES_hhdet_fec!U67*1000*11630/RES_hhdet_num!U62)</f>
        <v>114.38301847903779</v>
      </c>
      <c r="V67" s="98">
        <f>IF(RES_hhdet_fec!V67=0,0,RES_hhdet_fec!V67*1000*11630/RES_hhdet_num!V62)</f>
        <v>88.208457710284563</v>
      </c>
      <c r="W67" s="98">
        <f>IF(RES_hhdet_fec!W67=0,0,RES_hhdet_fec!W67*1000*11630/RES_hhdet_num!W62)</f>
        <v>107.63470072786848</v>
      </c>
      <c r="DA67" s="63" t="s">
        <v>2304</v>
      </c>
    </row>
    <row r="68" spans="1:105" ht="12" customHeight="1" x14ac:dyDescent="0.25">
      <c r="A68" s="121" t="s">
        <v>55</v>
      </c>
      <c r="B68" s="122">
        <v>2190.1801757810363</v>
      </c>
      <c r="C68" s="122">
        <v>2218.4884201986988</v>
      </c>
      <c r="D68" s="122">
        <v>2210.7876885762653</v>
      </c>
      <c r="E68" s="122">
        <v>2188.7839589217442</v>
      </c>
      <c r="F68" s="122">
        <v>2080.2596546127543</v>
      </c>
      <c r="G68" s="122">
        <v>2113.8506752445214</v>
      </c>
      <c r="H68" s="122">
        <v>2070.8822628016233</v>
      </c>
      <c r="I68" s="122">
        <v>1998.1660287508869</v>
      </c>
      <c r="J68" s="122">
        <v>1773.1206714877405</v>
      </c>
      <c r="K68" s="122">
        <v>1849.5892705041799</v>
      </c>
      <c r="L68" s="122">
        <v>2000.4569018281159</v>
      </c>
      <c r="M68" s="122">
        <v>1934.3234752741193</v>
      </c>
      <c r="N68" s="122">
        <v>1949.2455762267764</v>
      </c>
      <c r="O68" s="122">
        <v>1902.1107940514587</v>
      </c>
      <c r="P68" s="122">
        <v>1711.6851526872201</v>
      </c>
      <c r="Q68" s="122">
        <v>1761.5250907659126</v>
      </c>
      <c r="R68" s="122">
        <v>1775.6571297121322</v>
      </c>
      <c r="S68" s="122">
        <v>1725.9151344035265</v>
      </c>
      <c r="T68" s="122">
        <v>1697.2202825709719</v>
      </c>
      <c r="U68" s="122">
        <v>1663.1393893375068</v>
      </c>
      <c r="V68" s="122">
        <v>1642.1471013073524</v>
      </c>
      <c r="W68" s="122">
        <v>1341.6220308636423</v>
      </c>
      <c r="DA68" s="130" t="s">
        <v>2305</v>
      </c>
    </row>
    <row r="69" spans="1:105" ht="12" customHeight="1" x14ac:dyDescent="0.25">
      <c r="A69" s="97" t="s">
        <v>134</v>
      </c>
      <c r="B69" s="98">
        <v>2238.9383807612658</v>
      </c>
      <c r="C69" s="98">
        <v>2278.0349769930963</v>
      </c>
      <c r="D69" s="98">
        <v>2260.3704515630502</v>
      </c>
      <c r="E69" s="98">
        <v>2264.1204767962954</v>
      </c>
      <c r="F69" s="98">
        <v>2128.6632050192775</v>
      </c>
      <c r="G69" s="98">
        <v>2176.038139701333</v>
      </c>
      <c r="H69" s="98">
        <v>2113.5007483460022</v>
      </c>
      <c r="I69" s="98">
        <v>2020.5952916703789</v>
      </c>
      <c r="J69" s="98">
        <v>1782.916403890735</v>
      </c>
      <c r="K69" s="98">
        <v>1866.0901328079465</v>
      </c>
      <c r="L69" s="98">
        <v>2019.66329389221</v>
      </c>
      <c r="M69" s="98">
        <v>1943.8810646755903</v>
      </c>
      <c r="N69" s="98">
        <v>1967.2727734613675</v>
      </c>
      <c r="O69" s="98">
        <v>1918.7926814690472</v>
      </c>
      <c r="P69" s="98">
        <v>1714.5369804014742</v>
      </c>
      <c r="Q69" s="98">
        <v>1767.5404459088643</v>
      </c>
      <c r="R69" s="98">
        <v>1781.1492976812096</v>
      </c>
      <c r="S69" s="98">
        <v>1729.3871642889185</v>
      </c>
      <c r="T69" s="98">
        <v>1702.2523705647927</v>
      </c>
      <c r="U69" s="98">
        <v>1669.2511882350368</v>
      </c>
      <c r="V69" s="98">
        <v>1649.9259219263786</v>
      </c>
      <c r="W69" s="98">
        <v>1345.16701802784</v>
      </c>
      <c r="DA69" s="63" t="s">
        <v>2306</v>
      </c>
    </row>
    <row r="70" spans="1:105" ht="12" customHeight="1" x14ac:dyDescent="0.25">
      <c r="A70" s="97" t="s">
        <v>133</v>
      </c>
      <c r="B70" s="98">
        <v>1366.6684460504869</v>
      </c>
      <c r="C70" s="98">
        <v>1369.0719246089445</v>
      </c>
      <c r="D70" s="98">
        <v>1393.3421495898162</v>
      </c>
      <c r="E70" s="98">
        <v>1369.9679278200433</v>
      </c>
      <c r="F70" s="98">
        <v>1332.7181924592057</v>
      </c>
      <c r="G70" s="98">
        <v>1339.8929960361024</v>
      </c>
      <c r="H70" s="98">
        <v>1314.2523002217613</v>
      </c>
      <c r="I70" s="98">
        <v>1270.785643203845</v>
      </c>
      <c r="J70" s="98">
        <v>1165.3240518165519</v>
      </c>
      <c r="K70" s="98">
        <v>1214.7846112447144</v>
      </c>
      <c r="L70" s="98">
        <v>1324.9625895202976</v>
      </c>
      <c r="M70" s="98">
        <v>1319.8596142520444</v>
      </c>
      <c r="N70" s="98">
        <v>1331.2796299396834</v>
      </c>
      <c r="O70" s="98">
        <v>1320.211570233258</v>
      </c>
      <c r="P70" s="98">
        <v>1230.9413139876474</v>
      </c>
      <c r="Q70" s="98">
        <v>1243.2705101923948</v>
      </c>
      <c r="R70" s="98">
        <v>1264.8707787318635</v>
      </c>
      <c r="S70" s="98">
        <v>1252.8400018565076</v>
      </c>
      <c r="T70" s="98">
        <v>1245.3133949705586</v>
      </c>
      <c r="U70" s="98">
        <v>1248.1806095357801</v>
      </c>
      <c r="V70" s="98">
        <v>1243.5898071142196</v>
      </c>
      <c r="W70" s="98">
        <v>1035.1943427356205</v>
      </c>
      <c r="DA70" s="63" t="s">
        <v>2307</v>
      </c>
    </row>
    <row r="71" spans="1:105" ht="12" customHeight="1" x14ac:dyDescent="0.25">
      <c r="A71" s="100" t="s">
        <v>217</v>
      </c>
      <c r="B71" s="101">
        <v>403.36938767894662</v>
      </c>
      <c r="C71" s="101">
        <v>352.3140780255884</v>
      </c>
      <c r="D71" s="101">
        <v>409.83656680395086</v>
      </c>
      <c r="E71" s="101">
        <v>339.53628315805128</v>
      </c>
      <c r="F71" s="101">
        <v>400.56670322790563</v>
      </c>
      <c r="G71" s="101">
        <v>341.27649937251147</v>
      </c>
      <c r="H71" s="101">
        <v>335.15631218444798</v>
      </c>
      <c r="I71" s="101">
        <v>320.27827622730564</v>
      </c>
      <c r="J71" s="101">
        <v>356.46271947054771</v>
      </c>
      <c r="K71" s="101">
        <v>316.00692654030712</v>
      </c>
      <c r="L71" s="101">
        <v>318.61216601091576</v>
      </c>
      <c r="M71" s="101">
        <v>365.65299647771081</v>
      </c>
      <c r="N71" s="101">
        <v>289.88469869415917</v>
      </c>
      <c r="O71" s="101">
        <v>281.65922309074978</v>
      </c>
      <c r="P71" s="101">
        <v>371.91643830994144</v>
      </c>
      <c r="Q71" s="101">
        <v>276.70874893899935</v>
      </c>
      <c r="R71" s="101">
        <v>269.49566280408703</v>
      </c>
      <c r="S71" s="101">
        <v>279.68755938783795</v>
      </c>
      <c r="T71" s="101">
        <v>251.66960309378342</v>
      </c>
      <c r="U71" s="101">
        <v>279.69405274027599</v>
      </c>
      <c r="V71" s="101">
        <v>256.63195521792835</v>
      </c>
      <c r="W71" s="101">
        <v>250.19529817256881</v>
      </c>
      <c r="DA71" s="131" t="s">
        <v>2308</v>
      </c>
    </row>
    <row r="72" spans="1:105" ht="12" customHeight="1" x14ac:dyDescent="0.25">
      <c r="A72" s="103" t="s">
        <v>52</v>
      </c>
      <c r="B72" s="104">
        <v>963.29905837154024</v>
      </c>
      <c r="C72" s="104">
        <v>1016.757846583356</v>
      </c>
      <c r="D72" s="104">
        <v>983.50558278586527</v>
      </c>
      <c r="E72" s="104">
        <v>1030.4316446619919</v>
      </c>
      <c r="F72" s="104">
        <v>932.15148923130016</v>
      </c>
      <c r="G72" s="104">
        <v>998.61649666359119</v>
      </c>
      <c r="H72" s="104">
        <v>979.09598803731319</v>
      </c>
      <c r="I72" s="104">
        <v>950.50736697653952</v>
      </c>
      <c r="J72" s="104">
        <v>808.86133234600425</v>
      </c>
      <c r="K72" s="104">
        <v>898.77768470440708</v>
      </c>
      <c r="L72" s="104">
        <v>1006.3504235093818</v>
      </c>
      <c r="M72" s="104">
        <v>954.20661777433361</v>
      </c>
      <c r="N72" s="104">
        <v>1041.3949312455245</v>
      </c>
      <c r="O72" s="104">
        <v>1038.5523471425081</v>
      </c>
      <c r="P72" s="104">
        <v>859.02487567770595</v>
      </c>
      <c r="Q72" s="104">
        <v>966.56176125339562</v>
      </c>
      <c r="R72" s="104">
        <v>995.37511592777651</v>
      </c>
      <c r="S72" s="104">
        <v>973.15244246866973</v>
      </c>
      <c r="T72" s="104">
        <v>993.64379187677537</v>
      </c>
      <c r="U72" s="104">
        <v>968.48655679550404</v>
      </c>
      <c r="V72" s="104">
        <v>986.957851896291</v>
      </c>
      <c r="W72" s="104">
        <v>784.9990445630516</v>
      </c>
      <c r="DA72" s="132" t="s">
        <v>2309</v>
      </c>
    </row>
    <row r="73" spans="1:105" ht="12" customHeight="1" x14ac:dyDescent="0.25">
      <c r="A73" s="106" t="s">
        <v>122</v>
      </c>
      <c r="B73" s="101">
        <v>1886.3687757314392</v>
      </c>
      <c r="C73" s="101">
        <v>1838.1572300576236</v>
      </c>
      <c r="D73" s="101">
        <v>1918.046418386519</v>
      </c>
      <c r="E73" s="101">
        <v>1798.2253240449736</v>
      </c>
      <c r="F73" s="101">
        <v>1883.4016857561455</v>
      </c>
      <c r="G73" s="101">
        <v>1806.8902231418567</v>
      </c>
      <c r="H73" s="101">
        <v>1785.632476759783</v>
      </c>
      <c r="I73" s="101">
        <v>1704.6170734868469</v>
      </c>
      <c r="J73" s="101">
        <v>1682.9815822869341</v>
      </c>
      <c r="K73" s="101">
        <v>1668.028230097498</v>
      </c>
      <c r="L73" s="101">
        <v>1769.2121727282713</v>
      </c>
      <c r="M73" s="101">
        <v>1878.2574626042563</v>
      </c>
      <c r="N73" s="101">
        <v>1764.063802514974</v>
      </c>
      <c r="O73" s="101">
        <v>1714.0570305582964</v>
      </c>
      <c r="P73" s="101">
        <v>1742.0972685961863</v>
      </c>
      <c r="Q73" s="101">
        <v>1689.6868564623103</v>
      </c>
      <c r="R73" s="101">
        <v>1708.2553118676603</v>
      </c>
      <c r="S73" s="101">
        <v>1729.9093404183745</v>
      </c>
      <c r="T73" s="101">
        <v>1671.6414270921948</v>
      </c>
      <c r="U73" s="101">
        <v>1585.7668737733513</v>
      </c>
      <c r="V73" s="101">
        <v>1496.4500619186354</v>
      </c>
      <c r="W73" s="101">
        <v>1345.9821187448977</v>
      </c>
      <c r="DA73" s="131" t="s">
        <v>2310</v>
      </c>
    </row>
    <row r="74" spans="1:105" ht="12" customHeight="1" x14ac:dyDescent="0.25">
      <c r="A74" s="107" t="s">
        <v>121</v>
      </c>
      <c r="B74" s="104">
        <v>1315.0072425563174</v>
      </c>
      <c r="C74" s="104">
        <v>1269.4732231469914</v>
      </c>
      <c r="D74" s="104">
        <v>1350.5597467985597</v>
      </c>
      <c r="E74" s="104">
        <v>1254.853646788664</v>
      </c>
      <c r="F74" s="104">
        <v>1348.2903820539218</v>
      </c>
      <c r="G74" s="104">
        <v>1280.7654578276356</v>
      </c>
      <c r="H74" s="104">
        <v>1274.7490560301846</v>
      </c>
      <c r="I74" s="104">
        <v>1219.5541277915063</v>
      </c>
      <c r="J74" s="104">
        <v>1225.4097720599393</v>
      </c>
      <c r="K74" s="104">
        <v>1195.1121010502002</v>
      </c>
      <c r="L74" s="104">
        <v>1259.5534492172387</v>
      </c>
      <c r="M74" s="104">
        <v>1372.164339000396</v>
      </c>
      <c r="N74" s="104">
        <v>1275.119302229497</v>
      </c>
      <c r="O74" s="104">
        <v>1237.8328043585116</v>
      </c>
      <c r="P74" s="104">
        <v>1303.7100499699352</v>
      </c>
      <c r="Q74" s="104">
        <v>1229.8671174018311</v>
      </c>
      <c r="R74" s="104">
        <v>1241.9537757203905</v>
      </c>
      <c r="S74" s="104">
        <v>1265.1154682711494</v>
      </c>
      <c r="T74" s="104">
        <v>1230.339079594622</v>
      </c>
      <c r="U74" s="104">
        <v>1233.3305774863011</v>
      </c>
      <c r="V74" s="104">
        <v>1186.1880308041721</v>
      </c>
      <c r="W74" s="104">
        <v>1085.0228223178208</v>
      </c>
      <c r="DA74" s="132" t="s">
        <v>2311</v>
      </c>
    </row>
    <row r="75" spans="1:105" ht="12" customHeight="1" x14ac:dyDescent="0.25">
      <c r="A75" s="108" t="s">
        <v>53</v>
      </c>
      <c r="B75" s="98">
        <v>339.89371323630576</v>
      </c>
      <c r="C75" s="98">
        <v>286.68618364956774</v>
      </c>
      <c r="D75" s="98">
        <v>351.42883288265597</v>
      </c>
      <c r="E75" s="98">
        <v>275.40250684848024</v>
      </c>
      <c r="F75" s="98">
        <v>361.73261413586732</v>
      </c>
      <c r="G75" s="98">
        <v>296.37555423434031</v>
      </c>
      <c r="H75" s="98">
        <v>298.3340629040473</v>
      </c>
      <c r="I75" s="98">
        <v>286.88592211528277</v>
      </c>
      <c r="J75" s="98">
        <v>355.42920909694948</v>
      </c>
      <c r="K75" s="98">
        <v>295.09512706434992</v>
      </c>
      <c r="L75" s="98">
        <v>288.63475457354326</v>
      </c>
      <c r="M75" s="98">
        <v>365.21759529655083</v>
      </c>
      <c r="N75" s="98">
        <v>265.68600744419763</v>
      </c>
      <c r="O75" s="98">
        <v>253.86234714386001</v>
      </c>
      <c r="P75" s="98">
        <v>390.91444853716928</v>
      </c>
      <c r="Q75" s="98">
        <v>271.56153635241446</v>
      </c>
      <c r="R75" s="98">
        <v>264.67512437367736</v>
      </c>
      <c r="S75" s="98">
        <v>287.61327116710805</v>
      </c>
      <c r="T75" s="98">
        <v>244.60548683584909</v>
      </c>
      <c r="U75" s="98">
        <v>269.43878394958318</v>
      </c>
      <c r="V75" s="98">
        <v>237.05060539068563</v>
      </c>
      <c r="W75" s="98">
        <v>266.50077839402229</v>
      </c>
      <c r="DA75" s="63" t="s">
        <v>2312</v>
      </c>
    </row>
    <row r="76" spans="1:105" ht="12" customHeight="1" x14ac:dyDescent="0.25">
      <c r="A76" s="108" t="s">
        <v>52</v>
      </c>
      <c r="B76" s="98">
        <v>975.11352932001125</v>
      </c>
      <c r="C76" s="98">
        <v>982.78703949742351</v>
      </c>
      <c r="D76" s="98">
        <v>999.13091391590365</v>
      </c>
      <c r="E76" s="98">
        <v>979.45113994018391</v>
      </c>
      <c r="F76" s="98">
        <v>986.55776791805454</v>
      </c>
      <c r="G76" s="98">
        <v>984.38990359329523</v>
      </c>
      <c r="H76" s="98">
        <v>976.41499312613746</v>
      </c>
      <c r="I76" s="98">
        <v>932.66820567622335</v>
      </c>
      <c r="J76" s="98">
        <v>869.98056296298978</v>
      </c>
      <c r="K76" s="98">
        <v>900.01697398585043</v>
      </c>
      <c r="L76" s="98">
        <v>970.91869464369563</v>
      </c>
      <c r="M76" s="98">
        <v>1006.9467437038451</v>
      </c>
      <c r="N76" s="98">
        <v>1009.4332947852992</v>
      </c>
      <c r="O76" s="98">
        <v>983.97045721465145</v>
      </c>
      <c r="P76" s="98">
        <v>912.79560143276581</v>
      </c>
      <c r="Q76" s="98">
        <v>958.30558104941667</v>
      </c>
      <c r="R76" s="98">
        <v>977.2786513467131</v>
      </c>
      <c r="S76" s="98">
        <v>977.50219710404133</v>
      </c>
      <c r="T76" s="98">
        <v>985.73359275877283</v>
      </c>
      <c r="U76" s="98">
        <v>963.89179353671773</v>
      </c>
      <c r="V76" s="98">
        <v>949.1374254134862</v>
      </c>
      <c r="W76" s="98">
        <v>818.52204392379861</v>
      </c>
      <c r="DA76" s="63" t="s">
        <v>2313</v>
      </c>
    </row>
    <row r="77" spans="1:105" ht="12" customHeight="1" x14ac:dyDescent="0.25">
      <c r="A77" s="121" t="s">
        <v>54</v>
      </c>
      <c r="B77" s="122">
        <v>1006.3195932501707</v>
      </c>
      <c r="C77" s="122">
        <v>1014.0870195485329</v>
      </c>
      <c r="D77" s="122">
        <v>1018.6904678028651</v>
      </c>
      <c r="E77" s="122">
        <v>1018.6817095841238</v>
      </c>
      <c r="F77" s="122">
        <v>996.38027981410505</v>
      </c>
      <c r="G77" s="122">
        <v>1013.6753852981004</v>
      </c>
      <c r="H77" s="122">
        <v>989.31479659982051</v>
      </c>
      <c r="I77" s="122">
        <v>868.74579621595706</v>
      </c>
      <c r="J77" s="122">
        <v>773.13639286838259</v>
      </c>
      <c r="K77" s="122">
        <v>802.12413937559506</v>
      </c>
      <c r="L77" s="122">
        <v>826.10711848618485</v>
      </c>
      <c r="M77" s="122">
        <v>812.29143870500525</v>
      </c>
      <c r="N77" s="122">
        <v>698.01490272635931</v>
      </c>
      <c r="O77" s="122">
        <v>732.69899282215908</v>
      </c>
      <c r="P77" s="122">
        <v>674.00048281185025</v>
      </c>
      <c r="Q77" s="122">
        <v>694.45882352588853</v>
      </c>
      <c r="R77" s="122">
        <v>713.41875996807244</v>
      </c>
      <c r="S77" s="122">
        <v>806.37050015696536</v>
      </c>
      <c r="T77" s="122">
        <v>788.76320400616316</v>
      </c>
      <c r="U77" s="122">
        <v>810.67590900041864</v>
      </c>
      <c r="V77" s="122">
        <v>862.83502421504613</v>
      </c>
      <c r="W77" s="122">
        <v>753.05442439036005</v>
      </c>
      <c r="DA77" s="130" t="s">
        <v>2314</v>
      </c>
    </row>
    <row r="78" spans="1:105" ht="12" customHeight="1" x14ac:dyDescent="0.25">
      <c r="A78" s="97" t="s">
        <v>192</v>
      </c>
      <c r="B78" s="98">
        <v>1014.150070059942</v>
      </c>
      <c r="C78" s="98">
        <v>1022.2931405496151</v>
      </c>
      <c r="D78" s="98">
        <v>1028.5291936959165</v>
      </c>
      <c r="E78" s="98">
        <v>1038.0006908691887</v>
      </c>
      <c r="F78" s="98">
        <v>1005.5563725817084</v>
      </c>
      <c r="G78" s="98">
        <v>1035.9609666801489</v>
      </c>
      <c r="H78" s="98">
        <v>1001.7762446248477</v>
      </c>
      <c r="I78" s="98">
        <v>874.37879801405347</v>
      </c>
      <c r="J78" s="98">
        <v>780.7890403577203</v>
      </c>
      <c r="K78" s="98">
        <v>810.68269015953172</v>
      </c>
      <c r="L78" s="98">
        <v>834.14877371862121</v>
      </c>
      <c r="M78" s="98">
        <v>816.67099559864232</v>
      </c>
      <c r="N78" s="98">
        <v>702.29441026740619</v>
      </c>
      <c r="O78" s="98">
        <v>737.07310341710115</v>
      </c>
      <c r="P78" s="98">
        <v>678.28798999538617</v>
      </c>
      <c r="Q78" s="98">
        <v>698.10916541553001</v>
      </c>
      <c r="R78" s="98">
        <v>717.74189545595823</v>
      </c>
      <c r="S78" s="98">
        <v>810.73363845651988</v>
      </c>
      <c r="T78" s="98">
        <v>793.48541668529538</v>
      </c>
      <c r="U78" s="98">
        <v>816.10962434496162</v>
      </c>
      <c r="V78" s="98">
        <v>869.50284483780399</v>
      </c>
      <c r="W78" s="98">
        <v>757.4968427758148</v>
      </c>
      <c r="DA78" s="63" t="s">
        <v>2315</v>
      </c>
    </row>
    <row r="79" spans="1:105" ht="12" customHeight="1" x14ac:dyDescent="0.25">
      <c r="A79" s="109" t="s">
        <v>120</v>
      </c>
      <c r="B79" s="33">
        <v>798.7193509887602</v>
      </c>
      <c r="C79" s="33">
        <v>832.6328276261836</v>
      </c>
      <c r="D79" s="33">
        <v>838.39627410942273</v>
      </c>
      <c r="E79" s="33">
        <v>762.81157422666683</v>
      </c>
      <c r="F79" s="33">
        <v>910.18337670388712</v>
      </c>
      <c r="G79" s="33">
        <v>736.46255055437587</v>
      </c>
      <c r="H79" s="33">
        <v>798.5374144052239</v>
      </c>
      <c r="I79" s="33">
        <v>737.82078997553685</v>
      </c>
      <c r="J79" s="33">
        <v>662.79061255266708</v>
      </c>
      <c r="K79" s="33">
        <v>670.11439797803746</v>
      </c>
      <c r="L79" s="33">
        <v>626.0727360177824</v>
      </c>
      <c r="M79" s="33">
        <v>617.14630209875236</v>
      </c>
      <c r="N79" s="33">
        <v>541.90095433322324</v>
      </c>
      <c r="O79" s="33">
        <v>613.14810956684494</v>
      </c>
      <c r="P79" s="33">
        <v>511.42017889336148</v>
      </c>
      <c r="Q79" s="33">
        <v>549.56839627427325</v>
      </c>
      <c r="R79" s="33">
        <v>534.88490594543487</v>
      </c>
      <c r="S79" s="33">
        <v>629.30179326948212</v>
      </c>
      <c r="T79" s="33">
        <v>619.68381213788041</v>
      </c>
      <c r="U79" s="33">
        <v>599.78845902717433</v>
      </c>
      <c r="V79" s="33">
        <v>616.86399625283286</v>
      </c>
      <c r="W79" s="33">
        <v>592.81051223037537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13340.446314732497</v>
      </c>
      <c r="C81" s="117">
        <f t="shared" si="28"/>
        <v>11917.992476582102</v>
      </c>
      <c r="D81" s="117">
        <f t="shared" si="28"/>
        <v>13365.457129800921</v>
      </c>
      <c r="E81" s="117">
        <f t="shared" si="28"/>
        <v>16947.111648594589</v>
      </c>
      <c r="F81" s="117">
        <f t="shared" si="28"/>
        <v>11046.031379555094</v>
      </c>
      <c r="G81" s="117">
        <f t="shared" si="28"/>
        <v>13849.11584320232</v>
      </c>
      <c r="H81" s="117">
        <f t="shared" si="28"/>
        <v>13109.878898850144</v>
      </c>
      <c r="I81" s="117">
        <f t="shared" si="28"/>
        <v>14292.37796290344</v>
      </c>
      <c r="J81" s="117">
        <f t="shared" si="28"/>
        <v>16007.56278659386</v>
      </c>
      <c r="K81" s="117">
        <f t="shared" si="28"/>
        <v>15440.832866084187</v>
      </c>
      <c r="L81" s="117">
        <f t="shared" si="28"/>
        <v>14988.768779248765</v>
      </c>
      <c r="M81" s="117">
        <f t="shared" si="28"/>
        <v>10643.837435609452</v>
      </c>
      <c r="N81" s="117">
        <f t="shared" si="28"/>
        <v>14439.649713504972</v>
      </c>
      <c r="O81" s="117">
        <f t="shared" si="28"/>
        <v>14391.835001133568</v>
      </c>
      <c r="P81" s="117">
        <f t="shared" si="28"/>
        <v>12022.821312348326</v>
      </c>
      <c r="Q81" s="117">
        <f t="shared" si="28"/>
        <v>13153.711660863339</v>
      </c>
      <c r="R81" s="117">
        <f t="shared" ref="R81:V81" si="29">R82+R85+R87+R100</f>
        <v>12627.447552857089</v>
      </c>
      <c r="S81" s="117">
        <f t="shared" si="29"/>
        <v>13469.961719874376</v>
      </c>
      <c r="T81" s="117">
        <f t="shared" si="29"/>
        <v>12489.760802818231</v>
      </c>
      <c r="U81" s="117">
        <f t="shared" si="29"/>
        <v>12263.734620174109</v>
      </c>
      <c r="V81" s="117">
        <f t="shared" si="29"/>
        <v>11697.853742196188</v>
      </c>
      <c r="W81" s="117">
        <f t="shared" ref="W81" si="30">W82+W85+W87+W100</f>
        <v>12595.752158213127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10338.103328970285</v>
      </c>
      <c r="C82" s="122">
        <f t="shared" si="31"/>
        <v>9006.5058566478237</v>
      </c>
      <c r="D82" s="122">
        <f t="shared" si="31"/>
        <v>10366.447448926276</v>
      </c>
      <c r="E82" s="122">
        <f t="shared" si="31"/>
        <v>14000.878802740708</v>
      </c>
      <c r="F82" s="122">
        <f t="shared" si="31"/>
        <v>7992.7044182820682</v>
      </c>
      <c r="G82" s="122">
        <f t="shared" si="31"/>
        <v>11055.260244440813</v>
      </c>
      <c r="H82" s="122">
        <f t="shared" si="31"/>
        <v>10287.775031380948</v>
      </c>
      <c r="I82" s="122">
        <f t="shared" si="31"/>
        <v>11687.648612901503</v>
      </c>
      <c r="J82" s="122">
        <f t="shared" si="31"/>
        <v>13474.050032175435</v>
      </c>
      <c r="K82" s="122">
        <f t="shared" si="31"/>
        <v>12942.563556275389</v>
      </c>
      <c r="L82" s="122">
        <f t="shared" si="31"/>
        <v>12457.885194398677</v>
      </c>
      <c r="M82" s="122">
        <f t="shared" si="31"/>
        <v>7972.6085824366428</v>
      </c>
      <c r="N82" s="122">
        <f t="shared" si="31"/>
        <v>11921.221435447565</v>
      </c>
      <c r="O82" s="122">
        <f t="shared" si="31"/>
        <v>11973.833836581276</v>
      </c>
      <c r="P82" s="122">
        <f t="shared" si="31"/>
        <v>9712.4931594389873</v>
      </c>
      <c r="Q82" s="122">
        <f t="shared" si="31"/>
        <v>10857.983282046296</v>
      </c>
      <c r="R82" s="122">
        <f t="shared" ref="R82:V82" si="32">SUM(R83:R84)</f>
        <v>10377.610043832734</v>
      </c>
      <c r="S82" s="122">
        <f t="shared" si="32"/>
        <v>11072.03841802442</v>
      </c>
      <c r="T82" s="122">
        <f t="shared" si="32"/>
        <v>10164.390910388645</v>
      </c>
      <c r="U82" s="122">
        <f t="shared" si="32"/>
        <v>9956.3754660840641</v>
      </c>
      <c r="V82" s="122">
        <f t="shared" si="32"/>
        <v>9484.7628529626272</v>
      </c>
      <c r="W82" s="122">
        <f t="shared" ref="W82" si="33">SUM(W83:W84)</f>
        <v>10507.261170602618</v>
      </c>
      <c r="DA82" s="130" t="s">
        <v>2318</v>
      </c>
    </row>
    <row r="83" spans="1:105" ht="12" customHeight="1" x14ac:dyDescent="0.25">
      <c r="A83" s="97" t="s">
        <v>204</v>
      </c>
      <c r="B83" s="98">
        <v>10291.010763196189</v>
      </c>
      <c r="C83" s="98">
        <v>8964.6015245441904</v>
      </c>
      <c r="D83" s="98">
        <v>10315.517209121726</v>
      </c>
      <c r="E83" s="98">
        <v>13936.432681894454</v>
      </c>
      <c r="F83" s="98">
        <v>7952.9375495637569</v>
      </c>
      <c r="G83" s="98">
        <v>10998.956475384446</v>
      </c>
      <c r="H83" s="98">
        <v>10235.30999507669</v>
      </c>
      <c r="I83" s="98">
        <v>11628.088740302164</v>
      </c>
      <c r="J83" s="98">
        <v>13407.785196605588</v>
      </c>
      <c r="K83" s="98">
        <v>12879.255812172587</v>
      </c>
      <c r="L83" s="98">
        <v>12394.726323520401</v>
      </c>
      <c r="M83" s="98">
        <v>7932.053635773932</v>
      </c>
      <c r="N83" s="98">
        <v>11863.671043004155</v>
      </c>
      <c r="O83" s="98">
        <v>11911.572875286884</v>
      </c>
      <c r="P83" s="98">
        <v>9660.2336674008602</v>
      </c>
      <c r="Q83" s="98">
        <v>10804.355669129805</v>
      </c>
      <c r="R83" s="98">
        <v>10325.774230468369</v>
      </c>
      <c r="S83" s="98">
        <v>11016.030890346887</v>
      </c>
      <c r="T83" s="98">
        <v>10112.458891093989</v>
      </c>
      <c r="U83" s="98">
        <v>9904.1247686216739</v>
      </c>
      <c r="V83" s="98">
        <v>9434.2551609723596</v>
      </c>
      <c r="W83" s="98">
        <v>10451.995608851426</v>
      </c>
      <c r="DA83" s="63" t="s">
        <v>2319</v>
      </c>
    </row>
    <row r="84" spans="1:105" ht="12" customHeight="1" x14ac:dyDescent="0.25">
      <c r="A84" s="97" t="s">
        <v>53</v>
      </c>
      <c r="B84" s="98">
        <v>47.092565774095661</v>
      </c>
      <c r="C84" s="98">
        <v>41.904332103633614</v>
      </c>
      <c r="D84" s="98">
        <v>50.930239804548833</v>
      </c>
      <c r="E84" s="98">
        <v>64.446120846253606</v>
      </c>
      <c r="F84" s="98">
        <v>39.766868718311322</v>
      </c>
      <c r="G84" s="98">
        <v>56.303769056366562</v>
      </c>
      <c r="H84" s="98">
        <v>52.4650363042579</v>
      </c>
      <c r="I84" s="98">
        <v>59.559872599338313</v>
      </c>
      <c r="J84" s="98">
        <v>66.264835569847236</v>
      </c>
      <c r="K84" s="98">
        <v>63.307744102801998</v>
      </c>
      <c r="L84" s="98">
        <v>63.158870878276424</v>
      </c>
      <c r="M84" s="98">
        <v>40.554946662711203</v>
      </c>
      <c r="N84" s="98">
        <v>57.550392443409834</v>
      </c>
      <c r="O84" s="98">
        <v>62.260961294392558</v>
      </c>
      <c r="P84" s="98">
        <v>52.259492038126432</v>
      </c>
      <c r="Q84" s="98">
        <v>53.627612916490563</v>
      </c>
      <c r="R84" s="98">
        <v>51.835813364365492</v>
      </c>
      <c r="S84" s="98">
        <v>56.007527677533602</v>
      </c>
      <c r="T84" s="98">
        <v>51.932019294656364</v>
      </c>
      <c r="U84" s="98">
        <v>52.250697462389411</v>
      </c>
      <c r="V84" s="98">
        <v>50.507691990267183</v>
      </c>
      <c r="W84" s="98">
        <v>55.265561751192216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31.674429287263671</v>
      </c>
      <c r="C85" s="122">
        <f t="shared" si="34"/>
        <v>38.517559345928582</v>
      </c>
      <c r="D85" s="122">
        <f t="shared" si="34"/>
        <v>39.034614569652945</v>
      </c>
      <c r="E85" s="122">
        <f t="shared" si="34"/>
        <v>151.09403895550668</v>
      </c>
      <c r="F85" s="122">
        <f t="shared" si="34"/>
        <v>66.961521911775918</v>
      </c>
      <c r="G85" s="122">
        <f t="shared" si="34"/>
        <v>62.018169017666601</v>
      </c>
      <c r="H85" s="122">
        <f t="shared" si="34"/>
        <v>88.791173920126226</v>
      </c>
      <c r="I85" s="122">
        <f t="shared" si="34"/>
        <v>86.083309692860368</v>
      </c>
      <c r="J85" s="122">
        <f t="shared" si="34"/>
        <v>114.20445853498813</v>
      </c>
      <c r="K85" s="122">
        <f t="shared" si="34"/>
        <v>113.16311741051115</v>
      </c>
      <c r="L85" s="122">
        <f t="shared" si="34"/>
        <v>86.531196904456351</v>
      </c>
      <c r="M85" s="122">
        <f t="shared" si="34"/>
        <v>95.73199441070139</v>
      </c>
      <c r="N85" s="122">
        <f t="shared" si="34"/>
        <v>144.84579383477177</v>
      </c>
      <c r="O85" s="122">
        <f t="shared" si="34"/>
        <v>82.808318704644662</v>
      </c>
      <c r="P85" s="122">
        <f t="shared" si="34"/>
        <v>51.78364456611942</v>
      </c>
      <c r="Q85" s="122">
        <f t="shared" si="34"/>
        <v>100.20361028912394</v>
      </c>
      <c r="R85" s="122">
        <f t="shared" si="34"/>
        <v>70.529346529710892</v>
      </c>
      <c r="S85" s="122">
        <f t="shared" si="34"/>
        <v>110.81566611798532</v>
      </c>
      <c r="T85" s="122">
        <f t="shared" si="34"/>
        <v>90.989012492664571</v>
      </c>
      <c r="U85" s="122">
        <f t="shared" si="34"/>
        <v>116.17448760956894</v>
      </c>
      <c r="V85" s="122">
        <f t="shared" si="34"/>
        <v>93.819415618511528</v>
      </c>
      <c r="W85" s="122">
        <f t="shared" si="34"/>
        <v>110.43877310709571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31.674429287263671</v>
      </c>
      <c r="C86" s="98">
        <f>IF(RES_hhdet_fec!C86=0,0,RES_hhdet_fec!C86*1000*11630/RES_hhdet_num!C81)</f>
        <v>38.517559345928582</v>
      </c>
      <c r="D86" s="98">
        <f>IF(RES_hhdet_fec!D86=0,0,RES_hhdet_fec!D86*1000*11630/RES_hhdet_num!D81)</f>
        <v>39.034614569652945</v>
      </c>
      <c r="E86" s="98">
        <f>IF(RES_hhdet_fec!E86=0,0,RES_hhdet_fec!E86*1000*11630/RES_hhdet_num!E81)</f>
        <v>151.09403895550668</v>
      </c>
      <c r="F86" s="98">
        <f>IF(RES_hhdet_fec!F86=0,0,RES_hhdet_fec!F86*1000*11630/RES_hhdet_num!F81)</f>
        <v>66.961521911775918</v>
      </c>
      <c r="G86" s="98">
        <f>IF(RES_hhdet_fec!G86=0,0,RES_hhdet_fec!G86*1000*11630/RES_hhdet_num!G81)</f>
        <v>62.018169017666601</v>
      </c>
      <c r="H86" s="98">
        <f>IF(RES_hhdet_fec!H86=0,0,RES_hhdet_fec!H86*1000*11630/RES_hhdet_num!H81)</f>
        <v>88.791173920126226</v>
      </c>
      <c r="I86" s="98">
        <f>IF(RES_hhdet_fec!I86=0,0,RES_hhdet_fec!I86*1000*11630/RES_hhdet_num!I81)</f>
        <v>86.083309692860368</v>
      </c>
      <c r="J86" s="98">
        <f>IF(RES_hhdet_fec!J86=0,0,RES_hhdet_fec!J86*1000*11630/RES_hhdet_num!J81)</f>
        <v>114.20445853498813</v>
      </c>
      <c r="K86" s="98">
        <f>IF(RES_hhdet_fec!K86=0,0,RES_hhdet_fec!K86*1000*11630/RES_hhdet_num!K81)</f>
        <v>113.16311741051115</v>
      </c>
      <c r="L86" s="98">
        <f>IF(RES_hhdet_fec!L86=0,0,RES_hhdet_fec!L86*1000*11630/RES_hhdet_num!L81)</f>
        <v>86.531196904456351</v>
      </c>
      <c r="M86" s="98">
        <f>IF(RES_hhdet_fec!M86=0,0,RES_hhdet_fec!M86*1000*11630/RES_hhdet_num!M81)</f>
        <v>95.73199441070139</v>
      </c>
      <c r="N86" s="98">
        <f>IF(RES_hhdet_fec!N86=0,0,RES_hhdet_fec!N86*1000*11630/RES_hhdet_num!N81)</f>
        <v>144.84579383477177</v>
      </c>
      <c r="O86" s="98">
        <f>IF(RES_hhdet_fec!O86=0,0,RES_hhdet_fec!O86*1000*11630/RES_hhdet_num!O81)</f>
        <v>82.808318704644662</v>
      </c>
      <c r="P86" s="98">
        <f>IF(RES_hhdet_fec!P86=0,0,RES_hhdet_fec!P86*1000*11630/RES_hhdet_num!P81)</f>
        <v>51.78364456611942</v>
      </c>
      <c r="Q86" s="98">
        <f>IF(RES_hhdet_fec!Q86=0,0,RES_hhdet_fec!Q86*1000*11630/RES_hhdet_num!Q81)</f>
        <v>100.20361028912394</v>
      </c>
      <c r="R86" s="98">
        <f>IF(RES_hhdet_fec!R86=0,0,RES_hhdet_fec!R86*1000*11630/RES_hhdet_num!R81)</f>
        <v>70.529346529710892</v>
      </c>
      <c r="S86" s="98">
        <f>IF(RES_hhdet_fec!S86=0,0,RES_hhdet_fec!S86*1000*11630/RES_hhdet_num!S81)</f>
        <v>110.81566611798532</v>
      </c>
      <c r="T86" s="98">
        <f>IF(RES_hhdet_fec!T86=0,0,RES_hhdet_fec!T86*1000*11630/RES_hhdet_num!T81)</f>
        <v>90.989012492664571</v>
      </c>
      <c r="U86" s="98">
        <f>IF(RES_hhdet_fec!U86=0,0,RES_hhdet_fec!U86*1000*11630/RES_hhdet_num!U81)</f>
        <v>116.17448760956894</v>
      </c>
      <c r="V86" s="98">
        <f>IF(RES_hhdet_fec!V86=0,0,RES_hhdet_fec!V86*1000*11630/RES_hhdet_num!V81)</f>
        <v>93.819415618511528</v>
      </c>
      <c r="W86" s="98">
        <f>IF(RES_hhdet_fec!W86=0,0,RES_hhdet_fec!W86*1000*11630/RES_hhdet_num!W81)</f>
        <v>110.43877310709571</v>
      </c>
      <c r="DA86" s="63" t="s">
        <v>2322</v>
      </c>
    </row>
    <row r="87" spans="1:105" ht="12" customHeight="1" x14ac:dyDescent="0.25">
      <c r="A87" s="121" t="s">
        <v>55</v>
      </c>
      <c r="B87" s="122">
        <v>2069.2301639707348</v>
      </c>
      <c r="C87" s="122">
        <v>1965.9658423452288</v>
      </c>
      <c r="D87" s="122">
        <v>2037.7934331269328</v>
      </c>
      <c r="E87" s="122">
        <v>1931.8423234394259</v>
      </c>
      <c r="F87" s="122">
        <v>2010.0490040302857</v>
      </c>
      <c r="G87" s="122">
        <v>1887.1354052526835</v>
      </c>
      <c r="H87" s="122">
        <v>1870.5551934236237</v>
      </c>
      <c r="I87" s="122">
        <v>1715.2415630858641</v>
      </c>
      <c r="J87" s="122">
        <v>1673.8547313676443</v>
      </c>
      <c r="K87" s="122">
        <v>1645.6750334149315</v>
      </c>
      <c r="L87" s="122">
        <v>1729.5411578991666</v>
      </c>
      <c r="M87" s="122">
        <v>1876.7603080237513</v>
      </c>
      <c r="N87" s="122">
        <v>1758.3079995979629</v>
      </c>
      <c r="O87" s="122">
        <v>1673.6897195427207</v>
      </c>
      <c r="P87" s="122">
        <v>1644.2144282095862</v>
      </c>
      <c r="Q87" s="122">
        <v>1573.2375685167024</v>
      </c>
      <c r="R87" s="122">
        <v>1556.6278599560358</v>
      </c>
      <c r="S87" s="122">
        <v>1584.1658140909458</v>
      </c>
      <c r="T87" s="122">
        <v>1534.5334258210321</v>
      </c>
      <c r="U87" s="122">
        <v>1500.3764842052608</v>
      </c>
      <c r="V87" s="122">
        <v>1420.2024538409789</v>
      </c>
      <c r="W87" s="122">
        <v>1300.0263701833792</v>
      </c>
      <c r="DA87" s="130" t="s">
        <v>2323</v>
      </c>
    </row>
    <row r="88" spans="1:105" ht="12" customHeight="1" x14ac:dyDescent="0.25">
      <c r="A88" s="97" t="s">
        <v>132</v>
      </c>
      <c r="B88" s="98">
        <v>2457.2414590724234</v>
      </c>
      <c r="C88" s="98">
        <v>2016.0838558649396</v>
      </c>
      <c r="D88" s="98">
        <v>2389.1093854756277</v>
      </c>
      <c r="E88" s="98">
        <v>2192.1985683259336</v>
      </c>
      <c r="F88" s="98">
        <v>1944.7034414515913</v>
      </c>
      <c r="G88" s="98">
        <v>1949.6862596948838</v>
      </c>
      <c r="H88" s="98">
        <v>2059.0357432269875</v>
      </c>
      <c r="I88" s="98">
        <v>1795.2492745239879</v>
      </c>
      <c r="J88" s="98">
        <v>1739.638248938712</v>
      </c>
      <c r="K88" s="98">
        <v>1656.3865158278807</v>
      </c>
      <c r="L88" s="98">
        <v>1738.8616274658648</v>
      </c>
      <c r="M88" s="98">
        <v>1871.8214752307595</v>
      </c>
      <c r="N88" s="98">
        <v>1755.8358211774628</v>
      </c>
      <c r="O88" s="98">
        <v>1665.7835438857569</v>
      </c>
      <c r="P88" s="98">
        <v>1695.272332413414</v>
      </c>
      <c r="Q88" s="98">
        <v>1609.1424811044551</v>
      </c>
      <c r="R88" s="98">
        <v>1548.139282176536</v>
      </c>
      <c r="S88" s="98">
        <v>1661.6255207479783</v>
      </c>
      <c r="T88" s="98">
        <v>1542.0501785069425</v>
      </c>
      <c r="U88" s="98">
        <v>1481.7365775220348</v>
      </c>
      <c r="V88" s="98">
        <v>1366.9489126077754</v>
      </c>
      <c r="W88" s="98">
        <v>1341.235451558495</v>
      </c>
      <c r="DA88" s="63" t="s">
        <v>2324</v>
      </c>
    </row>
    <row r="89" spans="1:105" ht="12" customHeight="1" x14ac:dyDescent="0.25">
      <c r="A89" s="97" t="s">
        <v>131</v>
      </c>
      <c r="B89" s="98">
        <v>1395.2010753502568</v>
      </c>
      <c r="C89" s="98">
        <v>1165.9830050608134</v>
      </c>
      <c r="D89" s="98">
        <v>1469.4715864898778</v>
      </c>
      <c r="E89" s="98">
        <v>1359.30510790639</v>
      </c>
      <c r="F89" s="98">
        <v>1270.8206513957125</v>
      </c>
      <c r="G89" s="98">
        <v>1272.7099250884312</v>
      </c>
      <c r="H89" s="98">
        <v>1372.123052991506</v>
      </c>
      <c r="I89" s="98">
        <v>1212.6305695267163</v>
      </c>
      <c r="J89" s="98">
        <v>1220.6379068300812</v>
      </c>
      <c r="K89" s="98">
        <v>1160.782247891053</v>
      </c>
      <c r="L89" s="98">
        <v>1228.923163735476</v>
      </c>
      <c r="M89" s="98">
        <v>1363.8287987057345</v>
      </c>
      <c r="N89" s="98">
        <v>1281.1036675290959</v>
      </c>
      <c r="O89" s="98">
        <v>1234.1520788231619</v>
      </c>
      <c r="P89" s="98">
        <v>1296.90621497896</v>
      </c>
      <c r="Q89" s="98">
        <v>1214.4307001836744</v>
      </c>
      <c r="R89" s="98">
        <v>1176.9551163284905</v>
      </c>
      <c r="S89" s="98">
        <v>1287.0534616471832</v>
      </c>
      <c r="T89" s="98">
        <v>1212.2664991494589</v>
      </c>
      <c r="U89" s="98">
        <v>1193.9492701256581</v>
      </c>
      <c r="V89" s="98">
        <v>1115.6304947741999</v>
      </c>
      <c r="W89" s="98">
        <v>1125.0590862736267</v>
      </c>
      <c r="DA89" s="63" t="s">
        <v>2325</v>
      </c>
    </row>
    <row r="90" spans="1:105" ht="12" customHeight="1" x14ac:dyDescent="0.25">
      <c r="A90" s="100" t="s">
        <v>204</v>
      </c>
      <c r="B90" s="101">
        <v>442.69794913405985</v>
      </c>
      <c r="C90" s="101">
        <v>317.58235547460777</v>
      </c>
      <c r="D90" s="101">
        <v>427.68059298938755</v>
      </c>
      <c r="E90" s="101">
        <v>327.04235530563335</v>
      </c>
      <c r="F90" s="101">
        <v>366.81228266503831</v>
      </c>
      <c r="G90" s="101">
        <v>306.5806857156706</v>
      </c>
      <c r="H90" s="101">
        <v>327.85835388968087</v>
      </c>
      <c r="I90" s="101">
        <v>285.27769443611129</v>
      </c>
      <c r="J90" s="101">
        <v>349.22836510916414</v>
      </c>
      <c r="K90" s="101">
        <v>279.94675534824728</v>
      </c>
      <c r="L90" s="101">
        <v>271.12709598247295</v>
      </c>
      <c r="M90" s="101">
        <v>348.57119435317429</v>
      </c>
      <c r="N90" s="101">
        <v>255.28097347588277</v>
      </c>
      <c r="O90" s="101">
        <v>241.18163378190579</v>
      </c>
      <c r="P90" s="101">
        <v>365.60720486185915</v>
      </c>
      <c r="Q90" s="101">
        <v>251.53392434931482</v>
      </c>
      <c r="R90" s="101">
        <v>233.40000858230195</v>
      </c>
      <c r="S90" s="101">
        <v>270.22299258732608</v>
      </c>
      <c r="T90" s="101">
        <v>229.45295649917603</v>
      </c>
      <c r="U90" s="101">
        <v>250.85054119827728</v>
      </c>
      <c r="V90" s="101">
        <v>214.62616116906898</v>
      </c>
      <c r="W90" s="101">
        <v>258.92045902526115</v>
      </c>
      <c r="DA90" s="131" t="s">
        <v>2326</v>
      </c>
    </row>
    <row r="91" spans="1:105" ht="12" customHeight="1" x14ac:dyDescent="0.25">
      <c r="A91" s="103" t="s">
        <v>52</v>
      </c>
      <c r="B91" s="104">
        <v>952.50312621619707</v>
      </c>
      <c r="C91" s="104">
        <v>848.40064958620565</v>
      </c>
      <c r="D91" s="104">
        <v>1041.79099350049</v>
      </c>
      <c r="E91" s="104">
        <v>1032.2627526007566</v>
      </c>
      <c r="F91" s="104">
        <v>904.00836873067385</v>
      </c>
      <c r="G91" s="104">
        <v>966.12923937276094</v>
      </c>
      <c r="H91" s="104">
        <v>1044.2646991018255</v>
      </c>
      <c r="I91" s="104">
        <v>927.35287509060493</v>
      </c>
      <c r="J91" s="104">
        <v>871.40954172091722</v>
      </c>
      <c r="K91" s="104">
        <v>880.83549254280558</v>
      </c>
      <c r="L91" s="104">
        <v>957.79606775300306</v>
      </c>
      <c r="M91" s="104">
        <v>1015.2576043525602</v>
      </c>
      <c r="N91" s="104">
        <v>1025.8226940532131</v>
      </c>
      <c r="O91" s="104">
        <v>992.97044504125574</v>
      </c>
      <c r="P91" s="104">
        <v>931.29901011710092</v>
      </c>
      <c r="Q91" s="104">
        <v>962.89677583435957</v>
      </c>
      <c r="R91" s="104">
        <v>943.5551077461887</v>
      </c>
      <c r="S91" s="104">
        <v>1016.8304690598573</v>
      </c>
      <c r="T91" s="104">
        <v>982.8135426502829</v>
      </c>
      <c r="U91" s="104">
        <v>943.09872892738088</v>
      </c>
      <c r="V91" s="104">
        <v>901.00433360513091</v>
      </c>
      <c r="W91" s="104">
        <v>866.13862724836565</v>
      </c>
      <c r="DA91" s="132" t="s">
        <v>2327</v>
      </c>
    </row>
    <row r="92" spans="1:105" ht="12" customHeight="1" x14ac:dyDescent="0.25">
      <c r="A92" s="106" t="s">
        <v>124</v>
      </c>
      <c r="B92" s="101">
        <v>2089.7383658399613</v>
      </c>
      <c r="C92" s="101">
        <v>2106.5156925033325</v>
      </c>
      <c r="D92" s="101">
        <v>2062.9558088441463</v>
      </c>
      <c r="E92" s="101">
        <v>2022.068931466069</v>
      </c>
      <c r="F92" s="101">
        <v>2281.8365952481017</v>
      </c>
      <c r="G92" s="101">
        <v>2073.1943647229687</v>
      </c>
      <c r="H92" s="101">
        <v>2023.9897337524396</v>
      </c>
      <c r="I92" s="101">
        <v>1861.1008276896894</v>
      </c>
      <c r="J92" s="101">
        <v>1787.3471042927599</v>
      </c>
      <c r="K92" s="101">
        <v>1813.3556031077565</v>
      </c>
      <c r="L92" s="101">
        <v>1945.2468588508225</v>
      </c>
      <c r="M92" s="101">
        <v>2167.6082172333095</v>
      </c>
      <c r="N92" s="101">
        <v>2015.4915466647294</v>
      </c>
      <c r="O92" s="101">
        <v>1926.1980402943575</v>
      </c>
      <c r="P92" s="101">
        <v>1738.7213572928054</v>
      </c>
      <c r="Q92" s="101">
        <v>1737.9733433544352</v>
      </c>
      <c r="R92" s="101">
        <v>1730.4788581738426</v>
      </c>
      <c r="S92" s="101">
        <v>1713.4936829311407</v>
      </c>
      <c r="T92" s="101">
        <v>1668.7668318811234</v>
      </c>
      <c r="U92" s="101">
        <v>1558.5305069562212</v>
      </c>
      <c r="V92" s="101">
        <v>1493.2907974391183</v>
      </c>
      <c r="W92" s="101">
        <v>1378.2235950551756</v>
      </c>
      <c r="DA92" s="131" t="s">
        <v>2328</v>
      </c>
    </row>
    <row r="93" spans="1:105" ht="12" customHeight="1" x14ac:dyDescent="0.25">
      <c r="A93" s="107" t="s">
        <v>123</v>
      </c>
      <c r="B93" s="104">
        <v>1340.7348730951644</v>
      </c>
      <c r="C93" s="104">
        <v>1336.5468341341166</v>
      </c>
      <c r="D93" s="104">
        <v>1342.2733407399558</v>
      </c>
      <c r="E93" s="104">
        <v>1296.5070804235017</v>
      </c>
      <c r="F93" s="104">
        <v>1505.7886154868754</v>
      </c>
      <c r="G93" s="104">
        <v>1348.9948327155644</v>
      </c>
      <c r="H93" s="104">
        <v>1325.3267614077197</v>
      </c>
      <c r="I93" s="104">
        <v>1221.5169332085111</v>
      </c>
      <c r="J93" s="104">
        <v>1206.776835941803</v>
      </c>
      <c r="K93" s="104">
        <v>1204.4423101840648</v>
      </c>
      <c r="L93" s="104">
        <v>1287.8895819494717</v>
      </c>
      <c r="M93" s="104">
        <v>1470.0767767317736</v>
      </c>
      <c r="N93" s="104">
        <v>1340.7046372005443</v>
      </c>
      <c r="O93" s="104">
        <v>1292.2010453139312</v>
      </c>
      <c r="P93" s="104">
        <v>1229.5029728834061</v>
      </c>
      <c r="Q93" s="104">
        <v>1210.1975173631395</v>
      </c>
      <c r="R93" s="104">
        <v>1233.9868905867215</v>
      </c>
      <c r="S93" s="104">
        <v>1266.8466399824304</v>
      </c>
      <c r="T93" s="104">
        <v>1261.7663054354468</v>
      </c>
      <c r="U93" s="104">
        <v>1213.6371506000514</v>
      </c>
      <c r="V93" s="104">
        <v>1175.2557838556597</v>
      </c>
      <c r="W93" s="104">
        <v>1108.3320685157228</v>
      </c>
      <c r="DA93" s="132" t="s">
        <v>2329</v>
      </c>
    </row>
    <row r="94" spans="1:105" ht="12" customHeight="1" x14ac:dyDescent="0.25">
      <c r="A94" s="108" t="s">
        <v>50</v>
      </c>
      <c r="B94" s="98">
        <v>376.49225142396915</v>
      </c>
      <c r="C94" s="98">
        <v>328.10588075500112</v>
      </c>
      <c r="D94" s="98">
        <v>378.1619049257576</v>
      </c>
      <c r="E94" s="98">
        <v>310.09419196162031</v>
      </c>
      <c r="F94" s="98">
        <v>438.26069254601606</v>
      </c>
      <c r="G94" s="98">
        <v>339.35480872695103</v>
      </c>
      <c r="H94" s="98">
        <v>336.99085018667517</v>
      </c>
      <c r="I94" s="98">
        <v>310.92700118442463</v>
      </c>
      <c r="J94" s="98">
        <v>376.04007961740871</v>
      </c>
      <c r="K94" s="98">
        <v>321.2058279464934</v>
      </c>
      <c r="L94" s="98">
        <v>319.11526317461067</v>
      </c>
      <c r="M94" s="98">
        <v>421.08446089063182</v>
      </c>
      <c r="N94" s="98">
        <v>303.23477814507703</v>
      </c>
      <c r="O94" s="98">
        <v>286.22177599941904</v>
      </c>
      <c r="P94" s="98">
        <v>383.98267649417801</v>
      </c>
      <c r="Q94" s="98">
        <v>275.51292955901863</v>
      </c>
      <c r="R94" s="98">
        <v>265.25171226280406</v>
      </c>
      <c r="S94" s="98">
        <v>281.73312592171203</v>
      </c>
      <c r="T94" s="98">
        <v>250.97893587534853</v>
      </c>
      <c r="U94" s="98">
        <v>266.55545467999161</v>
      </c>
      <c r="V94" s="98">
        <v>236.8010629417723</v>
      </c>
      <c r="W94" s="98">
        <v>267.50006982439629</v>
      </c>
      <c r="DA94" s="63" t="s">
        <v>2330</v>
      </c>
    </row>
    <row r="95" spans="1:105" ht="12" customHeight="1" x14ac:dyDescent="0.25">
      <c r="A95" s="108" t="s">
        <v>52</v>
      </c>
      <c r="B95" s="98">
        <v>964.24262167119525</v>
      </c>
      <c r="C95" s="98">
        <v>1008.4409533791154</v>
      </c>
      <c r="D95" s="98">
        <v>964.11143581419822</v>
      </c>
      <c r="E95" s="98">
        <v>986.41288846188138</v>
      </c>
      <c r="F95" s="98">
        <v>1067.5279229408593</v>
      </c>
      <c r="G95" s="98">
        <v>1009.6400239886132</v>
      </c>
      <c r="H95" s="98">
        <v>988.33591122104463</v>
      </c>
      <c r="I95" s="98">
        <v>910.58993202408647</v>
      </c>
      <c r="J95" s="98">
        <v>830.73675632439449</v>
      </c>
      <c r="K95" s="98">
        <v>883.23648223757141</v>
      </c>
      <c r="L95" s="98">
        <v>968.77431877486106</v>
      </c>
      <c r="M95" s="98">
        <v>1048.9923158411416</v>
      </c>
      <c r="N95" s="98">
        <v>1037.4698590554672</v>
      </c>
      <c r="O95" s="98">
        <v>1005.9792693145122</v>
      </c>
      <c r="P95" s="98">
        <v>845.52029638922806</v>
      </c>
      <c r="Q95" s="98">
        <v>934.68458780412095</v>
      </c>
      <c r="R95" s="98">
        <v>968.73517832391769</v>
      </c>
      <c r="S95" s="98">
        <v>985.11351406071822</v>
      </c>
      <c r="T95" s="98">
        <v>1010.7873695600983</v>
      </c>
      <c r="U95" s="98">
        <v>947.08169592005993</v>
      </c>
      <c r="V95" s="98">
        <v>938.45472091388729</v>
      </c>
      <c r="W95" s="98">
        <v>840.83199869132659</v>
      </c>
      <c r="DA95" s="63" t="s">
        <v>2331</v>
      </c>
    </row>
    <row r="96" spans="1:105" ht="12" customHeight="1" x14ac:dyDescent="0.25">
      <c r="A96" s="106" t="s">
        <v>122</v>
      </c>
      <c r="B96" s="101">
        <v>1886.3687757314394</v>
      </c>
      <c r="C96" s="101">
        <v>1826.5244333883218</v>
      </c>
      <c r="D96" s="101">
        <v>1895.7696875984957</v>
      </c>
      <c r="E96" s="101">
        <v>1782.8275424765338</v>
      </c>
      <c r="F96" s="101">
        <v>1876.8740995557137</v>
      </c>
      <c r="G96" s="101">
        <v>1796.8278474820654</v>
      </c>
      <c r="H96" s="101">
        <v>1779.5865327395518</v>
      </c>
      <c r="I96" s="101">
        <v>1696.4144195165225</v>
      </c>
      <c r="J96" s="101">
        <v>1675.5567795316051</v>
      </c>
      <c r="K96" s="101">
        <v>1659.9259364793086</v>
      </c>
      <c r="L96" s="101">
        <v>1759.0498562615237</v>
      </c>
      <c r="M96" s="101">
        <v>1893.2360543870891</v>
      </c>
      <c r="N96" s="101">
        <v>1792.5449977377318</v>
      </c>
      <c r="O96" s="101">
        <v>1725.9468679720742</v>
      </c>
      <c r="P96" s="101">
        <v>1727.7868595822704</v>
      </c>
      <c r="Q96" s="101">
        <v>1647.0408233361959</v>
      </c>
      <c r="R96" s="101">
        <v>1649.6044233487564</v>
      </c>
      <c r="S96" s="101">
        <v>1651.6328555228272</v>
      </c>
      <c r="T96" s="101">
        <v>1626.3603291402696</v>
      </c>
      <c r="U96" s="101">
        <v>1619.6556731389533</v>
      </c>
      <c r="V96" s="101">
        <v>1549.6045193051625</v>
      </c>
      <c r="W96" s="101">
        <v>1377.478513901978</v>
      </c>
      <c r="DA96" s="131" t="s">
        <v>2332</v>
      </c>
    </row>
    <row r="97" spans="1:105" ht="12" customHeight="1" x14ac:dyDescent="0.25">
      <c r="A97" s="107" t="s">
        <v>121</v>
      </c>
      <c r="B97" s="104">
        <v>1315.0072425563164</v>
      </c>
      <c r="C97" s="104">
        <v>1267.1281826004658</v>
      </c>
      <c r="D97" s="104">
        <v>1346.3239244068325</v>
      </c>
      <c r="E97" s="104">
        <v>1252.986985720114</v>
      </c>
      <c r="F97" s="104">
        <v>1348.0826369660726</v>
      </c>
      <c r="G97" s="104">
        <v>1277.3020391728492</v>
      </c>
      <c r="H97" s="104">
        <v>1271.1881917378157</v>
      </c>
      <c r="I97" s="104">
        <v>1214.8870962221047</v>
      </c>
      <c r="J97" s="104">
        <v>1226.2598554486267</v>
      </c>
      <c r="K97" s="104">
        <v>1197.2267393237944</v>
      </c>
      <c r="L97" s="104">
        <v>1262.6302880120047</v>
      </c>
      <c r="M97" s="104">
        <v>1379.6057123981452</v>
      </c>
      <c r="N97" s="104">
        <v>1283.3203858010943</v>
      </c>
      <c r="O97" s="104">
        <v>1242.888267084687</v>
      </c>
      <c r="P97" s="104">
        <v>1299.1075006405429</v>
      </c>
      <c r="Q97" s="104">
        <v>1221.879822845156</v>
      </c>
      <c r="R97" s="104">
        <v>1228.4313903519565</v>
      </c>
      <c r="S97" s="104">
        <v>1244.6883386685347</v>
      </c>
      <c r="T97" s="104">
        <v>1229.3920501856123</v>
      </c>
      <c r="U97" s="104">
        <v>1246.2349475809674</v>
      </c>
      <c r="V97" s="104">
        <v>1200.1764777647602</v>
      </c>
      <c r="W97" s="104">
        <v>1090.7551866788281</v>
      </c>
      <c r="DA97" s="132" t="s">
        <v>2333</v>
      </c>
    </row>
    <row r="98" spans="1:105" ht="12" customHeight="1" x14ac:dyDescent="0.25">
      <c r="A98" s="108" t="s">
        <v>53</v>
      </c>
      <c r="B98" s="98">
        <v>339.8937132363057</v>
      </c>
      <c r="C98" s="98">
        <v>284.45625335285177</v>
      </c>
      <c r="D98" s="98">
        <v>347.5015092614014</v>
      </c>
      <c r="E98" s="98">
        <v>273.63907830321313</v>
      </c>
      <c r="F98" s="98">
        <v>361.10887443712238</v>
      </c>
      <c r="G98" s="98">
        <v>294.35314417933478</v>
      </c>
      <c r="H98" s="98">
        <v>296.66792752615038</v>
      </c>
      <c r="I98" s="98">
        <v>284.62388524855425</v>
      </c>
      <c r="J98" s="98">
        <v>355.55659378744429</v>
      </c>
      <c r="K98" s="98">
        <v>295.57450754196708</v>
      </c>
      <c r="L98" s="98">
        <v>289.14586689907139</v>
      </c>
      <c r="M98" s="98">
        <v>368.17710429664061</v>
      </c>
      <c r="N98" s="98">
        <v>268.64492556308051</v>
      </c>
      <c r="O98" s="98">
        <v>254.44117582687849</v>
      </c>
      <c r="P98" s="98">
        <v>386.02740118127394</v>
      </c>
      <c r="Q98" s="98">
        <v>265.13498901468193</v>
      </c>
      <c r="R98" s="98">
        <v>255.08207005023232</v>
      </c>
      <c r="S98" s="98">
        <v>273.20482610907243</v>
      </c>
      <c r="T98" s="98">
        <v>242.96282898213013</v>
      </c>
      <c r="U98" s="98">
        <v>276.88715128605378</v>
      </c>
      <c r="V98" s="98">
        <v>244.7948583487082</v>
      </c>
      <c r="W98" s="98">
        <v>269.86109621066305</v>
      </c>
      <c r="DA98" s="63" t="s">
        <v>2334</v>
      </c>
    </row>
    <row r="99" spans="1:105" ht="12" customHeight="1" x14ac:dyDescent="0.25">
      <c r="A99" s="108" t="s">
        <v>52</v>
      </c>
      <c r="B99" s="98">
        <v>975.1135293200108</v>
      </c>
      <c r="C99" s="98">
        <v>982.67192924761423</v>
      </c>
      <c r="D99" s="98">
        <v>998.82241514543091</v>
      </c>
      <c r="E99" s="98">
        <v>979.34790741690097</v>
      </c>
      <c r="F99" s="98">
        <v>986.97376252895003</v>
      </c>
      <c r="G99" s="98">
        <v>982.94889499351461</v>
      </c>
      <c r="H99" s="98">
        <v>974.52026421166545</v>
      </c>
      <c r="I99" s="98">
        <v>930.26321097355037</v>
      </c>
      <c r="J99" s="98">
        <v>870.70326166118264</v>
      </c>
      <c r="K99" s="98">
        <v>901.65223178182737</v>
      </c>
      <c r="L99" s="98">
        <v>973.48442111293343</v>
      </c>
      <c r="M99" s="98">
        <v>1011.4286081015047</v>
      </c>
      <c r="N99" s="98">
        <v>1014.6754602380137</v>
      </c>
      <c r="O99" s="98">
        <v>988.44709125780832</v>
      </c>
      <c r="P99" s="98">
        <v>913.08009945926904</v>
      </c>
      <c r="Q99" s="98">
        <v>956.74483383047425</v>
      </c>
      <c r="R99" s="98">
        <v>973.34932030172422</v>
      </c>
      <c r="S99" s="98">
        <v>971.4835125594625</v>
      </c>
      <c r="T99" s="98">
        <v>986.42922120348214</v>
      </c>
      <c r="U99" s="98">
        <v>969.34779629491368</v>
      </c>
      <c r="V99" s="98">
        <v>955.38161941605199</v>
      </c>
      <c r="W99" s="98">
        <v>820.89409046816502</v>
      </c>
      <c r="DA99" s="63" t="s">
        <v>2335</v>
      </c>
    </row>
    <row r="100" spans="1:105" ht="12" customHeight="1" x14ac:dyDescent="0.25">
      <c r="A100" s="121" t="s">
        <v>54</v>
      </c>
      <c r="B100" s="122">
        <v>901.43839250421206</v>
      </c>
      <c r="C100" s="122">
        <v>907.00321824312095</v>
      </c>
      <c r="D100" s="122">
        <v>922.18163317805988</v>
      </c>
      <c r="E100" s="122">
        <v>863.2964834589485</v>
      </c>
      <c r="F100" s="122">
        <v>976.3164353309636</v>
      </c>
      <c r="G100" s="122">
        <v>844.70202449115607</v>
      </c>
      <c r="H100" s="122">
        <v>862.75750012544404</v>
      </c>
      <c r="I100" s="122">
        <v>803.4044772232113</v>
      </c>
      <c r="J100" s="122">
        <v>745.45356451579289</v>
      </c>
      <c r="K100" s="122">
        <v>739.43115898335645</v>
      </c>
      <c r="L100" s="122">
        <v>714.81123004646463</v>
      </c>
      <c r="M100" s="122">
        <v>698.7365507383571</v>
      </c>
      <c r="N100" s="122">
        <v>615.27448462467396</v>
      </c>
      <c r="O100" s="122">
        <v>661.50312630492567</v>
      </c>
      <c r="P100" s="122">
        <v>614.33008013363087</v>
      </c>
      <c r="Q100" s="122">
        <v>622.28720001121644</v>
      </c>
      <c r="R100" s="122">
        <v>622.68030253860957</v>
      </c>
      <c r="S100" s="122">
        <v>702.94182164102574</v>
      </c>
      <c r="T100" s="122">
        <v>699.84745411589086</v>
      </c>
      <c r="U100" s="122">
        <v>690.80818227521468</v>
      </c>
      <c r="V100" s="122">
        <v>699.06901977407097</v>
      </c>
      <c r="W100" s="122">
        <v>678.02584432003198</v>
      </c>
      <c r="DA100" s="130" t="s">
        <v>2336</v>
      </c>
    </row>
    <row r="101" spans="1:105" ht="12" customHeight="1" x14ac:dyDescent="0.25">
      <c r="A101" s="97" t="s">
        <v>207</v>
      </c>
      <c r="B101" s="98">
        <v>1005.885648764771</v>
      </c>
      <c r="C101" s="98">
        <v>1011.7898172717387</v>
      </c>
      <c r="D101" s="98">
        <v>1154.6356687012337</v>
      </c>
      <c r="E101" s="98">
        <v>999.30246758821386</v>
      </c>
      <c r="F101" s="98">
        <v>1019.2444900597126</v>
      </c>
      <c r="G101" s="98">
        <v>982.49953424861633</v>
      </c>
      <c r="H101" s="98">
        <v>963.44802610029103</v>
      </c>
      <c r="I101" s="98">
        <v>1022.6975460723127</v>
      </c>
      <c r="J101" s="98">
        <v>879.54030652306892</v>
      </c>
      <c r="K101" s="98">
        <v>893.81965032886637</v>
      </c>
      <c r="L101" s="98">
        <v>963.49552210639149</v>
      </c>
      <c r="M101" s="98">
        <v>775.47612930815717</v>
      </c>
      <c r="N101" s="98">
        <v>711.73933963922559</v>
      </c>
      <c r="O101" s="98">
        <v>762.74347357918805</v>
      </c>
      <c r="P101" s="98">
        <v>765.99933532407988</v>
      </c>
      <c r="Q101" s="98">
        <v>758.46503800497692</v>
      </c>
      <c r="R101" s="98">
        <v>749.47783826142006</v>
      </c>
      <c r="S101" s="98">
        <v>857.29359857517113</v>
      </c>
      <c r="T101" s="98">
        <v>833.84703790599167</v>
      </c>
      <c r="U101" s="98">
        <v>851.78999103555077</v>
      </c>
      <c r="V101" s="98">
        <v>825.0230517524335</v>
      </c>
      <c r="W101" s="98">
        <v>898.86320370137935</v>
      </c>
      <c r="DA101" s="63" t="s">
        <v>2337</v>
      </c>
    </row>
    <row r="102" spans="1:105" ht="12" customHeight="1" x14ac:dyDescent="0.25">
      <c r="A102" s="97" t="s">
        <v>50</v>
      </c>
      <c r="B102" s="98">
        <v>1032.2188274081025</v>
      </c>
      <c r="C102" s="98">
        <v>1005.7403897265167</v>
      </c>
      <c r="D102" s="98">
        <v>1018.9224105269838</v>
      </c>
      <c r="E102" s="98">
        <v>995.36278031896927</v>
      </c>
      <c r="F102" s="98">
        <v>1067.3041878299211</v>
      </c>
      <c r="G102" s="98">
        <v>998.66857162499446</v>
      </c>
      <c r="H102" s="98">
        <v>959.08569230433841</v>
      </c>
      <c r="I102" s="98">
        <v>874.55825234760971</v>
      </c>
      <c r="J102" s="98">
        <v>858.49548960408447</v>
      </c>
      <c r="K102" s="98">
        <v>816.48860013265698</v>
      </c>
      <c r="L102" s="98">
        <v>796.74266724197412</v>
      </c>
      <c r="M102" s="98">
        <v>815.682624342194</v>
      </c>
      <c r="N102" s="98">
        <v>707.23700688452425</v>
      </c>
      <c r="O102" s="98">
        <v>705.65965009647164</v>
      </c>
      <c r="P102" s="98">
        <v>726.97501635255787</v>
      </c>
      <c r="Q102" s="98">
        <v>694.55510225175078</v>
      </c>
      <c r="R102" s="98">
        <v>724.89065870864442</v>
      </c>
      <c r="S102" s="98">
        <v>787.54032156356413</v>
      </c>
      <c r="T102" s="98">
        <v>813.79731056766366</v>
      </c>
      <c r="U102" s="98">
        <v>810.24969729059819</v>
      </c>
      <c r="V102" s="98">
        <v>826.99745239958486</v>
      </c>
      <c r="W102" s="98">
        <v>799.66738697578069</v>
      </c>
      <c r="DA102" s="63" t="s">
        <v>2338</v>
      </c>
    </row>
    <row r="103" spans="1:105" ht="12" customHeight="1" x14ac:dyDescent="0.25">
      <c r="A103" s="109" t="s">
        <v>120</v>
      </c>
      <c r="B103" s="33">
        <v>798.71935098876031</v>
      </c>
      <c r="C103" s="33">
        <v>832.24184191477104</v>
      </c>
      <c r="D103" s="33">
        <v>836.72515694035349</v>
      </c>
      <c r="E103" s="33">
        <v>762.74564209563664</v>
      </c>
      <c r="F103" s="33">
        <v>911.48452979870058</v>
      </c>
      <c r="G103" s="33">
        <v>737.68716504762074</v>
      </c>
      <c r="H103" s="33">
        <v>799.69139798180356</v>
      </c>
      <c r="I103" s="33">
        <v>739.43959776399458</v>
      </c>
      <c r="J103" s="33">
        <v>664.69200523283178</v>
      </c>
      <c r="K103" s="33">
        <v>671.43651960852719</v>
      </c>
      <c r="L103" s="33">
        <v>627.13901892966203</v>
      </c>
      <c r="M103" s="33">
        <v>621.77732723527447</v>
      </c>
      <c r="N103" s="33">
        <v>545.20071466894035</v>
      </c>
      <c r="O103" s="33">
        <v>615.82794259730167</v>
      </c>
      <c r="P103" s="33">
        <v>515.51758247226417</v>
      </c>
      <c r="Q103" s="33">
        <v>552.86961288006592</v>
      </c>
      <c r="R103" s="33">
        <v>541.05888029707353</v>
      </c>
      <c r="S103" s="33">
        <v>631.7790552120739</v>
      </c>
      <c r="T103" s="33">
        <v>620.45812958712349</v>
      </c>
      <c r="U103" s="33">
        <v>608.09700386734005</v>
      </c>
      <c r="V103" s="33">
        <v>619.966612151699</v>
      </c>
      <c r="W103" s="33">
        <v>589.98051707429204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9247.0750448545605</v>
      </c>
      <c r="C105" s="117">
        <f t="shared" si="35"/>
        <v>9515.5317826443079</v>
      </c>
      <c r="D105" s="117">
        <f t="shared" si="35"/>
        <v>9865.8841464100369</v>
      </c>
      <c r="E105" s="117">
        <f t="shared" si="35"/>
        <v>10363.26809838267</v>
      </c>
      <c r="F105" s="117">
        <f t="shared" si="35"/>
        <v>10672.196593703073</v>
      </c>
      <c r="G105" s="117">
        <f t="shared" si="35"/>
        <v>10889.466821229225</v>
      </c>
      <c r="H105" s="117">
        <f t="shared" si="35"/>
        <v>10948.115002016168</v>
      </c>
      <c r="I105" s="117">
        <f t="shared" si="35"/>
        <v>10964.338356801027</v>
      </c>
      <c r="J105" s="117">
        <f t="shared" si="35"/>
        <v>11547.722959708142</v>
      </c>
      <c r="K105" s="117">
        <f t="shared" si="35"/>
        <v>12724.160567521352</v>
      </c>
      <c r="L105" s="117">
        <f t="shared" si="35"/>
        <v>9496.6481110412424</v>
      </c>
      <c r="M105" s="117">
        <f t="shared" si="35"/>
        <v>10410.244127302398</v>
      </c>
      <c r="N105" s="117">
        <f t="shared" si="35"/>
        <v>12841.119737414598</v>
      </c>
      <c r="O105" s="117">
        <f t="shared" si="35"/>
        <v>13217.132335758546</v>
      </c>
      <c r="P105" s="117">
        <f t="shared" si="35"/>
        <v>6078.3583343762848</v>
      </c>
      <c r="Q105" s="117">
        <f t="shared" si="35"/>
        <v>10951.470954055123</v>
      </c>
      <c r="R105" s="117">
        <f t="shared" ref="R105:V105" si="36">R106+R109+R111+R120</f>
        <v>11089.145982229375</v>
      </c>
      <c r="S105" s="117">
        <f t="shared" si="36"/>
        <v>10998.258507600316</v>
      </c>
      <c r="T105" s="117">
        <f t="shared" si="36"/>
        <v>12077.583591595778</v>
      </c>
      <c r="U105" s="117">
        <f t="shared" si="36"/>
        <v>11742.89176675927</v>
      </c>
      <c r="V105" s="117">
        <f t="shared" si="36"/>
        <v>10808.576149031138</v>
      </c>
      <c r="W105" s="117">
        <f t="shared" ref="W105" si="37">W106+W109+W111+W120</f>
        <v>10491.693914969828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6562.0285880180145</v>
      </c>
      <c r="C106" s="122">
        <f t="shared" si="38"/>
        <v>6847.1044547340189</v>
      </c>
      <c r="D106" s="122">
        <f t="shared" si="38"/>
        <v>7140.9569748673002</v>
      </c>
      <c r="E106" s="122">
        <f t="shared" si="38"/>
        <v>7774.8606695226736</v>
      </c>
      <c r="F106" s="122">
        <f t="shared" si="38"/>
        <v>7968.1621940380373</v>
      </c>
      <c r="G106" s="122">
        <f t="shared" si="38"/>
        <v>8437.4766792286609</v>
      </c>
      <c r="H106" s="122">
        <f t="shared" si="38"/>
        <v>8424.2021564321458</v>
      </c>
      <c r="I106" s="122">
        <f t="shared" si="38"/>
        <v>8544.7460924619572</v>
      </c>
      <c r="J106" s="122">
        <f t="shared" si="38"/>
        <v>9191.7468902241253</v>
      </c>
      <c r="K106" s="122">
        <f t="shared" si="38"/>
        <v>10274.383435706502</v>
      </c>
      <c r="L106" s="122">
        <f t="shared" si="38"/>
        <v>7431.888946863508</v>
      </c>
      <c r="M106" s="122">
        <f t="shared" si="38"/>
        <v>8042.2168032730324</v>
      </c>
      <c r="N106" s="122">
        <f t="shared" si="38"/>
        <v>10377.455002132918</v>
      </c>
      <c r="O106" s="122">
        <f t="shared" si="38"/>
        <v>10780.751624208748</v>
      </c>
      <c r="P106" s="122">
        <f t="shared" si="38"/>
        <v>4410.8565827880293</v>
      </c>
      <c r="Q106" s="122">
        <f t="shared" si="38"/>
        <v>8823.698745264539</v>
      </c>
      <c r="R106" s="122">
        <f t="shared" ref="R106:V106" si="39">SUM(R107:R108)</f>
        <v>8977.017189513208</v>
      </c>
      <c r="S106" s="122">
        <f t="shared" si="39"/>
        <v>8787.4763452472707</v>
      </c>
      <c r="T106" s="122">
        <f t="shared" si="39"/>
        <v>9799.5759139929669</v>
      </c>
      <c r="U106" s="122">
        <f t="shared" si="39"/>
        <v>9506.8712380975685</v>
      </c>
      <c r="V106" s="122">
        <f t="shared" si="39"/>
        <v>8694.4808560768197</v>
      </c>
      <c r="W106" s="122">
        <f t="shared" ref="W106" si="40">SUM(W107:W108)</f>
        <v>8496.9158784093324</v>
      </c>
      <c r="DA106" s="130" t="s">
        <v>2341</v>
      </c>
    </row>
    <row r="107" spans="1:105" ht="12" customHeight="1" x14ac:dyDescent="0.25">
      <c r="A107" s="97" t="s">
        <v>202</v>
      </c>
      <c r="B107" s="98">
        <v>6537.8988847740657</v>
      </c>
      <c r="C107" s="98">
        <v>6822.5058893531477</v>
      </c>
      <c r="D107" s="98">
        <v>7115.548246331261</v>
      </c>
      <c r="E107" s="98">
        <v>7749.8331553614298</v>
      </c>
      <c r="F107" s="98">
        <v>7940.9290230214137</v>
      </c>
      <c r="G107" s="98">
        <v>8408.894024997493</v>
      </c>
      <c r="H107" s="98">
        <v>8396.2805370753103</v>
      </c>
      <c r="I107" s="98">
        <v>8516.9188071667759</v>
      </c>
      <c r="J107" s="98">
        <v>9162.9602711282405</v>
      </c>
      <c r="K107" s="98">
        <v>10242.453852570383</v>
      </c>
      <c r="L107" s="98">
        <v>7408.0249233178201</v>
      </c>
      <c r="M107" s="98">
        <v>8016.2815319955425</v>
      </c>
      <c r="N107" s="98">
        <v>10345.459764654192</v>
      </c>
      <c r="O107" s="98">
        <v>10744.705771083061</v>
      </c>
      <c r="P107" s="98">
        <v>4395.7601401889233</v>
      </c>
      <c r="Q107" s="98">
        <v>8796.3047851896918</v>
      </c>
      <c r="R107" s="98">
        <v>8949.1166173928414</v>
      </c>
      <c r="S107" s="98">
        <v>8760.1732130571836</v>
      </c>
      <c r="T107" s="98">
        <v>9769.2516339907361</v>
      </c>
      <c r="U107" s="98">
        <v>9477.058109499385</v>
      </c>
      <c r="V107" s="98">
        <v>8667.1159569669398</v>
      </c>
      <c r="W107" s="98">
        <v>8470.8771069191152</v>
      </c>
      <c r="DA107" s="63" t="s">
        <v>2342</v>
      </c>
    </row>
    <row r="108" spans="1:105" ht="12" customHeight="1" x14ac:dyDescent="0.25">
      <c r="A108" s="97" t="s">
        <v>53</v>
      </c>
      <c r="B108" s="98">
        <v>24.129703243949074</v>
      </c>
      <c r="C108" s="98">
        <v>24.598565380870696</v>
      </c>
      <c r="D108" s="98">
        <v>25.408728536039014</v>
      </c>
      <c r="E108" s="98">
        <v>25.027514161243932</v>
      </c>
      <c r="F108" s="98">
        <v>27.233171016623764</v>
      </c>
      <c r="G108" s="98">
        <v>28.582654231168792</v>
      </c>
      <c r="H108" s="98">
        <v>27.921619356835841</v>
      </c>
      <c r="I108" s="98">
        <v>27.827285295180499</v>
      </c>
      <c r="J108" s="98">
        <v>28.786619095884323</v>
      </c>
      <c r="K108" s="98">
        <v>31.929583136120247</v>
      </c>
      <c r="L108" s="98">
        <v>23.864023545687477</v>
      </c>
      <c r="M108" s="98">
        <v>25.935271277490237</v>
      </c>
      <c r="N108" s="98">
        <v>31.995237478727038</v>
      </c>
      <c r="O108" s="98">
        <v>36.045853125687174</v>
      </c>
      <c r="P108" s="98">
        <v>15.096442599106386</v>
      </c>
      <c r="Q108" s="98">
        <v>27.393960074847701</v>
      </c>
      <c r="R108" s="98">
        <v>27.900572120366093</v>
      </c>
      <c r="S108" s="98">
        <v>27.303132190087627</v>
      </c>
      <c r="T108" s="98">
        <v>30.324280002229912</v>
      </c>
      <c r="U108" s="98">
        <v>29.813128598183354</v>
      </c>
      <c r="V108" s="98">
        <v>27.364899109880014</v>
      </c>
      <c r="W108" s="98">
        <v>26.038771490217655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31.71759090487846</v>
      </c>
      <c r="C109" s="122">
        <f t="shared" si="41"/>
        <v>39.973260329167502</v>
      </c>
      <c r="D109" s="122">
        <f t="shared" si="41"/>
        <v>33.361423539160704</v>
      </c>
      <c r="E109" s="122">
        <f t="shared" si="41"/>
        <v>99.340702607151883</v>
      </c>
      <c r="F109" s="122">
        <f t="shared" si="41"/>
        <v>38.015000005609096</v>
      </c>
      <c r="G109" s="122">
        <f t="shared" si="41"/>
        <v>40.645849859042933</v>
      </c>
      <c r="H109" s="122">
        <f t="shared" si="41"/>
        <v>53.149175995556448</v>
      </c>
      <c r="I109" s="122">
        <f t="shared" si="41"/>
        <v>55.477935490537632</v>
      </c>
      <c r="J109" s="122">
        <f t="shared" si="41"/>
        <v>75.420845721614569</v>
      </c>
      <c r="K109" s="122">
        <f t="shared" si="41"/>
        <v>81.45982391270087</v>
      </c>
      <c r="L109" s="122">
        <f t="shared" si="41"/>
        <v>72.00434769125728</v>
      </c>
      <c r="M109" s="122">
        <f t="shared" si="41"/>
        <v>85.194735122694937</v>
      </c>
      <c r="N109" s="122">
        <f t="shared" si="41"/>
        <v>146.71807668777666</v>
      </c>
      <c r="O109" s="122">
        <f t="shared" si="41"/>
        <v>81.982538901173797</v>
      </c>
      <c r="P109" s="122">
        <f t="shared" si="41"/>
        <v>64.213379748109887</v>
      </c>
      <c r="Q109" s="122">
        <f t="shared" si="41"/>
        <v>108.22392654304522</v>
      </c>
      <c r="R109" s="122">
        <f t="shared" si="41"/>
        <v>67.971410807705752</v>
      </c>
      <c r="S109" s="122">
        <f t="shared" si="41"/>
        <v>96.937544813475895</v>
      </c>
      <c r="T109" s="122">
        <f t="shared" si="41"/>
        <v>78.684037104681806</v>
      </c>
      <c r="U109" s="122">
        <f t="shared" si="41"/>
        <v>103.49905049622254</v>
      </c>
      <c r="V109" s="122">
        <f t="shared" si="41"/>
        <v>84.120646564970983</v>
      </c>
      <c r="W109" s="122">
        <f t="shared" si="41"/>
        <v>97.967107406676618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31.71759090487846</v>
      </c>
      <c r="C110" s="98">
        <f>IF(RES_hhdet_fec!C110=0,0,RES_hhdet_fec!C110*1000*11630/RES_hhdet_num!C105)</f>
        <v>39.973260329167502</v>
      </c>
      <c r="D110" s="98">
        <f>IF(RES_hhdet_fec!D110=0,0,RES_hhdet_fec!D110*1000*11630/RES_hhdet_num!D105)</f>
        <v>33.361423539160704</v>
      </c>
      <c r="E110" s="98">
        <f>IF(RES_hhdet_fec!E110=0,0,RES_hhdet_fec!E110*1000*11630/RES_hhdet_num!E105)</f>
        <v>99.340702607151883</v>
      </c>
      <c r="F110" s="98">
        <f>IF(RES_hhdet_fec!F110=0,0,RES_hhdet_fec!F110*1000*11630/RES_hhdet_num!F105)</f>
        <v>38.015000005609096</v>
      </c>
      <c r="G110" s="98">
        <f>IF(RES_hhdet_fec!G110=0,0,RES_hhdet_fec!G110*1000*11630/RES_hhdet_num!G105)</f>
        <v>40.645849859042933</v>
      </c>
      <c r="H110" s="98">
        <f>IF(RES_hhdet_fec!H110=0,0,RES_hhdet_fec!H110*1000*11630/RES_hhdet_num!H105)</f>
        <v>53.149175995556448</v>
      </c>
      <c r="I110" s="98">
        <f>IF(RES_hhdet_fec!I110=0,0,RES_hhdet_fec!I110*1000*11630/RES_hhdet_num!I105)</f>
        <v>55.477935490537632</v>
      </c>
      <c r="J110" s="98">
        <f>IF(RES_hhdet_fec!J110=0,0,RES_hhdet_fec!J110*1000*11630/RES_hhdet_num!J105)</f>
        <v>75.420845721614569</v>
      </c>
      <c r="K110" s="98">
        <f>IF(RES_hhdet_fec!K110=0,0,RES_hhdet_fec!K110*1000*11630/RES_hhdet_num!K105)</f>
        <v>81.45982391270087</v>
      </c>
      <c r="L110" s="98">
        <f>IF(RES_hhdet_fec!L110=0,0,RES_hhdet_fec!L110*1000*11630/RES_hhdet_num!L105)</f>
        <v>72.00434769125728</v>
      </c>
      <c r="M110" s="98">
        <f>IF(RES_hhdet_fec!M110=0,0,RES_hhdet_fec!M110*1000*11630/RES_hhdet_num!M105)</f>
        <v>85.194735122694937</v>
      </c>
      <c r="N110" s="98">
        <f>IF(RES_hhdet_fec!N110=0,0,RES_hhdet_fec!N110*1000*11630/RES_hhdet_num!N105)</f>
        <v>146.71807668777666</v>
      </c>
      <c r="O110" s="98">
        <f>IF(RES_hhdet_fec!O110=0,0,RES_hhdet_fec!O110*1000*11630/RES_hhdet_num!O105)</f>
        <v>81.982538901173797</v>
      </c>
      <c r="P110" s="98">
        <f>IF(RES_hhdet_fec!P110=0,0,RES_hhdet_fec!P110*1000*11630/RES_hhdet_num!P105)</f>
        <v>64.213379748109887</v>
      </c>
      <c r="Q110" s="98">
        <f>IF(RES_hhdet_fec!Q110=0,0,RES_hhdet_fec!Q110*1000*11630/RES_hhdet_num!Q105)</f>
        <v>108.22392654304522</v>
      </c>
      <c r="R110" s="98">
        <f>IF(RES_hhdet_fec!R110=0,0,RES_hhdet_fec!R110*1000*11630/RES_hhdet_num!R105)</f>
        <v>67.971410807705752</v>
      </c>
      <c r="S110" s="98">
        <f>IF(RES_hhdet_fec!S110=0,0,RES_hhdet_fec!S110*1000*11630/RES_hhdet_num!S105)</f>
        <v>96.937544813475895</v>
      </c>
      <c r="T110" s="98">
        <f>IF(RES_hhdet_fec!T110=0,0,RES_hhdet_fec!T110*1000*11630/RES_hhdet_num!T105)</f>
        <v>78.684037104681806</v>
      </c>
      <c r="U110" s="98">
        <f>IF(RES_hhdet_fec!U110=0,0,RES_hhdet_fec!U110*1000*11630/RES_hhdet_num!U105)</f>
        <v>103.49905049622254</v>
      </c>
      <c r="V110" s="98">
        <f>IF(RES_hhdet_fec!V110=0,0,RES_hhdet_fec!V110*1000*11630/RES_hhdet_num!V105)</f>
        <v>84.120646564970983</v>
      </c>
      <c r="W110" s="98">
        <f>IF(RES_hhdet_fec!W110=0,0,RES_hhdet_fec!W110*1000*11630/RES_hhdet_num!W105)</f>
        <v>97.967107406676618</v>
      </c>
      <c r="DA110" s="63" t="s">
        <v>2345</v>
      </c>
    </row>
    <row r="111" spans="1:105" ht="12" customHeight="1" x14ac:dyDescent="0.25">
      <c r="A111" s="121" t="s">
        <v>55</v>
      </c>
      <c r="B111" s="122">
        <v>1761.4680917073083</v>
      </c>
      <c r="C111" s="122">
        <v>1726.7803593418582</v>
      </c>
      <c r="D111" s="122">
        <v>1780.1692945441323</v>
      </c>
      <c r="E111" s="122">
        <v>1631.1785998904072</v>
      </c>
      <c r="F111" s="122">
        <v>1689.0616718077445</v>
      </c>
      <c r="G111" s="122">
        <v>1573.2829681623257</v>
      </c>
      <c r="H111" s="122">
        <v>1614.3289811843065</v>
      </c>
      <c r="I111" s="122">
        <v>1578.9810428057569</v>
      </c>
      <c r="J111" s="122">
        <v>1547.6205849089297</v>
      </c>
      <c r="K111" s="122">
        <v>1645.1260470329369</v>
      </c>
      <c r="L111" s="122">
        <v>1305.2411463948004</v>
      </c>
      <c r="M111" s="122">
        <v>1592.7226746713063</v>
      </c>
      <c r="N111" s="122">
        <v>1713.0552299686569</v>
      </c>
      <c r="O111" s="122">
        <v>1705.4827719240664</v>
      </c>
      <c r="P111" s="122">
        <v>1006.6158835083374</v>
      </c>
      <c r="Q111" s="122">
        <v>1413.0548470187014</v>
      </c>
      <c r="R111" s="122">
        <v>1436.8196403692934</v>
      </c>
      <c r="S111" s="122">
        <v>1428.7868533371282</v>
      </c>
      <c r="T111" s="122">
        <v>1513.3160884683928</v>
      </c>
      <c r="U111" s="122">
        <v>1459.1031806693568</v>
      </c>
      <c r="V111" s="122">
        <v>1347.2691290769969</v>
      </c>
      <c r="W111" s="122">
        <v>1242.4574054909717</v>
      </c>
      <c r="DA111" s="130" t="s">
        <v>2346</v>
      </c>
    </row>
    <row r="112" spans="1:105" ht="12" customHeight="1" x14ac:dyDescent="0.25">
      <c r="A112" s="97" t="s">
        <v>130</v>
      </c>
      <c r="B112" s="98">
        <v>1667.2521569479857</v>
      </c>
      <c r="C112" s="98">
        <v>1646.5199129310743</v>
      </c>
      <c r="D112" s="98">
        <v>1686.5117019417601</v>
      </c>
      <c r="E112" s="98">
        <v>1529.3807338480733</v>
      </c>
      <c r="F112" s="98">
        <v>1581.8492873709863</v>
      </c>
      <c r="G112" s="98">
        <v>1466.0745553376335</v>
      </c>
      <c r="H112" s="98">
        <v>1547.9629136430303</v>
      </c>
      <c r="I112" s="98">
        <v>1542.6016035586804</v>
      </c>
      <c r="J112" s="98">
        <v>1513.5786716581429</v>
      </c>
      <c r="K112" s="98">
        <v>1651.5609634388497</v>
      </c>
      <c r="L112" s="98">
        <v>1147.3876613347393</v>
      </c>
      <c r="M112" s="98">
        <v>1486.5775252688577</v>
      </c>
      <c r="N112" s="98">
        <v>1706.1606585773184</v>
      </c>
      <c r="O112" s="98">
        <v>1725.121257300292</v>
      </c>
      <c r="P112" s="98">
        <v>822.59181330450065</v>
      </c>
      <c r="Q112" s="98">
        <v>1365.8277501345535</v>
      </c>
      <c r="R112" s="98">
        <v>1395.03492806226</v>
      </c>
      <c r="S112" s="98">
        <v>1387.1609690192031</v>
      </c>
      <c r="T112" s="98">
        <v>1503.8351688264609</v>
      </c>
      <c r="U112" s="98">
        <v>1448.218459647552</v>
      </c>
      <c r="V112" s="98">
        <v>1333.9108379059996</v>
      </c>
      <c r="W112" s="98">
        <v>1241.4842977487235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1216.9380485508655</v>
      </c>
      <c r="G113" s="98">
        <v>1125.8842097427855</v>
      </c>
      <c r="H113" s="98">
        <v>1198.997521295636</v>
      </c>
      <c r="I113" s="98">
        <v>1204.1575634020005</v>
      </c>
      <c r="J113" s="98">
        <v>1208.8175182028481</v>
      </c>
      <c r="K113" s="98">
        <v>1311.5552254861377</v>
      </c>
      <c r="L113" s="98">
        <v>900.84848058159821</v>
      </c>
      <c r="M113" s="98">
        <v>1196.8921298920002</v>
      </c>
      <c r="N113" s="98">
        <v>1380.2545780069383</v>
      </c>
      <c r="O113" s="98">
        <v>2976.2012899950614</v>
      </c>
      <c r="P113" s="98">
        <v>1151.1643983771767</v>
      </c>
      <c r="Q113" s="98">
        <v>2317.2117354589836</v>
      </c>
      <c r="R113" s="98">
        <v>1163.3700660614556</v>
      </c>
      <c r="S113" s="98">
        <v>1163.8365038170944</v>
      </c>
      <c r="T113" s="98">
        <v>1252.3766244264891</v>
      </c>
      <c r="U113" s="98">
        <v>1200.5879861968351</v>
      </c>
      <c r="V113" s="98">
        <v>1782.80268324808</v>
      </c>
      <c r="W113" s="98">
        <v>1030.2061279442003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287.65212513266329</v>
      </c>
      <c r="G114" s="101">
        <v>228.50163643061609</v>
      </c>
      <c r="H114" s="101">
        <v>246.6145205485376</v>
      </c>
      <c r="I114" s="101">
        <v>247.74082019057658</v>
      </c>
      <c r="J114" s="101">
        <v>309.98919301747691</v>
      </c>
      <c r="K114" s="101">
        <v>258.68503800879773</v>
      </c>
      <c r="L114" s="101">
        <v>11.312035020095449</v>
      </c>
      <c r="M114" s="101">
        <v>199.45095035878441</v>
      </c>
      <c r="N114" s="101">
        <v>17.312832535939496</v>
      </c>
      <c r="O114" s="101">
        <v>17.651231361894446</v>
      </c>
      <c r="P114" s="101">
        <v>8.4534255347428804</v>
      </c>
      <c r="Q114" s="101">
        <v>14.046279845382243</v>
      </c>
      <c r="R114" s="101">
        <v>209.83012200864107</v>
      </c>
      <c r="S114" s="101">
        <v>219.33020264010784</v>
      </c>
      <c r="T114" s="101">
        <v>153.55367321244231</v>
      </c>
      <c r="U114" s="101">
        <v>88.652374970912646</v>
      </c>
      <c r="V114" s="101">
        <v>13.036857863873522</v>
      </c>
      <c r="W114" s="101">
        <v>20.461093330503957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929.28592341820217</v>
      </c>
      <c r="G115" s="104">
        <v>897.38257331216926</v>
      </c>
      <c r="H115" s="104">
        <v>952.38300074709844</v>
      </c>
      <c r="I115" s="104">
        <v>956.41674321142398</v>
      </c>
      <c r="J115" s="104">
        <v>898.828325185371</v>
      </c>
      <c r="K115" s="104">
        <v>1052.8701874773401</v>
      </c>
      <c r="L115" s="104">
        <v>889.53644556150277</v>
      </c>
      <c r="M115" s="104">
        <v>997.44117953321563</v>
      </c>
      <c r="N115" s="104">
        <v>1362.941745470999</v>
      </c>
      <c r="O115" s="104">
        <v>2958.5500586331668</v>
      </c>
      <c r="P115" s="104">
        <v>1142.7109728424339</v>
      </c>
      <c r="Q115" s="104">
        <v>2303.1654556136014</v>
      </c>
      <c r="R115" s="104">
        <v>953.53994405281446</v>
      </c>
      <c r="S115" s="104">
        <v>944.50630117698665</v>
      </c>
      <c r="T115" s="104">
        <v>1098.8229512140467</v>
      </c>
      <c r="U115" s="104">
        <v>1111.9356112259225</v>
      </c>
      <c r="V115" s="104">
        <v>1769.7658253842067</v>
      </c>
      <c r="W115" s="104">
        <v>1009.7450346136962</v>
      </c>
      <c r="DA115" s="132" t="s">
        <v>2350</v>
      </c>
    </row>
    <row r="116" spans="1:105" ht="12" customHeight="1" x14ac:dyDescent="0.25">
      <c r="A116" s="106" t="s">
        <v>122</v>
      </c>
      <c r="B116" s="101">
        <v>1886.368775731439</v>
      </c>
      <c r="C116" s="101">
        <v>1839.8098437541958</v>
      </c>
      <c r="D116" s="101">
        <v>1930.0620682085557</v>
      </c>
      <c r="E116" s="101">
        <v>1821.4060736191441</v>
      </c>
      <c r="F116" s="101">
        <v>1911.8269742680491</v>
      </c>
      <c r="G116" s="101">
        <v>1824.8334159822095</v>
      </c>
      <c r="H116" s="101">
        <v>1789.963663194457</v>
      </c>
      <c r="I116" s="101">
        <v>1700.2699991104898</v>
      </c>
      <c r="J116" s="101">
        <v>1678.2386064894592</v>
      </c>
      <c r="K116" s="101">
        <v>1663.7496925143662</v>
      </c>
      <c r="L116" s="101">
        <v>1765.2288869307069</v>
      </c>
      <c r="M116" s="101">
        <v>1896.5446868618099</v>
      </c>
      <c r="N116" s="101">
        <v>1790.2744501699005</v>
      </c>
      <c r="O116" s="101">
        <v>1723.9126822201588</v>
      </c>
      <c r="P116" s="101">
        <v>1736.6345956076802</v>
      </c>
      <c r="Q116" s="101">
        <v>1684.0928386447977</v>
      </c>
      <c r="R116" s="101">
        <v>1698.2843383528839</v>
      </c>
      <c r="S116" s="101">
        <v>1696.171062137139</v>
      </c>
      <c r="T116" s="101">
        <v>1670.2029913615058</v>
      </c>
      <c r="U116" s="101">
        <v>1634.3443896390638</v>
      </c>
      <c r="V116" s="101">
        <v>1526.562255102066</v>
      </c>
      <c r="W116" s="101">
        <v>1348.6232837417228</v>
      </c>
      <c r="DA116" s="131" t="s">
        <v>2351</v>
      </c>
    </row>
    <row r="117" spans="1:105" ht="12" customHeight="1" x14ac:dyDescent="0.25">
      <c r="A117" s="107" t="s">
        <v>121</v>
      </c>
      <c r="B117" s="104">
        <v>1315.0072425563169</v>
      </c>
      <c r="C117" s="104">
        <v>1269.5659546927197</v>
      </c>
      <c r="D117" s="104">
        <v>1353.5734841785149</v>
      </c>
      <c r="E117" s="104">
        <v>1259.7500043627174</v>
      </c>
      <c r="F117" s="104">
        <v>1354.8819858593035</v>
      </c>
      <c r="G117" s="104">
        <v>1281.1180215868023</v>
      </c>
      <c r="H117" s="104">
        <v>1272.5576860982917</v>
      </c>
      <c r="I117" s="104">
        <v>1216.3766021343249</v>
      </c>
      <c r="J117" s="104">
        <v>1228.0684413477275</v>
      </c>
      <c r="K117" s="104">
        <v>1198.7967274951318</v>
      </c>
      <c r="L117" s="104">
        <v>1264.7336147490855</v>
      </c>
      <c r="M117" s="104">
        <v>1381.0476796485252</v>
      </c>
      <c r="N117" s="104">
        <v>1280.5718560803086</v>
      </c>
      <c r="O117" s="104">
        <v>1239.0419627193819</v>
      </c>
      <c r="P117" s="104">
        <v>1303.7222764568394</v>
      </c>
      <c r="Q117" s="104">
        <v>1230.7967610212918</v>
      </c>
      <c r="R117" s="104">
        <v>1240.6818551747533</v>
      </c>
      <c r="S117" s="104">
        <v>1253.0593468359214</v>
      </c>
      <c r="T117" s="104">
        <v>1238.5246010810467</v>
      </c>
      <c r="U117" s="104">
        <v>1248.8195954793525</v>
      </c>
      <c r="V117" s="104">
        <v>1194.1899524023966</v>
      </c>
      <c r="W117" s="104">
        <v>1083.8379610762531</v>
      </c>
      <c r="DA117" s="132" t="s">
        <v>2352</v>
      </c>
    </row>
    <row r="118" spans="1:105" ht="12" customHeight="1" x14ac:dyDescent="0.25">
      <c r="A118" s="108" t="s">
        <v>53</v>
      </c>
      <c r="B118" s="98">
        <v>339.8937132363057</v>
      </c>
      <c r="C118" s="98">
        <v>286.78010810329374</v>
      </c>
      <c r="D118" s="98">
        <v>354.13600845153843</v>
      </c>
      <c r="E118" s="98">
        <v>279.43399533003912</v>
      </c>
      <c r="F118" s="98">
        <v>367.00932057297831</v>
      </c>
      <c r="G118" s="98">
        <v>297.00057743091588</v>
      </c>
      <c r="H118" s="98">
        <v>297.49953376110642</v>
      </c>
      <c r="I118" s="98">
        <v>285.29597225966216</v>
      </c>
      <c r="J118" s="98">
        <v>356.66702749674153</v>
      </c>
      <c r="K118" s="98">
        <v>296.74330432637254</v>
      </c>
      <c r="L118" s="98">
        <v>290.99742957159077</v>
      </c>
      <c r="M118" s="98">
        <v>369.67123712431828</v>
      </c>
      <c r="N118" s="98">
        <v>267.49143317019593</v>
      </c>
      <c r="O118" s="98">
        <v>252.54510194695564</v>
      </c>
      <c r="P118" s="98">
        <v>388.31485526238106</v>
      </c>
      <c r="Q118" s="98">
        <v>269.91853915343688</v>
      </c>
      <c r="R118" s="98">
        <v>262.05495689083853</v>
      </c>
      <c r="S118" s="98">
        <v>277.75338348776836</v>
      </c>
      <c r="T118" s="98">
        <v>247.41035640863578</v>
      </c>
      <c r="U118" s="98">
        <v>277.76915325095365</v>
      </c>
      <c r="V118" s="98">
        <v>240.96052347935594</v>
      </c>
      <c r="W118" s="98">
        <v>265.89204415850986</v>
      </c>
      <c r="DA118" s="63" t="s">
        <v>2353</v>
      </c>
    </row>
    <row r="119" spans="1:105" ht="12" customHeight="1" x14ac:dyDescent="0.25">
      <c r="A119" s="108" t="s">
        <v>52</v>
      </c>
      <c r="B119" s="98">
        <v>975.11352932001114</v>
      </c>
      <c r="C119" s="98">
        <v>982.785846589426</v>
      </c>
      <c r="D119" s="98">
        <v>999.43747572697657</v>
      </c>
      <c r="E119" s="98">
        <v>980.31600903267838</v>
      </c>
      <c r="F119" s="98">
        <v>987.87266528632529</v>
      </c>
      <c r="G119" s="98">
        <v>984.11744415588646</v>
      </c>
      <c r="H119" s="98">
        <v>975.05815233718556</v>
      </c>
      <c r="I119" s="98">
        <v>931.08062987466258</v>
      </c>
      <c r="J119" s="98">
        <v>871.40141385098559</v>
      </c>
      <c r="K119" s="98">
        <v>902.05342316875908</v>
      </c>
      <c r="L119" s="98">
        <v>973.73618517749446</v>
      </c>
      <c r="M119" s="98">
        <v>1011.3764425242069</v>
      </c>
      <c r="N119" s="98">
        <v>1013.0804229101129</v>
      </c>
      <c r="O119" s="98">
        <v>986.49686077242643</v>
      </c>
      <c r="P119" s="98">
        <v>915.40742119445827</v>
      </c>
      <c r="Q119" s="98">
        <v>960.87822186785479</v>
      </c>
      <c r="R119" s="98">
        <v>978.62689828391467</v>
      </c>
      <c r="S119" s="98">
        <v>975.30596334815311</v>
      </c>
      <c r="T119" s="98">
        <v>991.11424467241113</v>
      </c>
      <c r="U119" s="98">
        <v>971.05044222839877</v>
      </c>
      <c r="V119" s="98">
        <v>953.22942892304059</v>
      </c>
      <c r="W119" s="98">
        <v>817.94591691774338</v>
      </c>
      <c r="DA119" s="63" t="s">
        <v>2354</v>
      </c>
    </row>
    <row r="120" spans="1:105" ht="12" customHeight="1" x14ac:dyDescent="0.25">
      <c r="A120" s="121" t="s">
        <v>54</v>
      </c>
      <c r="B120" s="122">
        <v>891.8607742243596</v>
      </c>
      <c r="C120" s="122">
        <v>901.67370823926217</v>
      </c>
      <c r="D120" s="122">
        <v>911.39645345944291</v>
      </c>
      <c r="E120" s="122">
        <v>857.88812636243733</v>
      </c>
      <c r="F120" s="122">
        <v>976.95772785168117</v>
      </c>
      <c r="G120" s="122">
        <v>838.06132397919487</v>
      </c>
      <c r="H120" s="122">
        <v>856.43468840415892</v>
      </c>
      <c r="I120" s="122">
        <v>785.13328604277513</v>
      </c>
      <c r="J120" s="122">
        <v>732.93463885347353</v>
      </c>
      <c r="K120" s="122">
        <v>723.19126086921256</v>
      </c>
      <c r="L120" s="122">
        <v>687.51367009167711</v>
      </c>
      <c r="M120" s="122">
        <v>690.10991423536564</v>
      </c>
      <c r="N120" s="122">
        <v>603.89142862524636</v>
      </c>
      <c r="O120" s="122">
        <v>648.9154007245603</v>
      </c>
      <c r="P120" s="122">
        <v>596.67248833180804</v>
      </c>
      <c r="Q120" s="122">
        <v>606.49343522883669</v>
      </c>
      <c r="R120" s="122">
        <v>607.33774153916727</v>
      </c>
      <c r="S120" s="122">
        <v>685.05776420244149</v>
      </c>
      <c r="T120" s="122">
        <v>686.00755202973676</v>
      </c>
      <c r="U120" s="122">
        <v>673.41829749612236</v>
      </c>
      <c r="V120" s="122">
        <v>682.70551731235173</v>
      </c>
      <c r="W120" s="122">
        <v>654.35352366284633</v>
      </c>
      <c r="DA120" s="130" t="s">
        <v>2355</v>
      </c>
    </row>
    <row r="121" spans="1:105" ht="12" customHeight="1" x14ac:dyDescent="0.25">
      <c r="A121" s="97" t="s">
        <v>50</v>
      </c>
      <c r="B121" s="98">
        <v>1032.2188274081027</v>
      </c>
      <c r="C121" s="98">
        <v>1007.1346751096105</v>
      </c>
      <c r="D121" s="98">
        <v>1022.4449626743969</v>
      </c>
      <c r="E121" s="98">
        <v>999.24282692004101</v>
      </c>
      <c r="F121" s="98">
        <v>1070.6818940634562</v>
      </c>
      <c r="G121" s="98">
        <v>1001.0157966046007</v>
      </c>
      <c r="H121" s="98">
        <v>959.89425304864233</v>
      </c>
      <c r="I121" s="98">
        <v>874.66744018082693</v>
      </c>
      <c r="J121" s="98">
        <v>858.60548949767258</v>
      </c>
      <c r="K121" s="98">
        <v>816.59234842166836</v>
      </c>
      <c r="L121" s="98">
        <v>796.91413678193646</v>
      </c>
      <c r="M121" s="98">
        <v>815.84042112975419</v>
      </c>
      <c r="N121" s="98">
        <v>707.28410075895397</v>
      </c>
      <c r="O121" s="98">
        <v>705.66187647903064</v>
      </c>
      <c r="P121" s="98">
        <v>727.00699315140241</v>
      </c>
      <c r="Q121" s="98">
        <v>694.57618686497926</v>
      </c>
      <c r="R121" s="98">
        <v>724.89430023609327</v>
      </c>
      <c r="S121" s="98">
        <v>787.53829714355288</v>
      </c>
      <c r="T121" s="98">
        <v>813.8287721206151</v>
      </c>
      <c r="U121" s="98">
        <v>810.18069485227261</v>
      </c>
      <c r="V121" s="98">
        <v>826.65762789300834</v>
      </c>
      <c r="W121" s="98">
        <v>799.58503297136042</v>
      </c>
      <c r="DA121" s="63" t="s">
        <v>2356</v>
      </c>
    </row>
    <row r="122" spans="1:105" ht="12" customHeight="1" x14ac:dyDescent="0.25">
      <c r="A122" s="109" t="s">
        <v>120</v>
      </c>
      <c r="B122" s="33">
        <v>798.71935098876031</v>
      </c>
      <c r="C122" s="33">
        <v>834.79602193123628</v>
      </c>
      <c r="D122" s="33">
        <v>842.36342426355679</v>
      </c>
      <c r="E122" s="33">
        <v>768.3878962684521</v>
      </c>
      <c r="F122" s="33">
        <v>917.05420116957873</v>
      </c>
      <c r="G122" s="33">
        <v>741.25039842724129</v>
      </c>
      <c r="H122" s="33">
        <v>801.24882148711231</v>
      </c>
      <c r="I122" s="33">
        <v>740.19836240734162</v>
      </c>
      <c r="J122" s="33">
        <v>665.30543108309166</v>
      </c>
      <c r="K122" s="33">
        <v>671.99909694059409</v>
      </c>
      <c r="L122" s="33">
        <v>628.16570450153654</v>
      </c>
      <c r="M122" s="33">
        <v>622.79850588904117</v>
      </c>
      <c r="N122" s="33">
        <v>545.41093451910035</v>
      </c>
      <c r="O122" s="33">
        <v>615.35636733309241</v>
      </c>
      <c r="P122" s="33">
        <v>516.54387905134877</v>
      </c>
      <c r="Q122" s="33">
        <v>554.4193556452052</v>
      </c>
      <c r="R122" s="33">
        <v>542.30645374937831</v>
      </c>
      <c r="S122" s="33">
        <v>633.07488517434149</v>
      </c>
      <c r="T122" s="33">
        <v>622.09694198429759</v>
      </c>
      <c r="U122" s="33">
        <v>608.06108905916039</v>
      </c>
      <c r="V122" s="33">
        <v>616.96202546895131</v>
      </c>
      <c r="W122" s="33">
        <v>588.16945013510906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14411.513541231312</v>
      </c>
      <c r="G124" s="117">
        <f t="shared" si="42"/>
        <v>14476.474601230715</v>
      </c>
      <c r="H124" s="117">
        <f t="shared" si="42"/>
        <v>12462.169689565677</v>
      </c>
      <c r="I124" s="117">
        <f t="shared" si="42"/>
        <v>12403.592585836841</v>
      </c>
      <c r="J124" s="117">
        <f t="shared" si="42"/>
        <v>4567.0721822187179</v>
      </c>
      <c r="K124" s="117">
        <f t="shared" si="42"/>
        <v>4416.4329037810612</v>
      </c>
      <c r="L124" s="117">
        <f t="shared" si="42"/>
        <v>6415.9651519521094</v>
      </c>
      <c r="M124" s="117">
        <f t="shared" si="42"/>
        <v>12753.713806853448</v>
      </c>
      <c r="N124" s="117">
        <f t="shared" si="42"/>
        <v>11467.451851825152</v>
      </c>
      <c r="O124" s="117">
        <f t="shared" si="42"/>
        <v>12352.293951115207</v>
      </c>
      <c r="P124" s="117">
        <f t="shared" si="42"/>
        <v>10060.852716904135</v>
      </c>
      <c r="Q124" s="117">
        <f t="shared" si="42"/>
        <v>10838.26244053078</v>
      </c>
      <c r="R124" s="117">
        <f t="shared" ref="R124:V124" si="43">R125+R128+R130+R139</f>
        <v>10940.356642663643</v>
      </c>
      <c r="S124" s="117">
        <f t="shared" si="43"/>
        <v>10586.286016811831</v>
      </c>
      <c r="T124" s="117">
        <f t="shared" si="43"/>
        <v>12637.63229888796</v>
      </c>
      <c r="U124" s="117">
        <f t="shared" si="43"/>
        <v>10661.348375318525</v>
      </c>
      <c r="V124" s="117">
        <f t="shared" si="43"/>
        <v>11241.757668010221</v>
      </c>
      <c r="W124" s="117">
        <f t="shared" ref="W124" si="44">W125+W128+W130+W139</f>
        <v>9808.8039143225869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11284.865853903897</v>
      </c>
      <c r="G125" s="122">
        <f t="shared" si="45"/>
        <v>11517.394684895618</v>
      </c>
      <c r="H125" s="122">
        <f t="shared" si="45"/>
        <v>9700.358702785119</v>
      </c>
      <c r="I125" s="122">
        <f t="shared" si="45"/>
        <v>9795.530304896376</v>
      </c>
      <c r="J125" s="122">
        <f t="shared" si="45"/>
        <v>3007.2189345793199</v>
      </c>
      <c r="K125" s="122">
        <f t="shared" si="45"/>
        <v>2696.7646723370426</v>
      </c>
      <c r="L125" s="122">
        <f t="shared" si="45"/>
        <v>4442.7784743557677</v>
      </c>
      <c r="M125" s="122">
        <f t="shared" si="45"/>
        <v>10209.642318926246</v>
      </c>
      <c r="N125" s="122">
        <f t="shared" si="45"/>
        <v>9294.6345856163734</v>
      </c>
      <c r="O125" s="122">
        <f t="shared" si="45"/>
        <v>10101.373518425538</v>
      </c>
      <c r="P125" s="122">
        <f t="shared" si="45"/>
        <v>7965.6772136250765</v>
      </c>
      <c r="Q125" s="122">
        <f t="shared" si="45"/>
        <v>8722.1847031888792</v>
      </c>
      <c r="R125" s="122">
        <f t="shared" ref="R125:V125" si="46">SUM(R126:R127)</f>
        <v>8835.7277838767986</v>
      </c>
      <c r="S125" s="122">
        <f t="shared" si="46"/>
        <v>8429.9895088521789</v>
      </c>
      <c r="T125" s="122">
        <f t="shared" si="46"/>
        <v>10207.128434833725</v>
      </c>
      <c r="U125" s="122">
        <f t="shared" si="46"/>
        <v>8473.3554249117951</v>
      </c>
      <c r="V125" s="122">
        <f t="shared" si="46"/>
        <v>9089.2186863328589</v>
      </c>
      <c r="W125" s="122">
        <f t="shared" ref="W125" si="47">SUM(W126:W127)</f>
        <v>7985.7754096007939</v>
      </c>
      <c r="DA125" s="130" t="s">
        <v>2359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11244.36180616284</v>
      </c>
      <c r="G126" s="98">
        <v>11476.633529070084</v>
      </c>
      <c r="H126" s="98">
        <v>9667.0632296450094</v>
      </c>
      <c r="I126" s="98">
        <v>9762.8018112605678</v>
      </c>
      <c r="J126" s="98">
        <v>2997.6158042100978</v>
      </c>
      <c r="K126" s="98">
        <v>2688.2384908863241</v>
      </c>
      <c r="L126" s="98">
        <v>4428.2941983256705</v>
      </c>
      <c r="M126" s="98">
        <v>10176.276500827305</v>
      </c>
      <c r="N126" s="98">
        <v>9266.0062928618136</v>
      </c>
      <c r="O126" s="98">
        <v>10068.146737154018</v>
      </c>
      <c r="P126" s="98">
        <v>7938.8245141677953</v>
      </c>
      <c r="Q126" s="98">
        <v>8695.4741341053814</v>
      </c>
      <c r="R126" s="98">
        <v>8808.7130557998371</v>
      </c>
      <c r="S126" s="98">
        <v>8404.3868351322726</v>
      </c>
      <c r="T126" s="98">
        <v>10176.407667084291</v>
      </c>
      <c r="U126" s="98">
        <v>8447.6460595986409</v>
      </c>
      <c r="V126" s="98">
        <v>9061.7601023858369</v>
      </c>
      <c r="W126" s="98">
        <v>7962.4712600215362</v>
      </c>
      <c r="DA126" s="63" t="s">
        <v>2360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40.504047741056766</v>
      </c>
      <c r="G127" s="98">
        <v>40.761155825533741</v>
      </c>
      <c r="H127" s="98">
        <v>33.295473140109337</v>
      </c>
      <c r="I127" s="98">
        <v>32.728493635808206</v>
      </c>
      <c r="J127" s="98">
        <v>9.6031303692221339</v>
      </c>
      <c r="K127" s="98">
        <v>8.5261814507186653</v>
      </c>
      <c r="L127" s="98">
        <v>14.484276030097277</v>
      </c>
      <c r="M127" s="98">
        <v>33.365818098940608</v>
      </c>
      <c r="N127" s="98">
        <v>28.628292754559585</v>
      </c>
      <c r="O127" s="98">
        <v>33.226781271520444</v>
      </c>
      <c r="P127" s="98">
        <v>26.85269945728114</v>
      </c>
      <c r="Q127" s="98">
        <v>26.710569083497585</v>
      </c>
      <c r="R127" s="98">
        <v>27.014728076961923</v>
      </c>
      <c r="S127" s="98">
        <v>25.602673719907131</v>
      </c>
      <c r="T127" s="98">
        <v>30.720767749434238</v>
      </c>
      <c r="U127" s="98">
        <v>25.709365313154162</v>
      </c>
      <c r="V127" s="98">
        <v>27.4585839470219</v>
      </c>
      <c r="W127" s="98">
        <v>23.304149579257793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38.225452960716702</v>
      </c>
      <c r="G128" s="122">
        <f t="shared" si="48"/>
        <v>107.08887865741109</v>
      </c>
      <c r="H128" s="122">
        <f t="shared" si="48"/>
        <v>110.52657032252696</v>
      </c>
      <c r="I128" s="122">
        <f t="shared" si="48"/>
        <v>106.170225628293</v>
      </c>
      <c r="J128" s="122">
        <f t="shared" si="48"/>
        <v>124.13760297324538</v>
      </c>
      <c r="K128" s="122">
        <f t="shared" si="48"/>
        <v>117.26598648172927</v>
      </c>
      <c r="L128" s="122">
        <f t="shared" si="48"/>
        <v>81.484124432646055</v>
      </c>
      <c r="M128" s="122">
        <f t="shared" si="48"/>
        <v>64.262384797389089</v>
      </c>
      <c r="N128" s="122">
        <f t="shared" si="48"/>
        <v>116.69938512847733</v>
      </c>
      <c r="O128" s="122">
        <f t="shared" si="48"/>
        <v>75.499700212292495</v>
      </c>
      <c r="P128" s="122">
        <f t="shared" si="48"/>
        <v>58.796693929909843</v>
      </c>
      <c r="Q128" s="122">
        <f t="shared" si="48"/>
        <v>129.62225285749679</v>
      </c>
      <c r="R128" s="122">
        <f t="shared" si="48"/>
        <v>93.481131212120857</v>
      </c>
      <c r="S128" s="122">
        <f t="shared" si="48"/>
        <v>141.94192242622319</v>
      </c>
      <c r="T128" s="122">
        <f t="shared" si="48"/>
        <v>105.89185958428914</v>
      </c>
      <c r="U128" s="122">
        <f t="shared" si="48"/>
        <v>123.29144837532108</v>
      </c>
      <c r="V128" s="122">
        <f t="shared" si="48"/>
        <v>90.417873638327748</v>
      </c>
      <c r="W128" s="122">
        <f t="shared" si="48"/>
        <v>105.98676293974323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</v>
      </c>
      <c r="C129" s="98">
        <f>IF(RES_hhdet_fec!C129=0,0,RES_hhdet_fec!C129*1000*11630/RES_hhdet_num!C124)</f>
        <v>0</v>
      </c>
      <c r="D129" s="98">
        <f>IF(RES_hhdet_fec!D129=0,0,RES_hhdet_fec!D129*1000*11630/RES_hhdet_num!D124)</f>
        <v>0</v>
      </c>
      <c r="E129" s="98">
        <f>IF(RES_hhdet_fec!E129=0,0,RES_hhdet_fec!E129*1000*11630/RES_hhdet_num!E124)</f>
        <v>0</v>
      </c>
      <c r="F129" s="98">
        <f>IF(RES_hhdet_fec!F129=0,0,RES_hhdet_fec!F129*1000*11630/RES_hhdet_num!F124)</f>
        <v>38.225452960716702</v>
      </c>
      <c r="G129" s="98">
        <f>IF(RES_hhdet_fec!G129=0,0,RES_hhdet_fec!G129*1000*11630/RES_hhdet_num!G124)</f>
        <v>107.08887865741109</v>
      </c>
      <c r="H129" s="98">
        <f>IF(RES_hhdet_fec!H129=0,0,RES_hhdet_fec!H129*1000*11630/RES_hhdet_num!H124)</f>
        <v>110.52657032252696</v>
      </c>
      <c r="I129" s="98">
        <f>IF(RES_hhdet_fec!I129=0,0,RES_hhdet_fec!I129*1000*11630/RES_hhdet_num!I124)</f>
        <v>106.170225628293</v>
      </c>
      <c r="J129" s="98">
        <f>IF(RES_hhdet_fec!J129=0,0,RES_hhdet_fec!J129*1000*11630/RES_hhdet_num!J124)</f>
        <v>124.13760297324538</v>
      </c>
      <c r="K129" s="98">
        <f>IF(RES_hhdet_fec!K129=0,0,RES_hhdet_fec!K129*1000*11630/RES_hhdet_num!K124)</f>
        <v>117.26598648172927</v>
      </c>
      <c r="L129" s="98">
        <f>IF(RES_hhdet_fec!L129=0,0,RES_hhdet_fec!L129*1000*11630/RES_hhdet_num!L124)</f>
        <v>81.484124432646055</v>
      </c>
      <c r="M129" s="98">
        <f>IF(RES_hhdet_fec!M129=0,0,RES_hhdet_fec!M129*1000*11630/RES_hhdet_num!M124)</f>
        <v>64.262384797389089</v>
      </c>
      <c r="N129" s="98">
        <f>IF(RES_hhdet_fec!N129=0,0,RES_hhdet_fec!N129*1000*11630/RES_hhdet_num!N124)</f>
        <v>116.69938512847733</v>
      </c>
      <c r="O129" s="98">
        <f>IF(RES_hhdet_fec!O129=0,0,RES_hhdet_fec!O129*1000*11630/RES_hhdet_num!O124)</f>
        <v>75.499700212292495</v>
      </c>
      <c r="P129" s="98">
        <f>IF(RES_hhdet_fec!P129=0,0,RES_hhdet_fec!P129*1000*11630/RES_hhdet_num!P124)</f>
        <v>58.796693929909843</v>
      </c>
      <c r="Q129" s="98">
        <f>IF(RES_hhdet_fec!Q129=0,0,RES_hhdet_fec!Q129*1000*11630/RES_hhdet_num!Q124)</f>
        <v>129.62225285749679</v>
      </c>
      <c r="R129" s="98">
        <f>IF(RES_hhdet_fec!R129=0,0,RES_hhdet_fec!R129*1000*11630/RES_hhdet_num!R124)</f>
        <v>93.481131212120857</v>
      </c>
      <c r="S129" s="98">
        <f>IF(RES_hhdet_fec!S129=0,0,RES_hhdet_fec!S129*1000*11630/RES_hhdet_num!S124)</f>
        <v>141.94192242622319</v>
      </c>
      <c r="T129" s="98">
        <f>IF(RES_hhdet_fec!T129=0,0,RES_hhdet_fec!T129*1000*11630/RES_hhdet_num!T124)</f>
        <v>105.89185958428914</v>
      </c>
      <c r="U129" s="98">
        <f>IF(RES_hhdet_fec!U129=0,0,RES_hhdet_fec!U129*1000*11630/RES_hhdet_num!U124)</f>
        <v>123.29144837532108</v>
      </c>
      <c r="V129" s="98">
        <f>IF(RES_hhdet_fec!V129=0,0,RES_hhdet_fec!V129*1000*11630/RES_hhdet_num!V124)</f>
        <v>90.417873638327748</v>
      </c>
      <c r="W129" s="98">
        <f>IF(RES_hhdet_fec!W129=0,0,RES_hhdet_fec!W129*1000*11630/RES_hhdet_num!W124)</f>
        <v>105.98676293974323</v>
      </c>
      <c r="DA129" s="63" t="s">
        <v>2363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2116.1643943779095</v>
      </c>
      <c r="G130" s="122">
        <v>2007.3622190410526</v>
      </c>
      <c r="H130" s="122">
        <v>1787.0182850444</v>
      </c>
      <c r="I130" s="122">
        <v>1706.7591696879049</v>
      </c>
      <c r="J130" s="122">
        <v>688.69475039759789</v>
      </c>
      <c r="K130" s="122">
        <v>870.2937789583126</v>
      </c>
      <c r="L130" s="122">
        <v>1196.881823873448</v>
      </c>
      <c r="M130" s="122">
        <v>1787.2336783729636</v>
      </c>
      <c r="N130" s="122">
        <v>1452.0617841016704</v>
      </c>
      <c r="O130" s="122">
        <v>1528.4603666039864</v>
      </c>
      <c r="P130" s="122">
        <v>1443.835591967706</v>
      </c>
      <c r="Q130" s="122">
        <v>1381.6831266690854</v>
      </c>
      <c r="R130" s="122">
        <v>1402.8420121638135</v>
      </c>
      <c r="S130" s="122">
        <v>1327.2209262453173</v>
      </c>
      <c r="T130" s="122">
        <v>1638.2300827829513</v>
      </c>
      <c r="U130" s="122">
        <v>1392.2902126189297</v>
      </c>
      <c r="V130" s="122">
        <v>1377.5938989369167</v>
      </c>
      <c r="W130" s="122">
        <v>1060.7842467286898</v>
      </c>
      <c r="DA130" s="130" t="s">
        <v>2364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2177.057361152577</v>
      </c>
      <c r="G131" s="98">
        <v>2068.6367900385544</v>
      </c>
      <c r="H131" s="98">
        <v>1792.7963674218379</v>
      </c>
      <c r="I131" s="98">
        <v>1710.3851650856404</v>
      </c>
      <c r="J131" s="98">
        <v>515.14259731418281</v>
      </c>
      <c r="K131" s="98">
        <v>562.53407315704862</v>
      </c>
      <c r="L131" s="98">
        <v>962.96207496765714</v>
      </c>
      <c r="M131" s="98">
        <v>1803.3976927526426</v>
      </c>
      <c r="N131" s="98">
        <v>1439.5659460361589</v>
      </c>
      <c r="O131" s="98">
        <v>1528.6800528766798</v>
      </c>
      <c r="P131" s="98">
        <v>1435.7758530495153</v>
      </c>
      <c r="Q131" s="98">
        <v>1374.2488900578544</v>
      </c>
      <c r="R131" s="98">
        <v>1396.8181171601814</v>
      </c>
      <c r="S131" s="98">
        <v>1316.6491223184289</v>
      </c>
      <c r="T131" s="98">
        <v>1657.8330527303035</v>
      </c>
      <c r="U131" s="98">
        <v>1385.4122914858578</v>
      </c>
      <c r="V131" s="98">
        <v>1375.0272604695203</v>
      </c>
      <c r="W131" s="98">
        <v>1028.5014030300847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1843.8800874691615</v>
      </c>
      <c r="G132" s="98">
        <v>1740.7961164713956</v>
      </c>
      <c r="H132" s="98">
        <v>1510.1153761833625</v>
      </c>
      <c r="I132" s="98">
        <v>1441.1420198072153</v>
      </c>
      <c r="J132" s="98">
        <v>438.23312549377169</v>
      </c>
      <c r="K132" s="98">
        <v>498.64015617302351</v>
      </c>
      <c r="L132" s="98">
        <v>832.83004351621048</v>
      </c>
      <c r="M132" s="98">
        <v>1549.3146211564951</v>
      </c>
      <c r="N132" s="98">
        <v>1230.0665748629556</v>
      </c>
      <c r="O132" s="98">
        <v>1310.1878586053842</v>
      </c>
      <c r="P132" s="98">
        <v>1249.5410820312388</v>
      </c>
      <c r="Q132" s="98">
        <v>1184.5101703285518</v>
      </c>
      <c r="R132" s="98">
        <v>1204.7253457442757</v>
      </c>
      <c r="S132" s="98">
        <v>1139.3152346166421</v>
      </c>
      <c r="T132" s="98">
        <v>1431.761197730641</v>
      </c>
      <c r="U132" s="98">
        <v>1202.4713056532987</v>
      </c>
      <c r="V132" s="98">
        <v>1197.7255365774643</v>
      </c>
      <c r="W132" s="98">
        <v>902.1992830920027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420.65805272242568</v>
      </c>
      <c r="G133" s="101">
        <v>341.19716376436196</v>
      </c>
      <c r="H133" s="101">
        <v>300.05468408043293</v>
      </c>
      <c r="I133" s="101">
        <v>287.79346122194937</v>
      </c>
      <c r="J133" s="101">
        <v>108.69629328121184</v>
      </c>
      <c r="K133" s="101">
        <v>5.6157782843329569</v>
      </c>
      <c r="L133" s="101">
        <v>9.5581795566078114</v>
      </c>
      <c r="M133" s="101">
        <v>352.85477796731476</v>
      </c>
      <c r="N133" s="101">
        <v>216.42800218643509</v>
      </c>
      <c r="O133" s="101">
        <v>229.43056608840152</v>
      </c>
      <c r="P133" s="101">
        <v>318.85809585901171</v>
      </c>
      <c r="Q133" s="101">
        <v>220.55107094915405</v>
      </c>
      <c r="R133" s="101">
        <v>216.3635141003767</v>
      </c>
      <c r="S133" s="101">
        <v>215.82398159156364</v>
      </c>
      <c r="T133" s="101">
        <v>254.43211015969283</v>
      </c>
      <c r="U133" s="101">
        <v>238.2942900353209</v>
      </c>
      <c r="V133" s="101">
        <v>218.76592273715752</v>
      </c>
      <c r="W133" s="101">
        <v>195.12699096744109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1423.222034746736</v>
      </c>
      <c r="G134" s="104">
        <v>1399.5989527070337</v>
      </c>
      <c r="H134" s="104">
        <v>1210.0606921029294</v>
      </c>
      <c r="I134" s="104">
        <v>1153.3485585852659</v>
      </c>
      <c r="J134" s="104">
        <v>329.53683221255983</v>
      </c>
      <c r="K134" s="104">
        <v>493.02437788869059</v>
      </c>
      <c r="L134" s="104">
        <v>823.27186395960268</v>
      </c>
      <c r="M134" s="104">
        <v>1196.4598431891804</v>
      </c>
      <c r="N134" s="104">
        <v>1013.6385726765204</v>
      </c>
      <c r="O134" s="104">
        <v>1080.7572925169827</v>
      </c>
      <c r="P134" s="104">
        <v>930.68298617222695</v>
      </c>
      <c r="Q134" s="104">
        <v>963.95909937939768</v>
      </c>
      <c r="R134" s="104">
        <v>988.36183164389922</v>
      </c>
      <c r="S134" s="104">
        <v>923.49125302507832</v>
      </c>
      <c r="T134" s="104">
        <v>1177.3290875709481</v>
      </c>
      <c r="U134" s="104">
        <v>964.17701561797787</v>
      </c>
      <c r="V134" s="104">
        <v>978.95961384030647</v>
      </c>
      <c r="W134" s="104">
        <v>707.0722921245615</v>
      </c>
      <c r="DA134" s="132" t="s">
        <v>2368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1856.1048306352525</v>
      </c>
      <c r="G135" s="101">
        <v>1787.9684744766637</v>
      </c>
      <c r="H135" s="101">
        <v>1779.9676418795466</v>
      </c>
      <c r="I135" s="101">
        <v>1702.5070257581683</v>
      </c>
      <c r="J135" s="101">
        <v>1677.7456338295133</v>
      </c>
      <c r="K135" s="101">
        <v>1649.4683982761339</v>
      </c>
      <c r="L135" s="101">
        <v>1744.9024542285729</v>
      </c>
      <c r="M135" s="101">
        <v>1871.6185702961031</v>
      </c>
      <c r="N135" s="101">
        <v>1770.9356391951494</v>
      </c>
      <c r="O135" s="101">
        <v>1718.2137060195921</v>
      </c>
      <c r="P135" s="101">
        <v>1748.4006693612007</v>
      </c>
      <c r="Q135" s="101">
        <v>1687.716054204292</v>
      </c>
      <c r="R135" s="101">
        <v>1674.7923511281554</v>
      </c>
      <c r="S135" s="101">
        <v>1644.399870732718</v>
      </c>
      <c r="T135" s="101">
        <v>1578.0455064944269</v>
      </c>
      <c r="U135" s="101">
        <v>1577.8094892557588</v>
      </c>
      <c r="V135" s="101">
        <v>1518.3981882563276</v>
      </c>
      <c r="W135" s="101">
        <v>1364.0379141412711</v>
      </c>
      <c r="DA135" s="131" t="s">
        <v>2369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1342.9721279422026</v>
      </c>
      <c r="G136" s="104">
        <v>1276.7797521932323</v>
      </c>
      <c r="H136" s="104">
        <v>1272.4837113493752</v>
      </c>
      <c r="I136" s="104">
        <v>1218.4904478310907</v>
      </c>
      <c r="J136" s="104">
        <v>1223.4698367245742</v>
      </c>
      <c r="K136" s="104">
        <v>1191.3530205668776</v>
      </c>
      <c r="L136" s="104">
        <v>1255.8192196000489</v>
      </c>
      <c r="M136" s="104">
        <v>1371.5703806944746</v>
      </c>
      <c r="N136" s="104">
        <v>1276.7220980128807</v>
      </c>
      <c r="O136" s="104">
        <v>1239.3664200044279</v>
      </c>
      <c r="P136" s="104">
        <v>1309.2378437089917</v>
      </c>
      <c r="Q136" s="104">
        <v>1233.044823275244</v>
      </c>
      <c r="R136" s="104">
        <v>1235.2029567531761</v>
      </c>
      <c r="S136" s="104">
        <v>1244.3844128176809</v>
      </c>
      <c r="T136" s="104">
        <v>1220.0589599197733</v>
      </c>
      <c r="U136" s="104">
        <v>1237.0184088256967</v>
      </c>
      <c r="V136" s="104">
        <v>1198.7709708797861</v>
      </c>
      <c r="W136" s="104">
        <v>1097.4730566790147</v>
      </c>
      <c r="DA136" s="132" t="s">
        <v>2370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357.99406473323921</v>
      </c>
      <c r="G137" s="98">
        <v>293.96423733191443</v>
      </c>
      <c r="H137" s="98">
        <v>297.25800776215669</v>
      </c>
      <c r="I137" s="98">
        <v>286.33669722278455</v>
      </c>
      <c r="J137" s="98">
        <v>354.38306332838619</v>
      </c>
      <c r="K137" s="98">
        <v>293.17903635721024</v>
      </c>
      <c r="L137" s="98">
        <v>286.62920087564595</v>
      </c>
      <c r="M137" s="98">
        <v>364.77721327721372</v>
      </c>
      <c r="N137" s="98">
        <v>266.66699877091315</v>
      </c>
      <c r="O137" s="98">
        <v>254.78026246628193</v>
      </c>
      <c r="P137" s="98">
        <v>394.91279944274442</v>
      </c>
      <c r="Q137" s="98">
        <v>273.78170568497632</v>
      </c>
      <c r="R137" s="98">
        <v>260.78333361380027</v>
      </c>
      <c r="S137" s="98">
        <v>273.44440974603168</v>
      </c>
      <c r="T137" s="98">
        <v>236.41728220023506</v>
      </c>
      <c r="U137" s="98">
        <v>270.32757170131333</v>
      </c>
      <c r="V137" s="98">
        <v>240.77429561300579</v>
      </c>
      <c r="W137" s="98">
        <v>270.47746707920663</v>
      </c>
      <c r="DA137" s="63" t="s">
        <v>2371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984.97806320896348</v>
      </c>
      <c r="G138" s="98">
        <v>982.81551486131787</v>
      </c>
      <c r="H138" s="98">
        <v>975.22570358721839</v>
      </c>
      <c r="I138" s="98">
        <v>932.15375060830593</v>
      </c>
      <c r="J138" s="98">
        <v>869.08677339618805</v>
      </c>
      <c r="K138" s="98">
        <v>898.17398420966731</v>
      </c>
      <c r="L138" s="98">
        <v>969.19001872440299</v>
      </c>
      <c r="M138" s="98">
        <v>1006.7931674172604</v>
      </c>
      <c r="N138" s="98">
        <v>1010.0550992419674</v>
      </c>
      <c r="O138" s="98">
        <v>984.58615753814615</v>
      </c>
      <c r="P138" s="98">
        <v>914.32504426624723</v>
      </c>
      <c r="Q138" s="98">
        <v>959.26311759026783</v>
      </c>
      <c r="R138" s="98">
        <v>974.41962313937597</v>
      </c>
      <c r="S138" s="98">
        <v>970.94000307164913</v>
      </c>
      <c r="T138" s="98">
        <v>983.64167771953839</v>
      </c>
      <c r="U138" s="98">
        <v>966.69083712438339</v>
      </c>
      <c r="V138" s="98">
        <v>957.99667526678002</v>
      </c>
      <c r="W138" s="98">
        <v>826.99558959980766</v>
      </c>
      <c r="DA138" s="63" t="s">
        <v>2372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972.25783998878944</v>
      </c>
      <c r="G139" s="122">
        <v>844.62881863663347</v>
      </c>
      <c r="H139" s="122">
        <v>864.26613141363168</v>
      </c>
      <c r="I139" s="122">
        <v>795.13288562426646</v>
      </c>
      <c r="J139" s="122">
        <v>747.02089426855446</v>
      </c>
      <c r="K139" s="122">
        <v>732.10846600397667</v>
      </c>
      <c r="L139" s="122">
        <v>694.82072929024707</v>
      </c>
      <c r="M139" s="122">
        <v>692.57542475684988</v>
      </c>
      <c r="N139" s="122">
        <v>604.05609697863122</v>
      </c>
      <c r="O139" s="122">
        <v>646.96036587338972</v>
      </c>
      <c r="P139" s="122">
        <v>592.54321738144313</v>
      </c>
      <c r="Q139" s="122">
        <v>604.77235781531795</v>
      </c>
      <c r="R139" s="122">
        <v>608.3057154109099</v>
      </c>
      <c r="S139" s="122">
        <v>687.13365928811038</v>
      </c>
      <c r="T139" s="122">
        <v>686.38192168699402</v>
      </c>
      <c r="U139" s="122">
        <v>672.41128941247962</v>
      </c>
      <c r="V139" s="122">
        <v>684.52720910211747</v>
      </c>
      <c r="W139" s="122">
        <v>656.25749505335966</v>
      </c>
      <c r="DA139" s="130" t="s">
        <v>2373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1064.981747592562</v>
      </c>
      <c r="G140" s="98">
        <v>997.56287686082862</v>
      </c>
      <c r="H140" s="98">
        <v>958.83183315337726</v>
      </c>
      <c r="I140" s="98">
        <v>874.68271009247019</v>
      </c>
      <c r="J140" s="98">
        <v>858.66988401743504</v>
      </c>
      <c r="K140" s="98">
        <v>816.50950770194629</v>
      </c>
      <c r="L140" s="98">
        <v>796.63197456281557</v>
      </c>
      <c r="M140" s="98">
        <v>815.38982881074855</v>
      </c>
      <c r="N140" s="98">
        <v>706.97709407530749</v>
      </c>
      <c r="O140" s="98">
        <v>705.49822279306022</v>
      </c>
      <c r="P140" s="98">
        <v>726.8949664150249</v>
      </c>
      <c r="Q140" s="98">
        <v>694.52754351744875</v>
      </c>
      <c r="R140" s="98">
        <v>724.89216411630446</v>
      </c>
      <c r="S140" s="98">
        <v>787.56874223987006</v>
      </c>
      <c r="T140" s="98">
        <v>813.76066911197267</v>
      </c>
      <c r="U140" s="98">
        <v>810.0413034545054</v>
      </c>
      <c r="V140" s="98">
        <v>826.85790771301038</v>
      </c>
      <c r="W140" s="98">
        <v>799.84552857272388</v>
      </c>
      <c r="DA140" s="63" t="s">
        <v>2374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905.72175694101099</v>
      </c>
      <c r="G141" s="33">
        <v>735.59463590604992</v>
      </c>
      <c r="H141" s="33">
        <v>799.49071621233702</v>
      </c>
      <c r="I141" s="33">
        <v>740.66571617576335</v>
      </c>
      <c r="J141" s="33">
        <v>665.93397813666934</v>
      </c>
      <c r="K141" s="33">
        <v>671.40966114504317</v>
      </c>
      <c r="L141" s="33">
        <v>625.80754756304702</v>
      </c>
      <c r="M141" s="33">
        <v>618.47512375238932</v>
      </c>
      <c r="N141" s="33">
        <v>541.91045926596519</v>
      </c>
      <c r="O141" s="33">
        <v>613.32865134869758</v>
      </c>
      <c r="P141" s="33">
        <v>515.33965181731173</v>
      </c>
      <c r="Q141" s="33">
        <v>554.66198543827409</v>
      </c>
      <c r="R141" s="33">
        <v>543.13723714443768</v>
      </c>
      <c r="S141" s="33">
        <v>634.42524411156512</v>
      </c>
      <c r="T141" s="33">
        <v>621.5549851511887</v>
      </c>
      <c r="U141" s="33">
        <v>606.27599747793818</v>
      </c>
      <c r="V141" s="33">
        <v>618.40179365017241</v>
      </c>
      <c r="W141" s="33">
        <v>590.8301322871996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6514.1495395079646</v>
      </c>
      <c r="C143" s="117">
        <f t="shared" si="49"/>
        <v>6840.0086864539608</v>
      </c>
      <c r="D143" s="117">
        <f t="shared" si="49"/>
        <v>6365.026661882699</v>
      </c>
      <c r="E143" s="117">
        <f t="shared" si="49"/>
        <v>6449.1644576228991</v>
      </c>
      <c r="F143" s="117">
        <f t="shared" si="49"/>
        <v>6743.3599745166166</v>
      </c>
      <c r="G143" s="117">
        <f t="shared" si="49"/>
        <v>7067.2597049482756</v>
      </c>
      <c r="H143" s="117">
        <f t="shared" si="49"/>
        <v>6283.5607049891532</v>
      </c>
      <c r="I143" s="117">
        <f t="shared" si="49"/>
        <v>5953.9589501128585</v>
      </c>
      <c r="J143" s="117">
        <f t="shared" si="49"/>
        <v>5772.8109697710979</v>
      </c>
      <c r="K143" s="117">
        <f t="shared" si="49"/>
        <v>5586.097513867966</v>
      </c>
      <c r="L143" s="117">
        <f t="shared" si="49"/>
        <v>6005.7529754027419</v>
      </c>
      <c r="M143" s="117">
        <f t="shared" si="49"/>
        <v>5783.6807905657324</v>
      </c>
      <c r="N143" s="117">
        <f t="shared" si="49"/>
        <v>5765.3278189035318</v>
      </c>
      <c r="O143" s="117">
        <f t="shared" si="49"/>
        <v>5676.2869654335791</v>
      </c>
      <c r="P143" s="117">
        <f t="shared" si="49"/>
        <v>4719.0055635243034</v>
      </c>
      <c r="Q143" s="117">
        <f t="shared" si="49"/>
        <v>5161.975946116363</v>
      </c>
      <c r="R143" s="117">
        <f t="shared" ref="R143:V143" si="50">R144+R146+R148+R157</f>
        <v>4982.5559019695029</v>
      </c>
      <c r="S143" s="117">
        <f t="shared" si="50"/>
        <v>5242.5581937420011</v>
      </c>
      <c r="T143" s="117">
        <f t="shared" si="50"/>
        <v>4965.1170719723559</v>
      </c>
      <c r="U143" s="117">
        <f t="shared" si="50"/>
        <v>3913.8773041900358</v>
      </c>
      <c r="V143" s="117">
        <f t="shared" si="50"/>
        <v>3230.1188247764785</v>
      </c>
      <c r="W143" s="117">
        <f t="shared" ref="W143" si="51">W144+W146+W148+W157</f>
        <v>5020.3854640756626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3321.2787999310017</v>
      </c>
      <c r="C144" s="122">
        <f t="shared" si="52"/>
        <v>3677.7056330354012</v>
      </c>
      <c r="D144" s="122">
        <f t="shared" si="52"/>
        <v>3312.8854081093691</v>
      </c>
      <c r="E144" s="122">
        <f t="shared" si="52"/>
        <v>3315.1556278500339</v>
      </c>
      <c r="F144" s="122">
        <f t="shared" si="52"/>
        <v>3612.848730634616</v>
      </c>
      <c r="G144" s="122">
        <f t="shared" si="52"/>
        <v>4223.6131267067149</v>
      </c>
      <c r="H144" s="122">
        <f t="shared" si="52"/>
        <v>3428.1504988215806</v>
      </c>
      <c r="I144" s="122">
        <f t="shared" si="52"/>
        <v>3313.7283205832532</v>
      </c>
      <c r="J144" s="122">
        <f t="shared" si="52"/>
        <v>3202.2406322639449</v>
      </c>
      <c r="K144" s="122">
        <f t="shared" si="52"/>
        <v>3025.7108062759871</v>
      </c>
      <c r="L144" s="122">
        <f t="shared" si="52"/>
        <v>3441.5203298778983</v>
      </c>
      <c r="M144" s="122">
        <f t="shared" si="52"/>
        <v>3019.367650496165</v>
      </c>
      <c r="N144" s="122">
        <f t="shared" si="52"/>
        <v>3096.3320641823316</v>
      </c>
      <c r="O144" s="122">
        <f t="shared" si="52"/>
        <v>3144.3089118492103</v>
      </c>
      <c r="P144" s="122">
        <f t="shared" si="52"/>
        <v>2328.1627782743749</v>
      </c>
      <c r="Q144" s="122">
        <f t="shared" si="52"/>
        <v>2670.4982270832347</v>
      </c>
      <c r="R144" s="122">
        <f t="shared" si="52"/>
        <v>2593.0704646915851</v>
      </c>
      <c r="S144" s="122">
        <f t="shared" si="52"/>
        <v>2691.2945972044231</v>
      </c>
      <c r="T144" s="122">
        <f t="shared" si="52"/>
        <v>2515.9798475868865</v>
      </c>
      <c r="U144" s="122">
        <f t="shared" si="52"/>
        <v>1505.820928976595</v>
      </c>
      <c r="V144" s="122">
        <f t="shared" si="52"/>
        <v>943.00322179351087</v>
      </c>
      <c r="W144" s="122">
        <f t="shared" si="52"/>
        <v>2931.4145881138638</v>
      </c>
      <c r="DA144" s="130" t="s">
        <v>2377</v>
      </c>
    </row>
    <row r="145" spans="1:105" ht="12" customHeight="1" x14ac:dyDescent="0.25">
      <c r="A145" s="97" t="s">
        <v>53</v>
      </c>
      <c r="B145" s="98">
        <v>3321.2787999310017</v>
      </c>
      <c r="C145" s="98">
        <v>3677.7056330354012</v>
      </c>
      <c r="D145" s="98">
        <v>3312.8854081093691</v>
      </c>
      <c r="E145" s="98">
        <v>3315.1556278500339</v>
      </c>
      <c r="F145" s="98">
        <v>3612.848730634616</v>
      </c>
      <c r="G145" s="98">
        <v>4223.6131267067149</v>
      </c>
      <c r="H145" s="98">
        <v>3428.1504988215806</v>
      </c>
      <c r="I145" s="98">
        <v>3313.7283205832532</v>
      </c>
      <c r="J145" s="98">
        <v>3202.2406322639449</v>
      </c>
      <c r="K145" s="98">
        <v>3025.7108062759871</v>
      </c>
      <c r="L145" s="98">
        <v>3441.5203298778983</v>
      </c>
      <c r="M145" s="98">
        <v>3019.367650496165</v>
      </c>
      <c r="N145" s="98">
        <v>3096.3320641823316</v>
      </c>
      <c r="O145" s="98">
        <v>3144.3089118492103</v>
      </c>
      <c r="P145" s="98">
        <v>2328.1627782743749</v>
      </c>
      <c r="Q145" s="98">
        <v>2670.4982270832347</v>
      </c>
      <c r="R145" s="98">
        <v>2593.0704646915851</v>
      </c>
      <c r="S145" s="98">
        <v>2691.2945972044231</v>
      </c>
      <c r="T145" s="98">
        <v>2515.9798475868865</v>
      </c>
      <c r="U145" s="98">
        <v>1505.820928976595</v>
      </c>
      <c r="V145" s="98">
        <v>943.00322179351087</v>
      </c>
      <c r="W145" s="98">
        <v>2931.4145881138638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316.74617105059116</v>
      </c>
      <c r="C146" s="122">
        <f t="shared" si="53"/>
        <v>307.23916445409873</v>
      </c>
      <c r="D146" s="122">
        <f t="shared" si="53"/>
        <v>185.06239324728341</v>
      </c>
      <c r="E146" s="122">
        <f t="shared" si="53"/>
        <v>410.21949287238891</v>
      </c>
      <c r="F146" s="122">
        <f t="shared" si="53"/>
        <v>130.46301709058437</v>
      </c>
      <c r="G146" s="122">
        <f t="shared" si="53"/>
        <v>136.69055054469331</v>
      </c>
      <c r="H146" s="122">
        <f t="shared" si="53"/>
        <v>165.84326319002238</v>
      </c>
      <c r="I146" s="122">
        <f t="shared" si="53"/>
        <v>145.74087954344429</v>
      </c>
      <c r="J146" s="122">
        <f t="shared" si="53"/>
        <v>178.36832962308972</v>
      </c>
      <c r="K146" s="122">
        <f t="shared" si="53"/>
        <v>201.37066811827319</v>
      </c>
      <c r="L146" s="122">
        <f t="shared" si="53"/>
        <v>171.39163305182092</v>
      </c>
      <c r="M146" s="122">
        <f t="shared" si="53"/>
        <v>203.05803531297153</v>
      </c>
      <c r="N146" s="122">
        <f t="shared" si="53"/>
        <v>317.19958483501699</v>
      </c>
      <c r="O146" s="122">
        <f t="shared" si="53"/>
        <v>209.01275438687878</v>
      </c>
      <c r="P146" s="122">
        <f t="shared" si="53"/>
        <v>151.3817047271277</v>
      </c>
      <c r="Q146" s="122">
        <f t="shared" si="53"/>
        <v>298.53173412237805</v>
      </c>
      <c r="R146" s="122">
        <f t="shared" si="53"/>
        <v>203.50896073978848</v>
      </c>
      <c r="S146" s="122">
        <f t="shared" si="53"/>
        <v>297.82764192805467</v>
      </c>
      <c r="T146" s="122">
        <f t="shared" si="53"/>
        <v>226.40957762969211</v>
      </c>
      <c r="U146" s="122">
        <f t="shared" si="53"/>
        <v>256.28768185060761</v>
      </c>
      <c r="V146" s="122">
        <f t="shared" si="53"/>
        <v>203.56635681429873</v>
      </c>
      <c r="W146" s="122">
        <f t="shared" si="53"/>
        <v>217.10398784510113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316.74617105059116</v>
      </c>
      <c r="C147" s="98">
        <f>IF(RES_hhdet_fec!C147=0,0,RES_hhdet_fec!C147*1000*11630/RES_hhdet_num!C143)</f>
        <v>307.23916445409873</v>
      </c>
      <c r="D147" s="98">
        <f>IF(RES_hhdet_fec!D147=0,0,RES_hhdet_fec!D147*1000*11630/RES_hhdet_num!D143)</f>
        <v>185.06239324728341</v>
      </c>
      <c r="E147" s="98">
        <f>IF(RES_hhdet_fec!E147=0,0,RES_hhdet_fec!E147*1000*11630/RES_hhdet_num!E143)</f>
        <v>410.21949287238891</v>
      </c>
      <c r="F147" s="98">
        <f>IF(RES_hhdet_fec!F147=0,0,RES_hhdet_fec!F147*1000*11630/RES_hhdet_num!F143)</f>
        <v>130.46301709058437</v>
      </c>
      <c r="G147" s="98">
        <f>IF(RES_hhdet_fec!G147=0,0,RES_hhdet_fec!G147*1000*11630/RES_hhdet_num!G143)</f>
        <v>136.69055054469331</v>
      </c>
      <c r="H147" s="98">
        <f>IF(RES_hhdet_fec!H147=0,0,RES_hhdet_fec!H147*1000*11630/RES_hhdet_num!H143)</f>
        <v>165.84326319002238</v>
      </c>
      <c r="I147" s="98">
        <f>IF(RES_hhdet_fec!I147=0,0,RES_hhdet_fec!I147*1000*11630/RES_hhdet_num!I143)</f>
        <v>145.74087954344429</v>
      </c>
      <c r="J147" s="98">
        <f>IF(RES_hhdet_fec!J147=0,0,RES_hhdet_fec!J147*1000*11630/RES_hhdet_num!J143)</f>
        <v>178.36832962308972</v>
      </c>
      <c r="K147" s="98">
        <f>IF(RES_hhdet_fec!K147=0,0,RES_hhdet_fec!K147*1000*11630/RES_hhdet_num!K143)</f>
        <v>201.37066811827319</v>
      </c>
      <c r="L147" s="98">
        <f>IF(RES_hhdet_fec!L147=0,0,RES_hhdet_fec!L147*1000*11630/RES_hhdet_num!L143)</f>
        <v>171.39163305182092</v>
      </c>
      <c r="M147" s="98">
        <f>IF(RES_hhdet_fec!M147=0,0,RES_hhdet_fec!M147*1000*11630/RES_hhdet_num!M143)</f>
        <v>203.05803531297153</v>
      </c>
      <c r="N147" s="98">
        <f>IF(RES_hhdet_fec!N147=0,0,RES_hhdet_fec!N147*1000*11630/RES_hhdet_num!N143)</f>
        <v>317.19958483501699</v>
      </c>
      <c r="O147" s="98">
        <f>IF(RES_hhdet_fec!O147=0,0,RES_hhdet_fec!O147*1000*11630/RES_hhdet_num!O143)</f>
        <v>209.01275438687878</v>
      </c>
      <c r="P147" s="98">
        <f>IF(RES_hhdet_fec!P147=0,0,RES_hhdet_fec!P147*1000*11630/RES_hhdet_num!P143)</f>
        <v>151.3817047271277</v>
      </c>
      <c r="Q147" s="98">
        <f>IF(RES_hhdet_fec!Q147=0,0,RES_hhdet_fec!Q147*1000*11630/RES_hhdet_num!Q143)</f>
        <v>298.53173412237805</v>
      </c>
      <c r="R147" s="98">
        <f>IF(RES_hhdet_fec!R147=0,0,RES_hhdet_fec!R147*1000*11630/RES_hhdet_num!R143)</f>
        <v>203.50896073978848</v>
      </c>
      <c r="S147" s="98">
        <f>IF(RES_hhdet_fec!S147=0,0,RES_hhdet_fec!S147*1000*11630/RES_hhdet_num!S143)</f>
        <v>297.82764192805467</v>
      </c>
      <c r="T147" s="98">
        <f>IF(RES_hhdet_fec!T147=0,0,RES_hhdet_fec!T147*1000*11630/RES_hhdet_num!T143)</f>
        <v>226.40957762969211</v>
      </c>
      <c r="U147" s="98">
        <f>IF(RES_hhdet_fec!U147=0,0,RES_hhdet_fec!U147*1000*11630/RES_hhdet_num!U143)</f>
        <v>256.28768185060761</v>
      </c>
      <c r="V147" s="98">
        <f>IF(RES_hhdet_fec!V147=0,0,RES_hhdet_fec!V147*1000*11630/RES_hhdet_num!V143)</f>
        <v>203.56635681429873</v>
      </c>
      <c r="W147" s="98">
        <f>IF(RES_hhdet_fec!W147=0,0,RES_hhdet_fec!W147*1000*11630/RES_hhdet_num!W143)</f>
        <v>217.10398784510113</v>
      </c>
      <c r="DA147" s="63" t="s">
        <v>2380</v>
      </c>
    </row>
    <row r="148" spans="1:105" ht="12" customHeight="1" x14ac:dyDescent="0.25">
      <c r="A148" s="121" t="s">
        <v>55</v>
      </c>
      <c r="B148" s="122">
        <v>1984.2762835484266</v>
      </c>
      <c r="C148" s="122">
        <v>1956.8135563311889</v>
      </c>
      <c r="D148" s="122">
        <v>1961.9039033278243</v>
      </c>
      <c r="E148" s="122">
        <v>1868.8709176318559</v>
      </c>
      <c r="F148" s="122">
        <v>2026.5967499216194</v>
      </c>
      <c r="G148" s="122">
        <v>1872.35387305838</v>
      </c>
      <c r="H148" s="122">
        <v>1833.688885122858</v>
      </c>
      <c r="I148" s="122">
        <v>1709.5733760803523</v>
      </c>
      <c r="J148" s="122">
        <v>1651.5772629712924</v>
      </c>
      <c r="K148" s="122">
        <v>1630.1606384704878</v>
      </c>
      <c r="L148" s="122">
        <v>1699.4246063443502</v>
      </c>
      <c r="M148" s="122">
        <v>1865.6262758144642</v>
      </c>
      <c r="N148" s="122">
        <v>1744.6835591929457</v>
      </c>
      <c r="O148" s="122">
        <v>1673.4540063774994</v>
      </c>
      <c r="P148" s="122">
        <v>1643.2857417721948</v>
      </c>
      <c r="Q148" s="122">
        <v>1587.7507187517324</v>
      </c>
      <c r="R148" s="122">
        <v>1578.9265847740271</v>
      </c>
      <c r="S148" s="122">
        <v>1569.7216998901386</v>
      </c>
      <c r="T148" s="122">
        <v>1539.231903658615</v>
      </c>
      <c r="U148" s="122">
        <v>1486.0094105739129</v>
      </c>
      <c r="V148" s="122">
        <v>1407.3308664008887</v>
      </c>
      <c r="W148" s="122">
        <v>1227.3630788100706</v>
      </c>
      <c r="DA148" s="130" t="s">
        <v>2381</v>
      </c>
    </row>
    <row r="149" spans="1:105" ht="12" customHeight="1" x14ac:dyDescent="0.25">
      <c r="A149" s="97" t="s">
        <v>124</v>
      </c>
      <c r="B149" s="98">
        <v>2089.7383658399613</v>
      </c>
      <c r="C149" s="98">
        <v>2107.9559599647368</v>
      </c>
      <c r="D149" s="98">
        <v>2066.3544887657195</v>
      </c>
      <c r="E149" s="98">
        <v>2020.7772125133417</v>
      </c>
      <c r="F149" s="98">
        <v>2272.3780992288507</v>
      </c>
      <c r="G149" s="98">
        <v>2067.7530523064452</v>
      </c>
      <c r="H149" s="98">
        <v>2023.0666334377288</v>
      </c>
      <c r="I149" s="98">
        <v>1862.2982304108709</v>
      </c>
      <c r="J149" s="98">
        <v>1783.1172649336372</v>
      </c>
      <c r="K149" s="98">
        <v>1800.4711616680327</v>
      </c>
      <c r="L149" s="98">
        <v>1927.8239128826644</v>
      </c>
      <c r="M149" s="98">
        <v>2142.5860019319844</v>
      </c>
      <c r="N149" s="98">
        <v>1994.9414929330167</v>
      </c>
      <c r="O149" s="98">
        <v>1918.3935116460257</v>
      </c>
      <c r="P149" s="98">
        <v>1752.4695729388995</v>
      </c>
      <c r="Q149" s="98">
        <v>1763.696570478653</v>
      </c>
      <c r="R149" s="98">
        <v>1747.8252584143472</v>
      </c>
      <c r="S149" s="98">
        <v>1722.4120287549144</v>
      </c>
      <c r="T149" s="98">
        <v>1673.2222596181259</v>
      </c>
      <c r="U149" s="98">
        <v>1528.8499271392172</v>
      </c>
      <c r="V149" s="98">
        <v>1457.7648477139578</v>
      </c>
      <c r="W149" s="98">
        <v>1337.2132036825139</v>
      </c>
      <c r="DA149" s="63" t="s">
        <v>2382</v>
      </c>
    </row>
    <row r="150" spans="1:105" ht="12" customHeight="1" x14ac:dyDescent="0.25">
      <c r="A150" s="97" t="s">
        <v>123</v>
      </c>
      <c r="B150" s="98">
        <v>1340.7348730951644</v>
      </c>
      <c r="C150" s="98">
        <v>1340.9312240447111</v>
      </c>
      <c r="D150" s="98">
        <v>1350.8633385537548</v>
      </c>
      <c r="E150" s="98">
        <v>1300.7410161263977</v>
      </c>
      <c r="F150" s="98">
        <v>1499.9140748738237</v>
      </c>
      <c r="G150" s="98">
        <v>1345.7571627728003</v>
      </c>
      <c r="H150" s="98">
        <v>1322.7367359904449</v>
      </c>
      <c r="I150" s="98">
        <v>1220.9449672974215</v>
      </c>
      <c r="J150" s="98">
        <v>1202.9519869961166</v>
      </c>
      <c r="K150" s="98">
        <v>1199.2309197676927</v>
      </c>
      <c r="L150" s="98">
        <v>1282.0124667010828</v>
      </c>
      <c r="M150" s="98">
        <v>1462.3978101045211</v>
      </c>
      <c r="N150" s="98">
        <v>1334.8666147828892</v>
      </c>
      <c r="O150" s="98">
        <v>1288.7753759399313</v>
      </c>
      <c r="P150" s="98">
        <v>1232.5812836620403</v>
      </c>
      <c r="Q150" s="98">
        <v>1214.9520754888981</v>
      </c>
      <c r="R150" s="98">
        <v>1237.0923949908147</v>
      </c>
      <c r="S150" s="98">
        <v>1269.7757113563969</v>
      </c>
      <c r="T150" s="98">
        <v>1265.3316339312235</v>
      </c>
      <c r="U150" s="98">
        <v>1210.2718625365669</v>
      </c>
      <c r="V150" s="98">
        <v>1167.173523454896</v>
      </c>
      <c r="W150" s="98">
        <v>1096.0154997942079</v>
      </c>
      <c r="DA150" s="63" t="s">
        <v>2383</v>
      </c>
    </row>
    <row r="151" spans="1:105" ht="12" customHeight="1" x14ac:dyDescent="0.25">
      <c r="A151" s="100" t="s">
        <v>50</v>
      </c>
      <c r="B151" s="101">
        <v>376.49225142396915</v>
      </c>
      <c r="C151" s="101">
        <v>332.26939581269829</v>
      </c>
      <c r="D151" s="101">
        <v>386.25058002923822</v>
      </c>
      <c r="E151" s="101">
        <v>313.28506794643891</v>
      </c>
      <c r="F151" s="101">
        <v>434.02027307799295</v>
      </c>
      <c r="G151" s="101">
        <v>337.59009253370874</v>
      </c>
      <c r="H151" s="101">
        <v>335.96192672342215</v>
      </c>
      <c r="I151" s="101">
        <v>310.90125450742681</v>
      </c>
      <c r="J151" s="101">
        <v>374.18318938857732</v>
      </c>
      <c r="K151" s="101">
        <v>318.79065157164086</v>
      </c>
      <c r="L151" s="101">
        <v>316.52618562032802</v>
      </c>
      <c r="M151" s="101">
        <v>417.34277826174934</v>
      </c>
      <c r="N151" s="101">
        <v>301.10049646077175</v>
      </c>
      <c r="O151" s="101">
        <v>286.08277769737572</v>
      </c>
      <c r="P151" s="101">
        <v>388.26390855299792</v>
      </c>
      <c r="Q151" s="101">
        <v>280.77837381884706</v>
      </c>
      <c r="R151" s="101">
        <v>267.56372792241331</v>
      </c>
      <c r="S151" s="101">
        <v>282.3931322357609</v>
      </c>
      <c r="T151" s="101">
        <v>250.69511673136645</v>
      </c>
      <c r="U151" s="101">
        <v>261.9423090714107</v>
      </c>
      <c r="V151" s="101">
        <v>230.85522458928745</v>
      </c>
      <c r="W151" s="101">
        <v>260.07481294792768</v>
      </c>
      <c r="DA151" s="131" t="s">
        <v>2384</v>
      </c>
    </row>
    <row r="152" spans="1:105" ht="12" customHeight="1" x14ac:dyDescent="0.25">
      <c r="A152" s="103" t="s">
        <v>52</v>
      </c>
      <c r="B152" s="104">
        <v>964.24262167119537</v>
      </c>
      <c r="C152" s="104">
        <v>1008.6618282320128</v>
      </c>
      <c r="D152" s="104">
        <v>964.61275852451649</v>
      </c>
      <c r="E152" s="104">
        <v>987.4559481799588</v>
      </c>
      <c r="F152" s="104">
        <v>1065.893801795831</v>
      </c>
      <c r="G152" s="104">
        <v>1008.1670702390917</v>
      </c>
      <c r="H152" s="104">
        <v>986.77480926702253</v>
      </c>
      <c r="I152" s="104">
        <v>910.04371278999474</v>
      </c>
      <c r="J152" s="104">
        <v>828.76879760753945</v>
      </c>
      <c r="K152" s="104">
        <v>880.44026819605187</v>
      </c>
      <c r="L152" s="104">
        <v>965.48628108075468</v>
      </c>
      <c r="M152" s="104">
        <v>1045.0550318427715</v>
      </c>
      <c r="N152" s="104">
        <v>1033.7661183221176</v>
      </c>
      <c r="O152" s="104">
        <v>1002.6925982425558</v>
      </c>
      <c r="P152" s="104">
        <v>844.31737510904259</v>
      </c>
      <c r="Q152" s="104">
        <v>934.17370167005095</v>
      </c>
      <c r="R152" s="104">
        <v>969.52866706840132</v>
      </c>
      <c r="S152" s="104">
        <v>987.3825791206358</v>
      </c>
      <c r="T152" s="104">
        <v>1014.6365171998568</v>
      </c>
      <c r="U152" s="104">
        <v>948.3295534651561</v>
      </c>
      <c r="V152" s="104">
        <v>936.31829886560843</v>
      </c>
      <c r="W152" s="104">
        <v>835.94068684628007</v>
      </c>
      <c r="DA152" s="132" t="s">
        <v>2385</v>
      </c>
    </row>
    <row r="153" spans="1:105" ht="12" customHeight="1" x14ac:dyDescent="0.25">
      <c r="A153" s="106" t="s">
        <v>122</v>
      </c>
      <c r="B153" s="101">
        <v>1886.3687757314394</v>
      </c>
      <c r="C153" s="101">
        <v>1828.0857858254678</v>
      </c>
      <c r="D153" s="101">
        <v>1899.0634550502318</v>
      </c>
      <c r="E153" s="101">
        <v>1782.277485703833</v>
      </c>
      <c r="F153" s="101">
        <v>1872.1692149573485</v>
      </c>
      <c r="G153" s="101">
        <v>1794.7347033386452</v>
      </c>
      <c r="H153" s="101">
        <v>1780.3042366860689</v>
      </c>
      <c r="I153" s="101">
        <v>1698.1636121185663</v>
      </c>
      <c r="J153" s="101">
        <v>1674.7507868962975</v>
      </c>
      <c r="K153" s="101">
        <v>1655.5149538558055</v>
      </c>
      <c r="L153" s="101">
        <v>1751.3962786906948</v>
      </c>
      <c r="M153" s="101">
        <v>1878.8503626280299</v>
      </c>
      <c r="N153" s="101">
        <v>1776.7465065944793</v>
      </c>
      <c r="O153" s="101">
        <v>1715.2556121221637</v>
      </c>
      <c r="P153" s="101">
        <v>1733.2020392316631</v>
      </c>
      <c r="Q153" s="101">
        <v>1658.3544273398659</v>
      </c>
      <c r="R153" s="101">
        <v>1656.8146128026701</v>
      </c>
      <c r="S153" s="101">
        <v>1653.9932187704756</v>
      </c>
      <c r="T153" s="101">
        <v>1625.7868428538645</v>
      </c>
      <c r="U153" s="101">
        <v>1592.0877454530603</v>
      </c>
      <c r="V153" s="101">
        <v>1514.1718140150094</v>
      </c>
      <c r="W153" s="101">
        <v>1343.1729828028019</v>
      </c>
      <c r="DA153" s="131" t="s">
        <v>2386</v>
      </c>
    </row>
    <row r="154" spans="1:105" ht="12" customHeight="1" x14ac:dyDescent="0.25">
      <c r="A154" s="107" t="s">
        <v>121</v>
      </c>
      <c r="B154" s="104">
        <v>1315.0072425563169</v>
      </c>
      <c r="C154" s="104">
        <v>1267.4247740590449</v>
      </c>
      <c r="D154" s="104">
        <v>1346.9866653057354</v>
      </c>
      <c r="E154" s="104">
        <v>1252.8797621732449</v>
      </c>
      <c r="F154" s="104">
        <v>1346.9658579209211</v>
      </c>
      <c r="G154" s="104">
        <v>1277.2840382650077</v>
      </c>
      <c r="H154" s="104">
        <v>1271.8009371892815</v>
      </c>
      <c r="I154" s="104">
        <v>1215.7047837986997</v>
      </c>
      <c r="J154" s="104">
        <v>1224.7956810192952</v>
      </c>
      <c r="K154" s="104">
        <v>1194.3327139683147</v>
      </c>
      <c r="L154" s="104">
        <v>1258.3994295396824</v>
      </c>
      <c r="M154" s="104">
        <v>1374.4705119839316</v>
      </c>
      <c r="N154" s="104">
        <v>1278.6792639016951</v>
      </c>
      <c r="O154" s="104">
        <v>1239.3736399519298</v>
      </c>
      <c r="P154" s="104">
        <v>1302.010722313066</v>
      </c>
      <c r="Q154" s="104">
        <v>1224.3037587900897</v>
      </c>
      <c r="R154" s="104">
        <v>1230.1321723286701</v>
      </c>
      <c r="S154" s="104">
        <v>1246.296764060887</v>
      </c>
      <c r="T154" s="104">
        <v>1231.6851120490326</v>
      </c>
      <c r="U154" s="104">
        <v>1241.8913739362019</v>
      </c>
      <c r="V154" s="104">
        <v>1191.9471455940775</v>
      </c>
      <c r="W154" s="104">
        <v>1078.9933240388407</v>
      </c>
      <c r="DA154" s="132" t="s">
        <v>2387</v>
      </c>
    </row>
    <row r="155" spans="1:105" ht="12" customHeight="1" x14ac:dyDescent="0.25">
      <c r="A155" s="108" t="s">
        <v>53</v>
      </c>
      <c r="B155" s="98">
        <v>339.8937132363057</v>
      </c>
      <c r="C155" s="98">
        <v>284.6984981909626</v>
      </c>
      <c r="D155" s="98">
        <v>348.01075289902053</v>
      </c>
      <c r="E155" s="98">
        <v>273.51749434159871</v>
      </c>
      <c r="F155" s="98">
        <v>360.34814399742186</v>
      </c>
      <c r="G155" s="98">
        <v>294.25536705891165</v>
      </c>
      <c r="H155" s="98">
        <v>296.86624019548503</v>
      </c>
      <c r="I155" s="98">
        <v>284.91340707750754</v>
      </c>
      <c r="J155" s="98">
        <v>354.80388817313946</v>
      </c>
      <c r="K155" s="98">
        <v>294.36425064977624</v>
      </c>
      <c r="L155" s="98">
        <v>287.55982684885498</v>
      </c>
      <c r="M155" s="98">
        <v>366.01881808323805</v>
      </c>
      <c r="N155" s="98">
        <v>267.09625921907343</v>
      </c>
      <c r="O155" s="98">
        <v>253.79675814427273</v>
      </c>
      <c r="P155" s="98">
        <v>388.94019138418548</v>
      </c>
      <c r="Q155" s="98">
        <v>267.29097191513921</v>
      </c>
      <c r="R155" s="98">
        <v>255.86428886290219</v>
      </c>
      <c r="S155" s="98">
        <v>272.98560345200241</v>
      </c>
      <c r="T155" s="98">
        <v>242.33421654573277</v>
      </c>
      <c r="U155" s="98">
        <v>272.53120969879615</v>
      </c>
      <c r="V155" s="98">
        <v>239.29189624351912</v>
      </c>
      <c r="W155" s="98">
        <v>262.96213106502108</v>
      </c>
      <c r="DA155" s="63" t="s">
        <v>2388</v>
      </c>
    </row>
    <row r="156" spans="1:105" ht="12" customHeight="1" x14ac:dyDescent="0.25">
      <c r="A156" s="108" t="s">
        <v>52</v>
      </c>
      <c r="B156" s="98">
        <v>975.11352932001114</v>
      </c>
      <c r="C156" s="98">
        <v>982.72627586808244</v>
      </c>
      <c r="D156" s="98">
        <v>998.97591240671511</v>
      </c>
      <c r="E156" s="98">
        <v>979.36226783164625</v>
      </c>
      <c r="F156" s="98">
        <v>986.6177139234992</v>
      </c>
      <c r="G156" s="98">
        <v>983.02867120609619</v>
      </c>
      <c r="H156" s="98">
        <v>974.93469699379636</v>
      </c>
      <c r="I156" s="98">
        <v>930.79137672119202</v>
      </c>
      <c r="J156" s="98">
        <v>869.9917928461557</v>
      </c>
      <c r="K156" s="98">
        <v>899.96846331853874</v>
      </c>
      <c r="L156" s="98">
        <v>970.83960269082718</v>
      </c>
      <c r="M156" s="98">
        <v>1008.4516939006934</v>
      </c>
      <c r="N156" s="98">
        <v>1011.5830046826218</v>
      </c>
      <c r="O156" s="98">
        <v>985.57688180765695</v>
      </c>
      <c r="P156" s="98">
        <v>913.07053092888066</v>
      </c>
      <c r="Q156" s="98">
        <v>957.01278687495039</v>
      </c>
      <c r="R156" s="98">
        <v>974.26788346576791</v>
      </c>
      <c r="S156" s="98">
        <v>973.31116060888485</v>
      </c>
      <c r="T156" s="98">
        <v>989.35089550329974</v>
      </c>
      <c r="U156" s="98">
        <v>969.3601642374058</v>
      </c>
      <c r="V156" s="98">
        <v>952.65524935055828</v>
      </c>
      <c r="W156" s="98">
        <v>816.03119297381966</v>
      </c>
      <c r="DA156" s="63" t="s">
        <v>2389</v>
      </c>
    </row>
    <row r="157" spans="1:105" ht="12" customHeight="1" x14ac:dyDescent="0.25">
      <c r="A157" s="121" t="s">
        <v>54</v>
      </c>
      <c r="B157" s="122">
        <v>891.8482849779449</v>
      </c>
      <c r="C157" s="122">
        <v>898.25033263327202</v>
      </c>
      <c r="D157" s="122">
        <v>905.17495719822148</v>
      </c>
      <c r="E157" s="122">
        <v>854.9184192686206</v>
      </c>
      <c r="F157" s="122">
        <v>973.45147686979647</v>
      </c>
      <c r="G157" s="122">
        <v>834.60215463848715</v>
      </c>
      <c r="H157" s="122">
        <v>855.87805785469175</v>
      </c>
      <c r="I157" s="122">
        <v>784.91637390580888</v>
      </c>
      <c r="J157" s="122">
        <v>740.62474491277067</v>
      </c>
      <c r="K157" s="122">
        <v>728.85540100321828</v>
      </c>
      <c r="L157" s="122">
        <v>693.41640612867195</v>
      </c>
      <c r="M157" s="122">
        <v>695.62882894213215</v>
      </c>
      <c r="N157" s="122">
        <v>607.11261069323655</v>
      </c>
      <c r="O157" s="122">
        <v>649.5112928199909</v>
      </c>
      <c r="P157" s="122">
        <v>596.17533875060565</v>
      </c>
      <c r="Q157" s="122">
        <v>605.19526615901805</v>
      </c>
      <c r="R157" s="122">
        <v>607.04989176410186</v>
      </c>
      <c r="S157" s="122">
        <v>683.71425471938483</v>
      </c>
      <c r="T157" s="122">
        <v>683.49574309716252</v>
      </c>
      <c r="U157" s="122">
        <v>665.75928278892013</v>
      </c>
      <c r="V157" s="122">
        <v>676.21837976778022</v>
      </c>
      <c r="W157" s="122">
        <v>644.50380930662664</v>
      </c>
      <c r="DA157" s="130" t="s">
        <v>2390</v>
      </c>
    </row>
    <row r="158" spans="1:105" ht="12" customHeight="1" x14ac:dyDescent="0.25">
      <c r="A158" s="97" t="s">
        <v>50</v>
      </c>
      <c r="B158" s="98">
        <v>1032.2188274081027</v>
      </c>
      <c r="C158" s="98">
        <v>1005.9885084488187</v>
      </c>
      <c r="D158" s="98">
        <v>1019.5072125234627</v>
      </c>
      <c r="E158" s="98">
        <v>995.32116849511692</v>
      </c>
      <c r="F158" s="98">
        <v>1066.7724977981161</v>
      </c>
      <c r="G158" s="98">
        <v>998.39076708674054</v>
      </c>
      <c r="H158" s="98">
        <v>959.03717848723181</v>
      </c>
      <c r="I158" s="98">
        <v>874.58274093539649</v>
      </c>
      <c r="J158" s="98">
        <v>858.38483245456268</v>
      </c>
      <c r="K158" s="98">
        <v>816.31060495291717</v>
      </c>
      <c r="L158" s="98">
        <v>796.55095082531648</v>
      </c>
      <c r="M158" s="98">
        <v>815.48731193603055</v>
      </c>
      <c r="N158" s="98">
        <v>707.10261434776623</v>
      </c>
      <c r="O158" s="98">
        <v>705.58786475675925</v>
      </c>
      <c r="P158" s="98">
        <v>726.95931385780091</v>
      </c>
      <c r="Q158" s="98">
        <v>694.56213388427841</v>
      </c>
      <c r="R158" s="98">
        <v>724.86685160121317</v>
      </c>
      <c r="S158" s="98">
        <v>787.46743714356671</v>
      </c>
      <c r="T158" s="98">
        <v>813.69562703341478</v>
      </c>
      <c r="U158" s="98">
        <v>809.47030968000649</v>
      </c>
      <c r="V158" s="98">
        <v>825.73123563260265</v>
      </c>
      <c r="W158" s="98">
        <v>797.98031970731654</v>
      </c>
      <c r="DA158" s="63" t="s">
        <v>2391</v>
      </c>
    </row>
    <row r="159" spans="1:105" ht="12" customHeight="1" x14ac:dyDescent="0.25">
      <c r="A159" s="109" t="s">
        <v>120</v>
      </c>
      <c r="B159" s="33">
        <v>798.71935098876008</v>
      </c>
      <c r="C159" s="33">
        <v>832.67796576394687</v>
      </c>
      <c r="D159" s="33">
        <v>837.61333596605107</v>
      </c>
      <c r="E159" s="33">
        <v>762.73115893812565</v>
      </c>
      <c r="F159" s="33">
        <v>910.2457544627357</v>
      </c>
      <c r="G159" s="33">
        <v>737.09061954688468</v>
      </c>
      <c r="H159" s="33">
        <v>799.64982702793498</v>
      </c>
      <c r="I159" s="33">
        <v>739.60676011029227</v>
      </c>
      <c r="J159" s="33">
        <v>664.44953566037213</v>
      </c>
      <c r="K159" s="33">
        <v>670.42349817765523</v>
      </c>
      <c r="L159" s="33">
        <v>625.67709922482038</v>
      </c>
      <c r="M159" s="33">
        <v>619.89332900908107</v>
      </c>
      <c r="N159" s="33">
        <v>543.62174770066656</v>
      </c>
      <c r="O159" s="33">
        <v>614.99402992943476</v>
      </c>
      <c r="P159" s="33">
        <v>516.25005195764925</v>
      </c>
      <c r="Q159" s="33">
        <v>554.09747010320973</v>
      </c>
      <c r="R159" s="33">
        <v>541.24542798290759</v>
      </c>
      <c r="S159" s="33">
        <v>630.72347474890648</v>
      </c>
      <c r="T159" s="33">
        <v>618.86571832433174</v>
      </c>
      <c r="U159" s="33">
        <v>599.66547409853854</v>
      </c>
      <c r="V159" s="33">
        <v>608.56324926223317</v>
      </c>
      <c r="W159" s="33">
        <v>577.22618996550511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10335.709078186959</v>
      </c>
      <c r="C161" s="117">
        <f t="shared" si="54"/>
        <v>9793.8668977328307</v>
      </c>
      <c r="D161" s="117">
        <f t="shared" si="54"/>
        <v>10484.866449608753</v>
      </c>
      <c r="E161" s="117">
        <f t="shared" si="54"/>
        <v>11498.820768139731</v>
      </c>
      <c r="F161" s="117">
        <f t="shared" si="54"/>
        <v>11565.722855498681</v>
      </c>
      <c r="G161" s="117">
        <f t="shared" si="54"/>
        <v>12899.153894502369</v>
      </c>
      <c r="H161" s="117">
        <f t="shared" si="54"/>
        <v>11650.114709368696</v>
      </c>
      <c r="I161" s="117">
        <f t="shared" si="54"/>
        <v>10847.001475473442</v>
      </c>
      <c r="J161" s="117">
        <f t="shared" si="54"/>
        <v>11881.063850573415</v>
      </c>
      <c r="K161" s="117">
        <f t="shared" si="54"/>
        <v>11357.595494305762</v>
      </c>
      <c r="L161" s="117">
        <f t="shared" si="54"/>
        <v>12797.529190925798</v>
      </c>
      <c r="M161" s="117">
        <f t="shared" si="54"/>
        <v>13170.733929443446</v>
      </c>
      <c r="N161" s="117">
        <f t="shared" si="54"/>
        <v>13260.094303432719</v>
      </c>
      <c r="O161" s="117">
        <f t="shared" si="54"/>
        <v>11777.357191515475</v>
      </c>
      <c r="P161" s="117">
        <f t="shared" si="54"/>
        <v>8898.7704999807811</v>
      </c>
      <c r="Q161" s="117">
        <f t="shared" si="54"/>
        <v>12739.629973587564</v>
      </c>
      <c r="R161" s="117">
        <f t="shared" ref="R161:V161" si="55">R162+R164+R166+R175</f>
        <v>13183.844496374966</v>
      </c>
      <c r="S161" s="117">
        <f t="shared" si="55"/>
        <v>10747.527574570686</v>
      </c>
      <c r="T161" s="117">
        <f t="shared" si="55"/>
        <v>11421.41115980267</v>
      </c>
      <c r="U161" s="117">
        <f t="shared" si="55"/>
        <v>12939.54612000381</v>
      </c>
      <c r="V161" s="117">
        <f t="shared" si="55"/>
        <v>14123.097294367095</v>
      </c>
      <c r="W161" s="117">
        <f t="shared" ref="W161" si="56">W162+W164+W166+W175</f>
        <v>3089.5458647576779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7301.2460066785234</v>
      </c>
      <c r="C162" s="122">
        <f t="shared" si="57"/>
        <v>6732.1716639258548</v>
      </c>
      <c r="D162" s="122">
        <f t="shared" si="57"/>
        <v>7441.5736083348529</v>
      </c>
      <c r="E162" s="122">
        <f t="shared" si="57"/>
        <v>8384.9102483595598</v>
      </c>
      <c r="F162" s="122">
        <f t="shared" si="57"/>
        <v>8401.5249267694817</v>
      </c>
      <c r="G162" s="122">
        <f t="shared" si="57"/>
        <v>10037.767293977951</v>
      </c>
      <c r="H162" s="122">
        <f t="shared" si="57"/>
        <v>8809.8281255910133</v>
      </c>
      <c r="I162" s="122">
        <f t="shared" si="57"/>
        <v>8219.6402795222966</v>
      </c>
      <c r="J162" s="122">
        <f t="shared" si="57"/>
        <v>9321.0634382069147</v>
      </c>
      <c r="K162" s="122">
        <f t="shared" si="57"/>
        <v>8813.3236641858493</v>
      </c>
      <c r="L162" s="122">
        <f t="shared" si="57"/>
        <v>10236.419922749756</v>
      </c>
      <c r="M162" s="122">
        <f t="shared" si="57"/>
        <v>10423.944043398003</v>
      </c>
      <c r="N162" s="122">
        <f t="shared" si="57"/>
        <v>10634.773545018585</v>
      </c>
      <c r="O162" s="122">
        <f t="shared" si="57"/>
        <v>9268.648288052671</v>
      </c>
      <c r="P162" s="122">
        <f t="shared" si="57"/>
        <v>6491.9406784692883</v>
      </c>
      <c r="Q162" s="122">
        <f t="shared" si="57"/>
        <v>10228.643368242201</v>
      </c>
      <c r="R162" s="122">
        <f t="shared" si="57"/>
        <v>10763.414399862326</v>
      </c>
      <c r="S162" s="122">
        <f t="shared" si="57"/>
        <v>8175.7429127836995</v>
      </c>
      <c r="T162" s="122">
        <f t="shared" si="57"/>
        <v>8977.6899816859986</v>
      </c>
      <c r="U162" s="122">
        <f t="shared" si="57"/>
        <v>10517.350561214571</v>
      </c>
      <c r="V162" s="122">
        <f t="shared" si="57"/>
        <v>11787.974896945136</v>
      </c>
      <c r="W162" s="122">
        <f t="shared" si="57"/>
        <v>843.32346091749923</v>
      </c>
      <c r="DA162" s="130" t="s">
        <v>2394</v>
      </c>
    </row>
    <row r="163" spans="1:105" ht="12" customHeight="1" x14ac:dyDescent="0.25">
      <c r="A163" s="97" t="s">
        <v>53</v>
      </c>
      <c r="B163" s="33">
        <v>7301.2460066785234</v>
      </c>
      <c r="C163" s="33">
        <v>6732.1716639258548</v>
      </c>
      <c r="D163" s="33">
        <v>7441.5736083348529</v>
      </c>
      <c r="E163" s="33">
        <v>8384.9102483595598</v>
      </c>
      <c r="F163" s="33">
        <v>8401.5249267694817</v>
      </c>
      <c r="G163" s="33">
        <v>10037.767293977951</v>
      </c>
      <c r="H163" s="33">
        <v>8809.8281255910133</v>
      </c>
      <c r="I163" s="33">
        <v>8219.6402795222966</v>
      </c>
      <c r="J163" s="33">
        <v>9321.0634382069147</v>
      </c>
      <c r="K163" s="33">
        <v>8813.3236641858493</v>
      </c>
      <c r="L163" s="33">
        <v>10236.419922749756</v>
      </c>
      <c r="M163" s="33">
        <v>10423.944043398003</v>
      </c>
      <c r="N163" s="33">
        <v>10634.773545018585</v>
      </c>
      <c r="O163" s="33">
        <v>9268.648288052671</v>
      </c>
      <c r="P163" s="33">
        <v>6491.9406784692883</v>
      </c>
      <c r="Q163" s="33">
        <v>10228.643368242201</v>
      </c>
      <c r="R163" s="33">
        <v>10763.414399862326</v>
      </c>
      <c r="S163" s="33">
        <v>8175.7429127836995</v>
      </c>
      <c r="T163" s="33">
        <v>8977.6899816859986</v>
      </c>
      <c r="U163" s="33">
        <v>10517.350561214571</v>
      </c>
      <c r="V163" s="33">
        <v>11787.974896945136</v>
      </c>
      <c r="W163" s="33">
        <v>843.32346091749923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158.37255418501459</v>
      </c>
      <c r="C164" s="122">
        <f t="shared" si="58"/>
        <v>187.99154253556637</v>
      </c>
      <c r="D164" s="122">
        <f t="shared" si="58"/>
        <v>139.79498976222303</v>
      </c>
      <c r="E164" s="122">
        <f t="shared" si="58"/>
        <v>348.36055759178618</v>
      </c>
      <c r="F164" s="122">
        <f t="shared" si="58"/>
        <v>120.36645965095975</v>
      </c>
      <c r="G164" s="122">
        <f t="shared" si="58"/>
        <v>114.30990536718758</v>
      </c>
      <c r="H164" s="122">
        <f t="shared" si="58"/>
        <v>126.13689390706271</v>
      </c>
      <c r="I164" s="122">
        <f t="shared" si="58"/>
        <v>107.64552732240303</v>
      </c>
      <c r="J164" s="122">
        <f t="shared" si="58"/>
        <v>138.95291235396408</v>
      </c>
      <c r="K164" s="122">
        <f t="shared" si="58"/>
        <v>155.14735224946222</v>
      </c>
      <c r="L164" s="122">
        <f t="shared" si="58"/>
        <v>134.92129936641206</v>
      </c>
      <c r="M164" s="122">
        <f t="shared" si="58"/>
        <v>168.83992084139021</v>
      </c>
      <c r="N164" s="122">
        <f t="shared" si="58"/>
        <v>263.49184019724368</v>
      </c>
      <c r="O164" s="122">
        <f t="shared" si="58"/>
        <v>168.29673978739567</v>
      </c>
      <c r="P164" s="122">
        <f t="shared" si="58"/>
        <v>134.7780015846605</v>
      </c>
      <c r="Q164" s="122">
        <f t="shared" si="58"/>
        <v>272.81820334052497</v>
      </c>
      <c r="R164" s="122">
        <f t="shared" si="58"/>
        <v>184.2981928219121</v>
      </c>
      <c r="S164" s="122">
        <f t="shared" si="58"/>
        <v>269.17434188499038</v>
      </c>
      <c r="T164" s="122">
        <f t="shared" si="58"/>
        <v>190.16897167408501</v>
      </c>
      <c r="U164" s="122">
        <f t="shared" si="58"/>
        <v>227.64965175611252</v>
      </c>
      <c r="V164" s="122">
        <f t="shared" si="58"/>
        <v>185.76116132106426</v>
      </c>
      <c r="W164" s="122">
        <f t="shared" si="58"/>
        <v>249.62554415828501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158.37255418501459</v>
      </c>
      <c r="C165" s="98">
        <f>IF(RES_hhdet_fec!C165=0,0,RES_hhdet_fec!C165*1000*11630/RES_hhdet_num!C161)</f>
        <v>187.99154253556637</v>
      </c>
      <c r="D165" s="98">
        <f>IF(RES_hhdet_fec!D165=0,0,RES_hhdet_fec!D165*1000*11630/RES_hhdet_num!D161)</f>
        <v>139.79498976222303</v>
      </c>
      <c r="E165" s="98">
        <f>IF(RES_hhdet_fec!E165=0,0,RES_hhdet_fec!E165*1000*11630/RES_hhdet_num!E161)</f>
        <v>348.36055759178618</v>
      </c>
      <c r="F165" s="98">
        <f>IF(RES_hhdet_fec!F165=0,0,RES_hhdet_fec!F165*1000*11630/RES_hhdet_num!F161)</f>
        <v>120.36645965095975</v>
      </c>
      <c r="G165" s="98">
        <f>IF(RES_hhdet_fec!G165=0,0,RES_hhdet_fec!G165*1000*11630/RES_hhdet_num!G161)</f>
        <v>114.30990536718758</v>
      </c>
      <c r="H165" s="98">
        <f>IF(RES_hhdet_fec!H165=0,0,RES_hhdet_fec!H165*1000*11630/RES_hhdet_num!H161)</f>
        <v>126.13689390706271</v>
      </c>
      <c r="I165" s="98">
        <f>IF(RES_hhdet_fec!I165=0,0,RES_hhdet_fec!I165*1000*11630/RES_hhdet_num!I161)</f>
        <v>107.64552732240303</v>
      </c>
      <c r="J165" s="98">
        <f>IF(RES_hhdet_fec!J165=0,0,RES_hhdet_fec!J165*1000*11630/RES_hhdet_num!J161)</f>
        <v>138.95291235396408</v>
      </c>
      <c r="K165" s="98">
        <f>IF(RES_hhdet_fec!K165=0,0,RES_hhdet_fec!K165*1000*11630/RES_hhdet_num!K161)</f>
        <v>155.14735224946222</v>
      </c>
      <c r="L165" s="98">
        <f>IF(RES_hhdet_fec!L165=0,0,RES_hhdet_fec!L165*1000*11630/RES_hhdet_num!L161)</f>
        <v>134.92129936641206</v>
      </c>
      <c r="M165" s="98">
        <f>IF(RES_hhdet_fec!M165=0,0,RES_hhdet_fec!M165*1000*11630/RES_hhdet_num!M161)</f>
        <v>168.83992084139021</v>
      </c>
      <c r="N165" s="98">
        <f>IF(RES_hhdet_fec!N165=0,0,RES_hhdet_fec!N165*1000*11630/RES_hhdet_num!N161)</f>
        <v>263.49184019724368</v>
      </c>
      <c r="O165" s="98">
        <f>IF(RES_hhdet_fec!O165=0,0,RES_hhdet_fec!O165*1000*11630/RES_hhdet_num!O161)</f>
        <v>168.29673978739567</v>
      </c>
      <c r="P165" s="98">
        <f>IF(RES_hhdet_fec!P165=0,0,RES_hhdet_fec!P165*1000*11630/RES_hhdet_num!P161)</f>
        <v>134.7780015846605</v>
      </c>
      <c r="Q165" s="98">
        <f>IF(RES_hhdet_fec!Q165=0,0,RES_hhdet_fec!Q165*1000*11630/RES_hhdet_num!Q161)</f>
        <v>272.81820334052497</v>
      </c>
      <c r="R165" s="98">
        <f>IF(RES_hhdet_fec!R165=0,0,RES_hhdet_fec!R165*1000*11630/RES_hhdet_num!R161)</f>
        <v>184.2981928219121</v>
      </c>
      <c r="S165" s="98">
        <f>IF(RES_hhdet_fec!S165=0,0,RES_hhdet_fec!S165*1000*11630/RES_hhdet_num!S161)</f>
        <v>269.17434188499038</v>
      </c>
      <c r="T165" s="98">
        <f>IF(RES_hhdet_fec!T165=0,0,RES_hhdet_fec!T165*1000*11630/RES_hhdet_num!T161)</f>
        <v>190.16897167408501</v>
      </c>
      <c r="U165" s="98">
        <f>IF(RES_hhdet_fec!U165=0,0,RES_hhdet_fec!U165*1000*11630/RES_hhdet_num!U161)</f>
        <v>227.64965175611252</v>
      </c>
      <c r="V165" s="98">
        <f>IF(RES_hhdet_fec!V165=0,0,RES_hhdet_fec!V165*1000*11630/RES_hhdet_num!V161)</f>
        <v>185.76116132106426</v>
      </c>
      <c r="W165" s="98">
        <f>IF(RES_hhdet_fec!W165=0,0,RES_hhdet_fec!W165*1000*11630/RES_hhdet_num!W161)</f>
        <v>249.62554415828501</v>
      </c>
      <c r="DA165" s="63" t="s">
        <v>2397</v>
      </c>
    </row>
    <row r="166" spans="1:105" ht="12" customHeight="1" x14ac:dyDescent="0.25">
      <c r="A166" s="121" t="s">
        <v>55</v>
      </c>
      <c r="B166" s="122">
        <v>1984.2448513442641</v>
      </c>
      <c r="C166" s="122">
        <v>1971.3753927454597</v>
      </c>
      <c r="D166" s="122">
        <v>1991.7154482207459</v>
      </c>
      <c r="E166" s="122">
        <v>1906.9033519391137</v>
      </c>
      <c r="F166" s="122">
        <v>2066.5879778085518</v>
      </c>
      <c r="G166" s="122">
        <v>1907.6990867820596</v>
      </c>
      <c r="H166" s="122">
        <v>1855.3912062071001</v>
      </c>
      <c r="I166" s="122">
        <v>1732.0121721209521</v>
      </c>
      <c r="J166" s="122">
        <v>1683.3556220952487</v>
      </c>
      <c r="K166" s="122">
        <v>1662.0724502546745</v>
      </c>
      <c r="L166" s="122">
        <v>1734.408892702641</v>
      </c>
      <c r="M166" s="122">
        <v>1883.5724464234841</v>
      </c>
      <c r="N166" s="122">
        <v>1754.9967007546109</v>
      </c>
      <c r="O166" s="122">
        <v>1688.9805550160556</v>
      </c>
      <c r="P166" s="122">
        <v>1671.5462715741135</v>
      </c>
      <c r="Q166" s="122">
        <v>1628.6779183018812</v>
      </c>
      <c r="R166" s="122">
        <v>1625.6047955264273</v>
      </c>
      <c r="S166" s="122">
        <v>1615.3420590139669</v>
      </c>
      <c r="T166" s="122">
        <v>1569.2046715212114</v>
      </c>
      <c r="U166" s="122">
        <v>1521.8309861393561</v>
      </c>
      <c r="V166" s="122">
        <v>1461.947945499272</v>
      </c>
      <c r="W166" s="122">
        <v>1333.5041522402385</v>
      </c>
      <c r="DA166" s="130" t="s">
        <v>2398</v>
      </c>
    </row>
    <row r="167" spans="1:105" ht="12" customHeight="1" x14ac:dyDescent="0.25">
      <c r="A167" s="97" t="s">
        <v>124</v>
      </c>
      <c r="B167" s="98">
        <v>2089.7383658399613</v>
      </c>
      <c r="C167" s="98">
        <v>2117.4569193527063</v>
      </c>
      <c r="D167" s="98">
        <v>2085.6232825395318</v>
      </c>
      <c r="E167" s="98">
        <v>2047.9704853039782</v>
      </c>
      <c r="F167" s="98">
        <v>2305.8013268774735</v>
      </c>
      <c r="G167" s="98">
        <v>2093.7767067584118</v>
      </c>
      <c r="H167" s="98">
        <v>2037.7774647167721</v>
      </c>
      <c r="I167" s="98">
        <v>1869.6635929967781</v>
      </c>
      <c r="J167" s="98">
        <v>1795.5716344477569</v>
      </c>
      <c r="K167" s="98">
        <v>1817.4055684449224</v>
      </c>
      <c r="L167" s="98">
        <v>1945.3434329770148</v>
      </c>
      <c r="M167" s="98">
        <v>2159.6727719794271</v>
      </c>
      <c r="N167" s="98">
        <v>2007.2530092503903</v>
      </c>
      <c r="O167" s="98">
        <v>1934.5213578093751</v>
      </c>
      <c r="P167" s="98">
        <v>1778.1284969208609</v>
      </c>
      <c r="Q167" s="98">
        <v>1807.2854400627159</v>
      </c>
      <c r="R167" s="98">
        <v>1807.3061970734241</v>
      </c>
      <c r="S167" s="98">
        <v>1786.9018009822598</v>
      </c>
      <c r="T167" s="98">
        <v>1707.5677024030845</v>
      </c>
      <c r="U167" s="98">
        <v>1573.6665215655687</v>
      </c>
      <c r="V167" s="98">
        <v>1517.3186177987054</v>
      </c>
      <c r="W167" s="98">
        <v>1419.9196591807397</v>
      </c>
      <c r="DA167" s="63" t="s">
        <v>2399</v>
      </c>
    </row>
    <row r="168" spans="1:105" ht="12" customHeight="1" x14ac:dyDescent="0.25">
      <c r="A168" s="97" t="s">
        <v>123</v>
      </c>
      <c r="B168" s="98">
        <v>1340.7348730951646</v>
      </c>
      <c r="C168" s="98">
        <v>1339.0139012424384</v>
      </c>
      <c r="D168" s="98">
        <v>1347.0112332211606</v>
      </c>
      <c r="E168" s="98">
        <v>1300.7934064487931</v>
      </c>
      <c r="F168" s="98">
        <v>1510.0631601164177</v>
      </c>
      <c r="G168" s="98">
        <v>1353.3932676495288</v>
      </c>
      <c r="H168" s="98">
        <v>1330.2626649066051</v>
      </c>
      <c r="I168" s="98">
        <v>1227.2555479887922</v>
      </c>
      <c r="J168" s="98">
        <v>1210.3012753532109</v>
      </c>
      <c r="K168" s="98">
        <v>1204.2859488365805</v>
      </c>
      <c r="L168" s="98">
        <v>1285.4838774183409</v>
      </c>
      <c r="M168" s="98">
        <v>1466.4169815644645</v>
      </c>
      <c r="N168" s="98">
        <v>1338.5282223469185</v>
      </c>
      <c r="O168" s="98">
        <v>1294.4108055497334</v>
      </c>
      <c r="P168" s="98">
        <v>1241.7870946883156</v>
      </c>
      <c r="Q168" s="98">
        <v>1227.8390516927529</v>
      </c>
      <c r="R168" s="98">
        <v>1253.7289321846995</v>
      </c>
      <c r="S168" s="98">
        <v>1286.9624237326382</v>
      </c>
      <c r="T168" s="98">
        <v>1277.8198665688085</v>
      </c>
      <c r="U168" s="98">
        <v>1229.28064293034</v>
      </c>
      <c r="V168" s="98">
        <v>1195.227262641577</v>
      </c>
      <c r="W168" s="98">
        <v>1135.5917712601085</v>
      </c>
      <c r="DA168" s="63" t="s">
        <v>2400</v>
      </c>
    </row>
    <row r="169" spans="1:105" ht="12" customHeight="1" x14ac:dyDescent="0.25">
      <c r="A169" s="100" t="s">
        <v>50</v>
      </c>
      <c r="B169" s="101">
        <v>376.49225142396921</v>
      </c>
      <c r="C169" s="101">
        <v>330.3901357209246</v>
      </c>
      <c r="D169" s="101">
        <v>382.51890081186963</v>
      </c>
      <c r="E169" s="101">
        <v>313.69132854233982</v>
      </c>
      <c r="F169" s="101">
        <v>441.58145985250599</v>
      </c>
      <c r="G169" s="101">
        <v>341.8323385306183</v>
      </c>
      <c r="H169" s="101">
        <v>339.1558815708301</v>
      </c>
      <c r="I169" s="101">
        <v>313.40337806333542</v>
      </c>
      <c r="J169" s="101">
        <v>377.74667757971855</v>
      </c>
      <c r="K169" s="101">
        <v>320.94083614660696</v>
      </c>
      <c r="L169" s="101">
        <v>317.98638142944219</v>
      </c>
      <c r="M169" s="101">
        <v>419.23579034966156</v>
      </c>
      <c r="N169" s="101">
        <v>302.74100755992441</v>
      </c>
      <c r="O169" s="101">
        <v>289.46446840518797</v>
      </c>
      <c r="P169" s="101">
        <v>395.31678379218607</v>
      </c>
      <c r="Q169" s="101">
        <v>289.24533549618843</v>
      </c>
      <c r="R169" s="101">
        <v>277.6661162759118</v>
      </c>
      <c r="S169" s="101">
        <v>291.97941220023375</v>
      </c>
      <c r="T169" s="101">
        <v>254.3961130634251</v>
      </c>
      <c r="U169" s="101">
        <v>268.79123434623506</v>
      </c>
      <c r="V169" s="101">
        <v>241.54523485433512</v>
      </c>
      <c r="W169" s="101">
        <v>278.60241625001919</v>
      </c>
      <c r="DA169" s="131" t="s">
        <v>2401</v>
      </c>
    </row>
    <row r="170" spans="1:105" ht="12" customHeight="1" x14ac:dyDescent="0.25">
      <c r="A170" s="103" t="s">
        <v>52</v>
      </c>
      <c r="B170" s="104">
        <v>964.24262167119537</v>
      </c>
      <c r="C170" s="104">
        <v>1008.6237655215136</v>
      </c>
      <c r="D170" s="104">
        <v>964.49233240929107</v>
      </c>
      <c r="E170" s="104">
        <v>987.10207790645336</v>
      </c>
      <c r="F170" s="104">
        <v>1068.481700263912</v>
      </c>
      <c r="G170" s="104">
        <v>1011.5609291189107</v>
      </c>
      <c r="H170" s="104">
        <v>991.10678333577494</v>
      </c>
      <c r="I170" s="104">
        <v>913.85216992545691</v>
      </c>
      <c r="J170" s="104">
        <v>832.55459777349222</v>
      </c>
      <c r="K170" s="104">
        <v>883.34511268997358</v>
      </c>
      <c r="L170" s="104">
        <v>967.49749598889832</v>
      </c>
      <c r="M170" s="104">
        <v>1047.181191214803</v>
      </c>
      <c r="N170" s="104">
        <v>1035.7872147869939</v>
      </c>
      <c r="O170" s="104">
        <v>1004.9463371445454</v>
      </c>
      <c r="P170" s="104">
        <v>846.4703108961296</v>
      </c>
      <c r="Q170" s="104">
        <v>938.5937161965644</v>
      </c>
      <c r="R170" s="104">
        <v>976.06281590878757</v>
      </c>
      <c r="S170" s="104">
        <v>994.98301153240448</v>
      </c>
      <c r="T170" s="104">
        <v>1023.4237535053833</v>
      </c>
      <c r="U170" s="104">
        <v>960.48940858410492</v>
      </c>
      <c r="V170" s="104">
        <v>953.68202778724174</v>
      </c>
      <c r="W170" s="104">
        <v>856.98935501008953</v>
      </c>
      <c r="DA170" s="132" t="s">
        <v>2402</v>
      </c>
    </row>
    <row r="171" spans="1:105" ht="12" customHeight="1" x14ac:dyDescent="0.25">
      <c r="A171" s="106" t="s">
        <v>122</v>
      </c>
      <c r="B171" s="101">
        <v>1886.3687757314394</v>
      </c>
      <c r="C171" s="101">
        <v>1838.9006719951155</v>
      </c>
      <c r="D171" s="101">
        <v>1920.9042240510037</v>
      </c>
      <c r="E171" s="101">
        <v>1805.2102543330193</v>
      </c>
      <c r="F171" s="101">
        <v>1894.3578383373026</v>
      </c>
      <c r="G171" s="101">
        <v>1811.2870220166649</v>
      </c>
      <c r="H171" s="101">
        <v>1789.9606223521835</v>
      </c>
      <c r="I171" s="101">
        <v>1705.8161873099334</v>
      </c>
      <c r="J171" s="101">
        <v>1683.7397463529751</v>
      </c>
      <c r="K171" s="101">
        <v>1665.2669722544097</v>
      </c>
      <c r="L171" s="101">
        <v>1761.6559142312178</v>
      </c>
      <c r="M171" s="101">
        <v>1890.1171254059745</v>
      </c>
      <c r="N171" s="101">
        <v>1786.6882360470831</v>
      </c>
      <c r="O171" s="101">
        <v>1727.5325754078638</v>
      </c>
      <c r="P171" s="101">
        <v>1756.7101041153151</v>
      </c>
      <c r="Q171" s="101">
        <v>1689.2267227873256</v>
      </c>
      <c r="R171" s="101">
        <v>1687.7685374759662</v>
      </c>
      <c r="S171" s="101">
        <v>1683.6676451489541</v>
      </c>
      <c r="T171" s="101">
        <v>1644.574569839556</v>
      </c>
      <c r="U171" s="101">
        <v>1630.7259190723444</v>
      </c>
      <c r="V171" s="101">
        <v>1567.544033539365</v>
      </c>
      <c r="W171" s="101">
        <v>1407.7960170443087</v>
      </c>
      <c r="DA171" s="131" t="s">
        <v>2403</v>
      </c>
    </row>
    <row r="172" spans="1:105" ht="12" customHeight="1" x14ac:dyDescent="0.25">
      <c r="A172" s="107" t="s">
        <v>121</v>
      </c>
      <c r="B172" s="104">
        <v>1315.0072425563169</v>
      </c>
      <c r="C172" s="104">
        <v>1269.725698781391</v>
      </c>
      <c r="D172" s="104">
        <v>1351.4773739788961</v>
      </c>
      <c r="E172" s="104">
        <v>1256.6638461770947</v>
      </c>
      <c r="F172" s="104">
        <v>1351.4003633674406</v>
      </c>
      <c r="G172" s="104">
        <v>1281.2520319489017</v>
      </c>
      <c r="H172" s="104">
        <v>1275.7675627690205</v>
      </c>
      <c r="I172" s="104">
        <v>1220.1077661880809</v>
      </c>
      <c r="J172" s="104">
        <v>1229.0425454681424</v>
      </c>
      <c r="K172" s="104">
        <v>1197.7082617111871</v>
      </c>
      <c r="L172" s="104">
        <v>1261.1249014173945</v>
      </c>
      <c r="M172" s="104">
        <v>1377.2806417086979</v>
      </c>
      <c r="N172" s="104">
        <v>1281.3783367963929</v>
      </c>
      <c r="O172" s="104">
        <v>1243.4324873108685</v>
      </c>
      <c r="P172" s="104">
        <v>1312.9410228000379</v>
      </c>
      <c r="Q172" s="104">
        <v>1236.095606759068</v>
      </c>
      <c r="R172" s="104">
        <v>1242.8415757046639</v>
      </c>
      <c r="S172" s="104">
        <v>1259.0047976400372</v>
      </c>
      <c r="T172" s="104">
        <v>1241.9269243486219</v>
      </c>
      <c r="U172" s="104">
        <v>1260.4922074484002</v>
      </c>
      <c r="V172" s="104">
        <v>1218.7907210964217</v>
      </c>
      <c r="W172" s="104">
        <v>1116.1870422345244</v>
      </c>
      <c r="DA172" s="132" t="s">
        <v>2404</v>
      </c>
    </row>
    <row r="173" spans="1:105" ht="12" customHeight="1" x14ac:dyDescent="0.25">
      <c r="A173" s="108" t="s">
        <v>53</v>
      </c>
      <c r="B173" s="98">
        <v>339.89371323630576</v>
      </c>
      <c r="C173" s="98">
        <v>286.84520781514283</v>
      </c>
      <c r="D173" s="98">
        <v>352.03922758957168</v>
      </c>
      <c r="E173" s="98">
        <v>276.5109600324983</v>
      </c>
      <c r="F173" s="98">
        <v>363.5806440480348</v>
      </c>
      <c r="G173" s="98">
        <v>296.03116240016584</v>
      </c>
      <c r="H173" s="98">
        <v>298.12269425065585</v>
      </c>
      <c r="I173" s="98">
        <v>286.28263209423284</v>
      </c>
      <c r="J173" s="98">
        <v>356.48813006848331</v>
      </c>
      <c r="K173" s="98">
        <v>295.51166100459562</v>
      </c>
      <c r="L173" s="98">
        <v>288.42689296751229</v>
      </c>
      <c r="M173" s="98">
        <v>367.02641684021444</v>
      </c>
      <c r="N173" s="98">
        <v>268.00727915831789</v>
      </c>
      <c r="O173" s="98">
        <v>255.70924696522076</v>
      </c>
      <c r="P173" s="98">
        <v>395.67077481516776</v>
      </c>
      <c r="Q173" s="98">
        <v>273.07872823920115</v>
      </c>
      <c r="R173" s="98">
        <v>261.13859951232251</v>
      </c>
      <c r="S173" s="98">
        <v>277.68442341263227</v>
      </c>
      <c r="T173" s="98">
        <v>243.97830234638911</v>
      </c>
      <c r="U173" s="98">
        <v>278.34959424365019</v>
      </c>
      <c r="V173" s="98">
        <v>248.2394602388421</v>
      </c>
      <c r="W173" s="98">
        <v>278.91241448991821</v>
      </c>
      <c r="DA173" s="63" t="s">
        <v>2405</v>
      </c>
    </row>
    <row r="174" spans="1:105" ht="12" customHeight="1" x14ac:dyDescent="0.25">
      <c r="A174" s="115" t="s">
        <v>52</v>
      </c>
      <c r="B174" s="33">
        <v>975.11352932001091</v>
      </c>
      <c r="C174" s="33">
        <v>982.88049096624809</v>
      </c>
      <c r="D174" s="33">
        <v>999.4381463893244</v>
      </c>
      <c r="E174" s="33">
        <v>980.15288614459621</v>
      </c>
      <c r="F174" s="33">
        <v>987.81971931940575</v>
      </c>
      <c r="G174" s="33">
        <v>985.22086954873578</v>
      </c>
      <c r="H174" s="33">
        <v>977.64486851836466</v>
      </c>
      <c r="I174" s="33">
        <v>933.82513409384796</v>
      </c>
      <c r="J174" s="33">
        <v>872.55441539965886</v>
      </c>
      <c r="K174" s="33">
        <v>902.19660070659131</v>
      </c>
      <c r="L174" s="33">
        <v>972.6980084498822</v>
      </c>
      <c r="M174" s="33">
        <v>1010.2542248684838</v>
      </c>
      <c r="N174" s="33">
        <v>1013.3710576380752</v>
      </c>
      <c r="O174" s="33">
        <v>987.72324034564781</v>
      </c>
      <c r="P174" s="33">
        <v>917.27024798487025</v>
      </c>
      <c r="Q174" s="33">
        <v>963.01687851986651</v>
      </c>
      <c r="R174" s="33">
        <v>981.70297619234134</v>
      </c>
      <c r="S174" s="33">
        <v>981.32037422740473</v>
      </c>
      <c r="T174" s="33">
        <v>997.9486220022327</v>
      </c>
      <c r="U174" s="33">
        <v>982.14261320475009</v>
      </c>
      <c r="V174" s="33">
        <v>970.55126085758002</v>
      </c>
      <c r="W174" s="33">
        <v>837.27462774460605</v>
      </c>
      <c r="DA174" s="60" t="s">
        <v>2406</v>
      </c>
    </row>
    <row r="175" spans="1:105" ht="12" customHeight="1" x14ac:dyDescent="0.25">
      <c r="A175" s="121" t="s">
        <v>54</v>
      </c>
      <c r="B175" s="122">
        <v>891.84566597915807</v>
      </c>
      <c r="C175" s="122">
        <v>902.32829852595091</v>
      </c>
      <c r="D175" s="122">
        <v>911.78240329093194</v>
      </c>
      <c r="E175" s="122">
        <v>858.64661024927045</v>
      </c>
      <c r="F175" s="122">
        <v>977.24349126968991</v>
      </c>
      <c r="G175" s="122">
        <v>839.37760837517033</v>
      </c>
      <c r="H175" s="122">
        <v>858.75848366351988</v>
      </c>
      <c r="I175" s="122">
        <v>787.7034965077886</v>
      </c>
      <c r="J175" s="122">
        <v>737.69187791728837</v>
      </c>
      <c r="K175" s="122">
        <v>727.0520276157763</v>
      </c>
      <c r="L175" s="122">
        <v>691.77907610698969</v>
      </c>
      <c r="M175" s="122">
        <v>694.37751878056724</v>
      </c>
      <c r="N175" s="122">
        <v>606.83221746227923</v>
      </c>
      <c r="O175" s="122">
        <v>651.43160865935101</v>
      </c>
      <c r="P175" s="122">
        <v>600.50554835271953</v>
      </c>
      <c r="Q175" s="122">
        <v>609.49048370295702</v>
      </c>
      <c r="R175" s="122">
        <v>610.52710816430022</v>
      </c>
      <c r="S175" s="122">
        <v>687.26826088803045</v>
      </c>
      <c r="T175" s="122">
        <v>684.34753492137418</v>
      </c>
      <c r="U175" s="122">
        <v>672.7149208937725</v>
      </c>
      <c r="V175" s="122">
        <v>687.41329060162218</v>
      </c>
      <c r="W175" s="122">
        <v>663.09270744165519</v>
      </c>
      <c r="DA175" s="130" t="s">
        <v>2407</v>
      </c>
    </row>
    <row r="176" spans="1:105" ht="12" customHeight="1" x14ac:dyDescent="0.25">
      <c r="A176" s="97" t="s">
        <v>50</v>
      </c>
      <c r="B176" s="98">
        <v>1032.2188274081027</v>
      </c>
      <c r="C176" s="98">
        <v>1007.345353128604</v>
      </c>
      <c r="D176" s="98">
        <v>1022.5047809951034</v>
      </c>
      <c r="E176" s="98">
        <v>998.89832936400126</v>
      </c>
      <c r="F176" s="98">
        <v>1070.1706736926894</v>
      </c>
      <c r="G176" s="98">
        <v>1000.6541835821509</v>
      </c>
      <c r="H176" s="98">
        <v>959.86404763558573</v>
      </c>
      <c r="I176" s="98">
        <v>874.72798157551756</v>
      </c>
      <c r="J176" s="98">
        <v>858.63275433217268</v>
      </c>
      <c r="K176" s="98">
        <v>816.54506271567436</v>
      </c>
      <c r="L176" s="98">
        <v>796.74025691722863</v>
      </c>
      <c r="M176" s="98">
        <v>815.61752975859554</v>
      </c>
      <c r="N176" s="98">
        <v>707.16116621523429</v>
      </c>
      <c r="O176" s="98">
        <v>705.61966167728451</v>
      </c>
      <c r="P176" s="98">
        <v>727.00773963023812</v>
      </c>
      <c r="Q176" s="98">
        <v>694.60212165793564</v>
      </c>
      <c r="R176" s="98">
        <v>724.90609816143638</v>
      </c>
      <c r="S176" s="98">
        <v>787.53197071538204</v>
      </c>
      <c r="T176" s="98">
        <v>813.62059148877756</v>
      </c>
      <c r="U176" s="98">
        <v>810.13345174399296</v>
      </c>
      <c r="V176" s="98">
        <v>827.32299032361311</v>
      </c>
      <c r="W176" s="98">
        <v>800.83923836075462</v>
      </c>
      <c r="DA176" s="63" t="s">
        <v>2408</v>
      </c>
    </row>
    <row r="177" spans="1:105" ht="12" customHeight="1" x14ac:dyDescent="0.25">
      <c r="A177" s="109" t="s">
        <v>120</v>
      </c>
      <c r="B177" s="33">
        <v>798.71935098876031</v>
      </c>
      <c r="C177" s="33">
        <v>835.21654831066689</v>
      </c>
      <c r="D177" s="33">
        <v>842.49946739347524</v>
      </c>
      <c r="E177" s="33">
        <v>768.01197253727616</v>
      </c>
      <c r="F177" s="33">
        <v>916.2792391658835</v>
      </c>
      <c r="G177" s="33">
        <v>740.76776681421188</v>
      </c>
      <c r="H177" s="33">
        <v>801.46205315256498</v>
      </c>
      <c r="I177" s="33">
        <v>740.6152199264917</v>
      </c>
      <c r="J177" s="33">
        <v>665.5982130948687</v>
      </c>
      <c r="K177" s="33">
        <v>671.79362975250604</v>
      </c>
      <c r="L177" s="33">
        <v>626.96375313809563</v>
      </c>
      <c r="M177" s="33">
        <v>621.05328460399403</v>
      </c>
      <c r="N177" s="33">
        <v>544.44314343461008</v>
      </c>
      <c r="O177" s="33">
        <v>616.24287136269152</v>
      </c>
      <c r="P177" s="33">
        <v>518.30804896369807</v>
      </c>
      <c r="Q177" s="33">
        <v>557.08128274281523</v>
      </c>
      <c r="R177" s="33">
        <v>544.0901738318604</v>
      </c>
      <c r="S177" s="33">
        <v>633.90839990850657</v>
      </c>
      <c r="T177" s="33">
        <v>618.86822048541705</v>
      </c>
      <c r="U177" s="33">
        <v>606.09476532256122</v>
      </c>
      <c r="V177" s="33">
        <v>621.56940634282762</v>
      </c>
      <c r="W177" s="33">
        <v>598.67152063659296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6385.8673201212096</v>
      </c>
      <c r="C3" s="117">
        <f t="shared" si="0"/>
        <v>8195.3830254927379</v>
      </c>
      <c r="D3" s="117">
        <f t="shared" si="0"/>
        <v>4547.3390533579477</v>
      </c>
      <c r="E3" s="117">
        <f t="shared" si="0"/>
        <v>6707.9245900504393</v>
      </c>
      <c r="F3" s="117">
        <f t="shared" si="0"/>
        <v>6524.0670807987999</v>
      </c>
      <c r="G3" s="117">
        <f t="shared" si="0"/>
        <v>7419.718589995502</v>
      </c>
      <c r="H3" s="117">
        <f t="shared" si="0"/>
        <v>8742.8983535109401</v>
      </c>
      <c r="I3" s="117">
        <f t="shared" si="0"/>
        <v>8191.304844367899</v>
      </c>
      <c r="J3" s="117">
        <f t="shared" si="0"/>
        <v>7903.0223299257705</v>
      </c>
      <c r="K3" s="117">
        <f t="shared" si="0"/>
        <v>7994.1751470953677</v>
      </c>
      <c r="L3" s="117">
        <f t="shared" si="0"/>
        <v>8755.7773328256062</v>
      </c>
      <c r="M3" s="117">
        <f t="shared" si="0"/>
        <v>10024.093822088655</v>
      </c>
      <c r="N3" s="117">
        <f t="shared" si="0"/>
        <v>10102.594177821551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4526.0524223220491</v>
      </c>
      <c r="C4" s="122">
        <f t="shared" si="3"/>
        <v>6300.3614677099558</v>
      </c>
      <c r="D4" s="122">
        <f t="shared" si="3"/>
        <v>2597.723173262219</v>
      </c>
      <c r="E4" s="122">
        <f t="shared" si="3"/>
        <v>4522.2770539561052</v>
      </c>
      <c r="F4" s="122">
        <f t="shared" si="3"/>
        <v>4282.4957005111064</v>
      </c>
      <c r="G4" s="122">
        <f t="shared" si="3"/>
        <v>5350.5950819781956</v>
      </c>
      <c r="H4" s="122">
        <f t="shared" si="3"/>
        <v>6663.744682691301</v>
      </c>
      <c r="I4" s="122">
        <f t="shared" si="3"/>
        <v>6295.4851477346228</v>
      </c>
      <c r="J4" s="122">
        <f t="shared" si="3"/>
        <v>6050.7901442789853</v>
      </c>
      <c r="K4" s="122">
        <f t="shared" si="3"/>
        <v>6232.3810990525944</v>
      </c>
      <c r="L4" s="122">
        <f t="shared" si="3"/>
        <v>7012.3512767236816</v>
      </c>
      <c r="M4" s="122">
        <f t="shared" si="3"/>
        <v>8141.2279584081934</v>
      </c>
      <c r="N4" s="122">
        <f t="shared" si="3"/>
        <v>8179.8876976461515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2412</v>
      </c>
    </row>
    <row r="5" spans="1:105" ht="12" customHeight="1" x14ac:dyDescent="0.25">
      <c r="A5" s="97" t="s">
        <v>51</v>
      </c>
      <c r="B5" s="98">
        <v>4479.8123606012941</v>
      </c>
      <c r="C5" s="98">
        <v>6237.7166076162557</v>
      </c>
      <c r="D5" s="98">
        <v>2572.2079402943386</v>
      </c>
      <c r="E5" s="98">
        <v>4482.1355360416783</v>
      </c>
      <c r="F5" s="98">
        <v>4242.3122612979096</v>
      </c>
      <c r="G5" s="98">
        <v>5301.0885283518155</v>
      </c>
      <c r="H5" s="98">
        <v>6603.9596592976059</v>
      </c>
      <c r="I5" s="98">
        <v>6240.4972185274773</v>
      </c>
      <c r="J5" s="98">
        <v>6000.3034133552665</v>
      </c>
      <c r="K5" s="98">
        <v>6181.0869197726706</v>
      </c>
      <c r="L5" s="98">
        <v>6953.1276172366443</v>
      </c>
      <c r="M5" s="98">
        <v>8072.8376419583965</v>
      </c>
      <c r="N5" s="98">
        <v>8115.3814076870804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2413</v>
      </c>
    </row>
    <row r="6" spans="1:105" ht="12" customHeight="1" x14ac:dyDescent="0.25">
      <c r="A6" s="97" t="s">
        <v>53</v>
      </c>
      <c r="B6" s="98">
        <v>46.240061720754632</v>
      </c>
      <c r="C6" s="98">
        <v>62.644860093700295</v>
      </c>
      <c r="D6" s="98">
        <v>25.51523296788033</v>
      </c>
      <c r="E6" s="98">
        <v>40.141517914426665</v>
      </c>
      <c r="F6" s="98">
        <v>40.183439213196436</v>
      </c>
      <c r="G6" s="98">
        <v>49.50655362637989</v>
      </c>
      <c r="H6" s="98">
        <v>59.785023393695035</v>
      </c>
      <c r="I6" s="98">
        <v>54.987929207145562</v>
      </c>
      <c r="J6" s="98">
        <v>50.486730923719051</v>
      </c>
      <c r="K6" s="98">
        <v>51.294179279923753</v>
      </c>
      <c r="L6" s="98">
        <v>59.223659487037381</v>
      </c>
      <c r="M6" s="98">
        <v>68.390316449796657</v>
      </c>
      <c r="N6" s="98">
        <v>64.506289959071623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56.891594313138384</v>
      </c>
      <c r="C7" s="122">
        <f t="shared" si="6"/>
        <v>82.545900194547883</v>
      </c>
      <c r="D7" s="122">
        <f t="shared" si="6"/>
        <v>105.93541078711276</v>
      </c>
      <c r="E7" s="122">
        <f t="shared" si="6"/>
        <v>420.69283335243802</v>
      </c>
      <c r="F7" s="122">
        <f t="shared" si="6"/>
        <v>276.16632870802147</v>
      </c>
      <c r="G7" s="122">
        <f t="shared" si="6"/>
        <v>279.68298449921582</v>
      </c>
      <c r="H7" s="122">
        <f t="shared" si="6"/>
        <v>282.72584575005567</v>
      </c>
      <c r="I7" s="122">
        <f t="shared" si="6"/>
        <v>204.98072548118168</v>
      </c>
      <c r="J7" s="122">
        <f t="shared" si="6"/>
        <v>221.23556582619676</v>
      </c>
      <c r="K7" s="122">
        <f t="shared" si="6"/>
        <v>139.64488248585559</v>
      </c>
      <c r="L7" s="122">
        <f t="shared" si="6"/>
        <v>79.234667051636478</v>
      </c>
      <c r="M7" s="122">
        <f t="shared" si="6"/>
        <v>120.5277697044789</v>
      </c>
      <c r="N7" s="122">
        <f t="shared" si="6"/>
        <v>285.52199552836686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56.891594313138384</v>
      </c>
      <c r="C8" s="98">
        <f>IF(RES_hhdet_tes!C8=0,0,RES_hhdet_tes!C8*1000*11630/RES_hhdet_num!C3)</f>
        <v>82.545900194547883</v>
      </c>
      <c r="D8" s="98">
        <f>IF(RES_hhdet_tes!D8=0,0,RES_hhdet_tes!D8*1000*11630/RES_hhdet_num!D3)</f>
        <v>105.93541078711276</v>
      </c>
      <c r="E8" s="98">
        <f>IF(RES_hhdet_tes!E8=0,0,RES_hhdet_tes!E8*1000*11630/RES_hhdet_num!E3)</f>
        <v>420.69283335243802</v>
      </c>
      <c r="F8" s="98">
        <f>IF(RES_hhdet_tes!F8=0,0,RES_hhdet_tes!F8*1000*11630/RES_hhdet_num!F3)</f>
        <v>276.16632870802147</v>
      </c>
      <c r="G8" s="98">
        <f>IF(RES_hhdet_tes!G8=0,0,RES_hhdet_tes!G8*1000*11630/RES_hhdet_num!G3)</f>
        <v>279.68298449921582</v>
      </c>
      <c r="H8" s="98">
        <f>IF(RES_hhdet_tes!H8=0,0,RES_hhdet_tes!H8*1000*11630/RES_hhdet_num!H3)</f>
        <v>282.72584575005567</v>
      </c>
      <c r="I8" s="98">
        <f>IF(RES_hhdet_tes!I8=0,0,RES_hhdet_tes!I8*1000*11630/RES_hhdet_num!I3)</f>
        <v>204.98072548118168</v>
      </c>
      <c r="J8" s="98">
        <f>IF(RES_hhdet_tes!J8=0,0,RES_hhdet_tes!J8*1000*11630/RES_hhdet_num!J3)</f>
        <v>221.23556582619676</v>
      </c>
      <c r="K8" s="98">
        <f>IF(RES_hhdet_tes!K8=0,0,RES_hhdet_tes!K8*1000*11630/RES_hhdet_num!K3)</f>
        <v>139.64488248585559</v>
      </c>
      <c r="L8" s="98">
        <f>IF(RES_hhdet_tes!L8=0,0,RES_hhdet_tes!L8*1000*11630/RES_hhdet_num!L3)</f>
        <v>79.234667051636478</v>
      </c>
      <c r="M8" s="98">
        <f>IF(RES_hhdet_tes!M8=0,0,RES_hhdet_tes!M8*1000*11630/RES_hhdet_num!M3)</f>
        <v>120.5277697044789</v>
      </c>
      <c r="N8" s="98">
        <f>IF(RES_hhdet_tes!N8=0,0,RES_hhdet_tes!N8*1000*11630/RES_hhdet_num!N3)</f>
        <v>285.52199552836686</v>
      </c>
      <c r="O8" s="98">
        <f>IF(RES_hhdet_tes!O8=0,0,RES_hhdet_tes!O8*1000*11630/RES_hhdet_num!O3)</f>
        <v>0</v>
      </c>
      <c r="P8" s="98">
        <f>IF(RES_hhdet_tes!P8=0,0,RES_hhdet_tes!P8*1000*11630/RES_hhdet_num!P3)</f>
        <v>0</v>
      </c>
      <c r="Q8" s="98">
        <f>IF(RES_hhdet_tes!Q8=0,0,RES_hhdet_tes!Q8*1000*11630/RES_hhdet_num!Q3)</f>
        <v>0</v>
      </c>
      <c r="R8" s="98">
        <f>IF(RES_hhdet_tes!R8=0,0,RES_hhdet_tes!R8*1000*11630/RES_hhdet_num!R3)</f>
        <v>0</v>
      </c>
      <c r="S8" s="98">
        <f>IF(RES_hhdet_tes!S8=0,0,RES_hhdet_tes!S8*1000*11630/RES_hhdet_num!S3)</f>
        <v>0</v>
      </c>
      <c r="T8" s="98">
        <f>IF(RES_hhdet_tes!T8=0,0,RES_hhdet_tes!T8*1000*11630/RES_hhdet_num!T3)</f>
        <v>0</v>
      </c>
      <c r="U8" s="98">
        <f>IF(RES_hhdet_tes!U8=0,0,RES_hhdet_tes!U8*1000*11630/RES_hhdet_num!U3)</f>
        <v>0</v>
      </c>
      <c r="V8" s="98">
        <f>IF(RES_hhdet_tes!V8=0,0,RES_hhdet_tes!V8*1000*11630/RES_hhdet_num!V3)</f>
        <v>0</v>
      </c>
      <c r="W8" s="98">
        <f>IF(RES_hhdet_tes!W8=0,0,RES_hhdet_tes!W8*1000*11630/RES_hhdet_num!W3)</f>
        <v>0</v>
      </c>
      <c r="DA8" s="63" t="s">
        <v>2416</v>
      </c>
    </row>
    <row r="9" spans="1:105" ht="12" customHeight="1" x14ac:dyDescent="0.25">
      <c r="A9" s="121" t="s">
        <v>55</v>
      </c>
      <c r="B9" s="122">
        <v>1182.7012455044664</v>
      </c>
      <c r="C9" s="122">
        <v>1180.4807958301672</v>
      </c>
      <c r="D9" s="122">
        <v>1203.1018897852193</v>
      </c>
      <c r="E9" s="122">
        <v>1162.9139550325347</v>
      </c>
      <c r="F9" s="122">
        <v>1275.0064911758918</v>
      </c>
      <c r="G9" s="122">
        <v>1195.6791058347414</v>
      </c>
      <c r="H9" s="122">
        <v>1181.766390024567</v>
      </c>
      <c r="I9" s="122">
        <v>1121.3236931643939</v>
      </c>
      <c r="J9" s="122">
        <v>1106.1473159224104</v>
      </c>
      <c r="K9" s="122">
        <v>1100.3260979903962</v>
      </c>
      <c r="L9" s="122">
        <v>1170.2037687467505</v>
      </c>
      <c r="M9" s="122">
        <v>1267.4389476831896</v>
      </c>
      <c r="N9" s="122">
        <v>1203.8738834564931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2417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2418</v>
      </c>
    </row>
    <row r="11" spans="1:105" ht="12" customHeight="1" x14ac:dyDescent="0.25">
      <c r="A11" s="97" t="s">
        <v>124</v>
      </c>
      <c r="B11" s="98">
        <v>1176.1385498144134</v>
      </c>
      <c r="C11" s="98">
        <v>1195.622599053067</v>
      </c>
      <c r="D11" s="98">
        <v>1181.9454214733025</v>
      </c>
      <c r="E11" s="98">
        <v>1167.100295148196</v>
      </c>
      <c r="F11" s="98">
        <v>1324.4993970151083</v>
      </c>
      <c r="G11" s="98">
        <v>1211.2278289710198</v>
      </c>
      <c r="H11" s="98">
        <v>1190.362865792456</v>
      </c>
      <c r="I11" s="98">
        <v>1098.6205303741917</v>
      </c>
      <c r="J11" s="98">
        <v>1058.3300936574597</v>
      </c>
      <c r="K11" s="98">
        <v>1079.4719675723109</v>
      </c>
      <c r="L11" s="98">
        <v>1165.9786179866487</v>
      </c>
      <c r="M11" s="98">
        <v>1309.9589617068855</v>
      </c>
      <c r="N11" s="98">
        <v>1229.3032421473176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2419</v>
      </c>
    </row>
    <row r="12" spans="1:105" ht="12" customHeight="1" x14ac:dyDescent="0.25">
      <c r="A12" s="97" t="s">
        <v>123</v>
      </c>
      <c r="B12" s="98">
        <v>1176.1385498144136</v>
      </c>
      <c r="C12" s="98">
        <v>1195.6684180171317</v>
      </c>
      <c r="D12" s="98">
        <v>1182.0008318290743</v>
      </c>
      <c r="E12" s="98">
        <v>1167.2872758014958</v>
      </c>
      <c r="F12" s="98">
        <v>1324.8462527992187</v>
      </c>
      <c r="G12" s="98">
        <v>1212.0453173247454</v>
      </c>
      <c r="H12" s="98">
        <v>1191.1943985000476</v>
      </c>
      <c r="I12" s="98">
        <v>1100.0842216976464</v>
      </c>
      <c r="J12" s="98">
        <v>1059.7496465992544</v>
      </c>
      <c r="K12" s="98">
        <v>1080.5403838925936</v>
      </c>
      <c r="L12" s="98">
        <v>1166.7580467826165</v>
      </c>
      <c r="M12" s="98">
        <v>1310.2989246819293</v>
      </c>
      <c r="N12" s="98">
        <v>1229.483932018881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211.89592814321824</v>
      </c>
      <c r="C13" s="101">
        <v>187.00658978511885</v>
      </c>
      <c r="D13" s="101">
        <v>217.38807330455785</v>
      </c>
      <c r="E13" s="101">
        <v>179.83132762153704</v>
      </c>
      <c r="F13" s="101">
        <v>255.57229194139231</v>
      </c>
      <c r="G13" s="101">
        <v>199.42604458503794</v>
      </c>
      <c r="H13" s="101">
        <v>199.06529155606651</v>
      </c>
      <c r="I13" s="101">
        <v>184.80939901793465</v>
      </c>
      <c r="J13" s="101">
        <v>224.39490270487539</v>
      </c>
      <c r="K13" s="101">
        <v>192.51136519064539</v>
      </c>
      <c r="L13" s="101">
        <v>192.65424916246653</v>
      </c>
      <c r="M13" s="101">
        <v>255.3588944350889</v>
      </c>
      <c r="N13" s="101">
        <v>185.65421891778627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964.24262167119537</v>
      </c>
      <c r="C14" s="104">
        <v>1008.6618282320128</v>
      </c>
      <c r="D14" s="104">
        <v>964.61275852451649</v>
      </c>
      <c r="E14" s="104">
        <v>987.4559481799588</v>
      </c>
      <c r="F14" s="104">
        <v>1069.2739608578265</v>
      </c>
      <c r="G14" s="104">
        <v>1012.6192727397076</v>
      </c>
      <c r="H14" s="104">
        <v>992.12910694398101</v>
      </c>
      <c r="I14" s="104">
        <v>915.27482267971163</v>
      </c>
      <c r="J14" s="104">
        <v>835.354743894379</v>
      </c>
      <c r="K14" s="104">
        <v>888.02901870194819</v>
      </c>
      <c r="L14" s="104">
        <v>974.10379762014998</v>
      </c>
      <c r="M14" s="104">
        <v>1054.94003024684</v>
      </c>
      <c r="N14" s="104">
        <v>1043.829713101095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1189.4299229984128</v>
      </c>
      <c r="C15" s="101">
        <v>1164.9544537107508</v>
      </c>
      <c r="D15" s="101">
        <v>1224.7902419505328</v>
      </c>
      <c r="E15" s="101">
        <v>1158.6165026648343</v>
      </c>
      <c r="F15" s="101">
        <v>1224.2525429459615</v>
      </c>
      <c r="G15" s="101">
        <v>1179.7198631819431</v>
      </c>
      <c r="H15" s="101">
        <v>1174.4880722538508</v>
      </c>
      <c r="I15" s="101">
        <v>1123.5829213171239</v>
      </c>
      <c r="J15" s="101">
        <v>1111.0350994816602</v>
      </c>
      <c r="K15" s="101">
        <v>1102.34064375005</v>
      </c>
      <c r="L15" s="101">
        <v>1170.3890343301377</v>
      </c>
      <c r="M15" s="101">
        <v>1262.7881978200951</v>
      </c>
      <c r="N15" s="101">
        <v>1201.1102700541055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2423</v>
      </c>
    </row>
    <row r="16" spans="1:105" ht="12" customHeight="1" x14ac:dyDescent="0.25">
      <c r="A16" s="107" t="s">
        <v>121</v>
      </c>
      <c r="B16" s="104">
        <v>1189.4299229984128</v>
      </c>
      <c r="C16" s="104">
        <v>1165.0301042895162</v>
      </c>
      <c r="D16" s="104">
        <v>1224.9573869587496</v>
      </c>
      <c r="E16" s="104">
        <v>1158.9087645740315</v>
      </c>
      <c r="F16" s="104">
        <v>1224.5776032998851</v>
      </c>
      <c r="G16" s="104">
        <v>1180.5116558008631</v>
      </c>
      <c r="H16" s="104">
        <v>1175.0975120528885</v>
      </c>
      <c r="I16" s="104">
        <v>1124.7718150169628</v>
      </c>
      <c r="J16" s="104">
        <v>1112.5157859023186</v>
      </c>
      <c r="K16" s="104">
        <v>1103.8178759078414</v>
      </c>
      <c r="L16" s="104">
        <v>1172.2808649618801</v>
      </c>
      <c r="M16" s="104">
        <v>1263.580743366319</v>
      </c>
      <c r="N16" s="104">
        <v>1201.4017868770959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2424</v>
      </c>
    </row>
    <row r="17" spans="1:105" ht="12" customHeight="1" x14ac:dyDescent="0.25">
      <c r="A17" s="108" t="s">
        <v>53</v>
      </c>
      <c r="B17" s="98">
        <v>214.31639367840165</v>
      </c>
      <c r="C17" s="98">
        <v>182.11320211313264</v>
      </c>
      <c r="D17" s="98">
        <v>225.37182448177634</v>
      </c>
      <c r="E17" s="98">
        <v>178.42223614510468</v>
      </c>
      <c r="F17" s="98">
        <v>236.12546798677621</v>
      </c>
      <c r="G17" s="98">
        <v>194.05186559144198</v>
      </c>
      <c r="H17" s="98">
        <v>196.24079736702106</v>
      </c>
      <c r="I17" s="98">
        <v>189.08854295957821</v>
      </c>
      <c r="J17" s="98">
        <v>236.58655761947051</v>
      </c>
      <c r="K17" s="98">
        <v>196.91877790167555</v>
      </c>
      <c r="L17" s="98">
        <v>193.18623093108326</v>
      </c>
      <c r="M17" s="98">
        <v>246.24142242746191</v>
      </c>
      <c r="N17" s="98">
        <v>180.42141512933046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2425</v>
      </c>
    </row>
    <row r="18" spans="1:105" ht="12" customHeight="1" x14ac:dyDescent="0.25">
      <c r="A18" s="108" t="s">
        <v>52</v>
      </c>
      <c r="B18" s="98">
        <v>975.11352932001114</v>
      </c>
      <c r="C18" s="98">
        <v>982.91690217638336</v>
      </c>
      <c r="D18" s="98">
        <v>999.58556247697345</v>
      </c>
      <c r="E18" s="98">
        <v>980.4865284289267</v>
      </c>
      <c r="F18" s="98">
        <v>988.45213531310912</v>
      </c>
      <c r="G18" s="98">
        <v>986.45979020942104</v>
      </c>
      <c r="H18" s="98">
        <v>978.85671468586725</v>
      </c>
      <c r="I18" s="98">
        <v>935.68327205738456</v>
      </c>
      <c r="J18" s="98">
        <v>875.92922828284804</v>
      </c>
      <c r="K18" s="98">
        <v>906.8990980061659</v>
      </c>
      <c r="L18" s="98">
        <v>979.09463403079712</v>
      </c>
      <c r="M18" s="98">
        <v>1017.3393209388572</v>
      </c>
      <c r="N18" s="98">
        <v>1020.9803717477653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2426</v>
      </c>
    </row>
    <row r="19" spans="1:105" ht="12" customHeight="1" x14ac:dyDescent="0.25">
      <c r="A19" s="121" t="s">
        <v>54</v>
      </c>
      <c r="B19" s="122">
        <v>620.2220579815546</v>
      </c>
      <c r="C19" s="122">
        <v>631.99486175806635</v>
      </c>
      <c r="D19" s="122">
        <v>640.57857952339702</v>
      </c>
      <c r="E19" s="122">
        <v>602.04074770936154</v>
      </c>
      <c r="F19" s="122">
        <v>690.39856040377992</v>
      </c>
      <c r="G19" s="122">
        <v>593.7614176833489</v>
      </c>
      <c r="H19" s="122">
        <v>614.66143504501554</v>
      </c>
      <c r="I19" s="122">
        <v>569.5152779877011</v>
      </c>
      <c r="J19" s="122">
        <v>524.8493038981776</v>
      </c>
      <c r="K19" s="122">
        <v>521.82306756652167</v>
      </c>
      <c r="L19" s="122">
        <v>493.98762030353799</v>
      </c>
      <c r="M19" s="122">
        <v>494.89914629279258</v>
      </c>
      <c r="N19" s="122">
        <v>433.31060119053848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637.52383983748689</v>
      </c>
      <c r="C21" s="98">
        <v>622.77756623039704</v>
      </c>
      <c r="D21" s="98">
        <v>633.04125338797951</v>
      </c>
      <c r="E21" s="98">
        <v>619.58650443156841</v>
      </c>
      <c r="F21" s="98">
        <v>665.08757673550735</v>
      </c>
      <c r="G21" s="98">
        <v>622.98550292700736</v>
      </c>
      <c r="H21" s="98">
        <v>598.81282251254254</v>
      </c>
      <c r="I21" s="98">
        <v>546.25987320842569</v>
      </c>
      <c r="J21" s="98">
        <v>536.32148860633777</v>
      </c>
      <c r="K21" s="98">
        <v>510.174879134175</v>
      </c>
      <c r="L21" s="98">
        <v>497.95189377602645</v>
      </c>
      <c r="M21" s="98">
        <v>509.88287435796053</v>
      </c>
      <c r="N21" s="98">
        <v>442.1662510266018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2429</v>
      </c>
    </row>
    <row r="22" spans="1:105" ht="12" customHeight="1" x14ac:dyDescent="0.25">
      <c r="A22" s="109" t="s">
        <v>120</v>
      </c>
      <c r="B22" s="33">
        <v>608.74376218958514</v>
      </c>
      <c r="C22" s="33">
        <v>638.10964156077773</v>
      </c>
      <c r="D22" s="33">
        <v>645.57913003454553</v>
      </c>
      <c r="E22" s="33">
        <v>590.40040613402039</v>
      </c>
      <c r="F22" s="33">
        <v>707.19256198578648</v>
      </c>
      <c r="G22" s="33">
        <v>574.37266800858833</v>
      </c>
      <c r="H22" s="33">
        <v>624.46715206643091</v>
      </c>
      <c r="I22" s="33">
        <v>578.52179797713222</v>
      </c>
      <c r="J22" s="33">
        <v>520.40564754286493</v>
      </c>
      <c r="K22" s="33">
        <v>526.33457914558187</v>
      </c>
      <c r="L22" s="33">
        <v>492.45178746609514</v>
      </c>
      <c r="M22" s="33">
        <v>489.08885638264934</v>
      </c>
      <c r="N22" s="33">
        <v>429.87532226084403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6616.5314432793612</v>
      </c>
      <c r="C24" s="117">
        <f t="shared" si="7"/>
        <v>6797.1708395078813</v>
      </c>
      <c r="D24" s="117">
        <f t="shared" si="7"/>
        <v>6945.1673012728925</v>
      </c>
      <c r="E24" s="117">
        <f t="shared" si="7"/>
        <v>7722.5744092700343</v>
      </c>
      <c r="F24" s="117">
        <f t="shared" si="7"/>
        <v>7619.4559820284821</v>
      </c>
      <c r="G24" s="117">
        <f t="shared" si="7"/>
        <v>8358.0317746396195</v>
      </c>
      <c r="H24" s="117">
        <f t="shared" si="7"/>
        <v>7954.0196223768835</v>
      </c>
      <c r="I24" s="117">
        <f t="shared" si="7"/>
        <v>7890.6703959489059</v>
      </c>
      <c r="J24" s="117">
        <f t="shared" si="7"/>
        <v>8794.0747567327671</v>
      </c>
      <c r="K24" s="117">
        <f t="shared" si="7"/>
        <v>8720.3878048348452</v>
      </c>
      <c r="L24" s="117">
        <f t="shared" si="7"/>
        <v>9056.4941626090567</v>
      </c>
      <c r="M24" s="117">
        <f t="shared" si="7"/>
        <v>8412.521733781492</v>
      </c>
      <c r="N24" s="117">
        <f t="shared" si="7"/>
        <v>9022.6512856970658</v>
      </c>
      <c r="O24" s="117">
        <f t="shared" si="7"/>
        <v>9189.3082339654793</v>
      </c>
      <c r="P24" s="117">
        <f t="shared" si="7"/>
        <v>8196.2782461680472</v>
      </c>
      <c r="Q24" s="117">
        <f t="shared" si="7"/>
        <v>8600.8048935274364</v>
      </c>
      <c r="R24" s="117">
        <f t="shared" ref="R24:V24" si="8">R25+R28+R30+R39</f>
        <v>8765.8291389905917</v>
      </c>
      <c r="S24" s="117">
        <f t="shared" si="8"/>
        <v>9201.4165148352331</v>
      </c>
      <c r="T24" s="117">
        <f t="shared" si="8"/>
        <v>8796.0134880310979</v>
      </c>
      <c r="U24" s="117">
        <f t="shared" si="8"/>
        <v>8996.5817569937972</v>
      </c>
      <c r="V24" s="117">
        <f t="shared" si="8"/>
        <v>8741.3600034296251</v>
      </c>
      <c r="W24" s="117">
        <f t="shared" ref="W24" si="9">W25+W28+W30+W39</f>
        <v>9382.9042236731384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4756.7170683401182</v>
      </c>
      <c r="C25" s="122">
        <f t="shared" si="10"/>
        <v>4909.4790122351042</v>
      </c>
      <c r="D25" s="122">
        <f t="shared" si="10"/>
        <v>5033.3531574325525</v>
      </c>
      <c r="E25" s="122">
        <f t="shared" si="10"/>
        <v>5758.1175869013878</v>
      </c>
      <c r="F25" s="122">
        <f t="shared" si="10"/>
        <v>5579.1909534887345</v>
      </c>
      <c r="G25" s="122">
        <f t="shared" si="10"/>
        <v>6484.0380901920926</v>
      </c>
      <c r="H25" s="122">
        <f t="shared" si="10"/>
        <v>6030.1885648226616</v>
      </c>
      <c r="I25" s="122">
        <f t="shared" si="10"/>
        <v>6068.4387259973155</v>
      </c>
      <c r="J25" s="122">
        <f t="shared" si="10"/>
        <v>6972.0315577662086</v>
      </c>
      <c r="K25" s="122">
        <f t="shared" si="10"/>
        <v>6869.0432158209196</v>
      </c>
      <c r="L25" s="122">
        <f t="shared" si="10"/>
        <v>7194.3959792563746</v>
      </c>
      <c r="M25" s="122">
        <f t="shared" si="10"/>
        <v>6395.963342645864</v>
      </c>
      <c r="N25" s="122">
        <f t="shared" si="10"/>
        <v>6953.2834806340907</v>
      </c>
      <c r="O25" s="122">
        <f t="shared" si="10"/>
        <v>7293.5132323381595</v>
      </c>
      <c r="P25" s="122">
        <f t="shared" si="10"/>
        <v>6413.6834993974689</v>
      </c>
      <c r="Q25" s="122">
        <f t="shared" si="10"/>
        <v>6636.226750040847</v>
      </c>
      <c r="R25" s="122">
        <f t="shared" ref="R25:V25" si="11">SUM(R26:R27)</f>
        <v>6901.7723579175508</v>
      </c>
      <c r="S25" s="122">
        <f t="shared" si="11"/>
        <v>7116.2741520064883</v>
      </c>
      <c r="T25" s="122">
        <f t="shared" si="11"/>
        <v>6788.5445596691125</v>
      </c>
      <c r="U25" s="122">
        <f t="shared" si="11"/>
        <v>6905.5452087093381</v>
      </c>
      <c r="V25" s="122">
        <f t="shared" si="11"/>
        <v>6749.1654258488479</v>
      </c>
      <c r="W25" s="122">
        <f t="shared" ref="W25" si="12">SUM(W26:W27)</f>
        <v>7438.8120180101751</v>
      </c>
      <c r="DA25" s="130" t="s">
        <v>2432</v>
      </c>
    </row>
    <row r="26" spans="1:105" ht="12" customHeight="1" x14ac:dyDescent="0.25">
      <c r="A26" s="97" t="s">
        <v>74</v>
      </c>
      <c r="B26" s="98">
        <v>4637.0592084010477</v>
      </c>
      <c r="C26" s="98">
        <v>4789.2343245199027</v>
      </c>
      <c r="D26" s="98">
        <v>4911.551780159155</v>
      </c>
      <c r="E26" s="98">
        <v>5632.0182315177135</v>
      </c>
      <c r="F26" s="98">
        <v>5450.1310238952628</v>
      </c>
      <c r="G26" s="98">
        <v>6336.1067700876629</v>
      </c>
      <c r="H26" s="98">
        <v>5896.7321656850972</v>
      </c>
      <c r="I26" s="98">
        <v>5937.6404336537607</v>
      </c>
      <c r="J26" s="98">
        <v>6828.3957468077033</v>
      </c>
      <c r="K26" s="98">
        <v>6729.4315770249577</v>
      </c>
      <c r="L26" s="98">
        <v>7044.3934262559487</v>
      </c>
      <c r="M26" s="98">
        <v>6263.3117607791964</v>
      </c>
      <c r="N26" s="98">
        <v>6817.8027378936022</v>
      </c>
      <c r="O26" s="98">
        <v>7142.5291074913684</v>
      </c>
      <c r="P26" s="98">
        <v>6278.005125735187</v>
      </c>
      <c r="Q26" s="98">
        <v>6508.720596764947</v>
      </c>
      <c r="R26" s="98">
        <v>6769.6797618664641</v>
      </c>
      <c r="S26" s="98">
        <v>6981.2444979208049</v>
      </c>
      <c r="T26" s="98">
        <v>6661.1785824279268</v>
      </c>
      <c r="U26" s="98">
        <v>6775.2993143818239</v>
      </c>
      <c r="V26" s="98">
        <v>6622.6053956596033</v>
      </c>
      <c r="W26" s="98">
        <v>7304.0861562173559</v>
      </c>
      <c r="DA26" s="63" t="s">
        <v>2433</v>
      </c>
    </row>
    <row r="27" spans="1:105" ht="12" customHeight="1" x14ac:dyDescent="0.25">
      <c r="A27" s="97" t="s">
        <v>53</v>
      </c>
      <c r="B27" s="98">
        <v>119.65785993907024</v>
      </c>
      <c r="C27" s="98">
        <v>120.24468771520131</v>
      </c>
      <c r="D27" s="98">
        <v>121.8013772733979</v>
      </c>
      <c r="E27" s="98">
        <v>126.09935538367425</v>
      </c>
      <c r="F27" s="98">
        <v>129.05992959347142</v>
      </c>
      <c r="G27" s="98">
        <v>147.93132010443</v>
      </c>
      <c r="H27" s="98">
        <v>133.45639913756423</v>
      </c>
      <c r="I27" s="98">
        <v>130.79829234355455</v>
      </c>
      <c r="J27" s="98">
        <v>143.63581095850512</v>
      </c>
      <c r="K27" s="98">
        <v>139.6116387959618</v>
      </c>
      <c r="L27" s="98">
        <v>150.00255300042613</v>
      </c>
      <c r="M27" s="98">
        <v>132.65158186666713</v>
      </c>
      <c r="N27" s="98">
        <v>135.48074274048807</v>
      </c>
      <c r="O27" s="98">
        <v>150.98412484679096</v>
      </c>
      <c r="P27" s="98">
        <v>135.67837366228196</v>
      </c>
      <c r="Q27" s="98">
        <v>127.50615327590046</v>
      </c>
      <c r="R27" s="98">
        <v>132.09259605108633</v>
      </c>
      <c r="S27" s="98">
        <v>135.02965408568352</v>
      </c>
      <c r="T27" s="98">
        <v>127.36597724118536</v>
      </c>
      <c r="U27" s="98">
        <v>130.24589432751381</v>
      </c>
      <c r="V27" s="98">
        <v>126.56003018924427</v>
      </c>
      <c r="W27" s="98">
        <v>134.72586179281927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56.89098515840135</v>
      </c>
      <c r="C28" s="122">
        <f t="shared" si="13"/>
        <v>75.44429945686619</v>
      </c>
      <c r="D28" s="122">
        <f t="shared" si="13"/>
        <v>66.59679457209586</v>
      </c>
      <c r="E28" s="122">
        <f t="shared" si="13"/>
        <v>200.3100448290387</v>
      </c>
      <c r="F28" s="122">
        <f t="shared" si="13"/>
        <v>81.167761471205679</v>
      </c>
      <c r="G28" s="122">
        <f t="shared" si="13"/>
        <v>90.136976807572864</v>
      </c>
      <c r="H28" s="122">
        <f t="shared" si="13"/>
        <v>130.12859228534663</v>
      </c>
      <c r="I28" s="122">
        <f t="shared" si="13"/>
        <v>139.56302103030379</v>
      </c>
      <c r="J28" s="122">
        <f t="shared" si="13"/>
        <v>201.02603298150856</v>
      </c>
      <c r="K28" s="122">
        <f t="shared" si="13"/>
        <v>238.2137818058761</v>
      </c>
      <c r="L28" s="122">
        <f t="shared" si="13"/>
        <v>203.404982873016</v>
      </c>
      <c r="M28" s="122">
        <f t="shared" si="13"/>
        <v>252.50217297696477</v>
      </c>
      <c r="N28" s="122">
        <f t="shared" si="13"/>
        <v>435.88130700423073</v>
      </c>
      <c r="O28" s="122">
        <f t="shared" si="13"/>
        <v>263.45481069866867</v>
      </c>
      <c r="P28" s="122">
        <f t="shared" si="13"/>
        <v>196.94734541658312</v>
      </c>
      <c r="Q28" s="122">
        <f t="shared" si="13"/>
        <v>388.11423388306639</v>
      </c>
      <c r="R28" s="122">
        <f t="shared" si="13"/>
        <v>268.532082674891</v>
      </c>
      <c r="S28" s="122">
        <f t="shared" si="13"/>
        <v>406.91737782092929</v>
      </c>
      <c r="T28" s="122">
        <f t="shared" si="13"/>
        <v>326.80221115497733</v>
      </c>
      <c r="U28" s="122">
        <f t="shared" si="13"/>
        <v>416.44977990075586</v>
      </c>
      <c r="V28" s="122">
        <f t="shared" si="13"/>
        <v>335.32879395962772</v>
      </c>
      <c r="W28" s="122">
        <f t="shared" si="13"/>
        <v>407.54878640397015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56.89098515840135</v>
      </c>
      <c r="C29" s="98">
        <f>IF(RES_hhdet_tes!C29=0,0,RES_hhdet_tes!C29*1000*11630/RES_hhdet_num!C24)</f>
        <v>75.44429945686619</v>
      </c>
      <c r="D29" s="98">
        <f>IF(RES_hhdet_tes!D29=0,0,RES_hhdet_tes!D29*1000*11630/RES_hhdet_num!D24)</f>
        <v>66.59679457209586</v>
      </c>
      <c r="E29" s="98">
        <f>IF(RES_hhdet_tes!E29=0,0,RES_hhdet_tes!E29*1000*11630/RES_hhdet_num!E24)</f>
        <v>200.3100448290387</v>
      </c>
      <c r="F29" s="98">
        <f>IF(RES_hhdet_tes!F29=0,0,RES_hhdet_tes!F29*1000*11630/RES_hhdet_num!F24)</f>
        <v>81.167761471205679</v>
      </c>
      <c r="G29" s="98">
        <f>IF(RES_hhdet_tes!G29=0,0,RES_hhdet_tes!G29*1000*11630/RES_hhdet_num!G24)</f>
        <v>90.136976807572864</v>
      </c>
      <c r="H29" s="98">
        <f>IF(RES_hhdet_tes!H29=0,0,RES_hhdet_tes!H29*1000*11630/RES_hhdet_num!H24)</f>
        <v>130.12859228534663</v>
      </c>
      <c r="I29" s="98">
        <f>IF(RES_hhdet_tes!I29=0,0,RES_hhdet_tes!I29*1000*11630/RES_hhdet_num!I24)</f>
        <v>139.56302103030379</v>
      </c>
      <c r="J29" s="98">
        <f>IF(RES_hhdet_tes!J29=0,0,RES_hhdet_tes!J29*1000*11630/RES_hhdet_num!J24)</f>
        <v>201.02603298150856</v>
      </c>
      <c r="K29" s="98">
        <f>IF(RES_hhdet_tes!K29=0,0,RES_hhdet_tes!K29*1000*11630/RES_hhdet_num!K24)</f>
        <v>238.2137818058761</v>
      </c>
      <c r="L29" s="98">
        <f>IF(RES_hhdet_tes!L29=0,0,RES_hhdet_tes!L29*1000*11630/RES_hhdet_num!L24)</f>
        <v>203.404982873016</v>
      </c>
      <c r="M29" s="98">
        <f>IF(RES_hhdet_tes!M29=0,0,RES_hhdet_tes!M29*1000*11630/RES_hhdet_num!M24)</f>
        <v>252.50217297696477</v>
      </c>
      <c r="N29" s="98">
        <f>IF(RES_hhdet_tes!N29=0,0,RES_hhdet_tes!N29*1000*11630/RES_hhdet_num!N24)</f>
        <v>435.88130700423073</v>
      </c>
      <c r="O29" s="98">
        <f>IF(RES_hhdet_tes!O29=0,0,RES_hhdet_tes!O29*1000*11630/RES_hhdet_num!O24)</f>
        <v>263.45481069866867</v>
      </c>
      <c r="P29" s="98">
        <f>IF(RES_hhdet_tes!P29=0,0,RES_hhdet_tes!P29*1000*11630/RES_hhdet_num!P24)</f>
        <v>196.94734541658312</v>
      </c>
      <c r="Q29" s="98">
        <f>IF(RES_hhdet_tes!Q29=0,0,RES_hhdet_tes!Q29*1000*11630/RES_hhdet_num!Q24)</f>
        <v>388.11423388306639</v>
      </c>
      <c r="R29" s="98">
        <f>IF(RES_hhdet_tes!R29=0,0,RES_hhdet_tes!R29*1000*11630/RES_hhdet_num!R24)</f>
        <v>268.532082674891</v>
      </c>
      <c r="S29" s="98">
        <f>IF(RES_hhdet_tes!S29=0,0,RES_hhdet_tes!S29*1000*11630/RES_hhdet_num!S24)</f>
        <v>406.91737782092929</v>
      </c>
      <c r="T29" s="98">
        <f>IF(RES_hhdet_tes!T29=0,0,RES_hhdet_tes!T29*1000*11630/RES_hhdet_num!T24)</f>
        <v>326.80221115497733</v>
      </c>
      <c r="U29" s="98">
        <f>IF(RES_hhdet_tes!U29=0,0,RES_hhdet_tes!U29*1000*11630/RES_hhdet_num!U24)</f>
        <v>416.44977990075586</v>
      </c>
      <c r="V29" s="98">
        <f>IF(RES_hhdet_tes!V29=0,0,RES_hhdet_tes!V29*1000*11630/RES_hhdet_num!V24)</f>
        <v>335.32879395962772</v>
      </c>
      <c r="W29" s="98">
        <f>IF(RES_hhdet_tes!W29=0,0,RES_hhdet_tes!W29*1000*11630/RES_hhdet_num!W24)</f>
        <v>407.54878640397015</v>
      </c>
      <c r="DA29" s="63" t="s">
        <v>2436</v>
      </c>
    </row>
    <row r="30" spans="1:105" ht="12" customHeight="1" x14ac:dyDescent="0.25">
      <c r="A30" s="121" t="s">
        <v>55</v>
      </c>
      <c r="B30" s="122">
        <v>1182.7012936217986</v>
      </c>
      <c r="C30" s="122">
        <v>1180.1106324124348</v>
      </c>
      <c r="D30" s="122">
        <v>1204.4666339728947</v>
      </c>
      <c r="E30" s="122">
        <v>1162.3490947338091</v>
      </c>
      <c r="F30" s="122">
        <v>1268.4582699712505</v>
      </c>
      <c r="G30" s="122">
        <v>1191.2743010572722</v>
      </c>
      <c r="H30" s="122">
        <v>1178.2160768970771</v>
      </c>
      <c r="I30" s="122">
        <v>1114.9744750562318</v>
      </c>
      <c r="J30" s="122">
        <v>1094.8212949301619</v>
      </c>
      <c r="K30" s="122">
        <v>1092.7894771151093</v>
      </c>
      <c r="L30" s="122">
        <v>1164.1954578238851</v>
      </c>
      <c r="M30" s="122">
        <v>1267.2676984367695</v>
      </c>
      <c r="N30" s="122">
        <v>1198.9428742463849</v>
      </c>
      <c r="O30" s="122">
        <v>1162.3401093510804</v>
      </c>
      <c r="P30" s="122">
        <v>1158.3446122745568</v>
      </c>
      <c r="Q30" s="122">
        <v>1136.6437502457682</v>
      </c>
      <c r="R30" s="122">
        <v>1153.5096048483276</v>
      </c>
      <c r="S30" s="122">
        <v>1171.9922048647695</v>
      </c>
      <c r="T30" s="122">
        <v>1171.5192222747073</v>
      </c>
      <c r="U30" s="122">
        <v>1168.7993387188349</v>
      </c>
      <c r="V30" s="122">
        <v>1136.2223810072901</v>
      </c>
      <c r="W30" s="122">
        <v>1033.2593176372675</v>
      </c>
      <c r="DA30" s="130" t="s">
        <v>2437</v>
      </c>
    </row>
    <row r="31" spans="1:105" ht="12" customHeight="1" x14ac:dyDescent="0.25">
      <c r="A31" s="97" t="s">
        <v>141</v>
      </c>
      <c r="B31" s="98">
        <v>1176.1385498144134</v>
      </c>
      <c r="C31" s="98">
        <v>1195.5975435704959</v>
      </c>
      <c r="D31" s="98">
        <v>1181.8915199481849</v>
      </c>
      <c r="E31" s="98">
        <v>1166.990728700325</v>
      </c>
      <c r="F31" s="98">
        <v>1324.1909277471209</v>
      </c>
      <c r="G31" s="98">
        <v>1210.6833261804732</v>
      </c>
      <c r="H31" s="98">
        <v>1189.3785201439719</v>
      </c>
      <c r="I31" s="98">
        <v>1097.3135411562052</v>
      </c>
      <c r="J31" s="98">
        <v>1056.0344003293965</v>
      </c>
      <c r="K31" s="98">
        <v>1075.8110800788884</v>
      </c>
      <c r="L31" s="98">
        <v>1160.6471995926365</v>
      </c>
      <c r="M31" s="98">
        <v>1301.7679001709696</v>
      </c>
      <c r="N31" s="98">
        <v>1219.6930659164877</v>
      </c>
      <c r="O31" s="98">
        <v>1180.0514824689585</v>
      </c>
      <c r="P31" s="98">
        <v>1086.0020884704538</v>
      </c>
      <c r="Q31" s="98">
        <v>1114.4483262859974</v>
      </c>
      <c r="R31" s="98">
        <v>1149.6273062256873</v>
      </c>
      <c r="S31" s="98">
        <v>1185.9662727002287</v>
      </c>
      <c r="T31" s="98">
        <v>1196.9635766440256</v>
      </c>
      <c r="U31" s="98">
        <v>1148.47804633742</v>
      </c>
      <c r="V31" s="98">
        <v>1122.1864144191511</v>
      </c>
      <c r="W31" s="98">
        <v>1051.8791810421078</v>
      </c>
      <c r="DA31" s="63" t="s">
        <v>2438</v>
      </c>
    </row>
    <row r="32" spans="1:105" ht="12" customHeight="1" x14ac:dyDescent="0.25">
      <c r="A32" s="97" t="s">
        <v>140</v>
      </c>
      <c r="B32" s="98">
        <v>1176.1385498144134</v>
      </c>
      <c r="C32" s="98">
        <v>1195.6232984541878</v>
      </c>
      <c r="D32" s="98">
        <v>1181.901420734624</v>
      </c>
      <c r="E32" s="98">
        <v>1167.1106952460898</v>
      </c>
      <c r="F32" s="98">
        <v>1324.3135332966694</v>
      </c>
      <c r="G32" s="98">
        <v>1211.0015088290254</v>
      </c>
      <c r="H32" s="98">
        <v>1189.6206964971952</v>
      </c>
      <c r="I32" s="98">
        <v>1097.5137178208088</v>
      </c>
      <c r="J32" s="98">
        <v>1055.0026678218956</v>
      </c>
      <c r="K32" s="98">
        <v>1074.5733491018539</v>
      </c>
      <c r="L32" s="98">
        <v>1159.1351906096525</v>
      </c>
      <c r="M32" s="98">
        <v>1300.7124731245945</v>
      </c>
      <c r="N32" s="98">
        <v>1219.3567827722663</v>
      </c>
      <c r="O32" s="98">
        <v>1180.1651381080537</v>
      </c>
      <c r="P32" s="98">
        <v>1086.1643289907402</v>
      </c>
      <c r="Q32" s="98">
        <v>1115.1086697488313</v>
      </c>
      <c r="R32" s="98">
        <v>1150.1561536464171</v>
      </c>
      <c r="S32" s="98">
        <v>1186.3093436233937</v>
      </c>
      <c r="T32" s="98">
        <v>1197.1608362426468</v>
      </c>
      <c r="U32" s="98">
        <v>1148.3965401205148</v>
      </c>
      <c r="V32" s="98">
        <v>1121.9916636937369</v>
      </c>
      <c r="W32" s="98">
        <v>1051.7281506912327</v>
      </c>
      <c r="DA32" s="63" t="s">
        <v>2439</v>
      </c>
    </row>
    <row r="33" spans="1:105" ht="12" customHeight="1" x14ac:dyDescent="0.25">
      <c r="A33" s="100" t="s">
        <v>50</v>
      </c>
      <c r="B33" s="101">
        <v>211.89592814321824</v>
      </c>
      <c r="C33" s="101">
        <v>186.99953293267419</v>
      </c>
      <c r="D33" s="101">
        <v>217.36979008029468</v>
      </c>
      <c r="E33" s="101">
        <v>179.80412376489517</v>
      </c>
      <c r="F33" s="101">
        <v>255.4695265496039</v>
      </c>
      <c r="G33" s="101">
        <v>199.25429968686436</v>
      </c>
      <c r="H33" s="101">
        <v>198.80230387881195</v>
      </c>
      <c r="I33" s="101">
        <v>184.3775654662102</v>
      </c>
      <c r="J33" s="101">
        <v>223.38976168472431</v>
      </c>
      <c r="K33" s="101">
        <v>191.44826562414224</v>
      </c>
      <c r="L33" s="101">
        <v>191.39556863609218</v>
      </c>
      <c r="M33" s="101">
        <v>253.49062939638367</v>
      </c>
      <c r="N33" s="101">
        <v>184.12500171186741</v>
      </c>
      <c r="O33" s="101">
        <v>176.55938330338253</v>
      </c>
      <c r="P33" s="101">
        <v>241.34757315239113</v>
      </c>
      <c r="Q33" s="101">
        <v>179.40744766349317</v>
      </c>
      <c r="R33" s="101">
        <v>178.8732011764827</v>
      </c>
      <c r="S33" s="101">
        <v>197.32068520087751</v>
      </c>
      <c r="T33" s="101">
        <v>181.46518313462809</v>
      </c>
      <c r="U33" s="101">
        <v>196.47377590544426</v>
      </c>
      <c r="V33" s="101">
        <v>178.60603249898139</v>
      </c>
      <c r="W33" s="101">
        <v>206.29029687015407</v>
      </c>
      <c r="DA33" s="131" t="s">
        <v>2440</v>
      </c>
    </row>
    <row r="34" spans="1:105" ht="12" customHeight="1" x14ac:dyDescent="0.25">
      <c r="A34" s="103" t="s">
        <v>52</v>
      </c>
      <c r="B34" s="104">
        <v>964.24262167119537</v>
      </c>
      <c r="C34" s="104">
        <v>1008.6237655215136</v>
      </c>
      <c r="D34" s="104">
        <v>964.53163065432943</v>
      </c>
      <c r="E34" s="104">
        <v>987.30657148119485</v>
      </c>
      <c r="F34" s="104">
        <v>1068.8440067470656</v>
      </c>
      <c r="G34" s="104">
        <v>1011.747209142161</v>
      </c>
      <c r="H34" s="104">
        <v>990.81839261838309</v>
      </c>
      <c r="I34" s="104">
        <v>913.13615235459849</v>
      </c>
      <c r="J34" s="104">
        <v>831.61290613717131</v>
      </c>
      <c r="K34" s="104">
        <v>883.12508347771154</v>
      </c>
      <c r="L34" s="104">
        <v>967.73962197356025</v>
      </c>
      <c r="M34" s="104">
        <v>1047.2218437282108</v>
      </c>
      <c r="N34" s="104">
        <v>1035.2317810603988</v>
      </c>
      <c r="O34" s="104">
        <v>1003.6057548046713</v>
      </c>
      <c r="P34" s="104">
        <v>844.8167558383492</v>
      </c>
      <c r="Q34" s="104">
        <v>935.70122208533826</v>
      </c>
      <c r="R34" s="104">
        <v>971.28295246993434</v>
      </c>
      <c r="S34" s="104">
        <v>988.98865842251598</v>
      </c>
      <c r="T34" s="104">
        <v>1015.6956531080189</v>
      </c>
      <c r="U34" s="104">
        <v>951.92276421507052</v>
      </c>
      <c r="V34" s="104">
        <v>943.38563119475543</v>
      </c>
      <c r="W34" s="104">
        <v>845.43785382107842</v>
      </c>
      <c r="DA34" s="132" t="s">
        <v>2441</v>
      </c>
    </row>
    <row r="35" spans="1:105" ht="12" customHeight="1" x14ac:dyDescent="0.25">
      <c r="A35" s="106" t="s">
        <v>122</v>
      </c>
      <c r="B35" s="101">
        <v>1189.4299229984128</v>
      </c>
      <c r="C35" s="101">
        <v>1164.9209231876816</v>
      </c>
      <c r="D35" s="101">
        <v>1224.7013300476794</v>
      </c>
      <c r="E35" s="101">
        <v>1158.4612330238272</v>
      </c>
      <c r="F35" s="101">
        <v>1223.9217337617349</v>
      </c>
      <c r="G35" s="101">
        <v>1178.9259703469872</v>
      </c>
      <c r="H35" s="101">
        <v>1173.0451789855447</v>
      </c>
      <c r="I35" s="101">
        <v>1121.3357397545544</v>
      </c>
      <c r="J35" s="101">
        <v>1107.952384187588</v>
      </c>
      <c r="K35" s="101">
        <v>1098.4969175346289</v>
      </c>
      <c r="L35" s="101">
        <v>1165.486532702367</v>
      </c>
      <c r="M35" s="101">
        <v>1255.9769645267229</v>
      </c>
      <c r="N35" s="101">
        <v>1192.5037690337808</v>
      </c>
      <c r="O35" s="101">
        <v>1157.0737833191472</v>
      </c>
      <c r="P35" s="101">
        <v>1177.862993195135</v>
      </c>
      <c r="Q35" s="101">
        <v>1142.2707262421318</v>
      </c>
      <c r="R35" s="101">
        <v>1154.0887376116657</v>
      </c>
      <c r="S35" s="101">
        <v>1167.3565242448881</v>
      </c>
      <c r="T35" s="101">
        <v>1163.2871924257404</v>
      </c>
      <c r="U35" s="101">
        <v>1174.5019048727631</v>
      </c>
      <c r="V35" s="101">
        <v>1140.2427673498605</v>
      </c>
      <c r="W35" s="101">
        <v>1026.4176808622638</v>
      </c>
      <c r="DA35" s="131" t="s">
        <v>2442</v>
      </c>
    </row>
    <row r="36" spans="1:105" ht="12" customHeight="1" x14ac:dyDescent="0.25">
      <c r="A36" s="107" t="s">
        <v>121</v>
      </c>
      <c r="B36" s="104">
        <v>1189.4299229984128</v>
      </c>
      <c r="C36" s="104">
        <v>1164.9812020608342</v>
      </c>
      <c r="D36" s="104">
        <v>1224.8351398313564</v>
      </c>
      <c r="E36" s="104">
        <v>1158.6980517938202</v>
      </c>
      <c r="F36" s="104">
        <v>1224.1634163893805</v>
      </c>
      <c r="G36" s="104">
        <v>1179.1876297898575</v>
      </c>
      <c r="H36" s="104">
        <v>1173.2012821137369</v>
      </c>
      <c r="I36" s="104">
        <v>1121.3448214051018</v>
      </c>
      <c r="J36" s="104">
        <v>1106.9628624329155</v>
      </c>
      <c r="K36" s="104">
        <v>1097.5502395668614</v>
      </c>
      <c r="L36" s="104">
        <v>1164.7063134714238</v>
      </c>
      <c r="M36" s="104">
        <v>1254.8651648198472</v>
      </c>
      <c r="N36" s="104">
        <v>1191.8614309337759</v>
      </c>
      <c r="O36" s="104">
        <v>1157.0782327452214</v>
      </c>
      <c r="P36" s="104">
        <v>1179.0832057906869</v>
      </c>
      <c r="Q36" s="104">
        <v>1142.9194707882491</v>
      </c>
      <c r="R36" s="104">
        <v>1155.6474212882665</v>
      </c>
      <c r="S36" s="104">
        <v>1169.7991109432298</v>
      </c>
      <c r="T36" s="104">
        <v>1165.915452364145</v>
      </c>
      <c r="U36" s="104">
        <v>1175.5247899924618</v>
      </c>
      <c r="V36" s="104">
        <v>1141.0695338856153</v>
      </c>
      <c r="W36" s="104">
        <v>1028.5186298230565</v>
      </c>
      <c r="DA36" s="132" t="s">
        <v>2443</v>
      </c>
    </row>
    <row r="37" spans="1:105" ht="12" customHeight="1" x14ac:dyDescent="0.25">
      <c r="A37" s="108" t="s">
        <v>53</v>
      </c>
      <c r="B37" s="98">
        <v>214.31639367840165</v>
      </c>
      <c r="C37" s="98">
        <v>182.10555789739698</v>
      </c>
      <c r="D37" s="98">
        <v>225.34933303968077</v>
      </c>
      <c r="E37" s="98">
        <v>178.38979541587827</v>
      </c>
      <c r="F37" s="98">
        <v>236.045603650034</v>
      </c>
      <c r="G37" s="98">
        <v>193.83422291399384</v>
      </c>
      <c r="H37" s="98">
        <v>195.92412775327961</v>
      </c>
      <c r="I37" s="98">
        <v>188.51242145640123</v>
      </c>
      <c r="J37" s="98">
        <v>235.40567815241192</v>
      </c>
      <c r="K37" s="98">
        <v>195.80064481510718</v>
      </c>
      <c r="L37" s="98">
        <v>191.93798138852836</v>
      </c>
      <c r="M37" s="98">
        <v>244.5429662980624</v>
      </c>
      <c r="N37" s="98">
        <v>178.98868501444889</v>
      </c>
      <c r="O37" s="98">
        <v>171.01505292745492</v>
      </c>
      <c r="P37" s="98">
        <v>264.83800805187366</v>
      </c>
      <c r="Q37" s="98">
        <v>184.01237398531001</v>
      </c>
      <c r="R37" s="98">
        <v>179.14739339181355</v>
      </c>
      <c r="S37" s="98">
        <v>194.39265031991471</v>
      </c>
      <c r="T37" s="98">
        <v>174.92707395211625</v>
      </c>
      <c r="U37" s="98">
        <v>201.46998031228458</v>
      </c>
      <c r="V37" s="98">
        <v>180.76895896104392</v>
      </c>
      <c r="W37" s="98">
        <v>203.05862843807398</v>
      </c>
      <c r="DA37" s="63" t="s">
        <v>2444</v>
      </c>
    </row>
    <row r="38" spans="1:105" ht="12" customHeight="1" x14ac:dyDescent="0.25">
      <c r="A38" s="108" t="s">
        <v>52</v>
      </c>
      <c r="B38" s="98">
        <v>975.11352932001114</v>
      </c>
      <c r="C38" s="98">
        <v>982.87564416343719</v>
      </c>
      <c r="D38" s="98">
        <v>999.48580679167549</v>
      </c>
      <c r="E38" s="98">
        <v>980.30825637794214</v>
      </c>
      <c r="F38" s="98">
        <v>988.1178127393465</v>
      </c>
      <c r="G38" s="98">
        <v>985.35340687586381</v>
      </c>
      <c r="H38" s="98">
        <v>977.27715436045719</v>
      </c>
      <c r="I38" s="98">
        <v>932.83239994870053</v>
      </c>
      <c r="J38" s="98">
        <v>871.55718428050363</v>
      </c>
      <c r="K38" s="98">
        <v>901.74959475175433</v>
      </c>
      <c r="L38" s="98">
        <v>972.76833208289565</v>
      </c>
      <c r="M38" s="98">
        <v>1010.3221985217849</v>
      </c>
      <c r="N38" s="98">
        <v>1012.8727459193271</v>
      </c>
      <c r="O38" s="98">
        <v>986.06317981776658</v>
      </c>
      <c r="P38" s="98">
        <v>914.2451977388132</v>
      </c>
      <c r="Q38" s="98">
        <v>958.90709680293912</v>
      </c>
      <c r="R38" s="98">
        <v>976.50002789645305</v>
      </c>
      <c r="S38" s="98">
        <v>975.40646062331518</v>
      </c>
      <c r="T38" s="98">
        <v>990.98837841202896</v>
      </c>
      <c r="U38" s="98">
        <v>974.0548096801773</v>
      </c>
      <c r="V38" s="98">
        <v>960.30057492457149</v>
      </c>
      <c r="W38" s="98">
        <v>825.46000138498266</v>
      </c>
      <c r="DA38" s="63" t="s">
        <v>2445</v>
      </c>
    </row>
    <row r="39" spans="1:105" ht="12" customHeight="1" x14ac:dyDescent="0.25">
      <c r="A39" s="121" t="s">
        <v>54</v>
      </c>
      <c r="B39" s="122">
        <v>620.22209615904274</v>
      </c>
      <c r="C39" s="122">
        <v>632.13689540347639</v>
      </c>
      <c r="D39" s="122">
        <v>640.75071529534978</v>
      </c>
      <c r="E39" s="122">
        <v>601.7976828057989</v>
      </c>
      <c r="F39" s="122">
        <v>690.63899709729117</v>
      </c>
      <c r="G39" s="122">
        <v>592.5824065826813</v>
      </c>
      <c r="H39" s="122">
        <v>615.48638837179794</v>
      </c>
      <c r="I39" s="122">
        <v>567.69417386505449</v>
      </c>
      <c r="J39" s="122">
        <v>526.19587105488733</v>
      </c>
      <c r="K39" s="122">
        <v>520.34133009294112</v>
      </c>
      <c r="L39" s="122">
        <v>494.49774265578179</v>
      </c>
      <c r="M39" s="122">
        <v>496.78851972189301</v>
      </c>
      <c r="N39" s="122">
        <v>434.54362381236064</v>
      </c>
      <c r="O39" s="122">
        <v>470.00008157757162</v>
      </c>
      <c r="P39" s="122">
        <v>427.30278907943909</v>
      </c>
      <c r="Q39" s="122">
        <v>439.82015935775468</v>
      </c>
      <c r="R39" s="122">
        <v>442.01509354982284</v>
      </c>
      <c r="S39" s="122">
        <v>506.23278014304555</v>
      </c>
      <c r="T39" s="122">
        <v>509.14749493230164</v>
      </c>
      <c r="U39" s="122">
        <v>505.78742966486823</v>
      </c>
      <c r="V39" s="122">
        <v>520.64340261385883</v>
      </c>
      <c r="W39" s="122">
        <v>503.28410162172554</v>
      </c>
      <c r="DA39" s="130" t="s">
        <v>2446</v>
      </c>
    </row>
    <row r="40" spans="1:105" ht="12" customHeight="1" x14ac:dyDescent="0.25">
      <c r="A40" s="97" t="s">
        <v>50</v>
      </c>
      <c r="B40" s="98">
        <v>637.52383983748689</v>
      </c>
      <c r="C40" s="98">
        <v>622.77756623039704</v>
      </c>
      <c r="D40" s="98">
        <v>633.04125338797974</v>
      </c>
      <c r="E40" s="98">
        <v>619.58650443156819</v>
      </c>
      <c r="F40" s="98">
        <v>665.08757673550713</v>
      </c>
      <c r="G40" s="98">
        <v>622.98550292700781</v>
      </c>
      <c r="H40" s="98">
        <v>598.81282251254277</v>
      </c>
      <c r="I40" s="98">
        <v>546.25987320842557</v>
      </c>
      <c r="J40" s="98">
        <v>536.32148860633765</v>
      </c>
      <c r="K40" s="98">
        <v>510.17487913417472</v>
      </c>
      <c r="L40" s="98">
        <v>497.95189377602532</v>
      </c>
      <c r="M40" s="98">
        <v>509.88287435796133</v>
      </c>
      <c r="N40" s="98">
        <v>442.16625102660197</v>
      </c>
      <c r="O40" s="98">
        <v>441.24945168455099</v>
      </c>
      <c r="P40" s="98">
        <v>454.6377287560079</v>
      </c>
      <c r="Q40" s="98">
        <v>434.39738910829135</v>
      </c>
      <c r="R40" s="98">
        <v>453.43827711022271</v>
      </c>
      <c r="S40" s="98">
        <v>492.76201375199162</v>
      </c>
      <c r="T40" s="98">
        <v>509.45227254030283</v>
      </c>
      <c r="U40" s="98">
        <v>507.59430024768358</v>
      </c>
      <c r="V40" s="98">
        <v>518.59599156619049</v>
      </c>
      <c r="W40" s="98">
        <v>502.08421418910001</v>
      </c>
      <c r="DA40" s="63" t="s">
        <v>2447</v>
      </c>
    </row>
    <row r="41" spans="1:105" ht="12" customHeight="1" x14ac:dyDescent="0.25">
      <c r="A41" s="109" t="s">
        <v>120</v>
      </c>
      <c r="B41" s="33">
        <v>608.74376218958537</v>
      </c>
      <c r="C41" s="33">
        <v>638.10964156077762</v>
      </c>
      <c r="D41" s="33">
        <v>645.57913003454576</v>
      </c>
      <c r="E41" s="33">
        <v>590.40040613402039</v>
      </c>
      <c r="F41" s="33">
        <v>707.19256198578637</v>
      </c>
      <c r="G41" s="33">
        <v>574.37266800858833</v>
      </c>
      <c r="H41" s="33">
        <v>624.46715206643046</v>
      </c>
      <c r="I41" s="33">
        <v>578.52179797713188</v>
      </c>
      <c r="J41" s="33">
        <v>520.40564754286538</v>
      </c>
      <c r="K41" s="33">
        <v>526.33457914558289</v>
      </c>
      <c r="L41" s="33">
        <v>492.45178746609474</v>
      </c>
      <c r="M41" s="33">
        <v>489.08885638264911</v>
      </c>
      <c r="N41" s="33">
        <v>429.87532226084443</v>
      </c>
      <c r="O41" s="33">
        <v>487.64567968583299</v>
      </c>
      <c r="P41" s="33">
        <v>410.52906136653075</v>
      </c>
      <c r="Q41" s="33">
        <v>442.95743759237098</v>
      </c>
      <c r="R41" s="33">
        <v>435.68717722893911</v>
      </c>
      <c r="S41" s="33">
        <v>513.18905580538467</v>
      </c>
      <c r="T41" s="33">
        <v>508.994121176899</v>
      </c>
      <c r="U41" s="33">
        <v>504.91812016667097</v>
      </c>
      <c r="V41" s="33">
        <v>521.59911031444051</v>
      </c>
      <c r="W41" s="33">
        <v>503.83094254331127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6379.027418434528</v>
      </c>
      <c r="C43" s="117">
        <f t="shared" si="14"/>
        <v>7147.2729134063084</v>
      </c>
      <c r="D43" s="117">
        <f t="shared" si="14"/>
        <v>7124.4037880073065</v>
      </c>
      <c r="E43" s="117">
        <f t="shared" si="14"/>
        <v>7015.5761085465929</v>
      </c>
      <c r="F43" s="117">
        <f t="shared" si="14"/>
        <v>7871.4254389182224</v>
      </c>
      <c r="G43" s="117">
        <f t="shared" si="14"/>
        <v>8388.3404553938271</v>
      </c>
      <c r="H43" s="117">
        <f t="shared" si="14"/>
        <v>8257.8638893607786</v>
      </c>
      <c r="I43" s="117">
        <f t="shared" si="14"/>
        <v>7560.4396870196215</v>
      </c>
      <c r="J43" s="117">
        <f t="shared" si="14"/>
        <v>8125.027773978095</v>
      </c>
      <c r="K43" s="117">
        <f t="shared" si="14"/>
        <v>8817.7882396218829</v>
      </c>
      <c r="L43" s="117">
        <f t="shared" si="14"/>
        <v>8323.5578249878836</v>
      </c>
      <c r="M43" s="117">
        <f t="shared" si="14"/>
        <v>8734.9885855959019</v>
      </c>
      <c r="N43" s="117">
        <f t="shared" si="14"/>
        <v>8969.2079593263788</v>
      </c>
      <c r="O43" s="117">
        <f t="shared" si="14"/>
        <v>9339.9497028170135</v>
      </c>
      <c r="P43" s="117">
        <f t="shared" si="14"/>
        <v>7743.1631598768436</v>
      </c>
      <c r="Q43" s="117">
        <f t="shared" si="14"/>
        <v>9181.7246211325219</v>
      </c>
      <c r="R43" s="117">
        <f t="shared" ref="R43:V43" si="15">R44+R47+R49+R58</f>
        <v>8974.2345625743492</v>
      </c>
      <c r="S43" s="117">
        <f t="shared" si="15"/>
        <v>8401.6779623937418</v>
      </c>
      <c r="T43" s="117">
        <f t="shared" si="15"/>
        <v>9728.4424510619792</v>
      </c>
      <c r="U43" s="117">
        <f t="shared" si="15"/>
        <v>8816.4623200110091</v>
      </c>
      <c r="V43" s="117">
        <f t="shared" si="15"/>
        <v>8815.7882538410468</v>
      </c>
      <c r="W43" s="117">
        <f t="shared" ref="W43" si="16">W44+W47+W49+W58</f>
        <v>8952.0908497013334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4507.290224745012</v>
      </c>
      <c r="C44" s="122">
        <f t="shared" si="17"/>
        <v>5252.3596202318995</v>
      </c>
      <c r="D44" s="122">
        <f t="shared" si="17"/>
        <v>5201.2783372186686</v>
      </c>
      <c r="E44" s="122">
        <f t="shared" si="17"/>
        <v>5084.0632161527747</v>
      </c>
      <c r="F44" s="122">
        <f t="shared" si="17"/>
        <v>5864.6765725594942</v>
      </c>
      <c r="G44" s="122">
        <f t="shared" si="17"/>
        <v>6523.5677421674136</v>
      </c>
      <c r="H44" s="122">
        <f t="shared" si="17"/>
        <v>6350.8623807005915</v>
      </c>
      <c r="I44" s="122">
        <f t="shared" si="17"/>
        <v>5826.4450918609118</v>
      </c>
      <c r="J44" s="122">
        <f t="shared" si="17"/>
        <v>6410.0761843717364</v>
      </c>
      <c r="K44" s="122">
        <f t="shared" si="17"/>
        <v>7039.1205654080286</v>
      </c>
      <c r="L44" s="122">
        <f t="shared" si="17"/>
        <v>6623.9886578354754</v>
      </c>
      <c r="M44" s="122">
        <f t="shared" si="17"/>
        <v>6787.5969894789769</v>
      </c>
      <c r="N44" s="122">
        <f t="shared" si="17"/>
        <v>6962.977895624972</v>
      </c>
      <c r="O44" s="122">
        <f t="shared" si="17"/>
        <v>7452.1662476713773</v>
      </c>
      <c r="P44" s="122">
        <f t="shared" si="17"/>
        <v>5933.2086249506783</v>
      </c>
      <c r="Q44" s="122">
        <f t="shared" si="17"/>
        <v>7114.6484950361109</v>
      </c>
      <c r="R44" s="122">
        <f t="shared" ref="R44:V44" si="18">SUM(R45:R46)</f>
        <v>7034.5056497089399</v>
      </c>
      <c r="S44" s="122">
        <f t="shared" si="18"/>
        <v>6302.7502236256369</v>
      </c>
      <c r="T44" s="122">
        <f t="shared" si="18"/>
        <v>7570.7441590626131</v>
      </c>
      <c r="U44" s="122">
        <f t="shared" si="18"/>
        <v>6734.8650845030916</v>
      </c>
      <c r="V44" s="122">
        <f t="shared" si="18"/>
        <v>6813.577996594111</v>
      </c>
      <c r="W44" s="122">
        <f t="shared" ref="W44" si="19">SUM(W45:W46)</f>
        <v>7044.1233990258361</v>
      </c>
      <c r="DA44" s="130" t="s">
        <v>2450</v>
      </c>
    </row>
    <row r="45" spans="1:105" ht="12" customHeight="1" x14ac:dyDescent="0.25">
      <c r="A45" s="97" t="s">
        <v>216</v>
      </c>
      <c r="B45" s="98">
        <v>4393.9068355989593</v>
      </c>
      <c r="C45" s="98">
        <v>5123.7169799988396</v>
      </c>
      <c r="D45" s="98">
        <v>5075.4133630671877</v>
      </c>
      <c r="E45" s="98">
        <v>4972.7252511648612</v>
      </c>
      <c r="F45" s="98">
        <v>5729.0126829645851</v>
      </c>
      <c r="G45" s="98">
        <v>6374.7345653004786</v>
      </c>
      <c r="H45" s="98">
        <v>6210.3090272464706</v>
      </c>
      <c r="I45" s="98">
        <v>5700.8626969717479</v>
      </c>
      <c r="J45" s="98">
        <v>6278.0176181676807</v>
      </c>
      <c r="K45" s="98">
        <v>6896.0521456963143</v>
      </c>
      <c r="L45" s="98">
        <v>6485.8790496646043</v>
      </c>
      <c r="M45" s="98">
        <v>6646.8229685079086</v>
      </c>
      <c r="N45" s="98">
        <v>6827.3082627655849</v>
      </c>
      <c r="O45" s="98">
        <v>7297.8978226647978</v>
      </c>
      <c r="P45" s="98">
        <v>5807.6944649663328</v>
      </c>
      <c r="Q45" s="98">
        <v>6977.9501127051208</v>
      </c>
      <c r="R45" s="98">
        <v>6899.8726793618198</v>
      </c>
      <c r="S45" s="98">
        <v>6183.1569976894671</v>
      </c>
      <c r="T45" s="98">
        <v>7428.7026331086308</v>
      </c>
      <c r="U45" s="98">
        <v>6607.8383980366943</v>
      </c>
      <c r="V45" s="98">
        <v>6685.8101049310808</v>
      </c>
      <c r="W45" s="98">
        <v>6916.5458243793701</v>
      </c>
      <c r="DA45" s="63" t="s">
        <v>2451</v>
      </c>
    </row>
    <row r="46" spans="1:105" ht="12" customHeight="1" x14ac:dyDescent="0.25">
      <c r="A46" s="97" t="s">
        <v>53</v>
      </c>
      <c r="B46" s="98">
        <v>113.38338914605278</v>
      </c>
      <c r="C46" s="98">
        <v>128.64264023305975</v>
      </c>
      <c r="D46" s="98">
        <v>125.86497415148082</v>
      </c>
      <c r="E46" s="98">
        <v>111.33796498791331</v>
      </c>
      <c r="F46" s="98">
        <v>135.66388959490865</v>
      </c>
      <c r="G46" s="98">
        <v>148.83317686693465</v>
      </c>
      <c r="H46" s="98">
        <v>140.55335345412121</v>
      </c>
      <c r="I46" s="98">
        <v>125.58239488916422</v>
      </c>
      <c r="J46" s="98">
        <v>132.05856620405581</v>
      </c>
      <c r="K46" s="98">
        <v>143.06841971171434</v>
      </c>
      <c r="L46" s="98">
        <v>138.10960817087113</v>
      </c>
      <c r="M46" s="98">
        <v>140.7740209710683</v>
      </c>
      <c r="N46" s="98">
        <v>135.66963285938755</v>
      </c>
      <c r="O46" s="98">
        <v>154.26842500657995</v>
      </c>
      <c r="P46" s="98">
        <v>125.51415998434581</v>
      </c>
      <c r="Q46" s="98">
        <v>136.69838233099031</v>
      </c>
      <c r="R46" s="98">
        <v>134.63297034712022</v>
      </c>
      <c r="S46" s="98">
        <v>119.59322593616936</v>
      </c>
      <c r="T46" s="98">
        <v>142.04152595398233</v>
      </c>
      <c r="U46" s="98">
        <v>127.02668646639702</v>
      </c>
      <c r="V46" s="98">
        <v>127.76789166302979</v>
      </c>
      <c r="W46" s="98">
        <v>127.57757464646559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56.891030415058424</v>
      </c>
      <c r="C47" s="122">
        <f t="shared" si="20"/>
        <v>75.430070579594471</v>
      </c>
      <c r="D47" s="122">
        <f t="shared" si="20"/>
        <v>66.785154853048368</v>
      </c>
      <c r="E47" s="122">
        <f t="shared" si="20"/>
        <v>204.6076738169273</v>
      </c>
      <c r="F47" s="122">
        <f t="shared" si="20"/>
        <v>76.001238376656431</v>
      </c>
      <c r="G47" s="122">
        <f t="shared" si="20"/>
        <v>76.778358511849575</v>
      </c>
      <c r="H47" s="122">
        <f t="shared" si="20"/>
        <v>89.543838977026297</v>
      </c>
      <c r="I47" s="122">
        <f t="shared" si="20"/>
        <v>83.137515175601777</v>
      </c>
      <c r="J47" s="122">
        <f t="shared" si="20"/>
        <v>104.45454383681925</v>
      </c>
      <c r="K47" s="122">
        <f t="shared" si="20"/>
        <v>117.24260868485851</v>
      </c>
      <c r="L47" s="122">
        <f t="shared" si="20"/>
        <v>125.49608642787341</v>
      </c>
      <c r="M47" s="122">
        <f t="shared" si="20"/>
        <v>184.12961625898572</v>
      </c>
      <c r="N47" s="122">
        <f t="shared" si="20"/>
        <v>410.25183886932189</v>
      </c>
      <c r="O47" s="122">
        <f t="shared" si="20"/>
        <v>251.4766943824971</v>
      </c>
      <c r="P47" s="122">
        <f t="shared" si="20"/>
        <v>218.55212524402728</v>
      </c>
      <c r="Q47" s="122">
        <f t="shared" si="20"/>
        <v>458.56926529135347</v>
      </c>
      <c r="R47" s="122">
        <f t="shared" si="20"/>
        <v>339.93279028308996</v>
      </c>
      <c r="S47" s="122">
        <f t="shared" si="20"/>
        <v>506.44205409107394</v>
      </c>
      <c r="T47" s="122">
        <f t="shared" si="20"/>
        <v>367.12865519772799</v>
      </c>
      <c r="U47" s="122">
        <f t="shared" si="20"/>
        <v>444.90031870232502</v>
      </c>
      <c r="V47" s="122">
        <f t="shared" si="20"/>
        <v>343.82226731717344</v>
      </c>
      <c r="W47" s="122">
        <f t="shared" si="20"/>
        <v>398.3194444566235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56.891030415058424</v>
      </c>
      <c r="C48" s="98">
        <f>IF(RES_hhdet_tes!C48=0,0,RES_hhdet_tes!C48*1000*11630/RES_hhdet_num!C43)</f>
        <v>75.430070579594471</v>
      </c>
      <c r="D48" s="98">
        <f>IF(RES_hhdet_tes!D48=0,0,RES_hhdet_tes!D48*1000*11630/RES_hhdet_num!D43)</f>
        <v>66.785154853048368</v>
      </c>
      <c r="E48" s="98">
        <f>IF(RES_hhdet_tes!E48=0,0,RES_hhdet_tes!E48*1000*11630/RES_hhdet_num!E43)</f>
        <v>204.6076738169273</v>
      </c>
      <c r="F48" s="98">
        <f>IF(RES_hhdet_tes!F48=0,0,RES_hhdet_tes!F48*1000*11630/RES_hhdet_num!F43)</f>
        <v>76.001238376656431</v>
      </c>
      <c r="G48" s="98">
        <f>IF(RES_hhdet_tes!G48=0,0,RES_hhdet_tes!G48*1000*11630/RES_hhdet_num!G43)</f>
        <v>76.778358511849575</v>
      </c>
      <c r="H48" s="98">
        <f>IF(RES_hhdet_tes!H48=0,0,RES_hhdet_tes!H48*1000*11630/RES_hhdet_num!H43)</f>
        <v>89.543838977026297</v>
      </c>
      <c r="I48" s="98">
        <f>IF(RES_hhdet_tes!I48=0,0,RES_hhdet_tes!I48*1000*11630/RES_hhdet_num!I43)</f>
        <v>83.137515175601777</v>
      </c>
      <c r="J48" s="98">
        <f>IF(RES_hhdet_tes!J48=0,0,RES_hhdet_tes!J48*1000*11630/RES_hhdet_num!J43)</f>
        <v>104.45454383681925</v>
      </c>
      <c r="K48" s="98">
        <f>IF(RES_hhdet_tes!K48=0,0,RES_hhdet_tes!K48*1000*11630/RES_hhdet_num!K43)</f>
        <v>117.24260868485851</v>
      </c>
      <c r="L48" s="98">
        <f>IF(RES_hhdet_tes!L48=0,0,RES_hhdet_tes!L48*1000*11630/RES_hhdet_num!L43)</f>
        <v>125.49608642787341</v>
      </c>
      <c r="M48" s="98">
        <f>IF(RES_hhdet_tes!M48=0,0,RES_hhdet_tes!M48*1000*11630/RES_hhdet_num!M43)</f>
        <v>184.12961625898572</v>
      </c>
      <c r="N48" s="98">
        <f>IF(RES_hhdet_tes!N48=0,0,RES_hhdet_tes!N48*1000*11630/RES_hhdet_num!N43)</f>
        <v>410.25183886932189</v>
      </c>
      <c r="O48" s="98">
        <f>IF(RES_hhdet_tes!O48=0,0,RES_hhdet_tes!O48*1000*11630/RES_hhdet_num!O43)</f>
        <v>251.4766943824971</v>
      </c>
      <c r="P48" s="98">
        <f>IF(RES_hhdet_tes!P48=0,0,RES_hhdet_tes!P48*1000*11630/RES_hhdet_num!P43)</f>
        <v>218.55212524402728</v>
      </c>
      <c r="Q48" s="98">
        <f>IF(RES_hhdet_tes!Q48=0,0,RES_hhdet_tes!Q48*1000*11630/RES_hhdet_num!Q43)</f>
        <v>458.56926529135347</v>
      </c>
      <c r="R48" s="98">
        <f>IF(RES_hhdet_tes!R48=0,0,RES_hhdet_tes!R48*1000*11630/RES_hhdet_num!R43)</f>
        <v>339.93279028308996</v>
      </c>
      <c r="S48" s="98">
        <f>IF(RES_hhdet_tes!S48=0,0,RES_hhdet_tes!S48*1000*11630/RES_hhdet_num!S43)</f>
        <v>506.44205409107394</v>
      </c>
      <c r="T48" s="98">
        <f>IF(RES_hhdet_tes!T48=0,0,RES_hhdet_tes!T48*1000*11630/RES_hhdet_num!T43)</f>
        <v>367.12865519772799</v>
      </c>
      <c r="U48" s="98">
        <f>IF(RES_hhdet_tes!U48=0,0,RES_hhdet_tes!U48*1000*11630/RES_hhdet_num!U43)</f>
        <v>444.90031870232502</v>
      </c>
      <c r="V48" s="98">
        <f>IF(RES_hhdet_tes!V48=0,0,RES_hhdet_tes!V48*1000*11630/RES_hhdet_num!V43)</f>
        <v>343.82226731717344</v>
      </c>
      <c r="W48" s="98">
        <f>IF(RES_hhdet_tes!W48=0,0,RES_hhdet_tes!W48*1000*11630/RES_hhdet_num!W43)</f>
        <v>398.3194444566235</v>
      </c>
      <c r="DA48" s="63" t="s">
        <v>2454</v>
      </c>
    </row>
    <row r="49" spans="1:105" ht="12" customHeight="1" x14ac:dyDescent="0.25">
      <c r="A49" s="121" t="s">
        <v>55</v>
      </c>
      <c r="B49" s="122">
        <v>1194.6240711468649</v>
      </c>
      <c r="C49" s="122">
        <v>1187.3370747784497</v>
      </c>
      <c r="D49" s="122">
        <v>1215.5996505311357</v>
      </c>
      <c r="E49" s="122">
        <v>1125.207464096442</v>
      </c>
      <c r="F49" s="122">
        <v>1239.943287714493</v>
      </c>
      <c r="G49" s="122">
        <v>1195.5202372743893</v>
      </c>
      <c r="H49" s="122">
        <v>1201.8800848648107</v>
      </c>
      <c r="I49" s="122">
        <v>1083.1947683838991</v>
      </c>
      <c r="J49" s="122">
        <v>1084.6561025075921</v>
      </c>
      <c r="K49" s="122">
        <v>1140.7419294470035</v>
      </c>
      <c r="L49" s="122">
        <v>1079.6850185954472</v>
      </c>
      <c r="M49" s="122">
        <v>1266.8342402301819</v>
      </c>
      <c r="N49" s="122">
        <v>1161.6083269447106</v>
      </c>
      <c r="O49" s="122">
        <v>1165.9677884338489</v>
      </c>
      <c r="P49" s="122">
        <v>1164.5125559244052</v>
      </c>
      <c r="Q49" s="122">
        <v>1168.6776939947085</v>
      </c>
      <c r="R49" s="122">
        <v>1157.7034729248187</v>
      </c>
      <c r="S49" s="122">
        <v>1086.3134625653081</v>
      </c>
      <c r="T49" s="122">
        <v>1281.4221609590209</v>
      </c>
      <c r="U49" s="122">
        <v>1130.9167688388552</v>
      </c>
      <c r="V49" s="122">
        <v>1137.7290135668404</v>
      </c>
      <c r="W49" s="122">
        <v>1006.3578734362518</v>
      </c>
      <c r="DA49" s="130" t="s">
        <v>2455</v>
      </c>
    </row>
    <row r="50" spans="1:105" ht="12" customHeight="1" x14ac:dyDescent="0.25">
      <c r="A50" s="97" t="s">
        <v>138</v>
      </c>
      <c r="B50" s="98">
        <v>1198.9962895664139</v>
      </c>
      <c r="C50" s="98">
        <v>1206.6959550700019</v>
      </c>
      <c r="D50" s="98">
        <v>1208.3134612516865</v>
      </c>
      <c r="E50" s="98">
        <v>1102.7527016516474</v>
      </c>
      <c r="F50" s="98">
        <v>1248.8956244748726</v>
      </c>
      <c r="G50" s="98">
        <v>1203.4179922318253</v>
      </c>
      <c r="H50" s="98">
        <v>1214.1037132313231</v>
      </c>
      <c r="I50" s="98">
        <v>1068.0812596318035</v>
      </c>
      <c r="J50" s="98">
        <v>1076.2657750157794</v>
      </c>
      <c r="K50" s="98">
        <v>1153.7719646473993</v>
      </c>
      <c r="L50" s="98">
        <v>1045.7383270323428</v>
      </c>
      <c r="M50" s="98">
        <v>1272.3623236050462</v>
      </c>
      <c r="N50" s="98">
        <v>1147.2198948991654</v>
      </c>
      <c r="O50" s="98">
        <v>1172.5142303474408</v>
      </c>
      <c r="P50" s="98">
        <v>1159.0208747342235</v>
      </c>
      <c r="Q50" s="98">
        <v>1181.9010497036325</v>
      </c>
      <c r="R50" s="98">
        <v>1159.2196709726504</v>
      </c>
      <c r="S50" s="98">
        <v>1052.8278245722545</v>
      </c>
      <c r="T50" s="98">
        <v>1322.6533783854311</v>
      </c>
      <c r="U50" s="98">
        <v>1115.1894544403783</v>
      </c>
      <c r="V50" s="98">
        <v>1134.6922515960443</v>
      </c>
      <c r="W50" s="98">
        <v>1001.1430076313502</v>
      </c>
      <c r="DA50" s="63" t="s">
        <v>2456</v>
      </c>
    </row>
    <row r="51" spans="1:105" ht="12" customHeight="1" x14ac:dyDescent="0.25">
      <c r="A51" s="97" t="s">
        <v>137</v>
      </c>
      <c r="B51" s="98">
        <v>1198.9962895664135</v>
      </c>
      <c r="C51" s="98">
        <v>1206.6960531187829</v>
      </c>
      <c r="D51" s="98">
        <v>1208.3136823746661</v>
      </c>
      <c r="E51" s="98">
        <v>1102.7537148294632</v>
      </c>
      <c r="F51" s="98">
        <v>1248.8978270612067</v>
      </c>
      <c r="G51" s="98">
        <v>1203.4251886530517</v>
      </c>
      <c r="H51" s="98">
        <v>1214.1149806357475</v>
      </c>
      <c r="I51" s="98">
        <v>1068.0726908542265</v>
      </c>
      <c r="J51" s="98">
        <v>1076.2403707103265</v>
      </c>
      <c r="K51" s="98">
        <v>1153.5400933945875</v>
      </c>
      <c r="L51" s="98">
        <v>1045.5403329543456</v>
      </c>
      <c r="M51" s="98">
        <v>1272.2471294086399</v>
      </c>
      <c r="N51" s="98">
        <v>1147.4138964240017</v>
      </c>
      <c r="O51" s="98">
        <v>1172.7580160054968</v>
      </c>
      <c r="P51" s="98">
        <v>1159.3464033268829</v>
      </c>
      <c r="Q51" s="98">
        <v>1182.1238761544644</v>
      </c>
      <c r="R51" s="98">
        <v>1159.38638707716</v>
      </c>
      <c r="S51" s="98">
        <v>1052.8751853935362</v>
      </c>
      <c r="T51" s="98">
        <v>1322.8619718771211</v>
      </c>
      <c r="U51" s="98">
        <v>1115.3133522210233</v>
      </c>
      <c r="V51" s="98">
        <v>1134.8062306691158</v>
      </c>
      <c r="W51" s="98">
        <v>1001.3564471618643</v>
      </c>
      <c r="DA51" s="63" t="s">
        <v>2457</v>
      </c>
    </row>
    <row r="52" spans="1:105" ht="12" customHeight="1" x14ac:dyDescent="0.25">
      <c r="A52" s="100" t="s">
        <v>216</v>
      </c>
      <c r="B52" s="101">
        <v>216.02639572235435</v>
      </c>
      <c r="C52" s="101">
        <v>188.7376737431363</v>
      </c>
      <c r="D52" s="101">
        <v>222.2579178834489</v>
      </c>
      <c r="E52" s="101">
        <v>169.82884563866972</v>
      </c>
      <c r="F52" s="101">
        <v>240.76135312400737</v>
      </c>
      <c r="G52" s="101">
        <v>197.93547669981385</v>
      </c>
      <c r="H52" s="101">
        <v>202.91304309844369</v>
      </c>
      <c r="I52" s="101">
        <v>179.48058415634483</v>
      </c>
      <c r="J52" s="101">
        <v>228.21412873662905</v>
      </c>
      <c r="K52" s="101">
        <v>206.2841612878305</v>
      </c>
      <c r="L52" s="101">
        <v>171.34985490934545</v>
      </c>
      <c r="M52" s="101">
        <v>247.74100848895108</v>
      </c>
      <c r="N52" s="101">
        <v>172.80789875763654</v>
      </c>
      <c r="O52" s="101">
        <v>175.29682476143083</v>
      </c>
      <c r="P52" s="101">
        <v>258.52167394433258</v>
      </c>
      <c r="Q52" s="101">
        <v>191.14233873698808</v>
      </c>
      <c r="R52" s="101">
        <v>180.56959460163148</v>
      </c>
      <c r="S52" s="101">
        <v>173.47588290146683</v>
      </c>
      <c r="T52" s="101">
        <v>202.85385495189487</v>
      </c>
      <c r="U52" s="101">
        <v>192.36116899496164</v>
      </c>
      <c r="V52" s="101">
        <v>181.07290360666397</v>
      </c>
      <c r="W52" s="101">
        <v>195.31084157667928</v>
      </c>
      <c r="DA52" s="131" t="s">
        <v>2458</v>
      </c>
    </row>
    <row r="53" spans="1:105" ht="12" customHeight="1" x14ac:dyDescent="0.25">
      <c r="A53" s="103" t="s">
        <v>52</v>
      </c>
      <c r="B53" s="104">
        <v>982.96989384405936</v>
      </c>
      <c r="C53" s="104">
        <v>1017.9583793756467</v>
      </c>
      <c r="D53" s="104">
        <v>986.05576449121713</v>
      </c>
      <c r="E53" s="104">
        <v>932.92486919079352</v>
      </c>
      <c r="F53" s="104">
        <v>1008.1364739371993</v>
      </c>
      <c r="G53" s="104">
        <v>1005.4897119532378</v>
      </c>
      <c r="H53" s="104">
        <v>1011.2019375373039</v>
      </c>
      <c r="I53" s="104">
        <v>888.59210669788172</v>
      </c>
      <c r="J53" s="104">
        <v>848.02624197369744</v>
      </c>
      <c r="K53" s="104">
        <v>947.2559321067572</v>
      </c>
      <c r="L53" s="104">
        <v>874.19047804499985</v>
      </c>
      <c r="M53" s="104">
        <v>1024.506120919689</v>
      </c>
      <c r="N53" s="104">
        <v>974.60599766636517</v>
      </c>
      <c r="O53" s="104">
        <v>997.46119124406584</v>
      </c>
      <c r="P53" s="104">
        <v>900.82472938255012</v>
      </c>
      <c r="Q53" s="104">
        <v>990.98153741747615</v>
      </c>
      <c r="R53" s="104">
        <v>978.81679247552825</v>
      </c>
      <c r="S53" s="104">
        <v>879.39930249206964</v>
      </c>
      <c r="T53" s="104">
        <v>1120.0081169252264</v>
      </c>
      <c r="U53" s="104">
        <v>922.95218322606149</v>
      </c>
      <c r="V53" s="104">
        <v>953.73332706245196</v>
      </c>
      <c r="W53" s="104">
        <v>806.04560558518506</v>
      </c>
      <c r="DA53" s="132" t="s">
        <v>2459</v>
      </c>
    </row>
    <row r="54" spans="1:105" ht="12" customHeight="1" x14ac:dyDescent="0.25">
      <c r="A54" s="106" t="s">
        <v>122</v>
      </c>
      <c r="B54" s="101">
        <v>1189.4299229984126</v>
      </c>
      <c r="C54" s="101">
        <v>1164.8799751233025</v>
      </c>
      <c r="D54" s="101">
        <v>1224.7015213320635</v>
      </c>
      <c r="E54" s="101">
        <v>1158.5182770708454</v>
      </c>
      <c r="F54" s="101">
        <v>1224.1355014145897</v>
      </c>
      <c r="G54" s="101">
        <v>1179.5917114803578</v>
      </c>
      <c r="H54" s="101">
        <v>1174.3409899772646</v>
      </c>
      <c r="I54" s="101">
        <v>1123.4329509649119</v>
      </c>
      <c r="J54" s="101">
        <v>1110.9696894691137</v>
      </c>
      <c r="K54" s="101">
        <v>1101.0618892580521</v>
      </c>
      <c r="L54" s="101">
        <v>1167.6621469494851</v>
      </c>
      <c r="M54" s="101">
        <v>1255.2225783398965</v>
      </c>
      <c r="N54" s="101">
        <v>1190.2303252918803</v>
      </c>
      <c r="O54" s="101">
        <v>1153.2245397945571</v>
      </c>
      <c r="P54" s="101">
        <v>1175.1424008972456</v>
      </c>
      <c r="Q54" s="101">
        <v>1140.9391601694306</v>
      </c>
      <c r="R54" s="101">
        <v>1153.7464838761628</v>
      </c>
      <c r="S54" s="101">
        <v>1167.9842567029239</v>
      </c>
      <c r="T54" s="101">
        <v>1165.7559150284708</v>
      </c>
      <c r="U54" s="101">
        <v>1179.6892324072453</v>
      </c>
      <c r="V54" s="101">
        <v>1148.7392314688429</v>
      </c>
      <c r="W54" s="101">
        <v>1036.903878298169</v>
      </c>
      <c r="DA54" s="131" t="s">
        <v>2460</v>
      </c>
    </row>
    <row r="55" spans="1:105" ht="12" customHeight="1" x14ac:dyDescent="0.25">
      <c r="A55" s="107" t="s">
        <v>121</v>
      </c>
      <c r="B55" s="104">
        <v>1189.4299229984128</v>
      </c>
      <c r="C55" s="104">
        <v>1164.921523040131</v>
      </c>
      <c r="D55" s="104">
        <v>1224.8306562674661</v>
      </c>
      <c r="E55" s="104">
        <v>1158.7710615765436</v>
      </c>
      <c r="F55" s="104">
        <v>1224.4209547995104</v>
      </c>
      <c r="G55" s="104">
        <v>1180.4035954885067</v>
      </c>
      <c r="H55" s="104">
        <v>1175.0149317823457</v>
      </c>
      <c r="I55" s="104">
        <v>1124.7010020000166</v>
      </c>
      <c r="J55" s="104">
        <v>1112.4884978530317</v>
      </c>
      <c r="K55" s="104">
        <v>1099.6353392323151</v>
      </c>
      <c r="L55" s="104">
        <v>1164.0653461084248</v>
      </c>
      <c r="M55" s="104">
        <v>1252.8370676351035</v>
      </c>
      <c r="N55" s="104">
        <v>1189.0743296398487</v>
      </c>
      <c r="O55" s="104">
        <v>1153.7789838241456</v>
      </c>
      <c r="P55" s="104">
        <v>1177.2841315975743</v>
      </c>
      <c r="Q55" s="104">
        <v>1142.1378034356096</v>
      </c>
      <c r="R55" s="104">
        <v>1156.2755645640398</v>
      </c>
      <c r="S55" s="104">
        <v>1171.7592483955912</v>
      </c>
      <c r="T55" s="104">
        <v>1169.6107476460179</v>
      </c>
      <c r="U55" s="104">
        <v>1181.627272926258</v>
      </c>
      <c r="V55" s="104">
        <v>1150.5496407377739</v>
      </c>
      <c r="W55" s="104">
        <v>1041.3791277781918</v>
      </c>
      <c r="DA55" s="132" t="s">
        <v>2461</v>
      </c>
    </row>
    <row r="56" spans="1:105" ht="12" customHeight="1" x14ac:dyDescent="0.25">
      <c r="A56" s="108" t="s">
        <v>53</v>
      </c>
      <c r="B56" s="98">
        <v>214.31639367840168</v>
      </c>
      <c r="C56" s="98">
        <v>182.0962290933436</v>
      </c>
      <c r="D56" s="98">
        <v>225.34850813835371</v>
      </c>
      <c r="E56" s="98">
        <v>178.40103579052391</v>
      </c>
      <c r="F56" s="98">
        <v>236.0952627140677</v>
      </c>
      <c r="G56" s="98">
        <v>194.03410269591592</v>
      </c>
      <c r="H56" s="98">
        <v>196.22700649607478</v>
      </c>
      <c r="I56" s="98">
        <v>189.07663838478516</v>
      </c>
      <c r="J56" s="98">
        <v>236.58075456864933</v>
      </c>
      <c r="K56" s="98">
        <v>196.17262219188848</v>
      </c>
      <c r="L56" s="98">
        <v>191.83235305942333</v>
      </c>
      <c r="M56" s="98">
        <v>244.14773905341337</v>
      </c>
      <c r="N56" s="98">
        <v>178.57012998560538</v>
      </c>
      <c r="O56" s="98">
        <v>170.52742710156767</v>
      </c>
      <c r="P56" s="98">
        <v>264.43391169692438</v>
      </c>
      <c r="Q56" s="98">
        <v>183.88652394171345</v>
      </c>
      <c r="R56" s="98">
        <v>179.24476758091205</v>
      </c>
      <c r="S56" s="98">
        <v>194.71837831097889</v>
      </c>
      <c r="T56" s="98">
        <v>175.48149424883357</v>
      </c>
      <c r="U56" s="98">
        <v>202.51586818040454</v>
      </c>
      <c r="V56" s="98">
        <v>182.27080349865867</v>
      </c>
      <c r="W56" s="98">
        <v>205.59765398421305</v>
      </c>
      <c r="DA56" s="63" t="s">
        <v>2462</v>
      </c>
    </row>
    <row r="57" spans="1:105" ht="12" customHeight="1" x14ac:dyDescent="0.25">
      <c r="A57" s="108" t="s">
        <v>52</v>
      </c>
      <c r="B57" s="98">
        <v>975.11352932001125</v>
      </c>
      <c r="C57" s="98">
        <v>982.82529394678727</v>
      </c>
      <c r="D57" s="98">
        <v>999.48214812911237</v>
      </c>
      <c r="E57" s="98">
        <v>980.3700257860196</v>
      </c>
      <c r="F57" s="98">
        <v>988.32569208544248</v>
      </c>
      <c r="G57" s="98">
        <v>986.36949279259068</v>
      </c>
      <c r="H57" s="98">
        <v>978.78792528627116</v>
      </c>
      <c r="I57" s="98">
        <v>935.62436361523135</v>
      </c>
      <c r="J57" s="98">
        <v>875.90774328438238</v>
      </c>
      <c r="K57" s="98">
        <v>903.4627170404267</v>
      </c>
      <c r="L57" s="98">
        <v>972.23299304900138</v>
      </c>
      <c r="M57" s="98">
        <v>1008.68932858169</v>
      </c>
      <c r="N57" s="98">
        <v>1010.5041996542433</v>
      </c>
      <c r="O57" s="98">
        <v>983.25155672257779</v>
      </c>
      <c r="P57" s="98">
        <v>912.8502199006499</v>
      </c>
      <c r="Q57" s="98">
        <v>958.25127949389628</v>
      </c>
      <c r="R57" s="98">
        <v>977.03079698312797</v>
      </c>
      <c r="S57" s="98">
        <v>977.04087008461238</v>
      </c>
      <c r="T57" s="98">
        <v>994.12925339718424</v>
      </c>
      <c r="U57" s="98">
        <v>979.11140474585341</v>
      </c>
      <c r="V57" s="98">
        <v>968.27883723911532</v>
      </c>
      <c r="W57" s="98">
        <v>835.78147379397865</v>
      </c>
      <c r="DA57" s="63" t="s">
        <v>2463</v>
      </c>
    </row>
    <row r="58" spans="1:105" ht="12" customHeight="1" x14ac:dyDescent="0.25">
      <c r="A58" s="121" t="s">
        <v>54</v>
      </c>
      <c r="B58" s="122">
        <v>620.22209212759208</v>
      </c>
      <c r="C58" s="122">
        <v>632.1461478163651</v>
      </c>
      <c r="D58" s="122">
        <v>640.7406454044542</v>
      </c>
      <c r="E58" s="122">
        <v>601.69775448044822</v>
      </c>
      <c r="F58" s="122">
        <v>690.80434026757894</v>
      </c>
      <c r="G58" s="122">
        <v>592.47411744017597</v>
      </c>
      <c r="H58" s="122">
        <v>615.57758481835015</v>
      </c>
      <c r="I58" s="122">
        <v>567.66231159920892</v>
      </c>
      <c r="J58" s="122">
        <v>525.84094326194725</v>
      </c>
      <c r="K58" s="122">
        <v>520.68313608199162</v>
      </c>
      <c r="L58" s="122">
        <v>494.3880621290881</v>
      </c>
      <c r="M58" s="122">
        <v>496.42773962775692</v>
      </c>
      <c r="N58" s="122">
        <v>434.36989788737486</v>
      </c>
      <c r="O58" s="122">
        <v>470.33897232929172</v>
      </c>
      <c r="P58" s="122">
        <v>426.88985375773245</v>
      </c>
      <c r="Q58" s="122">
        <v>439.82916681034891</v>
      </c>
      <c r="R58" s="122">
        <v>442.09264965750134</v>
      </c>
      <c r="S58" s="122">
        <v>506.17222211172231</v>
      </c>
      <c r="T58" s="122">
        <v>509.14747584261841</v>
      </c>
      <c r="U58" s="122">
        <v>505.78014796673693</v>
      </c>
      <c r="V58" s="122">
        <v>520.65897636292198</v>
      </c>
      <c r="W58" s="122">
        <v>503.29013278262244</v>
      </c>
      <c r="DA58" s="130" t="s">
        <v>2464</v>
      </c>
    </row>
    <row r="59" spans="1:105" ht="12" customHeight="1" x14ac:dyDescent="0.25">
      <c r="A59" s="97" t="s">
        <v>50</v>
      </c>
      <c r="B59" s="98">
        <v>637.52383983748689</v>
      </c>
      <c r="C59" s="98">
        <v>622.77756623039693</v>
      </c>
      <c r="D59" s="98">
        <v>633.04125338797951</v>
      </c>
      <c r="E59" s="98">
        <v>619.58650443156841</v>
      </c>
      <c r="F59" s="98">
        <v>665.08757673550701</v>
      </c>
      <c r="G59" s="98">
        <v>622.98550292700725</v>
      </c>
      <c r="H59" s="98">
        <v>598.81282251254265</v>
      </c>
      <c r="I59" s="98">
        <v>546.25987320842557</v>
      </c>
      <c r="J59" s="98">
        <v>536.32148860633799</v>
      </c>
      <c r="K59" s="98">
        <v>510.17487913417528</v>
      </c>
      <c r="L59" s="98">
        <v>497.95189377602662</v>
      </c>
      <c r="M59" s="98">
        <v>509.88287435796013</v>
      </c>
      <c r="N59" s="98">
        <v>442.16625102660169</v>
      </c>
      <c r="O59" s="98">
        <v>441.24945168455048</v>
      </c>
      <c r="P59" s="98">
        <v>454.63772875600762</v>
      </c>
      <c r="Q59" s="98">
        <v>434.39738910829089</v>
      </c>
      <c r="R59" s="98">
        <v>453.43827711022357</v>
      </c>
      <c r="S59" s="98">
        <v>492.76201375199241</v>
      </c>
      <c r="T59" s="98">
        <v>509.45227254030391</v>
      </c>
      <c r="U59" s="98">
        <v>507.59430024768159</v>
      </c>
      <c r="V59" s="98">
        <v>518.59599156619208</v>
      </c>
      <c r="W59" s="98">
        <v>502.08421418910223</v>
      </c>
      <c r="DA59" s="63" t="s">
        <v>2465</v>
      </c>
    </row>
    <row r="60" spans="1:105" ht="12" customHeight="1" x14ac:dyDescent="0.25">
      <c r="A60" s="109" t="s">
        <v>120</v>
      </c>
      <c r="B60" s="33">
        <v>608.74376218958537</v>
      </c>
      <c r="C60" s="33">
        <v>638.10964156077773</v>
      </c>
      <c r="D60" s="33">
        <v>645.57913003454564</v>
      </c>
      <c r="E60" s="33">
        <v>590.40040613402027</v>
      </c>
      <c r="F60" s="33">
        <v>707.1925619857866</v>
      </c>
      <c r="G60" s="33">
        <v>574.37266800858833</v>
      </c>
      <c r="H60" s="33">
        <v>624.46715206643103</v>
      </c>
      <c r="I60" s="33">
        <v>578.52179797713211</v>
      </c>
      <c r="J60" s="33">
        <v>520.40564754286493</v>
      </c>
      <c r="K60" s="33">
        <v>526.33457914558187</v>
      </c>
      <c r="L60" s="33">
        <v>492.45178746609491</v>
      </c>
      <c r="M60" s="33">
        <v>489.08885638264974</v>
      </c>
      <c r="N60" s="33">
        <v>429.87532226084409</v>
      </c>
      <c r="O60" s="33">
        <v>487.64567968583236</v>
      </c>
      <c r="P60" s="33">
        <v>410.52906136653098</v>
      </c>
      <c r="Q60" s="33">
        <v>442.95743759237331</v>
      </c>
      <c r="R60" s="33">
        <v>435.68717722894115</v>
      </c>
      <c r="S60" s="33">
        <v>513.18905580538387</v>
      </c>
      <c r="T60" s="33">
        <v>508.9941211768998</v>
      </c>
      <c r="U60" s="33">
        <v>504.91812016667183</v>
      </c>
      <c r="V60" s="33">
        <v>521.5991103144421</v>
      </c>
      <c r="W60" s="33">
        <v>503.83094254331138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6518.2676297768749</v>
      </c>
      <c r="C62" s="117">
        <f t="shared" si="21"/>
        <v>6895.5721716379167</v>
      </c>
      <c r="D62" s="117">
        <f t="shared" si="21"/>
        <v>6784.9988012625381</v>
      </c>
      <c r="E62" s="117">
        <f t="shared" si="21"/>
        <v>7751.6945255331138</v>
      </c>
      <c r="F62" s="117">
        <f t="shared" si="21"/>
        <v>7974.0194343859075</v>
      </c>
      <c r="G62" s="117">
        <f t="shared" si="21"/>
        <v>8461.4823937338315</v>
      </c>
      <c r="H62" s="117">
        <f t="shared" si="21"/>
        <v>8079.8757017541029</v>
      </c>
      <c r="I62" s="117">
        <f t="shared" si="21"/>
        <v>7858.9821336146624</v>
      </c>
      <c r="J62" s="117">
        <f t="shared" si="21"/>
        <v>7925.3218184183061</v>
      </c>
      <c r="K62" s="117">
        <f t="shared" si="21"/>
        <v>8301.1829062504985</v>
      </c>
      <c r="L62" s="117">
        <f t="shared" si="21"/>
        <v>9203.8408839100903</v>
      </c>
      <c r="M62" s="117">
        <f t="shared" si="21"/>
        <v>8983.9345649434345</v>
      </c>
      <c r="N62" s="117">
        <f t="shared" si="21"/>
        <v>9281.088592701075</v>
      </c>
      <c r="O62" s="117">
        <f t="shared" si="21"/>
        <v>9272.1299949977565</v>
      </c>
      <c r="P62" s="117">
        <f t="shared" si="21"/>
        <v>7676.2819009102996</v>
      </c>
      <c r="Q62" s="117">
        <f t="shared" si="21"/>
        <v>8830.9687086686463</v>
      </c>
      <c r="R62" s="117">
        <f t="shared" ref="R62:V62" si="22">R63+R66+R68+R77</f>
        <v>8847.258615401528</v>
      </c>
      <c r="S62" s="117">
        <f t="shared" si="22"/>
        <v>9219.5578813169977</v>
      </c>
      <c r="T62" s="117">
        <f t="shared" si="22"/>
        <v>8839.2146771591924</v>
      </c>
      <c r="U62" s="117">
        <f t="shared" si="22"/>
        <v>8954.8233846113471</v>
      </c>
      <c r="V62" s="117">
        <f t="shared" si="22"/>
        <v>8958.8308428913406</v>
      </c>
      <c r="W62" s="117">
        <f t="shared" ref="W62" si="23">W63+W66+W68+W77</f>
        <v>9141.3788683006387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4658.3160277070729</v>
      </c>
      <c r="C63" s="122">
        <f t="shared" si="24"/>
        <v>4987.1717829127892</v>
      </c>
      <c r="D63" s="122">
        <f t="shared" si="24"/>
        <v>4869.0445234708877</v>
      </c>
      <c r="E63" s="122">
        <f t="shared" si="24"/>
        <v>5657.575070518732</v>
      </c>
      <c r="F63" s="122">
        <f t="shared" si="24"/>
        <v>6064.685604699348</v>
      </c>
      <c r="G63" s="122">
        <f t="shared" si="24"/>
        <v>6508.2512067285616</v>
      </c>
      <c r="H63" s="122">
        <f t="shared" si="24"/>
        <v>6112.8070835315848</v>
      </c>
      <c r="I63" s="122">
        <f t="shared" si="24"/>
        <v>6008.667389341208</v>
      </c>
      <c r="J63" s="122">
        <f t="shared" si="24"/>
        <v>6191.316151950431</v>
      </c>
      <c r="K63" s="122">
        <f t="shared" si="24"/>
        <v>6452.273884365859</v>
      </c>
      <c r="L63" s="122">
        <f t="shared" si="24"/>
        <v>7277.7659375225967</v>
      </c>
      <c r="M63" s="122">
        <f t="shared" si="24"/>
        <v>7054.2490840296723</v>
      </c>
      <c r="N63" s="122">
        <f t="shared" si="24"/>
        <v>7229.0068030059219</v>
      </c>
      <c r="O63" s="122">
        <f t="shared" si="24"/>
        <v>7342.5261101474953</v>
      </c>
      <c r="P63" s="122">
        <f t="shared" si="24"/>
        <v>5954.6433444404374</v>
      </c>
      <c r="Q63" s="122">
        <f t="shared" si="24"/>
        <v>6836.5924508617136</v>
      </c>
      <c r="R63" s="122">
        <f t="shared" ref="R63:V63" si="25">SUM(R64:R65)</f>
        <v>6931.2285364920826</v>
      </c>
      <c r="S63" s="122">
        <f t="shared" si="25"/>
        <v>7112.3408450835905</v>
      </c>
      <c r="T63" s="122">
        <f t="shared" si="25"/>
        <v>6832.0702669335369</v>
      </c>
      <c r="U63" s="122">
        <f t="shared" si="25"/>
        <v>6846.6127987827358</v>
      </c>
      <c r="V63" s="122">
        <f t="shared" si="25"/>
        <v>6900.1138899482357</v>
      </c>
      <c r="W63" s="122">
        <f t="shared" ref="W63" si="26">SUM(W64:W65)</f>
        <v>7268.8613429444304</v>
      </c>
      <c r="DA63" s="130" t="s">
        <v>2468</v>
      </c>
    </row>
    <row r="64" spans="1:105" ht="12" customHeight="1" x14ac:dyDescent="0.25">
      <c r="A64" s="97" t="s">
        <v>217</v>
      </c>
      <c r="B64" s="98">
        <v>4541.1335006012914</v>
      </c>
      <c r="C64" s="98">
        <v>4865.0242165164518</v>
      </c>
      <c r="D64" s="98">
        <v>4751.2192268118388</v>
      </c>
      <c r="E64" s="98">
        <v>5533.6775365312287</v>
      </c>
      <c r="F64" s="98">
        <v>5924.3950314470376</v>
      </c>
      <c r="G64" s="98">
        <v>6359.7674718722037</v>
      </c>
      <c r="H64" s="98">
        <v>5977.5222224992649</v>
      </c>
      <c r="I64" s="98">
        <v>5879.1574001541503</v>
      </c>
      <c r="J64" s="98">
        <v>6063.764417708021</v>
      </c>
      <c r="K64" s="98">
        <v>6321.1329812365948</v>
      </c>
      <c r="L64" s="98">
        <v>7126.0251278819287</v>
      </c>
      <c r="M64" s="98">
        <v>6907.9447277118761</v>
      </c>
      <c r="N64" s="98">
        <v>7088.1537493838414</v>
      </c>
      <c r="O64" s="98">
        <v>7190.527362275212</v>
      </c>
      <c r="P64" s="98">
        <v>5828.6757433281418</v>
      </c>
      <c r="Q64" s="98">
        <v>6705.2365406799117</v>
      </c>
      <c r="R64" s="98">
        <v>6798.5721804535797</v>
      </c>
      <c r="S64" s="98">
        <v>6977.3858245859146</v>
      </c>
      <c r="T64" s="98">
        <v>6703.8876648337946</v>
      </c>
      <c r="U64" s="98">
        <v>6717.4784321049265</v>
      </c>
      <c r="V64" s="98">
        <v>6770.7232813143928</v>
      </c>
      <c r="W64" s="98">
        <v>7137.2134929504127</v>
      </c>
      <c r="DA64" s="63" t="s">
        <v>2469</v>
      </c>
    </row>
    <row r="65" spans="1:105" ht="12" customHeight="1" x14ac:dyDescent="0.25">
      <c r="A65" s="97" t="s">
        <v>53</v>
      </c>
      <c r="B65" s="98">
        <v>117.18252710578142</v>
      </c>
      <c r="C65" s="98">
        <v>122.14756639633734</v>
      </c>
      <c r="D65" s="98">
        <v>117.82529665904858</v>
      </c>
      <c r="E65" s="98">
        <v>123.89753398750371</v>
      </c>
      <c r="F65" s="98">
        <v>140.29057325231008</v>
      </c>
      <c r="G65" s="98">
        <v>148.48373485635753</v>
      </c>
      <c r="H65" s="98">
        <v>135.28486103232026</v>
      </c>
      <c r="I65" s="98">
        <v>129.50998918705747</v>
      </c>
      <c r="J65" s="98">
        <v>127.55173424241021</v>
      </c>
      <c r="K65" s="98">
        <v>131.14090312926456</v>
      </c>
      <c r="L65" s="98">
        <v>151.74080964066829</v>
      </c>
      <c r="M65" s="98">
        <v>146.30435631779625</v>
      </c>
      <c r="N65" s="98">
        <v>140.85305362208086</v>
      </c>
      <c r="O65" s="98">
        <v>151.9987478722837</v>
      </c>
      <c r="P65" s="98">
        <v>125.96760111229533</v>
      </c>
      <c r="Q65" s="98">
        <v>131.35591018180207</v>
      </c>
      <c r="R65" s="98">
        <v>132.65635603850328</v>
      </c>
      <c r="S65" s="98">
        <v>134.9550204976756</v>
      </c>
      <c r="T65" s="98">
        <v>128.18260209974235</v>
      </c>
      <c r="U65" s="98">
        <v>129.13436667780911</v>
      </c>
      <c r="V65" s="98">
        <v>129.39060863384316</v>
      </c>
      <c r="W65" s="98">
        <v>131.64784999401755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56.891105114001952</v>
      </c>
      <c r="C66" s="122">
        <f t="shared" si="27"/>
        <v>75.375130093065764</v>
      </c>
      <c r="D66" s="122">
        <f t="shared" si="27"/>
        <v>69.943791067401577</v>
      </c>
      <c r="E66" s="122">
        <f t="shared" si="27"/>
        <v>244.42429576942394</v>
      </c>
      <c r="F66" s="122">
        <f t="shared" si="27"/>
        <v>108.65416832266611</v>
      </c>
      <c r="G66" s="122">
        <f t="shared" si="27"/>
        <v>120.11831927714104</v>
      </c>
      <c r="H66" s="122">
        <f t="shared" si="27"/>
        <v>166.19009786525564</v>
      </c>
      <c r="I66" s="122">
        <f t="shared" si="27"/>
        <v>160.66280032476027</v>
      </c>
      <c r="J66" s="122">
        <f t="shared" si="27"/>
        <v>211.97311018237642</v>
      </c>
      <c r="K66" s="122">
        <f t="shared" si="27"/>
        <v>246.11508093245118</v>
      </c>
      <c r="L66" s="122">
        <f t="shared" si="27"/>
        <v>200.77535969892148</v>
      </c>
      <c r="M66" s="122">
        <f t="shared" si="27"/>
        <v>230.39064135935681</v>
      </c>
      <c r="N66" s="122">
        <f t="shared" si="27"/>
        <v>387.64002858292713</v>
      </c>
      <c r="O66" s="122">
        <f t="shared" si="27"/>
        <v>248.08521527193514</v>
      </c>
      <c r="P66" s="122">
        <f t="shared" si="27"/>
        <v>189.80860444791662</v>
      </c>
      <c r="Q66" s="122">
        <f t="shared" si="27"/>
        <v>404.02778253399168</v>
      </c>
      <c r="R66" s="122">
        <f t="shared" si="27"/>
        <v>287.19545908066164</v>
      </c>
      <c r="S66" s="122">
        <f t="shared" si="27"/>
        <v>431.46667070972478</v>
      </c>
      <c r="T66" s="122">
        <f t="shared" si="27"/>
        <v>338.32977674294483</v>
      </c>
      <c r="U66" s="122">
        <f t="shared" si="27"/>
        <v>426.96565935897542</v>
      </c>
      <c r="V66" s="122">
        <f t="shared" si="27"/>
        <v>337.78556391997245</v>
      </c>
      <c r="W66" s="122">
        <f t="shared" si="27"/>
        <v>419.94801865917225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56.891105114001952</v>
      </c>
      <c r="C67" s="98">
        <f>IF(RES_hhdet_tes!C67=0,0,RES_hhdet_tes!C67*1000*11630/RES_hhdet_num!C62)</f>
        <v>75.375130093065764</v>
      </c>
      <c r="D67" s="98">
        <f>IF(RES_hhdet_tes!D67=0,0,RES_hhdet_tes!D67*1000*11630/RES_hhdet_num!D62)</f>
        <v>69.943791067401577</v>
      </c>
      <c r="E67" s="98">
        <f>IF(RES_hhdet_tes!E67=0,0,RES_hhdet_tes!E67*1000*11630/RES_hhdet_num!E62)</f>
        <v>244.42429576942394</v>
      </c>
      <c r="F67" s="98">
        <f>IF(RES_hhdet_tes!F67=0,0,RES_hhdet_tes!F67*1000*11630/RES_hhdet_num!F62)</f>
        <v>108.65416832266611</v>
      </c>
      <c r="G67" s="98">
        <f>IF(RES_hhdet_tes!G67=0,0,RES_hhdet_tes!G67*1000*11630/RES_hhdet_num!G62)</f>
        <v>120.11831927714104</v>
      </c>
      <c r="H67" s="98">
        <f>IF(RES_hhdet_tes!H67=0,0,RES_hhdet_tes!H67*1000*11630/RES_hhdet_num!H62)</f>
        <v>166.19009786525564</v>
      </c>
      <c r="I67" s="98">
        <f>IF(RES_hhdet_tes!I67=0,0,RES_hhdet_tes!I67*1000*11630/RES_hhdet_num!I62)</f>
        <v>160.66280032476027</v>
      </c>
      <c r="J67" s="98">
        <f>IF(RES_hhdet_tes!J67=0,0,RES_hhdet_tes!J67*1000*11630/RES_hhdet_num!J62)</f>
        <v>211.97311018237642</v>
      </c>
      <c r="K67" s="98">
        <f>IF(RES_hhdet_tes!K67=0,0,RES_hhdet_tes!K67*1000*11630/RES_hhdet_num!K62)</f>
        <v>246.11508093245118</v>
      </c>
      <c r="L67" s="98">
        <f>IF(RES_hhdet_tes!L67=0,0,RES_hhdet_tes!L67*1000*11630/RES_hhdet_num!L62)</f>
        <v>200.77535969892148</v>
      </c>
      <c r="M67" s="98">
        <f>IF(RES_hhdet_tes!M67=0,0,RES_hhdet_tes!M67*1000*11630/RES_hhdet_num!M62)</f>
        <v>230.39064135935681</v>
      </c>
      <c r="N67" s="98">
        <f>IF(RES_hhdet_tes!N67=0,0,RES_hhdet_tes!N67*1000*11630/RES_hhdet_num!N62)</f>
        <v>387.64002858292713</v>
      </c>
      <c r="O67" s="98">
        <f>IF(RES_hhdet_tes!O67=0,0,RES_hhdet_tes!O67*1000*11630/RES_hhdet_num!O62)</f>
        <v>248.08521527193514</v>
      </c>
      <c r="P67" s="98">
        <f>IF(RES_hhdet_tes!P67=0,0,RES_hhdet_tes!P67*1000*11630/RES_hhdet_num!P62)</f>
        <v>189.80860444791662</v>
      </c>
      <c r="Q67" s="98">
        <f>IF(RES_hhdet_tes!Q67=0,0,RES_hhdet_tes!Q67*1000*11630/RES_hhdet_num!Q62)</f>
        <v>404.02778253399168</v>
      </c>
      <c r="R67" s="98">
        <f>IF(RES_hhdet_tes!R67=0,0,RES_hhdet_tes!R67*1000*11630/RES_hhdet_num!R62)</f>
        <v>287.19545908066164</v>
      </c>
      <c r="S67" s="98">
        <f>IF(RES_hhdet_tes!S67=0,0,RES_hhdet_tes!S67*1000*11630/RES_hhdet_num!S62)</f>
        <v>431.46667070972478</v>
      </c>
      <c r="T67" s="98">
        <f>IF(RES_hhdet_tes!T67=0,0,RES_hhdet_tes!T67*1000*11630/RES_hhdet_num!T62)</f>
        <v>338.32977674294483</v>
      </c>
      <c r="U67" s="98">
        <f>IF(RES_hhdet_tes!U67=0,0,RES_hhdet_tes!U67*1000*11630/RES_hhdet_num!U62)</f>
        <v>426.96565935897542</v>
      </c>
      <c r="V67" s="98">
        <f>IF(RES_hhdet_tes!V67=0,0,RES_hhdet_tes!V67*1000*11630/RES_hhdet_num!V62)</f>
        <v>337.78556391997245</v>
      </c>
      <c r="W67" s="98">
        <f>IF(RES_hhdet_tes!W67=0,0,RES_hhdet_tes!W67*1000*11630/RES_hhdet_num!W62)</f>
        <v>419.94801865917225</v>
      </c>
      <c r="DA67" s="63" t="s">
        <v>2472</v>
      </c>
    </row>
    <row r="68" spans="1:105" ht="12" customHeight="1" x14ac:dyDescent="0.25">
      <c r="A68" s="121" t="s">
        <v>55</v>
      </c>
      <c r="B68" s="122">
        <v>1176.9219758582281</v>
      </c>
      <c r="C68" s="122">
        <v>1199.9631001888706</v>
      </c>
      <c r="D68" s="122">
        <v>1207.8724423979836</v>
      </c>
      <c r="E68" s="122">
        <v>1208.781670957294</v>
      </c>
      <c r="F68" s="122">
        <v>1167.1775783388603</v>
      </c>
      <c r="G68" s="122">
        <v>1192.6094049176331</v>
      </c>
      <c r="H68" s="122">
        <v>1175.2481609208942</v>
      </c>
      <c r="I68" s="122">
        <v>1141.7141961738946</v>
      </c>
      <c r="J68" s="122">
        <v>1031.7204191450021</v>
      </c>
      <c r="K68" s="122">
        <v>1094.5276987004204</v>
      </c>
      <c r="L68" s="122">
        <v>1204.4876744413443</v>
      </c>
      <c r="M68" s="122">
        <v>1188.6077555897325</v>
      </c>
      <c r="N68" s="122">
        <v>1225.0168139474795</v>
      </c>
      <c r="O68" s="122">
        <v>1219.0509233770329</v>
      </c>
      <c r="P68" s="122">
        <v>1107.4237069454227</v>
      </c>
      <c r="Q68" s="122">
        <v>1152.9929250270991</v>
      </c>
      <c r="R68" s="122">
        <v>1179.5638064158993</v>
      </c>
      <c r="S68" s="122">
        <v>1167.543452802398</v>
      </c>
      <c r="T68" s="122">
        <v>1170.8572444328859</v>
      </c>
      <c r="U68" s="122">
        <v>1169.0902453903896</v>
      </c>
      <c r="V68" s="122">
        <v>1175.107170030833</v>
      </c>
      <c r="W68" s="122">
        <v>975.21161976883957</v>
      </c>
      <c r="DA68" s="130" t="s">
        <v>2473</v>
      </c>
    </row>
    <row r="69" spans="1:105" ht="12" customHeight="1" x14ac:dyDescent="0.25">
      <c r="A69" s="97" t="s">
        <v>134</v>
      </c>
      <c r="B69" s="98">
        <v>1174.9856540764224</v>
      </c>
      <c r="C69" s="98">
        <v>1205.2906845543814</v>
      </c>
      <c r="D69" s="98">
        <v>1205.1986245058226</v>
      </c>
      <c r="E69" s="98">
        <v>1218.2759571026747</v>
      </c>
      <c r="F69" s="98">
        <v>1154.6519289795358</v>
      </c>
      <c r="G69" s="98">
        <v>1195.5129051364006</v>
      </c>
      <c r="H69" s="98">
        <v>1175.7593828904301</v>
      </c>
      <c r="I69" s="98">
        <v>1143.2479853097821</v>
      </c>
      <c r="J69" s="98">
        <v>1026.1247176787224</v>
      </c>
      <c r="K69" s="98">
        <v>1094.3176444184087</v>
      </c>
      <c r="L69" s="98">
        <v>1206.9002285744564</v>
      </c>
      <c r="M69" s="98">
        <v>1184.5567568030876</v>
      </c>
      <c r="N69" s="98">
        <v>1227.2493254667902</v>
      </c>
      <c r="O69" s="98">
        <v>1222.5436400654994</v>
      </c>
      <c r="P69" s="98">
        <v>1104.7169809888524</v>
      </c>
      <c r="Q69" s="98">
        <v>1153.3181462906839</v>
      </c>
      <c r="R69" s="98">
        <v>1180.1645866162744</v>
      </c>
      <c r="S69" s="98">
        <v>1167.5041544682542</v>
      </c>
      <c r="T69" s="98">
        <v>1171.1156857637104</v>
      </c>
      <c r="U69" s="98">
        <v>1169.217853209248</v>
      </c>
      <c r="V69" s="98">
        <v>1176.1655590169612</v>
      </c>
      <c r="W69" s="98">
        <v>974.47201392505372</v>
      </c>
      <c r="DA69" s="63" t="s">
        <v>2474</v>
      </c>
    </row>
    <row r="70" spans="1:105" ht="12" customHeight="1" x14ac:dyDescent="0.25">
      <c r="A70" s="97" t="s">
        <v>133</v>
      </c>
      <c r="B70" s="98">
        <v>1174.985654076422</v>
      </c>
      <c r="C70" s="98">
        <v>1205.2807405676792</v>
      </c>
      <c r="D70" s="98">
        <v>1205.1799734510259</v>
      </c>
      <c r="E70" s="98">
        <v>1218.2213871834501</v>
      </c>
      <c r="F70" s="98">
        <v>1154.6072371004752</v>
      </c>
      <c r="G70" s="98">
        <v>1195.2756708264296</v>
      </c>
      <c r="H70" s="98">
        <v>1175.5044455233724</v>
      </c>
      <c r="I70" s="98">
        <v>1142.9523672135506</v>
      </c>
      <c r="J70" s="98">
        <v>1025.6821818869471</v>
      </c>
      <c r="K70" s="98">
        <v>1093.8369605376074</v>
      </c>
      <c r="L70" s="98">
        <v>1206.3671890125477</v>
      </c>
      <c r="M70" s="98">
        <v>1184.119274863993</v>
      </c>
      <c r="N70" s="98">
        <v>1226.9530817300579</v>
      </c>
      <c r="O70" s="98">
        <v>1222.2605889750839</v>
      </c>
      <c r="P70" s="98">
        <v>1104.2430196709893</v>
      </c>
      <c r="Q70" s="98">
        <v>1152.8174256775837</v>
      </c>
      <c r="R70" s="98">
        <v>1179.6858959754072</v>
      </c>
      <c r="S70" s="98">
        <v>1167.0896493775083</v>
      </c>
      <c r="T70" s="98">
        <v>1170.8153424669092</v>
      </c>
      <c r="U70" s="98">
        <v>1168.8985318706773</v>
      </c>
      <c r="V70" s="98">
        <v>1175.7126031498967</v>
      </c>
      <c r="W70" s="98">
        <v>973.74886473570643</v>
      </c>
      <c r="DA70" s="63" t="s">
        <v>2475</v>
      </c>
    </row>
    <row r="71" spans="1:105" ht="12" customHeight="1" x14ac:dyDescent="0.25">
      <c r="A71" s="100" t="s">
        <v>217</v>
      </c>
      <c r="B71" s="101">
        <v>211.68659570488188</v>
      </c>
      <c r="C71" s="101">
        <v>188.52289398432319</v>
      </c>
      <c r="D71" s="101">
        <v>221.67439066516042</v>
      </c>
      <c r="E71" s="101">
        <v>187.78974252145818</v>
      </c>
      <c r="F71" s="101">
        <v>222.45574786917498</v>
      </c>
      <c r="G71" s="101">
        <v>196.6591741628385</v>
      </c>
      <c r="H71" s="101">
        <v>196.40845748605929</v>
      </c>
      <c r="I71" s="101">
        <v>192.4450002370113</v>
      </c>
      <c r="J71" s="101">
        <v>216.82084954094287</v>
      </c>
      <c r="K71" s="101">
        <v>195.05927583320045</v>
      </c>
      <c r="L71" s="101">
        <v>200.01676550316574</v>
      </c>
      <c r="M71" s="101">
        <v>229.91265708965935</v>
      </c>
      <c r="N71" s="101">
        <v>185.55815048453326</v>
      </c>
      <c r="O71" s="101">
        <v>183.70824183257585</v>
      </c>
      <c r="P71" s="101">
        <v>245.21814399328315</v>
      </c>
      <c r="Q71" s="101">
        <v>186.25566442418818</v>
      </c>
      <c r="R71" s="101">
        <v>184.31078004763086</v>
      </c>
      <c r="S71" s="101">
        <v>193.93720690883842</v>
      </c>
      <c r="T71" s="101">
        <v>177.17155059013388</v>
      </c>
      <c r="U71" s="101">
        <v>200.41197507517339</v>
      </c>
      <c r="V71" s="101">
        <v>188.75475125360558</v>
      </c>
      <c r="W71" s="101">
        <v>188.74982017265469</v>
      </c>
      <c r="DA71" s="131" t="s">
        <v>2476</v>
      </c>
    </row>
    <row r="72" spans="1:105" ht="12" customHeight="1" x14ac:dyDescent="0.25">
      <c r="A72" s="103" t="s">
        <v>52</v>
      </c>
      <c r="B72" s="104">
        <v>963.29905837154024</v>
      </c>
      <c r="C72" s="104">
        <v>1016.757846583356</v>
      </c>
      <c r="D72" s="104">
        <v>983.50558278586527</v>
      </c>
      <c r="E72" s="104">
        <v>1030.4316446619919</v>
      </c>
      <c r="F72" s="104">
        <v>932.15148923130016</v>
      </c>
      <c r="G72" s="104">
        <v>998.61649666359119</v>
      </c>
      <c r="H72" s="104">
        <v>979.09598803731319</v>
      </c>
      <c r="I72" s="104">
        <v>950.50736697653952</v>
      </c>
      <c r="J72" s="104">
        <v>808.86133234600425</v>
      </c>
      <c r="K72" s="104">
        <v>898.77768470440708</v>
      </c>
      <c r="L72" s="104">
        <v>1006.3504235093818</v>
      </c>
      <c r="M72" s="104">
        <v>954.20661777433361</v>
      </c>
      <c r="N72" s="104">
        <v>1041.3949312455245</v>
      </c>
      <c r="O72" s="104">
        <v>1038.5523471425081</v>
      </c>
      <c r="P72" s="104">
        <v>859.02487567770595</v>
      </c>
      <c r="Q72" s="104">
        <v>966.56176125339562</v>
      </c>
      <c r="R72" s="104">
        <v>995.37511592777651</v>
      </c>
      <c r="S72" s="104">
        <v>973.15244246866973</v>
      </c>
      <c r="T72" s="104">
        <v>993.64379187677537</v>
      </c>
      <c r="U72" s="104">
        <v>968.48655679550404</v>
      </c>
      <c r="V72" s="104">
        <v>986.957851896291</v>
      </c>
      <c r="W72" s="104">
        <v>784.9990445630516</v>
      </c>
      <c r="DA72" s="132" t="s">
        <v>2477</v>
      </c>
    </row>
    <row r="73" spans="1:105" ht="12" customHeight="1" x14ac:dyDescent="0.25">
      <c r="A73" s="106" t="s">
        <v>122</v>
      </c>
      <c r="B73" s="101">
        <v>1189.4299229984126</v>
      </c>
      <c r="C73" s="101">
        <v>1164.848580227504</v>
      </c>
      <c r="D73" s="101">
        <v>1224.3754705266758</v>
      </c>
      <c r="E73" s="101">
        <v>1157.669181487646</v>
      </c>
      <c r="F73" s="101">
        <v>1222.216026371932</v>
      </c>
      <c r="G73" s="101">
        <v>1177.4575124347496</v>
      </c>
      <c r="H73" s="101">
        <v>1171.577977015625</v>
      </c>
      <c r="I73" s="101">
        <v>1119.9386550250347</v>
      </c>
      <c r="J73" s="101">
        <v>1106.8103349367043</v>
      </c>
      <c r="K73" s="101">
        <v>1097.7535068714092</v>
      </c>
      <c r="L73" s="101">
        <v>1165.1589682205768</v>
      </c>
      <c r="M73" s="101">
        <v>1251.3446928471481</v>
      </c>
      <c r="N73" s="101">
        <v>1186.7512454861544</v>
      </c>
      <c r="O73" s="101">
        <v>1153.9156027450565</v>
      </c>
      <c r="P73" s="101">
        <v>1175.6251169804038</v>
      </c>
      <c r="Q73" s="101">
        <v>1141.487649112396</v>
      </c>
      <c r="R73" s="101">
        <v>1154.4262399269221</v>
      </c>
      <c r="S73" s="101">
        <v>1168.9395492826864</v>
      </c>
      <c r="T73" s="101">
        <v>1160.8399996999196</v>
      </c>
      <c r="U73" s="101">
        <v>1163.4593814790064</v>
      </c>
      <c r="V73" s="101">
        <v>1126.7563929269452</v>
      </c>
      <c r="W73" s="101">
        <v>1015.8993413639701</v>
      </c>
      <c r="DA73" s="131" t="s">
        <v>2478</v>
      </c>
    </row>
    <row r="74" spans="1:105" ht="12" customHeight="1" x14ac:dyDescent="0.25">
      <c r="A74" s="107" t="s">
        <v>121</v>
      </c>
      <c r="B74" s="104">
        <v>1189.4299229984128</v>
      </c>
      <c r="C74" s="104">
        <v>1164.8761808702761</v>
      </c>
      <c r="D74" s="104">
        <v>1224.4002309390366</v>
      </c>
      <c r="E74" s="104">
        <v>1157.6849631656983</v>
      </c>
      <c r="F74" s="104">
        <v>1222.2307017135274</v>
      </c>
      <c r="G74" s="104">
        <v>1178.0345905410575</v>
      </c>
      <c r="H74" s="104">
        <v>1172.1662751446497</v>
      </c>
      <c r="I74" s="104">
        <v>1121.1474457595336</v>
      </c>
      <c r="J74" s="104">
        <v>1104.9603991659199</v>
      </c>
      <c r="K74" s="104">
        <v>1095.4414076386147</v>
      </c>
      <c r="L74" s="104">
        <v>1162.4917220501995</v>
      </c>
      <c r="M74" s="104">
        <v>1250.6726996115672</v>
      </c>
      <c r="N74" s="104">
        <v>1187.8141810035702</v>
      </c>
      <c r="O74" s="104">
        <v>1154.6225647709991</v>
      </c>
      <c r="P74" s="104">
        <v>1177.2136912842236</v>
      </c>
      <c r="Q74" s="104">
        <v>1142.2025253521597</v>
      </c>
      <c r="R74" s="104">
        <v>1156.5688899587653</v>
      </c>
      <c r="S74" s="104">
        <v>1172.3125151197394</v>
      </c>
      <c r="T74" s="104">
        <v>1159.7331035844247</v>
      </c>
      <c r="U74" s="104">
        <v>1163.2596922802979</v>
      </c>
      <c r="V74" s="104">
        <v>1127.8050101084541</v>
      </c>
      <c r="W74" s="104">
        <v>1019.8739729168774</v>
      </c>
      <c r="DA74" s="132" t="s">
        <v>2479</v>
      </c>
    </row>
    <row r="75" spans="1:105" ht="12" customHeight="1" x14ac:dyDescent="0.25">
      <c r="A75" s="108" t="s">
        <v>53</v>
      </c>
      <c r="B75" s="98">
        <v>214.31639367840171</v>
      </c>
      <c r="C75" s="98">
        <v>182.08914137285237</v>
      </c>
      <c r="D75" s="98">
        <v>225.26931702313274</v>
      </c>
      <c r="E75" s="98">
        <v>178.23382322551424</v>
      </c>
      <c r="F75" s="98">
        <v>235.67293379547286</v>
      </c>
      <c r="G75" s="98">
        <v>193.6446869477623</v>
      </c>
      <c r="H75" s="98">
        <v>195.7512820185122</v>
      </c>
      <c r="I75" s="98">
        <v>188.47924008331051</v>
      </c>
      <c r="J75" s="98">
        <v>234.97983620293022</v>
      </c>
      <c r="K75" s="98">
        <v>195.42443365276432</v>
      </c>
      <c r="L75" s="98">
        <v>191.57302740650402</v>
      </c>
      <c r="M75" s="98">
        <v>243.72595590772207</v>
      </c>
      <c r="N75" s="98">
        <v>178.38088621827114</v>
      </c>
      <c r="O75" s="98">
        <v>170.65210755634766</v>
      </c>
      <c r="P75" s="98">
        <v>264.41808985145764</v>
      </c>
      <c r="Q75" s="98">
        <v>183.8969443027429</v>
      </c>
      <c r="R75" s="98">
        <v>179.29023861205232</v>
      </c>
      <c r="S75" s="98">
        <v>194.81031801569816</v>
      </c>
      <c r="T75" s="98">
        <v>173.99951082565187</v>
      </c>
      <c r="U75" s="98">
        <v>199.36789874358016</v>
      </c>
      <c r="V75" s="98">
        <v>178.66758469496767</v>
      </c>
      <c r="W75" s="98">
        <v>201.35192899307881</v>
      </c>
      <c r="DA75" s="63" t="s">
        <v>2480</v>
      </c>
    </row>
    <row r="76" spans="1:105" ht="12" customHeight="1" x14ac:dyDescent="0.25">
      <c r="A76" s="108" t="s">
        <v>52</v>
      </c>
      <c r="B76" s="98">
        <v>975.11352932001125</v>
      </c>
      <c r="C76" s="98">
        <v>982.78703949742351</v>
      </c>
      <c r="D76" s="98">
        <v>999.13091391590365</v>
      </c>
      <c r="E76" s="98">
        <v>979.45113994018391</v>
      </c>
      <c r="F76" s="98">
        <v>986.55776791805454</v>
      </c>
      <c r="G76" s="98">
        <v>984.38990359329523</v>
      </c>
      <c r="H76" s="98">
        <v>976.41499312613746</v>
      </c>
      <c r="I76" s="98">
        <v>932.66820567622335</v>
      </c>
      <c r="J76" s="98">
        <v>869.98056296298978</v>
      </c>
      <c r="K76" s="98">
        <v>900.01697398585043</v>
      </c>
      <c r="L76" s="98">
        <v>970.91869464369563</v>
      </c>
      <c r="M76" s="98">
        <v>1006.9467437038451</v>
      </c>
      <c r="N76" s="98">
        <v>1009.4332947852992</v>
      </c>
      <c r="O76" s="98">
        <v>983.97045721465145</v>
      </c>
      <c r="P76" s="98">
        <v>912.79560143276581</v>
      </c>
      <c r="Q76" s="98">
        <v>958.30558104941667</v>
      </c>
      <c r="R76" s="98">
        <v>977.2786513467131</v>
      </c>
      <c r="S76" s="98">
        <v>977.50219710404133</v>
      </c>
      <c r="T76" s="98">
        <v>985.73359275877283</v>
      </c>
      <c r="U76" s="98">
        <v>963.89179353671773</v>
      </c>
      <c r="V76" s="98">
        <v>949.1374254134862</v>
      </c>
      <c r="W76" s="98">
        <v>818.52204392379861</v>
      </c>
      <c r="DA76" s="63" t="s">
        <v>2481</v>
      </c>
    </row>
    <row r="77" spans="1:105" ht="12" customHeight="1" x14ac:dyDescent="0.25">
      <c r="A77" s="121" t="s">
        <v>54</v>
      </c>
      <c r="B77" s="122">
        <v>626.13852109757249</v>
      </c>
      <c r="C77" s="122">
        <v>633.0621584431907</v>
      </c>
      <c r="D77" s="122">
        <v>638.13804432626466</v>
      </c>
      <c r="E77" s="122">
        <v>640.91348828766388</v>
      </c>
      <c r="F77" s="122">
        <v>633.50208302503313</v>
      </c>
      <c r="G77" s="122">
        <v>640.50346281049428</v>
      </c>
      <c r="H77" s="122">
        <v>625.63035943636839</v>
      </c>
      <c r="I77" s="122">
        <v>547.93774777479905</v>
      </c>
      <c r="J77" s="122">
        <v>490.31213714049682</v>
      </c>
      <c r="K77" s="122">
        <v>508.26624225176795</v>
      </c>
      <c r="L77" s="122">
        <v>520.81191224722704</v>
      </c>
      <c r="M77" s="122">
        <v>510.68708396467326</v>
      </c>
      <c r="N77" s="122">
        <v>439.42494716474675</v>
      </c>
      <c r="O77" s="122">
        <v>462.46774620129349</v>
      </c>
      <c r="P77" s="122">
        <v>424.40624507652223</v>
      </c>
      <c r="Q77" s="122">
        <v>437.35555024584153</v>
      </c>
      <c r="R77" s="122">
        <v>449.27081341288482</v>
      </c>
      <c r="S77" s="122">
        <v>508.20691272128346</v>
      </c>
      <c r="T77" s="122">
        <v>497.95738904982562</v>
      </c>
      <c r="U77" s="122">
        <v>512.15468107924698</v>
      </c>
      <c r="V77" s="122">
        <v>545.82421899229996</v>
      </c>
      <c r="W77" s="122">
        <v>477.35788692819796</v>
      </c>
      <c r="DA77" s="130" t="s">
        <v>2482</v>
      </c>
    </row>
    <row r="78" spans="1:105" ht="12" customHeight="1" x14ac:dyDescent="0.25">
      <c r="A78" s="97" t="s">
        <v>192</v>
      </c>
      <c r="B78" s="98">
        <v>626.79463428297527</v>
      </c>
      <c r="C78" s="98">
        <v>632.83389004787261</v>
      </c>
      <c r="D78" s="98">
        <v>637.73198131818469</v>
      </c>
      <c r="E78" s="98">
        <v>644.72738117287247</v>
      </c>
      <c r="F78" s="98">
        <v>625.6573618502091</v>
      </c>
      <c r="G78" s="98">
        <v>645.81982275024939</v>
      </c>
      <c r="H78" s="98">
        <v>625.70633934560112</v>
      </c>
      <c r="I78" s="98">
        <v>546.62187989951747</v>
      </c>
      <c r="J78" s="98">
        <v>488.22510647954056</v>
      </c>
      <c r="K78" s="98">
        <v>507.09482280006802</v>
      </c>
      <c r="L78" s="98">
        <v>521.9520279764555</v>
      </c>
      <c r="M78" s="98">
        <v>511.17180353361664</v>
      </c>
      <c r="N78" s="98">
        <v>439.68672833299649</v>
      </c>
      <c r="O78" s="98">
        <v>461.54653957684496</v>
      </c>
      <c r="P78" s="98">
        <v>424.77220899349015</v>
      </c>
      <c r="Q78" s="98">
        <v>437.21441736059865</v>
      </c>
      <c r="R78" s="98">
        <v>449.59973646203315</v>
      </c>
      <c r="S78" s="98">
        <v>508.08414806294155</v>
      </c>
      <c r="T78" s="98">
        <v>497.64914452746979</v>
      </c>
      <c r="U78" s="98">
        <v>512.34113794084476</v>
      </c>
      <c r="V78" s="98">
        <v>546.48091698055089</v>
      </c>
      <c r="W78" s="98">
        <v>476.62397830478432</v>
      </c>
      <c r="DA78" s="63" t="s">
        <v>2483</v>
      </c>
    </row>
    <row r="79" spans="1:105" ht="12" customHeight="1" x14ac:dyDescent="0.25">
      <c r="A79" s="109" t="s">
        <v>120</v>
      </c>
      <c r="B79" s="33">
        <v>608.74376218958537</v>
      </c>
      <c r="C79" s="33">
        <v>638.10964156077773</v>
      </c>
      <c r="D79" s="33">
        <v>645.57913003454564</v>
      </c>
      <c r="E79" s="33">
        <v>590.40040613402039</v>
      </c>
      <c r="F79" s="33">
        <v>707.1925619857866</v>
      </c>
      <c r="G79" s="33">
        <v>574.37266800858811</v>
      </c>
      <c r="H79" s="33">
        <v>624.4671520664308</v>
      </c>
      <c r="I79" s="33">
        <v>578.52179797713222</v>
      </c>
      <c r="J79" s="33">
        <v>520.40564754286493</v>
      </c>
      <c r="K79" s="33">
        <v>526.33457914558176</v>
      </c>
      <c r="L79" s="33">
        <v>492.45178746609503</v>
      </c>
      <c r="M79" s="33">
        <v>489.0888563826494</v>
      </c>
      <c r="N79" s="33">
        <v>429.87532226084426</v>
      </c>
      <c r="O79" s="33">
        <v>487.64567968583225</v>
      </c>
      <c r="P79" s="33">
        <v>410.52906136653132</v>
      </c>
      <c r="Q79" s="33">
        <v>442.95743759237348</v>
      </c>
      <c r="R79" s="33">
        <v>435.6871772289411</v>
      </c>
      <c r="S79" s="33">
        <v>513.18905580538319</v>
      </c>
      <c r="T79" s="33">
        <v>508.99412117690048</v>
      </c>
      <c r="U79" s="33">
        <v>504.91812016667166</v>
      </c>
      <c r="V79" s="33">
        <v>521.5991103144421</v>
      </c>
      <c r="W79" s="33">
        <v>503.83094254331087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6463.0551432529437</v>
      </c>
      <c r="C81" s="117">
        <f t="shared" si="28"/>
        <v>6066.2687320159748</v>
      </c>
      <c r="D81" s="117">
        <f t="shared" si="28"/>
        <v>7134.4350988899878</v>
      </c>
      <c r="E81" s="117">
        <f t="shared" si="28"/>
        <v>9386.181168377052</v>
      </c>
      <c r="F81" s="117">
        <f t="shared" si="28"/>
        <v>6313.7380479774265</v>
      </c>
      <c r="G81" s="117">
        <f t="shared" si="28"/>
        <v>8010.4326813867174</v>
      </c>
      <c r="H81" s="117">
        <f t="shared" si="28"/>
        <v>7877.2022989818333</v>
      </c>
      <c r="I81" s="117">
        <f t="shared" si="28"/>
        <v>8730.2618266098489</v>
      </c>
      <c r="J81" s="117">
        <f t="shared" si="28"/>
        <v>9870.2591293581827</v>
      </c>
      <c r="K81" s="117">
        <f t="shared" si="28"/>
        <v>9608.4749553864531</v>
      </c>
      <c r="L81" s="117">
        <f t="shared" si="28"/>
        <v>9378.9496975711681</v>
      </c>
      <c r="M81" s="117">
        <f t="shared" si="28"/>
        <v>6854.7213103639315</v>
      </c>
      <c r="N81" s="117">
        <f t="shared" si="28"/>
        <v>9348.5753499871207</v>
      </c>
      <c r="O81" s="117">
        <f t="shared" si="28"/>
        <v>9306.8700341751282</v>
      </c>
      <c r="P81" s="117">
        <f t="shared" si="28"/>
        <v>7859.3609692445198</v>
      </c>
      <c r="Q81" s="117">
        <f t="shared" si="28"/>
        <v>8807.9609595817492</v>
      </c>
      <c r="R81" s="117">
        <f t="shared" ref="R81:V81" si="29">R82+R85+R87+R100</f>
        <v>8522.218835213298</v>
      </c>
      <c r="S81" s="117">
        <f t="shared" si="29"/>
        <v>9380.7681260217596</v>
      </c>
      <c r="T81" s="117">
        <f t="shared" si="29"/>
        <v>8850.3533191795177</v>
      </c>
      <c r="U81" s="117">
        <f t="shared" si="29"/>
        <v>8949.136176942071</v>
      </c>
      <c r="V81" s="117">
        <f t="shared" si="29"/>
        <v>8651.4964006068039</v>
      </c>
      <c r="W81" s="117">
        <f t="shared" ref="W81" si="30">W82+W85+W87+W100</f>
        <v>9525.3106221139624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4609.4969051379458</v>
      </c>
      <c r="C82" s="122">
        <f t="shared" si="31"/>
        <v>4214.4309831798018</v>
      </c>
      <c r="D82" s="122">
        <f t="shared" si="31"/>
        <v>5185.2422561309413</v>
      </c>
      <c r="E82" s="122">
        <f t="shared" si="31"/>
        <v>7260.3934445326877</v>
      </c>
      <c r="F82" s="122">
        <f t="shared" si="31"/>
        <v>4238.1002632803502</v>
      </c>
      <c r="G82" s="122">
        <f t="shared" si="31"/>
        <v>6085.2280706791798</v>
      </c>
      <c r="H82" s="122">
        <f t="shared" si="31"/>
        <v>5847.8459462570872</v>
      </c>
      <c r="I82" s="122">
        <f t="shared" si="31"/>
        <v>6818.9200567563012</v>
      </c>
      <c r="J82" s="122">
        <f t="shared" si="31"/>
        <v>7941.7820611935804</v>
      </c>
      <c r="K82" s="122">
        <f t="shared" si="31"/>
        <v>7692.0616200284821</v>
      </c>
      <c r="L82" s="122">
        <f t="shared" si="31"/>
        <v>7478.2982455963538</v>
      </c>
      <c r="M82" s="122">
        <f t="shared" si="31"/>
        <v>4827.687350512314</v>
      </c>
      <c r="N82" s="122">
        <f t="shared" si="31"/>
        <v>7297.8270404520845</v>
      </c>
      <c r="O82" s="122">
        <f t="shared" si="31"/>
        <v>7425.6299372851799</v>
      </c>
      <c r="P82" s="122">
        <f t="shared" si="31"/>
        <v>6097.5368274724833</v>
      </c>
      <c r="Q82" s="122">
        <f t="shared" si="31"/>
        <v>6897.359067774687</v>
      </c>
      <c r="R82" s="122">
        <f t="shared" ref="R82:V82" si="32">SUM(R83:R84)</f>
        <v>6693.2348615161281</v>
      </c>
      <c r="S82" s="122">
        <f t="shared" si="32"/>
        <v>7295.199671960474</v>
      </c>
      <c r="T82" s="122">
        <f t="shared" si="32"/>
        <v>6841.980314781269</v>
      </c>
      <c r="U82" s="122">
        <f t="shared" si="32"/>
        <v>6847.3615245780238</v>
      </c>
      <c r="V82" s="122">
        <f t="shared" si="32"/>
        <v>6657.8961580978603</v>
      </c>
      <c r="W82" s="122">
        <f t="shared" ref="W82" si="33">SUM(W83:W84)</f>
        <v>7545.7432460433893</v>
      </c>
      <c r="DA82" s="130" t="s">
        <v>2486</v>
      </c>
    </row>
    <row r="83" spans="1:105" ht="12" customHeight="1" x14ac:dyDescent="0.25">
      <c r="A83" s="97" t="s">
        <v>204</v>
      </c>
      <c r="B83" s="98">
        <v>4562.4043393638503</v>
      </c>
      <c r="C83" s="98">
        <v>4172.5266510761685</v>
      </c>
      <c r="D83" s="98">
        <v>5134.312016326392</v>
      </c>
      <c r="E83" s="98">
        <v>7195.9473236864342</v>
      </c>
      <c r="F83" s="98">
        <v>4198.3333945620388</v>
      </c>
      <c r="G83" s="98">
        <v>6028.9243016228129</v>
      </c>
      <c r="H83" s="98">
        <v>5795.3809099528289</v>
      </c>
      <c r="I83" s="98">
        <v>6759.3601841569625</v>
      </c>
      <c r="J83" s="98">
        <v>7875.5172256237329</v>
      </c>
      <c r="K83" s="98">
        <v>7628.7538759256804</v>
      </c>
      <c r="L83" s="98">
        <v>7415.1393747180773</v>
      </c>
      <c r="M83" s="98">
        <v>4787.1324038496032</v>
      </c>
      <c r="N83" s="98">
        <v>7240.2766480086748</v>
      </c>
      <c r="O83" s="98">
        <v>7363.3689759907875</v>
      </c>
      <c r="P83" s="98">
        <v>6045.2773354343572</v>
      </c>
      <c r="Q83" s="98">
        <v>6843.7314548581962</v>
      </c>
      <c r="R83" s="98">
        <v>6641.3990481517631</v>
      </c>
      <c r="S83" s="98">
        <v>7239.1921442829407</v>
      </c>
      <c r="T83" s="98">
        <v>6790.0482954866129</v>
      </c>
      <c r="U83" s="98">
        <v>6795.1108271156345</v>
      </c>
      <c r="V83" s="98">
        <v>6607.3884661075926</v>
      </c>
      <c r="W83" s="98">
        <v>7490.4776842921974</v>
      </c>
      <c r="DA83" s="63" t="s">
        <v>2487</v>
      </c>
    </row>
    <row r="84" spans="1:105" ht="12" customHeight="1" x14ac:dyDescent="0.25">
      <c r="A84" s="97" t="s">
        <v>53</v>
      </c>
      <c r="B84" s="98">
        <v>47.092565774095661</v>
      </c>
      <c r="C84" s="98">
        <v>41.904332103633614</v>
      </c>
      <c r="D84" s="98">
        <v>50.930239804548833</v>
      </c>
      <c r="E84" s="98">
        <v>64.446120846253606</v>
      </c>
      <c r="F84" s="98">
        <v>39.766868718311322</v>
      </c>
      <c r="G84" s="98">
        <v>56.303769056366562</v>
      </c>
      <c r="H84" s="98">
        <v>52.4650363042579</v>
      </c>
      <c r="I84" s="98">
        <v>59.559872599338313</v>
      </c>
      <c r="J84" s="98">
        <v>66.264835569847236</v>
      </c>
      <c r="K84" s="98">
        <v>63.307744102801998</v>
      </c>
      <c r="L84" s="98">
        <v>63.158870878276424</v>
      </c>
      <c r="M84" s="98">
        <v>40.554946662711203</v>
      </c>
      <c r="N84" s="98">
        <v>57.550392443409834</v>
      </c>
      <c r="O84" s="98">
        <v>62.260961294392558</v>
      </c>
      <c r="P84" s="98">
        <v>52.259492038126432</v>
      </c>
      <c r="Q84" s="98">
        <v>53.627612916490563</v>
      </c>
      <c r="R84" s="98">
        <v>51.835813364365492</v>
      </c>
      <c r="S84" s="98">
        <v>56.007527677533602</v>
      </c>
      <c r="T84" s="98">
        <v>51.932019294656364</v>
      </c>
      <c r="U84" s="98">
        <v>52.250697462389411</v>
      </c>
      <c r="V84" s="98">
        <v>50.507691990267183</v>
      </c>
      <c r="W84" s="98">
        <v>55.265561751192216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56.890917002652117</v>
      </c>
      <c r="C85" s="122">
        <f t="shared" si="34"/>
        <v>75.139761452560421</v>
      </c>
      <c r="D85" s="122">
        <f t="shared" si="34"/>
        <v>85.803054540312999</v>
      </c>
      <c r="E85" s="122">
        <f t="shared" si="34"/>
        <v>352.38219742117218</v>
      </c>
      <c r="F85" s="122">
        <f t="shared" si="34"/>
        <v>160.49243569679908</v>
      </c>
      <c r="G85" s="122">
        <f t="shared" si="34"/>
        <v>152.99365456946032</v>
      </c>
      <c r="H85" s="122">
        <f t="shared" si="34"/>
        <v>227.0216984131122</v>
      </c>
      <c r="I85" s="122">
        <f t="shared" si="34"/>
        <v>226.39368701809298</v>
      </c>
      <c r="J85" s="122">
        <f t="shared" si="34"/>
        <v>306.06570417729392</v>
      </c>
      <c r="K85" s="122">
        <f t="shared" si="34"/>
        <v>306.66564806467011</v>
      </c>
      <c r="L85" s="122">
        <f t="shared" si="34"/>
        <v>238.46796185296964</v>
      </c>
      <c r="M85" s="122">
        <f t="shared" si="34"/>
        <v>269.5143945387357</v>
      </c>
      <c r="N85" s="122">
        <f t="shared" si="34"/>
        <v>415.78661780315417</v>
      </c>
      <c r="O85" s="122">
        <f t="shared" si="34"/>
        <v>247.01939239475288</v>
      </c>
      <c r="P85" s="122">
        <f t="shared" si="34"/>
        <v>161.16715270773767</v>
      </c>
      <c r="Q85" s="122">
        <f t="shared" si="34"/>
        <v>330.67828631569859</v>
      </c>
      <c r="R85" s="122">
        <f t="shared" si="34"/>
        <v>244.43616348825941</v>
      </c>
      <c r="S85" s="122">
        <f t="shared" si="34"/>
        <v>397.68211103140311</v>
      </c>
      <c r="T85" s="122">
        <f t="shared" si="34"/>
        <v>336.41343368868132</v>
      </c>
      <c r="U85" s="122">
        <f t="shared" si="34"/>
        <v>438.85143160735822</v>
      </c>
      <c r="V85" s="122">
        <f t="shared" si="34"/>
        <v>360.72956742638701</v>
      </c>
      <c r="W85" s="122">
        <f t="shared" si="34"/>
        <v>430.9200677849376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56.890917002652117</v>
      </c>
      <c r="C86" s="98">
        <f>IF(RES_hhdet_tes!C86=0,0,RES_hhdet_tes!C86*1000*11630/RES_hhdet_num!C81)</f>
        <v>75.139761452560421</v>
      </c>
      <c r="D86" s="98">
        <f>IF(RES_hhdet_tes!D86=0,0,RES_hhdet_tes!D86*1000*11630/RES_hhdet_num!D81)</f>
        <v>85.803054540312999</v>
      </c>
      <c r="E86" s="98">
        <f>IF(RES_hhdet_tes!E86=0,0,RES_hhdet_tes!E86*1000*11630/RES_hhdet_num!E81)</f>
        <v>352.38219742117218</v>
      </c>
      <c r="F86" s="98">
        <f>IF(RES_hhdet_tes!F86=0,0,RES_hhdet_tes!F86*1000*11630/RES_hhdet_num!F81)</f>
        <v>160.49243569679908</v>
      </c>
      <c r="G86" s="98">
        <f>IF(RES_hhdet_tes!G86=0,0,RES_hhdet_tes!G86*1000*11630/RES_hhdet_num!G81)</f>
        <v>152.99365456946032</v>
      </c>
      <c r="H86" s="98">
        <f>IF(RES_hhdet_tes!H86=0,0,RES_hhdet_tes!H86*1000*11630/RES_hhdet_num!H81)</f>
        <v>227.0216984131122</v>
      </c>
      <c r="I86" s="98">
        <f>IF(RES_hhdet_tes!I86=0,0,RES_hhdet_tes!I86*1000*11630/RES_hhdet_num!I81)</f>
        <v>226.39368701809298</v>
      </c>
      <c r="J86" s="98">
        <f>IF(RES_hhdet_tes!J86=0,0,RES_hhdet_tes!J86*1000*11630/RES_hhdet_num!J81)</f>
        <v>306.06570417729392</v>
      </c>
      <c r="K86" s="98">
        <f>IF(RES_hhdet_tes!K86=0,0,RES_hhdet_tes!K86*1000*11630/RES_hhdet_num!K81)</f>
        <v>306.66564806467011</v>
      </c>
      <c r="L86" s="98">
        <f>IF(RES_hhdet_tes!L86=0,0,RES_hhdet_tes!L86*1000*11630/RES_hhdet_num!L81)</f>
        <v>238.46796185296964</v>
      </c>
      <c r="M86" s="98">
        <f>IF(RES_hhdet_tes!M86=0,0,RES_hhdet_tes!M86*1000*11630/RES_hhdet_num!M81)</f>
        <v>269.5143945387357</v>
      </c>
      <c r="N86" s="98">
        <f>IF(RES_hhdet_tes!N86=0,0,RES_hhdet_tes!N86*1000*11630/RES_hhdet_num!N81)</f>
        <v>415.78661780315417</v>
      </c>
      <c r="O86" s="98">
        <f>IF(RES_hhdet_tes!O86=0,0,RES_hhdet_tes!O86*1000*11630/RES_hhdet_num!O81)</f>
        <v>247.01939239475288</v>
      </c>
      <c r="P86" s="98">
        <f>IF(RES_hhdet_tes!P86=0,0,RES_hhdet_tes!P86*1000*11630/RES_hhdet_num!P81)</f>
        <v>161.16715270773767</v>
      </c>
      <c r="Q86" s="98">
        <f>IF(RES_hhdet_tes!Q86=0,0,RES_hhdet_tes!Q86*1000*11630/RES_hhdet_num!Q81)</f>
        <v>330.67828631569859</v>
      </c>
      <c r="R86" s="98">
        <f>IF(RES_hhdet_tes!R86=0,0,RES_hhdet_tes!R86*1000*11630/RES_hhdet_num!R81)</f>
        <v>244.43616348825941</v>
      </c>
      <c r="S86" s="98">
        <f>IF(RES_hhdet_tes!S86=0,0,RES_hhdet_tes!S86*1000*11630/RES_hhdet_num!S81)</f>
        <v>397.68211103140311</v>
      </c>
      <c r="T86" s="98">
        <f>IF(RES_hhdet_tes!T86=0,0,RES_hhdet_tes!T86*1000*11630/RES_hhdet_num!T81)</f>
        <v>336.41343368868132</v>
      </c>
      <c r="U86" s="98">
        <f>IF(RES_hhdet_tes!U86=0,0,RES_hhdet_tes!U86*1000*11630/RES_hhdet_num!U81)</f>
        <v>438.85143160735822</v>
      </c>
      <c r="V86" s="98">
        <f>IF(RES_hhdet_tes!V86=0,0,RES_hhdet_tes!V86*1000*11630/RES_hhdet_num!V81)</f>
        <v>360.72956742638701</v>
      </c>
      <c r="W86" s="98">
        <f>IF(RES_hhdet_tes!W86=0,0,RES_hhdet_tes!W86*1000*11630/RES_hhdet_num!W81)</f>
        <v>430.9200677849376</v>
      </c>
      <c r="DA86" s="63" t="s">
        <v>2490</v>
      </c>
    </row>
    <row r="87" spans="1:105" ht="12" customHeight="1" x14ac:dyDescent="0.25">
      <c r="A87" s="121" t="s">
        <v>55</v>
      </c>
      <c r="B87" s="122">
        <v>1178.9473597094357</v>
      </c>
      <c r="C87" s="122">
        <v>1147.3974793340333</v>
      </c>
      <c r="D87" s="122">
        <v>1219.5110662533964</v>
      </c>
      <c r="E87" s="122">
        <v>1172.4331030923095</v>
      </c>
      <c r="F87" s="122">
        <v>1231.301024229319</v>
      </c>
      <c r="G87" s="122">
        <v>1180.8893374317886</v>
      </c>
      <c r="H87" s="122">
        <v>1190.1730611827356</v>
      </c>
      <c r="I87" s="122">
        <v>1113.4873821318615</v>
      </c>
      <c r="J87" s="122">
        <v>1096.8795376080211</v>
      </c>
      <c r="K87" s="122">
        <v>1088.034092984677</v>
      </c>
      <c r="L87" s="122">
        <v>1159.9212848819341</v>
      </c>
      <c r="M87" s="122">
        <v>1264.7719680328314</v>
      </c>
      <c r="N87" s="122">
        <v>1201.8765214633918</v>
      </c>
      <c r="O87" s="122">
        <v>1165.4253353714296</v>
      </c>
      <c r="P87" s="122">
        <v>1170.3966989067026</v>
      </c>
      <c r="Q87" s="122">
        <v>1138.766808308965</v>
      </c>
      <c r="R87" s="122">
        <v>1142.1432316713503</v>
      </c>
      <c r="S87" s="122">
        <v>1181.2480258988146</v>
      </c>
      <c r="T87" s="122">
        <v>1164.1235999153805</v>
      </c>
      <c r="U87" s="122">
        <v>1157.0076836409467</v>
      </c>
      <c r="V87" s="122">
        <v>1114.9488580850727</v>
      </c>
      <c r="W87" s="122">
        <v>1042.2874966643437</v>
      </c>
      <c r="DA87" s="130" t="s">
        <v>2491</v>
      </c>
    </row>
    <row r="88" spans="1:105" ht="12" customHeight="1" x14ac:dyDescent="0.25">
      <c r="A88" s="97" t="s">
        <v>132</v>
      </c>
      <c r="B88" s="98">
        <v>1161.8166398928472</v>
      </c>
      <c r="C88" s="98">
        <v>1005.5624173970648</v>
      </c>
      <c r="D88" s="98">
        <v>1276.6902095303285</v>
      </c>
      <c r="E88" s="98">
        <v>1220.3460337079998</v>
      </c>
      <c r="F88" s="98">
        <v>1119.7557314559842</v>
      </c>
      <c r="G88" s="98">
        <v>1156.2448255263637</v>
      </c>
      <c r="H88" s="98">
        <v>1254.3472809365667</v>
      </c>
      <c r="I88" s="98">
        <v>1115.0656040013225</v>
      </c>
      <c r="J88" s="98">
        <v>1106.3523560792278</v>
      </c>
      <c r="K88" s="98">
        <v>1071.9413556761051</v>
      </c>
      <c r="L88" s="98">
        <v>1147.1959680592065</v>
      </c>
      <c r="M88" s="98">
        <v>1260.7920264554334</v>
      </c>
      <c r="N88" s="98">
        <v>1208.2638931456968</v>
      </c>
      <c r="O88" s="98">
        <v>1167.5259294627783</v>
      </c>
      <c r="P88" s="98">
        <v>1199.6985661500419</v>
      </c>
      <c r="Q88" s="98">
        <v>1148.5383505258112</v>
      </c>
      <c r="R88" s="98">
        <v>1116.8826145871087</v>
      </c>
      <c r="S88" s="98">
        <v>1221.4006716685892</v>
      </c>
      <c r="T88" s="98">
        <v>1157.8584174799034</v>
      </c>
      <c r="U88" s="98">
        <v>1137.7053674330145</v>
      </c>
      <c r="V88" s="98">
        <v>1070.6436249435924</v>
      </c>
      <c r="W88" s="98">
        <v>1079.4486794948193</v>
      </c>
      <c r="DA88" s="63" t="s">
        <v>2492</v>
      </c>
    </row>
    <row r="89" spans="1:105" ht="12" customHeight="1" x14ac:dyDescent="0.25">
      <c r="A89" s="97" t="s">
        <v>131</v>
      </c>
      <c r="B89" s="98">
        <v>1161.8166398928474</v>
      </c>
      <c r="C89" s="98">
        <v>1005.5609742145372</v>
      </c>
      <c r="D89" s="98">
        <v>1276.6737224320925</v>
      </c>
      <c r="E89" s="98">
        <v>1220.3282067824659</v>
      </c>
      <c r="F89" s="98">
        <v>1119.7553059741144</v>
      </c>
      <c r="G89" s="98">
        <v>1156.148001404609</v>
      </c>
      <c r="H89" s="98">
        <v>1254.1955732446543</v>
      </c>
      <c r="I89" s="98">
        <v>1114.8371362040382</v>
      </c>
      <c r="J89" s="98">
        <v>1106.0695258931437</v>
      </c>
      <c r="K89" s="98">
        <v>1071.7586259161765</v>
      </c>
      <c r="L89" s="98">
        <v>1147.0512921925799</v>
      </c>
      <c r="M89" s="98">
        <v>1260.6322416194921</v>
      </c>
      <c r="N89" s="98">
        <v>1208.1861467462893</v>
      </c>
      <c r="O89" s="98">
        <v>1167.4645368620838</v>
      </c>
      <c r="P89" s="98">
        <v>1199.2359820602483</v>
      </c>
      <c r="Q89" s="98">
        <v>1148.2538179045059</v>
      </c>
      <c r="R89" s="98">
        <v>1116.6419089574811</v>
      </c>
      <c r="S89" s="98">
        <v>1220.9776567812239</v>
      </c>
      <c r="T89" s="98">
        <v>1157.7007039093473</v>
      </c>
      <c r="U89" s="98">
        <v>1137.5753486240405</v>
      </c>
      <c r="V89" s="98">
        <v>1070.5108272115233</v>
      </c>
      <c r="W89" s="98">
        <v>1078.879852342413</v>
      </c>
      <c r="DA89" s="63" t="s">
        <v>2493</v>
      </c>
    </row>
    <row r="90" spans="1:105" ht="12" customHeight="1" x14ac:dyDescent="0.25">
      <c r="A90" s="100" t="s">
        <v>204</v>
      </c>
      <c r="B90" s="101">
        <v>209.31351367665044</v>
      </c>
      <c r="C90" s="101">
        <v>157.16032462833155</v>
      </c>
      <c r="D90" s="101">
        <v>234.8827289316024</v>
      </c>
      <c r="E90" s="101">
        <v>188.06545418170936</v>
      </c>
      <c r="F90" s="101">
        <v>215.74693724344058</v>
      </c>
      <c r="G90" s="101">
        <v>190.01876203184818</v>
      </c>
      <c r="H90" s="101">
        <v>209.93087414282877</v>
      </c>
      <c r="I90" s="101">
        <v>187.48426111343346</v>
      </c>
      <c r="J90" s="101">
        <v>234.65998417222647</v>
      </c>
      <c r="K90" s="101">
        <v>190.92313337337072</v>
      </c>
      <c r="L90" s="101">
        <v>189.25522443957698</v>
      </c>
      <c r="M90" s="101">
        <v>245.37463726693213</v>
      </c>
      <c r="N90" s="101">
        <v>182.36345269307606</v>
      </c>
      <c r="O90" s="101">
        <v>174.4940918208278</v>
      </c>
      <c r="P90" s="101">
        <v>267.93697194314723</v>
      </c>
      <c r="Q90" s="101">
        <v>185.35704207014618</v>
      </c>
      <c r="R90" s="101">
        <v>173.0868012112924</v>
      </c>
      <c r="S90" s="101">
        <v>204.14718772136663</v>
      </c>
      <c r="T90" s="101">
        <v>174.88716125906444</v>
      </c>
      <c r="U90" s="101">
        <v>194.47661969665947</v>
      </c>
      <c r="V90" s="101">
        <v>169.50649360639252</v>
      </c>
      <c r="W90" s="101">
        <v>212.74122509404734</v>
      </c>
      <c r="DA90" s="131" t="s">
        <v>2494</v>
      </c>
    </row>
    <row r="91" spans="1:105" ht="12" customHeight="1" x14ac:dyDescent="0.25">
      <c r="A91" s="103" t="s">
        <v>52</v>
      </c>
      <c r="B91" s="104">
        <v>952.50312621619707</v>
      </c>
      <c r="C91" s="104">
        <v>848.40064958620565</v>
      </c>
      <c r="D91" s="104">
        <v>1041.79099350049</v>
      </c>
      <c r="E91" s="104">
        <v>1032.2627526007566</v>
      </c>
      <c r="F91" s="104">
        <v>904.00836873067385</v>
      </c>
      <c r="G91" s="104">
        <v>966.12923937276094</v>
      </c>
      <c r="H91" s="104">
        <v>1044.2646991018255</v>
      </c>
      <c r="I91" s="104">
        <v>927.35287509060493</v>
      </c>
      <c r="J91" s="104">
        <v>871.40954172091722</v>
      </c>
      <c r="K91" s="104">
        <v>880.83549254280558</v>
      </c>
      <c r="L91" s="104">
        <v>957.79606775300306</v>
      </c>
      <c r="M91" s="104">
        <v>1015.2576043525602</v>
      </c>
      <c r="N91" s="104">
        <v>1025.8226940532131</v>
      </c>
      <c r="O91" s="104">
        <v>992.97044504125574</v>
      </c>
      <c r="P91" s="104">
        <v>931.29901011710092</v>
      </c>
      <c r="Q91" s="104">
        <v>962.89677583435957</v>
      </c>
      <c r="R91" s="104">
        <v>943.5551077461887</v>
      </c>
      <c r="S91" s="104">
        <v>1016.8304690598573</v>
      </c>
      <c r="T91" s="104">
        <v>982.8135426502829</v>
      </c>
      <c r="U91" s="104">
        <v>943.09872892738088</v>
      </c>
      <c r="V91" s="104">
        <v>901.00433360513091</v>
      </c>
      <c r="W91" s="104">
        <v>866.13862724836565</v>
      </c>
      <c r="DA91" s="132" t="s">
        <v>2495</v>
      </c>
    </row>
    <row r="92" spans="1:105" ht="12" customHeight="1" x14ac:dyDescent="0.25">
      <c r="A92" s="106" t="s">
        <v>124</v>
      </c>
      <c r="B92" s="101">
        <v>1176.1385498144134</v>
      </c>
      <c r="C92" s="101">
        <v>1195.4491374003487</v>
      </c>
      <c r="D92" s="101">
        <v>1181.3893141809172</v>
      </c>
      <c r="E92" s="101">
        <v>1166.1002081328675</v>
      </c>
      <c r="F92" s="101">
        <v>1322.774072910792</v>
      </c>
      <c r="G92" s="101">
        <v>1208.7197693568944</v>
      </c>
      <c r="H92" s="101">
        <v>1186.8787272234551</v>
      </c>
      <c r="I92" s="101">
        <v>1094.7457254913529</v>
      </c>
      <c r="J92" s="101">
        <v>1054.0428352675674</v>
      </c>
      <c r="K92" s="101">
        <v>1074.6014818185133</v>
      </c>
      <c r="L92" s="101">
        <v>1160.0933311742003</v>
      </c>
      <c r="M92" s="101">
        <v>1302.7373401490497</v>
      </c>
      <c r="N92" s="101">
        <v>1221.9681405785441</v>
      </c>
      <c r="O92" s="101">
        <v>1183.0831355388439</v>
      </c>
      <c r="P92" s="101">
        <v>1087.2750117600035</v>
      </c>
      <c r="Q92" s="101">
        <v>1114.2800272045788</v>
      </c>
      <c r="R92" s="101">
        <v>1147.4692488427659</v>
      </c>
      <c r="S92" s="101">
        <v>1181.8700780620409</v>
      </c>
      <c r="T92" s="101">
        <v>1191.4674593585482</v>
      </c>
      <c r="U92" s="101">
        <v>1142.5523941286026</v>
      </c>
      <c r="V92" s="101">
        <v>1116.0817184399468</v>
      </c>
      <c r="W92" s="101">
        <v>1045.9456556528919</v>
      </c>
      <c r="DA92" s="131" t="s">
        <v>2496</v>
      </c>
    </row>
    <row r="93" spans="1:105" ht="12" customHeight="1" x14ac:dyDescent="0.25">
      <c r="A93" s="107" t="s">
        <v>123</v>
      </c>
      <c r="B93" s="104">
        <v>1176.1385498144134</v>
      </c>
      <c r="C93" s="104">
        <v>1195.4065928161062</v>
      </c>
      <c r="D93" s="104">
        <v>1181.3865295037376</v>
      </c>
      <c r="E93" s="104">
        <v>1166.0542584308912</v>
      </c>
      <c r="F93" s="104">
        <v>1322.682885994996</v>
      </c>
      <c r="G93" s="104">
        <v>1208.4793329561687</v>
      </c>
      <c r="H93" s="104">
        <v>1186.6401187536403</v>
      </c>
      <c r="I93" s="104">
        <v>1094.4533727297451</v>
      </c>
      <c r="J93" s="104">
        <v>1053.8911646416664</v>
      </c>
      <c r="K93" s="104">
        <v>1074.7088974411638</v>
      </c>
      <c r="L93" s="104">
        <v>1160.3745254955725</v>
      </c>
      <c r="M93" s="104">
        <v>1302.9115059029884</v>
      </c>
      <c r="N93" s="104">
        <v>1221.9929224596169</v>
      </c>
      <c r="O93" s="104">
        <v>1182.9562132547412</v>
      </c>
      <c r="P93" s="104">
        <v>1087.0688572746344</v>
      </c>
      <c r="Q93" s="104">
        <v>1113.8971102529242</v>
      </c>
      <c r="R93" s="104">
        <v>1147.1391768687533</v>
      </c>
      <c r="S93" s="104">
        <v>1181.6610395956984</v>
      </c>
      <c r="T93" s="104">
        <v>1191.3756339344907</v>
      </c>
      <c r="U93" s="104">
        <v>1142.556291006332</v>
      </c>
      <c r="V93" s="104">
        <v>1116.1272111871317</v>
      </c>
      <c r="W93" s="104">
        <v>1045.9984480571807</v>
      </c>
      <c r="DA93" s="132" t="s">
        <v>2497</v>
      </c>
    </row>
    <row r="94" spans="1:105" ht="12" customHeight="1" x14ac:dyDescent="0.25">
      <c r="A94" s="108" t="s">
        <v>50</v>
      </c>
      <c r="B94" s="98">
        <v>211.89592814321821</v>
      </c>
      <c r="C94" s="98">
        <v>186.96563943699078</v>
      </c>
      <c r="D94" s="98">
        <v>217.27509368953949</v>
      </c>
      <c r="E94" s="98">
        <v>179.64136996900967</v>
      </c>
      <c r="F94" s="98">
        <v>255.15496305413694</v>
      </c>
      <c r="G94" s="98">
        <v>198.83930896755538</v>
      </c>
      <c r="H94" s="98">
        <v>198.3042075325956</v>
      </c>
      <c r="I94" s="98">
        <v>183.8634407056586</v>
      </c>
      <c r="J94" s="98">
        <v>223.15440831727182</v>
      </c>
      <c r="K94" s="98">
        <v>191.47241520359233</v>
      </c>
      <c r="L94" s="98">
        <v>191.60020672071155</v>
      </c>
      <c r="M94" s="98">
        <v>253.91919006184668</v>
      </c>
      <c r="N94" s="98">
        <v>184.52306340414958</v>
      </c>
      <c r="O94" s="98">
        <v>176.97694394022892</v>
      </c>
      <c r="P94" s="98">
        <v>241.54856088540618</v>
      </c>
      <c r="Q94" s="98">
        <v>179.21252244880327</v>
      </c>
      <c r="R94" s="98">
        <v>178.40399854483553</v>
      </c>
      <c r="S94" s="98">
        <v>196.54752553498005</v>
      </c>
      <c r="T94" s="98">
        <v>180.58826437439231</v>
      </c>
      <c r="U94" s="98">
        <v>195.47459508627216</v>
      </c>
      <c r="V94" s="98">
        <v>177.67249027324428</v>
      </c>
      <c r="W94" s="98">
        <v>205.16644936585399</v>
      </c>
      <c r="DA94" s="63" t="s">
        <v>2498</v>
      </c>
    </row>
    <row r="95" spans="1:105" ht="12" customHeight="1" x14ac:dyDescent="0.25">
      <c r="A95" s="108" t="s">
        <v>52</v>
      </c>
      <c r="B95" s="98">
        <v>964.24262167119525</v>
      </c>
      <c r="C95" s="98">
        <v>1008.4409533791154</v>
      </c>
      <c r="D95" s="98">
        <v>964.11143581419822</v>
      </c>
      <c r="E95" s="98">
        <v>986.41288846188138</v>
      </c>
      <c r="F95" s="98">
        <v>1067.5279229408593</v>
      </c>
      <c r="G95" s="98">
        <v>1009.6400239886132</v>
      </c>
      <c r="H95" s="98">
        <v>988.33591122104463</v>
      </c>
      <c r="I95" s="98">
        <v>910.58993202408647</v>
      </c>
      <c r="J95" s="98">
        <v>830.73675632439449</v>
      </c>
      <c r="K95" s="98">
        <v>883.23648223757141</v>
      </c>
      <c r="L95" s="98">
        <v>968.77431877486106</v>
      </c>
      <c r="M95" s="98">
        <v>1048.9923158411416</v>
      </c>
      <c r="N95" s="98">
        <v>1037.4698590554672</v>
      </c>
      <c r="O95" s="98">
        <v>1005.9792693145122</v>
      </c>
      <c r="P95" s="98">
        <v>845.52029638922806</v>
      </c>
      <c r="Q95" s="98">
        <v>934.68458780412095</v>
      </c>
      <c r="R95" s="98">
        <v>968.73517832391769</v>
      </c>
      <c r="S95" s="98">
        <v>985.11351406071822</v>
      </c>
      <c r="T95" s="98">
        <v>1010.7873695600983</v>
      </c>
      <c r="U95" s="98">
        <v>947.08169592005993</v>
      </c>
      <c r="V95" s="98">
        <v>938.45472091388729</v>
      </c>
      <c r="W95" s="98">
        <v>840.83199869132659</v>
      </c>
      <c r="DA95" s="63" t="s">
        <v>2499</v>
      </c>
    </row>
    <row r="96" spans="1:105" ht="12" customHeight="1" x14ac:dyDescent="0.25">
      <c r="A96" s="106" t="s">
        <v>122</v>
      </c>
      <c r="B96" s="101">
        <v>1189.4299229984126</v>
      </c>
      <c r="C96" s="101">
        <v>1164.7358070465466</v>
      </c>
      <c r="D96" s="101">
        <v>1223.9851834840263</v>
      </c>
      <c r="E96" s="101">
        <v>1157.4367854494456</v>
      </c>
      <c r="F96" s="101">
        <v>1222.5843933966698</v>
      </c>
      <c r="G96" s="101">
        <v>1176.6384247222725</v>
      </c>
      <c r="H96" s="101">
        <v>1170.0876911205955</v>
      </c>
      <c r="I96" s="101">
        <v>1118.2174898503185</v>
      </c>
      <c r="J96" s="101">
        <v>1105.4037507818136</v>
      </c>
      <c r="K96" s="101">
        <v>1096.4784050520618</v>
      </c>
      <c r="L96" s="101">
        <v>1163.7938411367206</v>
      </c>
      <c r="M96" s="101">
        <v>1255.3572510030742</v>
      </c>
      <c r="N96" s="101">
        <v>1193.5661790837505</v>
      </c>
      <c r="O96" s="101">
        <v>1159.7996153115755</v>
      </c>
      <c r="P96" s="101">
        <v>1177.821979514194</v>
      </c>
      <c r="Q96" s="101">
        <v>1140.4249000641014</v>
      </c>
      <c r="R96" s="101">
        <v>1151.2756133339817</v>
      </c>
      <c r="S96" s="101">
        <v>1163.6198385768203</v>
      </c>
      <c r="T96" s="101">
        <v>1158.7325658994616</v>
      </c>
      <c r="U96" s="101">
        <v>1169.285875281365</v>
      </c>
      <c r="V96" s="101">
        <v>1134.6966544584707</v>
      </c>
      <c r="W96" s="101">
        <v>1020.9674509875872</v>
      </c>
      <c r="DA96" s="131" t="s">
        <v>2500</v>
      </c>
    </row>
    <row r="97" spans="1:105" ht="12" customHeight="1" x14ac:dyDescent="0.25">
      <c r="A97" s="107" t="s">
        <v>121</v>
      </c>
      <c r="B97" s="104">
        <v>1189.4299229984126</v>
      </c>
      <c r="C97" s="104">
        <v>1164.7397431856218</v>
      </c>
      <c r="D97" s="104">
        <v>1224.0221764112962</v>
      </c>
      <c r="E97" s="104">
        <v>1157.5629450934932</v>
      </c>
      <c r="F97" s="104">
        <v>1222.7460708097101</v>
      </c>
      <c r="G97" s="104">
        <v>1176.3101133094115</v>
      </c>
      <c r="H97" s="104">
        <v>1169.891691745459</v>
      </c>
      <c r="I97" s="104">
        <v>1118.2564351605265</v>
      </c>
      <c r="J97" s="104">
        <v>1105.8782971926439</v>
      </c>
      <c r="K97" s="104">
        <v>1097.4317357698096</v>
      </c>
      <c r="L97" s="104">
        <v>1165.563694809596</v>
      </c>
      <c r="M97" s="104">
        <v>1256.2393747913247</v>
      </c>
      <c r="N97" s="104">
        <v>1193.9827099158508</v>
      </c>
      <c r="O97" s="104">
        <v>1159.8755910611201</v>
      </c>
      <c r="P97" s="104">
        <v>1177.5806025307465</v>
      </c>
      <c r="Q97" s="104">
        <v>1140.3422738309691</v>
      </c>
      <c r="R97" s="104">
        <v>1151.9186890782682</v>
      </c>
      <c r="S97" s="104">
        <v>1165.0943428874202</v>
      </c>
      <c r="T97" s="104">
        <v>1160.5515228216816</v>
      </c>
      <c r="U97" s="104">
        <v>1169.8441949517974</v>
      </c>
      <c r="V97" s="104">
        <v>1135.2246240564709</v>
      </c>
      <c r="W97" s="104">
        <v>1022.8295298882567</v>
      </c>
      <c r="DA97" s="132" t="s">
        <v>2501</v>
      </c>
    </row>
    <row r="98" spans="1:105" ht="12" customHeight="1" x14ac:dyDescent="0.25">
      <c r="A98" s="108" t="s">
        <v>53</v>
      </c>
      <c r="B98" s="98">
        <v>214.31639367840162</v>
      </c>
      <c r="C98" s="98">
        <v>182.06781393800782</v>
      </c>
      <c r="D98" s="98">
        <v>225.19976126586528</v>
      </c>
      <c r="E98" s="98">
        <v>178.21503767659235</v>
      </c>
      <c r="F98" s="98">
        <v>235.77230828076003</v>
      </c>
      <c r="G98" s="98">
        <v>193.36121831589696</v>
      </c>
      <c r="H98" s="98">
        <v>195.37142753379356</v>
      </c>
      <c r="I98" s="98">
        <v>187.99322418697622</v>
      </c>
      <c r="J98" s="98">
        <v>235.17503553146136</v>
      </c>
      <c r="K98" s="98">
        <v>195.77950398798231</v>
      </c>
      <c r="L98" s="98">
        <v>192.0792736966624</v>
      </c>
      <c r="M98" s="98">
        <v>244.81076668982013</v>
      </c>
      <c r="N98" s="98">
        <v>179.30724967783709</v>
      </c>
      <c r="O98" s="98">
        <v>171.42849980331184</v>
      </c>
      <c r="P98" s="98">
        <v>264.50050307147785</v>
      </c>
      <c r="Q98" s="98">
        <v>183.5974400004948</v>
      </c>
      <c r="R98" s="98">
        <v>178.56936877654411</v>
      </c>
      <c r="S98" s="98">
        <v>193.61083032795781</v>
      </c>
      <c r="T98" s="98">
        <v>174.12230161819966</v>
      </c>
      <c r="U98" s="98">
        <v>200.49639865688371</v>
      </c>
      <c r="V98" s="98">
        <v>179.84300464041885</v>
      </c>
      <c r="W98" s="98">
        <v>201.93543942009188</v>
      </c>
      <c r="DA98" s="63" t="s">
        <v>2502</v>
      </c>
    </row>
    <row r="99" spans="1:105" ht="12" customHeight="1" x14ac:dyDescent="0.25">
      <c r="A99" s="108" t="s">
        <v>52</v>
      </c>
      <c r="B99" s="98">
        <v>975.1135293200108</v>
      </c>
      <c r="C99" s="98">
        <v>982.67192924761423</v>
      </c>
      <c r="D99" s="98">
        <v>998.82241514543091</v>
      </c>
      <c r="E99" s="98">
        <v>979.34790741690097</v>
      </c>
      <c r="F99" s="98">
        <v>986.97376252895003</v>
      </c>
      <c r="G99" s="98">
        <v>982.94889499351461</v>
      </c>
      <c r="H99" s="98">
        <v>974.52026421166545</v>
      </c>
      <c r="I99" s="98">
        <v>930.26321097355037</v>
      </c>
      <c r="J99" s="98">
        <v>870.70326166118264</v>
      </c>
      <c r="K99" s="98">
        <v>901.65223178182737</v>
      </c>
      <c r="L99" s="98">
        <v>973.48442111293343</v>
      </c>
      <c r="M99" s="98">
        <v>1011.4286081015047</v>
      </c>
      <c r="N99" s="98">
        <v>1014.6754602380137</v>
      </c>
      <c r="O99" s="98">
        <v>988.44709125780832</v>
      </c>
      <c r="P99" s="98">
        <v>913.08009945926904</v>
      </c>
      <c r="Q99" s="98">
        <v>956.74483383047425</v>
      </c>
      <c r="R99" s="98">
        <v>973.34932030172422</v>
      </c>
      <c r="S99" s="98">
        <v>971.4835125594625</v>
      </c>
      <c r="T99" s="98">
        <v>986.42922120348214</v>
      </c>
      <c r="U99" s="98">
        <v>969.34779629491368</v>
      </c>
      <c r="V99" s="98">
        <v>955.38161941605199</v>
      </c>
      <c r="W99" s="98">
        <v>820.89409046816502</v>
      </c>
      <c r="DA99" s="63" t="s">
        <v>2503</v>
      </c>
    </row>
    <row r="100" spans="1:105" ht="12" customHeight="1" x14ac:dyDescent="0.25">
      <c r="A100" s="121" t="s">
        <v>54</v>
      </c>
      <c r="B100" s="122">
        <v>617.71996140291049</v>
      </c>
      <c r="C100" s="122">
        <v>629.30050804957955</v>
      </c>
      <c r="D100" s="122">
        <v>643.87872196533795</v>
      </c>
      <c r="E100" s="122">
        <v>600.97242333088184</v>
      </c>
      <c r="F100" s="122">
        <v>683.84432477095709</v>
      </c>
      <c r="G100" s="122">
        <v>591.32161870628863</v>
      </c>
      <c r="H100" s="122">
        <v>612.16159312889874</v>
      </c>
      <c r="I100" s="122">
        <v>571.46070070359258</v>
      </c>
      <c r="J100" s="122">
        <v>525.53182637928762</v>
      </c>
      <c r="K100" s="122">
        <v>521.71359430862583</v>
      </c>
      <c r="L100" s="122">
        <v>502.26220523991162</v>
      </c>
      <c r="M100" s="122">
        <v>492.74759728005125</v>
      </c>
      <c r="N100" s="122">
        <v>433.08517026849103</v>
      </c>
      <c r="O100" s="122">
        <v>468.79536912376597</v>
      </c>
      <c r="P100" s="122">
        <v>430.26029015759667</v>
      </c>
      <c r="Q100" s="122">
        <v>441.15679718239829</v>
      </c>
      <c r="R100" s="122">
        <v>442.40457853756089</v>
      </c>
      <c r="S100" s="122">
        <v>506.6383171310685</v>
      </c>
      <c r="T100" s="122">
        <v>507.83597079418809</v>
      </c>
      <c r="U100" s="122">
        <v>505.91553711574358</v>
      </c>
      <c r="V100" s="122">
        <v>517.92181699748403</v>
      </c>
      <c r="W100" s="122">
        <v>506.35981162129264</v>
      </c>
      <c r="DA100" s="130" t="s">
        <v>2504</v>
      </c>
    </row>
    <row r="101" spans="1:105" ht="12" customHeight="1" x14ac:dyDescent="0.25">
      <c r="A101" s="97" t="s">
        <v>207</v>
      </c>
      <c r="B101" s="98">
        <v>590.47651260926023</v>
      </c>
      <c r="C101" s="98">
        <v>595.66721333174542</v>
      </c>
      <c r="D101" s="98">
        <v>681.5156368822569</v>
      </c>
      <c r="E101" s="98">
        <v>590.89231018187616</v>
      </c>
      <c r="F101" s="98">
        <v>603.61324818402886</v>
      </c>
      <c r="G101" s="98">
        <v>582.58478851189682</v>
      </c>
      <c r="H101" s="98">
        <v>571.79912700139937</v>
      </c>
      <c r="I101" s="98">
        <v>607.20522193982231</v>
      </c>
      <c r="J101" s="98">
        <v>522.30239440871014</v>
      </c>
      <c r="K101" s="98">
        <v>530.86556427385074</v>
      </c>
      <c r="L101" s="98">
        <v>572.33452298419058</v>
      </c>
      <c r="M101" s="98">
        <v>460.72001027049043</v>
      </c>
      <c r="N101" s="98">
        <v>422.93185500079869</v>
      </c>
      <c r="O101" s="98">
        <v>453.31926471552009</v>
      </c>
      <c r="P101" s="98">
        <v>455.31029017026464</v>
      </c>
      <c r="Q101" s="98">
        <v>450.86689223647426</v>
      </c>
      <c r="R101" s="98">
        <v>445.58147065323772</v>
      </c>
      <c r="S101" s="98">
        <v>509.79241776328757</v>
      </c>
      <c r="T101" s="98">
        <v>496.05677687864079</v>
      </c>
      <c r="U101" s="98">
        <v>507.12791387762127</v>
      </c>
      <c r="V101" s="98">
        <v>491.76784663309138</v>
      </c>
      <c r="W101" s="98">
        <v>536.56258483232693</v>
      </c>
      <c r="DA101" s="63" t="s">
        <v>2505</v>
      </c>
    </row>
    <row r="102" spans="1:105" ht="12" customHeight="1" x14ac:dyDescent="0.25">
      <c r="A102" s="97" t="s">
        <v>50</v>
      </c>
      <c r="B102" s="98">
        <v>637.52383983748678</v>
      </c>
      <c r="C102" s="98">
        <v>622.77756623039704</v>
      </c>
      <c r="D102" s="98">
        <v>633.0412533879794</v>
      </c>
      <c r="E102" s="98">
        <v>619.5865044315683</v>
      </c>
      <c r="F102" s="98">
        <v>665.08757673550724</v>
      </c>
      <c r="G102" s="98">
        <v>622.98550292700713</v>
      </c>
      <c r="H102" s="98">
        <v>598.81282251254277</v>
      </c>
      <c r="I102" s="98">
        <v>546.2598732084258</v>
      </c>
      <c r="J102" s="98">
        <v>536.32148860633777</v>
      </c>
      <c r="K102" s="98">
        <v>510.17487913417511</v>
      </c>
      <c r="L102" s="98">
        <v>497.95189377602622</v>
      </c>
      <c r="M102" s="98">
        <v>509.88287435796053</v>
      </c>
      <c r="N102" s="98">
        <v>442.1662510266014</v>
      </c>
      <c r="O102" s="98">
        <v>441.24945168455037</v>
      </c>
      <c r="P102" s="98">
        <v>454.6377287560075</v>
      </c>
      <c r="Q102" s="98">
        <v>434.39738910829124</v>
      </c>
      <c r="R102" s="98">
        <v>453.43827711022408</v>
      </c>
      <c r="S102" s="98">
        <v>492.76201375199207</v>
      </c>
      <c r="T102" s="98">
        <v>509.45227254030419</v>
      </c>
      <c r="U102" s="98">
        <v>507.59430024768011</v>
      </c>
      <c r="V102" s="98">
        <v>518.59599156619356</v>
      </c>
      <c r="W102" s="98">
        <v>502.08421418910223</v>
      </c>
      <c r="DA102" s="63" t="s">
        <v>2506</v>
      </c>
    </row>
    <row r="103" spans="1:105" ht="12" customHeight="1" x14ac:dyDescent="0.25">
      <c r="A103" s="109" t="s">
        <v>120</v>
      </c>
      <c r="B103" s="33">
        <v>608.74376218958548</v>
      </c>
      <c r="C103" s="33">
        <v>638.10964156077785</v>
      </c>
      <c r="D103" s="33">
        <v>645.57913003454564</v>
      </c>
      <c r="E103" s="33">
        <v>590.40040613402027</v>
      </c>
      <c r="F103" s="33">
        <v>707.19256198578671</v>
      </c>
      <c r="G103" s="33">
        <v>574.37266800858833</v>
      </c>
      <c r="H103" s="33">
        <v>624.4671520664308</v>
      </c>
      <c r="I103" s="33">
        <v>578.52179797713234</v>
      </c>
      <c r="J103" s="33">
        <v>520.40564754286493</v>
      </c>
      <c r="K103" s="33">
        <v>526.3345791455821</v>
      </c>
      <c r="L103" s="33">
        <v>492.4517874660948</v>
      </c>
      <c r="M103" s="33">
        <v>489.08885638264923</v>
      </c>
      <c r="N103" s="33">
        <v>429.87532226084318</v>
      </c>
      <c r="O103" s="33">
        <v>487.64567968583231</v>
      </c>
      <c r="P103" s="33">
        <v>410.52906136653081</v>
      </c>
      <c r="Q103" s="33">
        <v>442.95743759237325</v>
      </c>
      <c r="R103" s="33">
        <v>435.68717722894064</v>
      </c>
      <c r="S103" s="33">
        <v>513.18905580538149</v>
      </c>
      <c r="T103" s="33">
        <v>508.99412117690156</v>
      </c>
      <c r="U103" s="33">
        <v>504.91812016667046</v>
      </c>
      <c r="V103" s="33">
        <v>521.59911031444199</v>
      </c>
      <c r="W103" s="33">
        <v>503.83094254331024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6564.8067610888502</v>
      </c>
      <c r="C105" s="117">
        <f t="shared" si="35"/>
        <v>6803.334900770662</v>
      </c>
      <c r="D105" s="117">
        <f t="shared" si="35"/>
        <v>7074.8660671428515</v>
      </c>
      <c r="E105" s="117">
        <f t="shared" si="35"/>
        <v>7551.3393415298824</v>
      </c>
      <c r="F105" s="117">
        <f t="shared" si="35"/>
        <v>7727.5753567276379</v>
      </c>
      <c r="G105" s="117">
        <f t="shared" si="35"/>
        <v>7943.7234736432374</v>
      </c>
      <c r="H105" s="117">
        <f t="shared" si="35"/>
        <v>8094.902045559199</v>
      </c>
      <c r="I105" s="117">
        <f t="shared" si="35"/>
        <v>8195.6288651291488</v>
      </c>
      <c r="J105" s="117">
        <f t="shared" si="35"/>
        <v>8728.0897989304704</v>
      </c>
      <c r="K105" s="117">
        <f t="shared" si="35"/>
        <v>9681.9032699387571</v>
      </c>
      <c r="L105" s="117">
        <f t="shared" si="35"/>
        <v>7279.9248540485587</v>
      </c>
      <c r="M105" s="117">
        <f t="shared" si="35"/>
        <v>8067.8772574756786</v>
      </c>
      <c r="N105" s="117">
        <f t="shared" si="35"/>
        <v>10241.566628565173</v>
      </c>
      <c r="O105" s="117">
        <f t="shared" si="35"/>
        <v>10600.529983149385</v>
      </c>
      <c r="P105" s="117">
        <f t="shared" si="35"/>
        <v>4911.0801877163394</v>
      </c>
      <c r="Q105" s="117">
        <f t="shared" si="35"/>
        <v>8916.5430106537915</v>
      </c>
      <c r="R105" s="117">
        <f t="shared" ref="R105:V105" si="36">R106+R109+R111+R120</f>
        <v>8980.4169358642903</v>
      </c>
      <c r="S105" s="117">
        <f t="shared" si="36"/>
        <v>9066.4301855226549</v>
      </c>
      <c r="T105" s="117">
        <f t="shared" si="36"/>
        <v>9969.7984176792343</v>
      </c>
      <c r="U105" s="117">
        <f t="shared" si="36"/>
        <v>9860.1047037569861</v>
      </c>
      <c r="V105" s="117">
        <f t="shared" si="36"/>
        <v>9135.4011770454035</v>
      </c>
      <c r="W105" s="117">
        <f t="shared" ref="W105" si="37">W106+W109+W111+W120</f>
        <v>8998.6203152288654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4699.5794681116104</v>
      </c>
      <c r="C106" s="122">
        <f t="shared" si="38"/>
        <v>4923.2887235291055</v>
      </c>
      <c r="D106" s="122">
        <f t="shared" si="38"/>
        <v>5148.3510411111592</v>
      </c>
      <c r="E106" s="122">
        <f t="shared" si="38"/>
        <v>5614.0892352468818</v>
      </c>
      <c r="F106" s="122">
        <f t="shared" si="38"/>
        <v>5777.4435850572772</v>
      </c>
      <c r="G106" s="122">
        <f t="shared" si="38"/>
        <v>6149.7593209889756</v>
      </c>
      <c r="H106" s="122">
        <f t="shared" si="38"/>
        <v>6196.4647556719165</v>
      </c>
      <c r="I106" s="122">
        <f t="shared" si="38"/>
        <v>6343.9806297705791</v>
      </c>
      <c r="J106" s="122">
        <f t="shared" si="38"/>
        <v>6871.3151670808938</v>
      </c>
      <c r="K106" s="122">
        <f t="shared" si="38"/>
        <v>7727.1313174082325</v>
      </c>
      <c r="L106" s="122">
        <f t="shared" si="38"/>
        <v>5627.3543384332061</v>
      </c>
      <c r="M106" s="122">
        <f t="shared" si="38"/>
        <v>6148.7680081904382</v>
      </c>
      <c r="N106" s="122">
        <f t="shared" si="38"/>
        <v>8082.4831987036205</v>
      </c>
      <c r="O106" s="122">
        <f t="shared" si="38"/>
        <v>8562.0599428795485</v>
      </c>
      <c r="P106" s="122">
        <f t="shared" si="38"/>
        <v>3507.7512209303741</v>
      </c>
      <c r="Q106" s="122">
        <f t="shared" si="38"/>
        <v>7019.1989665481206</v>
      </c>
      <c r="R106" s="122">
        <f t="shared" ref="R106:V106" si="39">SUM(R107:R108)</f>
        <v>7177.3527016965809</v>
      </c>
      <c r="S106" s="122">
        <f t="shared" si="39"/>
        <v>7085.3765112828651</v>
      </c>
      <c r="T106" s="122">
        <f t="shared" si="39"/>
        <v>7960.0496608978992</v>
      </c>
      <c r="U106" s="122">
        <f t="shared" si="39"/>
        <v>7784.1024593206394</v>
      </c>
      <c r="V106" s="122">
        <f t="shared" si="39"/>
        <v>7187.0869782601685</v>
      </c>
      <c r="W106" s="122">
        <f t="shared" ref="W106" si="40">SUM(W107:W108)</f>
        <v>7084.4248836933248</v>
      </c>
      <c r="DA106" s="130" t="s">
        <v>2509</v>
      </c>
    </row>
    <row r="107" spans="1:105" ht="12" customHeight="1" x14ac:dyDescent="0.25">
      <c r="A107" s="97" t="s">
        <v>202</v>
      </c>
      <c r="B107" s="98">
        <v>4675.4497648676615</v>
      </c>
      <c r="C107" s="98">
        <v>4898.6901581482343</v>
      </c>
      <c r="D107" s="98">
        <v>5122.94231257512</v>
      </c>
      <c r="E107" s="98">
        <v>5589.0617210856381</v>
      </c>
      <c r="F107" s="98">
        <v>5750.2104140406536</v>
      </c>
      <c r="G107" s="98">
        <v>6121.1766667578067</v>
      </c>
      <c r="H107" s="98">
        <v>6168.543136315081</v>
      </c>
      <c r="I107" s="98">
        <v>6316.1533444753986</v>
      </c>
      <c r="J107" s="98">
        <v>6842.5285479850099</v>
      </c>
      <c r="K107" s="98">
        <v>7695.2017342721119</v>
      </c>
      <c r="L107" s="98">
        <v>5603.4903148875183</v>
      </c>
      <c r="M107" s="98">
        <v>6122.8327369129483</v>
      </c>
      <c r="N107" s="98">
        <v>8050.4879612248933</v>
      </c>
      <c r="O107" s="98">
        <v>8526.0140897538622</v>
      </c>
      <c r="P107" s="98">
        <v>3492.6547783312676</v>
      </c>
      <c r="Q107" s="98">
        <v>6991.8050064732724</v>
      </c>
      <c r="R107" s="98">
        <v>7149.4521295762152</v>
      </c>
      <c r="S107" s="98">
        <v>7058.073379092777</v>
      </c>
      <c r="T107" s="98">
        <v>7929.7253808956693</v>
      </c>
      <c r="U107" s="98">
        <v>7754.2893307224558</v>
      </c>
      <c r="V107" s="98">
        <v>7159.7220791502887</v>
      </c>
      <c r="W107" s="98">
        <v>7058.3861122031067</v>
      </c>
      <c r="DA107" s="63" t="s">
        <v>2510</v>
      </c>
    </row>
    <row r="108" spans="1:105" ht="12" customHeight="1" x14ac:dyDescent="0.25">
      <c r="A108" s="97" t="s">
        <v>53</v>
      </c>
      <c r="B108" s="98">
        <v>24.129703243949074</v>
      </c>
      <c r="C108" s="98">
        <v>24.598565380870696</v>
      </c>
      <c r="D108" s="98">
        <v>25.408728536039014</v>
      </c>
      <c r="E108" s="98">
        <v>25.027514161243932</v>
      </c>
      <c r="F108" s="98">
        <v>27.233171016623764</v>
      </c>
      <c r="G108" s="98">
        <v>28.582654231168792</v>
      </c>
      <c r="H108" s="98">
        <v>27.921619356835841</v>
      </c>
      <c r="I108" s="98">
        <v>27.827285295180499</v>
      </c>
      <c r="J108" s="98">
        <v>28.786619095884323</v>
      </c>
      <c r="K108" s="98">
        <v>31.929583136120247</v>
      </c>
      <c r="L108" s="98">
        <v>23.864023545687477</v>
      </c>
      <c r="M108" s="98">
        <v>25.935271277490237</v>
      </c>
      <c r="N108" s="98">
        <v>31.995237478727038</v>
      </c>
      <c r="O108" s="98">
        <v>36.045853125687174</v>
      </c>
      <c r="P108" s="98">
        <v>15.096442599106386</v>
      </c>
      <c r="Q108" s="98">
        <v>27.393960074847701</v>
      </c>
      <c r="R108" s="98">
        <v>27.900572120366093</v>
      </c>
      <c r="S108" s="98">
        <v>27.303132190087627</v>
      </c>
      <c r="T108" s="98">
        <v>30.324280002229912</v>
      </c>
      <c r="U108" s="98">
        <v>29.813128598183354</v>
      </c>
      <c r="V108" s="98">
        <v>27.364899109880014</v>
      </c>
      <c r="W108" s="98">
        <v>26.038771490217655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56.968440230715792</v>
      </c>
      <c r="C109" s="122">
        <f t="shared" si="41"/>
        <v>75.560087251455201</v>
      </c>
      <c r="D109" s="122">
        <f t="shared" si="41"/>
        <v>67.07450280156867</v>
      </c>
      <c r="E109" s="122">
        <f t="shared" si="41"/>
        <v>209.51630328327622</v>
      </c>
      <c r="F109" s="122">
        <f t="shared" si="41"/>
        <v>83.148761971960511</v>
      </c>
      <c r="G109" s="122">
        <f t="shared" si="41"/>
        <v>94.358881891578335</v>
      </c>
      <c r="H109" s="122">
        <f t="shared" si="41"/>
        <v>131.07177822623953</v>
      </c>
      <c r="I109" s="122">
        <f t="shared" si="41"/>
        <v>143.07168714540302</v>
      </c>
      <c r="J109" s="122">
        <f t="shared" si="41"/>
        <v>199.21212991759197</v>
      </c>
      <c r="K109" s="122">
        <f t="shared" si="41"/>
        <v>220.3379946905286</v>
      </c>
      <c r="L109" s="122">
        <f t="shared" si="41"/>
        <v>198.8014578496213</v>
      </c>
      <c r="M109" s="122">
        <f t="shared" si="41"/>
        <v>240.10602265703056</v>
      </c>
      <c r="N109" s="122">
        <f t="shared" si="41"/>
        <v>423.04431892616128</v>
      </c>
      <c r="O109" s="122">
        <f t="shared" si="41"/>
        <v>246.92539256417876</v>
      </c>
      <c r="P109" s="122">
        <f t="shared" si="41"/>
        <v>199.46778731411783</v>
      </c>
      <c r="Q109" s="122">
        <f t="shared" si="41"/>
        <v>347.32996076373007</v>
      </c>
      <c r="R109" s="122">
        <f t="shared" si="41"/>
        <v>227.94534116883193</v>
      </c>
      <c r="S109" s="122">
        <f t="shared" si="41"/>
        <v>339.93792040443174</v>
      </c>
      <c r="T109" s="122">
        <f t="shared" si="41"/>
        <v>286.53377250479758</v>
      </c>
      <c r="U109" s="122">
        <f t="shared" si="41"/>
        <v>387.45929824970835</v>
      </c>
      <c r="V109" s="122">
        <f t="shared" si="41"/>
        <v>323.60551286587935</v>
      </c>
      <c r="W109" s="122">
        <f t="shared" si="41"/>
        <v>384.60790932424277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56.968440230715792</v>
      </c>
      <c r="C110" s="98">
        <f>IF(RES_hhdet_tes!C110=0,0,RES_hhdet_tes!C110*1000*11630/RES_hhdet_num!C105)</f>
        <v>75.560087251455201</v>
      </c>
      <c r="D110" s="98">
        <f>IF(RES_hhdet_tes!D110=0,0,RES_hhdet_tes!D110*1000*11630/RES_hhdet_num!D105)</f>
        <v>67.07450280156867</v>
      </c>
      <c r="E110" s="98">
        <f>IF(RES_hhdet_tes!E110=0,0,RES_hhdet_tes!E110*1000*11630/RES_hhdet_num!E105)</f>
        <v>209.51630328327622</v>
      </c>
      <c r="F110" s="98">
        <f>IF(RES_hhdet_tes!F110=0,0,RES_hhdet_tes!F110*1000*11630/RES_hhdet_num!F105)</f>
        <v>83.148761971960511</v>
      </c>
      <c r="G110" s="98">
        <f>IF(RES_hhdet_tes!G110=0,0,RES_hhdet_tes!G110*1000*11630/RES_hhdet_num!G105)</f>
        <v>94.358881891578335</v>
      </c>
      <c r="H110" s="98">
        <f>IF(RES_hhdet_tes!H110=0,0,RES_hhdet_tes!H110*1000*11630/RES_hhdet_num!H105)</f>
        <v>131.07177822623953</v>
      </c>
      <c r="I110" s="98">
        <f>IF(RES_hhdet_tes!I110=0,0,RES_hhdet_tes!I110*1000*11630/RES_hhdet_num!I105)</f>
        <v>143.07168714540302</v>
      </c>
      <c r="J110" s="98">
        <f>IF(RES_hhdet_tes!J110=0,0,RES_hhdet_tes!J110*1000*11630/RES_hhdet_num!J105)</f>
        <v>199.21212991759197</v>
      </c>
      <c r="K110" s="98">
        <f>IF(RES_hhdet_tes!K110=0,0,RES_hhdet_tes!K110*1000*11630/RES_hhdet_num!K105)</f>
        <v>220.3379946905286</v>
      </c>
      <c r="L110" s="98">
        <f>IF(RES_hhdet_tes!L110=0,0,RES_hhdet_tes!L110*1000*11630/RES_hhdet_num!L105)</f>
        <v>198.8014578496213</v>
      </c>
      <c r="M110" s="98">
        <f>IF(RES_hhdet_tes!M110=0,0,RES_hhdet_tes!M110*1000*11630/RES_hhdet_num!M105)</f>
        <v>240.10602265703056</v>
      </c>
      <c r="N110" s="98">
        <f>IF(RES_hhdet_tes!N110=0,0,RES_hhdet_tes!N110*1000*11630/RES_hhdet_num!N105)</f>
        <v>423.04431892616128</v>
      </c>
      <c r="O110" s="98">
        <f>IF(RES_hhdet_tes!O110=0,0,RES_hhdet_tes!O110*1000*11630/RES_hhdet_num!O105)</f>
        <v>246.92539256417876</v>
      </c>
      <c r="P110" s="98">
        <f>IF(RES_hhdet_tes!P110=0,0,RES_hhdet_tes!P110*1000*11630/RES_hhdet_num!P105)</f>
        <v>199.46778731411783</v>
      </c>
      <c r="Q110" s="98">
        <f>IF(RES_hhdet_tes!Q110=0,0,RES_hhdet_tes!Q110*1000*11630/RES_hhdet_num!Q105)</f>
        <v>347.32996076373007</v>
      </c>
      <c r="R110" s="98">
        <f>IF(RES_hhdet_tes!R110=0,0,RES_hhdet_tes!R110*1000*11630/RES_hhdet_num!R105)</f>
        <v>227.94534116883193</v>
      </c>
      <c r="S110" s="98">
        <f>IF(RES_hhdet_tes!S110=0,0,RES_hhdet_tes!S110*1000*11630/RES_hhdet_num!S105)</f>
        <v>339.93792040443174</v>
      </c>
      <c r="T110" s="98">
        <f>IF(RES_hhdet_tes!T110=0,0,RES_hhdet_tes!T110*1000*11630/RES_hhdet_num!T105)</f>
        <v>286.53377250479758</v>
      </c>
      <c r="U110" s="98">
        <f>IF(RES_hhdet_tes!U110=0,0,RES_hhdet_tes!U110*1000*11630/RES_hhdet_num!U105)</f>
        <v>387.45929824970835</v>
      </c>
      <c r="V110" s="98">
        <f>IF(RES_hhdet_tes!V110=0,0,RES_hhdet_tes!V110*1000*11630/RES_hhdet_num!V105)</f>
        <v>323.60551286587935</v>
      </c>
      <c r="W110" s="98">
        <f>IF(RES_hhdet_tes!W110=0,0,RES_hhdet_tes!W110*1000*11630/RES_hhdet_num!W105)</f>
        <v>384.60790932424277</v>
      </c>
      <c r="DA110" s="63" t="s">
        <v>2513</v>
      </c>
    </row>
    <row r="111" spans="1:105" ht="12" customHeight="1" x14ac:dyDescent="0.25">
      <c r="A111" s="121" t="s">
        <v>55</v>
      </c>
      <c r="B111" s="122">
        <v>1188.0349046735985</v>
      </c>
      <c r="C111" s="122">
        <v>1172.3262090052924</v>
      </c>
      <c r="D111" s="122">
        <v>1218.6677026720231</v>
      </c>
      <c r="E111" s="122">
        <v>1126.0182280460335</v>
      </c>
      <c r="F111" s="122">
        <v>1176.2083022014663</v>
      </c>
      <c r="G111" s="122">
        <v>1107.1152800653235</v>
      </c>
      <c r="H111" s="122">
        <v>1151.8223884977567</v>
      </c>
      <c r="I111" s="122">
        <v>1140.8355717439792</v>
      </c>
      <c r="J111" s="122">
        <v>1131.5884353676745</v>
      </c>
      <c r="K111" s="122">
        <v>1213.8206001452602</v>
      </c>
      <c r="L111" s="122">
        <v>959.38291087707489</v>
      </c>
      <c r="M111" s="122">
        <v>1182.6637447358016</v>
      </c>
      <c r="N111" s="122">
        <v>1301.7234011542355</v>
      </c>
      <c r="O111" s="122">
        <v>1321.1405801812375</v>
      </c>
      <c r="P111" s="122">
        <v>776.53883729577376</v>
      </c>
      <c r="Q111" s="122">
        <v>1110.2370590203341</v>
      </c>
      <c r="R111" s="122">
        <v>1133.109406223178</v>
      </c>
      <c r="S111" s="122">
        <v>1134.8011833364048</v>
      </c>
      <c r="T111" s="122">
        <v>1214.0681459785023</v>
      </c>
      <c r="U111" s="122">
        <v>1182.7594589088292</v>
      </c>
      <c r="V111" s="122">
        <v>1104.0511094790068</v>
      </c>
      <c r="W111" s="122">
        <v>1026.3033964932972</v>
      </c>
      <c r="DA111" s="130" t="s">
        <v>2514</v>
      </c>
    </row>
    <row r="112" spans="1:105" ht="12" customHeight="1" x14ac:dyDescent="0.25">
      <c r="A112" s="97" t="s">
        <v>130</v>
      </c>
      <c r="B112" s="98">
        <v>1186.8893732532222</v>
      </c>
      <c r="C112" s="98">
        <v>1178.1900163172368</v>
      </c>
      <c r="D112" s="98">
        <v>1214.6378795186047</v>
      </c>
      <c r="E112" s="98">
        <v>1107.6133065970812</v>
      </c>
      <c r="F112" s="98">
        <v>1152.0538255739575</v>
      </c>
      <c r="G112" s="98">
        <v>1074.3304896140921</v>
      </c>
      <c r="H112" s="98">
        <v>1143.3387074209516</v>
      </c>
      <c r="I112" s="98">
        <v>1149.7569608243678</v>
      </c>
      <c r="J112" s="98">
        <v>1140.6237342800873</v>
      </c>
      <c r="K112" s="98">
        <v>1254.5556627565911</v>
      </c>
      <c r="L112" s="98">
        <v>881.75732547015684</v>
      </c>
      <c r="M112" s="98">
        <v>1152.7970394185761</v>
      </c>
      <c r="N112" s="98">
        <v>1346.4619530173964</v>
      </c>
      <c r="O112" s="98">
        <v>1382.0924857969553</v>
      </c>
      <c r="P112" s="98">
        <v>661.82597477632953</v>
      </c>
      <c r="Q112" s="98">
        <v>1099.6086626591973</v>
      </c>
      <c r="R112" s="98">
        <v>1126.773602900244</v>
      </c>
      <c r="S112" s="98">
        <v>1125.2453540072813</v>
      </c>
      <c r="T112" s="98">
        <v>1225.0543679123596</v>
      </c>
      <c r="U112" s="98">
        <v>1184.659115104329</v>
      </c>
      <c r="V112" s="98">
        <v>1096.9323734349487</v>
      </c>
      <c r="W112" s="98">
        <v>1027.2229350914999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1152.0960408620899</v>
      </c>
      <c r="G113" s="98">
        <v>1074.3757953359789</v>
      </c>
      <c r="H113" s="98">
        <v>1143.4061341984714</v>
      </c>
      <c r="I113" s="98">
        <v>1149.9630698210553</v>
      </c>
      <c r="J113" s="98">
        <v>1141.0058942717385</v>
      </c>
      <c r="K113" s="98">
        <v>1254.9666317248439</v>
      </c>
      <c r="L113" s="98">
        <v>898.37391862280435</v>
      </c>
      <c r="M113" s="98">
        <v>1153.2612771297563</v>
      </c>
      <c r="N113" s="98">
        <v>1376.4673127875242</v>
      </c>
      <c r="O113" s="98">
        <v>2972.4596557511136</v>
      </c>
      <c r="P113" s="98">
        <v>1149.3724765666825</v>
      </c>
      <c r="Q113" s="98">
        <v>2314.2342637692177</v>
      </c>
      <c r="R113" s="98">
        <v>1124.3034544016214</v>
      </c>
      <c r="S113" s="98">
        <v>1123.0011472448816</v>
      </c>
      <c r="T113" s="98">
        <v>1223.7876798893244</v>
      </c>
      <c r="U113" s="98">
        <v>1184.0825013190824</v>
      </c>
      <c r="V113" s="98">
        <v>1780.5582108975607</v>
      </c>
      <c r="W113" s="98">
        <v>1026.8363770012156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222.81011744388778</v>
      </c>
      <c r="G114" s="101">
        <v>176.99322202380952</v>
      </c>
      <c r="H114" s="101">
        <v>191.02313345137281</v>
      </c>
      <c r="I114" s="101">
        <v>193.54632660963151</v>
      </c>
      <c r="J114" s="101">
        <v>242.17756908636738</v>
      </c>
      <c r="K114" s="101">
        <v>202.09644424750371</v>
      </c>
      <c r="L114" s="101">
        <v>8.8374730613015977</v>
      </c>
      <c r="M114" s="101">
        <v>155.82009759654073</v>
      </c>
      <c r="N114" s="101">
        <v>13.525567316525166</v>
      </c>
      <c r="O114" s="101">
        <v>13.909597117947078</v>
      </c>
      <c r="P114" s="101">
        <v>6.6615037242489548</v>
      </c>
      <c r="Q114" s="101">
        <v>11.068808155616274</v>
      </c>
      <c r="R114" s="101">
        <v>170.7635103488069</v>
      </c>
      <c r="S114" s="101">
        <v>178.49484606789485</v>
      </c>
      <c r="T114" s="101">
        <v>124.96472867527751</v>
      </c>
      <c r="U114" s="101">
        <v>72.146890093159882</v>
      </c>
      <c r="V114" s="101">
        <v>10.79238551335389</v>
      </c>
      <c r="W114" s="101">
        <v>17.091342387519322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929.28592341820217</v>
      </c>
      <c r="G115" s="104">
        <v>897.38257331216926</v>
      </c>
      <c r="H115" s="104">
        <v>952.38300074709844</v>
      </c>
      <c r="I115" s="104">
        <v>956.41674321142398</v>
      </c>
      <c r="J115" s="104">
        <v>898.828325185371</v>
      </c>
      <c r="K115" s="104">
        <v>1052.8701874773401</v>
      </c>
      <c r="L115" s="104">
        <v>889.53644556150277</v>
      </c>
      <c r="M115" s="104">
        <v>997.44117953321563</v>
      </c>
      <c r="N115" s="104">
        <v>1362.941745470999</v>
      </c>
      <c r="O115" s="104">
        <v>2958.5500586331668</v>
      </c>
      <c r="P115" s="104">
        <v>1142.7109728424339</v>
      </c>
      <c r="Q115" s="104">
        <v>2303.1654556136014</v>
      </c>
      <c r="R115" s="104">
        <v>953.53994405281446</v>
      </c>
      <c r="S115" s="104">
        <v>944.50630117698665</v>
      </c>
      <c r="T115" s="104">
        <v>1098.8229512140467</v>
      </c>
      <c r="U115" s="104">
        <v>1111.9356112259225</v>
      </c>
      <c r="V115" s="104">
        <v>1769.7658253842067</v>
      </c>
      <c r="W115" s="104">
        <v>1009.7450346136962</v>
      </c>
      <c r="DA115" s="132" t="s">
        <v>2518</v>
      </c>
    </row>
    <row r="116" spans="1:105" ht="12" customHeight="1" x14ac:dyDescent="0.25">
      <c r="A116" s="106" t="s">
        <v>122</v>
      </c>
      <c r="B116" s="101">
        <v>1189.4299229984126</v>
      </c>
      <c r="C116" s="101">
        <v>1164.8678230468743</v>
      </c>
      <c r="D116" s="101">
        <v>1224.6238797621736</v>
      </c>
      <c r="E116" s="101">
        <v>1158.3607641941217</v>
      </c>
      <c r="F116" s="101">
        <v>1223.4600248055744</v>
      </c>
      <c r="G116" s="101">
        <v>1178.0586824339482</v>
      </c>
      <c r="H116" s="101">
        <v>1170.9201326179477</v>
      </c>
      <c r="I116" s="101">
        <v>1119.1304606432493</v>
      </c>
      <c r="J116" s="101">
        <v>1105.9936265868068</v>
      </c>
      <c r="K116" s="101">
        <v>1097.0398966565353</v>
      </c>
      <c r="L116" s="101">
        <v>1164.5094018161817</v>
      </c>
      <c r="M116" s="101">
        <v>1255.8277233311067</v>
      </c>
      <c r="N116" s="101">
        <v>1193.0964052556799</v>
      </c>
      <c r="O116" s="101">
        <v>1158.8267992720048</v>
      </c>
      <c r="P116" s="101">
        <v>1180.0441661148577</v>
      </c>
      <c r="Q116" s="101">
        <v>1145.8121997032595</v>
      </c>
      <c r="R116" s="101">
        <v>1157.8814424973843</v>
      </c>
      <c r="S116" s="101">
        <v>1169.6291920109197</v>
      </c>
      <c r="T116" s="101">
        <v>1164.8972818699922</v>
      </c>
      <c r="U116" s="101">
        <v>1172.9881760242222</v>
      </c>
      <c r="V116" s="101">
        <v>1133.8195216896977</v>
      </c>
      <c r="W116" s="101">
        <v>1019.1598947130518</v>
      </c>
      <c r="DA116" s="131" t="s">
        <v>2519</v>
      </c>
    </row>
    <row r="117" spans="1:105" ht="12" customHeight="1" x14ac:dyDescent="0.25">
      <c r="A117" s="107" t="s">
        <v>121</v>
      </c>
      <c r="B117" s="104">
        <v>1189.4299229984126</v>
      </c>
      <c r="C117" s="104">
        <v>1164.8747669422771</v>
      </c>
      <c r="D117" s="104">
        <v>1224.7759117903113</v>
      </c>
      <c r="E117" s="104">
        <v>1158.707215223671</v>
      </c>
      <c r="F117" s="104">
        <v>1223.8597071153035</v>
      </c>
      <c r="G117" s="104">
        <v>1177.7085341272164</v>
      </c>
      <c r="H117" s="104">
        <v>1170.5374154643428</v>
      </c>
      <c r="I117" s="104">
        <v>1119.2390430242019</v>
      </c>
      <c r="J117" s="104">
        <v>1106.7650187530612</v>
      </c>
      <c r="K117" s="104">
        <v>1097.9200395133344</v>
      </c>
      <c r="L117" s="104">
        <v>1165.8651347165383</v>
      </c>
      <c r="M117" s="104">
        <v>1256.1745828211499</v>
      </c>
      <c r="N117" s="104">
        <v>1192.1058073338788</v>
      </c>
      <c r="O117" s="104">
        <v>1157.5871279183339</v>
      </c>
      <c r="P117" s="104">
        <v>1180.5821014494402</v>
      </c>
      <c r="Q117" s="104">
        <v>1145.2688508518254</v>
      </c>
      <c r="R117" s="104">
        <v>1158.164484481782</v>
      </c>
      <c r="S117" s="104">
        <v>1169.6785851646109</v>
      </c>
      <c r="T117" s="104">
        <v>1166.0635362580713</v>
      </c>
      <c r="U117" s="104">
        <v>1171.8990100232913</v>
      </c>
      <c r="V117" s="104">
        <v>1132.6673007903817</v>
      </c>
      <c r="W117" s="104">
        <v>1019.1561218303586</v>
      </c>
      <c r="DA117" s="132" t="s">
        <v>2520</v>
      </c>
    </row>
    <row r="118" spans="1:105" ht="12" customHeight="1" x14ac:dyDescent="0.25">
      <c r="A118" s="108" t="s">
        <v>53</v>
      </c>
      <c r="B118" s="98">
        <v>214.31639367840165</v>
      </c>
      <c r="C118" s="98">
        <v>182.08892035285089</v>
      </c>
      <c r="D118" s="98">
        <v>225.33843606333463</v>
      </c>
      <c r="E118" s="98">
        <v>178.39120619099251</v>
      </c>
      <c r="F118" s="98">
        <v>235.98704182897825</v>
      </c>
      <c r="G118" s="98">
        <v>193.59108997133004</v>
      </c>
      <c r="H118" s="98">
        <v>195.47926312715745</v>
      </c>
      <c r="I118" s="98">
        <v>188.1584131495394</v>
      </c>
      <c r="J118" s="98">
        <v>235.36360490207562</v>
      </c>
      <c r="K118" s="98">
        <v>195.86661634457522</v>
      </c>
      <c r="L118" s="98">
        <v>192.12894953904376</v>
      </c>
      <c r="M118" s="98">
        <v>244.79814029694288</v>
      </c>
      <c r="N118" s="98">
        <v>179.02538442376596</v>
      </c>
      <c r="O118" s="98">
        <v>171.09026714590749</v>
      </c>
      <c r="P118" s="98">
        <v>265.17468025498152</v>
      </c>
      <c r="Q118" s="98">
        <v>184.39062898397083</v>
      </c>
      <c r="R118" s="98">
        <v>179.53758619786709</v>
      </c>
      <c r="S118" s="98">
        <v>194.37262181645778</v>
      </c>
      <c r="T118" s="98">
        <v>174.94929158566021</v>
      </c>
      <c r="U118" s="98">
        <v>200.84856779489266</v>
      </c>
      <c r="V118" s="98">
        <v>179.43787186734082</v>
      </c>
      <c r="W118" s="98">
        <v>201.21020491261524</v>
      </c>
      <c r="DA118" s="63" t="s">
        <v>2521</v>
      </c>
    </row>
    <row r="119" spans="1:105" ht="12" customHeight="1" x14ac:dyDescent="0.25">
      <c r="A119" s="108" t="s">
        <v>52</v>
      </c>
      <c r="B119" s="98">
        <v>975.11352932001114</v>
      </c>
      <c r="C119" s="98">
        <v>982.785846589426</v>
      </c>
      <c r="D119" s="98">
        <v>999.43747572697657</v>
      </c>
      <c r="E119" s="98">
        <v>980.31600903267838</v>
      </c>
      <c r="F119" s="98">
        <v>987.87266528632529</v>
      </c>
      <c r="G119" s="98">
        <v>984.11744415588646</v>
      </c>
      <c r="H119" s="98">
        <v>975.05815233718556</v>
      </c>
      <c r="I119" s="98">
        <v>931.08062987466258</v>
      </c>
      <c r="J119" s="98">
        <v>871.40141385098559</v>
      </c>
      <c r="K119" s="98">
        <v>902.05342316875908</v>
      </c>
      <c r="L119" s="98">
        <v>973.73618517749446</v>
      </c>
      <c r="M119" s="98">
        <v>1011.3764425242069</v>
      </c>
      <c r="N119" s="98">
        <v>1013.0804229101129</v>
      </c>
      <c r="O119" s="98">
        <v>986.49686077242643</v>
      </c>
      <c r="P119" s="98">
        <v>915.40742119445827</v>
      </c>
      <c r="Q119" s="98">
        <v>960.87822186785479</v>
      </c>
      <c r="R119" s="98">
        <v>978.62689828391467</v>
      </c>
      <c r="S119" s="98">
        <v>975.30596334815311</v>
      </c>
      <c r="T119" s="98">
        <v>991.11424467241113</v>
      </c>
      <c r="U119" s="98">
        <v>971.05044222839877</v>
      </c>
      <c r="V119" s="98">
        <v>953.22942892304059</v>
      </c>
      <c r="W119" s="98">
        <v>817.94591691774338</v>
      </c>
      <c r="DA119" s="63" t="s">
        <v>2522</v>
      </c>
    </row>
    <row r="120" spans="1:105" ht="12" customHeight="1" x14ac:dyDescent="0.25">
      <c r="A120" s="121" t="s">
        <v>54</v>
      </c>
      <c r="B120" s="122">
        <v>620.2239480729254</v>
      </c>
      <c r="C120" s="122">
        <v>632.15988098480921</v>
      </c>
      <c r="D120" s="122">
        <v>640.77282055810053</v>
      </c>
      <c r="E120" s="122">
        <v>601.71557495369154</v>
      </c>
      <c r="F120" s="122">
        <v>690.77470749693498</v>
      </c>
      <c r="G120" s="122">
        <v>592.48999069735987</v>
      </c>
      <c r="H120" s="122">
        <v>615.5431231632864</v>
      </c>
      <c r="I120" s="122">
        <v>567.74097646918767</v>
      </c>
      <c r="J120" s="122">
        <v>525.97406656430883</v>
      </c>
      <c r="K120" s="122">
        <v>520.61335769473521</v>
      </c>
      <c r="L120" s="122">
        <v>494.38614688865579</v>
      </c>
      <c r="M120" s="122">
        <v>496.33948189240834</v>
      </c>
      <c r="N120" s="122">
        <v>434.31570978115718</v>
      </c>
      <c r="O120" s="122">
        <v>470.4040675244197</v>
      </c>
      <c r="P120" s="122">
        <v>427.32234217607413</v>
      </c>
      <c r="Q120" s="122">
        <v>439.77702432160737</v>
      </c>
      <c r="R120" s="122">
        <v>442.00948677569971</v>
      </c>
      <c r="S120" s="122">
        <v>506.31457049895351</v>
      </c>
      <c r="T120" s="122">
        <v>509.14683829803494</v>
      </c>
      <c r="U120" s="122">
        <v>505.78348727780917</v>
      </c>
      <c r="V120" s="122">
        <v>520.65757644034943</v>
      </c>
      <c r="W120" s="122">
        <v>503.28412571800004</v>
      </c>
      <c r="DA120" s="130" t="s">
        <v>2523</v>
      </c>
    </row>
    <row r="121" spans="1:105" ht="12" customHeight="1" x14ac:dyDescent="0.25">
      <c r="A121" s="97" t="s">
        <v>50</v>
      </c>
      <c r="B121" s="98">
        <v>637.523839837487</v>
      </c>
      <c r="C121" s="98">
        <v>622.77756623039716</v>
      </c>
      <c r="D121" s="98">
        <v>633.04125338797962</v>
      </c>
      <c r="E121" s="98">
        <v>619.5865044315683</v>
      </c>
      <c r="F121" s="98">
        <v>665.08757673550724</v>
      </c>
      <c r="G121" s="98">
        <v>622.98550292700759</v>
      </c>
      <c r="H121" s="98">
        <v>598.81282251254254</v>
      </c>
      <c r="I121" s="98">
        <v>546.25987320842603</v>
      </c>
      <c r="J121" s="98">
        <v>536.32148860633777</v>
      </c>
      <c r="K121" s="98">
        <v>510.17487913417557</v>
      </c>
      <c r="L121" s="98">
        <v>497.95189377602622</v>
      </c>
      <c r="M121" s="98">
        <v>509.88287435796059</v>
      </c>
      <c r="N121" s="98">
        <v>442.16625102660203</v>
      </c>
      <c r="O121" s="98">
        <v>441.24945168455059</v>
      </c>
      <c r="P121" s="98">
        <v>454.63772875600716</v>
      </c>
      <c r="Q121" s="98">
        <v>434.39738910829067</v>
      </c>
      <c r="R121" s="98">
        <v>453.43827711022379</v>
      </c>
      <c r="S121" s="98">
        <v>492.76201375199184</v>
      </c>
      <c r="T121" s="98">
        <v>509.45227254030448</v>
      </c>
      <c r="U121" s="98">
        <v>507.59430024768159</v>
      </c>
      <c r="V121" s="98">
        <v>518.5959915661914</v>
      </c>
      <c r="W121" s="98">
        <v>502.08421418910342</v>
      </c>
      <c r="DA121" s="63" t="s">
        <v>2524</v>
      </c>
    </row>
    <row r="122" spans="1:105" ht="12" customHeight="1" x14ac:dyDescent="0.25">
      <c r="A122" s="109" t="s">
        <v>120</v>
      </c>
      <c r="B122" s="33">
        <v>608.74376218958548</v>
      </c>
      <c r="C122" s="33">
        <v>638.10964156077785</v>
      </c>
      <c r="D122" s="33">
        <v>645.57913003454553</v>
      </c>
      <c r="E122" s="33">
        <v>590.40040613402027</v>
      </c>
      <c r="F122" s="33">
        <v>707.19256198578637</v>
      </c>
      <c r="G122" s="33">
        <v>574.37266800858811</v>
      </c>
      <c r="H122" s="33">
        <v>624.46715206643091</v>
      </c>
      <c r="I122" s="33">
        <v>578.52179797713302</v>
      </c>
      <c r="J122" s="33">
        <v>520.40564754286493</v>
      </c>
      <c r="K122" s="33">
        <v>526.33457914558221</v>
      </c>
      <c r="L122" s="33">
        <v>492.45178746609531</v>
      </c>
      <c r="M122" s="33">
        <v>489.08885638264974</v>
      </c>
      <c r="N122" s="33">
        <v>429.87532226084454</v>
      </c>
      <c r="O122" s="33">
        <v>487.64567968583248</v>
      </c>
      <c r="P122" s="33">
        <v>410.52906136653138</v>
      </c>
      <c r="Q122" s="33">
        <v>442.95743759237331</v>
      </c>
      <c r="R122" s="33">
        <v>435.68717722894172</v>
      </c>
      <c r="S122" s="33">
        <v>513.18905580538342</v>
      </c>
      <c r="T122" s="33">
        <v>508.99412117690014</v>
      </c>
      <c r="U122" s="33">
        <v>504.91812016667188</v>
      </c>
      <c r="V122" s="33">
        <v>521.59911031444108</v>
      </c>
      <c r="W122" s="33">
        <v>503.83094254331149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11045.279317599057</v>
      </c>
      <c r="G124" s="117">
        <f t="shared" si="42"/>
        <v>11215.805754757554</v>
      </c>
      <c r="H124" s="117">
        <f t="shared" si="42"/>
        <v>9694.3973088668099</v>
      </c>
      <c r="I124" s="117">
        <f t="shared" si="42"/>
        <v>9658.9039713059556</v>
      </c>
      <c r="J124" s="117">
        <f t="shared" si="42"/>
        <v>3669.4870762887722</v>
      </c>
      <c r="K124" s="117">
        <f t="shared" si="42"/>
        <v>3551.9994144155244</v>
      </c>
      <c r="L124" s="117">
        <f t="shared" si="42"/>
        <v>5062.8867739748421</v>
      </c>
      <c r="M124" s="117">
        <f t="shared" si="42"/>
        <v>10059.945086724001</v>
      </c>
      <c r="N124" s="117">
        <f t="shared" si="42"/>
        <v>9222.5336480438964</v>
      </c>
      <c r="O124" s="117">
        <f t="shared" si="42"/>
        <v>9871.0394001125314</v>
      </c>
      <c r="P124" s="117">
        <f t="shared" si="42"/>
        <v>8057.5336306249428</v>
      </c>
      <c r="Q124" s="117">
        <f t="shared" si="42"/>
        <v>8867.6981294176549</v>
      </c>
      <c r="R124" s="117">
        <f t="shared" ref="R124:V124" si="43">R125+R128+R130+R139</f>
        <v>8880.4555658492354</v>
      </c>
      <c r="S124" s="117">
        <f t="shared" si="43"/>
        <v>8754.0627017648458</v>
      </c>
      <c r="T124" s="117">
        <f t="shared" si="43"/>
        <v>10324.157745456312</v>
      </c>
      <c r="U124" s="117">
        <f t="shared" si="43"/>
        <v>8838.4797499144461</v>
      </c>
      <c r="V124" s="117">
        <f t="shared" si="43"/>
        <v>9236.7381012335227</v>
      </c>
      <c r="W124" s="117">
        <f t="shared" ref="W124" si="44">W125+W128+W130+W139</f>
        <v>8150.8858095709902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8592.824193979357</v>
      </c>
      <c r="G125" s="122">
        <f t="shared" si="45"/>
        <v>8770.0496932509668</v>
      </c>
      <c r="H125" s="122">
        <f t="shared" si="45"/>
        <v>7389.049438695899</v>
      </c>
      <c r="I125" s="122">
        <f t="shared" si="45"/>
        <v>7461.3433349568213</v>
      </c>
      <c r="J125" s="122">
        <f t="shared" si="45"/>
        <v>2292.2502686995072</v>
      </c>
      <c r="K125" s="122">
        <f t="shared" si="45"/>
        <v>2063.381893364698</v>
      </c>
      <c r="L125" s="122">
        <f t="shared" si="45"/>
        <v>3415.5243520014674</v>
      </c>
      <c r="M125" s="122">
        <f t="shared" si="45"/>
        <v>7910.4117592912498</v>
      </c>
      <c r="N125" s="122">
        <f t="shared" si="45"/>
        <v>7231.9417960295305</v>
      </c>
      <c r="O125" s="122">
        <f t="shared" si="45"/>
        <v>7892.4388878722702</v>
      </c>
      <c r="P125" s="122">
        <f t="shared" si="45"/>
        <v>6239.3897561091635</v>
      </c>
      <c r="Q125" s="122">
        <f t="shared" si="45"/>
        <v>6844.0925807927597</v>
      </c>
      <c r="R125" s="122">
        <f t="shared" ref="R125:V125" si="46">SUM(R126:R127)</f>
        <v>6949.4715274045375</v>
      </c>
      <c r="S125" s="122">
        <f t="shared" si="46"/>
        <v>6644.0942283877503</v>
      </c>
      <c r="T125" s="122">
        <f t="shared" si="46"/>
        <v>8064.1267290905007</v>
      </c>
      <c r="U125" s="122">
        <f t="shared" si="46"/>
        <v>6712.6243762920885</v>
      </c>
      <c r="V125" s="122">
        <f t="shared" si="46"/>
        <v>7211.6922607565202</v>
      </c>
      <c r="W125" s="122">
        <f t="shared" ref="W125" si="47">SUM(W126:W127)</f>
        <v>6340.4103851300861</v>
      </c>
      <c r="DA125" s="130" t="s">
        <v>2527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8552.3201462383004</v>
      </c>
      <c r="G126" s="98">
        <v>8729.2885374254329</v>
      </c>
      <c r="H126" s="98">
        <v>7355.7539655557894</v>
      </c>
      <c r="I126" s="98">
        <v>7428.614841321013</v>
      </c>
      <c r="J126" s="98">
        <v>2282.6471383302851</v>
      </c>
      <c r="K126" s="98">
        <v>2054.8557119139796</v>
      </c>
      <c r="L126" s="98">
        <v>3401.0400759713702</v>
      </c>
      <c r="M126" s="98">
        <v>7877.0459411923093</v>
      </c>
      <c r="N126" s="98">
        <v>7203.3135032749706</v>
      </c>
      <c r="O126" s="98">
        <v>7859.2121066007494</v>
      </c>
      <c r="P126" s="98">
        <v>6212.5370566518823</v>
      </c>
      <c r="Q126" s="98">
        <v>6817.3820117092619</v>
      </c>
      <c r="R126" s="98">
        <v>6922.4567993275759</v>
      </c>
      <c r="S126" s="98">
        <v>6618.491554667843</v>
      </c>
      <c r="T126" s="98">
        <v>8033.4059613410664</v>
      </c>
      <c r="U126" s="98">
        <v>6686.9150109789343</v>
      </c>
      <c r="V126" s="98">
        <v>7184.2336768094983</v>
      </c>
      <c r="W126" s="98">
        <v>6317.1062355508284</v>
      </c>
      <c r="DA126" s="63" t="s">
        <v>2528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40.504047741056766</v>
      </c>
      <c r="G127" s="98">
        <v>40.761155825533741</v>
      </c>
      <c r="H127" s="98">
        <v>33.295473140109337</v>
      </c>
      <c r="I127" s="98">
        <v>32.728493635808206</v>
      </c>
      <c r="J127" s="98">
        <v>9.6031303692221339</v>
      </c>
      <c r="K127" s="98">
        <v>8.5261814507186653</v>
      </c>
      <c r="L127" s="98">
        <v>14.484276030097277</v>
      </c>
      <c r="M127" s="98">
        <v>33.365818098940608</v>
      </c>
      <c r="N127" s="98">
        <v>28.628292754559585</v>
      </c>
      <c r="O127" s="98">
        <v>33.226781271520444</v>
      </c>
      <c r="P127" s="98">
        <v>26.85269945728114</v>
      </c>
      <c r="Q127" s="98">
        <v>26.710569083497585</v>
      </c>
      <c r="R127" s="98">
        <v>27.014728076961923</v>
      </c>
      <c r="S127" s="98">
        <v>25.602673719907131</v>
      </c>
      <c r="T127" s="98">
        <v>30.720767749434238</v>
      </c>
      <c r="U127" s="98">
        <v>25.709365313154162</v>
      </c>
      <c r="V127" s="98">
        <v>27.4585839470219</v>
      </c>
      <c r="W127" s="98">
        <v>23.304149579257793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96.832513312141941</v>
      </c>
      <c r="G128" s="122">
        <f t="shared" si="48"/>
        <v>276.70599463553009</v>
      </c>
      <c r="H128" s="122">
        <f t="shared" si="48"/>
        <v>286.18117319163707</v>
      </c>
      <c r="I128" s="122">
        <f t="shared" si="48"/>
        <v>276.05596680055692</v>
      </c>
      <c r="J128" s="122">
        <f t="shared" si="48"/>
        <v>324.1580697831368</v>
      </c>
      <c r="K128" s="122">
        <f t="shared" si="48"/>
        <v>313.19054524828709</v>
      </c>
      <c r="L128" s="122">
        <f t="shared" si="48"/>
        <v>225.47778496993598</v>
      </c>
      <c r="M128" s="122">
        <f t="shared" si="48"/>
        <v>188.16410839293007</v>
      </c>
      <c r="N128" s="122">
        <f t="shared" si="48"/>
        <v>362.83617879343569</v>
      </c>
      <c r="O128" s="122">
        <f t="shared" si="48"/>
        <v>244.22887049229905</v>
      </c>
      <c r="P128" s="122">
        <f t="shared" si="48"/>
        <v>193.68137560268775</v>
      </c>
      <c r="Q128" s="122">
        <f t="shared" si="48"/>
        <v>434.08763170983946</v>
      </c>
      <c r="R128" s="122">
        <f t="shared" si="48"/>
        <v>318.55630781446587</v>
      </c>
      <c r="S128" s="122">
        <f t="shared" si="48"/>
        <v>493.84983723203652</v>
      </c>
      <c r="T128" s="122">
        <f t="shared" si="48"/>
        <v>377.48826987217763</v>
      </c>
      <c r="U128" s="122">
        <f t="shared" si="48"/>
        <v>452.25323400283264</v>
      </c>
      <c r="V128" s="122">
        <f t="shared" si="48"/>
        <v>342.59820112663283</v>
      </c>
      <c r="W128" s="122">
        <f t="shared" si="48"/>
        <v>411.03690844000579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0</v>
      </c>
      <c r="C129" s="98">
        <f>IF(RES_hhdet_tes!C129=0,0,RES_hhdet_tes!C129*1000*11630/RES_hhdet_num!C124)</f>
        <v>0</v>
      </c>
      <c r="D129" s="98">
        <f>IF(RES_hhdet_tes!D129=0,0,RES_hhdet_tes!D129*1000*11630/RES_hhdet_num!D124)</f>
        <v>0</v>
      </c>
      <c r="E129" s="98">
        <f>IF(RES_hhdet_tes!E129=0,0,RES_hhdet_tes!E129*1000*11630/RES_hhdet_num!E124)</f>
        <v>0</v>
      </c>
      <c r="F129" s="98">
        <f>IF(RES_hhdet_tes!F129=0,0,RES_hhdet_tes!F129*1000*11630/RES_hhdet_num!F124)</f>
        <v>96.832513312141941</v>
      </c>
      <c r="G129" s="98">
        <f>IF(RES_hhdet_tes!G129=0,0,RES_hhdet_tes!G129*1000*11630/RES_hhdet_num!G124)</f>
        <v>276.70599463553009</v>
      </c>
      <c r="H129" s="98">
        <f>IF(RES_hhdet_tes!H129=0,0,RES_hhdet_tes!H129*1000*11630/RES_hhdet_num!H124)</f>
        <v>286.18117319163707</v>
      </c>
      <c r="I129" s="98">
        <f>IF(RES_hhdet_tes!I129=0,0,RES_hhdet_tes!I129*1000*11630/RES_hhdet_num!I124)</f>
        <v>276.05596680055692</v>
      </c>
      <c r="J129" s="98">
        <f>IF(RES_hhdet_tes!J129=0,0,RES_hhdet_tes!J129*1000*11630/RES_hhdet_num!J124)</f>
        <v>324.1580697831368</v>
      </c>
      <c r="K129" s="98">
        <f>IF(RES_hhdet_tes!K129=0,0,RES_hhdet_tes!K129*1000*11630/RES_hhdet_num!K124)</f>
        <v>313.19054524828709</v>
      </c>
      <c r="L129" s="98">
        <f>IF(RES_hhdet_tes!L129=0,0,RES_hhdet_tes!L129*1000*11630/RES_hhdet_num!L124)</f>
        <v>225.47778496993598</v>
      </c>
      <c r="M129" s="98">
        <f>IF(RES_hhdet_tes!M129=0,0,RES_hhdet_tes!M129*1000*11630/RES_hhdet_num!M124)</f>
        <v>188.16410839293007</v>
      </c>
      <c r="N129" s="98">
        <f>IF(RES_hhdet_tes!N129=0,0,RES_hhdet_tes!N129*1000*11630/RES_hhdet_num!N124)</f>
        <v>362.83617879343569</v>
      </c>
      <c r="O129" s="98">
        <f>IF(RES_hhdet_tes!O129=0,0,RES_hhdet_tes!O129*1000*11630/RES_hhdet_num!O124)</f>
        <v>244.22887049229905</v>
      </c>
      <c r="P129" s="98">
        <f>IF(RES_hhdet_tes!P129=0,0,RES_hhdet_tes!P129*1000*11630/RES_hhdet_num!P124)</f>
        <v>193.68137560268775</v>
      </c>
      <c r="Q129" s="98">
        <f>IF(RES_hhdet_tes!Q129=0,0,RES_hhdet_tes!Q129*1000*11630/RES_hhdet_num!Q124)</f>
        <v>434.08763170983946</v>
      </c>
      <c r="R129" s="98">
        <f>IF(RES_hhdet_tes!R129=0,0,RES_hhdet_tes!R129*1000*11630/RES_hhdet_num!R124)</f>
        <v>318.55630781446587</v>
      </c>
      <c r="S129" s="98">
        <f>IF(RES_hhdet_tes!S129=0,0,RES_hhdet_tes!S129*1000*11630/RES_hhdet_num!S124)</f>
        <v>493.84983723203652</v>
      </c>
      <c r="T129" s="98">
        <f>IF(RES_hhdet_tes!T129=0,0,RES_hhdet_tes!T129*1000*11630/RES_hhdet_num!T124)</f>
        <v>377.48826987217763</v>
      </c>
      <c r="U129" s="98">
        <f>IF(RES_hhdet_tes!U129=0,0,RES_hhdet_tes!U129*1000*11630/RES_hhdet_num!U124)</f>
        <v>452.25323400283264</v>
      </c>
      <c r="V129" s="98">
        <f>IF(RES_hhdet_tes!V129=0,0,RES_hhdet_tes!V129*1000*11630/RES_hhdet_num!V124)</f>
        <v>342.59820112663283</v>
      </c>
      <c r="W129" s="98">
        <f>IF(RES_hhdet_tes!W129=0,0,RES_hhdet_tes!W129*1000*11630/RES_hhdet_num!W124)</f>
        <v>411.03690844000579</v>
      </c>
      <c r="DA129" s="63" t="s">
        <v>2531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1666.0207864844256</v>
      </c>
      <c r="G130" s="122">
        <v>1574.4441801095834</v>
      </c>
      <c r="H130" s="122">
        <v>1405.1285533223859</v>
      </c>
      <c r="I130" s="122">
        <v>1356.0947588907804</v>
      </c>
      <c r="J130" s="122">
        <v>525.97705475506552</v>
      </c>
      <c r="K130" s="122">
        <v>655.85239331337425</v>
      </c>
      <c r="L130" s="122">
        <v>927.21080294276203</v>
      </c>
      <c r="M130" s="122">
        <v>1464.4554366791649</v>
      </c>
      <c r="N130" s="122">
        <v>1193.2529614993935</v>
      </c>
      <c r="O130" s="122">
        <v>1263.655461361185</v>
      </c>
      <c r="P130" s="122">
        <v>1197.8367188173459</v>
      </c>
      <c r="Q130" s="122">
        <v>1149.6273331142363</v>
      </c>
      <c r="R130" s="122">
        <v>1170.3758722006637</v>
      </c>
      <c r="S130" s="122">
        <v>1109.960091112499</v>
      </c>
      <c r="T130" s="122">
        <v>1373.3941004933918</v>
      </c>
      <c r="U130" s="122">
        <v>1167.8154223672057</v>
      </c>
      <c r="V130" s="122">
        <v>1161.8011634826212</v>
      </c>
      <c r="W130" s="122">
        <v>896.15434576104371</v>
      </c>
      <c r="DA130" s="130" t="s">
        <v>2532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1764.1116219233522</v>
      </c>
      <c r="G131" s="98">
        <v>1676.3477117137672</v>
      </c>
      <c r="H131" s="98">
        <v>1453.7013787127908</v>
      </c>
      <c r="I131" s="98">
        <v>1387.7187799850449</v>
      </c>
      <c r="J131" s="98">
        <v>418.04764596004952</v>
      </c>
      <c r="K131" s="98">
        <v>457.06409860387197</v>
      </c>
      <c r="L131" s="98">
        <v>785.71222354425811</v>
      </c>
      <c r="M131" s="98">
        <v>1489.4974349683789</v>
      </c>
      <c r="N131" s="98">
        <v>1193.7919328880989</v>
      </c>
      <c r="O131" s="98">
        <v>1272.9907210143658</v>
      </c>
      <c r="P131" s="98">
        <v>1199.1677038571024</v>
      </c>
      <c r="Q131" s="98">
        <v>1150.0963560663324</v>
      </c>
      <c r="R131" s="98">
        <v>1171.5915054989746</v>
      </c>
      <c r="S131" s="98">
        <v>1106.3388900246334</v>
      </c>
      <c r="T131" s="98">
        <v>1394.987989128221</v>
      </c>
      <c r="U131" s="98">
        <v>1168.0736766440166</v>
      </c>
      <c r="V131" s="98">
        <v>1166.271417375478</v>
      </c>
      <c r="W131" s="98">
        <v>874.74237692218242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1764.0893783937593</v>
      </c>
      <c r="G132" s="98">
        <v>1676.3376563420654</v>
      </c>
      <c r="H132" s="98">
        <v>1453.6671117297883</v>
      </c>
      <c r="I132" s="98">
        <v>1387.7055169826776</v>
      </c>
      <c r="J132" s="98">
        <v>418.05077055674002</v>
      </c>
      <c r="K132" s="98">
        <v>497.59743772181696</v>
      </c>
      <c r="L132" s="98">
        <v>831.11793834519517</v>
      </c>
      <c r="M132" s="98">
        <v>1489.1331584048719</v>
      </c>
      <c r="N132" s="98">
        <v>1193.6406057726472</v>
      </c>
      <c r="O132" s="98">
        <v>1272.7435014146931</v>
      </c>
      <c r="P132" s="98">
        <v>1198.4720843362179</v>
      </c>
      <c r="Q132" s="98">
        <v>1149.6008390530762</v>
      </c>
      <c r="R132" s="98">
        <v>1171.0825752036005</v>
      </c>
      <c r="S132" s="98">
        <v>1105.8679598310359</v>
      </c>
      <c r="T132" s="98">
        <v>1394.4755043352779</v>
      </c>
      <c r="U132" s="98">
        <v>1167.6687359120324</v>
      </c>
      <c r="V132" s="98">
        <v>1165.9426000057417</v>
      </c>
      <c r="W132" s="98">
        <v>874.43846877797603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340.8673436470234</v>
      </c>
      <c r="G133" s="101">
        <v>276.73870363503141</v>
      </c>
      <c r="H133" s="101">
        <v>243.60641962685892</v>
      </c>
      <c r="I133" s="101">
        <v>234.35695839741172</v>
      </c>
      <c r="J133" s="101">
        <v>88.513938344180161</v>
      </c>
      <c r="K133" s="101">
        <v>4.5730598331263659</v>
      </c>
      <c r="L133" s="101">
        <v>7.8460743855924768</v>
      </c>
      <c r="M133" s="101">
        <v>292.67331521569156</v>
      </c>
      <c r="N133" s="101">
        <v>180.00203309612689</v>
      </c>
      <c r="O133" s="101">
        <v>191.98620889771041</v>
      </c>
      <c r="P133" s="101">
        <v>267.78909816399101</v>
      </c>
      <c r="Q133" s="101">
        <v>185.64173967367859</v>
      </c>
      <c r="R133" s="101">
        <v>182.72074355970156</v>
      </c>
      <c r="S133" s="101">
        <v>182.37670680595744</v>
      </c>
      <c r="T133" s="101">
        <v>217.14641676432967</v>
      </c>
      <c r="U133" s="101">
        <v>203.4917202940544</v>
      </c>
      <c r="V133" s="101">
        <v>186.98298616543519</v>
      </c>
      <c r="W133" s="101">
        <v>167.3661766534145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1423.222034746736</v>
      </c>
      <c r="G134" s="104">
        <v>1399.5989527070337</v>
      </c>
      <c r="H134" s="104">
        <v>1210.0606921029294</v>
      </c>
      <c r="I134" s="104">
        <v>1153.3485585852659</v>
      </c>
      <c r="J134" s="104">
        <v>329.53683221255983</v>
      </c>
      <c r="K134" s="104">
        <v>493.02437788869059</v>
      </c>
      <c r="L134" s="104">
        <v>823.27186395960268</v>
      </c>
      <c r="M134" s="104">
        <v>1196.4598431891804</v>
      </c>
      <c r="N134" s="104">
        <v>1013.6385726765204</v>
      </c>
      <c r="O134" s="104">
        <v>1080.7572925169827</v>
      </c>
      <c r="P134" s="104">
        <v>930.68298617222695</v>
      </c>
      <c r="Q134" s="104">
        <v>963.95909937939768</v>
      </c>
      <c r="R134" s="104">
        <v>988.36183164389922</v>
      </c>
      <c r="S134" s="104">
        <v>923.49125302507832</v>
      </c>
      <c r="T134" s="104">
        <v>1177.3290875709481</v>
      </c>
      <c r="U134" s="104">
        <v>964.17701561797787</v>
      </c>
      <c r="V134" s="104">
        <v>978.95961384030647</v>
      </c>
      <c r="W134" s="104">
        <v>707.0722921245615</v>
      </c>
      <c r="DA134" s="132" t="s">
        <v>2536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1219.9454753589036</v>
      </c>
      <c r="G135" s="101">
        <v>1175.4777775741202</v>
      </c>
      <c r="H135" s="101">
        <v>1170.2538230535426</v>
      </c>
      <c r="I135" s="101">
        <v>1119.4875948985966</v>
      </c>
      <c r="J135" s="101">
        <v>1105.5952195925995</v>
      </c>
      <c r="K135" s="101">
        <v>1093.6086659564178</v>
      </c>
      <c r="L135" s="101">
        <v>1160.1000772310922</v>
      </c>
      <c r="M135" s="101">
        <v>1249.7471433930295</v>
      </c>
      <c r="N135" s="101">
        <v>1187.793186908498</v>
      </c>
      <c r="O135" s="101">
        <v>1154.709672519172</v>
      </c>
      <c r="P135" s="101">
        <v>1176.7534185362933</v>
      </c>
      <c r="Q135" s="101">
        <v>1141.0730460761763</v>
      </c>
      <c r="R135" s="101">
        <v>1150.3423614244339</v>
      </c>
      <c r="S135" s="101">
        <v>1160.9872883686405</v>
      </c>
      <c r="T135" s="101">
        <v>1154.1748734571052</v>
      </c>
      <c r="U135" s="101">
        <v>1165.1624716734414</v>
      </c>
      <c r="V135" s="101">
        <v>1136.0326434101669</v>
      </c>
      <c r="W135" s="101">
        <v>1025.1728469696454</v>
      </c>
      <c r="DA135" s="131" t="s">
        <v>2537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1220.2736307158839</v>
      </c>
      <c r="G136" s="104">
        <v>1176.1504952466448</v>
      </c>
      <c r="H136" s="104">
        <v>1170.7385573210631</v>
      </c>
      <c r="I136" s="104">
        <v>1120.5290264954876</v>
      </c>
      <c r="J136" s="104">
        <v>1103.8251990033555</v>
      </c>
      <c r="K136" s="104">
        <v>1093.1982418172583</v>
      </c>
      <c r="L136" s="104">
        <v>1160.4219591984065</v>
      </c>
      <c r="M136" s="104">
        <v>1250.4819510241766</v>
      </c>
      <c r="N136" s="104">
        <v>1188.5458669458285</v>
      </c>
      <c r="O136" s="104">
        <v>1155.3450473226158</v>
      </c>
      <c r="P136" s="104">
        <v>1179.1861822129533</v>
      </c>
      <c r="Q136" s="104">
        <v>1143.3438112600218</v>
      </c>
      <c r="R136" s="104">
        <v>1153.1853482477459</v>
      </c>
      <c r="S136" s="104">
        <v>1164.4425152224417</v>
      </c>
      <c r="T136" s="104">
        <v>1157.2719283351398</v>
      </c>
      <c r="U136" s="104">
        <v>1166.6376799385596</v>
      </c>
      <c r="V136" s="104">
        <v>1138.3319434089658</v>
      </c>
      <c r="W136" s="104">
        <v>1030.4319643081133</v>
      </c>
      <c r="DA136" s="132" t="s">
        <v>2538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235.29556750692021</v>
      </c>
      <c r="G137" s="98">
        <v>193.33498038532701</v>
      </c>
      <c r="H137" s="98">
        <v>195.51285373384482</v>
      </c>
      <c r="I137" s="98">
        <v>188.37527588718169</v>
      </c>
      <c r="J137" s="98">
        <v>234.7384256071675</v>
      </c>
      <c r="K137" s="98">
        <v>195.02425760759118</v>
      </c>
      <c r="L137" s="98">
        <v>191.23194047400338</v>
      </c>
      <c r="M137" s="98">
        <v>243.6887836069161</v>
      </c>
      <c r="N137" s="98">
        <v>178.490767703861</v>
      </c>
      <c r="O137" s="98">
        <v>170.75888978446963</v>
      </c>
      <c r="P137" s="98">
        <v>264.86113794670604</v>
      </c>
      <c r="Q137" s="98">
        <v>184.08069366975377</v>
      </c>
      <c r="R137" s="98">
        <v>178.76572510836994</v>
      </c>
      <c r="S137" s="98">
        <v>193.50251215079234</v>
      </c>
      <c r="T137" s="98">
        <v>173.63025061560174</v>
      </c>
      <c r="U137" s="98">
        <v>199.94684281417619</v>
      </c>
      <c r="V137" s="98">
        <v>180.33526814218578</v>
      </c>
      <c r="W137" s="98">
        <v>203.43637470830544</v>
      </c>
      <c r="DA137" s="63" t="s">
        <v>2539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984.97806320896348</v>
      </c>
      <c r="G138" s="98">
        <v>982.81551486131787</v>
      </c>
      <c r="H138" s="98">
        <v>975.22570358721839</v>
      </c>
      <c r="I138" s="98">
        <v>932.15375060830593</v>
      </c>
      <c r="J138" s="98">
        <v>869.08677339618805</v>
      </c>
      <c r="K138" s="98">
        <v>898.17398420966731</v>
      </c>
      <c r="L138" s="98">
        <v>969.19001872440299</v>
      </c>
      <c r="M138" s="98">
        <v>1006.7931674172604</v>
      </c>
      <c r="N138" s="98">
        <v>1010.0550992419674</v>
      </c>
      <c r="O138" s="98">
        <v>984.58615753814615</v>
      </c>
      <c r="P138" s="98">
        <v>914.32504426624723</v>
      </c>
      <c r="Q138" s="98">
        <v>959.26311759026783</v>
      </c>
      <c r="R138" s="98">
        <v>974.41962313937597</v>
      </c>
      <c r="S138" s="98">
        <v>970.94000307164913</v>
      </c>
      <c r="T138" s="98">
        <v>983.64167771953839</v>
      </c>
      <c r="U138" s="98">
        <v>966.69083712438339</v>
      </c>
      <c r="V138" s="98">
        <v>957.99667526678002</v>
      </c>
      <c r="W138" s="98">
        <v>826.99558959980766</v>
      </c>
      <c r="DA138" s="63" t="s">
        <v>2540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689.60182382313303</v>
      </c>
      <c r="G139" s="122">
        <v>594.60588676147336</v>
      </c>
      <c r="H139" s="122">
        <v>614.03814365688868</v>
      </c>
      <c r="I139" s="122">
        <v>565.40991065779622</v>
      </c>
      <c r="J139" s="122">
        <v>527.10168305106254</v>
      </c>
      <c r="K139" s="122">
        <v>519.57458248916487</v>
      </c>
      <c r="L139" s="122">
        <v>494.67383406067665</v>
      </c>
      <c r="M139" s="122">
        <v>496.91378236065646</v>
      </c>
      <c r="N139" s="122">
        <v>434.50271172153799</v>
      </c>
      <c r="O139" s="122">
        <v>470.71618038677627</v>
      </c>
      <c r="P139" s="122">
        <v>426.62578009574571</v>
      </c>
      <c r="Q139" s="122">
        <v>439.89058380081883</v>
      </c>
      <c r="R139" s="122">
        <v>442.0518584295682</v>
      </c>
      <c r="S139" s="122">
        <v>506.15854503256094</v>
      </c>
      <c r="T139" s="122">
        <v>509.14864600024066</v>
      </c>
      <c r="U139" s="122">
        <v>505.7867172523176</v>
      </c>
      <c r="V139" s="122">
        <v>520.64647586774845</v>
      </c>
      <c r="W139" s="122">
        <v>503.28417023985565</v>
      </c>
      <c r="DA139" s="130" t="s">
        <v>2541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665.08757673550713</v>
      </c>
      <c r="G140" s="98">
        <v>622.98550292700725</v>
      </c>
      <c r="H140" s="98">
        <v>598.81282251254254</v>
      </c>
      <c r="I140" s="98">
        <v>546.25987320842569</v>
      </c>
      <c r="J140" s="98">
        <v>536.32148860633788</v>
      </c>
      <c r="K140" s="98">
        <v>510.17487913417489</v>
      </c>
      <c r="L140" s="98">
        <v>497.95189377602651</v>
      </c>
      <c r="M140" s="98">
        <v>509.88287435796093</v>
      </c>
      <c r="N140" s="98">
        <v>442.16625102660163</v>
      </c>
      <c r="O140" s="98">
        <v>441.24945168454997</v>
      </c>
      <c r="P140" s="98">
        <v>454.63772875600779</v>
      </c>
      <c r="Q140" s="98">
        <v>434.3973891082905</v>
      </c>
      <c r="R140" s="98">
        <v>453.43827711022294</v>
      </c>
      <c r="S140" s="98">
        <v>492.76201375199309</v>
      </c>
      <c r="T140" s="98">
        <v>509.45227254030368</v>
      </c>
      <c r="U140" s="98">
        <v>507.59430024768392</v>
      </c>
      <c r="V140" s="98">
        <v>518.59599156618958</v>
      </c>
      <c r="W140" s="98">
        <v>502.0842141890999</v>
      </c>
      <c r="DA140" s="63" t="s">
        <v>2542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707.19256198578648</v>
      </c>
      <c r="G141" s="33">
        <v>574.37266800858811</v>
      </c>
      <c r="H141" s="33">
        <v>624.46715206643091</v>
      </c>
      <c r="I141" s="33">
        <v>578.52179797713234</v>
      </c>
      <c r="J141" s="33">
        <v>520.40564754286504</v>
      </c>
      <c r="K141" s="33">
        <v>526.33457914558187</v>
      </c>
      <c r="L141" s="33">
        <v>492.45178746609491</v>
      </c>
      <c r="M141" s="33">
        <v>489.08885638264934</v>
      </c>
      <c r="N141" s="33">
        <v>429.87532226084426</v>
      </c>
      <c r="O141" s="33">
        <v>487.64567968583276</v>
      </c>
      <c r="P141" s="33">
        <v>410.52906136653081</v>
      </c>
      <c r="Q141" s="33">
        <v>442.95743759237263</v>
      </c>
      <c r="R141" s="33">
        <v>435.6871772289403</v>
      </c>
      <c r="S141" s="33">
        <v>513.18905580538421</v>
      </c>
      <c r="T141" s="33">
        <v>508.99412117689945</v>
      </c>
      <c r="U141" s="33">
        <v>504.91812016667063</v>
      </c>
      <c r="V141" s="33">
        <v>521.59911031443892</v>
      </c>
      <c r="W141" s="33">
        <v>503.83094254331263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6695.3658897887371</v>
      </c>
      <c r="C143" s="117">
        <f t="shared" si="49"/>
        <v>7277.819528474547</v>
      </c>
      <c r="D143" s="117">
        <f t="shared" si="49"/>
        <v>6842.870882048669</v>
      </c>
      <c r="E143" s="117">
        <f t="shared" si="49"/>
        <v>7540.9204789023006</v>
      </c>
      <c r="F143" s="117">
        <f t="shared" si="49"/>
        <v>7944.5945244674222</v>
      </c>
      <c r="G143" s="117">
        <f t="shared" si="49"/>
        <v>9141.1975227139519</v>
      </c>
      <c r="H143" s="117">
        <f t="shared" si="49"/>
        <v>8152.3989283262163</v>
      </c>
      <c r="I143" s="117">
        <f t="shared" si="49"/>
        <v>8056.2895198661672</v>
      </c>
      <c r="J143" s="117">
        <f t="shared" si="49"/>
        <v>8207.7516154898731</v>
      </c>
      <c r="K143" s="117">
        <f t="shared" si="49"/>
        <v>8325.1380315365495</v>
      </c>
      <c r="L143" s="117">
        <f t="shared" si="49"/>
        <v>9604.3296923215294</v>
      </c>
      <c r="M143" s="117">
        <f t="shared" si="49"/>
        <v>9240.7367917352149</v>
      </c>
      <c r="N143" s="117">
        <f t="shared" si="49"/>
        <v>9899.6896363369815</v>
      </c>
      <c r="O143" s="117">
        <f t="shared" si="49"/>
        <v>9935.6597322140315</v>
      </c>
      <c r="P143" s="117">
        <f t="shared" si="49"/>
        <v>7843.4870846061986</v>
      </c>
      <c r="Q143" s="117">
        <f t="shared" si="49"/>
        <v>9388.2054624065695</v>
      </c>
      <c r="R143" s="117">
        <f t="shared" ref="R143:V143" si="50">R144+R146+R148+R157</f>
        <v>9150.4504022335677</v>
      </c>
      <c r="S143" s="117">
        <f t="shared" si="50"/>
        <v>10112.344662864989</v>
      </c>
      <c r="T143" s="117">
        <f t="shared" si="50"/>
        <v>9612.9027133530944</v>
      </c>
      <c r="U143" s="117">
        <f t="shared" si="50"/>
        <v>7280.2313248852297</v>
      </c>
      <c r="V143" s="117">
        <f t="shared" si="50"/>
        <v>5540.0929525749061</v>
      </c>
      <c r="W143" s="117">
        <f t="shared" ref="W143" si="51">W144+W146+W148+W157</f>
        <v>12607.274838265252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4323.5297973380621</v>
      </c>
      <c r="C144" s="122">
        <f t="shared" si="52"/>
        <v>4898.8593111838691</v>
      </c>
      <c r="D144" s="122">
        <f t="shared" si="52"/>
        <v>4630.3711485453696</v>
      </c>
      <c r="E144" s="122">
        <f t="shared" si="52"/>
        <v>4911.1958164509997</v>
      </c>
      <c r="F144" s="122">
        <f t="shared" si="52"/>
        <v>5696.6425063344595</v>
      </c>
      <c r="G144" s="122">
        <f t="shared" si="52"/>
        <v>7028.0826039201684</v>
      </c>
      <c r="H144" s="122">
        <f t="shared" si="52"/>
        <v>5938.8844720095321</v>
      </c>
      <c r="I144" s="122">
        <f t="shared" si="52"/>
        <v>5993.5086057253357</v>
      </c>
      <c r="J144" s="122">
        <f t="shared" si="52"/>
        <v>6109.0577850952659</v>
      </c>
      <c r="K144" s="122">
        <f t="shared" si="52"/>
        <v>6155.2663406752818</v>
      </c>
      <c r="L144" s="122">
        <f t="shared" si="52"/>
        <v>7455.7702400697917</v>
      </c>
      <c r="M144" s="122">
        <f t="shared" si="52"/>
        <v>6876.5080574040521</v>
      </c>
      <c r="N144" s="122">
        <f t="shared" si="52"/>
        <v>7306.5634638165657</v>
      </c>
      <c r="O144" s="122">
        <f t="shared" si="52"/>
        <v>7648.5432056701711</v>
      </c>
      <c r="P144" s="122">
        <f t="shared" si="52"/>
        <v>5778.6745435000112</v>
      </c>
      <c r="Q144" s="122">
        <f t="shared" si="52"/>
        <v>6841.4217628930191</v>
      </c>
      <c r="R144" s="122">
        <f t="shared" si="52"/>
        <v>6871.7255006626301</v>
      </c>
      <c r="S144" s="122">
        <f t="shared" si="52"/>
        <v>7393.0544916425461</v>
      </c>
      <c r="T144" s="122">
        <f t="shared" si="52"/>
        <v>7110.3148707945829</v>
      </c>
      <c r="U144" s="122">
        <f t="shared" si="52"/>
        <v>4638.6371507367503</v>
      </c>
      <c r="V144" s="122">
        <f t="shared" si="52"/>
        <v>3096.4805611466245</v>
      </c>
      <c r="W144" s="122">
        <f t="shared" si="52"/>
        <v>10216.147902446801</v>
      </c>
      <c r="DA144" s="130" t="s">
        <v>2545</v>
      </c>
    </row>
    <row r="145" spans="1:105" ht="12" customHeight="1" x14ac:dyDescent="0.25">
      <c r="A145" s="97" t="s">
        <v>53</v>
      </c>
      <c r="B145" s="98">
        <v>4323.5297973380621</v>
      </c>
      <c r="C145" s="98">
        <v>4898.8593111838691</v>
      </c>
      <c r="D145" s="98">
        <v>4630.3711485453696</v>
      </c>
      <c r="E145" s="98">
        <v>4911.1958164509997</v>
      </c>
      <c r="F145" s="98">
        <v>5696.6425063344595</v>
      </c>
      <c r="G145" s="98">
        <v>7028.0826039201684</v>
      </c>
      <c r="H145" s="98">
        <v>5938.8844720095321</v>
      </c>
      <c r="I145" s="98">
        <v>5993.5086057253357</v>
      </c>
      <c r="J145" s="98">
        <v>6109.0577850952659</v>
      </c>
      <c r="K145" s="98">
        <v>6155.2663406752818</v>
      </c>
      <c r="L145" s="98">
        <v>7455.7702400697917</v>
      </c>
      <c r="M145" s="98">
        <v>6876.5080574040521</v>
      </c>
      <c r="N145" s="98">
        <v>7306.5634638165657</v>
      </c>
      <c r="O145" s="98">
        <v>7648.5432056701711</v>
      </c>
      <c r="P145" s="98">
        <v>5778.6745435000112</v>
      </c>
      <c r="Q145" s="98">
        <v>6841.4217628930191</v>
      </c>
      <c r="R145" s="98">
        <v>6871.7255006626301</v>
      </c>
      <c r="S145" s="98">
        <v>7393.0544916425461</v>
      </c>
      <c r="T145" s="98">
        <v>7110.3148707945829</v>
      </c>
      <c r="U145" s="98">
        <v>4638.6371507367503</v>
      </c>
      <c r="V145" s="98">
        <v>3096.4805611466245</v>
      </c>
      <c r="W145" s="98">
        <v>10216.147902446801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568.91254345008497</v>
      </c>
      <c r="C146" s="122">
        <f t="shared" si="53"/>
        <v>567.06994916107374</v>
      </c>
      <c r="D146" s="122">
        <f t="shared" si="53"/>
        <v>365.42493675321316</v>
      </c>
      <c r="E146" s="122">
        <f t="shared" si="53"/>
        <v>866.82531027402752</v>
      </c>
      <c r="F146" s="122">
        <f t="shared" si="53"/>
        <v>294.68662084450301</v>
      </c>
      <c r="G146" s="122">
        <f t="shared" si="53"/>
        <v>333.03865932053316</v>
      </c>
      <c r="H146" s="122">
        <f t="shared" si="53"/>
        <v>422.64297968047271</v>
      </c>
      <c r="I146" s="122">
        <f t="shared" si="53"/>
        <v>382.21942661287591</v>
      </c>
      <c r="J146" s="122">
        <f t="shared" si="53"/>
        <v>479.30178187629394</v>
      </c>
      <c r="K146" s="122">
        <f t="shared" si="53"/>
        <v>560.61549044111416</v>
      </c>
      <c r="L146" s="122">
        <f t="shared" si="53"/>
        <v>493.16526452384642</v>
      </c>
      <c r="M146" s="122">
        <f t="shared" si="53"/>
        <v>601.39830319616499</v>
      </c>
      <c r="N146" s="122">
        <f t="shared" si="53"/>
        <v>960.77536371535507</v>
      </c>
      <c r="O146" s="122">
        <f t="shared" si="53"/>
        <v>654.96005155693308</v>
      </c>
      <c r="P146" s="122">
        <f t="shared" si="53"/>
        <v>482.84441102033139</v>
      </c>
      <c r="Q146" s="122">
        <f t="shared" si="53"/>
        <v>972.91725832333816</v>
      </c>
      <c r="R146" s="122">
        <f t="shared" si="53"/>
        <v>685.70909046196005</v>
      </c>
      <c r="S146" s="122">
        <f t="shared" si="53"/>
        <v>1043.083795242821</v>
      </c>
      <c r="T146" s="122">
        <f t="shared" si="53"/>
        <v>823.19818663749209</v>
      </c>
      <c r="U146" s="122">
        <f t="shared" si="53"/>
        <v>973.08289757299099</v>
      </c>
      <c r="V146" s="122">
        <f t="shared" si="53"/>
        <v>795.32540370110303</v>
      </c>
      <c r="W146" s="122">
        <f t="shared" si="53"/>
        <v>865.84353338044525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568.91254345008497</v>
      </c>
      <c r="C147" s="98">
        <f>IF(RES_hhdet_tes!C147=0,0,RES_hhdet_tes!C147*1000*11630/RES_hhdet_num!C143)</f>
        <v>567.06994916107374</v>
      </c>
      <c r="D147" s="98">
        <f>IF(RES_hhdet_tes!D147=0,0,RES_hhdet_tes!D147*1000*11630/RES_hhdet_num!D143)</f>
        <v>365.42493675321316</v>
      </c>
      <c r="E147" s="98">
        <f>IF(RES_hhdet_tes!E147=0,0,RES_hhdet_tes!E147*1000*11630/RES_hhdet_num!E143)</f>
        <v>866.82531027402752</v>
      </c>
      <c r="F147" s="98">
        <f>IF(RES_hhdet_tes!F147=0,0,RES_hhdet_tes!F147*1000*11630/RES_hhdet_num!F143)</f>
        <v>294.68662084450301</v>
      </c>
      <c r="G147" s="98">
        <f>IF(RES_hhdet_tes!G147=0,0,RES_hhdet_tes!G147*1000*11630/RES_hhdet_num!G143)</f>
        <v>333.03865932053316</v>
      </c>
      <c r="H147" s="98">
        <f>IF(RES_hhdet_tes!H147=0,0,RES_hhdet_tes!H147*1000*11630/RES_hhdet_num!H143)</f>
        <v>422.64297968047271</v>
      </c>
      <c r="I147" s="98">
        <f>IF(RES_hhdet_tes!I147=0,0,RES_hhdet_tes!I147*1000*11630/RES_hhdet_num!I143)</f>
        <v>382.21942661287591</v>
      </c>
      <c r="J147" s="98">
        <f>IF(RES_hhdet_tes!J147=0,0,RES_hhdet_tes!J147*1000*11630/RES_hhdet_num!J143)</f>
        <v>479.30178187629394</v>
      </c>
      <c r="K147" s="98">
        <f>IF(RES_hhdet_tes!K147=0,0,RES_hhdet_tes!K147*1000*11630/RES_hhdet_num!K143)</f>
        <v>560.61549044111416</v>
      </c>
      <c r="L147" s="98">
        <f>IF(RES_hhdet_tes!L147=0,0,RES_hhdet_tes!L147*1000*11630/RES_hhdet_num!L143)</f>
        <v>493.16526452384642</v>
      </c>
      <c r="M147" s="98">
        <f>IF(RES_hhdet_tes!M147=0,0,RES_hhdet_tes!M147*1000*11630/RES_hhdet_num!M143)</f>
        <v>601.39830319616499</v>
      </c>
      <c r="N147" s="98">
        <f>IF(RES_hhdet_tes!N147=0,0,RES_hhdet_tes!N147*1000*11630/RES_hhdet_num!N143)</f>
        <v>960.77536371535507</v>
      </c>
      <c r="O147" s="98">
        <f>IF(RES_hhdet_tes!O147=0,0,RES_hhdet_tes!O147*1000*11630/RES_hhdet_num!O143)</f>
        <v>654.96005155693308</v>
      </c>
      <c r="P147" s="98">
        <f>IF(RES_hhdet_tes!P147=0,0,RES_hhdet_tes!P147*1000*11630/RES_hhdet_num!P143)</f>
        <v>482.84441102033139</v>
      </c>
      <c r="Q147" s="98">
        <f>IF(RES_hhdet_tes!Q147=0,0,RES_hhdet_tes!Q147*1000*11630/RES_hhdet_num!Q143)</f>
        <v>972.91725832333816</v>
      </c>
      <c r="R147" s="98">
        <f>IF(RES_hhdet_tes!R147=0,0,RES_hhdet_tes!R147*1000*11630/RES_hhdet_num!R143)</f>
        <v>685.70909046196005</v>
      </c>
      <c r="S147" s="98">
        <f>IF(RES_hhdet_tes!S147=0,0,RES_hhdet_tes!S147*1000*11630/RES_hhdet_num!S143)</f>
        <v>1043.083795242821</v>
      </c>
      <c r="T147" s="98">
        <f>IF(RES_hhdet_tes!T147=0,0,RES_hhdet_tes!T147*1000*11630/RES_hhdet_num!T143)</f>
        <v>823.19818663749209</v>
      </c>
      <c r="U147" s="98">
        <f>IF(RES_hhdet_tes!U147=0,0,RES_hhdet_tes!U147*1000*11630/RES_hhdet_num!U143)</f>
        <v>973.08289757299099</v>
      </c>
      <c r="V147" s="98">
        <f>IF(RES_hhdet_tes!V147=0,0,RES_hhdet_tes!V147*1000*11630/RES_hhdet_num!V143)</f>
        <v>795.32540370110303</v>
      </c>
      <c r="W147" s="98">
        <f>IF(RES_hhdet_tes!W147=0,0,RES_hhdet_tes!W147*1000*11630/RES_hhdet_num!W143)</f>
        <v>865.84353338044525</v>
      </c>
      <c r="DA147" s="63" t="s">
        <v>2548</v>
      </c>
    </row>
    <row r="148" spans="1:105" ht="12" customHeight="1" x14ac:dyDescent="0.25">
      <c r="A148" s="121" t="s">
        <v>55</v>
      </c>
      <c r="B148" s="122">
        <v>1182.7011402950641</v>
      </c>
      <c r="C148" s="122">
        <v>1179.5815458485024</v>
      </c>
      <c r="D148" s="122">
        <v>1206.1526639112851</v>
      </c>
      <c r="E148" s="122">
        <v>1160.9310096262411</v>
      </c>
      <c r="F148" s="122">
        <v>1263.0748884532995</v>
      </c>
      <c r="G148" s="122">
        <v>1187.5623381868518</v>
      </c>
      <c r="H148" s="122">
        <v>1175.4545882867872</v>
      </c>
      <c r="I148" s="122">
        <v>1112.869581970454</v>
      </c>
      <c r="J148" s="122">
        <v>1092.7348699572221</v>
      </c>
      <c r="K148" s="122">
        <v>1089.3940371146603</v>
      </c>
      <c r="L148" s="122">
        <v>1160.7620000083789</v>
      </c>
      <c r="M148" s="122">
        <v>1265.6899704881966</v>
      </c>
      <c r="N148" s="122">
        <v>1197.7020736652462</v>
      </c>
      <c r="O148" s="122">
        <v>1162.1882763581975</v>
      </c>
      <c r="P148" s="122">
        <v>1154.7079679629194</v>
      </c>
      <c r="Q148" s="122">
        <v>1134.0229512619221</v>
      </c>
      <c r="R148" s="122">
        <v>1150.9671669760305</v>
      </c>
      <c r="S148" s="122">
        <v>1169.9231357116394</v>
      </c>
      <c r="T148" s="122">
        <v>1170.2435543107115</v>
      </c>
      <c r="U148" s="122">
        <v>1162.7500922639679</v>
      </c>
      <c r="V148" s="122">
        <v>1127.6234498892898</v>
      </c>
      <c r="W148" s="122">
        <v>1021.9847975023497</v>
      </c>
      <c r="DA148" s="130" t="s">
        <v>2549</v>
      </c>
    </row>
    <row r="149" spans="1:105" ht="12" customHeight="1" x14ac:dyDescent="0.25">
      <c r="A149" s="97" t="s">
        <v>124</v>
      </c>
      <c r="B149" s="98">
        <v>1176.1385498144136</v>
      </c>
      <c r="C149" s="98">
        <v>1195.4930529791984</v>
      </c>
      <c r="D149" s="98">
        <v>1181.5224613604057</v>
      </c>
      <c r="E149" s="98">
        <v>1166.1037207446657</v>
      </c>
      <c r="F149" s="98">
        <v>1322.1710345322986</v>
      </c>
      <c r="G149" s="98">
        <v>1208.3917381010824</v>
      </c>
      <c r="H149" s="98">
        <v>1186.9803889908992</v>
      </c>
      <c r="I149" s="98">
        <v>1095.0691697057428</v>
      </c>
      <c r="J149" s="98">
        <v>1053.5131925426933</v>
      </c>
      <c r="K149" s="98">
        <v>1072.5349947102725</v>
      </c>
      <c r="L149" s="98">
        <v>1157.0499016266895</v>
      </c>
      <c r="M149" s="98">
        <v>1298.2349095296795</v>
      </c>
      <c r="N149" s="98">
        <v>1217.6126809367099</v>
      </c>
      <c r="O149" s="98">
        <v>1179.0165377236615</v>
      </c>
      <c r="P149" s="98">
        <v>1084.9708803681456</v>
      </c>
      <c r="Q149" s="98">
        <v>1112.8279733416355</v>
      </c>
      <c r="R149" s="98">
        <v>1147.597222016168</v>
      </c>
      <c r="S149" s="98">
        <v>1184.0064889343719</v>
      </c>
      <c r="T149" s="98">
        <v>1195.8793438868568</v>
      </c>
      <c r="U149" s="98">
        <v>1143.5731959494308</v>
      </c>
      <c r="V149" s="98">
        <v>1114.5683363464891</v>
      </c>
      <c r="W149" s="98">
        <v>1040.8106428680694</v>
      </c>
      <c r="DA149" s="63" t="s">
        <v>2550</v>
      </c>
    </row>
    <row r="150" spans="1:105" ht="12" customHeight="1" x14ac:dyDescent="0.25">
      <c r="A150" s="97" t="s">
        <v>123</v>
      </c>
      <c r="B150" s="98">
        <v>1176.1385498144136</v>
      </c>
      <c r="C150" s="98">
        <v>1195.6684180171317</v>
      </c>
      <c r="D150" s="98">
        <v>1182.0008318290743</v>
      </c>
      <c r="E150" s="98">
        <v>1167.2872758014958</v>
      </c>
      <c r="F150" s="98">
        <v>1320.6581857265319</v>
      </c>
      <c r="G150" s="98">
        <v>1206.716294524248</v>
      </c>
      <c r="H150" s="98">
        <v>1184.7657902110107</v>
      </c>
      <c r="I150" s="98">
        <v>1093.7968626345009</v>
      </c>
      <c r="J150" s="98">
        <v>1051.3945683513446</v>
      </c>
      <c r="K150" s="98">
        <v>1071.3065061563771</v>
      </c>
      <c r="L150" s="98">
        <v>1156.4361932078887</v>
      </c>
      <c r="M150" s="98">
        <v>1298.0211625267639</v>
      </c>
      <c r="N150" s="98">
        <v>1217.6304391322465</v>
      </c>
      <c r="O150" s="98">
        <v>1179.0913344405437</v>
      </c>
      <c r="P150" s="98">
        <v>1085.5222849841437</v>
      </c>
      <c r="Q150" s="98">
        <v>1113.2882689434234</v>
      </c>
      <c r="R150" s="98">
        <v>1148.0787959159077</v>
      </c>
      <c r="S150" s="98">
        <v>1184.3828231661621</v>
      </c>
      <c r="T150" s="98">
        <v>1195.9124740727095</v>
      </c>
      <c r="U150" s="98">
        <v>1144.0617023077771</v>
      </c>
      <c r="V150" s="98">
        <v>1113.5863120584636</v>
      </c>
      <c r="W150" s="98">
        <v>1039.9136361008741</v>
      </c>
      <c r="DA150" s="63" t="s">
        <v>2551</v>
      </c>
    </row>
    <row r="151" spans="1:105" ht="12" customHeight="1" x14ac:dyDescent="0.25">
      <c r="A151" s="100" t="s">
        <v>50</v>
      </c>
      <c r="B151" s="101">
        <v>211.89592814321821</v>
      </c>
      <c r="C151" s="101">
        <v>187.00658978511885</v>
      </c>
      <c r="D151" s="101">
        <v>217.38807330455785</v>
      </c>
      <c r="E151" s="101">
        <v>179.83132762153704</v>
      </c>
      <c r="F151" s="101">
        <v>254.76438393070092</v>
      </c>
      <c r="G151" s="101">
        <v>198.54922428515641</v>
      </c>
      <c r="H151" s="101">
        <v>197.99098094398821</v>
      </c>
      <c r="I151" s="101">
        <v>183.75314984450614</v>
      </c>
      <c r="J151" s="101">
        <v>222.62577074380545</v>
      </c>
      <c r="K151" s="101">
        <v>190.86623796032495</v>
      </c>
      <c r="L151" s="101">
        <v>190.94991212713387</v>
      </c>
      <c r="M151" s="101">
        <v>252.96613068399219</v>
      </c>
      <c r="N151" s="101">
        <v>183.86432081012896</v>
      </c>
      <c r="O151" s="101">
        <v>176.39873619798809</v>
      </c>
      <c r="P151" s="101">
        <v>241.20490987510109</v>
      </c>
      <c r="Q151" s="101">
        <v>179.11456727337247</v>
      </c>
      <c r="R151" s="101">
        <v>178.55012884750622</v>
      </c>
      <c r="S151" s="101">
        <v>197.00024404552636</v>
      </c>
      <c r="T151" s="101">
        <v>181.27595687285267</v>
      </c>
      <c r="U151" s="101">
        <v>195.7321488426208</v>
      </c>
      <c r="V151" s="101">
        <v>177.26801319285519</v>
      </c>
      <c r="W151" s="101">
        <v>203.97294925459397</v>
      </c>
      <c r="DA151" s="131" t="s">
        <v>2552</v>
      </c>
    </row>
    <row r="152" spans="1:105" ht="12" customHeight="1" x14ac:dyDescent="0.25">
      <c r="A152" s="103" t="s">
        <v>52</v>
      </c>
      <c r="B152" s="104">
        <v>964.24262167119537</v>
      </c>
      <c r="C152" s="104">
        <v>1008.6618282320128</v>
      </c>
      <c r="D152" s="104">
        <v>964.61275852451649</v>
      </c>
      <c r="E152" s="104">
        <v>987.4559481799588</v>
      </c>
      <c r="F152" s="104">
        <v>1065.893801795831</v>
      </c>
      <c r="G152" s="104">
        <v>1008.1670702390917</v>
      </c>
      <c r="H152" s="104">
        <v>986.77480926702253</v>
      </c>
      <c r="I152" s="104">
        <v>910.04371278999474</v>
      </c>
      <c r="J152" s="104">
        <v>828.76879760753945</v>
      </c>
      <c r="K152" s="104">
        <v>880.44026819605187</v>
      </c>
      <c r="L152" s="104">
        <v>965.48628108075468</v>
      </c>
      <c r="M152" s="104">
        <v>1045.0550318427715</v>
      </c>
      <c r="N152" s="104">
        <v>1033.7661183221176</v>
      </c>
      <c r="O152" s="104">
        <v>1002.6925982425558</v>
      </c>
      <c r="P152" s="104">
        <v>844.31737510904259</v>
      </c>
      <c r="Q152" s="104">
        <v>934.17370167005095</v>
      </c>
      <c r="R152" s="104">
        <v>969.52866706840132</v>
      </c>
      <c r="S152" s="104">
        <v>987.3825791206358</v>
      </c>
      <c r="T152" s="104">
        <v>1014.6365171998568</v>
      </c>
      <c r="U152" s="104">
        <v>948.3295534651561</v>
      </c>
      <c r="V152" s="104">
        <v>936.31829886560843</v>
      </c>
      <c r="W152" s="104">
        <v>835.94068684628007</v>
      </c>
      <c r="DA152" s="132" t="s">
        <v>2553</v>
      </c>
    </row>
    <row r="153" spans="1:105" ht="12" customHeight="1" x14ac:dyDescent="0.25">
      <c r="A153" s="106" t="s">
        <v>122</v>
      </c>
      <c r="B153" s="101">
        <v>1189.4299229984131</v>
      </c>
      <c r="C153" s="101">
        <v>1164.7901979854823</v>
      </c>
      <c r="D153" s="101">
        <v>1224.1591354741918</v>
      </c>
      <c r="E153" s="101">
        <v>1157.4620493631294</v>
      </c>
      <c r="F153" s="101">
        <v>1222.1246691487927</v>
      </c>
      <c r="G153" s="101">
        <v>1176.4989644056159</v>
      </c>
      <c r="H153" s="101">
        <v>1170.4696762598221</v>
      </c>
      <c r="I153" s="101">
        <v>1118.823916045031</v>
      </c>
      <c r="J153" s="101">
        <v>1105.3557202750112</v>
      </c>
      <c r="K153" s="101">
        <v>1095.5021677216187</v>
      </c>
      <c r="L153" s="101">
        <v>1162.0799607580848</v>
      </c>
      <c r="M153" s="101">
        <v>1252.1556000661892</v>
      </c>
      <c r="N153" s="101">
        <v>1190.0053147657738</v>
      </c>
      <c r="O153" s="101">
        <v>1156.2356140667546</v>
      </c>
      <c r="P153" s="101">
        <v>1176.525927289114</v>
      </c>
      <c r="Q153" s="101">
        <v>1140.0093590763811</v>
      </c>
      <c r="R153" s="101">
        <v>1151.5326477311257</v>
      </c>
      <c r="S153" s="101">
        <v>1164.7397584565801</v>
      </c>
      <c r="T153" s="101">
        <v>1161.195462562674</v>
      </c>
      <c r="U153" s="101">
        <v>1168.3572063812273</v>
      </c>
      <c r="V153" s="101">
        <v>1131.4092755762831</v>
      </c>
      <c r="W153" s="101">
        <v>1016.2321054590832</v>
      </c>
      <c r="DA153" s="131" t="s">
        <v>2554</v>
      </c>
    </row>
    <row r="154" spans="1:105" ht="12" customHeight="1" x14ac:dyDescent="0.25">
      <c r="A154" s="107" t="s">
        <v>121</v>
      </c>
      <c r="B154" s="104">
        <v>1189.4299229984126</v>
      </c>
      <c r="C154" s="104">
        <v>1164.8041590571688</v>
      </c>
      <c r="D154" s="104">
        <v>1224.2102819733873</v>
      </c>
      <c r="E154" s="104">
        <v>1157.5799187183509</v>
      </c>
      <c r="F154" s="104">
        <v>1222.3049678646664</v>
      </c>
      <c r="G154" s="104">
        <v>1176.4055827342609</v>
      </c>
      <c r="H154" s="104">
        <v>1170.3892098437555</v>
      </c>
      <c r="I154" s="104">
        <v>1118.8913358415</v>
      </c>
      <c r="J154" s="104">
        <v>1104.9746622158245</v>
      </c>
      <c r="K154" s="104">
        <v>1095.3823636480886</v>
      </c>
      <c r="L154" s="104">
        <v>1162.3970243777812</v>
      </c>
      <c r="M154" s="104">
        <v>1252.5419147783491</v>
      </c>
      <c r="N154" s="104">
        <v>1190.3437745034823</v>
      </c>
      <c r="O154" s="104">
        <v>1156.5075950278399</v>
      </c>
      <c r="P154" s="104">
        <v>1177.568262194136</v>
      </c>
      <c r="Q154" s="104">
        <v>1140.6616465343416</v>
      </c>
      <c r="R154" s="104">
        <v>1153.0057706158946</v>
      </c>
      <c r="S154" s="104">
        <v>1167.2862302181284</v>
      </c>
      <c r="T154" s="104">
        <v>1163.9889245986742</v>
      </c>
      <c r="U154" s="104">
        <v>1169.8591210348652</v>
      </c>
      <c r="V154" s="104">
        <v>1131.9850364720555</v>
      </c>
      <c r="W154" s="104">
        <v>1016.7703863083588</v>
      </c>
      <c r="DA154" s="132" t="s">
        <v>2555</v>
      </c>
    </row>
    <row r="155" spans="1:105" ht="12" customHeight="1" x14ac:dyDescent="0.25">
      <c r="A155" s="108" t="s">
        <v>53</v>
      </c>
      <c r="B155" s="98">
        <v>214.31639367840165</v>
      </c>
      <c r="C155" s="98">
        <v>182.07788318908646</v>
      </c>
      <c r="D155" s="98">
        <v>225.23436956667217</v>
      </c>
      <c r="E155" s="98">
        <v>178.21765088670443</v>
      </c>
      <c r="F155" s="98">
        <v>235.68725394116711</v>
      </c>
      <c r="G155" s="98">
        <v>193.37691152816461</v>
      </c>
      <c r="H155" s="98">
        <v>195.45451284995914</v>
      </c>
      <c r="I155" s="98">
        <v>188.09995912030794</v>
      </c>
      <c r="J155" s="98">
        <v>234.98286936966895</v>
      </c>
      <c r="K155" s="98">
        <v>195.41390032954999</v>
      </c>
      <c r="L155" s="98">
        <v>191.557421686954</v>
      </c>
      <c r="M155" s="98">
        <v>244.09022087765561</v>
      </c>
      <c r="N155" s="98">
        <v>178.7607698208605</v>
      </c>
      <c r="O155" s="98">
        <v>170.93071322018275</v>
      </c>
      <c r="P155" s="98">
        <v>264.49773126525554</v>
      </c>
      <c r="Q155" s="98">
        <v>183.64885965939118</v>
      </c>
      <c r="R155" s="98">
        <v>178.73788715012665</v>
      </c>
      <c r="S155" s="98">
        <v>193.97506960924349</v>
      </c>
      <c r="T155" s="98">
        <v>174.63802909537446</v>
      </c>
      <c r="U155" s="98">
        <v>200.49895679745941</v>
      </c>
      <c r="V155" s="98">
        <v>179.32978712149722</v>
      </c>
      <c r="W155" s="98">
        <v>200.73919333453912</v>
      </c>
      <c r="DA155" s="63" t="s">
        <v>2556</v>
      </c>
    </row>
    <row r="156" spans="1:105" ht="12" customHeight="1" x14ac:dyDescent="0.25">
      <c r="A156" s="108" t="s">
        <v>52</v>
      </c>
      <c r="B156" s="98">
        <v>975.11352932001114</v>
      </c>
      <c r="C156" s="98">
        <v>982.72627586808244</v>
      </c>
      <c r="D156" s="98">
        <v>998.97591240671511</v>
      </c>
      <c r="E156" s="98">
        <v>979.36226783164625</v>
      </c>
      <c r="F156" s="98">
        <v>986.6177139234992</v>
      </c>
      <c r="G156" s="98">
        <v>983.02867120609619</v>
      </c>
      <c r="H156" s="98">
        <v>974.93469699379636</v>
      </c>
      <c r="I156" s="98">
        <v>930.79137672119202</v>
      </c>
      <c r="J156" s="98">
        <v>869.9917928461557</v>
      </c>
      <c r="K156" s="98">
        <v>899.96846331853874</v>
      </c>
      <c r="L156" s="98">
        <v>970.83960269082718</v>
      </c>
      <c r="M156" s="98">
        <v>1008.4516939006934</v>
      </c>
      <c r="N156" s="98">
        <v>1011.5830046826218</v>
      </c>
      <c r="O156" s="98">
        <v>985.57688180765695</v>
      </c>
      <c r="P156" s="98">
        <v>913.07053092888066</v>
      </c>
      <c r="Q156" s="98">
        <v>957.01278687495039</v>
      </c>
      <c r="R156" s="98">
        <v>974.26788346576791</v>
      </c>
      <c r="S156" s="98">
        <v>973.31116060888485</v>
      </c>
      <c r="T156" s="98">
        <v>989.35089550329974</v>
      </c>
      <c r="U156" s="98">
        <v>969.3601642374058</v>
      </c>
      <c r="V156" s="98">
        <v>952.65524935055828</v>
      </c>
      <c r="W156" s="98">
        <v>816.03119297381966</v>
      </c>
      <c r="DA156" s="63" t="s">
        <v>2557</v>
      </c>
    </row>
    <row r="157" spans="1:105" ht="12" customHeight="1" x14ac:dyDescent="0.25">
      <c r="A157" s="121" t="s">
        <v>54</v>
      </c>
      <c r="B157" s="122">
        <v>620.22240870552685</v>
      </c>
      <c r="C157" s="122">
        <v>632.30872228110138</v>
      </c>
      <c r="D157" s="122">
        <v>640.92213283880119</v>
      </c>
      <c r="E157" s="122">
        <v>601.96834255103238</v>
      </c>
      <c r="F157" s="122">
        <v>690.19050883516036</v>
      </c>
      <c r="G157" s="122">
        <v>592.5139212863985</v>
      </c>
      <c r="H157" s="122">
        <v>615.41688834942534</v>
      </c>
      <c r="I157" s="122">
        <v>567.69190555750106</v>
      </c>
      <c r="J157" s="122">
        <v>526.65717856109177</v>
      </c>
      <c r="K157" s="122">
        <v>519.86216330549382</v>
      </c>
      <c r="L157" s="122">
        <v>494.63218771951307</v>
      </c>
      <c r="M157" s="122">
        <v>497.14046064680105</v>
      </c>
      <c r="N157" s="122">
        <v>434.64873513981291</v>
      </c>
      <c r="O157" s="122">
        <v>469.96819862872928</v>
      </c>
      <c r="P157" s="122">
        <v>427.26016212293638</v>
      </c>
      <c r="Q157" s="122">
        <v>439.84348992828933</v>
      </c>
      <c r="R157" s="122">
        <v>442.04864413294746</v>
      </c>
      <c r="S157" s="122">
        <v>506.28324026798276</v>
      </c>
      <c r="T157" s="122">
        <v>509.14610161030737</v>
      </c>
      <c r="U157" s="122">
        <v>505.76118431152128</v>
      </c>
      <c r="V157" s="122">
        <v>520.6635378378885</v>
      </c>
      <c r="W157" s="122">
        <v>503.29860493565621</v>
      </c>
      <c r="DA157" s="130" t="s">
        <v>2558</v>
      </c>
    </row>
    <row r="158" spans="1:105" ht="12" customHeight="1" x14ac:dyDescent="0.25">
      <c r="A158" s="97" t="s">
        <v>50</v>
      </c>
      <c r="B158" s="98">
        <v>637.52383983748689</v>
      </c>
      <c r="C158" s="98">
        <v>622.77756623039716</v>
      </c>
      <c r="D158" s="98">
        <v>633.04125338797962</v>
      </c>
      <c r="E158" s="98">
        <v>619.58650443156841</v>
      </c>
      <c r="F158" s="98">
        <v>665.08757673550713</v>
      </c>
      <c r="G158" s="98">
        <v>622.98550292700702</v>
      </c>
      <c r="H158" s="98">
        <v>598.81282251254277</v>
      </c>
      <c r="I158" s="98">
        <v>546.25987320842592</v>
      </c>
      <c r="J158" s="98">
        <v>536.32148860633765</v>
      </c>
      <c r="K158" s="98">
        <v>510.1748791341746</v>
      </c>
      <c r="L158" s="98">
        <v>497.95189377602691</v>
      </c>
      <c r="M158" s="98">
        <v>509.8828743579607</v>
      </c>
      <c r="N158" s="98">
        <v>442.16625102660214</v>
      </c>
      <c r="O158" s="98">
        <v>441.24945168455133</v>
      </c>
      <c r="P158" s="98">
        <v>454.63772875600756</v>
      </c>
      <c r="Q158" s="98">
        <v>434.3973891082901</v>
      </c>
      <c r="R158" s="98">
        <v>453.43827711022465</v>
      </c>
      <c r="S158" s="98">
        <v>492.76201375199349</v>
      </c>
      <c r="T158" s="98">
        <v>509.45227254030425</v>
      </c>
      <c r="U158" s="98">
        <v>507.59430024767858</v>
      </c>
      <c r="V158" s="98">
        <v>518.59599156619038</v>
      </c>
      <c r="W158" s="98">
        <v>502.08421418909984</v>
      </c>
      <c r="DA158" s="63" t="s">
        <v>2559</v>
      </c>
    </row>
    <row r="159" spans="1:105" ht="12" customHeight="1" x14ac:dyDescent="0.25">
      <c r="A159" s="109" t="s">
        <v>120</v>
      </c>
      <c r="B159" s="33">
        <v>608.74376218958525</v>
      </c>
      <c r="C159" s="33">
        <v>638.10964156077785</v>
      </c>
      <c r="D159" s="33">
        <v>645.57913003454553</v>
      </c>
      <c r="E159" s="33">
        <v>590.40040613402039</v>
      </c>
      <c r="F159" s="33">
        <v>707.19256198578637</v>
      </c>
      <c r="G159" s="33">
        <v>574.37266800858845</v>
      </c>
      <c r="H159" s="33">
        <v>624.46715206643114</v>
      </c>
      <c r="I159" s="33">
        <v>578.52179797713245</v>
      </c>
      <c r="J159" s="33">
        <v>520.4056475428647</v>
      </c>
      <c r="K159" s="33">
        <v>526.33457914558164</v>
      </c>
      <c r="L159" s="33">
        <v>492.45178746609463</v>
      </c>
      <c r="M159" s="33">
        <v>489.08885638264917</v>
      </c>
      <c r="N159" s="33">
        <v>429.87532226084483</v>
      </c>
      <c r="O159" s="33">
        <v>487.64567968583299</v>
      </c>
      <c r="P159" s="33">
        <v>410.52906136653257</v>
      </c>
      <c r="Q159" s="33">
        <v>442.9574375923745</v>
      </c>
      <c r="R159" s="33">
        <v>435.68717722894195</v>
      </c>
      <c r="S159" s="33">
        <v>513.18905580538444</v>
      </c>
      <c r="T159" s="33">
        <v>508.99412117689855</v>
      </c>
      <c r="U159" s="33">
        <v>504.91812016666967</v>
      </c>
      <c r="V159" s="33">
        <v>521.59911031444187</v>
      </c>
      <c r="W159" s="33">
        <v>503.83094254331291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7014.4465591502676</v>
      </c>
      <c r="C161" s="117">
        <f t="shared" si="54"/>
        <v>6711.5714575270904</v>
      </c>
      <c r="D161" s="117">
        <f t="shared" si="54"/>
        <v>7162.1858705695231</v>
      </c>
      <c r="E161" s="117">
        <f t="shared" si="54"/>
        <v>8169.7932103113972</v>
      </c>
      <c r="F161" s="117">
        <f t="shared" si="54"/>
        <v>7956.7983001167777</v>
      </c>
      <c r="G161" s="117">
        <f t="shared" si="54"/>
        <v>8937.585527646117</v>
      </c>
      <c r="H161" s="117">
        <f t="shared" si="54"/>
        <v>8167.4297296147079</v>
      </c>
      <c r="I161" s="117">
        <f t="shared" si="54"/>
        <v>7641.3772645110093</v>
      </c>
      <c r="J161" s="117">
        <f t="shared" si="54"/>
        <v>8472.762949668162</v>
      </c>
      <c r="K161" s="117">
        <f t="shared" si="54"/>
        <v>8231.2838369873862</v>
      </c>
      <c r="L161" s="117">
        <f t="shared" si="54"/>
        <v>9320.2024940168521</v>
      </c>
      <c r="M161" s="117">
        <f t="shared" si="54"/>
        <v>9750.6375676451989</v>
      </c>
      <c r="N161" s="117">
        <f t="shared" si="54"/>
        <v>10144.952921451719</v>
      </c>
      <c r="O161" s="117">
        <f t="shared" si="54"/>
        <v>8945.8624576548464</v>
      </c>
      <c r="P161" s="117">
        <f t="shared" si="54"/>
        <v>6764.3569238655009</v>
      </c>
      <c r="Q161" s="117">
        <f t="shared" si="54"/>
        <v>9946.0319551566608</v>
      </c>
      <c r="R161" s="117">
        <f t="shared" ref="R161:V161" si="55">R162+R164+R166+R175</f>
        <v>10102.793931208838</v>
      </c>
      <c r="S161" s="117">
        <f t="shared" si="55"/>
        <v>8608.7049018439702</v>
      </c>
      <c r="T161" s="117">
        <f t="shared" si="55"/>
        <v>8981.681101439679</v>
      </c>
      <c r="U161" s="117">
        <f t="shared" si="55"/>
        <v>10299.274202479259</v>
      </c>
      <c r="V161" s="117">
        <f t="shared" si="55"/>
        <v>11109.109537197302</v>
      </c>
      <c r="W161" s="117">
        <f t="shared" ref="W161" si="56">W162+W164+W166+W175</f>
        <v>3148.4540067996577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4927.0678528188655</v>
      </c>
      <c r="C162" s="122">
        <f t="shared" si="57"/>
        <v>4551.0715440907243</v>
      </c>
      <c r="D162" s="122">
        <f t="shared" si="57"/>
        <v>5045.369147585795</v>
      </c>
      <c r="E162" s="122">
        <f t="shared" si="57"/>
        <v>5707.021190297547</v>
      </c>
      <c r="F162" s="122">
        <f t="shared" si="57"/>
        <v>5747.0384651173135</v>
      </c>
      <c r="G162" s="122">
        <f t="shared" si="57"/>
        <v>6897.0094237281373</v>
      </c>
      <c r="H162" s="122">
        <f t="shared" si="57"/>
        <v>6069.8982465625431</v>
      </c>
      <c r="I162" s="122">
        <f t="shared" si="57"/>
        <v>5687.4677852718105</v>
      </c>
      <c r="J162" s="122">
        <f t="shared" si="57"/>
        <v>6492.0815327263363</v>
      </c>
      <c r="K162" s="122">
        <f t="shared" si="57"/>
        <v>6198.0979484345544</v>
      </c>
      <c r="L162" s="122">
        <f t="shared" si="57"/>
        <v>7280.5741087051547</v>
      </c>
      <c r="M162" s="122">
        <f t="shared" si="57"/>
        <v>7494.097919770652</v>
      </c>
      <c r="N162" s="122">
        <f t="shared" si="57"/>
        <v>7722.7691750243257</v>
      </c>
      <c r="O162" s="122">
        <f t="shared" si="57"/>
        <v>6789.029955231852</v>
      </c>
      <c r="P162" s="122">
        <f t="shared" si="57"/>
        <v>4757.4907238434726</v>
      </c>
      <c r="Q162" s="122">
        <f t="shared" si="57"/>
        <v>7498.1054760227989</v>
      </c>
      <c r="R162" s="122">
        <f t="shared" si="57"/>
        <v>7900.3586443014483</v>
      </c>
      <c r="S162" s="122">
        <f t="shared" si="57"/>
        <v>6013.5819477320429</v>
      </c>
      <c r="T162" s="122">
        <f t="shared" si="57"/>
        <v>6618.0640304188264</v>
      </c>
      <c r="U162" s="122">
        <f t="shared" si="57"/>
        <v>7771.677916611924</v>
      </c>
      <c r="V162" s="122">
        <f t="shared" si="57"/>
        <v>8729.2214982875212</v>
      </c>
      <c r="W162" s="122">
        <f t="shared" si="57"/>
        <v>625.42202156309281</v>
      </c>
      <c r="DA162" s="130" t="s">
        <v>2562</v>
      </c>
    </row>
    <row r="163" spans="1:105" ht="12" customHeight="1" x14ac:dyDescent="0.25">
      <c r="A163" s="97" t="s">
        <v>53</v>
      </c>
      <c r="B163" s="33">
        <v>4927.0678528188655</v>
      </c>
      <c r="C163" s="33">
        <v>4551.0715440907243</v>
      </c>
      <c r="D163" s="33">
        <v>5045.369147585795</v>
      </c>
      <c r="E163" s="33">
        <v>5707.021190297547</v>
      </c>
      <c r="F163" s="33">
        <v>5747.0384651173135</v>
      </c>
      <c r="G163" s="33">
        <v>6897.0094237281373</v>
      </c>
      <c r="H163" s="33">
        <v>6069.8982465625431</v>
      </c>
      <c r="I163" s="33">
        <v>5687.4677852718105</v>
      </c>
      <c r="J163" s="33">
        <v>6492.0815327263363</v>
      </c>
      <c r="K163" s="33">
        <v>6198.0979484345544</v>
      </c>
      <c r="L163" s="33">
        <v>7280.5741087051547</v>
      </c>
      <c r="M163" s="33">
        <v>7494.097919770652</v>
      </c>
      <c r="N163" s="33">
        <v>7722.7691750243257</v>
      </c>
      <c r="O163" s="33">
        <v>6789.029955231852</v>
      </c>
      <c r="P163" s="33">
        <v>4757.4907238434726</v>
      </c>
      <c r="Q163" s="33">
        <v>7498.1054760227989</v>
      </c>
      <c r="R163" s="33">
        <v>7900.3586443014483</v>
      </c>
      <c r="S163" s="33">
        <v>6013.5819477320429</v>
      </c>
      <c r="T163" s="33">
        <v>6618.0640304188264</v>
      </c>
      <c r="U163" s="33">
        <v>7771.677916611924</v>
      </c>
      <c r="V163" s="33">
        <v>8729.2214982875212</v>
      </c>
      <c r="W163" s="33">
        <v>625.42202156309281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284.45531737680301</v>
      </c>
      <c r="C164" s="122">
        <f t="shared" si="58"/>
        <v>348.24172496970465</v>
      </c>
      <c r="D164" s="122">
        <f t="shared" si="58"/>
        <v>271.46838466859464</v>
      </c>
      <c r="E164" s="122">
        <f t="shared" si="58"/>
        <v>698.739850154333</v>
      </c>
      <c r="F164" s="122">
        <f t="shared" si="58"/>
        <v>251.68928395963835</v>
      </c>
      <c r="G164" s="122">
        <f t="shared" si="58"/>
        <v>256.75823730839414</v>
      </c>
      <c r="H164" s="122">
        <f t="shared" si="58"/>
        <v>303.72878405485153</v>
      </c>
      <c r="I164" s="122">
        <f t="shared" si="58"/>
        <v>271.92062613332843</v>
      </c>
      <c r="J164" s="122">
        <f t="shared" si="58"/>
        <v>360.2064053239867</v>
      </c>
      <c r="K164" s="122">
        <f t="shared" si="58"/>
        <v>420.41714375662235</v>
      </c>
      <c r="L164" s="122">
        <f t="shared" si="58"/>
        <v>380.9358768440847</v>
      </c>
      <c r="M164" s="122">
        <f t="shared" si="58"/>
        <v>491.07819762053055</v>
      </c>
      <c r="N164" s="122">
        <f t="shared" si="58"/>
        <v>787.33852049268069</v>
      </c>
      <c r="O164" s="122">
        <f t="shared" si="58"/>
        <v>522.32466249978506</v>
      </c>
      <c r="P164" s="122">
        <f t="shared" si="58"/>
        <v>423.80096497584066</v>
      </c>
      <c r="Q164" s="122">
        <f t="shared" si="58"/>
        <v>869.4176702087135</v>
      </c>
      <c r="R164" s="122">
        <f t="shared" si="58"/>
        <v>601.75685398074575</v>
      </c>
      <c r="S164" s="122">
        <f t="shared" si="58"/>
        <v>909.80775736383703</v>
      </c>
      <c r="T164" s="122">
        <f t="shared" si="58"/>
        <v>673.91461338528393</v>
      </c>
      <c r="U164" s="122">
        <f t="shared" si="58"/>
        <v>844.07457105355741</v>
      </c>
      <c r="V164" s="122">
        <f t="shared" si="58"/>
        <v>711.75567748078117</v>
      </c>
      <c r="W164" s="122">
        <f t="shared" si="58"/>
        <v>972.62658314884879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284.45531737680301</v>
      </c>
      <c r="C165" s="98">
        <f>IF(RES_hhdet_tes!C165=0,0,RES_hhdet_tes!C165*1000*11630/RES_hhdet_num!C161)</f>
        <v>348.24172496970465</v>
      </c>
      <c r="D165" s="98">
        <f>IF(RES_hhdet_tes!D165=0,0,RES_hhdet_tes!D165*1000*11630/RES_hhdet_num!D161)</f>
        <v>271.46838466859464</v>
      </c>
      <c r="E165" s="98">
        <f>IF(RES_hhdet_tes!E165=0,0,RES_hhdet_tes!E165*1000*11630/RES_hhdet_num!E161)</f>
        <v>698.739850154333</v>
      </c>
      <c r="F165" s="98">
        <f>IF(RES_hhdet_tes!F165=0,0,RES_hhdet_tes!F165*1000*11630/RES_hhdet_num!F161)</f>
        <v>251.68928395963835</v>
      </c>
      <c r="G165" s="98">
        <f>IF(RES_hhdet_tes!G165=0,0,RES_hhdet_tes!G165*1000*11630/RES_hhdet_num!G161)</f>
        <v>256.75823730839414</v>
      </c>
      <c r="H165" s="98">
        <f>IF(RES_hhdet_tes!H165=0,0,RES_hhdet_tes!H165*1000*11630/RES_hhdet_num!H161)</f>
        <v>303.72878405485153</v>
      </c>
      <c r="I165" s="98">
        <f>IF(RES_hhdet_tes!I165=0,0,RES_hhdet_tes!I165*1000*11630/RES_hhdet_num!I161)</f>
        <v>271.92062613332843</v>
      </c>
      <c r="J165" s="98">
        <f>IF(RES_hhdet_tes!J165=0,0,RES_hhdet_tes!J165*1000*11630/RES_hhdet_num!J161)</f>
        <v>360.2064053239867</v>
      </c>
      <c r="K165" s="98">
        <f>IF(RES_hhdet_tes!K165=0,0,RES_hhdet_tes!K165*1000*11630/RES_hhdet_num!K161)</f>
        <v>420.41714375662235</v>
      </c>
      <c r="L165" s="98">
        <f>IF(RES_hhdet_tes!L165=0,0,RES_hhdet_tes!L165*1000*11630/RES_hhdet_num!L161)</f>
        <v>380.9358768440847</v>
      </c>
      <c r="M165" s="98">
        <f>IF(RES_hhdet_tes!M165=0,0,RES_hhdet_tes!M165*1000*11630/RES_hhdet_num!M161)</f>
        <v>491.07819762053055</v>
      </c>
      <c r="N165" s="98">
        <f>IF(RES_hhdet_tes!N165=0,0,RES_hhdet_tes!N165*1000*11630/RES_hhdet_num!N161)</f>
        <v>787.33852049268069</v>
      </c>
      <c r="O165" s="98">
        <f>IF(RES_hhdet_tes!O165=0,0,RES_hhdet_tes!O165*1000*11630/RES_hhdet_num!O161)</f>
        <v>522.32466249978506</v>
      </c>
      <c r="P165" s="98">
        <f>IF(RES_hhdet_tes!P165=0,0,RES_hhdet_tes!P165*1000*11630/RES_hhdet_num!P161)</f>
        <v>423.80096497584066</v>
      </c>
      <c r="Q165" s="98">
        <f>IF(RES_hhdet_tes!Q165=0,0,RES_hhdet_tes!Q165*1000*11630/RES_hhdet_num!Q161)</f>
        <v>869.4176702087135</v>
      </c>
      <c r="R165" s="98">
        <f>IF(RES_hhdet_tes!R165=0,0,RES_hhdet_tes!R165*1000*11630/RES_hhdet_num!R161)</f>
        <v>601.75685398074575</v>
      </c>
      <c r="S165" s="98">
        <f>IF(RES_hhdet_tes!S165=0,0,RES_hhdet_tes!S165*1000*11630/RES_hhdet_num!S161)</f>
        <v>909.80775736383703</v>
      </c>
      <c r="T165" s="98">
        <f>IF(RES_hhdet_tes!T165=0,0,RES_hhdet_tes!T165*1000*11630/RES_hhdet_num!T161)</f>
        <v>673.91461338528393</v>
      </c>
      <c r="U165" s="98">
        <f>IF(RES_hhdet_tes!U165=0,0,RES_hhdet_tes!U165*1000*11630/RES_hhdet_num!U161)</f>
        <v>844.07457105355741</v>
      </c>
      <c r="V165" s="98">
        <f>IF(RES_hhdet_tes!V165=0,0,RES_hhdet_tes!V165*1000*11630/RES_hhdet_num!V161)</f>
        <v>711.75567748078117</v>
      </c>
      <c r="W165" s="98">
        <f>IF(RES_hhdet_tes!W165=0,0,RES_hhdet_tes!W165*1000*11630/RES_hhdet_num!W161)</f>
        <v>972.62658314884879</v>
      </c>
      <c r="DA165" s="63" t="s">
        <v>2565</v>
      </c>
    </row>
    <row r="166" spans="1:105" ht="12" customHeight="1" x14ac:dyDescent="0.25">
      <c r="A166" s="121" t="s">
        <v>55</v>
      </c>
      <c r="B166" s="122">
        <v>1182.701303054886</v>
      </c>
      <c r="C166" s="122">
        <v>1180.1264098843831</v>
      </c>
      <c r="D166" s="122">
        <v>1204.5949597354397</v>
      </c>
      <c r="E166" s="122">
        <v>1162.1747357668889</v>
      </c>
      <c r="F166" s="122">
        <v>1267.5579228236979</v>
      </c>
      <c r="G166" s="122">
        <v>1190.9998176967144</v>
      </c>
      <c r="H166" s="122">
        <v>1178.6151113415883</v>
      </c>
      <c r="I166" s="122">
        <v>1114.7945262647786</v>
      </c>
      <c r="J166" s="122">
        <v>1094.125187951664</v>
      </c>
      <c r="K166" s="122">
        <v>1092.6030795902147</v>
      </c>
      <c r="L166" s="122">
        <v>1164.1409536078766</v>
      </c>
      <c r="M166" s="122">
        <v>1268.5360798074282</v>
      </c>
      <c r="N166" s="122">
        <v>1200.257336181148</v>
      </c>
      <c r="O166" s="122">
        <v>1165.1289235989441</v>
      </c>
      <c r="P166" s="122">
        <v>1155.1637370017786</v>
      </c>
      <c r="Q166" s="122">
        <v>1138.813606385803</v>
      </c>
      <c r="R166" s="122">
        <v>1158.4689946661367</v>
      </c>
      <c r="S166" s="122">
        <v>1179.2213029576678</v>
      </c>
      <c r="T166" s="122">
        <v>1180.5542975782739</v>
      </c>
      <c r="U166" s="122">
        <v>1177.7298018558465</v>
      </c>
      <c r="V166" s="122">
        <v>1147.4942890680634</v>
      </c>
      <c r="W166" s="122">
        <v>1047.1310583667619</v>
      </c>
      <c r="DA166" s="130" t="s">
        <v>2566</v>
      </c>
    </row>
    <row r="167" spans="1:105" ht="12" customHeight="1" x14ac:dyDescent="0.25">
      <c r="A167" s="97" t="s">
        <v>124</v>
      </c>
      <c r="B167" s="98">
        <v>1176.1385498144139</v>
      </c>
      <c r="C167" s="98">
        <v>1195.6005702160851</v>
      </c>
      <c r="D167" s="98">
        <v>1181.8705746418448</v>
      </c>
      <c r="E167" s="98">
        <v>1166.8935828537722</v>
      </c>
      <c r="F167" s="98">
        <v>1323.8893975727105</v>
      </c>
      <c r="G167" s="98">
        <v>1210.3879503224018</v>
      </c>
      <c r="H167" s="98">
        <v>1189.2674841024866</v>
      </c>
      <c r="I167" s="98">
        <v>1097.3577239223773</v>
      </c>
      <c r="J167" s="98">
        <v>1056.4443253968911</v>
      </c>
      <c r="K167" s="98">
        <v>1075.9937336690209</v>
      </c>
      <c r="L167" s="98">
        <v>1160.442376114624</v>
      </c>
      <c r="M167" s="98">
        <v>1301.5114889933907</v>
      </c>
      <c r="N167" s="98">
        <v>1220.0268638610016</v>
      </c>
      <c r="O167" s="98">
        <v>1181.123219749207</v>
      </c>
      <c r="P167" s="98">
        <v>1087.6495337874096</v>
      </c>
      <c r="Q167" s="98">
        <v>1117.1744506675436</v>
      </c>
      <c r="R167" s="98">
        <v>1154.1432666571027</v>
      </c>
      <c r="S167" s="98">
        <v>1192.2080656157957</v>
      </c>
      <c r="T167" s="98">
        <v>1205.2781218335876</v>
      </c>
      <c r="U167" s="98">
        <v>1158.487735410755</v>
      </c>
      <c r="V167" s="98">
        <v>1134.0118187834223</v>
      </c>
      <c r="W167" s="98">
        <v>1065.079530851737</v>
      </c>
      <c r="DA167" s="63" t="s">
        <v>2567</v>
      </c>
    </row>
    <row r="168" spans="1:105" ht="12" customHeight="1" x14ac:dyDescent="0.25">
      <c r="A168" s="97" t="s">
        <v>123</v>
      </c>
      <c r="B168" s="98">
        <v>1176.1385498144134</v>
      </c>
      <c r="C168" s="98">
        <v>1195.6232984541878</v>
      </c>
      <c r="D168" s="98">
        <v>1181.8532661172253</v>
      </c>
      <c r="E168" s="98">
        <v>1166.8689601608755</v>
      </c>
      <c r="F168" s="98">
        <v>1323.8646302052805</v>
      </c>
      <c r="G168" s="98">
        <v>1210.7785426699074</v>
      </c>
      <c r="H168" s="98">
        <v>1189.9669512383693</v>
      </c>
      <c r="I168" s="98">
        <v>1098.3743113962485</v>
      </c>
      <c r="J168" s="98">
        <v>1056.1973188202776</v>
      </c>
      <c r="K168" s="98">
        <v>1074.8410773455014</v>
      </c>
      <c r="L168" s="98">
        <v>1158.8451779419784</v>
      </c>
      <c r="M168" s="98">
        <v>1300.6619802595249</v>
      </c>
      <c r="N168" s="98">
        <v>1220.0110052317143</v>
      </c>
      <c r="O168" s="98">
        <v>1181.7415624506887</v>
      </c>
      <c r="P168" s="98">
        <v>1088.2902722883503</v>
      </c>
      <c r="Q168" s="98">
        <v>1118.5557586106343</v>
      </c>
      <c r="R168" s="98">
        <v>1155.8162852628589</v>
      </c>
      <c r="S168" s="98">
        <v>1193.4996759317351</v>
      </c>
      <c r="T168" s="98">
        <v>1206.2696466485647</v>
      </c>
      <c r="U168" s="98">
        <v>1158.7313121458001</v>
      </c>
      <c r="V168" s="98">
        <v>1134.237420636445</v>
      </c>
      <c r="W168" s="98">
        <v>1066.098265452852</v>
      </c>
      <c r="DA168" s="63" t="s">
        <v>2568</v>
      </c>
    </row>
    <row r="169" spans="1:105" ht="12" customHeight="1" x14ac:dyDescent="0.25">
      <c r="A169" s="100" t="s">
        <v>50</v>
      </c>
      <c r="B169" s="101">
        <v>211.89592814321824</v>
      </c>
      <c r="C169" s="101">
        <v>186.99953293267419</v>
      </c>
      <c r="D169" s="101">
        <v>217.36093370793424</v>
      </c>
      <c r="E169" s="101">
        <v>179.76688225442211</v>
      </c>
      <c r="F169" s="101">
        <v>255.38292994136842</v>
      </c>
      <c r="G169" s="101">
        <v>199.21761355099665</v>
      </c>
      <c r="H169" s="101">
        <v>198.86016790259458</v>
      </c>
      <c r="I169" s="101">
        <v>184.52214147079133</v>
      </c>
      <c r="J169" s="101">
        <v>223.64272104678537</v>
      </c>
      <c r="K169" s="101">
        <v>191.4959646555279</v>
      </c>
      <c r="L169" s="101">
        <v>191.34768195307976</v>
      </c>
      <c r="M169" s="101">
        <v>253.48078904472172</v>
      </c>
      <c r="N169" s="101">
        <v>184.22379044472041</v>
      </c>
      <c r="O169" s="101">
        <v>176.79522530614346</v>
      </c>
      <c r="P169" s="101">
        <v>241.81996139222079</v>
      </c>
      <c r="Q169" s="101">
        <v>179.9620424140698</v>
      </c>
      <c r="R169" s="101">
        <v>179.75346935407143</v>
      </c>
      <c r="S169" s="101">
        <v>198.51666439933038</v>
      </c>
      <c r="T169" s="101">
        <v>182.84589314318143</v>
      </c>
      <c r="U169" s="101">
        <v>198.24190356169501</v>
      </c>
      <c r="V169" s="101">
        <v>180.5553928492032</v>
      </c>
      <c r="W169" s="101">
        <v>209.10891044276249</v>
      </c>
      <c r="DA169" s="131" t="s">
        <v>2569</v>
      </c>
    </row>
    <row r="170" spans="1:105" ht="12" customHeight="1" x14ac:dyDescent="0.25">
      <c r="A170" s="103" t="s">
        <v>52</v>
      </c>
      <c r="B170" s="104">
        <v>964.24262167119537</v>
      </c>
      <c r="C170" s="104">
        <v>1008.6237655215136</v>
      </c>
      <c r="D170" s="104">
        <v>964.49233240929107</v>
      </c>
      <c r="E170" s="104">
        <v>987.10207790645336</v>
      </c>
      <c r="F170" s="104">
        <v>1068.481700263912</v>
      </c>
      <c r="G170" s="104">
        <v>1011.5609291189107</v>
      </c>
      <c r="H170" s="104">
        <v>991.10678333577494</v>
      </c>
      <c r="I170" s="104">
        <v>913.85216992545691</v>
      </c>
      <c r="J170" s="104">
        <v>832.55459777349222</v>
      </c>
      <c r="K170" s="104">
        <v>883.34511268997358</v>
      </c>
      <c r="L170" s="104">
        <v>967.49749598889832</v>
      </c>
      <c r="M170" s="104">
        <v>1047.181191214803</v>
      </c>
      <c r="N170" s="104">
        <v>1035.7872147869939</v>
      </c>
      <c r="O170" s="104">
        <v>1004.9463371445454</v>
      </c>
      <c r="P170" s="104">
        <v>846.4703108961296</v>
      </c>
      <c r="Q170" s="104">
        <v>938.5937161965644</v>
      </c>
      <c r="R170" s="104">
        <v>976.06281590878757</v>
      </c>
      <c r="S170" s="104">
        <v>994.98301153240448</v>
      </c>
      <c r="T170" s="104">
        <v>1023.4237535053833</v>
      </c>
      <c r="U170" s="104">
        <v>960.48940858410492</v>
      </c>
      <c r="V170" s="104">
        <v>953.68202778724174</v>
      </c>
      <c r="W170" s="104">
        <v>856.98935501008953</v>
      </c>
      <c r="DA170" s="132" t="s">
        <v>2570</v>
      </c>
    </row>
    <row r="171" spans="1:105" ht="12" customHeight="1" x14ac:dyDescent="0.25">
      <c r="A171" s="106" t="s">
        <v>122</v>
      </c>
      <c r="B171" s="101">
        <v>1189.4299229984126</v>
      </c>
      <c r="C171" s="101">
        <v>1164.9249195092391</v>
      </c>
      <c r="D171" s="101">
        <v>1224.6586055563544</v>
      </c>
      <c r="E171" s="101">
        <v>1158.3258525460092</v>
      </c>
      <c r="F171" s="101">
        <v>1223.6159846238002</v>
      </c>
      <c r="G171" s="101">
        <v>1178.6855888800237</v>
      </c>
      <c r="H171" s="101">
        <v>1173.2905461352439</v>
      </c>
      <c r="I171" s="101">
        <v>1122.0148437993</v>
      </c>
      <c r="J171" s="101">
        <v>1108.8447264905521</v>
      </c>
      <c r="K171" s="101">
        <v>1099.1374454235229</v>
      </c>
      <c r="L171" s="101">
        <v>1165.7983949194233</v>
      </c>
      <c r="M171" s="101">
        <v>1255.9536038639517</v>
      </c>
      <c r="N171" s="101">
        <v>1193.0499493060286</v>
      </c>
      <c r="O171" s="101">
        <v>1158.8294508716165</v>
      </c>
      <c r="P171" s="101">
        <v>1181.0217813163929</v>
      </c>
      <c r="Q171" s="101">
        <v>1146.6563282849108</v>
      </c>
      <c r="R171" s="101">
        <v>1159.3780275748391</v>
      </c>
      <c r="S171" s="101">
        <v>1173.4748965826116</v>
      </c>
      <c r="T171" s="101">
        <v>1170.6710209937507</v>
      </c>
      <c r="U171" s="101">
        <v>1183.9065763778924</v>
      </c>
      <c r="V171" s="101">
        <v>1151.8508774814145</v>
      </c>
      <c r="W171" s="101">
        <v>1038.7947098402465</v>
      </c>
      <c r="DA171" s="131" t="s">
        <v>2571</v>
      </c>
    </row>
    <row r="172" spans="1:105" ht="12" customHeight="1" x14ac:dyDescent="0.25">
      <c r="A172" s="107" t="s">
        <v>121</v>
      </c>
      <c r="B172" s="104">
        <v>1189.4299229984128</v>
      </c>
      <c r="C172" s="104">
        <v>1164.9869468711752</v>
      </c>
      <c r="D172" s="104">
        <v>1224.7767336637232</v>
      </c>
      <c r="E172" s="104">
        <v>1158.5144083474722</v>
      </c>
      <c r="F172" s="104">
        <v>1223.7941132003748</v>
      </c>
      <c r="G172" s="104">
        <v>1179.0290203249242</v>
      </c>
      <c r="H172" s="104">
        <v>1173.6427154569633</v>
      </c>
      <c r="I172" s="104">
        <v>1122.5381732791946</v>
      </c>
      <c r="J172" s="104">
        <v>1108.2294434835655</v>
      </c>
      <c r="K172" s="104">
        <v>1098.0943057862139</v>
      </c>
      <c r="L172" s="104">
        <v>1164.6221142056218</v>
      </c>
      <c r="M172" s="104">
        <v>1254.7807385152705</v>
      </c>
      <c r="N172" s="104">
        <v>1192.4478012557645</v>
      </c>
      <c r="O172" s="104">
        <v>1159.0262011322025</v>
      </c>
      <c r="P172" s="104">
        <v>1182.9845508025282</v>
      </c>
      <c r="Q172" s="104">
        <v>1147.8179114824793</v>
      </c>
      <c r="R172" s="104">
        <v>1161.8048955427141</v>
      </c>
      <c r="S172" s="104">
        <v>1176.8916320157668</v>
      </c>
      <c r="T172" s="104">
        <v>1174.104302739001</v>
      </c>
      <c r="U172" s="104">
        <v>1185.2854455995578</v>
      </c>
      <c r="V172" s="104">
        <v>1153.2498300605976</v>
      </c>
      <c r="W172" s="104">
        <v>1043.2395894030283</v>
      </c>
      <c r="DA172" s="132" t="s">
        <v>2572</v>
      </c>
    </row>
    <row r="173" spans="1:105" ht="12" customHeight="1" x14ac:dyDescent="0.25">
      <c r="A173" s="108" t="s">
        <v>53</v>
      </c>
      <c r="B173" s="98">
        <v>214.31639367840171</v>
      </c>
      <c r="C173" s="98">
        <v>182.10645590492734</v>
      </c>
      <c r="D173" s="98">
        <v>225.338587274399</v>
      </c>
      <c r="E173" s="98">
        <v>178.36152220287616</v>
      </c>
      <c r="F173" s="98">
        <v>235.9743938809691</v>
      </c>
      <c r="G173" s="98">
        <v>193.80815077618863</v>
      </c>
      <c r="H173" s="98">
        <v>195.99784693859888</v>
      </c>
      <c r="I173" s="98">
        <v>188.71303918534653</v>
      </c>
      <c r="J173" s="98">
        <v>235.67502808390657</v>
      </c>
      <c r="K173" s="98">
        <v>195.89770507962265</v>
      </c>
      <c r="L173" s="98">
        <v>191.92410575573959</v>
      </c>
      <c r="M173" s="98">
        <v>244.52651364678687</v>
      </c>
      <c r="N173" s="98">
        <v>179.07674361768932</v>
      </c>
      <c r="O173" s="98">
        <v>171.30296078655471</v>
      </c>
      <c r="P173" s="98">
        <v>265.71430281765822</v>
      </c>
      <c r="Q173" s="98">
        <v>184.80103296261296</v>
      </c>
      <c r="R173" s="98">
        <v>180.10191935037284</v>
      </c>
      <c r="S173" s="98">
        <v>195.57125778836203</v>
      </c>
      <c r="T173" s="98">
        <v>176.15568073676823</v>
      </c>
      <c r="U173" s="98">
        <v>203.14283239480778</v>
      </c>
      <c r="V173" s="98">
        <v>182.69856920301746</v>
      </c>
      <c r="W173" s="98">
        <v>205.96496165842228</v>
      </c>
      <c r="DA173" s="63" t="s">
        <v>2573</v>
      </c>
    </row>
    <row r="174" spans="1:105" ht="12" customHeight="1" x14ac:dyDescent="0.25">
      <c r="A174" s="115" t="s">
        <v>52</v>
      </c>
      <c r="B174" s="33">
        <v>975.11352932001091</v>
      </c>
      <c r="C174" s="33">
        <v>982.88049096624809</v>
      </c>
      <c r="D174" s="33">
        <v>999.4381463893244</v>
      </c>
      <c r="E174" s="33">
        <v>980.15288614459621</v>
      </c>
      <c r="F174" s="33">
        <v>987.81971931940575</v>
      </c>
      <c r="G174" s="33">
        <v>985.22086954873578</v>
      </c>
      <c r="H174" s="33">
        <v>977.64486851836466</v>
      </c>
      <c r="I174" s="33">
        <v>933.82513409384796</v>
      </c>
      <c r="J174" s="33">
        <v>872.55441539965886</v>
      </c>
      <c r="K174" s="33">
        <v>902.19660070659131</v>
      </c>
      <c r="L174" s="33">
        <v>972.6980084498822</v>
      </c>
      <c r="M174" s="33">
        <v>1010.2542248684838</v>
      </c>
      <c r="N174" s="33">
        <v>1013.3710576380752</v>
      </c>
      <c r="O174" s="33">
        <v>987.72324034564781</v>
      </c>
      <c r="P174" s="33">
        <v>917.27024798487025</v>
      </c>
      <c r="Q174" s="33">
        <v>963.01687851986651</v>
      </c>
      <c r="R174" s="33">
        <v>981.70297619234134</v>
      </c>
      <c r="S174" s="33">
        <v>981.32037422740473</v>
      </c>
      <c r="T174" s="33">
        <v>997.9486220022327</v>
      </c>
      <c r="U174" s="33">
        <v>982.14261320475009</v>
      </c>
      <c r="V174" s="33">
        <v>970.55126085758002</v>
      </c>
      <c r="W174" s="33">
        <v>837.27462774460605</v>
      </c>
      <c r="DA174" s="60" t="s">
        <v>2574</v>
      </c>
    </row>
    <row r="175" spans="1:105" ht="12" customHeight="1" x14ac:dyDescent="0.25">
      <c r="A175" s="121" t="s">
        <v>54</v>
      </c>
      <c r="B175" s="122">
        <v>620.22208589971342</v>
      </c>
      <c r="C175" s="122">
        <v>632.13177858227891</v>
      </c>
      <c r="D175" s="122">
        <v>640.75337857969271</v>
      </c>
      <c r="E175" s="122">
        <v>601.8574340926283</v>
      </c>
      <c r="F175" s="122">
        <v>690.51262821612681</v>
      </c>
      <c r="G175" s="122">
        <v>592.81804891287254</v>
      </c>
      <c r="H175" s="122">
        <v>615.18758765572477</v>
      </c>
      <c r="I175" s="122">
        <v>567.19432684109245</v>
      </c>
      <c r="J175" s="122">
        <v>526.34982366617487</v>
      </c>
      <c r="K175" s="122">
        <v>520.16566520599645</v>
      </c>
      <c r="L175" s="122">
        <v>494.55155485973529</v>
      </c>
      <c r="M175" s="122">
        <v>496.9253704465882</v>
      </c>
      <c r="N175" s="122">
        <v>434.58788975356481</v>
      </c>
      <c r="O175" s="122">
        <v>469.37891632426636</v>
      </c>
      <c r="P175" s="122">
        <v>427.90149804440904</v>
      </c>
      <c r="Q175" s="122">
        <v>439.69520253934468</v>
      </c>
      <c r="R175" s="122">
        <v>442.20943826050802</v>
      </c>
      <c r="S175" s="122">
        <v>506.09389379042233</v>
      </c>
      <c r="T175" s="122">
        <v>509.14816005729438</v>
      </c>
      <c r="U175" s="122">
        <v>505.79191295793214</v>
      </c>
      <c r="V175" s="122">
        <v>520.63807236093726</v>
      </c>
      <c r="W175" s="122">
        <v>503.27434372095411</v>
      </c>
      <c r="DA175" s="130" t="s">
        <v>2575</v>
      </c>
    </row>
    <row r="176" spans="1:105" ht="12" customHeight="1" x14ac:dyDescent="0.25">
      <c r="A176" s="97" t="s">
        <v>50</v>
      </c>
      <c r="B176" s="98">
        <v>637.52383983748689</v>
      </c>
      <c r="C176" s="98">
        <v>622.77756623039704</v>
      </c>
      <c r="D176" s="98">
        <v>633.04125338797928</v>
      </c>
      <c r="E176" s="98">
        <v>619.58650443156841</v>
      </c>
      <c r="F176" s="98">
        <v>665.08757673550735</v>
      </c>
      <c r="G176" s="98">
        <v>622.98550292700679</v>
      </c>
      <c r="H176" s="98">
        <v>598.81282251254243</v>
      </c>
      <c r="I176" s="98">
        <v>546.25987320842557</v>
      </c>
      <c r="J176" s="98">
        <v>536.32148860633731</v>
      </c>
      <c r="K176" s="98">
        <v>510.174879134175</v>
      </c>
      <c r="L176" s="98">
        <v>497.95189377602696</v>
      </c>
      <c r="M176" s="98">
        <v>509.8828743579615</v>
      </c>
      <c r="N176" s="98">
        <v>442.16625102660225</v>
      </c>
      <c r="O176" s="98">
        <v>441.24945168455139</v>
      </c>
      <c r="P176" s="98">
        <v>454.63772875600694</v>
      </c>
      <c r="Q176" s="98">
        <v>434.39738910828964</v>
      </c>
      <c r="R176" s="98">
        <v>453.43827711022425</v>
      </c>
      <c r="S176" s="98">
        <v>492.76201375199372</v>
      </c>
      <c r="T176" s="98">
        <v>509.45227254030459</v>
      </c>
      <c r="U176" s="98">
        <v>507.59430024767948</v>
      </c>
      <c r="V176" s="98">
        <v>518.59599156619265</v>
      </c>
      <c r="W176" s="98">
        <v>502.08421418910319</v>
      </c>
      <c r="DA176" s="63" t="s">
        <v>2576</v>
      </c>
    </row>
    <row r="177" spans="1:105" ht="12" customHeight="1" x14ac:dyDescent="0.25">
      <c r="A177" s="109" t="s">
        <v>120</v>
      </c>
      <c r="B177" s="33">
        <v>608.74376218958548</v>
      </c>
      <c r="C177" s="33">
        <v>638.10964156077785</v>
      </c>
      <c r="D177" s="33">
        <v>645.57913003454541</v>
      </c>
      <c r="E177" s="33">
        <v>590.4004061340205</v>
      </c>
      <c r="F177" s="33">
        <v>707.19256198578671</v>
      </c>
      <c r="G177" s="33">
        <v>574.37266800858799</v>
      </c>
      <c r="H177" s="33">
        <v>624.46715206643091</v>
      </c>
      <c r="I177" s="33">
        <v>578.52179797713165</v>
      </c>
      <c r="J177" s="33">
        <v>520.40564754286481</v>
      </c>
      <c r="K177" s="33">
        <v>526.33457914558153</v>
      </c>
      <c r="L177" s="33">
        <v>492.45178746609668</v>
      </c>
      <c r="M177" s="33">
        <v>489.08885638264957</v>
      </c>
      <c r="N177" s="33">
        <v>429.8753222608446</v>
      </c>
      <c r="O177" s="33">
        <v>487.64567968583248</v>
      </c>
      <c r="P177" s="33">
        <v>410.52906136653246</v>
      </c>
      <c r="Q177" s="33">
        <v>442.95743759237428</v>
      </c>
      <c r="R177" s="33">
        <v>435.68717722894229</v>
      </c>
      <c r="S177" s="33">
        <v>513.18905580538467</v>
      </c>
      <c r="T177" s="33">
        <v>508.99412117689911</v>
      </c>
      <c r="U177" s="33">
        <v>504.91812016667154</v>
      </c>
      <c r="V177" s="33">
        <v>521.59911031444187</v>
      </c>
      <c r="W177" s="33">
        <v>503.83094254331303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3248.2173588499641</v>
      </c>
      <c r="C3" s="117">
        <f t="shared" si="0"/>
        <v>4398.0766413218016</v>
      </c>
      <c r="D3" s="117">
        <f t="shared" si="0"/>
        <v>2005.1066502656843</v>
      </c>
      <c r="E3" s="117">
        <f t="shared" si="0"/>
        <v>3241.58260627648</v>
      </c>
      <c r="F3" s="117">
        <f t="shared" si="0"/>
        <v>2807.1402025723091</v>
      </c>
      <c r="G3" s="117">
        <f t="shared" si="0"/>
        <v>3358.7430291042929</v>
      </c>
      <c r="H3" s="117">
        <f t="shared" si="0"/>
        <v>4043.0407845477598</v>
      </c>
      <c r="I3" s="117">
        <f t="shared" si="0"/>
        <v>3642.4265990203553</v>
      </c>
      <c r="J3" s="117">
        <f t="shared" si="0"/>
        <v>3480.6046326827704</v>
      </c>
      <c r="K3" s="117">
        <f t="shared" si="0"/>
        <v>3595.5274161019611</v>
      </c>
      <c r="L3" s="117">
        <f t="shared" si="0"/>
        <v>4028.9377981149237</v>
      </c>
      <c r="M3" s="117">
        <f t="shared" si="0"/>
        <v>4653.0125667053835</v>
      </c>
      <c r="N3" s="117">
        <f t="shared" si="0"/>
        <v>4682.0327578744609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2914.4190044704897</v>
      </c>
      <c r="C4" s="122">
        <f t="shared" si="3"/>
        <v>4062.4640404575875</v>
      </c>
      <c r="D4" s="122">
        <f t="shared" si="3"/>
        <v>1670.7782350940261</v>
      </c>
      <c r="E4" s="122">
        <f t="shared" si="3"/>
        <v>2912.2566115848913</v>
      </c>
      <c r="F4" s="122">
        <f t="shared" si="3"/>
        <v>2438.967252992888</v>
      </c>
      <c r="G4" s="122">
        <f t="shared" si="3"/>
        <v>3019.8912559391051</v>
      </c>
      <c r="H4" s="122">
        <f t="shared" si="3"/>
        <v>3739.615060798385</v>
      </c>
      <c r="I4" s="122">
        <f t="shared" si="3"/>
        <v>3546.5047197352014</v>
      </c>
      <c r="J4" s="122">
        <f t="shared" si="3"/>
        <v>3387.2766937833958</v>
      </c>
      <c r="K4" s="122">
        <f t="shared" si="3"/>
        <v>3504.0977266155073</v>
      </c>
      <c r="L4" s="122">
        <f t="shared" si="3"/>
        <v>3935.4917744117324</v>
      </c>
      <c r="M4" s="122">
        <f t="shared" si="3"/>
        <v>4553.0505208427676</v>
      </c>
      <c r="N4" s="122">
        <f t="shared" si="3"/>
        <v>4591.8567036343002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2580</v>
      </c>
    </row>
    <row r="5" spans="1:105" ht="12" customHeight="1" x14ac:dyDescent="0.25">
      <c r="A5" s="97" t="s">
        <v>51</v>
      </c>
      <c r="B5" s="98">
        <v>2914.4190044704897</v>
      </c>
      <c r="C5" s="98">
        <v>4062.4640404575875</v>
      </c>
      <c r="D5" s="98">
        <v>1670.7782350940261</v>
      </c>
      <c r="E5" s="98">
        <v>2912.2566115848913</v>
      </c>
      <c r="F5" s="98">
        <v>2438.967252992888</v>
      </c>
      <c r="G5" s="98">
        <v>3019.8912559391051</v>
      </c>
      <c r="H5" s="98">
        <v>3739.615060798385</v>
      </c>
      <c r="I5" s="98">
        <v>3546.5047197352014</v>
      </c>
      <c r="J5" s="98">
        <v>3387.2766937833958</v>
      </c>
      <c r="K5" s="98">
        <v>3504.0977266155073</v>
      </c>
      <c r="L5" s="98">
        <v>3935.4917744117324</v>
      </c>
      <c r="M5" s="98">
        <v>4553.0505208427676</v>
      </c>
      <c r="N5" s="98">
        <v>4591.8567036343002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240.28167290145464</v>
      </c>
      <c r="C9" s="122">
        <v>244.26018339183656</v>
      </c>
      <c r="D9" s="122">
        <v>241.46748170855938</v>
      </c>
      <c r="E9" s="122">
        <v>238.43960757026431</v>
      </c>
      <c r="F9" s="122">
        <v>270.60510463411947</v>
      </c>
      <c r="G9" s="122">
        <v>247.46486117022562</v>
      </c>
      <c r="H9" s="122">
        <v>219.3475135053485</v>
      </c>
      <c r="I9" s="122">
        <v>40.490436264113143</v>
      </c>
      <c r="J9" s="122">
        <v>38.899482635289957</v>
      </c>
      <c r="K9" s="122">
        <v>39.657353633346645</v>
      </c>
      <c r="L9" s="122">
        <v>42.904289441037911</v>
      </c>
      <c r="M9" s="122">
        <v>48.175167280453799</v>
      </c>
      <c r="N9" s="122">
        <v>45.254697985413586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2585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2586</v>
      </c>
    </row>
    <row r="11" spans="1:105" ht="12" customHeight="1" x14ac:dyDescent="0.25">
      <c r="A11" s="97" t="s">
        <v>124</v>
      </c>
      <c r="B11" s="98">
        <v>474.70496718420566</v>
      </c>
      <c r="C11" s="98">
        <v>482.56898537824395</v>
      </c>
      <c r="D11" s="98">
        <v>477.04869685849502</v>
      </c>
      <c r="E11" s="98">
        <v>471.05700888421933</v>
      </c>
      <c r="F11" s="98">
        <v>534.585353821426</v>
      </c>
      <c r="G11" s="98">
        <v>488.86746114648793</v>
      </c>
      <c r="H11" s="98">
        <v>479.17004577393061</v>
      </c>
      <c r="I11" s="98">
        <v>419.97709103329873</v>
      </c>
      <c r="J11" s="98">
        <v>404.57085979291332</v>
      </c>
      <c r="K11" s="98">
        <v>412.65202174656963</v>
      </c>
      <c r="L11" s="98">
        <v>445.72204256633887</v>
      </c>
      <c r="M11" s="98">
        <v>500.76016451664856</v>
      </c>
      <c r="N11" s="98">
        <v>469.92886200881946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2587</v>
      </c>
    </row>
    <row r="12" spans="1:105" ht="12" customHeight="1" x14ac:dyDescent="0.25">
      <c r="A12" s="97" t="s">
        <v>123</v>
      </c>
      <c r="B12" s="98">
        <v>85.523979833468857</v>
      </c>
      <c r="C12" s="98">
        <v>75.478315952812551</v>
      </c>
      <c r="D12" s="98">
        <v>87.74068175944177</v>
      </c>
      <c r="E12" s="98">
        <v>72.582285897136998</v>
      </c>
      <c r="F12" s="98">
        <v>103.15233394770925</v>
      </c>
      <c r="G12" s="98">
        <v>80.490971038534866</v>
      </c>
      <c r="H12" s="98">
        <v>80.345366377581854</v>
      </c>
      <c r="I12" s="98">
        <v>70.54939138243202</v>
      </c>
      <c r="J12" s="98">
        <v>85.660815409137896</v>
      </c>
      <c r="K12" s="98">
        <v>73.489550426399774</v>
      </c>
      <c r="L12" s="98">
        <v>73.544095148171778</v>
      </c>
      <c r="M12" s="98">
        <v>97.481051733402069</v>
      </c>
      <c r="N12" s="98">
        <v>70.871894080233204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85.523979833468857</v>
      </c>
      <c r="C13" s="101">
        <v>75.478315952812551</v>
      </c>
      <c r="D13" s="101">
        <v>87.74068175944177</v>
      </c>
      <c r="E13" s="101">
        <v>72.582285897136998</v>
      </c>
      <c r="F13" s="101">
        <v>103.15233394770925</v>
      </c>
      <c r="G13" s="101">
        <v>80.490971038534866</v>
      </c>
      <c r="H13" s="101">
        <v>80.345366377581854</v>
      </c>
      <c r="I13" s="101">
        <v>70.54939138243202</v>
      </c>
      <c r="J13" s="101">
        <v>85.660815409137896</v>
      </c>
      <c r="K13" s="101">
        <v>73.489550426399774</v>
      </c>
      <c r="L13" s="101">
        <v>73.544095148171778</v>
      </c>
      <c r="M13" s="101">
        <v>97.481051733402069</v>
      </c>
      <c r="N13" s="101">
        <v>70.871894080233204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93.516681478019649</v>
      </c>
      <c r="C19" s="122">
        <v>91.352417472378107</v>
      </c>
      <c r="D19" s="122">
        <v>92.860933463098903</v>
      </c>
      <c r="E19" s="122">
        <v>90.886387121324347</v>
      </c>
      <c r="F19" s="122">
        <v>97.567844945301871</v>
      </c>
      <c r="G19" s="122">
        <v>91.386911994962276</v>
      </c>
      <c r="H19" s="122">
        <v>84.078210244026209</v>
      </c>
      <c r="I19" s="122">
        <v>55.431443021040621</v>
      </c>
      <c r="J19" s="122">
        <v>54.42845626408441</v>
      </c>
      <c r="K19" s="122">
        <v>51.77233585310708</v>
      </c>
      <c r="L19" s="122">
        <v>50.541734262153575</v>
      </c>
      <c r="M19" s="122">
        <v>51.786878582162288</v>
      </c>
      <c r="N19" s="122">
        <v>44.921356254747579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234.47882883402463</v>
      </c>
      <c r="C21" s="98">
        <v>229.05520582733377</v>
      </c>
      <c r="D21" s="98">
        <v>232.83015069032461</v>
      </c>
      <c r="E21" s="98">
        <v>227.88154550818854</v>
      </c>
      <c r="F21" s="98">
        <v>244.61666579363467</v>
      </c>
      <c r="G21" s="98">
        <v>229.13168414868593</v>
      </c>
      <c r="H21" s="98">
        <v>219.97066702930678</v>
      </c>
      <c r="I21" s="98">
        <v>198.5589380431297</v>
      </c>
      <c r="J21" s="98">
        <v>194.94636622691669</v>
      </c>
      <c r="K21" s="98">
        <v>185.4423737177494</v>
      </c>
      <c r="L21" s="98">
        <v>180.99945824377176</v>
      </c>
      <c r="M21" s="98">
        <v>185.33623980497666</v>
      </c>
      <c r="N21" s="98">
        <v>160.72208431629412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2594.4641142640667</v>
      </c>
      <c r="C24" s="117">
        <f t="shared" si="7"/>
        <v>2650.5886121051617</v>
      </c>
      <c r="D24" s="117">
        <f t="shared" si="7"/>
        <v>2686.7242133383074</v>
      </c>
      <c r="E24" s="117">
        <f t="shared" si="7"/>
        <v>3010.4519135694286</v>
      </c>
      <c r="F24" s="117">
        <f t="shared" si="7"/>
        <v>2933.7732541435394</v>
      </c>
      <c r="G24" s="117">
        <f t="shared" si="7"/>
        <v>3263.8498918918867</v>
      </c>
      <c r="H24" s="117">
        <f t="shared" si="7"/>
        <v>2966.1467519589814</v>
      </c>
      <c r="I24" s="117">
        <f t="shared" si="7"/>
        <v>2890.5206227977837</v>
      </c>
      <c r="J24" s="117">
        <f t="shared" si="7"/>
        <v>3225.5635587117945</v>
      </c>
      <c r="K24" s="117">
        <f t="shared" si="7"/>
        <v>3119.5878269299142</v>
      </c>
      <c r="L24" s="117">
        <f t="shared" si="7"/>
        <v>3196.1324881743603</v>
      </c>
      <c r="M24" s="117">
        <f t="shared" si="7"/>
        <v>2807.0266633043957</v>
      </c>
      <c r="N24" s="117">
        <f t="shared" si="7"/>
        <v>2916.2428766841363</v>
      </c>
      <c r="O24" s="117">
        <f t="shared" si="7"/>
        <v>2926.9441193222392</v>
      </c>
      <c r="P24" s="117">
        <f t="shared" si="7"/>
        <v>2562.6597066775289</v>
      </c>
      <c r="Q24" s="117">
        <f t="shared" si="7"/>
        <v>2620.2942211106974</v>
      </c>
      <c r="R24" s="117">
        <f t="shared" ref="R24:V24" si="8">R25+R28+R30+R39</f>
        <v>2688.449521909869</v>
      </c>
      <c r="S24" s="117">
        <f t="shared" si="8"/>
        <v>2729.2275941039552</v>
      </c>
      <c r="T24" s="117">
        <f t="shared" si="8"/>
        <v>2568.7903036505113</v>
      </c>
      <c r="U24" s="117">
        <f t="shared" si="8"/>
        <v>2553.4904362774296</v>
      </c>
      <c r="V24" s="117">
        <f t="shared" si="8"/>
        <v>2446.9208170091147</v>
      </c>
      <c r="W24" s="117">
        <f t="shared" ref="W24" si="9">W25+W28+W30+W39</f>
        <v>2621.979572436635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2260.6675117537629</v>
      </c>
      <c r="C25" s="122">
        <f t="shared" si="10"/>
        <v>2323.3572399233149</v>
      </c>
      <c r="D25" s="122">
        <f t="shared" si="10"/>
        <v>2373.2544717038572</v>
      </c>
      <c r="E25" s="122">
        <f t="shared" si="10"/>
        <v>2709.6590936606121</v>
      </c>
      <c r="F25" s="122">
        <f t="shared" si="10"/>
        <v>2605.0032612805203</v>
      </c>
      <c r="G25" s="122">
        <f t="shared" si="10"/>
        <v>2993.5157573820857</v>
      </c>
      <c r="H25" s="122">
        <f t="shared" si="10"/>
        <v>2743.4277465051141</v>
      </c>
      <c r="I25" s="122">
        <f t="shared" si="10"/>
        <v>2711.5021085769813</v>
      </c>
      <c r="J25" s="122">
        <f t="shared" si="10"/>
        <v>3052.3422650339535</v>
      </c>
      <c r="K25" s="122">
        <f t="shared" si="10"/>
        <v>2948.8609712396055</v>
      </c>
      <c r="L25" s="122">
        <f t="shared" si="10"/>
        <v>3020.8186841441247</v>
      </c>
      <c r="M25" s="122">
        <f t="shared" si="10"/>
        <v>2615.5772982957551</v>
      </c>
      <c r="N25" s="122">
        <f t="shared" si="10"/>
        <v>2745.7671449948502</v>
      </c>
      <c r="O25" s="122">
        <f t="shared" si="10"/>
        <v>2766.5208853723598</v>
      </c>
      <c r="P25" s="122">
        <f t="shared" si="10"/>
        <v>2414.6195434637166</v>
      </c>
      <c r="Q25" s="122">
        <f t="shared" si="10"/>
        <v>2479.8083622516679</v>
      </c>
      <c r="R25" s="122">
        <f t="shared" ref="R25:V25" si="11">SUM(R26:R27)</f>
        <v>2546.033148083668</v>
      </c>
      <c r="S25" s="122">
        <f t="shared" si="11"/>
        <v>2583.0994485417104</v>
      </c>
      <c r="T25" s="122">
        <f t="shared" si="11"/>
        <v>2420.9649498436711</v>
      </c>
      <c r="U25" s="122">
        <f t="shared" si="11"/>
        <v>2412.4587726072741</v>
      </c>
      <c r="V25" s="122">
        <f t="shared" si="11"/>
        <v>2307.5476264590438</v>
      </c>
      <c r="W25" s="122">
        <f t="shared" ref="W25" si="12">SUM(W26:W27)</f>
        <v>2489.636369039576</v>
      </c>
      <c r="DA25" s="130" t="s">
        <v>2600</v>
      </c>
    </row>
    <row r="26" spans="1:105" ht="12" customHeight="1" x14ac:dyDescent="0.25">
      <c r="A26" s="97" t="s">
        <v>74</v>
      </c>
      <c r="B26" s="98">
        <v>2260.6675117537629</v>
      </c>
      <c r="C26" s="98">
        <v>2323.3572399233149</v>
      </c>
      <c r="D26" s="98">
        <v>2373.2544717038572</v>
      </c>
      <c r="E26" s="98">
        <v>2709.6590936606121</v>
      </c>
      <c r="F26" s="98">
        <v>2605.0032612805203</v>
      </c>
      <c r="G26" s="98">
        <v>2993.5157573820857</v>
      </c>
      <c r="H26" s="98">
        <v>2743.4277465051141</v>
      </c>
      <c r="I26" s="98">
        <v>2711.5021085769813</v>
      </c>
      <c r="J26" s="98">
        <v>3052.3422650339535</v>
      </c>
      <c r="K26" s="98">
        <v>2948.8609712396055</v>
      </c>
      <c r="L26" s="98">
        <v>3020.8186841441247</v>
      </c>
      <c r="M26" s="98">
        <v>2615.5772982957551</v>
      </c>
      <c r="N26" s="98">
        <v>2745.7671449948502</v>
      </c>
      <c r="O26" s="98">
        <v>2766.5208853723598</v>
      </c>
      <c r="P26" s="98">
        <v>2414.6195434637166</v>
      </c>
      <c r="Q26" s="98">
        <v>2479.8083622516679</v>
      </c>
      <c r="R26" s="98">
        <v>2546.033148083668</v>
      </c>
      <c r="S26" s="98">
        <v>2583.0994485417104</v>
      </c>
      <c r="T26" s="98">
        <v>2420.9649498436711</v>
      </c>
      <c r="U26" s="98">
        <v>2412.4587726072741</v>
      </c>
      <c r="V26" s="98">
        <v>2307.5476264590438</v>
      </c>
      <c r="W26" s="98">
        <v>2489.636369039576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240.27960999029315</v>
      </c>
      <c r="C30" s="122">
        <v>238.0925434592333</v>
      </c>
      <c r="D30" s="122">
        <v>224.00530653492112</v>
      </c>
      <c r="E30" s="122">
        <v>212.14344727159084</v>
      </c>
      <c r="F30" s="122">
        <v>233.13856903069396</v>
      </c>
      <c r="G30" s="122">
        <v>185.1528122951583</v>
      </c>
      <c r="H30" s="122">
        <v>146.38509298775458</v>
      </c>
      <c r="I30" s="122">
        <v>112.33578178945662</v>
      </c>
      <c r="J30" s="122">
        <v>102.27037071926806</v>
      </c>
      <c r="K30" s="122">
        <v>101.93749313765598</v>
      </c>
      <c r="L30" s="122">
        <v>107.98590984773185</v>
      </c>
      <c r="M30" s="122">
        <v>122.83861879190324</v>
      </c>
      <c r="N30" s="122">
        <v>109.4585448629142</v>
      </c>
      <c r="O30" s="122">
        <v>99.461248768069211</v>
      </c>
      <c r="P30" s="122">
        <v>85.240340426988695</v>
      </c>
      <c r="Q30" s="122">
        <v>82.659855576743126</v>
      </c>
      <c r="R30" s="122">
        <v>83.71667531681581</v>
      </c>
      <c r="S30" s="122">
        <v>85.205629759723692</v>
      </c>
      <c r="T30" s="122">
        <v>85.940526566705614</v>
      </c>
      <c r="U30" s="122">
        <v>81.249052518097955</v>
      </c>
      <c r="V30" s="122">
        <v>79.599235911176791</v>
      </c>
      <c r="W30" s="122">
        <v>75.477327004164309</v>
      </c>
      <c r="DA30" s="130" t="s">
        <v>2605</v>
      </c>
    </row>
    <row r="31" spans="1:105" ht="12" customHeight="1" x14ac:dyDescent="0.25">
      <c r="A31" s="97" t="s">
        <v>141</v>
      </c>
      <c r="B31" s="98">
        <v>474.70496718420566</v>
      </c>
      <c r="C31" s="98">
        <v>480.94084983567961</v>
      </c>
      <c r="D31" s="98">
        <v>473.96243336156732</v>
      </c>
      <c r="E31" s="98">
        <v>465.8643248098092</v>
      </c>
      <c r="F31" s="98">
        <v>525.03841651648611</v>
      </c>
      <c r="G31" s="98">
        <v>476.57324194146759</v>
      </c>
      <c r="H31" s="98">
        <v>463.06745996585704</v>
      </c>
      <c r="I31" s="98">
        <v>424.40859892386874</v>
      </c>
      <c r="J31" s="98">
        <v>407.17823807063053</v>
      </c>
      <c r="K31" s="98">
        <v>412.62626031692781</v>
      </c>
      <c r="L31" s="98">
        <v>442.73501647096964</v>
      </c>
      <c r="M31" s="98">
        <v>492.01311691286406</v>
      </c>
      <c r="N31" s="98">
        <v>455.66025347398306</v>
      </c>
      <c r="O31" s="98">
        <v>435.17393435736255</v>
      </c>
      <c r="P31" s="98">
        <v>396.66063388891536</v>
      </c>
      <c r="Q31" s="98">
        <v>399.63554730642875</v>
      </c>
      <c r="R31" s="98">
        <v>397.48705332095483</v>
      </c>
      <c r="S31" s="98">
        <v>394.149597904438</v>
      </c>
      <c r="T31" s="98">
        <v>383.14738528853093</v>
      </c>
      <c r="U31" s="98">
        <v>355.68281668569841</v>
      </c>
      <c r="V31" s="98">
        <v>339.71467240773745</v>
      </c>
      <c r="W31" s="98">
        <v>313.77165407536057</v>
      </c>
      <c r="DA31" s="63" t="s">
        <v>2606</v>
      </c>
    </row>
    <row r="32" spans="1:105" ht="12" customHeight="1" x14ac:dyDescent="0.25">
      <c r="A32" s="97" t="s">
        <v>140</v>
      </c>
      <c r="B32" s="98">
        <v>85.523979833468857</v>
      </c>
      <c r="C32" s="98">
        <v>75.051423230365245</v>
      </c>
      <c r="D32" s="98">
        <v>86.943537219779643</v>
      </c>
      <c r="E32" s="98">
        <v>71.409702782016481</v>
      </c>
      <c r="F32" s="98">
        <v>100.580959474301</v>
      </c>
      <c r="G32" s="98">
        <v>77.759573234035173</v>
      </c>
      <c r="H32" s="98">
        <v>76.983892199010469</v>
      </c>
      <c r="I32" s="98">
        <v>71.018945727439416</v>
      </c>
      <c r="J32" s="98">
        <v>85.556807705650755</v>
      </c>
      <c r="K32" s="98">
        <v>72.933023740534807</v>
      </c>
      <c r="L32" s="98">
        <v>72.457540305654732</v>
      </c>
      <c r="M32" s="98">
        <v>95.45129388192197</v>
      </c>
      <c r="N32" s="98">
        <v>68.548194639079711</v>
      </c>
      <c r="O32" s="98">
        <v>64.735049905240132</v>
      </c>
      <c r="P32" s="98">
        <v>87.71419197325649</v>
      </c>
      <c r="Q32" s="98">
        <v>63.53489564744649</v>
      </c>
      <c r="R32" s="98">
        <v>60.95311431702423</v>
      </c>
      <c r="S32" s="98">
        <v>64.80602863382434</v>
      </c>
      <c r="T32" s="98">
        <v>57.562007984311172</v>
      </c>
      <c r="U32" s="98">
        <v>60.854803072183827</v>
      </c>
      <c r="V32" s="98">
        <v>53.879482165216309</v>
      </c>
      <c r="W32" s="98">
        <v>60.94710323972938</v>
      </c>
      <c r="DA32" s="63" t="s">
        <v>2607</v>
      </c>
    </row>
    <row r="33" spans="1:105" ht="12" customHeight="1" x14ac:dyDescent="0.25">
      <c r="A33" s="100" t="s">
        <v>50</v>
      </c>
      <c r="B33" s="101">
        <v>85.523979833468857</v>
      </c>
      <c r="C33" s="101">
        <v>75.051423230365245</v>
      </c>
      <c r="D33" s="101">
        <v>86.943537219779643</v>
      </c>
      <c r="E33" s="101">
        <v>71.409702782016481</v>
      </c>
      <c r="F33" s="101">
        <v>100.580959474301</v>
      </c>
      <c r="G33" s="101">
        <v>77.759573234035173</v>
      </c>
      <c r="H33" s="101">
        <v>76.983892199010469</v>
      </c>
      <c r="I33" s="101">
        <v>71.018945727439416</v>
      </c>
      <c r="J33" s="101">
        <v>85.556807705650755</v>
      </c>
      <c r="K33" s="101">
        <v>72.933023740534807</v>
      </c>
      <c r="L33" s="101">
        <v>72.457540305654732</v>
      </c>
      <c r="M33" s="101">
        <v>95.45129388192197</v>
      </c>
      <c r="N33" s="101">
        <v>68.548194639079711</v>
      </c>
      <c r="O33" s="101">
        <v>64.735049905240132</v>
      </c>
      <c r="P33" s="101">
        <v>87.71419197325649</v>
      </c>
      <c r="Q33" s="101">
        <v>63.53489564744649</v>
      </c>
      <c r="R33" s="101">
        <v>60.95311431702423</v>
      </c>
      <c r="S33" s="101">
        <v>64.80602863382434</v>
      </c>
      <c r="T33" s="101">
        <v>57.562007984311172</v>
      </c>
      <c r="U33" s="101">
        <v>60.854803072183827</v>
      </c>
      <c r="V33" s="101">
        <v>53.879482165216309</v>
      </c>
      <c r="W33" s="101">
        <v>60.94710323972938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93.516992520010731</v>
      </c>
      <c r="C39" s="122">
        <v>89.138828722613766</v>
      </c>
      <c r="D39" s="122">
        <v>89.46443509952887</v>
      </c>
      <c r="E39" s="122">
        <v>88.649372637225568</v>
      </c>
      <c r="F39" s="122">
        <v>95.631423832325126</v>
      </c>
      <c r="G39" s="122">
        <v>85.181322214642705</v>
      </c>
      <c r="H39" s="122">
        <v>76.333912466112679</v>
      </c>
      <c r="I39" s="122">
        <v>66.682732431345613</v>
      </c>
      <c r="J39" s="122">
        <v>70.950922958573031</v>
      </c>
      <c r="K39" s="122">
        <v>68.789362552652406</v>
      </c>
      <c r="L39" s="122">
        <v>67.327894182503684</v>
      </c>
      <c r="M39" s="122">
        <v>68.610746216737326</v>
      </c>
      <c r="N39" s="122">
        <v>61.017186826371777</v>
      </c>
      <c r="O39" s="122">
        <v>60.961985181810135</v>
      </c>
      <c r="P39" s="122">
        <v>62.799822786823846</v>
      </c>
      <c r="Q39" s="122">
        <v>57.826003282286216</v>
      </c>
      <c r="R39" s="122">
        <v>58.699698509385222</v>
      </c>
      <c r="S39" s="122">
        <v>60.922515802520991</v>
      </c>
      <c r="T39" s="122">
        <v>61.884827240134882</v>
      </c>
      <c r="U39" s="122">
        <v>59.782611152057441</v>
      </c>
      <c r="V39" s="122">
        <v>59.77395463889389</v>
      </c>
      <c r="W39" s="122">
        <v>56.865876392894698</v>
      </c>
      <c r="DA39" s="130" t="s">
        <v>2614</v>
      </c>
    </row>
    <row r="40" spans="1:105" ht="12" customHeight="1" x14ac:dyDescent="0.25">
      <c r="A40" s="97" t="s">
        <v>50</v>
      </c>
      <c r="B40" s="98">
        <v>234.47882883402465</v>
      </c>
      <c r="C40" s="98">
        <v>228.81990977740691</v>
      </c>
      <c r="D40" s="98">
        <v>232.31104039737392</v>
      </c>
      <c r="E40" s="98">
        <v>227.0129416277716</v>
      </c>
      <c r="F40" s="98">
        <v>243.24426291533902</v>
      </c>
      <c r="G40" s="98">
        <v>227.40060424834462</v>
      </c>
      <c r="H40" s="98">
        <v>218.05443424746267</v>
      </c>
      <c r="I40" s="98">
        <v>198.68747518416615</v>
      </c>
      <c r="J40" s="98">
        <v>195.02591061825407</v>
      </c>
      <c r="K40" s="98">
        <v>185.47793576789138</v>
      </c>
      <c r="L40" s="98">
        <v>180.99642528542336</v>
      </c>
      <c r="M40" s="98">
        <v>185.2929183096625</v>
      </c>
      <c r="N40" s="98">
        <v>160.64898303886923</v>
      </c>
      <c r="O40" s="98">
        <v>160.28961707916375</v>
      </c>
      <c r="P40" s="98">
        <v>165.14018486722063</v>
      </c>
      <c r="Q40" s="98">
        <v>157.77797017657497</v>
      </c>
      <c r="R40" s="98">
        <v>164.66466343787002</v>
      </c>
      <c r="S40" s="98">
        <v>178.89842966317121</v>
      </c>
      <c r="T40" s="98">
        <v>184.85964498720907</v>
      </c>
      <c r="U40" s="98">
        <v>184.04151051821921</v>
      </c>
      <c r="V40" s="98">
        <v>187.82760013742569</v>
      </c>
      <c r="W40" s="98">
        <v>181.64192685964588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3090.8007595767581</v>
      </c>
      <c r="C43" s="117">
        <f t="shared" si="14"/>
        <v>3506.0767701750901</v>
      </c>
      <c r="D43" s="117">
        <f t="shared" si="14"/>
        <v>3489.0382901272155</v>
      </c>
      <c r="E43" s="117">
        <f t="shared" si="14"/>
        <v>3419.4707309794417</v>
      </c>
      <c r="F43" s="117">
        <f t="shared" si="14"/>
        <v>3947.2165350590453</v>
      </c>
      <c r="G43" s="117">
        <f t="shared" si="14"/>
        <v>4326.4265519447363</v>
      </c>
      <c r="H43" s="117">
        <f t="shared" si="14"/>
        <v>4184.6268605543009</v>
      </c>
      <c r="I43" s="117">
        <f t="shared" si="14"/>
        <v>3823.4397200838903</v>
      </c>
      <c r="J43" s="117">
        <f t="shared" si="14"/>
        <v>4240.244856955871</v>
      </c>
      <c r="K43" s="117">
        <f t="shared" si="14"/>
        <v>4552.5795755739409</v>
      </c>
      <c r="L43" s="117">
        <f t="shared" si="14"/>
        <v>4122.9275169760858</v>
      </c>
      <c r="M43" s="117">
        <f t="shared" si="14"/>
        <v>4060.7928684682934</v>
      </c>
      <c r="N43" s="117">
        <f t="shared" si="14"/>
        <v>3834.4900397626498</v>
      </c>
      <c r="O43" s="117">
        <f t="shared" si="14"/>
        <v>3767.9272467738942</v>
      </c>
      <c r="P43" s="117">
        <f t="shared" si="14"/>
        <v>3075.9998199359029</v>
      </c>
      <c r="Q43" s="117">
        <f t="shared" si="14"/>
        <v>3601.7983019043836</v>
      </c>
      <c r="R43" s="117">
        <f t="shared" ref="R43:V43" si="15">R44+R47+R49+R58</f>
        <v>3547.2023832568916</v>
      </c>
      <c r="S43" s="117">
        <f t="shared" si="15"/>
        <v>3176.7324630375356</v>
      </c>
      <c r="T43" s="117">
        <f t="shared" si="15"/>
        <v>3834.473590118268</v>
      </c>
      <c r="U43" s="117">
        <f t="shared" si="15"/>
        <v>3400.834845655198</v>
      </c>
      <c r="V43" s="117">
        <f t="shared" si="15"/>
        <v>3452.8832708848554</v>
      </c>
      <c r="W43" s="117">
        <f t="shared" ref="W43" si="16">W44+W47+W49+W58</f>
        <v>3532.9251321145803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2653.9807261612114</v>
      </c>
      <c r="C44" s="122">
        <f t="shared" si="17"/>
        <v>3075.8328830238765</v>
      </c>
      <c r="D44" s="122">
        <f t="shared" si="17"/>
        <v>3045.8947873950806</v>
      </c>
      <c r="E44" s="122">
        <f t="shared" si="17"/>
        <v>2984.6973513665203</v>
      </c>
      <c r="F44" s="122">
        <f t="shared" si="17"/>
        <v>3434.3766343527186</v>
      </c>
      <c r="G44" s="122">
        <f t="shared" si="17"/>
        <v>3820.9769626314242</v>
      </c>
      <c r="H44" s="122">
        <f t="shared" si="17"/>
        <v>3675.876625547357</v>
      </c>
      <c r="I44" s="122">
        <f t="shared" si="17"/>
        <v>3358.6723022440683</v>
      </c>
      <c r="J44" s="122">
        <f t="shared" si="17"/>
        <v>3751.1729914088855</v>
      </c>
      <c r="K44" s="122">
        <f t="shared" si="17"/>
        <v>4041.8488444009513</v>
      </c>
      <c r="L44" s="122">
        <f t="shared" si="17"/>
        <v>3677.9060401828806</v>
      </c>
      <c r="M44" s="122">
        <f t="shared" si="17"/>
        <v>3562.5761746726957</v>
      </c>
      <c r="N44" s="122">
        <f t="shared" si="17"/>
        <v>3408.6250061126043</v>
      </c>
      <c r="O44" s="122">
        <f t="shared" si="17"/>
        <v>3349.7835510996429</v>
      </c>
      <c r="P44" s="122">
        <f t="shared" si="17"/>
        <v>2657.1003548152594</v>
      </c>
      <c r="Q44" s="122">
        <f t="shared" si="17"/>
        <v>3181.575968855218</v>
      </c>
      <c r="R44" s="122">
        <f t="shared" ref="R44:V44" si="18">SUM(R45:R46)</f>
        <v>3131.3487792648416</v>
      </c>
      <c r="S44" s="122">
        <f t="shared" si="18"/>
        <v>2788.8084429207183</v>
      </c>
      <c r="T44" s="122">
        <f t="shared" si="18"/>
        <v>3350.4675798709145</v>
      </c>
      <c r="U44" s="122">
        <f t="shared" si="18"/>
        <v>2980.0996805038153</v>
      </c>
      <c r="V44" s="122">
        <f t="shared" si="18"/>
        <v>3015.2232828259812</v>
      </c>
      <c r="W44" s="122">
        <f t="shared" ref="W44" si="19">SUM(W45:W46)</f>
        <v>3118.6099478633091</v>
      </c>
      <c r="DA44" s="130" t="s">
        <v>2618</v>
      </c>
    </row>
    <row r="45" spans="1:105" ht="12" customHeight="1" x14ac:dyDescent="0.25">
      <c r="A45" s="97" t="s">
        <v>216</v>
      </c>
      <c r="B45" s="98">
        <v>2653.9807261612114</v>
      </c>
      <c r="C45" s="98">
        <v>3075.8328830238765</v>
      </c>
      <c r="D45" s="98">
        <v>3045.8947873950806</v>
      </c>
      <c r="E45" s="98">
        <v>2984.6973513665203</v>
      </c>
      <c r="F45" s="98">
        <v>3434.3766343527186</v>
      </c>
      <c r="G45" s="98">
        <v>3820.9769626314242</v>
      </c>
      <c r="H45" s="98">
        <v>3675.876625547357</v>
      </c>
      <c r="I45" s="98">
        <v>3358.6723022440683</v>
      </c>
      <c r="J45" s="98">
        <v>3751.1729914088855</v>
      </c>
      <c r="K45" s="98">
        <v>4041.8488444009513</v>
      </c>
      <c r="L45" s="98">
        <v>3677.9060401828806</v>
      </c>
      <c r="M45" s="98">
        <v>3562.5761746726957</v>
      </c>
      <c r="N45" s="98">
        <v>3408.6250061126043</v>
      </c>
      <c r="O45" s="98">
        <v>3349.7835510996429</v>
      </c>
      <c r="P45" s="98">
        <v>2657.1003548152594</v>
      </c>
      <c r="Q45" s="98">
        <v>3181.575968855218</v>
      </c>
      <c r="R45" s="98">
        <v>3131.3487792648416</v>
      </c>
      <c r="S45" s="98">
        <v>2788.8084429207183</v>
      </c>
      <c r="T45" s="98">
        <v>3350.4675798709145</v>
      </c>
      <c r="U45" s="98">
        <v>2980.0996805038153</v>
      </c>
      <c r="V45" s="98">
        <v>3015.2232828259812</v>
      </c>
      <c r="W45" s="98">
        <v>3118.6099478633091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343.30307374082008</v>
      </c>
      <c r="C49" s="122">
        <v>341.24926027934424</v>
      </c>
      <c r="D49" s="122">
        <v>353.45278948318287</v>
      </c>
      <c r="E49" s="122">
        <v>346.80226053298674</v>
      </c>
      <c r="F49" s="122">
        <v>418.0586835943497</v>
      </c>
      <c r="G49" s="122">
        <v>420.68816083708492</v>
      </c>
      <c r="H49" s="122">
        <v>433.1567886549891</v>
      </c>
      <c r="I49" s="122">
        <v>397.88384318517166</v>
      </c>
      <c r="J49" s="122">
        <v>422.45683230332179</v>
      </c>
      <c r="K49" s="122">
        <v>445.85624890540237</v>
      </c>
      <c r="L49" s="122">
        <v>381.2969813687597</v>
      </c>
      <c r="M49" s="122">
        <v>432.82134081412096</v>
      </c>
      <c r="N49" s="122">
        <v>367.12364702539753</v>
      </c>
      <c r="O49" s="122">
        <v>358.3598790581014</v>
      </c>
      <c r="P49" s="122">
        <v>357.64925819454947</v>
      </c>
      <c r="Q49" s="122">
        <v>362.56316691048846</v>
      </c>
      <c r="R49" s="122">
        <v>356.43017509031591</v>
      </c>
      <c r="S49" s="122">
        <v>326.46637604198219</v>
      </c>
      <c r="T49" s="122">
        <v>422.13029198671319</v>
      </c>
      <c r="U49" s="122">
        <v>361.46209296203926</v>
      </c>
      <c r="V49" s="122">
        <v>378.87090024207635</v>
      </c>
      <c r="W49" s="122">
        <v>358.07833333512366</v>
      </c>
      <c r="DA49" s="130" t="s">
        <v>2623</v>
      </c>
    </row>
    <row r="50" spans="1:105" ht="12" customHeight="1" x14ac:dyDescent="0.25">
      <c r="A50" s="97" t="s">
        <v>138</v>
      </c>
      <c r="B50" s="98">
        <v>632.37543765932639</v>
      </c>
      <c r="C50" s="98">
        <v>635.53921976619984</v>
      </c>
      <c r="D50" s="98">
        <v>636.43042291017014</v>
      </c>
      <c r="E50" s="98">
        <v>580.66209091611199</v>
      </c>
      <c r="F50" s="98">
        <v>655.05163638690578</v>
      </c>
      <c r="G50" s="98">
        <v>629.83898492060791</v>
      </c>
      <c r="H50" s="98">
        <v>625.9224220612781</v>
      </c>
      <c r="I50" s="98">
        <v>547.41356695852869</v>
      </c>
      <c r="J50" s="98">
        <v>557.14666148917195</v>
      </c>
      <c r="K50" s="98">
        <v>592.43602699523865</v>
      </c>
      <c r="L50" s="98">
        <v>530.30990057613178</v>
      </c>
      <c r="M50" s="98">
        <v>632.88135270146211</v>
      </c>
      <c r="N50" s="98">
        <v>554.37492919519389</v>
      </c>
      <c r="O50" s="98">
        <v>545.86510884730478</v>
      </c>
      <c r="P50" s="98">
        <v>535.17770103464818</v>
      </c>
      <c r="Q50" s="98">
        <v>538.95766233271524</v>
      </c>
      <c r="R50" s="98">
        <v>519.34971627552579</v>
      </c>
      <c r="S50" s="98">
        <v>460.25609792371625</v>
      </c>
      <c r="T50" s="98">
        <v>576.34876943398069</v>
      </c>
      <c r="U50" s="98">
        <v>478.55130040848371</v>
      </c>
      <c r="V50" s="98">
        <v>479.85131136954396</v>
      </c>
      <c r="W50" s="98">
        <v>418.46224156179926</v>
      </c>
      <c r="DA50" s="63" t="s">
        <v>2624</v>
      </c>
    </row>
    <row r="51" spans="1:105" ht="12" customHeight="1" x14ac:dyDescent="0.25">
      <c r="A51" s="97" t="s">
        <v>137</v>
      </c>
      <c r="B51" s="98">
        <v>113.9367884034838</v>
      </c>
      <c r="C51" s="98">
        <v>99.038381734314314</v>
      </c>
      <c r="D51" s="98">
        <v>116.46448358687135</v>
      </c>
      <c r="E51" s="98">
        <v>88.699630553056366</v>
      </c>
      <c r="F51" s="98">
        <v>124.70739263214386</v>
      </c>
      <c r="G51" s="98">
        <v>101.32409135869079</v>
      </c>
      <c r="H51" s="98">
        <v>101.89360527066914</v>
      </c>
      <c r="I51" s="98">
        <v>89.025537390186543</v>
      </c>
      <c r="J51" s="98">
        <v>114.02736771437579</v>
      </c>
      <c r="K51" s="98">
        <v>102.29373319246999</v>
      </c>
      <c r="L51" s="98">
        <v>84.388148320263085</v>
      </c>
      <c r="M51" s="98">
        <v>120.96195587535732</v>
      </c>
      <c r="N51" s="98">
        <v>83.546377029588925</v>
      </c>
      <c r="O51" s="98">
        <v>82.037262246012517</v>
      </c>
      <c r="P51" s="98">
        <v>118.30722247232829</v>
      </c>
      <c r="Q51" s="98">
        <v>85.557212824231385</v>
      </c>
      <c r="R51" s="98">
        <v>79.352980377768617</v>
      </c>
      <c r="S51" s="98">
        <v>75.055539997063548</v>
      </c>
      <c r="T51" s="98">
        <v>84.218296782022065</v>
      </c>
      <c r="U51" s="98">
        <v>79.83550305070105</v>
      </c>
      <c r="V51" s="98">
        <v>74.606773360030957</v>
      </c>
      <c r="W51" s="98">
        <v>76.959634763516519</v>
      </c>
      <c r="DA51" s="63" t="s">
        <v>2625</v>
      </c>
    </row>
    <row r="52" spans="1:105" ht="12" customHeight="1" x14ac:dyDescent="0.25">
      <c r="A52" s="100" t="s">
        <v>216</v>
      </c>
      <c r="B52" s="101">
        <v>113.9367884034838</v>
      </c>
      <c r="C52" s="101">
        <v>99.038381734314314</v>
      </c>
      <c r="D52" s="101">
        <v>116.46448358687135</v>
      </c>
      <c r="E52" s="101">
        <v>88.699630553056366</v>
      </c>
      <c r="F52" s="101">
        <v>124.70739263214386</v>
      </c>
      <c r="G52" s="101">
        <v>101.32409135869079</v>
      </c>
      <c r="H52" s="101">
        <v>101.89360527066914</v>
      </c>
      <c r="I52" s="101">
        <v>89.025537390186543</v>
      </c>
      <c r="J52" s="101">
        <v>114.02736771437579</v>
      </c>
      <c r="K52" s="101">
        <v>102.29373319246999</v>
      </c>
      <c r="L52" s="101">
        <v>84.388148320263085</v>
      </c>
      <c r="M52" s="101">
        <v>120.96195587535732</v>
      </c>
      <c r="N52" s="101">
        <v>83.546377029588925</v>
      </c>
      <c r="O52" s="101">
        <v>82.037262246012517</v>
      </c>
      <c r="P52" s="101">
        <v>118.30722247232829</v>
      </c>
      <c r="Q52" s="101">
        <v>85.557212824231385</v>
      </c>
      <c r="R52" s="101">
        <v>79.352980377768617</v>
      </c>
      <c r="S52" s="101">
        <v>75.055539997063548</v>
      </c>
      <c r="T52" s="101">
        <v>84.218296782022065</v>
      </c>
      <c r="U52" s="101">
        <v>79.83550305070105</v>
      </c>
      <c r="V52" s="101">
        <v>74.606773360030957</v>
      </c>
      <c r="W52" s="101">
        <v>76.959634763516519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93.516959674727019</v>
      </c>
      <c r="C58" s="122">
        <v>88.994626871869499</v>
      </c>
      <c r="D58" s="122">
        <v>89.690713248951695</v>
      </c>
      <c r="E58" s="122">
        <v>87.971119079934937</v>
      </c>
      <c r="F58" s="122">
        <v>94.781217111977043</v>
      </c>
      <c r="G58" s="122">
        <v>84.761428476227422</v>
      </c>
      <c r="H58" s="122">
        <v>75.593446351955606</v>
      </c>
      <c r="I58" s="122">
        <v>66.883574654650019</v>
      </c>
      <c r="J58" s="122">
        <v>66.615033243664044</v>
      </c>
      <c r="K58" s="122">
        <v>64.874482267587524</v>
      </c>
      <c r="L58" s="122">
        <v>63.724495424445443</v>
      </c>
      <c r="M58" s="122">
        <v>65.395352981476648</v>
      </c>
      <c r="N58" s="122">
        <v>58.741386624647845</v>
      </c>
      <c r="O58" s="122">
        <v>59.78381661615002</v>
      </c>
      <c r="P58" s="122">
        <v>61.250206926093917</v>
      </c>
      <c r="Q58" s="122">
        <v>57.659166138677008</v>
      </c>
      <c r="R58" s="122">
        <v>59.423428901734169</v>
      </c>
      <c r="S58" s="122">
        <v>61.457644074834967</v>
      </c>
      <c r="T58" s="122">
        <v>61.875718260640689</v>
      </c>
      <c r="U58" s="122">
        <v>59.273072189343715</v>
      </c>
      <c r="V58" s="122">
        <v>58.789087816797895</v>
      </c>
      <c r="W58" s="122">
        <v>56.236850916147212</v>
      </c>
      <c r="DA58" s="130" t="s">
        <v>2632</v>
      </c>
    </row>
    <row r="59" spans="1:105" ht="12" customHeight="1" x14ac:dyDescent="0.25">
      <c r="A59" s="97" t="s">
        <v>50</v>
      </c>
      <c r="B59" s="98">
        <v>234.47882883402463</v>
      </c>
      <c r="C59" s="98">
        <v>228.80418453981915</v>
      </c>
      <c r="D59" s="98">
        <v>232.41390332506634</v>
      </c>
      <c r="E59" s="98">
        <v>227.26870501643995</v>
      </c>
      <c r="F59" s="98">
        <v>243.51401983227757</v>
      </c>
      <c r="G59" s="98">
        <v>227.63333652021359</v>
      </c>
      <c r="H59" s="98">
        <v>218.15450974240716</v>
      </c>
      <c r="I59" s="98">
        <v>198.70118886627591</v>
      </c>
      <c r="J59" s="98">
        <v>195.06469129578997</v>
      </c>
      <c r="K59" s="98">
        <v>185.50167807468495</v>
      </c>
      <c r="L59" s="98">
        <v>181.01331700504363</v>
      </c>
      <c r="M59" s="98">
        <v>185.29142649941699</v>
      </c>
      <c r="N59" s="98">
        <v>160.63500953095593</v>
      </c>
      <c r="O59" s="98">
        <v>160.26986123743924</v>
      </c>
      <c r="P59" s="98">
        <v>165.13044968974836</v>
      </c>
      <c r="Q59" s="98">
        <v>157.775746439519</v>
      </c>
      <c r="R59" s="98">
        <v>164.67656890064336</v>
      </c>
      <c r="S59" s="98">
        <v>178.91230358687991</v>
      </c>
      <c r="T59" s="98">
        <v>184.85544309908013</v>
      </c>
      <c r="U59" s="98">
        <v>184.0142685901767</v>
      </c>
      <c r="V59" s="98">
        <v>187.79303899160817</v>
      </c>
      <c r="W59" s="98">
        <v>181.63596367327568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2435.1656088039986</v>
      </c>
      <c r="C62" s="117">
        <f t="shared" si="21"/>
        <v>2549.145055414645</v>
      </c>
      <c r="D62" s="117">
        <f t="shared" si="21"/>
        <v>2469.7516416846179</v>
      </c>
      <c r="E62" s="117">
        <f t="shared" si="21"/>
        <v>2731.5784644029723</v>
      </c>
      <c r="F62" s="117">
        <f t="shared" si="21"/>
        <v>2796.3950099065105</v>
      </c>
      <c r="G62" s="117">
        <f t="shared" si="21"/>
        <v>2955.0639378962837</v>
      </c>
      <c r="H62" s="117">
        <f t="shared" si="21"/>
        <v>2784.6497371358178</v>
      </c>
      <c r="I62" s="117">
        <f t="shared" si="21"/>
        <v>2701.3427448729553</v>
      </c>
      <c r="J62" s="117">
        <f t="shared" si="21"/>
        <v>2644.9593545670632</v>
      </c>
      <c r="K62" s="117">
        <f t="shared" si="21"/>
        <v>2700.0426796514594</v>
      </c>
      <c r="L62" s="117">
        <f t="shared" si="21"/>
        <v>2953.9328454729948</v>
      </c>
      <c r="M62" s="117">
        <f t="shared" si="21"/>
        <v>2796.9532701817457</v>
      </c>
      <c r="N62" s="117">
        <f t="shared" si="21"/>
        <v>2764.9524974302803</v>
      </c>
      <c r="O62" s="117">
        <f t="shared" si="21"/>
        <v>2728.1897571928812</v>
      </c>
      <c r="P62" s="117">
        <f t="shared" si="21"/>
        <v>2247.7943548771691</v>
      </c>
      <c r="Q62" s="117">
        <f t="shared" si="21"/>
        <v>2512.9596986230845</v>
      </c>
      <c r="R62" s="117">
        <f t="shared" ref="R62:V62" si="22">R63+R66+R68+R77</f>
        <v>2522.1414004309399</v>
      </c>
      <c r="S62" s="117">
        <f t="shared" si="22"/>
        <v>2550.7750562950491</v>
      </c>
      <c r="T62" s="117">
        <f t="shared" si="22"/>
        <v>2427.3377635175921</v>
      </c>
      <c r="U62" s="117">
        <f t="shared" si="22"/>
        <v>2402.2627925591469</v>
      </c>
      <c r="V62" s="117">
        <f t="shared" si="22"/>
        <v>2397.4456319599612</v>
      </c>
      <c r="W62" s="117">
        <f t="shared" ref="W62" si="23">W63+W66+W68+W77</f>
        <v>2397.0450412702844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1846.3249309636383</v>
      </c>
      <c r="C63" s="122">
        <f t="shared" si="24"/>
        <v>1952.2204389493845</v>
      </c>
      <c r="D63" s="122">
        <f t="shared" si="24"/>
        <v>1879.9917669515823</v>
      </c>
      <c r="E63" s="122">
        <f t="shared" si="24"/>
        <v>2151.1168513739526</v>
      </c>
      <c r="F63" s="122">
        <f t="shared" si="24"/>
        <v>2262.7192188836593</v>
      </c>
      <c r="G63" s="122">
        <f t="shared" si="24"/>
        <v>2392.7990234857016</v>
      </c>
      <c r="H63" s="122">
        <f t="shared" si="24"/>
        <v>2220.4637882629818</v>
      </c>
      <c r="I63" s="122">
        <f t="shared" si="24"/>
        <v>2151.1146120979624</v>
      </c>
      <c r="J63" s="122">
        <f t="shared" si="24"/>
        <v>2162.7117241287747</v>
      </c>
      <c r="K63" s="122">
        <f t="shared" si="24"/>
        <v>2194.3958760808105</v>
      </c>
      <c r="L63" s="122">
        <f t="shared" si="24"/>
        <v>2408.1778792911587</v>
      </c>
      <c r="M63" s="122">
        <f t="shared" si="24"/>
        <v>2267.5323907866032</v>
      </c>
      <c r="N63" s="122">
        <f t="shared" si="24"/>
        <v>2252.4349499592217</v>
      </c>
      <c r="O63" s="122">
        <f t="shared" si="24"/>
        <v>2217.801570420444</v>
      </c>
      <c r="P63" s="122">
        <f t="shared" si="24"/>
        <v>1782.0972114687995</v>
      </c>
      <c r="Q63" s="122">
        <f t="shared" si="24"/>
        <v>2029.3996104537725</v>
      </c>
      <c r="R63" s="122">
        <f t="shared" ref="R63:V63" si="25">SUM(R64:R65)</f>
        <v>2030.5678382564786</v>
      </c>
      <c r="S63" s="122">
        <f t="shared" si="25"/>
        <v>2050.1751015946547</v>
      </c>
      <c r="T63" s="122">
        <f t="shared" si="25"/>
        <v>1937.3039646075074</v>
      </c>
      <c r="U63" s="122">
        <f t="shared" si="25"/>
        <v>1913.039871977232</v>
      </c>
      <c r="V63" s="122">
        <f t="shared" si="25"/>
        <v>1901.8999674463867</v>
      </c>
      <c r="W63" s="122">
        <f t="shared" ref="W63" si="26">SUM(W64:W65)</f>
        <v>1982.6192137679163</v>
      </c>
      <c r="DA63" s="130" t="s">
        <v>2636</v>
      </c>
    </row>
    <row r="64" spans="1:105" ht="12" customHeight="1" x14ac:dyDescent="0.25">
      <c r="A64" s="97" t="s">
        <v>217</v>
      </c>
      <c r="B64" s="98">
        <v>1846.3249309636383</v>
      </c>
      <c r="C64" s="98">
        <v>1952.2204389493845</v>
      </c>
      <c r="D64" s="98">
        <v>1879.9917669515823</v>
      </c>
      <c r="E64" s="98">
        <v>2151.1168513739526</v>
      </c>
      <c r="F64" s="98">
        <v>2262.7192188836593</v>
      </c>
      <c r="G64" s="98">
        <v>2392.7990234857016</v>
      </c>
      <c r="H64" s="98">
        <v>2220.4637882629818</v>
      </c>
      <c r="I64" s="98">
        <v>2151.1146120979624</v>
      </c>
      <c r="J64" s="98">
        <v>2162.7117241287747</v>
      </c>
      <c r="K64" s="98">
        <v>2194.3958760808105</v>
      </c>
      <c r="L64" s="98">
        <v>2408.1778792911587</v>
      </c>
      <c r="M64" s="98">
        <v>2267.5323907866032</v>
      </c>
      <c r="N64" s="98">
        <v>2252.4349499592217</v>
      </c>
      <c r="O64" s="98">
        <v>2217.801570420444</v>
      </c>
      <c r="P64" s="98">
        <v>1782.0972114687995</v>
      </c>
      <c r="Q64" s="98">
        <v>2029.3996104537725</v>
      </c>
      <c r="R64" s="98">
        <v>2030.5678382564786</v>
      </c>
      <c r="S64" s="98">
        <v>2050.1751015946547</v>
      </c>
      <c r="T64" s="98">
        <v>1937.3039646075074</v>
      </c>
      <c r="U64" s="98">
        <v>1913.039871977232</v>
      </c>
      <c r="V64" s="98">
        <v>1901.8999674463867</v>
      </c>
      <c r="W64" s="98">
        <v>1982.6192137679163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391.47934590910648</v>
      </c>
      <c r="C68" s="122">
        <v>399.39539517379262</v>
      </c>
      <c r="D68" s="122">
        <v>392.78700656989861</v>
      </c>
      <c r="E68" s="122">
        <v>385.5438810756072</v>
      </c>
      <c r="F68" s="122">
        <v>350.13270800056233</v>
      </c>
      <c r="G68" s="122">
        <v>368.61043006580223</v>
      </c>
      <c r="H68" s="122">
        <v>374.27225124846154</v>
      </c>
      <c r="I68" s="122">
        <v>380.9228886038519</v>
      </c>
      <c r="J68" s="122">
        <v>334.78615329388902</v>
      </c>
      <c r="K68" s="122">
        <v>351.88981168191839</v>
      </c>
      <c r="L68" s="122">
        <v>383.80104841141059</v>
      </c>
      <c r="M68" s="122">
        <v>368.10631724152597</v>
      </c>
      <c r="N68" s="122">
        <v>374.46652211095534</v>
      </c>
      <c r="O68" s="122">
        <v>366.78310497265966</v>
      </c>
      <c r="P68" s="122">
        <v>332.22985065207939</v>
      </c>
      <c r="Q68" s="122">
        <v>346.03474839731047</v>
      </c>
      <c r="R68" s="122">
        <v>350.04546291156367</v>
      </c>
      <c r="S68" s="122">
        <v>340.80176568814318</v>
      </c>
      <c r="T68" s="122">
        <v>334.13556083220328</v>
      </c>
      <c r="U68" s="122">
        <v>328.54152942754439</v>
      </c>
      <c r="V68" s="122">
        <v>324.57555413319722</v>
      </c>
      <c r="W68" s="122">
        <v>265.56851450848967</v>
      </c>
      <c r="DA68" s="130" t="s">
        <v>2641</v>
      </c>
    </row>
    <row r="69" spans="1:105" ht="12" customHeight="1" x14ac:dyDescent="0.25">
      <c r="A69" s="97" t="s">
        <v>134</v>
      </c>
      <c r="B69" s="98">
        <v>452.14919163888214</v>
      </c>
      <c r="C69" s="98">
        <v>460.07194395352582</v>
      </c>
      <c r="D69" s="98">
        <v>456.50441639767365</v>
      </c>
      <c r="E69" s="98">
        <v>457.26177149377986</v>
      </c>
      <c r="F69" s="98">
        <v>429.90482088569331</v>
      </c>
      <c r="G69" s="98">
        <v>439.47266269408129</v>
      </c>
      <c r="H69" s="98">
        <v>426.84261113595863</v>
      </c>
      <c r="I69" s="98">
        <v>408.07942510574975</v>
      </c>
      <c r="J69" s="98">
        <v>360.07779692977283</v>
      </c>
      <c r="K69" s="98">
        <v>376.87556322189295</v>
      </c>
      <c r="L69" s="98">
        <v>407.89119883447074</v>
      </c>
      <c r="M69" s="98">
        <v>392.58621982188231</v>
      </c>
      <c r="N69" s="98">
        <v>397.31040932825789</v>
      </c>
      <c r="O69" s="98">
        <v>387.51936994948881</v>
      </c>
      <c r="P69" s="98">
        <v>346.26788856188182</v>
      </c>
      <c r="Q69" s="98">
        <v>356.97246845575427</v>
      </c>
      <c r="R69" s="98">
        <v>359.72091215969715</v>
      </c>
      <c r="S69" s="98">
        <v>349.26703169979004</v>
      </c>
      <c r="T69" s="98">
        <v>343.78688875926559</v>
      </c>
      <c r="U69" s="98">
        <v>337.1219699759481</v>
      </c>
      <c r="V69" s="98">
        <v>333.21903919225144</v>
      </c>
      <c r="W69" s="98">
        <v>271.66993096090255</v>
      </c>
      <c r="DA69" s="63" t="s">
        <v>2642</v>
      </c>
    </row>
    <row r="70" spans="1:105" ht="12" customHeight="1" x14ac:dyDescent="0.25">
      <c r="A70" s="97" t="s">
        <v>133</v>
      </c>
      <c r="B70" s="98">
        <v>81.459652546978148</v>
      </c>
      <c r="C70" s="98">
        <v>71.153351198047844</v>
      </c>
      <c r="D70" s="98">
        <v>82.770593031725909</v>
      </c>
      <c r="E70" s="98">
        <v>68.572747746600058</v>
      </c>
      <c r="F70" s="98">
        <v>80.89845138390784</v>
      </c>
      <c r="G70" s="98">
        <v>68.924201813272418</v>
      </c>
      <c r="H70" s="98">
        <v>67.688168808771124</v>
      </c>
      <c r="I70" s="98">
        <v>64.68340066686666</v>
      </c>
      <c r="J70" s="98">
        <v>71.991210824271832</v>
      </c>
      <c r="K70" s="98">
        <v>63.820758884080426</v>
      </c>
      <c r="L70" s="98">
        <v>64.346913047564556</v>
      </c>
      <c r="M70" s="98">
        <v>73.847279168638494</v>
      </c>
      <c r="N70" s="98">
        <v>58.545113748272385</v>
      </c>
      <c r="O70" s="98">
        <v>56.883896695407834</v>
      </c>
      <c r="P70" s="98">
        <v>75.11224388107577</v>
      </c>
      <c r="Q70" s="98">
        <v>55.884098935720317</v>
      </c>
      <c r="R70" s="98">
        <v>54.427344059913416</v>
      </c>
      <c r="S70" s="98">
        <v>56.485699493967751</v>
      </c>
      <c r="T70" s="98">
        <v>50.827193040820511</v>
      </c>
      <c r="U70" s="98">
        <v>56.487010891426152</v>
      </c>
      <c r="V70" s="98">
        <v>51.829389675812813</v>
      </c>
      <c r="W70" s="98">
        <v>50.529442418932007</v>
      </c>
      <c r="DA70" s="63" t="s">
        <v>2643</v>
      </c>
    </row>
    <row r="71" spans="1:105" ht="12" customHeight="1" x14ac:dyDescent="0.25">
      <c r="A71" s="100" t="s">
        <v>217</v>
      </c>
      <c r="B71" s="101">
        <v>81.459652546978148</v>
      </c>
      <c r="C71" s="101">
        <v>71.153351198047844</v>
      </c>
      <c r="D71" s="101">
        <v>82.770593031725909</v>
      </c>
      <c r="E71" s="101">
        <v>68.572747746600058</v>
      </c>
      <c r="F71" s="101">
        <v>80.89845138390784</v>
      </c>
      <c r="G71" s="101">
        <v>68.924201813272418</v>
      </c>
      <c r="H71" s="101">
        <v>67.688168808771124</v>
      </c>
      <c r="I71" s="101">
        <v>64.68340066686666</v>
      </c>
      <c r="J71" s="101">
        <v>71.991210824271832</v>
      </c>
      <c r="K71" s="101">
        <v>63.820758884080426</v>
      </c>
      <c r="L71" s="101">
        <v>64.346913047564556</v>
      </c>
      <c r="M71" s="101">
        <v>73.847279168638494</v>
      </c>
      <c r="N71" s="101">
        <v>58.545113748272385</v>
      </c>
      <c r="O71" s="101">
        <v>56.883896695407834</v>
      </c>
      <c r="P71" s="101">
        <v>75.11224388107577</v>
      </c>
      <c r="Q71" s="101">
        <v>55.884098935720317</v>
      </c>
      <c r="R71" s="101">
        <v>54.427344059913416</v>
      </c>
      <c r="S71" s="101">
        <v>56.485699493967751</v>
      </c>
      <c r="T71" s="101">
        <v>50.827193040820511</v>
      </c>
      <c r="U71" s="101">
        <v>56.487010891426152</v>
      </c>
      <c r="V71" s="101">
        <v>51.829389675812813</v>
      </c>
      <c r="W71" s="101">
        <v>50.529442418932007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197.3613319312538</v>
      </c>
      <c r="C77" s="122">
        <v>197.52922129146802</v>
      </c>
      <c r="D77" s="122">
        <v>196.97286816313695</v>
      </c>
      <c r="E77" s="122">
        <v>194.91773195341221</v>
      </c>
      <c r="F77" s="122">
        <v>183.54308302228901</v>
      </c>
      <c r="G77" s="122">
        <v>193.65448434477995</v>
      </c>
      <c r="H77" s="122">
        <v>189.91369762437455</v>
      </c>
      <c r="I77" s="122">
        <v>169.30524417114114</v>
      </c>
      <c r="J77" s="122">
        <v>147.46147714439934</v>
      </c>
      <c r="K77" s="122">
        <v>153.75699188873074</v>
      </c>
      <c r="L77" s="122">
        <v>161.95391777042542</v>
      </c>
      <c r="M77" s="122">
        <v>161.31456215361649</v>
      </c>
      <c r="N77" s="122">
        <v>138.0510253601031</v>
      </c>
      <c r="O77" s="122">
        <v>143.60508179977771</v>
      </c>
      <c r="P77" s="122">
        <v>133.46729275629028</v>
      </c>
      <c r="Q77" s="122">
        <v>137.5253397720015</v>
      </c>
      <c r="R77" s="122">
        <v>141.52809926289774</v>
      </c>
      <c r="S77" s="122">
        <v>159.79818901225127</v>
      </c>
      <c r="T77" s="122">
        <v>155.89823807788173</v>
      </c>
      <c r="U77" s="122">
        <v>160.68139115437063</v>
      </c>
      <c r="V77" s="122">
        <v>170.97011038037732</v>
      </c>
      <c r="W77" s="122">
        <v>148.85731299387797</v>
      </c>
      <c r="DA77" s="130" t="s">
        <v>2650</v>
      </c>
    </row>
    <row r="78" spans="1:105" ht="12" customHeight="1" x14ac:dyDescent="0.25">
      <c r="A78" s="97" t="s">
        <v>192</v>
      </c>
      <c r="B78" s="98">
        <v>204.80560712091008</v>
      </c>
      <c r="C78" s="98">
        <v>206.46232266540031</v>
      </c>
      <c r="D78" s="98">
        <v>207.72175595882734</v>
      </c>
      <c r="E78" s="98">
        <v>209.63461952794137</v>
      </c>
      <c r="F78" s="98">
        <v>203.08216500660183</v>
      </c>
      <c r="G78" s="98">
        <v>209.22267683072292</v>
      </c>
      <c r="H78" s="98">
        <v>202.31873036443423</v>
      </c>
      <c r="I78" s="98">
        <v>176.58954204691827</v>
      </c>
      <c r="J78" s="98">
        <v>157.68815459064518</v>
      </c>
      <c r="K78" s="98">
        <v>163.72547610461905</v>
      </c>
      <c r="L78" s="98">
        <v>168.46468634021275</v>
      </c>
      <c r="M78" s="98">
        <v>164.93487427110182</v>
      </c>
      <c r="N78" s="98">
        <v>141.83537909760537</v>
      </c>
      <c r="O78" s="98">
        <v>148.8592839661178</v>
      </c>
      <c r="P78" s="98">
        <v>136.9870424594682</v>
      </c>
      <c r="Q78" s="98">
        <v>140.9901270473205</v>
      </c>
      <c r="R78" s="98">
        <v>144.95515320628533</v>
      </c>
      <c r="S78" s="98">
        <v>163.73576562267874</v>
      </c>
      <c r="T78" s="98">
        <v>160.25231475376225</v>
      </c>
      <c r="U78" s="98">
        <v>164.8214997327085</v>
      </c>
      <c r="V78" s="98">
        <v>175.60479454344292</v>
      </c>
      <c r="W78" s="98">
        <v>152.98406236700356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282.74086502668558</v>
      </c>
      <c r="C81" s="117">
        <f t="shared" si="28"/>
        <v>266.0484016496527</v>
      </c>
      <c r="D81" s="117">
        <f t="shared" si="28"/>
        <v>237.06511019971288</v>
      </c>
      <c r="E81" s="117">
        <f t="shared" si="28"/>
        <v>228.98371922632154</v>
      </c>
      <c r="F81" s="117">
        <f t="shared" si="28"/>
        <v>248.62502122143138</v>
      </c>
      <c r="G81" s="117">
        <f t="shared" si="28"/>
        <v>200.22916893747831</v>
      </c>
      <c r="H81" s="117">
        <f t="shared" si="28"/>
        <v>169.43328335502741</v>
      </c>
      <c r="I81" s="117">
        <f t="shared" si="28"/>
        <v>133.71918116104655</v>
      </c>
      <c r="J81" s="117">
        <f t="shared" si="28"/>
        <v>129.59084098205093</v>
      </c>
      <c r="K81" s="117">
        <f t="shared" si="28"/>
        <v>127.58587833725115</v>
      </c>
      <c r="L81" s="117">
        <f t="shared" si="28"/>
        <v>131.49630138136661</v>
      </c>
      <c r="M81" s="117">
        <f t="shared" si="28"/>
        <v>142.41177592555647</v>
      </c>
      <c r="N81" s="117">
        <f t="shared" si="28"/>
        <v>127.41532501290531</v>
      </c>
      <c r="O81" s="117">
        <f t="shared" si="28"/>
        <v>120.00178230206909</v>
      </c>
      <c r="P81" s="117">
        <f t="shared" si="28"/>
        <v>110.51028412280618</v>
      </c>
      <c r="Q81" s="117">
        <f t="shared" si="28"/>
        <v>106.1800078614645</v>
      </c>
      <c r="R81" s="117">
        <f t="shared" ref="R81:V81" si="29">R82+R85+R87+R100</f>
        <v>109.21323399666659</v>
      </c>
      <c r="S81" s="117">
        <f t="shared" si="29"/>
        <v>113.67173322037814</v>
      </c>
      <c r="T81" s="117">
        <f t="shared" si="29"/>
        <v>116.10605726850716</v>
      </c>
      <c r="U81" s="117">
        <f t="shared" si="29"/>
        <v>111.88665917234837</v>
      </c>
      <c r="V81" s="117">
        <f t="shared" si="29"/>
        <v>111.00809010212279</v>
      </c>
      <c r="W81" s="117">
        <f t="shared" ref="W81" si="30">W82+W85+W87+W100</f>
        <v>104.24953976875031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197.09038383466583</v>
      </c>
      <c r="C87" s="122">
        <v>187.19628062177958</v>
      </c>
      <c r="D87" s="122">
        <v>157.70542694217241</v>
      </c>
      <c r="E87" s="122">
        <v>147.34846524504033</v>
      </c>
      <c r="F87" s="122">
        <v>160.8763516534685</v>
      </c>
      <c r="G87" s="122">
        <v>124.19407093351919</v>
      </c>
      <c r="H87" s="122">
        <v>101.5656994771398</v>
      </c>
      <c r="I87" s="122">
        <v>75.179046264944205</v>
      </c>
      <c r="J87" s="122">
        <v>69.003080978047223</v>
      </c>
      <c r="K87" s="122">
        <v>69.306278810338526</v>
      </c>
      <c r="L87" s="122">
        <v>74.195749032881878</v>
      </c>
      <c r="M87" s="122">
        <v>83.915963730917099</v>
      </c>
      <c r="N87" s="122">
        <v>75.697679864720783</v>
      </c>
      <c r="O87" s="122">
        <v>68.403104801955735</v>
      </c>
      <c r="P87" s="122">
        <v>56.404578345223889</v>
      </c>
      <c r="Q87" s="122">
        <v>55.830049237277201</v>
      </c>
      <c r="R87" s="122">
        <v>57.343242213702439</v>
      </c>
      <c r="S87" s="122">
        <v>59.46219017010597</v>
      </c>
      <c r="T87" s="122">
        <v>60.630854948643368</v>
      </c>
      <c r="U87" s="122">
        <v>57.87586488103392</v>
      </c>
      <c r="V87" s="122">
        <v>56.757579722994613</v>
      </c>
      <c r="W87" s="122">
        <v>52.701660171596984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474.7049671842056</v>
      </c>
      <c r="C92" s="101">
        <v>478.51610470905717</v>
      </c>
      <c r="D92" s="101">
        <v>468.62104153703638</v>
      </c>
      <c r="E92" s="101">
        <v>459.33317847183235</v>
      </c>
      <c r="F92" s="101">
        <v>518.34200097655878</v>
      </c>
      <c r="G92" s="101">
        <v>470.94683189046975</v>
      </c>
      <c r="H92" s="101">
        <v>459.76950791920433</v>
      </c>
      <c r="I92" s="101">
        <v>422.76766401798994</v>
      </c>
      <c r="J92" s="101">
        <v>406.01376821114337</v>
      </c>
      <c r="K92" s="101">
        <v>411.92185880195802</v>
      </c>
      <c r="L92" s="101">
        <v>441.88227645655286</v>
      </c>
      <c r="M92" s="101">
        <v>492.39388262671872</v>
      </c>
      <c r="N92" s="101">
        <v>457.83905974036003</v>
      </c>
      <c r="O92" s="101">
        <v>437.55514683326635</v>
      </c>
      <c r="P92" s="101">
        <v>394.96794352263379</v>
      </c>
      <c r="Q92" s="101">
        <v>394.79802467639354</v>
      </c>
      <c r="R92" s="101">
        <v>393.09557742277013</v>
      </c>
      <c r="S92" s="101">
        <v>389.23722501463794</v>
      </c>
      <c r="T92" s="101">
        <v>379.07707353011602</v>
      </c>
      <c r="U92" s="101">
        <v>354.03578996017529</v>
      </c>
      <c r="V92" s="101">
        <v>339.21593754627014</v>
      </c>
      <c r="W92" s="101">
        <v>313.0772718527337</v>
      </c>
      <c r="DA92" s="131" t="s">
        <v>2664</v>
      </c>
    </row>
    <row r="93" spans="1:105" ht="12" customHeight="1" x14ac:dyDescent="0.25">
      <c r="A93" s="107" t="s">
        <v>123</v>
      </c>
      <c r="B93" s="104">
        <v>85.523979833468843</v>
      </c>
      <c r="C93" s="104">
        <v>74.53253187230608</v>
      </c>
      <c r="D93" s="104">
        <v>85.903258322935102</v>
      </c>
      <c r="E93" s="104">
        <v>70.440996646001693</v>
      </c>
      <c r="F93" s="104">
        <v>99.55529891875301</v>
      </c>
      <c r="G93" s="104">
        <v>77.087838350414231</v>
      </c>
      <c r="H93" s="104">
        <v>76.550841528405144</v>
      </c>
      <c r="I93" s="104">
        <v>70.630177589053915</v>
      </c>
      <c r="J93" s="104">
        <v>85.421264485890575</v>
      </c>
      <c r="K93" s="104">
        <v>72.965115876325441</v>
      </c>
      <c r="L93" s="104">
        <v>72.490223182744572</v>
      </c>
      <c r="M93" s="104">
        <v>95.653546135915931</v>
      </c>
      <c r="N93" s="104">
        <v>68.882812203435705</v>
      </c>
      <c r="O93" s="104">
        <v>65.018138636028041</v>
      </c>
      <c r="P93" s="104">
        <v>87.225504792417482</v>
      </c>
      <c r="Q93" s="104">
        <v>62.585517078626673</v>
      </c>
      <c r="R93" s="104">
        <v>60.254578957618577</v>
      </c>
      <c r="S93" s="104">
        <v>63.99849688437611</v>
      </c>
      <c r="T93" s="104">
        <v>57.012375073444176</v>
      </c>
      <c r="U93" s="104">
        <v>60.550737085106903</v>
      </c>
      <c r="V93" s="104">
        <v>53.791729457853002</v>
      </c>
      <c r="W93" s="104">
        <v>60.765315861309873</v>
      </c>
      <c r="DA93" s="132" t="s">
        <v>2665</v>
      </c>
    </row>
    <row r="94" spans="1:105" ht="12" customHeight="1" x14ac:dyDescent="0.25">
      <c r="A94" s="108" t="s">
        <v>50</v>
      </c>
      <c r="B94" s="98">
        <v>85.523979833468843</v>
      </c>
      <c r="C94" s="98">
        <v>74.53253187230608</v>
      </c>
      <c r="D94" s="98">
        <v>85.903258322935102</v>
      </c>
      <c r="E94" s="98">
        <v>70.440996646001693</v>
      </c>
      <c r="F94" s="98">
        <v>99.55529891875301</v>
      </c>
      <c r="G94" s="98">
        <v>77.087838350414231</v>
      </c>
      <c r="H94" s="98">
        <v>76.550841528405144</v>
      </c>
      <c r="I94" s="98">
        <v>70.630177589053915</v>
      </c>
      <c r="J94" s="98">
        <v>85.421264485890575</v>
      </c>
      <c r="K94" s="98">
        <v>72.965115876325441</v>
      </c>
      <c r="L94" s="98">
        <v>72.490223182744572</v>
      </c>
      <c r="M94" s="98">
        <v>95.653546135915931</v>
      </c>
      <c r="N94" s="98">
        <v>68.882812203435705</v>
      </c>
      <c r="O94" s="98">
        <v>65.018138636028041</v>
      </c>
      <c r="P94" s="98">
        <v>87.225504792417482</v>
      </c>
      <c r="Q94" s="98">
        <v>62.585517078626673</v>
      </c>
      <c r="R94" s="98">
        <v>60.254578957618577</v>
      </c>
      <c r="S94" s="98">
        <v>63.99849688437611</v>
      </c>
      <c r="T94" s="98">
        <v>57.012375073444176</v>
      </c>
      <c r="U94" s="98">
        <v>60.550737085106903</v>
      </c>
      <c r="V94" s="98">
        <v>53.791729457853002</v>
      </c>
      <c r="W94" s="98">
        <v>60.765315861309873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85.650481192019754</v>
      </c>
      <c r="C100" s="122">
        <v>78.852121027873139</v>
      </c>
      <c r="D100" s="122">
        <v>79.359683257540468</v>
      </c>
      <c r="E100" s="122">
        <v>81.63525398128121</v>
      </c>
      <c r="F100" s="122">
        <v>87.748669567962864</v>
      </c>
      <c r="G100" s="122">
        <v>76.035098003959121</v>
      </c>
      <c r="H100" s="122">
        <v>67.867583877887611</v>
      </c>
      <c r="I100" s="122">
        <v>58.540134896102359</v>
      </c>
      <c r="J100" s="122">
        <v>60.587760004003705</v>
      </c>
      <c r="K100" s="122">
        <v>58.279599526912619</v>
      </c>
      <c r="L100" s="122">
        <v>57.300552348484736</v>
      </c>
      <c r="M100" s="122">
        <v>58.495812194639356</v>
      </c>
      <c r="N100" s="122">
        <v>51.717645148184531</v>
      </c>
      <c r="O100" s="122">
        <v>51.598677500113354</v>
      </c>
      <c r="P100" s="122">
        <v>54.105705777582294</v>
      </c>
      <c r="Q100" s="122">
        <v>50.349958624187295</v>
      </c>
      <c r="R100" s="122">
        <v>51.869991782964142</v>
      </c>
      <c r="S100" s="122">
        <v>54.209543050272174</v>
      </c>
      <c r="T100" s="122">
        <v>55.47520231986379</v>
      </c>
      <c r="U100" s="122">
        <v>54.010794291314461</v>
      </c>
      <c r="V100" s="122">
        <v>54.250510379128173</v>
      </c>
      <c r="W100" s="122">
        <v>51.547879597153319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234.4788288340246</v>
      </c>
      <c r="C102" s="98">
        <v>228.46398693027561</v>
      </c>
      <c r="D102" s="98">
        <v>231.45841477530965</v>
      </c>
      <c r="E102" s="98">
        <v>226.1066091772571</v>
      </c>
      <c r="F102" s="98">
        <v>242.44881930744495</v>
      </c>
      <c r="G102" s="98">
        <v>226.85755273033382</v>
      </c>
      <c r="H102" s="98">
        <v>217.8659058638535</v>
      </c>
      <c r="I102" s="98">
        <v>198.66465260328306</v>
      </c>
      <c r="J102" s="98">
        <v>195.01583541846384</v>
      </c>
      <c r="K102" s="98">
        <v>185.47355040613436</v>
      </c>
      <c r="L102" s="98">
        <v>180.98806429068688</v>
      </c>
      <c r="M102" s="98">
        <v>185.29046494557281</v>
      </c>
      <c r="N102" s="98">
        <v>160.65595848388855</v>
      </c>
      <c r="O102" s="98">
        <v>160.29764611591452</v>
      </c>
      <c r="P102" s="98">
        <v>165.13964471464706</v>
      </c>
      <c r="Q102" s="98">
        <v>157.77513702750775</v>
      </c>
      <c r="R102" s="98">
        <v>164.6661620322557</v>
      </c>
      <c r="S102" s="98">
        <v>178.89765944637927</v>
      </c>
      <c r="T102" s="98">
        <v>184.86219706855047</v>
      </c>
      <c r="U102" s="98">
        <v>184.05632123653234</v>
      </c>
      <c r="V102" s="98">
        <v>187.8607412870897</v>
      </c>
      <c r="W102" s="98">
        <v>181.65244362541839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93.532080547348144</v>
      </c>
      <c r="C105" s="117">
        <f t="shared" si="35"/>
        <v>88.780575115602659</v>
      </c>
      <c r="D105" s="117">
        <f t="shared" si="35"/>
        <v>89.03474891967177</v>
      </c>
      <c r="E105" s="117">
        <f t="shared" si="35"/>
        <v>88.001058593964885</v>
      </c>
      <c r="F105" s="117">
        <f t="shared" si="35"/>
        <v>94.836430885866122</v>
      </c>
      <c r="G105" s="117">
        <f t="shared" si="35"/>
        <v>84.74534701243455</v>
      </c>
      <c r="H105" s="117">
        <f t="shared" si="35"/>
        <v>75.849993934400686</v>
      </c>
      <c r="I105" s="117">
        <f t="shared" si="35"/>
        <v>66.395156919277326</v>
      </c>
      <c r="J105" s="117">
        <f t="shared" si="35"/>
        <v>68.238242917117574</v>
      </c>
      <c r="K105" s="117">
        <f t="shared" si="35"/>
        <v>65.673873219460361</v>
      </c>
      <c r="L105" s="117">
        <f t="shared" si="35"/>
        <v>63.666280808664951</v>
      </c>
      <c r="M105" s="117">
        <f t="shared" si="35"/>
        <v>64.621069048497574</v>
      </c>
      <c r="N105" s="117">
        <f t="shared" si="35"/>
        <v>58.044613982191443</v>
      </c>
      <c r="O105" s="117">
        <f t="shared" si="35"/>
        <v>59.569466821782093</v>
      </c>
      <c r="P105" s="117">
        <f t="shared" si="35"/>
        <v>62.875588279718286</v>
      </c>
      <c r="Q105" s="117">
        <f t="shared" si="35"/>
        <v>58.621790913736675</v>
      </c>
      <c r="R105" s="117">
        <f t="shared" ref="R105:V105" si="36">R106+R109+R111+R120</f>
        <v>58.648516716197335</v>
      </c>
      <c r="S105" s="117">
        <f t="shared" si="36"/>
        <v>60.205788319899348</v>
      </c>
      <c r="T105" s="117">
        <f t="shared" si="36"/>
        <v>61.62311462497297</v>
      </c>
      <c r="U105" s="117">
        <f t="shared" si="36"/>
        <v>59.51121295876947</v>
      </c>
      <c r="V105" s="117">
        <f t="shared" si="36"/>
        <v>58.873652720960195</v>
      </c>
      <c r="W105" s="117">
        <f t="shared" ref="W105" si="37">W106+W109+W111+W120</f>
        <v>56.860806489340519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93.532080547348144</v>
      </c>
      <c r="C120" s="122">
        <v>88.780575115602659</v>
      </c>
      <c r="D120" s="122">
        <v>89.03474891967177</v>
      </c>
      <c r="E120" s="122">
        <v>88.001058593964885</v>
      </c>
      <c r="F120" s="122">
        <v>94.836430885866122</v>
      </c>
      <c r="G120" s="122">
        <v>84.74534701243455</v>
      </c>
      <c r="H120" s="122">
        <v>75.849993934400686</v>
      </c>
      <c r="I120" s="122">
        <v>66.395156919277326</v>
      </c>
      <c r="J120" s="122">
        <v>68.238242917117574</v>
      </c>
      <c r="K120" s="122">
        <v>65.673873219460361</v>
      </c>
      <c r="L120" s="122">
        <v>63.666280808664951</v>
      </c>
      <c r="M120" s="122">
        <v>64.621069048497574</v>
      </c>
      <c r="N120" s="122">
        <v>58.044613982191443</v>
      </c>
      <c r="O120" s="122">
        <v>59.569466821782093</v>
      </c>
      <c r="P120" s="122">
        <v>62.875588279718286</v>
      </c>
      <c r="Q120" s="122">
        <v>58.621790913736675</v>
      </c>
      <c r="R120" s="122">
        <v>58.648516716197335</v>
      </c>
      <c r="S120" s="122">
        <v>60.205788319899348</v>
      </c>
      <c r="T120" s="122">
        <v>61.62311462497297</v>
      </c>
      <c r="U120" s="122">
        <v>59.51121295876947</v>
      </c>
      <c r="V120" s="122">
        <v>58.873652720960195</v>
      </c>
      <c r="W120" s="122">
        <v>56.860806489340519</v>
      </c>
      <c r="DA120" s="130" t="s">
        <v>2691</v>
      </c>
    </row>
    <row r="121" spans="1:105" ht="12" customHeight="1" x14ac:dyDescent="0.25">
      <c r="A121" s="97" t="s">
        <v>50</v>
      </c>
      <c r="B121" s="98">
        <v>234.47882883402465</v>
      </c>
      <c r="C121" s="98">
        <v>228.78071279789916</v>
      </c>
      <c r="D121" s="98">
        <v>232.25859772111602</v>
      </c>
      <c r="E121" s="98">
        <v>226.98800056315656</v>
      </c>
      <c r="F121" s="98">
        <v>243.21609905545475</v>
      </c>
      <c r="G121" s="98">
        <v>227.39074835670115</v>
      </c>
      <c r="H121" s="98">
        <v>218.04957852252966</v>
      </c>
      <c r="I121" s="98">
        <v>198.68945571147668</v>
      </c>
      <c r="J121" s="98">
        <v>195.04082299429135</v>
      </c>
      <c r="K121" s="98">
        <v>185.49711786746619</v>
      </c>
      <c r="L121" s="98">
        <v>181.02701531138467</v>
      </c>
      <c r="M121" s="98">
        <v>185.32631006383502</v>
      </c>
      <c r="N121" s="98">
        <v>160.66665632840403</v>
      </c>
      <c r="O121" s="98">
        <v>160.29815186097662</v>
      </c>
      <c r="P121" s="98">
        <v>165.14690856427259</v>
      </c>
      <c r="Q121" s="98">
        <v>157.77992660824873</v>
      </c>
      <c r="R121" s="98">
        <v>164.66698924163097</v>
      </c>
      <c r="S121" s="98">
        <v>178.89719957912951</v>
      </c>
      <c r="T121" s="98">
        <v>184.86934387491891</v>
      </c>
      <c r="U121" s="98">
        <v>184.04064664264229</v>
      </c>
      <c r="V121" s="98">
        <v>187.78354675217579</v>
      </c>
      <c r="W121" s="98">
        <v>181.63373608977426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101.07053608934757</v>
      </c>
      <c r="G124" s="117">
        <f t="shared" si="42"/>
        <v>94.31617242468451</v>
      </c>
      <c r="H124" s="117">
        <f t="shared" si="42"/>
        <v>88.543493358980299</v>
      </c>
      <c r="I124" s="117">
        <f t="shared" si="42"/>
        <v>80.752752815659917</v>
      </c>
      <c r="J124" s="117">
        <f t="shared" si="42"/>
        <v>82.06278384994566</v>
      </c>
      <c r="K124" s="117">
        <f t="shared" si="42"/>
        <v>77.590096684664957</v>
      </c>
      <c r="L124" s="117">
        <f t="shared" si="42"/>
        <v>73.109139352942577</v>
      </c>
      <c r="M124" s="117">
        <f t="shared" si="42"/>
        <v>69.700994166260287</v>
      </c>
      <c r="N124" s="117">
        <f t="shared" si="42"/>
        <v>60.462841651341542</v>
      </c>
      <c r="O124" s="117">
        <f t="shared" si="42"/>
        <v>58.477557392964975</v>
      </c>
      <c r="P124" s="117">
        <f t="shared" si="42"/>
        <v>60.258308950861817</v>
      </c>
      <c r="Q124" s="117">
        <f t="shared" si="42"/>
        <v>56.52468894987139</v>
      </c>
      <c r="R124" s="117">
        <f t="shared" ref="R124:V124" si="43">R125+R128+R130+R139</f>
        <v>59.041400780535554</v>
      </c>
      <c r="S124" s="117">
        <f t="shared" si="43"/>
        <v>61.574617996462905</v>
      </c>
      <c r="T124" s="117">
        <f t="shared" si="43"/>
        <v>62.347325453791946</v>
      </c>
      <c r="U124" s="117">
        <f t="shared" si="43"/>
        <v>59.723060888166096</v>
      </c>
      <c r="V124" s="117">
        <f t="shared" si="43"/>
        <v>59.582197974525435</v>
      </c>
      <c r="W124" s="117">
        <f t="shared" ref="W124" si="44">W125+W128+W130+W139</f>
        <v>56.874699967429613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101.07053608934757</v>
      </c>
      <c r="G139" s="122">
        <v>94.31617242468451</v>
      </c>
      <c r="H139" s="122">
        <v>88.543493358980299</v>
      </c>
      <c r="I139" s="122">
        <v>80.752752815659917</v>
      </c>
      <c r="J139" s="122">
        <v>82.06278384994566</v>
      </c>
      <c r="K139" s="122">
        <v>77.590096684664957</v>
      </c>
      <c r="L139" s="122">
        <v>73.109139352942577</v>
      </c>
      <c r="M139" s="122">
        <v>69.700994166260287</v>
      </c>
      <c r="N139" s="122">
        <v>60.462841651341542</v>
      </c>
      <c r="O139" s="122">
        <v>58.477557392964975</v>
      </c>
      <c r="P139" s="122">
        <v>60.258308950861817</v>
      </c>
      <c r="Q139" s="122">
        <v>56.52468894987139</v>
      </c>
      <c r="R139" s="122">
        <v>59.041400780535554</v>
      </c>
      <c r="S139" s="122">
        <v>61.574617996462905</v>
      </c>
      <c r="T139" s="122">
        <v>62.347325453791946</v>
      </c>
      <c r="U139" s="122">
        <v>59.723060888166096</v>
      </c>
      <c r="V139" s="122">
        <v>59.582197974525435</v>
      </c>
      <c r="W139" s="122">
        <v>56.874699967429613</v>
      </c>
      <c r="DA139" s="130" t="s">
        <v>2709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241.92125378312642</v>
      </c>
      <c r="G140" s="98">
        <v>226.60638310770588</v>
      </c>
      <c r="H140" s="98">
        <v>217.80823921912122</v>
      </c>
      <c r="I140" s="98">
        <v>198.69292442460556</v>
      </c>
      <c r="J140" s="98">
        <v>195.05545085340057</v>
      </c>
      <c r="K140" s="98">
        <v>185.47829976957416</v>
      </c>
      <c r="L140" s="98">
        <v>180.96291934168923</v>
      </c>
      <c r="M140" s="98">
        <v>185.22395351264967</v>
      </c>
      <c r="N140" s="98">
        <v>160.59691669014688</v>
      </c>
      <c r="O140" s="98">
        <v>160.26097628967159</v>
      </c>
      <c r="P140" s="98">
        <v>165.12146057083706</v>
      </c>
      <c r="Q140" s="98">
        <v>157.76887678542371</v>
      </c>
      <c r="R140" s="98">
        <v>164.66650400065976</v>
      </c>
      <c r="S140" s="98">
        <v>178.90411548720891</v>
      </c>
      <c r="T140" s="98">
        <v>184.85387359547576</v>
      </c>
      <c r="U140" s="98">
        <v>184.00898249272547</v>
      </c>
      <c r="V140" s="98">
        <v>187.82904231608745</v>
      </c>
      <c r="W140" s="98">
        <v>181.69291027058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333.81050784376743</v>
      </c>
      <c r="C143" s="117">
        <f t="shared" si="49"/>
        <v>317.1187983899207</v>
      </c>
      <c r="D143" s="117">
        <f t="shared" si="49"/>
        <v>284.24581605704998</v>
      </c>
      <c r="E143" s="117">
        <f t="shared" si="49"/>
        <v>273.74255930054113</v>
      </c>
      <c r="F143" s="117">
        <f t="shared" si="49"/>
        <v>309.08742591701446</v>
      </c>
      <c r="G143" s="117">
        <f t="shared" si="49"/>
        <v>247.58143432247937</v>
      </c>
      <c r="H143" s="117">
        <f t="shared" si="49"/>
        <v>215.65280907541046</v>
      </c>
      <c r="I143" s="117">
        <f t="shared" si="49"/>
        <v>172.74803129598905</v>
      </c>
      <c r="J143" s="117">
        <f t="shared" si="49"/>
        <v>174.78342828636636</v>
      </c>
      <c r="K143" s="117">
        <f t="shared" si="49"/>
        <v>182.59844879301238</v>
      </c>
      <c r="L143" s="117">
        <f t="shared" si="49"/>
        <v>191.78210121725488</v>
      </c>
      <c r="M143" s="117">
        <f t="shared" si="49"/>
        <v>213.6859481084561</v>
      </c>
      <c r="N143" s="117">
        <f t="shared" si="49"/>
        <v>187.42248410240242</v>
      </c>
      <c r="O143" s="117">
        <f t="shared" si="49"/>
        <v>173.6479335106103</v>
      </c>
      <c r="P143" s="117">
        <f t="shared" si="49"/>
        <v>158.28483158372333</v>
      </c>
      <c r="Q143" s="117">
        <f t="shared" si="49"/>
        <v>147.4759794670137</v>
      </c>
      <c r="R143" s="117">
        <f t="shared" ref="R143:V143" si="50">R144+R146+R148+R157</f>
        <v>150.10661699444168</v>
      </c>
      <c r="S143" s="117">
        <f t="shared" si="50"/>
        <v>152.73587204315086</v>
      </c>
      <c r="T143" s="117">
        <f t="shared" si="50"/>
        <v>152.56482957877648</v>
      </c>
      <c r="U143" s="117">
        <f t="shared" si="50"/>
        <v>141.63920512871096</v>
      </c>
      <c r="V143" s="117">
        <f t="shared" si="50"/>
        <v>135.7696320383956</v>
      </c>
      <c r="W143" s="117">
        <f t="shared" ref="W143" si="51">W144+W146+W148+W157</f>
        <v>122.96504015231261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240.29096892570774</v>
      </c>
      <c r="C148" s="122">
        <v>230.65769817305565</v>
      </c>
      <c r="D148" s="122">
        <v>198.22488354066741</v>
      </c>
      <c r="E148" s="122">
        <v>184.1287470889699</v>
      </c>
      <c r="F148" s="122">
        <v>211.23501718976337</v>
      </c>
      <c r="G148" s="122">
        <v>162.94667674027133</v>
      </c>
      <c r="H148" s="122">
        <v>138.79856264670369</v>
      </c>
      <c r="I148" s="122">
        <v>106.0571231890908</v>
      </c>
      <c r="J148" s="122">
        <v>98.193671243079976</v>
      </c>
      <c r="K148" s="122">
        <v>108.32725297644168</v>
      </c>
      <c r="L148" s="122">
        <v>120.05049423997066</v>
      </c>
      <c r="M148" s="122">
        <v>141.95722917742071</v>
      </c>
      <c r="N148" s="122">
        <v>125.04058357488675</v>
      </c>
      <c r="O148" s="122">
        <v>112.57895307037786</v>
      </c>
      <c r="P148" s="122">
        <v>95.646159444274772</v>
      </c>
      <c r="Q148" s="122">
        <v>90.080452533118446</v>
      </c>
      <c r="R148" s="122">
        <v>91.097093977448168</v>
      </c>
      <c r="S148" s="122">
        <v>92.261139707218547</v>
      </c>
      <c r="T148" s="122">
        <v>91.249010036259278</v>
      </c>
      <c r="U148" s="122">
        <v>83.712600975660791</v>
      </c>
      <c r="V148" s="122">
        <v>77.334301498128468</v>
      </c>
      <c r="W148" s="122">
        <v>67.720950792782475</v>
      </c>
      <c r="DA148" s="130" t="s">
        <v>2717</v>
      </c>
    </row>
    <row r="149" spans="1:105" ht="12" customHeight="1" x14ac:dyDescent="0.25">
      <c r="A149" s="97" t="s">
        <v>124</v>
      </c>
      <c r="B149" s="98">
        <v>474.70496718420577</v>
      </c>
      <c r="C149" s="98">
        <v>478.8432758655897</v>
      </c>
      <c r="D149" s="98">
        <v>469.39308566802083</v>
      </c>
      <c r="E149" s="98">
        <v>459.03975159453074</v>
      </c>
      <c r="F149" s="98">
        <v>516.19340902082581</v>
      </c>
      <c r="G149" s="98">
        <v>469.71078336193216</v>
      </c>
      <c r="H149" s="98">
        <v>459.55981645171448</v>
      </c>
      <c r="I149" s="98">
        <v>423.03966602013344</v>
      </c>
      <c r="J149" s="98">
        <v>405.05291790232513</v>
      </c>
      <c r="K149" s="98">
        <v>408.99502908451035</v>
      </c>
      <c r="L149" s="98">
        <v>437.92448005042621</v>
      </c>
      <c r="M149" s="98">
        <v>486.7098361988696</v>
      </c>
      <c r="N149" s="98">
        <v>453.17090953466413</v>
      </c>
      <c r="O149" s="98">
        <v>435.78227010551126</v>
      </c>
      <c r="P149" s="98">
        <v>398.09098818880051</v>
      </c>
      <c r="Q149" s="98">
        <v>400.64131294993092</v>
      </c>
      <c r="R149" s="98">
        <v>397.03598570140321</v>
      </c>
      <c r="S149" s="98">
        <v>391.26311645196643</v>
      </c>
      <c r="T149" s="98">
        <v>380.08916849485348</v>
      </c>
      <c r="U149" s="98">
        <v>347.29354944894459</v>
      </c>
      <c r="V149" s="98">
        <v>331.14586280670267</v>
      </c>
      <c r="W149" s="98">
        <v>303.76135134851995</v>
      </c>
      <c r="DA149" s="63" t="s">
        <v>2718</v>
      </c>
    </row>
    <row r="150" spans="1:105" ht="12" customHeight="1" x14ac:dyDescent="0.25">
      <c r="A150" s="97" t="s">
        <v>123</v>
      </c>
      <c r="B150" s="98">
        <v>85.523979833468857</v>
      </c>
      <c r="C150" s="98">
        <v>75.478315952812551</v>
      </c>
      <c r="D150" s="98">
        <v>87.74068175944177</v>
      </c>
      <c r="E150" s="98">
        <v>71.165836034713067</v>
      </c>
      <c r="F150" s="98">
        <v>98.592045232396899</v>
      </c>
      <c r="G150" s="98">
        <v>76.686965419957289</v>
      </c>
      <c r="H150" s="98">
        <v>76.317111274492589</v>
      </c>
      <c r="I150" s="98">
        <v>70.624328973907069</v>
      </c>
      <c r="J150" s="98">
        <v>84.999453301509234</v>
      </c>
      <c r="K150" s="98">
        <v>72.416484411013954</v>
      </c>
      <c r="L150" s="98">
        <v>71.902088325513731</v>
      </c>
      <c r="M150" s="98">
        <v>94.803585509939012</v>
      </c>
      <c r="N150" s="98">
        <v>68.397988776028896</v>
      </c>
      <c r="O150" s="98">
        <v>64.986563781735882</v>
      </c>
      <c r="P150" s="98">
        <v>88.198029466899001</v>
      </c>
      <c r="Q150" s="98">
        <v>63.78161539668929</v>
      </c>
      <c r="R150" s="98">
        <v>60.779776434855421</v>
      </c>
      <c r="S150" s="98">
        <v>64.148423918675462</v>
      </c>
      <c r="T150" s="98">
        <v>56.947902716697214</v>
      </c>
      <c r="U150" s="98">
        <v>59.502814928661664</v>
      </c>
      <c r="V150" s="98">
        <v>52.441072817702555</v>
      </c>
      <c r="W150" s="98">
        <v>59.078594509251268</v>
      </c>
      <c r="DA150" s="63" t="s">
        <v>2719</v>
      </c>
    </row>
    <row r="151" spans="1:105" ht="12" customHeight="1" x14ac:dyDescent="0.25">
      <c r="A151" s="100" t="s">
        <v>50</v>
      </c>
      <c r="B151" s="101">
        <v>85.523979833468857</v>
      </c>
      <c r="C151" s="101">
        <v>75.478315952812551</v>
      </c>
      <c r="D151" s="101">
        <v>87.74068175944177</v>
      </c>
      <c r="E151" s="101">
        <v>71.165836034713067</v>
      </c>
      <c r="F151" s="101">
        <v>98.592045232396899</v>
      </c>
      <c r="G151" s="101">
        <v>76.686965419957289</v>
      </c>
      <c r="H151" s="101">
        <v>76.317111274492589</v>
      </c>
      <c r="I151" s="101">
        <v>70.624328973907069</v>
      </c>
      <c r="J151" s="101">
        <v>84.999453301509234</v>
      </c>
      <c r="K151" s="101">
        <v>72.416484411013954</v>
      </c>
      <c r="L151" s="101">
        <v>71.902088325513731</v>
      </c>
      <c r="M151" s="101">
        <v>94.803585509939012</v>
      </c>
      <c r="N151" s="101">
        <v>68.397988776028896</v>
      </c>
      <c r="O151" s="101">
        <v>64.986563781735882</v>
      </c>
      <c r="P151" s="101">
        <v>88.198029466899001</v>
      </c>
      <c r="Q151" s="101">
        <v>63.78161539668929</v>
      </c>
      <c r="R151" s="101">
        <v>60.779776434855421</v>
      </c>
      <c r="S151" s="101">
        <v>64.148423918675462</v>
      </c>
      <c r="T151" s="101">
        <v>56.947902716697214</v>
      </c>
      <c r="U151" s="101">
        <v>59.502814928661664</v>
      </c>
      <c r="V151" s="101">
        <v>52.441072817702555</v>
      </c>
      <c r="W151" s="101">
        <v>59.078594509251268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93.519538918059681</v>
      </c>
      <c r="C157" s="122">
        <v>86.461100216865063</v>
      </c>
      <c r="D157" s="122">
        <v>86.020932516382558</v>
      </c>
      <c r="E157" s="122">
        <v>89.613812211571215</v>
      </c>
      <c r="F157" s="122">
        <v>97.852408727251103</v>
      </c>
      <c r="G157" s="122">
        <v>84.634757582208024</v>
      </c>
      <c r="H157" s="122">
        <v>76.854246428706773</v>
      </c>
      <c r="I157" s="122">
        <v>66.690908106898249</v>
      </c>
      <c r="J157" s="122">
        <v>76.589757043286369</v>
      </c>
      <c r="K157" s="122">
        <v>74.271195816570696</v>
      </c>
      <c r="L157" s="122">
        <v>71.731606977284216</v>
      </c>
      <c r="M157" s="122">
        <v>71.728718931035374</v>
      </c>
      <c r="N157" s="122">
        <v>62.381900527515668</v>
      </c>
      <c r="O157" s="122">
        <v>61.068980440232423</v>
      </c>
      <c r="P157" s="122">
        <v>62.638672139448566</v>
      </c>
      <c r="Q157" s="122">
        <v>57.395526933895241</v>
      </c>
      <c r="R157" s="122">
        <v>59.009523016993505</v>
      </c>
      <c r="S157" s="122">
        <v>60.474732335932316</v>
      </c>
      <c r="T157" s="122">
        <v>61.315819542517204</v>
      </c>
      <c r="U157" s="122">
        <v>57.926604153050164</v>
      </c>
      <c r="V157" s="122">
        <v>58.435330540267124</v>
      </c>
      <c r="W157" s="122">
        <v>55.244089359530136</v>
      </c>
      <c r="DA157" s="130" t="s">
        <v>2726</v>
      </c>
    </row>
    <row r="158" spans="1:105" ht="12" customHeight="1" x14ac:dyDescent="0.25">
      <c r="A158" s="97" t="s">
        <v>50</v>
      </c>
      <c r="B158" s="98">
        <v>234.4788288340246</v>
      </c>
      <c r="C158" s="98">
        <v>228.52034957923365</v>
      </c>
      <c r="D158" s="98">
        <v>231.5912583968298</v>
      </c>
      <c r="E158" s="98">
        <v>226.09715663535079</v>
      </c>
      <c r="F158" s="98">
        <v>242.32804059982007</v>
      </c>
      <c r="G158" s="98">
        <v>226.79444665142398</v>
      </c>
      <c r="H158" s="98">
        <v>217.85488546515955</v>
      </c>
      <c r="I158" s="98">
        <v>198.6702154308847</v>
      </c>
      <c r="J158" s="98">
        <v>194.99069854037847</v>
      </c>
      <c r="K158" s="98">
        <v>185.43311702110469</v>
      </c>
      <c r="L158" s="98">
        <v>180.94451398947893</v>
      </c>
      <c r="M158" s="98">
        <v>185.24609777938869</v>
      </c>
      <c r="N158" s="98">
        <v>160.62542987523861</v>
      </c>
      <c r="O158" s="98">
        <v>160.28133935814546</v>
      </c>
      <c r="P158" s="98">
        <v>165.13607773593804</v>
      </c>
      <c r="Q158" s="98">
        <v>157.77673433315275</v>
      </c>
      <c r="R158" s="98">
        <v>164.66075400973162</v>
      </c>
      <c r="S158" s="98">
        <v>178.88110302153262</v>
      </c>
      <c r="T158" s="98">
        <v>184.83909863691048</v>
      </c>
      <c r="U158" s="98">
        <v>183.87927554691032</v>
      </c>
      <c r="V158" s="98">
        <v>187.57310748630204</v>
      </c>
      <c r="W158" s="98">
        <v>181.26920942471403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333.79617130348953</v>
      </c>
      <c r="C161" s="117">
        <f t="shared" si="54"/>
        <v>327.53296985776797</v>
      </c>
      <c r="D161" s="117">
        <f t="shared" si="54"/>
        <v>311.53295676427314</v>
      </c>
      <c r="E161" s="117">
        <f t="shared" si="54"/>
        <v>297.88700975724925</v>
      </c>
      <c r="F161" s="117">
        <f t="shared" si="54"/>
        <v>325.77136883734516</v>
      </c>
      <c r="G161" s="117">
        <f t="shared" si="54"/>
        <v>270.81172972564934</v>
      </c>
      <c r="H161" s="117">
        <f t="shared" si="54"/>
        <v>232.74169635958708</v>
      </c>
      <c r="I161" s="117">
        <f t="shared" si="54"/>
        <v>194.48438728959292</v>
      </c>
      <c r="J161" s="117">
        <f t="shared" si="54"/>
        <v>187.0151797289767</v>
      </c>
      <c r="K161" s="117">
        <f t="shared" si="54"/>
        <v>185.45083184256339</v>
      </c>
      <c r="L161" s="117">
        <f t="shared" si="54"/>
        <v>190.55106082452681</v>
      </c>
      <c r="M161" s="117">
        <f t="shared" si="54"/>
        <v>207.08823562083177</v>
      </c>
      <c r="N161" s="117">
        <f t="shared" si="54"/>
        <v>184.97006065390951</v>
      </c>
      <c r="O161" s="117">
        <f t="shared" si="54"/>
        <v>186.19861675183449</v>
      </c>
      <c r="P161" s="117">
        <f t="shared" si="54"/>
        <v>178.38608329261672</v>
      </c>
      <c r="Q161" s="117">
        <f t="shared" si="54"/>
        <v>172.37472596886772</v>
      </c>
      <c r="R161" s="117">
        <f t="shared" ref="R161:V161" si="55">R162+R164+R166+R175</f>
        <v>171.90120885889394</v>
      </c>
      <c r="S161" s="117">
        <f t="shared" si="55"/>
        <v>169.68896863152747</v>
      </c>
      <c r="T161" s="117">
        <f t="shared" si="55"/>
        <v>163.81409739419053</v>
      </c>
      <c r="U161" s="117">
        <f t="shared" si="55"/>
        <v>151.53155879901794</v>
      </c>
      <c r="V161" s="117">
        <f t="shared" si="55"/>
        <v>151.09028375970112</v>
      </c>
      <c r="W161" s="117">
        <f t="shared" ref="W161" si="56">W162+W164+W166+W175</f>
        <v>145.45359756820511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240.27926236892151</v>
      </c>
      <c r="C166" s="122">
        <v>238.31439963549127</v>
      </c>
      <c r="D166" s="122">
        <v>222.13282376299139</v>
      </c>
      <c r="E166" s="122">
        <v>208.81339463082054</v>
      </c>
      <c r="F166" s="122">
        <v>229.46706237956303</v>
      </c>
      <c r="G166" s="122">
        <v>184.56303024216081</v>
      </c>
      <c r="H166" s="122">
        <v>153.87230189726699</v>
      </c>
      <c r="I166" s="122">
        <v>124.71778555292967</v>
      </c>
      <c r="J166" s="122">
        <v>114.16990478406409</v>
      </c>
      <c r="K166" s="122">
        <v>114.64199922461873</v>
      </c>
      <c r="L166" s="122">
        <v>121.45572612801423</v>
      </c>
      <c r="M166" s="122">
        <v>137.26452677598604</v>
      </c>
      <c r="N166" s="122">
        <v>123.37822541218029</v>
      </c>
      <c r="O166" s="122">
        <v>123.09104607021861</v>
      </c>
      <c r="P166" s="122">
        <v>113.34201537523295</v>
      </c>
      <c r="Q166" s="122">
        <v>112.24254013330332</v>
      </c>
      <c r="R166" s="122">
        <v>111.39686974371209</v>
      </c>
      <c r="S166" s="122">
        <v>107.55102349091435</v>
      </c>
      <c r="T166" s="122">
        <v>101.67353757674229</v>
      </c>
      <c r="U166" s="122">
        <v>91.444416623685967</v>
      </c>
      <c r="V166" s="122">
        <v>90.948682486505405</v>
      </c>
      <c r="W166" s="122">
        <v>87.484823364390294</v>
      </c>
      <c r="DA166" s="130" t="s">
        <v>2734</v>
      </c>
    </row>
    <row r="167" spans="1:105" ht="12" customHeight="1" x14ac:dyDescent="0.25">
      <c r="A167" s="97" t="s">
        <v>124</v>
      </c>
      <c r="B167" s="98">
        <v>474.7049671842056</v>
      </c>
      <c r="C167" s="98">
        <v>481.00151380016092</v>
      </c>
      <c r="D167" s="98">
        <v>473.77018486168009</v>
      </c>
      <c r="E167" s="98">
        <v>465.21697544165175</v>
      </c>
      <c r="F167" s="98">
        <v>523.78582941348702</v>
      </c>
      <c r="G167" s="98">
        <v>475.62231670724088</v>
      </c>
      <c r="H167" s="98">
        <v>462.90152888506208</v>
      </c>
      <c r="I167" s="98">
        <v>424.71278178514825</v>
      </c>
      <c r="J167" s="98">
        <v>407.88205248115241</v>
      </c>
      <c r="K167" s="98">
        <v>412.84184892794866</v>
      </c>
      <c r="L167" s="98">
        <v>441.90421423505876</v>
      </c>
      <c r="M167" s="98">
        <v>490.5912668828467</v>
      </c>
      <c r="N167" s="98">
        <v>455.96759358131868</v>
      </c>
      <c r="O167" s="98">
        <v>439.44587163997778</v>
      </c>
      <c r="P167" s="98">
        <v>403.91966936054285</v>
      </c>
      <c r="Q167" s="98">
        <v>410.54296056464659</v>
      </c>
      <c r="R167" s="98">
        <v>410.54767572719908</v>
      </c>
      <c r="S167" s="98">
        <v>405.91261311113021</v>
      </c>
      <c r="T167" s="98">
        <v>387.89107927788467</v>
      </c>
      <c r="U167" s="98">
        <v>357.47408703883463</v>
      </c>
      <c r="V167" s="98">
        <v>344.67409721915396</v>
      </c>
      <c r="W167" s="98">
        <v>322.54894977949687</v>
      </c>
      <c r="DA167" s="63" t="s">
        <v>2735</v>
      </c>
    </row>
    <row r="168" spans="1:105" ht="12" customHeight="1" x14ac:dyDescent="0.25">
      <c r="A168" s="97" t="s">
        <v>123</v>
      </c>
      <c r="B168" s="98">
        <v>85.523979833468857</v>
      </c>
      <c r="C168" s="98">
        <v>75.051423230365245</v>
      </c>
      <c r="D168" s="98">
        <v>86.89299350842434</v>
      </c>
      <c r="E168" s="98">
        <v>71.258122191677927</v>
      </c>
      <c r="F168" s="98">
        <v>100.30964442009527</v>
      </c>
      <c r="G168" s="98">
        <v>77.650634020615257</v>
      </c>
      <c r="H168" s="98">
        <v>77.042650057629771</v>
      </c>
      <c r="I168" s="98">
        <v>71.192711360867278</v>
      </c>
      <c r="J168" s="98">
        <v>85.808935279008892</v>
      </c>
      <c r="K168" s="98">
        <v>72.904920339063239</v>
      </c>
      <c r="L168" s="98">
        <v>72.233786405512106</v>
      </c>
      <c r="M168" s="98">
        <v>95.23360213582913</v>
      </c>
      <c r="N168" s="98">
        <v>68.770647277312435</v>
      </c>
      <c r="O168" s="98">
        <v>65.754748642922522</v>
      </c>
      <c r="P168" s="98">
        <v>89.800160606232993</v>
      </c>
      <c r="Q168" s="98">
        <v>65.704970411314179</v>
      </c>
      <c r="R168" s="98">
        <v>63.07463497323613</v>
      </c>
      <c r="S168" s="98">
        <v>66.326043275405098</v>
      </c>
      <c r="T168" s="98">
        <v>57.788621043487666</v>
      </c>
      <c r="U168" s="98">
        <v>61.058616794090767</v>
      </c>
      <c r="V168" s="98">
        <v>54.869415549510776</v>
      </c>
      <c r="W168" s="98">
        <v>63.287324875354365</v>
      </c>
      <c r="DA168" s="63" t="s">
        <v>2736</v>
      </c>
    </row>
    <row r="169" spans="1:105" ht="12" customHeight="1" x14ac:dyDescent="0.25">
      <c r="A169" s="100" t="s">
        <v>50</v>
      </c>
      <c r="B169" s="101">
        <v>85.523979833468857</v>
      </c>
      <c r="C169" s="101">
        <v>75.051423230365245</v>
      </c>
      <c r="D169" s="101">
        <v>86.89299350842434</v>
      </c>
      <c r="E169" s="101">
        <v>71.258122191677927</v>
      </c>
      <c r="F169" s="101">
        <v>100.30964442009527</v>
      </c>
      <c r="G169" s="101">
        <v>77.650634020615257</v>
      </c>
      <c r="H169" s="101">
        <v>77.042650057629771</v>
      </c>
      <c r="I169" s="101">
        <v>71.192711360867278</v>
      </c>
      <c r="J169" s="101">
        <v>85.808935279008892</v>
      </c>
      <c r="K169" s="101">
        <v>72.904920339063239</v>
      </c>
      <c r="L169" s="101">
        <v>72.233786405512106</v>
      </c>
      <c r="M169" s="101">
        <v>95.23360213582913</v>
      </c>
      <c r="N169" s="101">
        <v>68.770647277312435</v>
      </c>
      <c r="O169" s="101">
        <v>65.754748642922522</v>
      </c>
      <c r="P169" s="101">
        <v>89.800160606232993</v>
      </c>
      <c r="Q169" s="101">
        <v>65.704970411314179</v>
      </c>
      <c r="R169" s="101">
        <v>63.07463497323613</v>
      </c>
      <c r="S169" s="101">
        <v>66.326043275405098</v>
      </c>
      <c r="T169" s="101">
        <v>57.788621043487666</v>
      </c>
      <c r="U169" s="101">
        <v>61.058616794090767</v>
      </c>
      <c r="V169" s="101">
        <v>54.869415549510776</v>
      </c>
      <c r="W169" s="101">
        <v>63.287324875354365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93.516908934568008</v>
      </c>
      <c r="C175" s="122">
        <v>89.218570222276682</v>
      </c>
      <c r="D175" s="122">
        <v>89.400133001281745</v>
      </c>
      <c r="E175" s="122">
        <v>89.073615126428706</v>
      </c>
      <c r="F175" s="122">
        <v>96.304306457782133</v>
      </c>
      <c r="G175" s="122">
        <v>86.248699483488565</v>
      </c>
      <c r="H175" s="122">
        <v>78.869394462320102</v>
      </c>
      <c r="I175" s="122">
        <v>69.766601736663262</v>
      </c>
      <c r="J175" s="122">
        <v>72.845274944912632</v>
      </c>
      <c r="K175" s="122">
        <v>70.808832617944674</v>
      </c>
      <c r="L175" s="122">
        <v>69.095334696512595</v>
      </c>
      <c r="M175" s="122">
        <v>69.82370884484574</v>
      </c>
      <c r="N175" s="122">
        <v>61.591835241729243</v>
      </c>
      <c r="O175" s="122">
        <v>63.10757068161589</v>
      </c>
      <c r="P175" s="122">
        <v>65.044067917383771</v>
      </c>
      <c r="Q175" s="122">
        <v>60.1321858355644</v>
      </c>
      <c r="R175" s="122">
        <v>60.504339115181864</v>
      </c>
      <c r="S175" s="122">
        <v>62.137945140613112</v>
      </c>
      <c r="T175" s="122">
        <v>62.140559817448235</v>
      </c>
      <c r="U175" s="122">
        <v>60.087142175331984</v>
      </c>
      <c r="V175" s="122">
        <v>60.141601273195725</v>
      </c>
      <c r="W175" s="122">
        <v>57.968774203814831</v>
      </c>
      <c r="DA175" s="130" t="s">
        <v>2743</v>
      </c>
    </row>
    <row r="176" spans="1:105" ht="12" customHeight="1" x14ac:dyDescent="0.25">
      <c r="A176" s="97" t="s">
        <v>50</v>
      </c>
      <c r="B176" s="98">
        <v>234.47882883402465</v>
      </c>
      <c r="C176" s="98">
        <v>228.82857041669371</v>
      </c>
      <c r="D176" s="98">
        <v>232.27218605084778</v>
      </c>
      <c r="E176" s="98">
        <v>226.90974449832655</v>
      </c>
      <c r="F176" s="98">
        <v>243.09997023603134</v>
      </c>
      <c r="G176" s="98">
        <v>227.30860434252148</v>
      </c>
      <c r="H176" s="98">
        <v>218.04271706089966</v>
      </c>
      <c r="I176" s="98">
        <v>198.70320829469455</v>
      </c>
      <c r="J176" s="98">
        <v>195.04701647409635</v>
      </c>
      <c r="K176" s="98">
        <v>185.48637644649261</v>
      </c>
      <c r="L176" s="98">
        <v>180.98751676131772</v>
      </c>
      <c r="M176" s="98">
        <v>185.27567805996259</v>
      </c>
      <c r="N176" s="98">
        <v>160.63873051745264</v>
      </c>
      <c r="O176" s="98">
        <v>160.288562346612</v>
      </c>
      <c r="P176" s="98">
        <v>165.14707813440489</v>
      </c>
      <c r="Q176" s="98">
        <v>157.7858179558167</v>
      </c>
      <c r="R176" s="98">
        <v>164.66966925835192</v>
      </c>
      <c r="S176" s="98">
        <v>178.89576246770622</v>
      </c>
      <c r="T176" s="98">
        <v>184.82205356259075</v>
      </c>
      <c r="U176" s="98">
        <v>184.02991489816546</v>
      </c>
      <c r="V176" s="98">
        <v>187.93469048191199</v>
      </c>
      <c r="W176" s="98">
        <v>181.91864138602907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113.76604126641587</v>
      </c>
      <c r="C3" s="118">
        <f t="shared" si="0"/>
        <v>146.19744314906885</v>
      </c>
      <c r="D3" s="118">
        <f t="shared" si="0"/>
        <v>79.598716660764524</v>
      </c>
      <c r="E3" s="118">
        <f t="shared" si="0"/>
        <v>114.92946374006746</v>
      </c>
      <c r="F3" s="118">
        <f t="shared" si="0"/>
        <v>113.03298108418963</v>
      </c>
      <c r="G3" s="118">
        <f t="shared" si="0"/>
        <v>129.26474216287468</v>
      </c>
      <c r="H3" s="118">
        <f t="shared" si="0"/>
        <v>152.40789994291632</v>
      </c>
      <c r="I3" s="118">
        <f t="shared" si="0"/>
        <v>140.75055452391422</v>
      </c>
      <c r="J3" s="118">
        <f t="shared" si="0"/>
        <v>135.35475278186291</v>
      </c>
      <c r="K3" s="118">
        <f t="shared" si="0"/>
        <v>137.77695667655809</v>
      </c>
      <c r="L3" s="118">
        <f t="shared" si="0"/>
        <v>151.9320628463654</v>
      </c>
      <c r="M3" s="118">
        <f t="shared" si="0"/>
        <v>173.48461521322972</v>
      </c>
      <c r="N3" s="118">
        <f t="shared" si="0"/>
        <v>172.378132002651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82.158442697173058</v>
      </c>
      <c r="C4" s="123">
        <f t="shared" si="3"/>
        <v>114.33455873583168</v>
      </c>
      <c r="D4" s="123">
        <f t="shared" si="3"/>
        <v>47.122849435267725</v>
      </c>
      <c r="E4" s="123">
        <f t="shared" si="3"/>
        <v>82.006054999381377</v>
      </c>
      <c r="F4" s="123">
        <f t="shared" si="3"/>
        <v>77.566613820374471</v>
      </c>
      <c r="G4" s="123">
        <f t="shared" si="3"/>
        <v>96.78896575483499</v>
      </c>
      <c r="H4" s="123">
        <f t="shared" si="3"/>
        <v>120.40795839490093</v>
      </c>
      <c r="I4" s="123">
        <f t="shared" si="3"/>
        <v>113.60241205919499</v>
      </c>
      <c r="J4" s="123">
        <f t="shared" si="3"/>
        <v>109.02753696066083</v>
      </c>
      <c r="K4" s="123">
        <f t="shared" si="3"/>
        <v>112.08372848146746</v>
      </c>
      <c r="L4" s="123">
        <f t="shared" si="3"/>
        <v>125.86707297960889</v>
      </c>
      <c r="M4" s="123">
        <f t="shared" si="3"/>
        <v>145.74683971902351</v>
      </c>
      <c r="N4" s="123">
        <f t="shared" si="3"/>
        <v>146.07717419507759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2748</v>
      </c>
    </row>
    <row r="5" spans="1:105" ht="12" customHeight="1" x14ac:dyDescent="0.25">
      <c r="A5" s="97" t="s">
        <v>51</v>
      </c>
      <c r="B5" s="99">
        <v>81.655810635892323</v>
      </c>
      <c r="C5" s="99">
        <v>113.6538700318448</v>
      </c>
      <c r="D5" s="99">
        <v>46.845729365315258</v>
      </c>
      <c r="E5" s="99">
        <v>81.57039680002795</v>
      </c>
      <c r="F5" s="99">
        <v>77.130923895699169</v>
      </c>
      <c r="G5" s="99">
        <v>96.252902568610992</v>
      </c>
      <c r="H5" s="99">
        <v>119.76139761227165</v>
      </c>
      <c r="I5" s="99">
        <v>113.00857937426002</v>
      </c>
      <c r="J5" s="99">
        <v>108.48319599221681</v>
      </c>
      <c r="K5" s="99">
        <v>111.53177008940143</v>
      </c>
      <c r="L5" s="99">
        <v>125.2309643677512</v>
      </c>
      <c r="M5" s="99">
        <v>145.01421178640859</v>
      </c>
      <c r="N5" s="99">
        <v>145.3880044305576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2749</v>
      </c>
    </row>
    <row r="6" spans="1:105" ht="12" customHeight="1" x14ac:dyDescent="0.25">
      <c r="A6" s="97" t="s">
        <v>53</v>
      </c>
      <c r="B6" s="99">
        <v>0.5026320612807379</v>
      </c>
      <c r="C6" s="99">
        <v>0.68068870398687198</v>
      </c>
      <c r="D6" s="99">
        <v>0.27712006995246641</v>
      </c>
      <c r="E6" s="99">
        <v>0.43565819935342498</v>
      </c>
      <c r="F6" s="99">
        <v>0.43568992467530876</v>
      </c>
      <c r="G6" s="99">
        <v>0.53606318622399984</v>
      </c>
      <c r="H6" s="99">
        <v>0.64656078262927563</v>
      </c>
      <c r="I6" s="99">
        <v>0.59383268493496821</v>
      </c>
      <c r="J6" s="99">
        <v>0.54434096844401814</v>
      </c>
      <c r="K6" s="99">
        <v>0.5519583920660196</v>
      </c>
      <c r="L6" s="99">
        <v>0.63610861185769174</v>
      </c>
      <c r="M6" s="99">
        <v>0.73262793261491432</v>
      </c>
      <c r="N6" s="99">
        <v>0.68916976451999601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0.3443069198305318</v>
      </c>
      <c r="C7" s="123">
        <f t="shared" si="6"/>
        <v>0.48183156528158116</v>
      </c>
      <c r="D7" s="123">
        <f t="shared" si="6"/>
        <v>0.59851735325744471</v>
      </c>
      <c r="E7" s="123">
        <f t="shared" si="6"/>
        <v>2.341984203405175</v>
      </c>
      <c r="F7" s="123">
        <f t="shared" si="6"/>
        <v>1.5051749039098021</v>
      </c>
      <c r="G7" s="123">
        <f t="shared" si="6"/>
        <v>1.4693312015571041</v>
      </c>
      <c r="H7" s="123">
        <f t="shared" si="6"/>
        <v>1.3817395886602413</v>
      </c>
      <c r="I7" s="123">
        <f t="shared" si="6"/>
        <v>0.93421402182218138</v>
      </c>
      <c r="J7" s="123">
        <f t="shared" si="6"/>
        <v>0.99367442652765103</v>
      </c>
      <c r="K7" s="123">
        <f t="shared" si="6"/>
        <v>0.58963863249790094</v>
      </c>
      <c r="L7" s="123">
        <f t="shared" si="6"/>
        <v>0.30091896052254463</v>
      </c>
      <c r="M7" s="123">
        <f t="shared" si="6"/>
        <v>0.44367493047504775</v>
      </c>
      <c r="N7" s="123">
        <f t="shared" si="6"/>
        <v>1.0277833082633954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0.3443069198305318</v>
      </c>
      <c r="C8" s="99">
        <f>RES_hhdet_fech!C8/RES_summary!C$19</f>
        <v>0.48183156528158116</v>
      </c>
      <c r="D8" s="99">
        <f>RES_hhdet_fech!D8/RES_summary!D$19</f>
        <v>0.59851735325744471</v>
      </c>
      <c r="E8" s="99">
        <f>RES_hhdet_fech!E8/RES_summary!E$19</f>
        <v>2.341984203405175</v>
      </c>
      <c r="F8" s="99">
        <f>RES_hhdet_fech!F8/RES_summary!F$19</f>
        <v>1.5051749039098021</v>
      </c>
      <c r="G8" s="99">
        <f>RES_hhdet_fech!G8/RES_summary!G$19</f>
        <v>1.4693312015571041</v>
      </c>
      <c r="H8" s="99">
        <f>RES_hhdet_fech!H8/RES_summary!H$19</f>
        <v>1.3817395886602413</v>
      </c>
      <c r="I8" s="99">
        <f>RES_hhdet_fech!I8/RES_summary!I$19</f>
        <v>0.93421402182218138</v>
      </c>
      <c r="J8" s="99">
        <f>RES_hhdet_fech!J8/RES_summary!J$19</f>
        <v>0.99367442652765103</v>
      </c>
      <c r="K8" s="99">
        <f>RES_hhdet_fech!K8/RES_summary!K$19</f>
        <v>0.58963863249790094</v>
      </c>
      <c r="L8" s="99">
        <f>RES_hhdet_fech!L8/RES_summary!L$19</f>
        <v>0.30091896052254463</v>
      </c>
      <c r="M8" s="99">
        <f>RES_hhdet_fech!M8/RES_summary!M$19</f>
        <v>0.44367493047504775</v>
      </c>
      <c r="N8" s="99">
        <f>RES_hhdet_fech!N8/RES_summary!N$19</f>
        <v>1.0277833082633954</v>
      </c>
      <c r="O8" s="99">
        <f>RES_hhdet_fech!O8/RES_summary!O$19</f>
        <v>0</v>
      </c>
      <c r="P8" s="99">
        <f>RES_hhdet_fech!P8/RES_summary!P$19</f>
        <v>0</v>
      </c>
      <c r="Q8" s="99">
        <f>RES_hhdet_fech!Q8/RES_summary!Q$19</f>
        <v>0</v>
      </c>
      <c r="R8" s="99">
        <f>RES_hhdet_fech!R8/RES_summary!R$19</f>
        <v>0</v>
      </c>
      <c r="S8" s="99">
        <f>RES_hhdet_fech!S8/RES_summary!S$19</f>
        <v>0</v>
      </c>
      <c r="T8" s="99">
        <f>RES_hhdet_fech!T8/RES_summary!T$19</f>
        <v>0</v>
      </c>
      <c r="U8" s="99">
        <f>RES_hhdet_fech!U8/RES_summary!U$19</f>
        <v>0</v>
      </c>
      <c r="V8" s="99">
        <f>RES_hhdet_fech!V8/RES_summary!V$19</f>
        <v>0</v>
      </c>
      <c r="W8" s="99">
        <f>RES_hhdet_fech!W8/RES_summary!W$19</f>
        <v>0</v>
      </c>
      <c r="DA8" s="63" t="s">
        <v>2752</v>
      </c>
    </row>
    <row r="9" spans="1:105" ht="12" customHeight="1" x14ac:dyDescent="0.25">
      <c r="A9" s="121" t="s">
        <v>55</v>
      </c>
      <c r="B9" s="123">
        <v>21.568881761011312</v>
      </c>
      <c r="C9" s="123">
        <v>21.542195887903059</v>
      </c>
      <c r="D9" s="123">
        <v>21.906903196588285</v>
      </c>
      <c r="E9" s="123">
        <v>21.184907876604871</v>
      </c>
      <c r="F9" s="123">
        <v>23.256321148436101</v>
      </c>
      <c r="G9" s="123">
        <v>21.744617316000991</v>
      </c>
      <c r="H9" s="123">
        <v>21.166337821483815</v>
      </c>
      <c r="I9" s="123">
        <v>17.841612530361981</v>
      </c>
      <c r="J9" s="123">
        <v>17.597984974576665</v>
      </c>
      <c r="K9" s="123">
        <v>17.450391634084966</v>
      </c>
      <c r="L9" s="123">
        <v>18.51772779743489</v>
      </c>
      <c r="M9" s="123">
        <v>20.042462144612987</v>
      </c>
      <c r="N9" s="123">
        <v>18.945015998837459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2753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2754</v>
      </c>
    </row>
    <row r="11" spans="1:105" ht="12" customHeight="1" x14ac:dyDescent="0.25">
      <c r="A11" s="97" t="s">
        <v>124</v>
      </c>
      <c r="B11" s="99">
        <v>22.71557310417964</v>
      </c>
      <c r="C11" s="99">
        <v>23.082914680880563</v>
      </c>
      <c r="D11" s="99">
        <v>22.808635020282662</v>
      </c>
      <c r="E11" s="99">
        <v>22.50576145187128</v>
      </c>
      <c r="F11" s="99">
        <v>25.516177156898124</v>
      </c>
      <c r="G11" s="99">
        <v>23.303038940388387</v>
      </c>
      <c r="H11" s="99">
        <v>22.812598476951319</v>
      </c>
      <c r="I11" s="99">
        <v>19.965972746706743</v>
      </c>
      <c r="J11" s="99">
        <v>19.202444100602094</v>
      </c>
      <c r="K11" s="99">
        <v>19.547461779926238</v>
      </c>
      <c r="L11" s="99">
        <v>21.075034193529781</v>
      </c>
      <c r="M11" s="99">
        <v>23.614936003639052</v>
      </c>
      <c r="N11" s="99">
        <v>22.10163541157873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2755</v>
      </c>
    </row>
    <row r="12" spans="1:105" ht="12" customHeight="1" x14ac:dyDescent="0.25">
      <c r="A12" s="97" t="s">
        <v>123</v>
      </c>
      <c r="B12" s="99">
        <v>14.573863178740435</v>
      </c>
      <c r="C12" s="99">
        <v>14.570337225835916</v>
      </c>
      <c r="D12" s="99">
        <v>14.671680378050571</v>
      </c>
      <c r="E12" s="99">
        <v>14.184690890626607</v>
      </c>
      <c r="F12" s="99">
        <v>16.517170729316483</v>
      </c>
      <c r="G12" s="99">
        <v>14.801563787236107</v>
      </c>
      <c r="H12" s="99">
        <v>14.554767522714613</v>
      </c>
      <c r="I12" s="99">
        <v>13.238315094389298</v>
      </c>
      <c r="J12" s="99">
        <v>13.072461863196349</v>
      </c>
      <c r="K12" s="99">
        <v>13.036988087976363</v>
      </c>
      <c r="L12" s="99">
        <v>13.94001842241509</v>
      </c>
      <c r="M12" s="99">
        <v>15.898022271976078</v>
      </c>
      <c r="N12" s="99">
        <v>14.485264899899143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4.0924918641386085</v>
      </c>
      <c r="C13" s="102">
        <v>3.6103843806491467</v>
      </c>
      <c r="D13" s="102">
        <v>4.1950542991955819</v>
      </c>
      <c r="E13" s="102">
        <v>3.4677747729553201</v>
      </c>
      <c r="F13" s="102">
        <v>4.9235415978801447</v>
      </c>
      <c r="G13" s="102">
        <v>3.8367950038274441</v>
      </c>
      <c r="H13" s="102">
        <v>3.8251276322895689</v>
      </c>
      <c r="I13" s="102">
        <v>3.353962051055547</v>
      </c>
      <c r="J13" s="102">
        <v>4.065782247263023</v>
      </c>
      <c r="K13" s="102">
        <v>3.4812241367528287</v>
      </c>
      <c r="L13" s="102">
        <v>3.4773786619476921</v>
      </c>
      <c r="M13" s="102">
        <v>4.597028600455265</v>
      </c>
      <c r="N13" s="102">
        <v>3.3332380505284691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10.481371314601828</v>
      </c>
      <c r="C14" s="105">
        <v>10.95995284518677</v>
      </c>
      <c r="D14" s="105">
        <v>10.476626078854988</v>
      </c>
      <c r="E14" s="105">
        <v>10.716916117671287</v>
      </c>
      <c r="F14" s="105">
        <v>11.593629131436339</v>
      </c>
      <c r="G14" s="105">
        <v>10.964768783408664</v>
      </c>
      <c r="H14" s="105">
        <v>10.729639890425045</v>
      </c>
      <c r="I14" s="105">
        <v>9.8843530433337516</v>
      </c>
      <c r="J14" s="105">
        <v>9.006679615933324</v>
      </c>
      <c r="K14" s="105">
        <v>9.5557639512235362</v>
      </c>
      <c r="L14" s="105">
        <v>10.462639760467397</v>
      </c>
      <c r="M14" s="105">
        <v>11.300993671520811</v>
      </c>
      <c r="N14" s="105">
        <v>11.152026849370673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20.504934266900921</v>
      </c>
      <c r="C15" s="102">
        <v>20.075195580758898</v>
      </c>
      <c r="D15" s="102">
        <v>21.096863777551174</v>
      </c>
      <c r="E15" s="102">
        <v>19.94249768727903</v>
      </c>
      <c r="F15" s="102">
        <v>21.05179666186671</v>
      </c>
      <c r="G15" s="102">
        <v>20.259089359360946</v>
      </c>
      <c r="H15" s="102">
        <v>19.952220432677212</v>
      </c>
      <c r="I15" s="102">
        <v>18.337438154302472</v>
      </c>
      <c r="J15" s="102">
        <v>18.103256460822077</v>
      </c>
      <c r="K15" s="102">
        <v>17.926246787528488</v>
      </c>
      <c r="L15" s="102">
        <v>18.997733871722378</v>
      </c>
      <c r="M15" s="102">
        <v>20.443348786934578</v>
      </c>
      <c r="N15" s="102">
        <v>19.392702761928938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2759</v>
      </c>
    </row>
    <row r="16" spans="1:105" ht="12" customHeight="1" x14ac:dyDescent="0.25">
      <c r="A16" s="107" t="s">
        <v>121</v>
      </c>
      <c r="B16" s="105">
        <v>14.294202393516915</v>
      </c>
      <c r="C16" s="105">
        <v>13.818496925681687</v>
      </c>
      <c r="D16" s="105">
        <v>14.738466920494345</v>
      </c>
      <c r="E16" s="105">
        <v>13.712340260071404</v>
      </c>
      <c r="F16" s="105">
        <v>14.777643248526168</v>
      </c>
      <c r="G16" s="105">
        <v>14.013923852767636</v>
      </c>
      <c r="H16" s="105">
        <v>13.873388367087243</v>
      </c>
      <c r="I16" s="105">
        <v>13.190024537033047</v>
      </c>
      <c r="J16" s="105">
        <v>13.298171609671172</v>
      </c>
      <c r="K16" s="105">
        <v>12.960332890483778</v>
      </c>
      <c r="L16" s="105">
        <v>13.6512746838411</v>
      </c>
      <c r="M16" s="105">
        <v>14.883661708508617</v>
      </c>
      <c r="N16" s="105">
        <v>13.820235641732545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2760</v>
      </c>
    </row>
    <row r="17" spans="1:105" ht="12" customHeight="1" x14ac:dyDescent="0.25">
      <c r="A17" s="108" t="s">
        <v>53</v>
      </c>
      <c r="B17" s="99">
        <v>3.6946637037823633</v>
      </c>
      <c r="C17" s="99">
        <v>3.1382841952438763</v>
      </c>
      <c r="D17" s="99">
        <v>3.882002417669685</v>
      </c>
      <c r="E17" s="99">
        <v>3.0710636552293411</v>
      </c>
      <c r="F17" s="99">
        <v>4.0603267417228839</v>
      </c>
      <c r="G17" s="99">
        <v>3.3324132347523365</v>
      </c>
      <c r="H17" s="99">
        <v>3.2872862364328785</v>
      </c>
      <c r="I17" s="99">
        <v>3.0852739543839234</v>
      </c>
      <c r="J17" s="99">
        <v>3.8540235000953023</v>
      </c>
      <c r="K17" s="99">
        <v>3.2015147374555015</v>
      </c>
      <c r="L17" s="99">
        <v>3.1350294209666747</v>
      </c>
      <c r="M17" s="99">
        <v>3.985463803335572</v>
      </c>
      <c r="N17" s="99">
        <v>2.9123256871624035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2761</v>
      </c>
    </row>
    <row r="18" spans="1:105" ht="12" customHeight="1" x14ac:dyDescent="0.25">
      <c r="A18" s="108" t="s">
        <v>52</v>
      </c>
      <c r="B18" s="99">
        <v>10.599538689734555</v>
      </c>
      <c r="C18" s="99">
        <v>10.680212730437809</v>
      </c>
      <c r="D18" s="99">
        <v>10.856464502824663</v>
      </c>
      <c r="E18" s="99">
        <v>10.641276604842062</v>
      </c>
      <c r="F18" s="99">
        <v>10.717316506803286</v>
      </c>
      <c r="G18" s="99">
        <v>10.681510618015301</v>
      </c>
      <c r="H18" s="99">
        <v>10.586102130654362</v>
      </c>
      <c r="I18" s="99">
        <v>10.104750582649126</v>
      </c>
      <c r="J18" s="99">
        <v>9.4441481095758704</v>
      </c>
      <c r="K18" s="99">
        <v>9.7588181530282778</v>
      </c>
      <c r="L18" s="99">
        <v>10.516245262874428</v>
      </c>
      <c r="M18" s="99">
        <v>10.898197905173047</v>
      </c>
      <c r="N18" s="99">
        <v>10.907909954570142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2762</v>
      </c>
    </row>
    <row r="19" spans="1:105" ht="12" customHeight="1" x14ac:dyDescent="0.25">
      <c r="A19" s="121" t="s">
        <v>54</v>
      </c>
      <c r="B19" s="123">
        <v>9.694409888400962</v>
      </c>
      <c r="C19" s="123">
        <v>9.8388569600525475</v>
      </c>
      <c r="D19" s="123">
        <v>9.970446675651079</v>
      </c>
      <c r="E19" s="123">
        <v>9.3965166606760473</v>
      </c>
      <c r="F19" s="123">
        <v>10.704871211469257</v>
      </c>
      <c r="G19" s="123">
        <v>9.2618278904815821</v>
      </c>
      <c r="H19" s="123">
        <v>9.4518641378713291</v>
      </c>
      <c r="I19" s="123">
        <v>8.3723159125350843</v>
      </c>
      <c r="J19" s="123">
        <v>7.7355564200977751</v>
      </c>
      <c r="K19" s="123">
        <v>7.6531979285077822</v>
      </c>
      <c r="L19" s="123">
        <v>7.2463431087990537</v>
      </c>
      <c r="M19" s="123">
        <v>7.2516384191181622</v>
      </c>
      <c r="N19" s="123">
        <v>6.3281585004725773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11.220276479000635</v>
      </c>
      <c r="C21" s="99">
        <v>10.956488986086942</v>
      </c>
      <c r="D21" s="99">
        <v>11.132066734034638</v>
      </c>
      <c r="E21" s="99">
        <v>10.887530820609454</v>
      </c>
      <c r="F21" s="99">
        <v>11.675744827841109</v>
      </c>
      <c r="G21" s="99">
        <v>10.922110761210273</v>
      </c>
      <c r="H21" s="99">
        <v>10.472487894233351</v>
      </c>
      <c r="I21" s="99">
        <v>9.4396157081573602</v>
      </c>
      <c r="J21" s="99">
        <v>9.252882676730648</v>
      </c>
      <c r="K21" s="99">
        <v>8.7844661399787203</v>
      </c>
      <c r="L21" s="99">
        <v>8.5581806758639623</v>
      </c>
      <c r="M21" s="99">
        <v>8.7401190275871361</v>
      </c>
      <c r="N21" s="99">
        <v>7.5590609501254278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2765</v>
      </c>
    </row>
    <row r="22" spans="1:105" ht="12" customHeight="1" x14ac:dyDescent="0.25">
      <c r="A22" s="109" t="s">
        <v>120</v>
      </c>
      <c r="B22" s="110">
        <v>8.6821240896419329</v>
      </c>
      <c r="C22" s="110">
        <v>9.0974167274872091</v>
      </c>
      <c r="D22" s="110">
        <v>9.1997834892174328</v>
      </c>
      <c r="E22" s="110">
        <v>8.4073365192844403</v>
      </c>
      <c r="F22" s="110">
        <v>10.060690279468758</v>
      </c>
      <c r="G22" s="110">
        <v>8.1603114973607092</v>
      </c>
      <c r="H22" s="110">
        <v>8.8203925992925321</v>
      </c>
      <c r="I22" s="110">
        <v>7.9589643912339278</v>
      </c>
      <c r="J22" s="110">
        <v>7.1478325789209913</v>
      </c>
      <c r="K22" s="110">
        <v>7.2150414147531814</v>
      </c>
      <c r="L22" s="110">
        <v>6.7381129811674665</v>
      </c>
      <c r="M22" s="110">
        <v>6.6744453585382679</v>
      </c>
      <c r="N22" s="110">
        <v>5.8506674830904659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141.08567796767758</v>
      </c>
      <c r="C24" s="118">
        <f t="shared" si="7"/>
        <v>144.09546571652973</v>
      </c>
      <c r="D24" s="118">
        <f t="shared" si="7"/>
        <v>146.71301799664263</v>
      </c>
      <c r="E24" s="118">
        <f t="shared" si="7"/>
        <v>161.93584598771497</v>
      </c>
      <c r="F24" s="118">
        <f t="shared" si="7"/>
        <v>159.23183979750516</v>
      </c>
      <c r="G24" s="118">
        <f t="shared" si="7"/>
        <v>174.48401029346081</v>
      </c>
      <c r="H24" s="118">
        <f t="shared" si="7"/>
        <v>161.88989848706311</v>
      </c>
      <c r="I24" s="118">
        <f t="shared" si="7"/>
        <v>157.96969463649859</v>
      </c>
      <c r="J24" s="118">
        <f t="shared" si="7"/>
        <v>173.19286290822723</v>
      </c>
      <c r="K24" s="118">
        <f t="shared" si="7"/>
        <v>167.72455963698218</v>
      </c>
      <c r="L24" s="118">
        <f t="shared" si="7"/>
        <v>171.30613098579224</v>
      </c>
      <c r="M24" s="118">
        <f t="shared" si="7"/>
        <v>153.34996913087281</v>
      </c>
      <c r="N24" s="118">
        <f t="shared" si="7"/>
        <v>157.39871231439778</v>
      </c>
      <c r="O24" s="118">
        <f t="shared" si="7"/>
        <v>156.94394966683652</v>
      </c>
      <c r="P24" s="118">
        <f t="shared" si="7"/>
        <v>138.57428184262142</v>
      </c>
      <c r="Q24" s="118">
        <f t="shared" si="7"/>
        <v>141.20966294300581</v>
      </c>
      <c r="R24" s="118">
        <f t="shared" ref="R24:V24" si="8">R25+R28+R30+R39</f>
        <v>143.4309847169387</v>
      </c>
      <c r="S24" s="118">
        <f t="shared" si="8"/>
        <v>145.8795851635534</v>
      </c>
      <c r="T24" s="118">
        <f t="shared" si="8"/>
        <v>137.19918468406968</v>
      </c>
      <c r="U24" s="118">
        <f t="shared" si="8"/>
        <v>136.05818518973516</v>
      </c>
      <c r="V24" s="118">
        <f t="shared" si="8"/>
        <v>129.7742386274081</v>
      </c>
      <c r="W24" s="118">
        <f t="shared" ref="W24" si="9">W25+W28+W30+W39</f>
        <v>135.84002557551122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109.47810662187318</v>
      </c>
      <c r="C25" s="123">
        <f t="shared" si="10"/>
        <v>112.44063211268191</v>
      </c>
      <c r="D25" s="123">
        <f t="shared" si="10"/>
        <v>114.79283744576267</v>
      </c>
      <c r="E25" s="123">
        <f t="shared" si="10"/>
        <v>130.82835297223895</v>
      </c>
      <c r="F25" s="123">
        <f t="shared" si="10"/>
        <v>125.73817906795976</v>
      </c>
      <c r="G25" s="123">
        <f t="shared" si="10"/>
        <v>144.29492045027129</v>
      </c>
      <c r="H25" s="123">
        <f t="shared" si="10"/>
        <v>132.05395853268877</v>
      </c>
      <c r="I25" s="123">
        <f t="shared" si="10"/>
        <v>130.31903441943925</v>
      </c>
      <c r="J25" s="123">
        <f t="shared" si="10"/>
        <v>146.42422606786141</v>
      </c>
      <c r="K25" s="123">
        <f t="shared" si="10"/>
        <v>141.19082369181567</v>
      </c>
      <c r="L25" s="123">
        <f t="shared" si="10"/>
        <v>144.44423620482164</v>
      </c>
      <c r="M25" s="123">
        <f t="shared" si="10"/>
        <v>124.76687834678314</v>
      </c>
      <c r="N25" s="123">
        <f t="shared" si="10"/>
        <v>130.5860204767273</v>
      </c>
      <c r="O25" s="123">
        <f t="shared" si="10"/>
        <v>131.34561735877611</v>
      </c>
      <c r="P25" s="123">
        <f t="shared" si="10"/>
        <v>114.19579014253793</v>
      </c>
      <c r="Q25" s="123">
        <f t="shared" si="10"/>
        <v>116.78866563401044</v>
      </c>
      <c r="R25" s="123">
        <f t="shared" ref="R25:V25" si="11">SUM(R26:R27)</f>
        <v>119.53623458566888</v>
      </c>
      <c r="S25" s="123">
        <f t="shared" si="11"/>
        <v>120.8840999873739</v>
      </c>
      <c r="T25" s="123">
        <f t="shared" si="11"/>
        <v>112.87606450646868</v>
      </c>
      <c r="U25" s="123">
        <f t="shared" si="11"/>
        <v>112.07993986761845</v>
      </c>
      <c r="V25" s="123">
        <f t="shared" si="11"/>
        <v>106.78235036329649</v>
      </c>
      <c r="W25" s="123">
        <f t="shared" ref="W25" si="12">SUM(W26:W27)</f>
        <v>114.68798913065011</v>
      </c>
      <c r="DA25" s="130" t="s">
        <v>2768</v>
      </c>
    </row>
    <row r="26" spans="1:105" ht="12" customHeight="1" x14ac:dyDescent="0.25">
      <c r="A26" s="97" t="s">
        <v>74</v>
      </c>
      <c r="B26" s="99">
        <v>108.17741898108179</v>
      </c>
      <c r="C26" s="99">
        <v>111.13407319436456</v>
      </c>
      <c r="D26" s="99">
        <v>113.46995686564799</v>
      </c>
      <c r="E26" s="99">
        <v>129.45978942605737</v>
      </c>
      <c r="F26" s="99">
        <v>124.33884361772996</v>
      </c>
      <c r="G26" s="99">
        <v>142.69310151946922</v>
      </c>
      <c r="H26" s="99">
        <v>130.61065937555625</v>
      </c>
      <c r="I26" s="99">
        <v>128.90650075528393</v>
      </c>
      <c r="J26" s="99">
        <v>144.87556456790159</v>
      </c>
      <c r="K26" s="99">
        <v>139.68851257688411</v>
      </c>
      <c r="L26" s="99">
        <v>142.83309098700383</v>
      </c>
      <c r="M26" s="99">
        <v>123.34585473955339</v>
      </c>
      <c r="N26" s="99">
        <v>129.13857664402977</v>
      </c>
      <c r="O26" s="99">
        <v>129.73721842981391</v>
      </c>
      <c r="P26" s="99">
        <v>112.75654249515992</v>
      </c>
      <c r="Q26" s="99">
        <v>115.44031640236007</v>
      </c>
      <c r="R26" s="99">
        <v>118.14385572145224</v>
      </c>
      <c r="S26" s="99">
        <v>119.46549211738868</v>
      </c>
      <c r="T26" s="99">
        <v>111.54303656253619</v>
      </c>
      <c r="U26" s="99">
        <v>110.72203278833371</v>
      </c>
      <c r="V26" s="99">
        <v>105.46833678291303</v>
      </c>
      <c r="W26" s="99">
        <v>113.29528536977443</v>
      </c>
      <c r="DA26" s="63" t="s">
        <v>2769</v>
      </c>
    </row>
    <row r="27" spans="1:105" ht="12" customHeight="1" x14ac:dyDescent="0.25">
      <c r="A27" s="97" t="s">
        <v>53</v>
      </c>
      <c r="B27" s="99">
        <v>1.3006876407913921</v>
      </c>
      <c r="C27" s="99">
        <v>1.3065589183173458</v>
      </c>
      <c r="D27" s="99">
        <v>1.3228805801146815</v>
      </c>
      <c r="E27" s="99">
        <v>1.3685635461815793</v>
      </c>
      <c r="F27" s="99">
        <v>1.3993354502298045</v>
      </c>
      <c r="G27" s="99">
        <v>1.6018189308020703</v>
      </c>
      <c r="H27" s="99">
        <v>1.4432991571325282</v>
      </c>
      <c r="I27" s="99">
        <v>1.4125336641553061</v>
      </c>
      <c r="J27" s="99">
        <v>1.5486614999598203</v>
      </c>
      <c r="K27" s="99">
        <v>1.5023111149315487</v>
      </c>
      <c r="L27" s="99">
        <v>1.6111452178178141</v>
      </c>
      <c r="M27" s="99">
        <v>1.4210236072297535</v>
      </c>
      <c r="N27" s="99">
        <v>1.4474438326975221</v>
      </c>
      <c r="O27" s="99">
        <v>1.6083989289621992</v>
      </c>
      <c r="P27" s="99">
        <v>1.4392476473780123</v>
      </c>
      <c r="Q27" s="99">
        <v>1.3483492316503791</v>
      </c>
      <c r="R27" s="99">
        <v>1.3923788642166322</v>
      </c>
      <c r="S27" s="99">
        <v>1.4186078699852243</v>
      </c>
      <c r="T27" s="99">
        <v>1.3330279439324879</v>
      </c>
      <c r="U27" s="99">
        <v>1.3579070792847452</v>
      </c>
      <c r="V27" s="99">
        <v>1.3140135803834643</v>
      </c>
      <c r="W27" s="99">
        <v>1.3927037608756763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0.3443032332368664</v>
      </c>
      <c r="C28" s="123">
        <f t="shared" si="13"/>
        <v>0.43549680689829962</v>
      </c>
      <c r="D28" s="123">
        <f t="shared" si="13"/>
        <v>0.36172342277583769</v>
      </c>
      <c r="E28" s="123">
        <f t="shared" si="13"/>
        <v>1.0394160962988941</v>
      </c>
      <c r="F28" s="123">
        <f t="shared" si="13"/>
        <v>0.40412235554004039</v>
      </c>
      <c r="G28" s="123">
        <f t="shared" si="13"/>
        <v>0.4212730104681186</v>
      </c>
      <c r="H28" s="123">
        <f t="shared" si="13"/>
        <v>0.5690214196265666</v>
      </c>
      <c r="I28" s="123">
        <f t="shared" si="13"/>
        <v>0.58311253297388044</v>
      </c>
      <c r="J28" s="123">
        <f t="shared" si="13"/>
        <v>0.81422905121179301</v>
      </c>
      <c r="K28" s="123">
        <f t="shared" si="13"/>
        <v>0.93442734302599295</v>
      </c>
      <c r="L28" s="123">
        <f t="shared" si="13"/>
        <v>0.77791568640896303</v>
      </c>
      <c r="M28" s="123">
        <f t="shared" si="13"/>
        <v>0.94211843815481167</v>
      </c>
      <c r="N28" s="123">
        <f t="shared" si="13"/>
        <v>1.5830688497873531</v>
      </c>
      <c r="O28" s="123">
        <f t="shared" si="13"/>
        <v>0.9150788859128659</v>
      </c>
      <c r="P28" s="123">
        <f t="shared" si="13"/>
        <v>0.66108281363782062</v>
      </c>
      <c r="Q28" s="123">
        <f t="shared" si="13"/>
        <v>1.2630419596307516</v>
      </c>
      <c r="R28" s="123">
        <f t="shared" si="13"/>
        <v>0.83795315612756316</v>
      </c>
      <c r="S28" s="123">
        <f t="shared" si="13"/>
        <v>1.2185233548720609</v>
      </c>
      <c r="T28" s="123">
        <f t="shared" si="13"/>
        <v>0.94259929304736922</v>
      </c>
      <c r="U28" s="123">
        <f t="shared" si="13"/>
        <v>1.163035695821385</v>
      </c>
      <c r="V28" s="123">
        <f t="shared" si="13"/>
        <v>0.90842967745634917</v>
      </c>
      <c r="W28" s="123">
        <f t="shared" si="13"/>
        <v>1.0775124516230368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0.3443032332368664</v>
      </c>
      <c r="C29" s="99">
        <f>RES_hhdet_fech!C29/RES_summary!C$19</f>
        <v>0.43549680689829962</v>
      </c>
      <c r="D29" s="99">
        <f>RES_hhdet_fech!D29/RES_summary!D$19</f>
        <v>0.36172342277583769</v>
      </c>
      <c r="E29" s="99">
        <f>RES_hhdet_fech!E29/RES_summary!E$19</f>
        <v>1.0394160962988941</v>
      </c>
      <c r="F29" s="99">
        <f>RES_hhdet_fech!F29/RES_summary!F$19</f>
        <v>0.40412235554004039</v>
      </c>
      <c r="G29" s="99">
        <f>RES_hhdet_fech!G29/RES_summary!G$19</f>
        <v>0.4212730104681186</v>
      </c>
      <c r="H29" s="99">
        <f>RES_hhdet_fech!H29/RES_summary!H$19</f>
        <v>0.5690214196265666</v>
      </c>
      <c r="I29" s="99">
        <f>RES_hhdet_fech!I29/RES_summary!I$19</f>
        <v>0.58311253297388044</v>
      </c>
      <c r="J29" s="99">
        <f>RES_hhdet_fech!J29/RES_summary!J$19</f>
        <v>0.81422905121179301</v>
      </c>
      <c r="K29" s="99">
        <f>RES_hhdet_fech!K29/RES_summary!K$19</f>
        <v>0.93442734302599295</v>
      </c>
      <c r="L29" s="99">
        <f>RES_hhdet_fech!L29/RES_summary!L$19</f>
        <v>0.77791568640896303</v>
      </c>
      <c r="M29" s="99">
        <f>RES_hhdet_fech!M29/RES_summary!M$19</f>
        <v>0.94211843815481167</v>
      </c>
      <c r="N29" s="99">
        <f>RES_hhdet_fech!N29/RES_summary!N$19</f>
        <v>1.5830688497873531</v>
      </c>
      <c r="O29" s="99">
        <f>RES_hhdet_fech!O29/RES_summary!O$19</f>
        <v>0.9150788859128659</v>
      </c>
      <c r="P29" s="99">
        <f>RES_hhdet_fech!P29/RES_summary!P$19</f>
        <v>0.66108281363782062</v>
      </c>
      <c r="Q29" s="99">
        <f>RES_hhdet_fech!Q29/RES_summary!Q$19</f>
        <v>1.2630419596307516</v>
      </c>
      <c r="R29" s="99">
        <f>RES_hhdet_fech!R29/RES_summary!R$19</f>
        <v>0.83795315612756316</v>
      </c>
      <c r="S29" s="99">
        <f>RES_hhdet_fech!S29/RES_summary!S$19</f>
        <v>1.2185233548720609</v>
      </c>
      <c r="T29" s="99">
        <f>RES_hhdet_fech!T29/RES_summary!T$19</f>
        <v>0.94259929304736922</v>
      </c>
      <c r="U29" s="99">
        <f>RES_hhdet_fech!U29/RES_summary!U$19</f>
        <v>1.163035695821385</v>
      </c>
      <c r="V29" s="99">
        <f>RES_hhdet_fech!V29/RES_summary!V$19</f>
        <v>0.90842967745634917</v>
      </c>
      <c r="W29" s="99">
        <f>RES_hhdet_fech!W29/RES_summary!W$19</f>
        <v>1.0775124516230368</v>
      </c>
      <c r="DA29" s="63" t="s">
        <v>2772</v>
      </c>
    </row>
    <row r="30" spans="1:105" ht="12" customHeight="1" x14ac:dyDescent="0.25">
      <c r="A30" s="121" t="s">
        <v>55</v>
      </c>
      <c r="B30" s="123">
        <v>21.568854857244389</v>
      </c>
      <c r="C30" s="123">
        <v>21.416067777268342</v>
      </c>
      <c r="D30" s="123">
        <v>21.652619398864616</v>
      </c>
      <c r="E30" s="123">
        <v>20.748237502377254</v>
      </c>
      <c r="F30" s="123">
        <v>22.489075833490116</v>
      </c>
      <c r="G30" s="123">
        <v>20.687589849927434</v>
      </c>
      <c r="H30" s="123">
        <v>20.000998230419537</v>
      </c>
      <c r="I30" s="123">
        <v>18.587065420426459</v>
      </c>
      <c r="J30" s="123">
        <v>18.024592991943372</v>
      </c>
      <c r="K30" s="123">
        <v>17.793938017206123</v>
      </c>
      <c r="L30" s="123">
        <v>18.668630712813272</v>
      </c>
      <c r="M30" s="123">
        <v>20.211057047732279</v>
      </c>
      <c r="N30" s="123">
        <v>18.750840978238564</v>
      </c>
      <c r="O30" s="123">
        <v>17.765571490100559</v>
      </c>
      <c r="P30" s="123">
        <v>17.393840519141357</v>
      </c>
      <c r="Q30" s="123">
        <v>16.755499758965534</v>
      </c>
      <c r="R30" s="123">
        <v>16.658880293571737</v>
      </c>
      <c r="S30" s="123">
        <v>16.576731467939876</v>
      </c>
      <c r="T30" s="123">
        <v>16.206331825209961</v>
      </c>
      <c r="U30" s="123">
        <v>15.794148661641984</v>
      </c>
      <c r="V30" s="123">
        <v>14.97280350501682</v>
      </c>
      <c r="W30" s="123">
        <v>13.301891568363022</v>
      </c>
      <c r="DA30" s="130" t="s">
        <v>2773</v>
      </c>
    </row>
    <row r="31" spans="1:105" ht="12" customHeight="1" x14ac:dyDescent="0.25">
      <c r="A31" s="97" t="s">
        <v>141</v>
      </c>
      <c r="B31" s="99">
        <v>22.71557310417964</v>
      </c>
      <c r="C31" s="99">
        <v>23.005035424325222</v>
      </c>
      <c r="D31" s="99">
        <v>22.661074701721038</v>
      </c>
      <c r="E31" s="99">
        <v>22.257669805065248</v>
      </c>
      <c r="F31" s="99">
        <v>25.060494370534283</v>
      </c>
      <c r="G31" s="99">
        <v>22.717005523060141</v>
      </c>
      <c r="H31" s="99">
        <v>22.045977466894378</v>
      </c>
      <c r="I31" s="99">
        <v>20.176649394693047</v>
      </c>
      <c r="J31" s="99">
        <v>19.326200012366517</v>
      </c>
      <c r="K31" s="99">
        <v>19.546241452544368</v>
      </c>
      <c r="L31" s="99">
        <v>20.933798914398384</v>
      </c>
      <c r="M31" s="99">
        <v>23.202441192707891</v>
      </c>
      <c r="N31" s="99">
        <v>21.430556001134736</v>
      </c>
      <c r="O31" s="99">
        <v>20.407673795343012</v>
      </c>
      <c r="P31" s="99">
        <v>18.523034712580031</v>
      </c>
      <c r="Q31" s="99">
        <v>18.603878722626259</v>
      </c>
      <c r="R31" s="99">
        <v>18.444635378782138</v>
      </c>
      <c r="S31" s="99">
        <v>18.228982901958222</v>
      </c>
      <c r="T31" s="99">
        <v>17.653053097211682</v>
      </c>
      <c r="U31" s="99">
        <v>16.324392747552995</v>
      </c>
      <c r="V31" s="99">
        <v>15.526934772122742</v>
      </c>
      <c r="W31" s="99">
        <v>14.278731437044266</v>
      </c>
      <c r="DA31" s="63" t="s">
        <v>2774</v>
      </c>
    </row>
    <row r="32" spans="1:105" ht="12" customHeight="1" x14ac:dyDescent="0.25">
      <c r="A32" s="97" t="s">
        <v>140</v>
      </c>
      <c r="B32" s="99">
        <v>14.573863178740439</v>
      </c>
      <c r="C32" s="99">
        <v>14.549503912912055</v>
      </c>
      <c r="D32" s="99">
        <v>14.632686205169845</v>
      </c>
      <c r="E32" s="99">
        <v>14.127047017158473</v>
      </c>
      <c r="F32" s="99">
        <v>16.389775226067229</v>
      </c>
      <c r="G32" s="99">
        <v>14.661922351754518</v>
      </c>
      <c r="H32" s="99">
        <v>14.380557496219685</v>
      </c>
      <c r="I32" s="99">
        <v>13.237541798320697</v>
      </c>
      <c r="J32" s="99">
        <v>13.027181290582616</v>
      </c>
      <c r="K32" s="99">
        <v>12.957855735961289</v>
      </c>
      <c r="L32" s="99">
        <v>13.820286705798633</v>
      </c>
      <c r="M32" s="99">
        <v>15.719621896842426</v>
      </c>
      <c r="N32" s="99">
        <v>14.284118710369055</v>
      </c>
      <c r="O32" s="99">
        <v>13.726958517801481</v>
      </c>
      <c r="P32" s="99">
        <v>13.057666334358528</v>
      </c>
      <c r="Q32" s="99">
        <v>12.852516029180949</v>
      </c>
      <c r="R32" s="99">
        <v>13.066640078139685</v>
      </c>
      <c r="S32" s="99">
        <v>13.387421817418147</v>
      </c>
      <c r="T32" s="99">
        <v>13.28249532521658</v>
      </c>
      <c r="U32" s="99">
        <v>12.717466759762948</v>
      </c>
      <c r="V32" s="99">
        <v>12.257337085284153</v>
      </c>
      <c r="W32" s="99">
        <v>11.513063181006647</v>
      </c>
      <c r="DA32" s="63" t="s">
        <v>2775</v>
      </c>
    </row>
    <row r="33" spans="1:105" ht="12" customHeight="1" x14ac:dyDescent="0.25">
      <c r="A33" s="100" t="s">
        <v>50</v>
      </c>
      <c r="B33" s="102">
        <v>4.0924918641386094</v>
      </c>
      <c r="C33" s="102">
        <v>3.5899646508515168</v>
      </c>
      <c r="D33" s="102">
        <v>4.1569412533298316</v>
      </c>
      <c r="E33" s="102">
        <v>3.411752093377951</v>
      </c>
      <c r="F33" s="102">
        <v>4.8008078826161684</v>
      </c>
      <c r="G33" s="102">
        <v>3.706596382608768</v>
      </c>
      <c r="H33" s="102">
        <v>3.6650926689133985</v>
      </c>
      <c r="I33" s="102">
        <v>3.3762849573656255</v>
      </c>
      <c r="J33" s="102">
        <v>4.0608456531809249</v>
      </c>
      <c r="K33" s="102">
        <v>3.454861284886964</v>
      </c>
      <c r="L33" s="102">
        <v>3.4260031896301348</v>
      </c>
      <c r="M33" s="102">
        <v>4.5013089223298053</v>
      </c>
      <c r="N33" s="102">
        <v>3.2239501092964189</v>
      </c>
      <c r="O33" s="102">
        <v>3.0357787479672842</v>
      </c>
      <c r="P33" s="102">
        <v>4.0960278986533973</v>
      </c>
      <c r="Q33" s="102">
        <v>2.957683572561403</v>
      </c>
      <c r="R33" s="102">
        <v>2.8284140562207036</v>
      </c>
      <c r="S33" s="102">
        <v>2.9972071370632682</v>
      </c>
      <c r="T33" s="102">
        <v>2.6521000073221304</v>
      </c>
      <c r="U33" s="102">
        <v>2.7929876263973799</v>
      </c>
      <c r="V33" s="102">
        <v>2.4626054541764613</v>
      </c>
      <c r="W33" s="102">
        <v>2.7735052154102267</v>
      </c>
      <c r="DA33" s="131" t="s">
        <v>2776</v>
      </c>
    </row>
    <row r="34" spans="1:105" ht="12" customHeight="1" x14ac:dyDescent="0.25">
      <c r="A34" s="103" t="s">
        <v>52</v>
      </c>
      <c r="B34" s="105">
        <v>10.481371314601828</v>
      </c>
      <c r="C34" s="105">
        <v>10.959539262060538</v>
      </c>
      <c r="D34" s="105">
        <v>10.475744951840014</v>
      </c>
      <c r="E34" s="105">
        <v>10.715294923780522</v>
      </c>
      <c r="F34" s="105">
        <v>11.58896734345106</v>
      </c>
      <c r="G34" s="105">
        <v>10.955325969145751</v>
      </c>
      <c r="H34" s="105">
        <v>10.715464827306286</v>
      </c>
      <c r="I34" s="105">
        <v>9.8612568409550736</v>
      </c>
      <c r="J34" s="105">
        <v>8.9663356374016914</v>
      </c>
      <c r="K34" s="105">
        <v>9.5029944510743256</v>
      </c>
      <c r="L34" s="105">
        <v>10.394283516168498</v>
      </c>
      <c r="M34" s="105">
        <v>11.218312974512624</v>
      </c>
      <c r="N34" s="105">
        <v>11.060168601072638</v>
      </c>
      <c r="O34" s="105">
        <v>10.6911797698342</v>
      </c>
      <c r="P34" s="105">
        <v>8.9616384357051313</v>
      </c>
      <c r="Q34" s="105">
        <v>9.8948324566195467</v>
      </c>
      <c r="R34" s="105">
        <v>10.23822602191898</v>
      </c>
      <c r="S34" s="105">
        <v>10.390214680354877</v>
      </c>
      <c r="T34" s="105">
        <v>10.630395317894449</v>
      </c>
      <c r="U34" s="105">
        <v>9.9244791333655673</v>
      </c>
      <c r="V34" s="105">
        <v>9.7947316311076893</v>
      </c>
      <c r="W34" s="105">
        <v>8.739557965596422</v>
      </c>
      <c r="DA34" s="132" t="s">
        <v>2777</v>
      </c>
    </row>
    <row r="35" spans="1:105" ht="12" customHeight="1" x14ac:dyDescent="0.25">
      <c r="A35" s="106" t="s">
        <v>122</v>
      </c>
      <c r="B35" s="102">
        <v>20.504934266900928</v>
      </c>
      <c r="C35" s="102">
        <v>19.977706571740931</v>
      </c>
      <c r="D35" s="102">
        <v>20.878943283621425</v>
      </c>
      <c r="E35" s="102">
        <v>19.625905876017615</v>
      </c>
      <c r="F35" s="102">
        <v>20.586149263654402</v>
      </c>
      <c r="G35" s="102">
        <v>19.637488433781094</v>
      </c>
      <c r="H35" s="102">
        <v>19.34639175670263</v>
      </c>
      <c r="I35" s="102">
        <v>18.394828788189354</v>
      </c>
      <c r="J35" s="102">
        <v>18.122128919678421</v>
      </c>
      <c r="K35" s="102">
        <v>17.902002961011625</v>
      </c>
      <c r="L35" s="102">
        <v>18.927169726922408</v>
      </c>
      <c r="M35" s="102">
        <v>20.280522230355061</v>
      </c>
      <c r="N35" s="102">
        <v>19.086937124134337</v>
      </c>
      <c r="O35" s="102">
        <v>18.27553055602786</v>
      </c>
      <c r="P35" s="102">
        <v>18.376223739709008</v>
      </c>
      <c r="Q35" s="102">
        <v>17.563350325069319</v>
      </c>
      <c r="R35" s="102">
        <v>17.521345488588068</v>
      </c>
      <c r="S35" s="102">
        <v>17.485950673800659</v>
      </c>
      <c r="T35" s="102">
        <v>17.135005994371827</v>
      </c>
      <c r="U35" s="102">
        <v>16.946844369003912</v>
      </c>
      <c r="V35" s="102">
        <v>16.105029133793188</v>
      </c>
      <c r="W35" s="102">
        <v>14.255422855810931</v>
      </c>
      <c r="DA35" s="131" t="s">
        <v>2778</v>
      </c>
    </row>
    <row r="36" spans="1:105" ht="12" customHeight="1" x14ac:dyDescent="0.25">
      <c r="A36" s="107" t="s">
        <v>121</v>
      </c>
      <c r="B36" s="105">
        <v>14.294202393516917</v>
      </c>
      <c r="C36" s="105">
        <v>13.79583637282909</v>
      </c>
      <c r="D36" s="105">
        <v>14.682447832657862</v>
      </c>
      <c r="E36" s="105">
        <v>13.64598750784268</v>
      </c>
      <c r="F36" s="105">
        <v>14.664128074063903</v>
      </c>
      <c r="G36" s="105">
        <v>13.876265720979243</v>
      </c>
      <c r="H36" s="105">
        <v>13.790253739503566</v>
      </c>
      <c r="I36" s="105">
        <v>13.159685847826173</v>
      </c>
      <c r="J36" s="105">
        <v>13.234061013763217</v>
      </c>
      <c r="K36" s="105">
        <v>12.883063650144416</v>
      </c>
      <c r="L36" s="105">
        <v>13.551311276624343</v>
      </c>
      <c r="M36" s="105">
        <v>14.76130458793312</v>
      </c>
      <c r="N36" s="105">
        <v>13.681960573268332</v>
      </c>
      <c r="O36" s="105">
        <v>13.203840642026091</v>
      </c>
      <c r="P36" s="105">
        <v>13.818749474825241</v>
      </c>
      <c r="Q36" s="105">
        <v>12.968339153262257</v>
      </c>
      <c r="R36" s="105">
        <v>12.999546198869593</v>
      </c>
      <c r="S36" s="105">
        <v>13.135139477497628</v>
      </c>
      <c r="T36" s="105">
        <v>12.926943152178252</v>
      </c>
      <c r="U36" s="105">
        <v>13.04938177416547</v>
      </c>
      <c r="V36" s="105">
        <v>12.514020356219193</v>
      </c>
      <c r="W36" s="105">
        <v>11.329167491853386</v>
      </c>
      <c r="DA36" s="132" t="s">
        <v>2779</v>
      </c>
    </row>
    <row r="37" spans="1:105" ht="12" customHeight="1" x14ac:dyDescent="0.25">
      <c r="A37" s="108" t="s">
        <v>53</v>
      </c>
      <c r="B37" s="99">
        <v>3.6946637037823633</v>
      </c>
      <c r="C37" s="99">
        <v>3.1160719451462011</v>
      </c>
      <c r="D37" s="99">
        <v>3.8270667729090562</v>
      </c>
      <c r="E37" s="99">
        <v>3.0066456998085664</v>
      </c>
      <c r="F37" s="99">
        <v>3.9504364679617998</v>
      </c>
      <c r="G37" s="99">
        <v>3.206735160785132</v>
      </c>
      <c r="H37" s="99">
        <v>3.2212341773962092</v>
      </c>
      <c r="I37" s="99">
        <v>3.0857227682366464</v>
      </c>
      <c r="J37" s="99">
        <v>3.8370516795204495</v>
      </c>
      <c r="K37" s="99">
        <v>3.1796574673658746</v>
      </c>
      <c r="L37" s="99">
        <v>3.1030154647822878</v>
      </c>
      <c r="M37" s="99">
        <v>3.9382772647400399</v>
      </c>
      <c r="N37" s="99">
        <v>2.8606705527626985</v>
      </c>
      <c r="O37" s="99">
        <v>2.6995378623973698</v>
      </c>
      <c r="P37" s="99">
        <v>4.1206287319612152</v>
      </c>
      <c r="Q37" s="99">
        <v>2.8281097291916799</v>
      </c>
      <c r="R37" s="99">
        <v>2.7063273478741112</v>
      </c>
      <c r="S37" s="99">
        <v>2.887617991612577</v>
      </c>
      <c r="T37" s="99">
        <v>2.5551372025089041</v>
      </c>
      <c r="U37" s="99">
        <v>2.8941601565834816</v>
      </c>
      <c r="V37" s="99">
        <v>2.5436687782833829</v>
      </c>
      <c r="W37" s="99">
        <v>2.7961268930915253</v>
      </c>
      <c r="DA37" s="63" t="s">
        <v>2780</v>
      </c>
    </row>
    <row r="38" spans="1:105" ht="12" customHeight="1" x14ac:dyDescent="0.25">
      <c r="A38" s="108" t="s">
        <v>52</v>
      </c>
      <c r="B38" s="99">
        <v>10.599538689734555</v>
      </c>
      <c r="C38" s="99">
        <v>10.679764427682892</v>
      </c>
      <c r="D38" s="99">
        <v>10.855381059748806</v>
      </c>
      <c r="E38" s="99">
        <v>10.639341808034114</v>
      </c>
      <c r="F38" s="99">
        <v>10.713691606102103</v>
      </c>
      <c r="G38" s="99">
        <v>10.669530560194112</v>
      </c>
      <c r="H38" s="99">
        <v>10.569019562107355</v>
      </c>
      <c r="I38" s="99">
        <v>10.073963079589527</v>
      </c>
      <c r="J38" s="99">
        <v>9.3970093342427674</v>
      </c>
      <c r="K38" s="99">
        <v>9.7034061827785418</v>
      </c>
      <c r="L38" s="99">
        <v>10.448295811842058</v>
      </c>
      <c r="M38" s="99">
        <v>10.823027323193079</v>
      </c>
      <c r="N38" s="99">
        <v>10.821290020505632</v>
      </c>
      <c r="O38" s="99">
        <v>10.504302779628722</v>
      </c>
      <c r="P38" s="99">
        <v>9.6981207428640239</v>
      </c>
      <c r="Q38" s="99">
        <v>10.140229424070576</v>
      </c>
      <c r="R38" s="99">
        <v>10.29321885099548</v>
      </c>
      <c r="S38" s="99">
        <v>10.247521485885049</v>
      </c>
      <c r="T38" s="99">
        <v>10.371805949669348</v>
      </c>
      <c r="U38" s="99">
        <v>10.155221617581992</v>
      </c>
      <c r="V38" s="99">
        <v>9.9703515779358103</v>
      </c>
      <c r="W38" s="99">
        <v>8.5330405987618612</v>
      </c>
      <c r="DA38" s="63" t="s">
        <v>2781</v>
      </c>
    </row>
    <row r="39" spans="1:105" ht="12" customHeight="1" x14ac:dyDescent="0.25">
      <c r="A39" s="121" t="s">
        <v>54</v>
      </c>
      <c r="B39" s="123">
        <v>9.694413255323159</v>
      </c>
      <c r="C39" s="123">
        <v>9.8032690196811796</v>
      </c>
      <c r="D39" s="123">
        <v>9.9058377292395292</v>
      </c>
      <c r="E39" s="123">
        <v>9.3198394167998373</v>
      </c>
      <c r="F39" s="123">
        <v>10.600462540515256</v>
      </c>
      <c r="G39" s="123">
        <v>9.080226982793949</v>
      </c>
      <c r="H39" s="123">
        <v>9.2659203043282314</v>
      </c>
      <c r="I39" s="123">
        <v>8.4804822636590238</v>
      </c>
      <c r="J39" s="123">
        <v>7.9298147972106721</v>
      </c>
      <c r="K39" s="123">
        <v>7.8053705849343844</v>
      </c>
      <c r="L39" s="123">
        <v>7.4153483817483865</v>
      </c>
      <c r="M39" s="123">
        <v>7.4299152982025989</v>
      </c>
      <c r="N39" s="123">
        <v>6.4787820096445703</v>
      </c>
      <c r="O39" s="123">
        <v>6.917681932046972</v>
      </c>
      <c r="P39" s="123">
        <v>6.323568367304329</v>
      </c>
      <c r="Q39" s="123">
        <v>6.4024555903990761</v>
      </c>
      <c r="R39" s="123">
        <v>6.3979166815704973</v>
      </c>
      <c r="S39" s="123">
        <v>7.2002303533675791</v>
      </c>
      <c r="T39" s="123">
        <v>7.1741890593436723</v>
      </c>
      <c r="U39" s="123">
        <v>7.0210609646533308</v>
      </c>
      <c r="V39" s="123">
        <v>7.110655081638444</v>
      </c>
      <c r="W39" s="123">
        <v>6.7726324248750398</v>
      </c>
      <c r="DA39" s="130" t="s">
        <v>2782</v>
      </c>
    </row>
    <row r="40" spans="1:105" ht="12" customHeight="1" x14ac:dyDescent="0.25">
      <c r="A40" s="97" t="s">
        <v>50</v>
      </c>
      <c r="B40" s="99">
        <v>11.220276479000637</v>
      </c>
      <c r="C40" s="99">
        <v>10.945233976316782</v>
      </c>
      <c r="D40" s="99">
        <v>11.107247051505041</v>
      </c>
      <c r="E40" s="99">
        <v>10.846031402576937</v>
      </c>
      <c r="F40" s="99">
        <v>11.610238964796222</v>
      </c>
      <c r="G40" s="99">
        <v>10.839594689815435</v>
      </c>
      <c r="H40" s="99">
        <v>10.381258800457307</v>
      </c>
      <c r="I40" s="99">
        <v>9.4457264439800159</v>
      </c>
      <c r="J40" s="99">
        <v>9.2566581506462793</v>
      </c>
      <c r="K40" s="99">
        <v>8.7861507259720817</v>
      </c>
      <c r="L40" s="99">
        <v>8.5580372687743509</v>
      </c>
      <c r="M40" s="99">
        <v>8.7380760648837974</v>
      </c>
      <c r="N40" s="99">
        <v>7.5556228599965127</v>
      </c>
      <c r="O40" s="99">
        <v>7.5168523660835209</v>
      </c>
      <c r="P40" s="99">
        <v>7.7116232754119309</v>
      </c>
      <c r="Q40" s="99">
        <v>7.3448977250676242</v>
      </c>
      <c r="R40" s="99">
        <v>7.6409524574602674</v>
      </c>
      <c r="S40" s="99">
        <v>8.2738544777300262</v>
      </c>
      <c r="T40" s="99">
        <v>8.5171849105362725</v>
      </c>
      <c r="U40" s="99">
        <v>8.4467558133603742</v>
      </c>
      <c r="V40" s="99">
        <v>8.5848128815519953</v>
      </c>
      <c r="W40" s="99">
        <v>8.2659356179866865</v>
      </c>
      <c r="DA40" s="63" t="s">
        <v>2783</v>
      </c>
    </row>
    <row r="41" spans="1:105" ht="12" customHeight="1" x14ac:dyDescent="0.25">
      <c r="A41" s="109" t="s">
        <v>120</v>
      </c>
      <c r="B41" s="110">
        <v>8.6821240896419365</v>
      </c>
      <c r="C41" s="110">
        <v>9.0745130714304878</v>
      </c>
      <c r="D41" s="110">
        <v>9.1533983827413632</v>
      </c>
      <c r="E41" s="110">
        <v>8.3420100427082691</v>
      </c>
      <c r="F41" s="110">
        <v>9.9462758328671779</v>
      </c>
      <c r="G41" s="110">
        <v>8.0264650357302543</v>
      </c>
      <c r="H41" s="110">
        <v>8.6651734960081495</v>
      </c>
      <c r="I41" s="110">
        <v>7.9928852420294119</v>
      </c>
      <c r="J41" s="110">
        <v>7.1710739556970049</v>
      </c>
      <c r="K41" s="110">
        <v>7.2271885157969304</v>
      </c>
      <c r="L41" s="110">
        <v>6.7385134150015453</v>
      </c>
      <c r="M41" s="110">
        <v>6.6606985038668167</v>
      </c>
      <c r="N41" s="110">
        <v>5.8192957628237831</v>
      </c>
      <c r="O41" s="110">
        <v>6.5499431827847117</v>
      </c>
      <c r="P41" s="110">
        <v>5.4718066530057259</v>
      </c>
      <c r="Q41" s="110">
        <v>5.8572170756798414</v>
      </c>
      <c r="R41" s="110">
        <v>5.7093322486840874</v>
      </c>
      <c r="S41" s="110">
        <v>6.6458130952847405</v>
      </c>
      <c r="T41" s="110">
        <v>6.4983509669774051</v>
      </c>
      <c r="U41" s="110">
        <v>6.3351401879805334</v>
      </c>
      <c r="V41" s="110">
        <v>6.4225353399508514</v>
      </c>
      <c r="W41" s="110">
        <v>6.0920691719194604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142.38521864877697</v>
      </c>
      <c r="C43" s="118">
        <f t="shared" si="14"/>
        <v>159.64189535559422</v>
      </c>
      <c r="D43" s="118">
        <f t="shared" si="14"/>
        <v>158.91488368833822</v>
      </c>
      <c r="E43" s="118">
        <f t="shared" si="14"/>
        <v>154.61277531195299</v>
      </c>
      <c r="F43" s="118">
        <f t="shared" si="14"/>
        <v>176.18960747992875</v>
      </c>
      <c r="G43" s="118">
        <f t="shared" si="14"/>
        <v>189.37781414738259</v>
      </c>
      <c r="H43" s="118">
        <f t="shared" si="14"/>
        <v>185.34188439168656</v>
      </c>
      <c r="I43" s="118">
        <f t="shared" si="14"/>
        <v>169.34210084820555</v>
      </c>
      <c r="J43" s="118">
        <f t="shared" si="14"/>
        <v>182.52936258438388</v>
      </c>
      <c r="K43" s="118">
        <f t="shared" si="14"/>
        <v>194.85735578845609</v>
      </c>
      <c r="L43" s="118">
        <f t="shared" si="14"/>
        <v>177.71556375753784</v>
      </c>
      <c r="M43" s="118">
        <f t="shared" si="14"/>
        <v>175.98725511799142</v>
      </c>
      <c r="N43" s="118">
        <f t="shared" si="14"/>
        <v>166.52589773478411</v>
      </c>
      <c r="O43" s="118">
        <f t="shared" si="14"/>
        <v>163.27306503406314</v>
      </c>
      <c r="P43" s="118">
        <f t="shared" si="14"/>
        <v>133.9668008748009</v>
      </c>
      <c r="Q43" s="118">
        <f t="shared" si="14"/>
        <v>155.27911241399997</v>
      </c>
      <c r="R43" s="118">
        <f t="shared" ref="R43:V43" si="15">R44+R47+R49+R58</f>
        <v>152.00559682568644</v>
      </c>
      <c r="S43" s="118">
        <f t="shared" si="15"/>
        <v>137.62196354538912</v>
      </c>
      <c r="T43" s="118">
        <f t="shared" si="15"/>
        <v>162.16253540195237</v>
      </c>
      <c r="U43" s="118">
        <f t="shared" si="15"/>
        <v>144.10624313705438</v>
      </c>
      <c r="V43" s="118">
        <f t="shared" si="15"/>
        <v>144.62595576861884</v>
      </c>
      <c r="W43" s="118">
        <f t="shared" ref="W43" si="16">W44+W47+W49+W58</f>
        <v>145.78147835578605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109.07447458517962</v>
      </c>
      <c r="C44" s="123">
        <f t="shared" si="17"/>
        <v>126.34841363015435</v>
      </c>
      <c r="D44" s="123">
        <f t="shared" si="17"/>
        <v>125.01882464170991</v>
      </c>
      <c r="E44" s="123">
        <f t="shared" si="17"/>
        <v>122.22271969710442</v>
      </c>
      <c r="F44" s="123">
        <f t="shared" si="17"/>
        <v>140.74312199218036</v>
      </c>
      <c r="G44" s="123">
        <f t="shared" si="17"/>
        <v>156.34271258688597</v>
      </c>
      <c r="H44" s="123">
        <f t="shared" si="17"/>
        <v>152.01765222865086</v>
      </c>
      <c r="I44" s="123">
        <f t="shared" si="17"/>
        <v>139.20456915485778</v>
      </c>
      <c r="J44" s="123">
        <f t="shared" si="17"/>
        <v>152.82317429021415</v>
      </c>
      <c r="K44" s="123">
        <f t="shared" si="17"/>
        <v>164.346120550027</v>
      </c>
      <c r="L44" s="123">
        <f t="shared" si="17"/>
        <v>149.46198101897033</v>
      </c>
      <c r="M44" s="123">
        <f t="shared" si="17"/>
        <v>144.47800568841336</v>
      </c>
      <c r="N44" s="123">
        <f t="shared" si="17"/>
        <v>137.91084016749954</v>
      </c>
      <c r="O44" s="123">
        <f t="shared" si="17"/>
        <v>135.4171388381325</v>
      </c>
      <c r="P44" s="123">
        <f t="shared" si="17"/>
        <v>106.99901923751179</v>
      </c>
      <c r="Q44" s="123">
        <f t="shared" si="17"/>
        <v>127.56695288199504</v>
      </c>
      <c r="R44" s="123">
        <f t="shared" ref="R44:V44" si="18">SUM(R45:R46)</f>
        <v>125.15528399167965</v>
      </c>
      <c r="S44" s="123">
        <f t="shared" si="18"/>
        <v>111.0911694994189</v>
      </c>
      <c r="T44" s="123">
        <f t="shared" si="18"/>
        <v>132.94703161238945</v>
      </c>
      <c r="U44" s="123">
        <f t="shared" si="18"/>
        <v>117.80317084532302</v>
      </c>
      <c r="V44" s="123">
        <f t="shared" si="18"/>
        <v>118.69096495149599</v>
      </c>
      <c r="W44" s="123">
        <f t="shared" ref="W44" si="19">SUM(W45:W46)</f>
        <v>122.17717814687128</v>
      </c>
      <c r="DA44" s="130" t="s">
        <v>2786</v>
      </c>
    </row>
    <row r="45" spans="1:105" ht="12" customHeight="1" x14ac:dyDescent="0.25">
      <c r="A45" s="97" t="s">
        <v>216</v>
      </c>
      <c r="B45" s="99">
        <v>107.84199079340524</v>
      </c>
      <c r="C45" s="99">
        <v>124.95060394669883</v>
      </c>
      <c r="D45" s="99">
        <v>123.65180947530591</v>
      </c>
      <c r="E45" s="99">
        <v>121.01436236867175</v>
      </c>
      <c r="F45" s="99">
        <v>139.27218294375382</v>
      </c>
      <c r="G45" s="99">
        <v>154.73112823768545</v>
      </c>
      <c r="H45" s="99">
        <v>150.49760120162307</v>
      </c>
      <c r="I45" s="99">
        <v>137.84836367825829</v>
      </c>
      <c r="J45" s="99">
        <v>151.39933704617758</v>
      </c>
      <c r="K45" s="99">
        <v>162.80661224697843</v>
      </c>
      <c r="L45" s="99">
        <v>147.97857536827746</v>
      </c>
      <c r="M45" s="99">
        <v>142.96997084804775</v>
      </c>
      <c r="N45" s="99">
        <v>136.46137827797617</v>
      </c>
      <c r="O45" s="99">
        <v>133.77375301988803</v>
      </c>
      <c r="P45" s="99">
        <v>105.6675914307506</v>
      </c>
      <c r="Q45" s="99">
        <v>126.12139787113206</v>
      </c>
      <c r="R45" s="99">
        <v>123.73612721876306</v>
      </c>
      <c r="S45" s="99">
        <v>109.83473518016696</v>
      </c>
      <c r="T45" s="99">
        <v>131.46040757513248</v>
      </c>
      <c r="U45" s="99">
        <v>116.47882632220843</v>
      </c>
      <c r="V45" s="99">
        <v>117.36441071054692</v>
      </c>
      <c r="W45" s="99">
        <v>120.85836848665355</v>
      </c>
      <c r="DA45" s="63" t="s">
        <v>2787</v>
      </c>
    </row>
    <row r="46" spans="1:105" ht="12" customHeight="1" x14ac:dyDescent="0.25">
      <c r="A46" s="97" t="s">
        <v>53</v>
      </c>
      <c r="B46" s="99">
        <v>1.2324837917743696</v>
      </c>
      <c r="C46" s="99">
        <v>1.3978096834555251</v>
      </c>
      <c r="D46" s="99">
        <v>1.3670151664039993</v>
      </c>
      <c r="E46" s="99">
        <v>1.2083573284326756</v>
      </c>
      <c r="F46" s="99">
        <v>1.470939048426547</v>
      </c>
      <c r="G46" s="99">
        <v>1.6115843492005002</v>
      </c>
      <c r="H46" s="99">
        <v>1.5200510270277772</v>
      </c>
      <c r="I46" s="99">
        <v>1.3562054765994893</v>
      </c>
      <c r="J46" s="99">
        <v>1.4238372440365743</v>
      </c>
      <c r="K46" s="99">
        <v>1.539508303048565</v>
      </c>
      <c r="L46" s="99">
        <v>1.4834056506928852</v>
      </c>
      <c r="M46" s="99">
        <v>1.5080348403656056</v>
      </c>
      <c r="N46" s="99">
        <v>1.4494618895233713</v>
      </c>
      <c r="O46" s="99">
        <v>1.6433858182444683</v>
      </c>
      <c r="P46" s="99">
        <v>1.3314278067611891</v>
      </c>
      <c r="Q46" s="99">
        <v>1.4455550108629758</v>
      </c>
      <c r="R46" s="99">
        <v>1.419156772916593</v>
      </c>
      <c r="S46" s="99">
        <v>1.2564343192519414</v>
      </c>
      <c r="T46" s="99">
        <v>1.4866240372569686</v>
      </c>
      <c r="U46" s="99">
        <v>1.3243445231145876</v>
      </c>
      <c r="V46" s="99">
        <v>1.3265542409490703</v>
      </c>
      <c r="W46" s="99">
        <v>1.3188096602177384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0.34430350712935248</v>
      </c>
      <c r="C47" s="123">
        <f t="shared" si="20"/>
        <v>0.43471602269652954</v>
      </c>
      <c r="D47" s="123">
        <f t="shared" si="20"/>
        <v>0.36585557461152607</v>
      </c>
      <c r="E47" s="123">
        <f t="shared" si="20"/>
        <v>1.0807378911047818</v>
      </c>
      <c r="F47" s="123">
        <f t="shared" si="20"/>
        <v>0.39125206893606074</v>
      </c>
      <c r="G47" s="123">
        <f t="shared" si="20"/>
        <v>0.37510290093465332</v>
      </c>
      <c r="H47" s="123">
        <f t="shared" si="20"/>
        <v>0.41164117258576671</v>
      </c>
      <c r="I47" s="123">
        <f t="shared" si="20"/>
        <v>0.3649720595370447</v>
      </c>
      <c r="J47" s="123">
        <f t="shared" si="20"/>
        <v>0.44802251466419313</v>
      </c>
      <c r="K47" s="123">
        <f t="shared" si="20"/>
        <v>0.47206596377521765</v>
      </c>
      <c r="L47" s="123">
        <f t="shared" si="20"/>
        <v>0.47348581572185594</v>
      </c>
      <c r="M47" s="123">
        <f t="shared" si="20"/>
        <v>0.66614292481602522</v>
      </c>
      <c r="N47" s="123">
        <f t="shared" si="20"/>
        <v>1.4343555160768111</v>
      </c>
      <c r="O47" s="123">
        <f t="shared" si="20"/>
        <v>0.83311881428976642</v>
      </c>
      <c r="P47" s="123">
        <f t="shared" si="20"/>
        <v>0.70986483454256477</v>
      </c>
      <c r="Q47" s="123">
        <f t="shared" si="20"/>
        <v>1.481558035251761</v>
      </c>
      <c r="R47" s="123">
        <f t="shared" si="20"/>
        <v>1.0810293290234534</v>
      </c>
      <c r="S47" s="123">
        <f t="shared" si="20"/>
        <v>1.5724316443300375</v>
      </c>
      <c r="T47" s="123">
        <f t="shared" si="20"/>
        <v>1.1025618705598788</v>
      </c>
      <c r="U47" s="123">
        <f t="shared" si="20"/>
        <v>1.287254271606495</v>
      </c>
      <c r="V47" s="123">
        <f t="shared" si="20"/>
        <v>0.95198501132271118</v>
      </c>
      <c r="W47" s="123">
        <f t="shared" si="20"/>
        <v>1.0611939947838227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0.34430350712935248</v>
      </c>
      <c r="C48" s="99">
        <f>RES_hhdet_fech!C48/RES_summary!C$19</f>
        <v>0.43471602269652954</v>
      </c>
      <c r="D48" s="99">
        <f>RES_hhdet_fech!D48/RES_summary!D$19</f>
        <v>0.36585557461152607</v>
      </c>
      <c r="E48" s="99">
        <f>RES_hhdet_fech!E48/RES_summary!E$19</f>
        <v>1.0807378911047818</v>
      </c>
      <c r="F48" s="99">
        <f>RES_hhdet_fech!F48/RES_summary!F$19</f>
        <v>0.39125206893606074</v>
      </c>
      <c r="G48" s="99">
        <f>RES_hhdet_fech!G48/RES_summary!G$19</f>
        <v>0.37510290093465332</v>
      </c>
      <c r="H48" s="99">
        <f>RES_hhdet_fech!H48/RES_summary!H$19</f>
        <v>0.41164117258576671</v>
      </c>
      <c r="I48" s="99">
        <f>RES_hhdet_fech!I48/RES_summary!I$19</f>
        <v>0.3649720595370447</v>
      </c>
      <c r="J48" s="99">
        <f>RES_hhdet_fech!J48/RES_summary!J$19</f>
        <v>0.44802251466419313</v>
      </c>
      <c r="K48" s="99">
        <f>RES_hhdet_fech!K48/RES_summary!K$19</f>
        <v>0.47206596377521765</v>
      </c>
      <c r="L48" s="99">
        <f>RES_hhdet_fech!L48/RES_summary!L$19</f>
        <v>0.47348581572185594</v>
      </c>
      <c r="M48" s="99">
        <f>RES_hhdet_fech!M48/RES_summary!M$19</f>
        <v>0.66614292481602522</v>
      </c>
      <c r="N48" s="99">
        <f>RES_hhdet_fech!N48/RES_summary!N$19</f>
        <v>1.4343555160768111</v>
      </c>
      <c r="O48" s="99">
        <f>RES_hhdet_fech!O48/RES_summary!O$19</f>
        <v>0.83311881428976642</v>
      </c>
      <c r="P48" s="99">
        <f>RES_hhdet_fech!P48/RES_summary!P$19</f>
        <v>0.70986483454256477</v>
      </c>
      <c r="Q48" s="99">
        <f>RES_hhdet_fech!Q48/RES_summary!Q$19</f>
        <v>1.481558035251761</v>
      </c>
      <c r="R48" s="99">
        <f>RES_hhdet_fech!R48/RES_summary!R$19</f>
        <v>1.0810293290234534</v>
      </c>
      <c r="S48" s="99">
        <f>RES_hhdet_fech!S48/RES_summary!S$19</f>
        <v>1.5724316443300375</v>
      </c>
      <c r="T48" s="99">
        <f>RES_hhdet_fech!T48/RES_summary!T$19</f>
        <v>1.1025618705598788</v>
      </c>
      <c r="U48" s="99">
        <f>RES_hhdet_fech!U48/RES_summary!U$19</f>
        <v>1.287254271606495</v>
      </c>
      <c r="V48" s="99">
        <f>RES_hhdet_fech!V48/RES_summary!V$19</f>
        <v>0.95198501132271118</v>
      </c>
      <c r="W48" s="99">
        <f>RES_hhdet_fech!W48/RES_summary!W$19</f>
        <v>1.0611939947838227</v>
      </c>
      <c r="DA48" s="63" t="s">
        <v>2790</v>
      </c>
    </row>
    <row r="49" spans="1:105" ht="12" customHeight="1" x14ac:dyDescent="0.25">
      <c r="A49" s="121" t="s">
        <v>55</v>
      </c>
      <c r="B49" s="123">
        <v>23.272027656683694</v>
      </c>
      <c r="C49" s="123">
        <v>23.057815345776124</v>
      </c>
      <c r="D49" s="123">
        <v>23.615888481037903</v>
      </c>
      <c r="E49" s="123">
        <v>21.983023708826465</v>
      </c>
      <c r="F49" s="123">
        <v>24.443841917844477</v>
      </c>
      <c r="G49" s="123">
        <v>23.57200132435004</v>
      </c>
      <c r="H49" s="123">
        <v>23.646021771893622</v>
      </c>
      <c r="I49" s="123">
        <v>21.28675645302215</v>
      </c>
      <c r="J49" s="123">
        <v>21.369236012868186</v>
      </c>
      <c r="K49" s="123">
        <v>22.263190009013371</v>
      </c>
      <c r="L49" s="123">
        <v>20.39832512106338</v>
      </c>
      <c r="M49" s="123">
        <v>23.450847471667345</v>
      </c>
      <c r="N49" s="123">
        <v>20.730588534519594</v>
      </c>
      <c r="O49" s="123">
        <v>20.119242526694855</v>
      </c>
      <c r="P49" s="123">
        <v>19.950808702690239</v>
      </c>
      <c r="Q49" s="123">
        <v>19.81256967465669</v>
      </c>
      <c r="R49" s="123">
        <v>19.337231006969574</v>
      </c>
      <c r="S49" s="123">
        <v>17.72515149358458</v>
      </c>
      <c r="T49" s="123">
        <v>20.92435501680032</v>
      </c>
      <c r="U49" s="123">
        <v>18.000903722937583</v>
      </c>
      <c r="V49" s="123">
        <v>17.890265464030211</v>
      </c>
      <c r="W49" s="123">
        <v>15.781912289878644</v>
      </c>
      <c r="DA49" s="130" t="s">
        <v>2791</v>
      </c>
    </row>
    <row r="50" spans="1:105" ht="12" customHeight="1" x14ac:dyDescent="0.25">
      <c r="A50" s="97" t="s">
        <v>138</v>
      </c>
      <c r="B50" s="99">
        <v>25.695976407739071</v>
      </c>
      <c r="C50" s="99">
        <v>25.817725592273021</v>
      </c>
      <c r="D50" s="99">
        <v>25.836668332618</v>
      </c>
      <c r="E50" s="99">
        <v>23.542907173385988</v>
      </c>
      <c r="F50" s="99">
        <v>26.563909860071817</v>
      </c>
      <c r="G50" s="99">
        <v>25.505439498313176</v>
      </c>
      <c r="H50" s="99">
        <v>25.626492032905315</v>
      </c>
      <c r="I50" s="99">
        <v>22.467230402350914</v>
      </c>
      <c r="J50" s="99">
        <v>22.486735583812816</v>
      </c>
      <c r="K50" s="99">
        <v>23.863461064796365</v>
      </c>
      <c r="L50" s="99">
        <v>21.336734199725981</v>
      </c>
      <c r="M50" s="99">
        <v>25.398201781415668</v>
      </c>
      <c r="N50" s="99">
        <v>22.193924760004084</v>
      </c>
      <c r="O50" s="99">
        <v>21.799147061051869</v>
      </c>
      <c r="P50" s="99">
        <v>21.28295175351381</v>
      </c>
      <c r="Q50" s="99">
        <v>21.364912996629716</v>
      </c>
      <c r="R50" s="99">
        <v>20.522250025174163</v>
      </c>
      <c r="S50" s="99">
        <v>18.126776243392744</v>
      </c>
      <c r="T50" s="99">
        <v>22.613871744473428</v>
      </c>
      <c r="U50" s="99">
        <v>18.704439375371223</v>
      </c>
      <c r="V50" s="99">
        <v>18.67771010801788</v>
      </c>
      <c r="W50" s="99">
        <v>16.217053313473134</v>
      </c>
      <c r="DA50" s="63" t="s">
        <v>2792</v>
      </c>
    </row>
    <row r="51" spans="1:105" ht="12" customHeight="1" x14ac:dyDescent="0.25">
      <c r="A51" s="97" t="s">
        <v>137</v>
      </c>
      <c r="B51" s="99">
        <v>15.314651195190434</v>
      </c>
      <c r="C51" s="99">
        <v>15.084237455230532</v>
      </c>
      <c r="D51" s="99">
        <v>15.437535422042174</v>
      </c>
      <c r="E51" s="99">
        <v>13.721408008090288</v>
      </c>
      <c r="F51" s="99">
        <v>15.987927334839512</v>
      </c>
      <c r="G51" s="99">
        <v>14.990705747005205</v>
      </c>
      <c r="H51" s="99">
        <v>15.107632125983647</v>
      </c>
      <c r="I51" s="99">
        <v>13.250029735928184</v>
      </c>
      <c r="J51" s="99">
        <v>13.745507168233914</v>
      </c>
      <c r="K51" s="99">
        <v>14.31349905277049</v>
      </c>
      <c r="L51" s="99">
        <v>12.784804096596455</v>
      </c>
      <c r="M51" s="99">
        <v>15.82930383846726</v>
      </c>
      <c r="N51" s="99">
        <v>13.757164780204747</v>
      </c>
      <c r="O51" s="99">
        <v>13.901884822284709</v>
      </c>
      <c r="P51" s="99">
        <v>14.260601952635673</v>
      </c>
      <c r="Q51" s="99">
        <v>13.870997631217744</v>
      </c>
      <c r="R51" s="99">
        <v>13.453295030571445</v>
      </c>
      <c r="S51" s="99">
        <v>12.194875560601048</v>
      </c>
      <c r="T51" s="99">
        <v>15.026568193982586</v>
      </c>
      <c r="U51" s="99">
        <v>12.742854312224987</v>
      </c>
      <c r="V51" s="99">
        <v>12.806157489502288</v>
      </c>
      <c r="W51" s="99">
        <v>11.314835588692977</v>
      </c>
      <c r="DA51" s="63" t="s">
        <v>2793</v>
      </c>
    </row>
    <row r="52" spans="1:105" ht="12" customHeight="1" x14ac:dyDescent="0.25">
      <c r="A52" s="100" t="s">
        <v>216</v>
      </c>
      <c r="B52" s="102">
        <v>4.6297133829645984</v>
      </c>
      <c r="C52" s="102">
        <v>4.0232698206413637</v>
      </c>
      <c r="D52" s="102">
        <v>4.7280175909949307</v>
      </c>
      <c r="E52" s="102">
        <v>3.5963208225451826</v>
      </c>
      <c r="F52" s="102">
        <v>5.0571829039874361</v>
      </c>
      <c r="G52" s="102">
        <v>4.1031367440622954</v>
      </c>
      <c r="H52" s="102">
        <v>4.1717241173014985</v>
      </c>
      <c r="I52" s="102">
        <v>3.6538320950857179</v>
      </c>
      <c r="J52" s="102">
        <v>4.60220520797502</v>
      </c>
      <c r="K52" s="102">
        <v>4.120415383230557</v>
      </c>
      <c r="L52" s="102">
        <v>3.395311851354009</v>
      </c>
      <c r="M52" s="102">
        <v>4.8543319377055889</v>
      </c>
      <c r="N52" s="102">
        <v>3.344707540179479</v>
      </c>
      <c r="O52" s="102">
        <v>3.2761616655867987</v>
      </c>
      <c r="P52" s="102">
        <v>4.7048427150513392</v>
      </c>
      <c r="Q52" s="102">
        <v>3.3915881264443413</v>
      </c>
      <c r="R52" s="102">
        <v>3.1356553253441128</v>
      </c>
      <c r="S52" s="102">
        <v>2.9559955544125778</v>
      </c>
      <c r="T52" s="102">
        <v>3.3044258320131665</v>
      </c>
      <c r="U52" s="102">
        <v>3.120414311985912</v>
      </c>
      <c r="V52" s="102">
        <v>2.903990573530177</v>
      </c>
      <c r="W52" s="102">
        <v>2.9824877276557165</v>
      </c>
      <c r="DA52" s="131" t="s">
        <v>2794</v>
      </c>
    </row>
    <row r="53" spans="1:105" ht="12" customHeight="1" x14ac:dyDescent="0.25">
      <c r="A53" s="103" t="s">
        <v>52</v>
      </c>
      <c r="B53" s="105">
        <v>10.684937812225836</v>
      </c>
      <c r="C53" s="105">
        <v>11.060967634589167</v>
      </c>
      <c r="D53" s="105">
        <v>10.709517831047242</v>
      </c>
      <c r="E53" s="105">
        <v>10.125087185545105</v>
      </c>
      <c r="F53" s="105">
        <v>10.930744430852073</v>
      </c>
      <c r="G53" s="105">
        <v>10.887569002942907</v>
      </c>
      <c r="H53" s="105">
        <v>10.93590800868215</v>
      </c>
      <c r="I53" s="105">
        <v>9.5961976408424672</v>
      </c>
      <c r="J53" s="105">
        <v>9.1433019602588939</v>
      </c>
      <c r="K53" s="105">
        <v>10.193083669539933</v>
      </c>
      <c r="L53" s="105">
        <v>9.3894922452424474</v>
      </c>
      <c r="M53" s="105">
        <v>10.974971900761673</v>
      </c>
      <c r="N53" s="105">
        <v>10.412457240025269</v>
      </c>
      <c r="O53" s="105">
        <v>10.625723156697909</v>
      </c>
      <c r="P53" s="105">
        <v>9.5557592375843345</v>
      </c>
      <c r="Q53" s="105">
        <v>10.4794095047734</v>
      </c>
      <c r="R53" s="105">
        <v>10.317639705227329</v>
      </c>
      <c r="S53" s="105">
        <v>9.2388800061884702</v>
      </c>
      <c r="T53" s="105">
        <v>11.72214236196942</v>
      </c>
      <c r="U53" s="105">
        <v>9.622440000239072</v>
      </c>
      <c r="V53" s="105">
        <v>9.90216691597211</v>
      </c>
      <c r="W53" s="105">
        <v>8.3323478610372614</v>
      </c>
      <c r="DA53" s="132" t="s">
        <v>2795</v>
      </c>
    </row>
    <row r="54" spans="1:105" ht="12" customHeight="1" x14ac:dyDescent="0.25">
      <c r="A54" s="106" t="s">
        <v>122</v>
      </c>
      <c r="B54" s="102">
        <v>20.504934266900921</v>
      </c>
      <c r="C54" s="102">
        <v>19.977231017078054</v>
      </c>
      <c r="D54" s="102">
        <v>20.96607924487046</v>
      </c>
      <c r="E54" s="102">
        <v>19.793754504980846</v>
      </c>
      <c r="F54" s="102">
        <v>20.834228056198139</v>
      </c>
      <c r="G54" s="102">
        <v>19.882572611289508</v>
      </c>
      <c r="H54" s="102">
        <v>19.474842657546311</v>
      </c>
      <c r="I54" s="102">
        <v>18.45586440990375</v>
      </c>
      <c r="J54" s="102">
        <v>18.193086009673376</v>
      </c>
      <c r="K54" s="102">
        <v>17.94643786582618</v>
      </c>
      <c r="L54" s="102">
        <v>18.963831946225671</v>
      </c>
      <c r="M54" s="102">
        <v>20.21488141273614</v>
      </c>
      <c r="N54" s="102">
        <v>18.987602507001515</v>
      </c>
      <c r="O54" s="102">
        <v>18.164921090003091</v>
      </c>
      <c r="P54" s="102">
        <v>18.409794898058443</v>
      </c>
      <c r="Q54" s="102">
        <v>17.80845744103452</v>
      </c>
      <c r="R54" s="102">
        <v>17.93455197998653</v>
      </c>
      <c r="S54" s="102">
        <v>17.955746170740657</v>
      </c>
      <c r="T54" s="102">
        <v>17.508122360761288</v>
      </c>
      <c r="U54" s="102">
        <v>17.140309570968132</v>
      </c>
      <c r="V54" s="102">
        <v>16.228479318411246</v>
      </c>
      <c r="W54" s="102">
        <v>14.276594029488827</v>
      </c>
      <c r="DA54" s="131" t="s">
        <v>2796</v>
      </c>
    </row>
    <row r="55" spans="1:105" ht="12" customHeight="1" x14ac:dyDescent="0.25">
      <c r="A55" s="107" t="s">
        <v>121</v>
      </c>
      <c r="B55" s="105">
        <v>14.294202393516915</v>
      </c>
      <c r="C55" s="105">
        <v>13.795176338832928</v>
      </c>
      <c r="D55" s="105">
        <v>14.702819080115752</v>
      </c>
      <c r="E55" s="105">
        <v>13.678817403658686</v>
      </c>
      <c r="F55" s="105">
        <v>14.718483048722502</v>
      </c>
      <c r="G55" s="105">
        <v>13.91583748973736</v>
      </c>
      <c r="H55" s="105">
        <v>13.818265522704232</v>
      </c>
      <c r="I55" s="105">
        <v>13.205091027566409</v>
      </c>
      <c r="J55" s="105">
        <v>13.314469941359699</v>
      </c>
      <c r="K55" s="105">
        <v>12.908922246123868</v>
      </c>
      <c r="L55" s="105">
        <v>13.539764161591386</v>
      </c>
      <c r="M55" s="105">
        <v>14.72714446499972</v>
      </c>
      <c r="N55" s="105">
        <v>13.641559744716083</v>
      </c>
      <c r="O55" s="105">
        <v>13.162437053202929</v>
      </c>
      <c r="P55" s="105">
        <v>13.828005962791861</v>
      </c>
      <c r="Q55" s="105">
        <v>13.004194595693178</v>
      </c>
      <c r="R55" s="105">
        <v>13.08419764211679</v>
      </c>
      <c r="S55" s="105">
        <v>13.234705996521431</v>
      </c>
      <c r="T55" s="105">
        <v>12.998882107732356</v>
      </c>
      <c r="U55" s="105">
        <v>13.124115474814392</v>
      </c>
      <c r="V55" s="105">
        <v>12.617441277640939</v>
      </c>
      <c r="W55" s="105">
        <v>11.469700436498865</v>
      </c>
      <c r="DA55" s="132" t="s">
        <v>2797</v>
      </c>
    </row>
    <row r="56" spans="1:105" ht="12" customHeight="1" x14ac:dyDescent="0.25">
      <c r="A56" s="108" t="s">
        <v>53</v>
      </c>
      <c r="B56" s="99">
        <v>3.6946637037823642</v>
      </c>
      <c r="C56" s="99">
        <v>3.1159590082888213</v>
      </c>
      <c r="D56" s="99">
        <v>3.8474777569755325</v>
      </c>
      <c r="E56" s="99">
        <v>3.0388052086911328</v>
      </c>
      <c r="F56" s="99">
        <v>4.0025375057146606</v>
      </c>
      <c r="G56" s="99">
        <v>3.235304623502949</v>
      </c>
      <c r="H56" s="99">
        <v>3.2329073330155969</v>
      </c>
      <c r="I56" s="99">
        <v>3.1009766165075492</v>
      </c>
      <c r="J56" s="99">
        <v>3.8705534800735437</v>
      </c>
      <c r="K56" s="99">
        <v>3.1870817646170457</v>
      </c>
      <c r="L56" s="99">
        <v>3.0972183113807614</v>
      </c>
      <c r="M56" s="99">
        <v>3.9216091814774758</v>
      </c>
      <c r="N56" s="99">
        <v>2.845574705675022</v>
      </c>
      <c r="O56" s="99">
        <v>2.6880858435126758</v>
      </c>
      <c r="P56" s="99">
        <v>4.1446828513964924</v>
      </c>
      <c r="Q56" s="99">
        <v>2.8709002939051955</v>
      </c>
      <c r="R56" s="99">
        <v>2.7853839911086005</v>
      </c>
      <c r="S56" s="99">
        <v>2.9700135703694155</v>
      </c>
      <c r="T56" s="99">
        <v>2.5942033751244189</v>
      </c>
      <c r="U56" s="99">
        <v>2.9161752185972958</v>
      </c>
      <c r="V56" s="99">
        <v>2.5642551348468854</v>
      </c>
      <c r="W56" s="99">
        <v>2.8299635193724679</v>
      </c>
      <c r="DA56" s="63" t="s">
        <v>2798</v>
      </c>
    </row>
    <row r="57" spans="1:105" ht="12" customHeight="1" x14ac:dyDescent="0.25">
      <c r="A57" s="108" t="s">
        <v>52</v>
      </c>
      <c r="B57" s="99">
        <v>10.599538689734555</v>
      </c>
      <c r="C57" s="99">
        <v>10.679217330544107</v>
      </c>
      <c r="D57" s="99">
        <v>10.85534132314022</v>
      </c>
      <c r="E57" s="99">
        <v>10.640012194967552</v>
      </c>
      <c r="F57" s="99">
        <v>10.715945543007841</v>
      </c>
      <c r="G57" s="99">
        <v>10.680532866234412</v>
      </c>
      <c r="H57" s="99">
        <v>10.585358189688638</v>
      </c>
      <c r="I57" s="99">
        <v>10.104114411058859</v>
      </c>
      <c r="J57" s="99">
        <v>9.4439164612861557</v>
      </c>
      <c r="K57" s="99">
        <v>9.7218404815068222</v>
      </c>
      <c r="L57" s="99">
        <v>10.442545850210621</v>
      </c>
      <c r="M57" s="99">
        <v>10.805535283522245</v>
      </c>
      <c r="N57" s="99">
        <v>10.795985039041062</v>
      </c>
      <c r="O57" s="99">
        <v>10.474351209690253</v>
      </c>
      <c r="P57" s="99">
        <v>9.6833231113953691</v>
      </c>
      <c r="Q57" s="99">
        <v>10.133294301787986</v>
      </c>
      <c r="R57" s="99">
        <v>10.298813651008192</v>
      </c>
      <c r="S57" s="99">
        <v>10.264692426152015</v>
      </c>
      <c r="T57" s="99">
        <v>10.404678732607936</v>
      </c>
      <c r="U57" s="99">
        <v>10.207940256217094</v>
      </c>
      <c r="V57" s="99">
        <v>10.053186142794054</v>
      </c>
      <c r="W57" s="99">
        <v>8.6397369171263989</v>
      </c>
      <c r="DA57" s="63" t="s">
        <v>2799</v>
      </c>
    </row>
    <row r="58" spans="1:105" ht="12" customHeight="1" x14ac:dyDescent="0.25">
      <c r="A58" s="121" t="s">
        <v>54</v>
      </c>
      <c r="B58" s="123">
        <v>9.6944128997842984</v>
      </c>
      <c r="C58" s="123">
        <v>9.8009503569671921</v>
      </c>
      <c r="D58" s="123">
        <v>9.9143149909788786</v>
      </c>
      <c r="E58" s="123">
        <v>9.3262940149173179</v>
      </c>
      <c r="F58" s="123">
        <v>10.611391500967832</v>
      </c>
      <c r="G58" s="123">
        <v>9.0879973352119343</v>
      </c>
      <c r="H58" s="123">
        <v>9.2665692185563113</v>
      </c>
      <c r="I58" s="123">
        <v>8.4858031807885705</v>
      </c>
      <c r="J58" s="123">
        <v>7.888929766637343</v>
      </c>
      <c r="K58" s="123">
        <v>7.7759792656405162</v>
      </c>
      <c r="L58" s="123">
        <v>7.3817718017822527</v>
      </c>
      <c r="M58" s="123">
        <v>7.3922590330947013</v>
      </c>
      <c r="N58" s="123">
        <v>6.4501135166881758</v>
      </c>
      <c r="O58" s="123">
        <v>6.903564854946012</v>
      </c>
      <c r="P58" s="123">
        <v>6.307108100056305</v>
      </c>
      <c r="Q58" s="123">
        <v>6.4180318220964807</v>
      </c>
      <c r="R58" s="123">
        <v>6.432052498013781</v>
      </c>
      <c r="S58" s="123">
        <v>7.2332109080556188</v>
      </c>
      <c r="T58" s="123">
        <v>7.1885869022027409</v>
      </c>
      <c r="U58" s="123">
        <v>7.0149142971872536</v>
      </c>
      <c r="V58" s="123">
        <v>7.092740341769928</v>
      </c>
      <c r="W58" s="123">
        <v>6.7611939242523027</v>
      </c>
      <c r="DA58" s="130" t="s">
        <v>2800</v>
      </c>
    </row>
    <row r="59" spans="1:105" ht="12" customHeight="1" x14ac:dyDescent="0.25">
      <c r="A59" s="97" t="s">
        <v>50</v>
      </c>
      <c r="B59" s="99">
        <v>11.220276479000635</v>
      </c>
      <c r="C59" s="99">
        <v>10.944481784757494</v>
      </c>
      <c r="D59" s="99">
        <v>11.112165130079209</v>
      </c>
      <c r="E59" s="99">
        <v>10.858251048405213</v>
      </c>
      <c r="F59" s="99">
        <v>11.623114673479032</v>
      </c>
      <c r="G59" s="99">
        <v>10.850688431217918</v>
      </c>
      <c r="H59" s="99">
        <v>10.386023251206442</v>
      </c>
      <c r="I59" s="99">
        <v>9.4463784009774514</v>
      </c>
      <c r="J59" s="99">
        <v>9.2584988264501362</v>
      </c>
      <c r="K59" s="99">
        <v>8.7872754068415713</v>
      </c>
      <c r="L59" s="99">
        <v>8.5588359583938605</v>
      </c>
      <c r="M59" s="99">
        <v>8.7380057138335854</v>
      </c>
      <c r="N59" s="99">
        <v>7.5549656597215602</v>
      </c>
      <c r="O59" s="99">
        <v>7.5159259071629965</v>
      </c>
      <c r="P59" s="99">
        <v>7.7111686675813447</v>
      </c>
      <c r="Q59" s="99">
        <v>7.3447942054113291</v>
      </c>
      <c r="R59" s="99">
        <v>7.6415049079565431</v>
      </c>
      <c r="S59" s="99">
        <v>8.2744961313544731</v>
      </c>
      <c r="T59" s="99">
        <v>8.5169913136148345</v>
      </c>
      <c r="U59" s="99">
        <v>8.4455055198075115</v>
      </c>
      <c r="V59" s="99">
        <v>8.583233236336925</v>
      </c>
      <c r="W59" s="99">
        <v>8.2656642526941777</v>
      </c>
      <c r="DA59" s="63" t="s">
        <v>2801</v>
      </c>
    </row>
    <row r="60" spans="1:105" ht="12" customHeight="1" x14ac:dyDescent="0.25">
      <c r="A60" s="109" t="s">
        <v>120</v>
      </c>
      <c r="B60" s="110">
        <v>8.6821240896419365</v>
      </c>
      <c r="C60" s="110">
        <v>9.0730448086630098</v>
      </c>
      <c r="D60" s="110">
        <v>9.1615569193300566</v>
      </c>
      <c r="E60" s="110">
        <v>8.3588115297596897</v>
      </c>
      <c r="F60" s="110">
        <v>9.9666624841191869</v>
      </c>
      <c r="G60" s="110">
        <v>8.0422479131926252</v>
      </c>
      <c r="H60" s="110">
        <v>8.6729752431182288</v>
      </c>
      <c r="I60" s="110">
        <v>7.9984122897065557</v>
      </c>
      <c r="J60" s="110">
        <v>7.1786601572632218</v>
      </c>
      <c r="K60" s="110">
        <v>7.2320943386913363</v>
      </c>
      <c r="L60" s="110">
        <v>6.7422580062520323</v>
      </c>
      <c r="M60" s="110">
        <v>6.6582435092468657</v>
      </c>
      <c r="N60" s="110">
        <v>5.8131693680178405</v>
      </c>
      <c r="O60" s="110">
        <v>6.5392428141433774</v>
      </c>
      <c r="P60" s="110">
        <v>5.4792413372365454</v>
      </c>
      <c r="Q60" s="110">
        <v>5.8842905969162453</v>
      </c>
      <c r="R60" s="110">
        <v>5.7492243249729622</v>
      </c>
      <c r="S60" s="110">
        <v>6.6883629054327569</v>
      </c>
      <c r="T60" s="110">
        <v>6.5202167525320585</v>
      </c>
      <c r="U60" s="110">
        <v>6.3351425837643918</v>
      </c>
      <c r="V60" s="110">
        <v>6.4134997691282862</v>
      </c>
      <c r="W60" s="110">
        <v>6.0864947839783357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135.74451509700094</v>
      </c>
      <c r="C62" s="118">
        <f t="shared" si="21"/>
        <v>141.91670806085187</v>
      </c>
      <c r="D62" s="118">
        <f t="shared" si="21"/>
        <v>137.82837355443698</v>
      </c>
      <c r="E62" s="118">
        <f t="shared" si="21"/>
        <v>152.96600867867173</v>
      </c>
      <c r="F62" s="118">
        <f t="shared" si="21"/>
        <v>156.87147460708539</v>
      </c>
      <c r="G62" s="118">
        <f t="shared" si="21"/>
        <v>164.30722695089142</v>
      </c>
      <c r="H62" s="118">
        <f t="shared" si="21"/>
        <v>154.18573008232167</v>
      </c>
      <c r="I62" s="118">
        <f t="shared" si="21"/>
        <v>148.06646475302918</v>
      </c>
      <c r="J62" s="118">
        <f t="shared" si="21"/>
        <v>145.16213811864313</v>
      </c>
      <c r="K62" s="118">
        <f t="shared" si="21"/>
        <v>147.84379041470339</v>
      </c>
      <c r="L62" s="118">
        <f t="shared" si="21"/>
        <v>160.83534029090413</v>
      </c>
      <c r="M62" s="118">
        <f t="shared" si="21"/>
        <v>152.12095407694125</v>
      </c>
      <c r="N62" s="118">
        <f t="shared" si="21"/>
        <v>150.33192905128445</v>
      </c>
      <c r="O62" s="118">
        <f t="shared" si="21"/>
        <v>147.52027101885284</v>
      </c>
      <c r="P62" s="118">
        <f t="shared" si="21"/>
        <v>120.87915446817303</v>
      </c>
      <c r="Q62" s="118">
        <f t="shared" si="21"/>
        <v>134.93144126946601</v>
      </c>
      <c r="R62" s="118">
        <f t="shared" ref="R62:V62" si="22">R63+R66+R68+R77</f>
        <v>134.5144341047627</v>
      </c>
      <c r="S62" s="118">
        <f t="shared" si="22"/>
        <v>135.96599736155227</v>
      </c>
      <c r="T62" s="118">
        <f t="shared" si="22"/>
        <v>128.7332301730066</v>
      </c>
      <c r="U62" s="118">
        <f t="shared" si="22"/>
        <v>127.08641476799122</v>
      </c>
      <c r="V62" s="118">
        <f t="shared" si="22"/>
        <v>126.04178428029981</v>
      </c>
      <c r="W62" s="118">
        <f t="shared" ref="W62" si="23">W63+W66+W68+W77</f>
        <v>125.60716730595431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100.65407957996406</v>
      </c>
      <c r="C63" s="123">
        <f t="shared" si="24"/>
        <v>106.3604343363324</v>
      </c>
      <c r="D63" s="123">
        <f t="shared" si="24"/>
        <v>102.38152898113584</v>
      </c>
      <c r="E63" s="123">
        <f t="shared" si="24"/>
        <v>116.94277921295077</v>
      </c>
      <c r="F63" s="123">
        <f t="shared" si="24"/>
        <v>122.99856781478576</v>
      </c>
      <c r="G63" s="123">
        <f t="shared" si="24"/>
        <v>129.89819780087308</v>
      </c>
      <c r="H63" s="123">
        <f t="shared" si="24"/>
        <v>120.36675142082713</v>
      </c>
      <c r="I63" s="123">
        <f t="shared" si="24"/>
        <v>116.42433048078418</v>
      </c>
      <c r="J63" s="123">
        <f t="shared" si="24"/>
        <v>116.83404632749341</v>
      </c>
      <c r="K63" s="123">
        <f t="shared" si="24"/>
        <v>118.3309088674487</v>
      </c>
      <c r="L63" s="123">
        <f t="shared" si="24"/>
        <v>129.70330323488207</v>
      </c>
      <c r="M63" s="123">
        <f t="shared" si="24"/>
        <v>121.84273010852694</v>
      </c>
      <c r="N63" s="123">
        <f t="shared" si="24"/>
        <v>120.65950441383505</v>
      </c>
      <c r="O63" s="123">
        <f t="shared" si="24"/>
        <v>118.60141536385237</v>
      </c>
      <c r="P63" s="123">
        <f t="shared" si="24"/>
        <v>94.939487709568908</v>
      </c>
      <c r="Q63" s="123">
        <f t="shared" si="24"/>
        <v>107.64995196256962</v>
      </c>
      <c r="R63" s="123">
        <f t="shared" ref="R63:V63" si="25">SUM(R64:R65)</f>
        <v>107.38007176521101</v>
      </c>
      <c r="S63" s="123">
        <f t="shared" si="25"/>
        <v>108.06731860316582</v>
      </c>
      <c r="T63" s="123">
        <f t="shared" si="25"/>
        <v>101.73799480046577</v>
      </c>
      <c r="U63" s="123">
        <f t="shared" si="25"/>
        <v>100.10258671609854</v>
      </c>
      <c r="V63" s="123">
        <f t="shared" si="25"/>
        <v>99.117899718996611</v>
      </c>
      <c r="W63" s="123">
        <f t="shared" ref="W63" si="26">SUM(W64:W65)</f>
        <v>102.84118170572053</v>
      </c>
      <c r="DA63" s="130" t="s">
        <v>2804</v>
      </c>
    </row>
    <row r="64" spans="1:105" ht="12" customHeight="1" x14ac:dyDescent="0.25">
      <c r="A64" s="97" t="s">
        <v>217</v>
      </c>
      <c r="B64" s="99">
        <v>99.380298945739085</v>
      </c>
      <c r="C64" s="99">
        <v>105.03319905252603</v>
      </c>
      <c r="D64" s="99">
        <v>101.10183247617236</v>
      </c>
      <c r="E64" s="99">
        <v>115.59811216083796</v>
      </c>
      <c r="F64" s="99">
        <v>121.47746383539113</v>
      </c>
      <c r="G64" s="99">
        <v>128.29039725369208</v>
      </c>
      <c r="H64" s="99">
        <v>118.90367788398254</v>
      </c>
      <c r="I64" s="99">
        <v>115.0257096250118</v>
      </c>
      <c r="J64" s="99">
        <v>115.45880112397384</v>
      </c>
      <c r="K64" s="99">
        <v>116.91974832172095</v>
      </c>
      <c r="L64" s="99">
        <v>128.07348777567671</v>
      </c>
      <c r="M64" s="99">
        <v>120.27545182022796</v>
      </c>
      <c r="N64" s="99">
        <v>119.15466409735983</v>
      </c>
      <c r="O64" s="99">
        <v>116.98220789068621</v>
      </c>
      <c r="P64" s="99">
        <v>93.603249894705399</v>
      </c>
      <c r="Q64" s="99">
        <v>106.26089240727798</v>
      </c>
      <c r="R64" s="99">
        <v>105.9817503461924</v>
      </c>
      <c r="S64" s="99">
        <v>106.6494948260973</v>
      </c>
      <c r="T64" s="99">
        <v>100.39641996057452</v>
      </c>
      <c r="U64" s="99">
        <v>98.756268111614844</v>
      </c>
      <c r="V64" s="99">
        <v>97.774497566952874</v>
      </c>
      <c r="W64" s="99">
        <v>101.4802963244133</v>
      </c>
      <c r="DA64" s="63" t="s">
        <v>2805</v>
      </c>
    </row>
    <row r="65" spans="1:105" ht="12" customHeight="1" x14ac:dyDescent="0.25">
      <c r="A65" s="97" t="s">
        <v>53</v>
      </c>
      <c r="B65" s="99">
        <v>1.2737806342249758</v>
      </c>
      <c r="C65" s="99">
        <v>1.3272352838063797</v>
      </c>
      <c r="D65" s="99">
        <v>1.279696504963489</v>
      </c>
      <c r="E65" s="99">
        <v>1.3446670521128097</v>
      </c>
      <c r="F65" s="99">
        <v>1.5211039793946188</v>
      </c>
      <c r="G65" s="99">
        <v>1.6078005471809897</v>
      </c>
      <c r="H65" s="99">
        <v>1.4630735368445873</v>
      </c>
      <c r="I65" s="99">
        <v>1.3986208557723812</v>
      </c>
      <c r="J65" s="99">
        <v>1.3752452035195666</v>
      </c>
      <c r="K65" s="99">
        <v>1.411160545727755</v>
      </c>
      <c r="L65" s="99">
        <v>1.6298154592053606</v>
      </c>
      <c r="M65" s="99">
        <v>1.5672782882989795</v>
      </c>
      <c r="N65" s="99">
        <v>1.5048403164752231</v>
      </c>
      <c r="O65" s="99">
        <v>1.6192074731661601</v>
      </c>
      <c r="P65" s="99">
        <v>1.3362378148635137</v>
      </c>
      <c r="Q65" s="99">
        <v>1.3890595552916325</v>
      </c>
      <c r="R65" s="99">
        <v>1.3983214190186197</v>
      </c>
      <c r="S65" s="99">
        <v>1.4178237770685225</v>
      </c>
      <c r="T65" s="99">
        <v>1.3415748398912493</v>
      </c>
      <c r="U65" s="99">
        <v>1.3463186044836941</v>
      </c>
      <c r="V65" s="99">
        <v>1.3434021520437429</v>
      </c>
      <c r="W65" s="99">
        <v>1.3608853813072233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0.34430395920603385</v>
      </c>
      <c r="C66" s="123">
        <f t="shared" si="27"/>
        <v>0.43164285567965527</v>
      </c>
      <c r="D66" s="123">
        <f t="shared" si="27"/>
        <v>0.37159310558567382</v>
      </c>
      <c r="E66" s="123">
        <f t="shared" si="27"/>
        <v>1.2124203526208241</v>
      </c>
      <c r="F66" s="123">
        <f t="shared" si="27"/>
        <v>0.51436288639942551</v>
      </c>
      <c r="G66" s="123">
        <f t="shared" si="27"/>
        <v>0.54378379955809897</v>
      </c>
      <c r="H66" s="123">
        <f t="shared" si="27"/>
        <v>0.72367663749182587</v>
      </c>
      <c r="I66" s="123">
        <f t="shared" si="27"/>
        <v>0.68141305507578243</v>
      </c>
      <c r="J66" s="123">
        <f t="shared" si="27"/>
        <v>0.87469936585669583</v>
      </c>
      <c r="K66" s="123">
        <f t="shared" si="27"/>
        <v>0.97873809308696713</v>
      </c>
      <c r="L66" s="123">
        <f t="shared" si="27"/>
        <v>0.77251974719101058</v>
      </c>
      <c r="M66" s="123">
        <f t="shared" si="27"/>
        <v>0.85524553264483683</v>
      </c>
      <c r="N66" s="123">
        <f t="shared" si="27"/>
        <v>1.3897272127364337</v>
      </c>
      <c r="O66" s="123">
        <f t="shared" si="27"/>
        <v>0.85083695749225419</v>
      </c>
      <c r="P66" s="123">
        <f t="shared" si="27"/>
        <v>0.63281537474145411</v>
      </c>
      <c r="Q66" s="123">
        <f t="shared" si="27"/>
        <v>1.3100052749415205</v>
      </c>
      <c r="R66" s="123">
        <f t="shared" si="27"/>
        <v>0.89718657171708271</v>
      </c>
      <c r="S66" s="123">
        <f t="shared" si="27"/>
        <v>1.2947423522506536</v>
      </c>
      <c r="T66" s="123">
        <f t="shared" si="27"/>
        <v>0.97662720462540076</v>
      </c>
      <c r="U66" s="123">
        <f t="shared" si="27"/>
        <v>1.1925251950904092</v>
      </c>
      <c r="V66" s="123">
        <f t="shared" si="27"/>
        <v>0.91582714671195464</v>
      </c>
      <c r="W66" s="123">
        <f t="shared" si="27"/>
        <v>1.11265387735987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0.34430395920603385</v>
      </c>
      <c r="C67" s="99">
        <f>RES_hhdet_fech!C67/RES_summary!C$19</f>
        <v>0.43164285567965527</v>
      </c>
      <c r="D67" s="99">
        <f>RES_hhdet_fech!D67/RES_summary!D$19</f>
        <v>0.37159310558567382</v>
      </c>
      <c r="E67" s="99">
        <f>RES_hhdet_fech!E67/RES_summary!E$19</f>
        <v>1.2124203526208241</v>
      </c>
      <c r="F67" s="99">
        <f>RES_hhdet_fech!F67/RES_summary!F$19</f>
        <v>0.51436288639942551</v>
      </c>
      <c r="G67" s="99">
        <f>RES_hhdet_fech!G67/RES_summary!G$19</f>
        <v>0.54378379955809897</v>
      </c>
      <c r="H67" s="99">
        <f>RES_hhdet_fech!H67/RES_summary!H$19</f>
        <v>0.72367663749182587</v>
      </c>
      <c r="I67" s="99">
        <f>RES_hhdet_fech!I67/RES_summary!I$19</f>
        <v>0.68141305507578243</v>
      </c>
      <c r="J67" s="99">
        <f>RES_hhdet_fech!J67/RES_summary!J$19</f>
        <v>0.87469936585669583</v>
      </c>
      <c r="K67" s="99">
        <f>RES_hhdet_fech!K67/RES_summary!K$19</f>
        <v>0.97873809308696713</v>
      </c>
      <c r="L67" s="99">
        <f>RES_hhdet_fech!L67/RES_summary!L$19</f>
        <v>0.77251974719101058</v>
      </c>
      <c r="M67" s="99">
        <f>RES_hhdet_fech!M67/RES_summary!M$19</f>
        <v>0.85524553264483683</v>
      </c>
      <c r="N67" s="99">
        <f>RES_hhdet_fech!N67/RES_summary!N$19</f>
        <v>1.3897272127364337</v>
      </c>
      <c r="O67" s="99">
        <f>RES_hhdet_fech!O67/RES_summary!O$19</f>
        <v>0.85083695749225419</v>
      </c>
      <c r="P67" s="99">
        <f>RES_hhdet_fech!P67/RES_summary!P$19</f>
        <v>0.63281537474145411</v>
      </c>
      <c r="Q67" s="99">
        <f>RES_hhdet_fech!Q67/RES_summary!Q$19</f>
        <v>1.3100052749415205</v>
      </c>
      <c r="R67" s="99">
        <f>RES_hhdet_fech!R67/RES_summary!R$19</f>
        <v>0.89718657171708271</v>
      </c>
      <c r="S67" s="99">
        <f>RES_hhdet_fech!S67/RES_summary!S$19</f>
        <v>1.2947423522506536</v>
      </c>
      <c r="T67" s="99">
        <f>RES_hhdet_fech!T67/RES_summary!T$19</f>
        <v>0.97662720462540076</v>
      </c>
      <c r="U67" s="99">
        <f>RES_hhdet_fech!U67/RES_summary!U$19</f>
        <v>1.1925251950904092</v>
      </c>
      <c r="V67" s="99">
        <f>RES_hhdet_fech!V67/RES_summary!V$19</f>
        <v>0.91582714671195464</v>
      </c>
      <c r="W67" s="99">
        <f>RES_hhdet_fech!W67/RES_summary!W$19</f>
        <v>1.11265387735987</v>
      </c>
      <c r="DA67" s="63" t="s">
        <v>2808</v>
      </c>
    </row>
    <row r="68" spans="1:105" ht="12" customHeight="1" x14ac:dyDescent="0.25">
      <c r="A68" s="121" t="s">
        <v>55</v>
      </c>
      <c r="B68" s="123">
        <v>23.807381205006433</v>
      </c>
      <c r="C68" s="123">
        <v>24.10572879077743</v>
      </c>
      <c r="D68" s="123">
        <v>24.011289243548777</v>
      </c>
      <c r="E68" s="123">
        <v>23.754998013535573</v>
      </c>
      <c r="F68" s="123">
        <v>22.555266298004319</v>
      </c>
      <c r="G68" s="123">
        <v>22.889040847503498</v>
      </c>
      <c r="H68" s="123">
        <v>22.396098229365407</v>
      </c>
      <c r="I68" s="123">
        <v>21.578850393311214</v>
      </c>
      <c r="J68" s="123">
        <v>19.117542487431969</v>
      </c>
      <c r="K68" s="123">
        <v>19.902771309757995</v>
      </c>
      <c r="L68" s="123">
        <v>21.486478105621664</v>
      </c>
      <c r="M68" s="123">
        <v>20.721345977962468</v>
      </c>
      <c r="N68" s="123">
        <v>20.825273250286074</v>
      </c>
      <c r="O68" s="123">
        <v>20.262745947789149</v>
      </c>
      <c r="P68" s="123">
        <v>18.15719604060827</v>
      </c>
      <c r="Q68" s="123">
        <v>18.627736322086992</v>
      </c>
      <c r="R68" s="123">
        <v>18.71707825736544</v>
      </c>
      <c r="S68" s="123">
        <v>18.132289600903594</v>
      </c>
      <c r="T68" s="123">
        <v>17.763315703940677</v>
      </c>
      <c r="U68" s="123">
        <v>17.339423728319666</v>
      </c>
      <c r="V68" s="123">
        <v>17.049645048904097</v>
      </c>
      <c r="W68" s="123">
        <v>13.868770429027199</v>
      </c>
      <c r="DA68" s="130" t="s">
        <v>2809</v>
      </c>
    </row>
    <row r="69" spans="1:105" ht="12" customHeight="1" x14ac:dyDescent="0.25">
      <c r="A69" s="97" t="s">
        <v>134</v>
      </c>
      <c r="B69" s="99">
        <v>24.337385624584474</v>
      </c>
      <c r="C69" s="99">
        <v>24.752751842798503</v>
      </c>
      <c r="D69" s="99">
        <v>24.549805931388995</v>
      </c>
      <c r="E69" s="99">
        <v>24.572629568793438</v>
      </c>
      <c r="F69" s="99">
        <v>23.080082979790728</v>
      </c>
      <c r="G69" s="99">
        <v>23.562414530339431</v>
      </c>
      <c r="H69" s="99">
        <v>22.857006995539013</v>
      </c>
      <c r="I69" s="99">
        <v>21.821071360942476</v>
      </c>
      <c r="J69" s="99">
        <v>19.223158722931963</v>
      </c>
      <c r="K69" s="99">
        <v>20.080331211344227</v>
      </c>
      <c r="L69" s="99">
        <v>21.692769839373099</v>
      </c>
      <c r="M69" s="99">
        <v>20.82373118872724</v>
      </c>
      <c r="N69" s="99">
        <v>21.017871511339397</v>
      </c>
      <c r="O69" s="99">
        <v>20.440454232569046</v>
      </c>
      <c r="P69" s="99">
        <v>18.187447629108913</v>
      </c>
      <c r="Q69" s="99">
        <v>18.691347365763864</v>
      </c>
      <c r="R69" s="99">
        <v>18.774970817792621</v>
      </c>
      <c r="S69" s="99">
        <v>18.168766395231419</v>
      </c>
      <c r="T69" s="99">
        <v>17.815982154254858</v>
      </c>
      <c r="U69" s="99">
        <v>17.403143625464764</v>
      </c>
      <c r="V69" s="99">
        <v>17.130408903949668</v>
      </c>
      <c r="W69" s="99">
        <v>13.905416080353048</v>
      </c>
      <c r="DA69" s="63" t="s">
        <v>2810</v>
      </c>
    </row>
    <row r="70" spans="1:105" ht="12" customHeight="1" x14ac:dyDescent="0.25">
      <c r="A70" s="97" t="s">
        <v>133</v>
      </c>
      <c r="B70" s="99">
        <v>14.855762569567966</v>
      </c>
      <c r="C70" s="99">
        <v>14.876109430733488</v>
      </c>
      <c r="D70" s="99">
        <v>15.133041287458283</v>
      </c>
      <c r="E70" s="99">
        <v>14.868340601328443</v>
      </c>
      <c r="F70" s="99">
        <v>14.450029670314434</v>
      </c>
      <c r="G70" s="99">
        <v>14.508529801428166</v>
      </c>
      <c r="H70" s="99">
        <v>14.213325471297253</v>
      </c>
      <c r="I70" s="99">
        <v>13.723631010685283</v>
      </c>
      <c r="J70" s="99">
        <v>12.564363176442352</v>
      </c>
      <c r="K70" s="99">
        <v>13.071864491096582</v>
      </c>
      <c r="L70" s="99">
        <v>14.23113871859948</v>
      </c>
      <c r="M70" s="99">
        <v>14.138931806832845</v>
      </c>
      <c r="N70" s="99">
        <v>14.223072969441063</v>
      </c>
      <c r="O70" s="99">
        <v>14.063908226917189</v>
      </c>
      <c r="P70" s="99">
        <v>13.057566525870191</v>
      </c>
      <c r="Q70" s="99">
        <v>13.147309318665913</v>
      </c>
      <c r="R70" s="99">
        <v>13.33291487124948</v>
      </c>
      <c r="S70" s="99">
        <v>13.162210171538765</v>
      </c>
      <c r="T70" s="99">
        <v>13.033602775297485</v>
      </c>
      <c r="U70" s="99">
        <v>13.01318014410948</v>
      </c>
      <c r="V70" s="99">
        <v>12.911611134503437</v>
      </c>
      <c r="W70" s="99">
        <v>10.701130689979854</v>
      </c>
      <c r="DA70" s="63" t="s">
        <v>2811</v>
      </c>
    </row>
    <row r="71" spans="1:105" ht="12" customHeight="1" x14ac:dyDescent="0.25">
      <c r="A71" s="100" t="s">
        <v>217</v>
      </c>
      <c r="B71" s="102">
        <v>4.384647840891966</v>
      </c>
      <c r="C71" s="102">
        <v>3.8281865871975009</v>
      </c>
      <c r="D71" s="102">
        <v>4.451220892427723</v>
      </c>
      <c r="E71" s="102">
        <v>3.6850067815355061</v>
      </c>
      <c r="F71" s="102">
        <v>4.3431542987363017</v>
      </c>
      <c r="G71" s="102">
        <v>3.6953848376857632</v>
      </c>
      <c r="H71" s="102">
        <v>3.6246356563602471</v>
      </c>
      <c r="I71" s="102">
        <v>3.4587901643273615</v>
      </c>
      <c r="J71" s="102">
        <v>3.8433318691986473</v>
      </c>
      <c r="K71" s="102">
        <v>3.400437973732835</v>
      </c>
      <c r="L71" s="102">
        <v>3.422144872464965</v>
      </c>
      <c r="M71" s="102">
        <v>3.9170399081361511</v>
      </c>
      <c r="N71" s="102">
        <v>3.0970587467324702</v>
      </c>
      <c r="O71" s="102">
        <v>3.0004504990917633</v>
      </c>
      <c r="P71" s="102">
        <v>3.9452113436380207</v>
      </c>
      <c r="Q71" s="102">
        <v>2.9261335193409517</v>
      </c>
      <c r="R71" s="102">
        <v>2.8407350306094403</v>
      </c>
      <c r="S71" s="102">
        <v>2.9383691720988701</v>
      </c>
      <c r="T71" s="102">
        <v>2.6340049425218788</v>
      </c>
      <c r="U71" s="102">
        <v>2.9160115657452326</v>
      </c>
      <c r="V71" s="102">
        <v>2.6644895217904065</v>
      </c>
      <c r="W71" s="102">
        <v>2.5863477737792411</v>
      </c>
      <c r="DA71" s="131" t="s">
        <v>2812</v>
      </c>
    </row>
    <row r="72" spans="1:105" ht="12" customHeight="1" x14ac:dyDescent="0.25">
      <c r="A72" s="103" t="s">
        <v>52</v>
      </c>
      <c r="B72" s="105">
        <v>10.471114728676</v>
      </c>
      <c r="C72" s="105">
        <v>11.047922843535986</v>
      </c>
      <c r="D72" s="105">
        <v>10.681820395030559</v>
      </c>
      <c r="E72" s="105">
        <v>11.183333819792935</v>
      </c>
      <c r="F72" s="105">
        <v>10.106875371578134</v>
      </c>
      <c r="G72" s="105">
        <v>10.813144963742404</v>
      </c>
      <c r="H72" s="105">
        <v>10.588689814937004</v>
      </c>
      <c r="I72" s="105">
        <v>10.264840846357924</v>
      </c>
      <c r="J72" s="105">
        <v>8.721031307243706</v>
      </c>
      <c r="K72" s="105">
        <v>9.6714265173637433</v>
      </c>
      <c r="L72" s="105">
        <v>10.808993846134515</v>
      </c>
      <c r="M72" s="105">
        <v>10.221891898696695</v>
      </c>
      <c r="N72" s="105">
        <v>11.126014222708596</v>
      </c>
      <c r="O72" s="105">
        <v>11.063457727825424</v>
      </c>
      <c r="P72" s="105">
        <v>9.1123551822321698</v>
      </c>
      <c r="Q72" s="105">
        <v>10.221175799324962</v>
      </c>
      <c r="R72" s="105">
        <v>10.49217984064004</v>
      </c>
      <c r="S72" s="105">
        <v>10.223840999439895</v>
      </c>
      <c r="T72" s="105">
        <v>10.399597832775608</v>
      </c>
      <c r="U72" s="105">
        <v>10.097168578364245</v>
      </c>
      <c r="V72" s="105">
        <v>10.247121612713027</v>
      </c>
      <c r="W72" s="105">
        <v>8.1147829162006122</v>
      </c>
      <c r="DA72" s="132" t="s">
        <v>2813</v>
      </c>
    </row>
    <row r="73" spans="1:105" ht="12" customHeight="1" x14ac:dyDescent="0.25">
      <c r="A73" s="106" t="s">
        <v>122</v>
      </c>
      <c r="B73" s="102">
        <v>20.504934266900921</v>
      </c>
      <c r="C73" s="102">
        <v>19.973112890355818</v>
      </c>
      <c r="D73" s="102">
        <v>20.831836350640479</v>
      </c>
      <c r="E73" s="102">
        <v>19.51624271845505</v>
      </c>
      <c r="F73" s="102">
        <v>20.420828945148191</v>
      </c>
      <c r="G73" s="102">
        <v>19.565234483587421</v>
      </c>
      <c r="H73" s="102">
        <v>19.311189761678904</v>
      </c>
      <c r="I73" s="102">
        <v>18.408718933957267</v>
      </c>
      <c r="J73" s="102">
        <v>18.145675261875937</v>
      </c>
      <c r="K73" s="102">
        <v>17.949057626616383</v>
      </c>
      <c r="L73" s="102">
        <v>19.002728116154938</v>
      </c>
      <c r="M73" s="102">
        <v>20.120741549082016</v>
      </c>
      <c r="N73" s="102">
        <v>18.846835496954853</v>
      </c>
      <c r="O73" s="102">
        <v>18.25945273999902</v>
      </c>
      <c r="P73" s="102">
        <v>18.479801368873161</v>
      </c>
      <c r="Q73" s="102">
        <v>17.868062960937216</v>
      </c>
      <c r="R73" s="102">
        <v>18.00660038516035</v>
      </c>
      <c r="S73" s="102">
        <v>18.174252324761348</v>
      </c>
      <c r="T73" s="102">
        <v>17.495604264311453</v>
      </c>
      <c r="U73" s="102">
        <v>16.53275963215674</v>
      </c>
      <c r="V73" s="102">
        <v>15.536940855548831</v>
      </c>
      <c r="W73" s="102">
        <v>13.91384203375971</v>
      </c>
      <c r="DA73" s="131" t="s">
        <v>2814</v>
      </c>
    </row>
    <row r="74" spans="1:105" ht="12" customHeight="1" x14ac:dyDescent="0.25">
      <c r="A74" s="107" t="s">
        <v>121</v>
      </c>
      <c r="B74" s="105">
        <v>14.294202393516922</v>
      </c>
      <c r="C74" s="105">
        <v>13.793886389361736</v>
      </c>
      <c r="D74" s="105">
        <v>14.66838307841225</v>
      </c>
      <c r="E74" s="105">
        <v>13.618998697992719</v>
      </c>
      <c r="F74" s="105">
        <v>14.618871517712188</v>
      </c>
      <c r="G74" s="105">
        <v>13.868289384678118</v>
      </c>
      <c r="H74" s="105">
        <v>13.786107298065012</v>
      </c>
      <c r="I74" s="105">
        <v>13.170365070518857</v>
      </c>
      <c r="J74" s="105">
        <v>13.212199123601604</v>
      </c>
      <c r="K74" s="105">
        <v>12.860175616310036</v>
      </c>
      <c r="L74" s="105">
        <v>13.528593185254135</v>
      </c>
      <c r="M74" s="105">
        <v>14.699243622124804</v>
      </c>
      <c r="N74" s="105">
        <v>13.623069468263857</v>
      </c>
      <c r="O74" s="105">
        <v>13.186346304850082</v>
      </c>
      <c r="P74" s="105">
        <v>13.829481970006256</v>
      </c>
      <c r="Q74" s="105">
        <v>13.005571418914839</v>
      </c>
      <c r="R74" s="105">
        <v>13.091348337028112</v>
      </c>
      <c r="S74" s="105">
        <v>13.291174978428517</v>
      </c>
      <c r="T74" s="105">
        <v>12.876879753421854</v>
      </c>
      <c r="U74" s="105">
        <v>12.858357884630907</v>
      </c>
      <c r="V74" s="105">
        <v>12.315635347386831</v>
      </c>
      <c r="W74" s="105">
        <v>11.216223412263304</v>
      </c>
      <c r="DA74" s="132" t="s">
        <v>2815</v>
      </c>
    </row>
    <row r="75" spans="1:105" ht="12" customHeight="1" x14ac:dyDescent="0.25">
      <c r="A75" s="108" t="s">
        <v>53</v>
      </c>
      <c r="B75" s="99">
        <v>3.6946637037823633</v>
      </c>
      <c r="C75" s="99">
        <v>3.1150847253466969</v>
      </c>
      <c r="D75" s="99">
        <v>3.8168564980124389</v>
      </c>
      <c r="E75" s="99">
        <v>2.9889592238839451</v>
      </c>
      <c r="F75" s="99">
        <v>3.9220947358259193</v>
      </c>
      <c r="G75" s="99">
        <v>3.2091917591513823</v>
      </c>
      <c r="H75" s="99">
        <v>3.2264118042739578</v>
      </c>
      <c r="I75" s="99">
        <v>3.0981751787376699</v>
      </c>
      <c r="J75" s="99">
        <v>3.8321887029177604</v>
      </c>
      <c r="K75" s="99">
        <v>3.1754135484278376</v>
      </c>
      <c r="L75" s="99">
        <v>3.1001639320489538</v>
      </c>
      <c r="M75" s="99">
        <v>3.9123756941981225</v>
      </c>
      <c r="N75" s="99">
        <v>2.8385257205576671</v>
      </c>
      <c r="O75" s="99">
        <v>2.7043368146442104</v>
      </c>
      <c r="P75" s="99">
        <v>4.1467382398290109</v>
      </c>
      <c r="Q75" s="99">
        <v>2.8717028902461701</v>
      </c>
      <c r="R75" s="99">
        <v>2.7899220704186165</v>
      </c>
      <c r="S75" s="99">
        <v>3.0216358973337032</v>
      </c>
      <c r="T75" s="99">
        <v>2.5600710350924052</v>
      </c>
      <c r="U75" s="99">
        <v>2.8090930163141667</v>
      </c>
      <c r="V75" s="99">
        <v>2.4611855279721198</v>
      </c>
      <c r="W75" s="99">
        <v>2.7549026698111811</v>
      </c>
      <c r="DA75" s="63" t="s">
        <v>2816</v>
      </c>
    </row>
    <row r="76" spans="1:105" ht="12" customHeight="1" x14ac:dyDescent="0.25">
      <c r="A76" s="108" t="s">
        <v>52</v>
      </c>
      <c r="B76" s="99">
        <v>10.599538689734555</v>
      </c>
      <c r="C76" s="99">
        <v>10.678801664015038</v>
      </c>
      <c r="D76" s="99">
        <v>10.85152658039981</v>
      </c>
      <c r="E76" s="99">
        <v>10.630039474108775</v>
      </c>
      <c r="F76" s="99">
        <v>10.696776781886269</v>
      </c>
      <c r="G76" s="99">
        <v>10.659097625526735</v>
      </c>
      <c r="H76" s="99">
        <v>10.559695493791056</v>
      </c>
      <c r="I76" s="99">
        <v>10.072189891781186</v>
      </c>
      <c r="J76" s="99">
        <v>9.3800104206838437</v>
      </c>
      <c r="K76" s="99">
        <v>9.6847620678821986</v>
      </c>
      <c r="L76" s="99">
        <v>10.428429253205183</v>
      </c>
      <c r="M76" s="99">
        <v>10.78686792792668</v>
      </c>
      <c r="N76" s="99">
        <v>10.784543747706188</v>
      </c>
      <c r="O76" s="99">
        <v>10.48200949020587</v>
      </c>
      <c r="P76" s="99">
        <v>9.6827437301772434</v>
      </c>
      <c r="Q76" s="99">
        <v>10.133868528668668</v>
      </c>
      <c r="R76" s="99">
        <v>10.301426266609496</v>
      </c>
      <c r="S76" s="99">
        <v>10.269539081094813</v>
      </c>
      <c r="T76" s="99">
        <v>10.316808718329447</v>
      </c>
      <c r="U76" s="99">
        <v>10.04926486831674</v>
      </c>
      <c r="V76" s="99">
        <v>9.8544498194147092</v>
      </c>
      <c r="W76" s="99">
        <v>8.4613207424521253</v>
      </c>
      <c r="DA76" s="63" t="s">
        <v>2817</v>
      </c>
    </row>
    <row r="77" spans="1:105" ht="12" customHeight="1" x14ac:dyDescent="0.25">
      <c r="A77" s="121" t="s">
        <v>54</v>
      </c>
      <c r="B77" s="123">
        <v>10.938750352824405</v>
      </c>
      <c r="C77" s="123">
        <v>11.01890207806237</v>
      </c>
      <c r="D77" s="123">
        <v>11.063962224166698</v>
      </c>
      <c r="E77" s="123">
        <v>11.055811099564561</v>
      </c>
      <c r="F77" s="123">
        <v>10.803277607895884</v>
      </c>
      <c r="G77" s="123">
        <v>10.976204502956742</v>
      </c>
      <c r="H77" s="123">
        <v>10.699203794637317</v>
      </c>
      <c r="I77" s="123">
        <v>9.3818708238580086</v>
      </c>
      <c r="J77" s="123">
        <v>8.3358499378610347</v>
      </c>
      <c r="K77" s="123">
        <v>8.6313721444097435</v>
      </c>
      <c r="L77" s="123">
        <v>8.8730392032093608</v>
      </c>
      <c r="M77" s="123">
        <v>8.7016324578069959</v>
      </c>
      <c r="N77" s="123">
        <v>7.4574241744269161</v>
      </c>
      <c r="O77" s="123">
        <v>7.8052727497190917</v>
      </c>
      <c r="P77" s="123">
        <v>7.1496553432543903</v>
      </c>
      <c r="Q77" s="123">
        <v>7.3437477098678885</v>
      </c>
      <c r="R77" s="123">
        <v>7.520097510469161</v>
      </c>
      <c r="S77" s="123">
        <v>8.4716468052322202</v>
      </c>
      <c r="T77" s="123">
        <v>8.2552924639747509</v>
      </c>
      <c r="U77" s="123">
        <v>8.4518791284826005</v>
      </c>
      <c r="V77" s="123">
        <v>8.9584123656871579</v>
      </c>
      <c r="W77" s="123">
        <v>7.7845612938467088</v>
      </c>
      <c r="DA77" s="130" t="s">
        <v>2818</v>
      </c>
    </row>
    <row r="78" spans="1:105" ht="12" customHeight="1" x14ac:dyDescent="0.25">
      <c r="A78" s="97" t="s">
        <v>192</v>
      </c>
      <c r="B78" s="99">
        <v>11.023868074411265</v>
      </c>
      <c r="C78" s="99">
        <v>11.108068433620211</v>
      </c>
      <c r="D78" s="99">
        <v>11.170820288569159</v>
      </c>
      <c r="E78" s="99">
        <v>11.265481112988969</v>
      </c>
      <c r="F78" s="99">
        <v>10.902769618659807</v>
      </c>
      <c r="G78" s="99">
        <v>11.217515579721928</v>
      </c>
      <c r="H78" s="99">
        <v>10.83397138575622</v>
      </c>
      <c r="I78" s="99">
        <v>9.4427034580422475</v>
      </c>
      <c r="J78" s="99">
        <v>8.4183597274491291</v>
      </c>
      <c r="K78" s="99">
        <v>8.7234676608100994</v>
      </c>
      <c r="L78" s="99">
        <v>8.9594128956027337</v>
      </c>
      <c r="M78" s="99">
        <v>8.7485482476339094</v>
      </c>
      <c r="N78" s="99">
        <v>7.50314540883981</v>
      </c>
      <c r="O78" s="99">
        <v>7.8518691372744458</v>
      </c>
      <c r="P78" s="99">
        <v>7.1951363175648586</v>
      </c>
      <c r="Q78" s="99">
        <v>7.382349264033742</v>
      </c>
      <c r="R78" s="99">
        <v>7.5656673808512149</v>
      </c>
      <c r="S78" s="99">
        <v>8.5174854943075413</v>
      </c>
      <c r="T78" s="99">
        <v>8.3047157212277867</v>
      </c>
      <c r="U78" s="99">
        <v>8.5085295171283981</v>
      </c>
      <c r="V78" s="99">
        <v>9.0276412275700419</v>
      </c>
      <c r="W78" s="99">
        <v>7.8304839749895496</v>
      </c>
      <c r="DA78" s="63" t="s">
        <v>2819</v>
      </c>
    </row>
    <row r="79" spans="1:105" ht="12" customHeight="1" x14ac:dyDescent="0.25">
      <c r="A79" s="109" t="s">
        <v>120</v>
      </c>
      <c r="B79" s="110">
        <v>8.6821240896419365</v>
      </c>
      <c r="C79" s="110">
        <v>9.0472507957725732</v>
      </c>
      <c r="D79" s="110">
        <v>9.1057931715366074</v>
      </c>
      <c r="E79" s="110">
        <v>8.2788378252658248</v>
      </c>
      <c r="F79" s="110">
        <v>9.8686855730010112</v>
      </c>
      <c r="G79" s="110">
        <v>7.9745090794295486</v>
      </c>
      <c r="H79" s="110">
        <v>8.635991863993306</v>
      </c>
      <c r="I79" s="110">
        <v>7.9679687347650976</v>
      </c>
      <c r="J79" s="110">
        <v>7.1461169561094255</v>
      </c>
      <c r="K79" s="110">
        <v>7.2108623395601024</v>
      </c>
      <c r="L79" s="110">
        <v>6.7245128463800166</v>
      </c>
      <c r="M79" s="110">
        <v>6.6111496904601994</v>
      </c>
      <c r="N79" s="110">
        <v>5.7895401103976845</v>
      </c>
      <c r="O79" s="110">
        <v>6.5317248665926293</v>
      </c>
      <c r="P79" s="110">
        <v>5.4250376786358432</v>
      </c>
      <c r="Q79" s="110">
        <v>5.8115636447155161</v>
      </c>
      <c r="R79" s="110">
        <v>5.6381845772710122</v>
      </c>
      <c r="S79" s="110">
        <v>6.611380904237639</v>
      </c>
      <c r="T79" s="110">
        <v>6.4856868048690277</v>
      </c>
      <c r="U79" s="110">
        <v>6.2532258601432034</v>
      </c>
      <c r="V79" s="110">
        <v>6.4046102637128088</v>
      </c>
      <c r="W79" s="110">
        <v>6.1280693913058633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145.01139877521746</v>
      </c>
      <c r="C81" s="118">
        <f t="shared" si="28"/>
        <v>129.49893799548556</v>
      </c>
      <c r="D81" s="118">
        <f t="shared" si="28"/>
        <v>145.1617713786768</v>
      </c>
      <c r="E81" s="118">
        <f t="shared" si="28"/>
        <v>183.92797603736616</v>
      </c>
      <c r="F81" s="118">
        <f t="shared" si="28"/>
        <v>119.76686600132922</v>
      </c>
      <c r="G81" s="118">
        <f t="shared" si="28"/>
        <v>149.95996734736113</v>
      </c>
      <c r="H81" s="118">
        <f t="shared" si="28"/>
        <v>141.78021651338005</v>
      </c>
      <c r="I81" s="118">
        <f t="shared" si="28"/>
        <v>154.34807788167112</v>
      </c>
      <c r="J81" s="118">
        <f t="shared" si="28"/>
        <v>172.59133380706226</v>
      </c>
      <c r="K81" s="118">
        <f t="shared" si="28"/>
        <v>166.15330239350789</v>
      </c>
      <c r="L81" s="118">
        <f t="shared" si="28"/>
        <v>160.99114752796908</v>
      </c>
      <c r="M81" s="118">
        <f t="shared" si="28"/>
        <v>114.02158990248348</v>
      </c>
      <c r="N81" s="118">
        <f t="shared" si="28"/>
        <v>154.26976189642065</v>
      </c>
      <c r="O81" s="118">
        <f t="shared" si="28"/>
        <v>153.31288653765978</v>
      </c>
      <c r="P81" s="118">
        <f t="shared" si="28"/>
        <v>127.53555943789989</v>
      </c>
      <c r="Q81" s="118">
        <f t="shared" si="28"/>
        <v>139.09757729808246</v>
      </c>
      <c r="R81" s="118">
        <f t="shared" ref="R81:V81" si="29">R82+R85+R87+R100</f>
        <v>133.10504606028334</v>
      </c>
      <c r="S81" s="118">
        <f t="shared" si="29"/>
        <v>141.51405358772578</v>
      </c>
      <c r="T81" s="118">
        <f t="shared" si="29"/>
        <v>130.71936889128381</v>
      </c>
      <c r="U81" s="118">
        <f t="shared" si="29"/>
        <v>127.85824954549811</v>
      </c>
      <c r="V81" s="118">
        <f t="shared" si="29"/>
        <v>121.45334238306494</v>
      </c>
      <c r="W81" s="118">
        <f t="shared" ref="W81" si="30">W82+W85+W87+W100</f>
        <v>130.20626603062718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112.37576232821669</v>
      </c>
      <c r="C82" s="123">
        <f t="shared" si="31"/>
        <v>97.863205214952487</v>
      </c>
      <c r="D82" s="123">
        <f t="shared" si="31"/>
        <v>112.58963011708958</v>
      </c>
      <c r="E82" s="123">
        <f t="shared" si="31"/>
        <v>151.95234175176492</v>
      </c>
      <c r="F82" s="123">
        <f t="shared" si="31"/>
        <v>86.661093578314336</v>
      </c>
      <c r="G82" s="123">
        <f t="shared" si="31"/>
        <v>119.7077477033784</v>
      </c>
      <c r="H82" s="123">
        <f t="shared" si="31"/>
        <v>111.25983562808267</v>
      </c>
      <c r="I82" s="123">
        <f t="shared" si="31"/>
        <v>126.21875121410923</v>
      </c>
      <c r="J82" s="123">
        <f t="shared" si="31"/>
        <v>145.27534877350786</v>
      </c>
      <c r="K82" s="123">
        <f t="shared" si="31"/>
        <v>139.27031624288125</v>
      </c>
      <c r="L82" s="123">
        <f t="shared" si="31"/>
        <v>133.80747029700061</v>
      </c>
      <c r="M82" s="123">
        <f t="shared" si="31"/>
        <v>85.406180969876871</v>
      </c>
      <c r="N82" s="123">
        <f t="shared" si="31"/>
        <v>127.36347687443981</v>
      </c>
      <c r="O82" s="123">
        <f t="shared" si="31"/>
        <v>127.55447990224908</v>
      </c>
      <c r="P82" s="123">
        <f t="shared" si="31"/>
        <v>103.02808437763296</v>
      </c>
      <c r="Q82" s="123">
        <f t="shared" si="31"/>
        <v>114.82075993572391</v>
      </c>
      <c r="R82" s="123">
        <f t="shared" ref="R82:V82" si="32">SUM(R83:R84)</f>
        <v>109.38966541717917</v>
      </c>
      <c r="S82" s="123">
        <f t="shared" si="32"/>
        <v>116.32171424079439</v>
      </c>
      <c r="T82" s="123">
        <f t="shared" si="32"/>
        <v>106.38176230488712</v>
      </c>
      <c r="U82" s="123">
        <f t="shared" si="32"/>
        <v>103.80237165415591</v>
      </c>
      <c r="V82" s="123">
        <f t="shared" si="32"/>
        <v>98.475855109022262</v>
      </c>
      <c r="W82" s="123">
        <f t="shared" ref="W82" si="33">SUM(W83:W84)</f>
        <v>108.61687543928686</v>
      </c>
      <c r="DA82" s="130" t="s">
        <v>2822</v>
      </c>
    </row>
    <row r="83" spans="1:105" ht="12" customHeight="1" x14ac:dyDescent="0.25">
      <c r="A83" s="97" t="s">
        <v>204</v>
      </c>
      <c r="B83" s="99">
        <v>111.86386350011871</v>
      </c>
      <c r="C83" s="99">
        <v>97.407879662809918</v>
      </c>
      <c r="D83" s="99">
        <v>112.03647852975745</v>
      </c>
      <c r="E83" s="99">
        <v>151.252904300918</v>
      </c>
      <c r="F83" s="99">
        <v>86.2299203294411</v>
      </c>
      <c r="G83" s="99">
        <v>119.09808341398838</v>
      </c>
      <c r="H83" s="99">
        <v>110.69243876164384</v>
      </c>
      <c r="I83" s="99">
        <v>125.57554461276929</v>
      </c>
      <c r="J83" s="99">
        <v>144.56089045727475</v>
      </c>
      <c r="K83" s="99">
        <v>138.58908415902985</v>
      </c>
      <c r="L83" s="99">
        <v>133.12909442443782</v>
      </c>
      <c r="M83" s="99">
        <v>84.971738079813321</v>
      </c>
      <c r="N83" s="99">
        <v>126.74862225431791</v>
      </c>
      <c r="O83" s="99">
        <v>126.89122829507731</v>
      </c>
      <c r="P83" s="99">
        <v>102.4737266790637</v>
      </c>
      <c r="Q83" s="99">
        <v>114.25365984828946</v>
      </c>
      <c r="R83" s="99">
        <v>108.84326771514516</v>
      </c>
      <c r="S83" s="99">
        <v>115.7333048274714</v>
      </c>
      <c r="T83" s="99">
        <v>105.83823541957514</v>
      </c>
      <c r="U83" s="99">
        <v>103.25762057122863</v>
      </c>
      <c r="V83" s="99">
        <v>97.951457373893746</v>
      </c>
      <c r="W83" s="99">
        <v>108.04557788235489</v>
      </c>
      <c r="DA83" s="63" t="s">
        <v>2823</v>
      </c>
    </row>
    <row r="84" spans="1:105" ht="12" customHeight="1" x14ac:dyDescent="0.25">
      <c r="A84" s="97" t="s">
        <v>53</v>
      </c>
      <c r="B84" s="99">
        <v>0.51189882809797715</v>
      </c>
      <c r="C84" s="99">
        <v>0.4553255521425652</v>
      </c>
      <c r="D84" s="99">
        <v>0.5531515873321442</v>
      </c>
      <c r="E84" s="99">
        <v>0.69943745084690789</v>
      </c>
      <c r="F84" s="99">
        <v>0.43117324887323238</v>
      </c>
      <c r="G84" s="99">
        <v>0.60966428939002593</v>
      </c>
      <c r="H84" s="99">
        <v>0.56739686643882403</v>
      </c>
      <c r="I84" s="99">
        <v>0.64320660133994723</v>
      </c>
      <c r="J84" s="99">
        <v>0.71445831623310729</v>
      </c>
      <c r="K84" s="99">
        <v>0.68123208385139733</v>
      </c>
      <c r="L84" s="99">
        <v>0.67837587256277421</v>
      </c>
      <c r="M84" s="99">
        <v>0.43444289006354742</v>
      </c>
      <c r="N84" s="99">
        <v>0.61485462012189995</v>
      </c>
      <c r="O84" s="99">
        <v>0.66325160717177434</v>
      </c>
      <c r="P84" s="99">
        <v>0.5543576985692652</v>
      </c>
      <c r="Q84" s="99">
        <v>0.56710008743445361</v>
      </c>
      <c r="R84" s="99">
        <v>0.54639770203401172</v>
      </c>
      <c r="S84" s="99">
        <v>0.58840941332299823</v>
      </c>
      <c r="T84" s="99">
        <v>0.54352688531198035</v>
      </c>
      <c r="U84" s="99">
        <v>0.54475108292727104</v>
      </c>
      <c r="V84" s="99">
        <v>0.52439773512851517</v>
      </c>
      <c r="W84" s="99">
        <v>0.57129755693197326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0.34430282075948082</v>
      </c>
      <c r="C85" s="123">
        <f t="shared" si="34"/>
        <v>0.41852543868246489</v>
      </c>
      <c r="D85" s="123">
        <f t="shared" si="34"/>
        <v>0.42395360974077873</v>
      </c>
      <c r="E85" s="123">
        <f t="shared" si="34"/>
        <v>1.6398322824941052</v>
      </c>
      <c r="F85" s="123">
        <f t="shared" si="34"/>
        <v>0.72603194273885485</v>
      </c>
      <c r="G85" s="123">
        <f t="shared" si="34"/>
        <v>0.67154053053844054</v>
      </c>
      <c r="H85" s="123">
        <f t="shared" si="34"/>
        <v>0.96025538908500818</v>
      </c>
      <c r="I85" s="123">
        <f t="shared" si="34"/>
        <v>0.92964189886890369</v>
      </c>
      <c r="J85" s="123">
        <f t="shared" si="34"/>
        <v>1.2313367180277068</v>
      </c>
      <c r="K85" s="123">
        <f t="shared" si="34"/>
        <v>1.2177079973581122</v>
      </c>
      <c r="L85" s="123">
        <f t="shared" si="34"/>
        <v>0.92941300861906284</v>
      </c>
      <c r="M85" s="123">
        <f t="shared" si="34"/>
        <v>1.0255243255337096</v>
      </c>
      <c r="N85" s="123">
        <f t="shared" si="34"/>
        <v>1.5474977973800403</v>
      </c>
      <c r="O85" s="123">
        <f t="shared" si="34"/>
        <v>0.88213784892194735</v>
      </c>
      <c r="P85" s="123">
        <f t="shared" si="34"/>
        <v>0.54931000868243351</v>
      </c>
      <c r="Q85" s="123">
        <f t="shared" si="34"/>
        <v>1.0596309077694599</v>
      </c>
      <c r="R85" s="123">
        <f t="shared" si="34"/>
        <v>0.74344493446854698</v>
      </c>
      <c r="S85" s="123">
        <f t="shared" si="34"/>
        <v>1.1642181647956724</v>
      </c>
      <c r="T85" s="123">
        <f t="shared" si="34"/>
        <v>0.95230216790048061</v>
      </c>
      <c r="U85" s="123">
        <f t="shared" si="34"/>
        <v>1.2112025486241127</v>
      </c>
      <c r="V85" s="123">
        <f t="shared" si="34"/>
        <v>0.97408309749946331</v>
      </c>
      <c r="W85" s="123">
        <f t="shared" si="34"/>
        <v>1.1416404586765503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0.34430282075948082</v>
      </c>
      <c r="C86" s="99">
        <f>RES_hhdet_fech!C86/RES_summary!C$19</f>
        <v>0.41852543868246489</v>
      </c>
      <c r="D86" s="99">
        <f>RES_hhdet_fech!D86/RES_summary!D$19</f>
        <v>0.42395360974077873</v>
      </c>
      <c r="E86" s="99">
        <f>RES_hhdet_fech!E86/RES_summary!E$19</f>
        <v>1.6398322824941052</v>
      </c>
      <c r="F86" s="99">
        <f>RES_hhdet_fech!F86/RES_summary!F$19</f>
        <v>0.72603194273885485</v>
      </c>
      <c r="G86" s="99">
        <f>RES_hhdet_fech!G86/RES_summary!G$19</f>
        <v>0.67154053053844054</v>
      </c>
      <c r="H86" s="99">
        <f>RES_hhdet_fech!H86/RES_summary!H$19</f>
        <v>0.96025538908500818</v>
      </c>
      <c r="I86" s="99">
        <f>RES_hhdet_fech!I86/RES_summary!I$19</f>
        <v>0.92964189886890369</v>
      </c>
      <c r="J86" s="99">
        <f>RES_hhdet_fech!J86/RES_summary!J$19</f>
        <v>1.2313367180277068</v>
      </c>
      <c r="K86" s="99">
        <f>RES_hhdet_fech!K86/RES_summary!K$19</f>
        <v>1.2177079973581122</v>
      </c>
      <c r="L86" s="99">
        <f>RES_hhdet_fech!L86/RES_summary!L$19</f>
        <v>0.92941300861906284</v>
      </c>
      <c r="M86" s="99">
        <f>RES_hhdet_fech!M86/RES_summary!M$19</f>
        <v>1.0255243255337096</v>
      </c>
      <c r="N86" s="99">
        <f>RES_hhdet_fech!N86/RES_summary!N$19</f>
        <v>1.5474977973800403</v>
      </c>
      <c r="O86" s="99">
        <f>RES_hhdet_fech!O86/RES_summary!O$19</f>
        <v>0.88213784892194735</v>
      </c>
      <c r="P86" s="99">
        <f>RES_hhdet_fech!P86/RES_summary!P$19</f>
        <v>0.54931000868243351</v>
      </c>
      <c r="Q86" s="99">
        <f>RES_hhdet_fech!Q86/RES_summary!Q$19</f>
        <v>1.0596309077694599</v>
      </c>
      <c r="R86" s="99">
        <f>RES_hhdet_fech!R86/RES_summary!R$19</f>
        <v>0.74344493446854698</v>
      </c>
      <c r="S86" s="99">
        <f>RES_hhdet_fech!S86/RES_summary!S$19</f>
        <v>1.1642181647956724</v>
      </c>
      <c r="T86" s="99">
        <f>RES_hhdet_fech!T86/RES_summary!T$19</f>
        <v>0.95230216790048061</v>
      </c>
      <c r="U86" s="99">
        <f>RES_hhdet_fech!U86/RES_summary!U$19</f>
        <v>1.2112025486241127</v>
      </c>
      <c r="V86" s="99">
        <f>RES_hhdet_fech!V86/RES_summary!V$19</f>
        <v>0.97408309749946331</v>
      </c>
      <c r="W86" s="99">
        <f>RES_hhdet_fech!W86/RES_summary!W$19</f>
        <v>1.1416404586765503</v>
      </c>
      <c r="DA86" s="63" t="s">
        <v>2826</v>
      </c>
    </row>
    <row r="87" spans="1:105" ht="12" customHeight="1" x14ac:dyDescent="0.25">
      <c r="A87" s="121" t="s">
        <v>55</v>
      </c>
      <c r="B87" s="123">
        <v>22.492647800988188</v>
      </c>
      <c r="C87" s="123">
        <v>21.361860163895653</v>
      </c>
      <c r="D87" s="123">
        <v>22.132404569760261</v>
      </c>
      <c r="E87" s="123">
        <v>20.966395686842773</v>
      </c>
      <c r="F87" s="123">
        <v>21.794005598008429</v>
      </c>
      <c r="G87" s="123">
        <v>20.434139403249073</v>
      </c>
      <c r="H87" s="123">
        <v>20.229608707300116</v>
      </c>
      <c r="I87" s="123">
        <v>18.523456282237483</v>
      </c>
      <c r="J87" s="123">
        <v>18.047270814264607</v>
      </c>
      <c r="K87" s="123">
        <v>17.70852283940177</v>
      </c>
      <c r="L87" s="123">
        <v>18.576630262822334</v>
      </c>
      <c r="M87" s="123">
        <v>20.10470335358799</v>
      </c>
      <c r="N87" s="123">
        <v>18.785341876046612</v>
      </c>
      <c r="O87" s="123">
        <v>17.829429120837606</v>
      </c>
      <c r="P87" s="123">
        <v>17.441480788057891</v>
      </c>
      <c r="Q87" s="123">
        <v>16.636637622679668</v>
      </c>
      <c r="R87" s="123">
        <v>16.408305964516828</v>
      </c>
      <c r="S87" s="123">
        <v>16.643085598108154</v>
      </c>
      <c r="T87" s="123">
        <v>16.060615101663313</v>
      </c>
      <c r="U87" s="123">
        <v>15.6425034356288</v>
      </c>
      <c r="V87" s="123">
        <v>14.745297614503594</v>
      </c>
      <c r="W87" s="123">
        <v>13.438782954502107</v>
      </c>
      <c r="DA87" s="130" t="s">
        <v>2827</v>
      </c>
    </row>
    <row r="88" spans="1:105" ht="12" customHeight="1" x14ac:dyDescent="0.25">
      <c r="A88" s="97" t="s">
        <v>132</v>
      </c>
      <c r="B88" s="99">
        <v>26.710352315202396</v>
      </c>
      <c r="C88" s="99">
        <v>21.906434221816792</v>
      </c>
      <c r="D88" s="99">
        <v>25.948035076165766</v>
      </c>
      <c r="E88" s="99">
        <v>23.792056965508831</v>
      </c>
      <c r="F88" s="99">
        <v>21.085494733950103</v>
      </c>
      <c r="G88" s="99">
        <v>21.111447918529205</v>
      </c>
      <c r="H88" s="99">
        <v>22.267980942914413</v>
      </c>
      <c r="I88" s="99">
        <v>19.387485802604093</v>
      </c>
      <c r="J88" s="99">
        <v>18.756539626230129</v>
      </c>
      <c r="K88" s="99">
        <v>17.823785286180186</v>
      </c>
      <c r="L88" s="99">
        <v>18.676739425432118</v>
      </c>
      <c r="M88" s="99">
        <v>20.051796347940247</v>
      </c>
      <c r="N88" s="99">
        <v>18.758929713434433</v>
      </c>
      <c r="O88" s="99">
        <v>17.745206461854409</v>
      </c>
      <c r="P88" s="99">
        <v>17.983092295639217</v>
      </c>
      <c r="Q88" s="99">
        <v>17.016324093146821</v>
      </c>
      <c r="R88" s="99">
        <v>16.318828456762621</v>
      </c>
      <c r="S88" s="99">
        <v>17.456869431107425</v>
      </c>
      <c r="T88" s="99">
        <v>16.139286357480504</v>
      </c>
      <c r="U88" s="99">
        <v>15.44816900863556</v>
      </c>
      <c r="V88" s="99">
        <v>14.192391011373791</v>
      </c>
      <c r="W88" s="99">
        <v>13.86477423672239</v>
      </c>
      <c r="DA88" s="63" t="s">
        <v>2828</v>
      </c>
    </row>
    <row r="89" spans="1:105" ht="12" customHeight="1" x14ac:dyDescent="0.25">
      <c r="A89" s="97" t="s">
        <v>131</v>
      </c>
      <c r="B89" s="99">
        <v>15.165913848459219</v>
      </c>
      <c r="C89" s="99">
        <v>12.669378771034669</v>
      </c>
      <c r="D89" s="99">
        <v>15.959880489974864</v>
      </c>
      <c r="E89" s="99">
        <v>14.752616404413045</v>
      </c>
      <c r="F89" s="99">
        <v>13.778904064055133</v>
      </c>
      <c r="G89" s="99">
        <v>13.781063063502559</v>
      </c>
      <c r="H89" s="99">
        <v>14.839183873254447</v>
      </c>
      <c r="I89" s="99">
        <v>13.095595293715739</v>
      </c>
      <c r="J89" s="99">
        <v>13.160749530946656</v>
      </c>
      <c r="K89" s="99">
        <v>12.490764294877666</v>
      </c>
      <c r="L89" s="99">
        <v>13.199599864892473</v>
      </c>
      <c r="M89" s="99">
        <v>14.609949552871752</v>
      </c>
      <c r="N89" s="99">
        <v>13.687004994968975</v>
      </c>
      <c r="O89" s="99">
        <v>13.14713638781498</v>
      </c>
      <c r="P89" s="99">
        <v>13.757308319633031</v>
      </c>
      <c r="Q89" s="99">
        <v>12.842334737697586</v>
      </c>
      <c r="R89" s="99">
        <v>12.406201990864275</v>
      </c>
      <c r="S89" s="99">
        <v>13.521653314951374</v>
      </c>
      <c r="T89" s="99">
        <v>12.687729909215422</v>
      </c>
      <c r="U89" s="99">
        <v>12.447779445036986</v>
      </c>
      <c r="V89" s="99">
        <v>11.58306946222431</v>
      </c>
      <c r="W89" s="99">
        <v>11.630090910609001</v>
      </c>
      <c r="DA89" s="63" t="s">
        <v>2829</v>
      </c>
    </row>
    <row r="90" spans="1:105" ht="12" customHeight="1" x14ac:dyDescent="0.25">
      <c r="A90" s="100" t="s">
        <v>204</v>
      </c>
      <c r="B90" s="102">
        <v>4.8121515071017589</v>
      </c>
      <c r="C90" s="102">
        <v>3.4507974258984393</v>
      </c>
      <c r="D90" s="102">
        <v>4.6450242486803095</v>
      </c>
      <c r="E90" s="102">
        <v>3.5494094649955708</v>
      </c>
      <c r="F90" s="102">
        <v>3.9771711663700535</v>
      </c>
      <c r="G90" s="102">
        <v>3.3196942057365901</v>
      </c>
      <c r="H90" s="102">
        <v>3.5457099763352047</v>
      </c>
      <c r="I90" s="102">
        <v>3.0808074004910759</v>
      </c>
      <c r="J90" s="102">
        <v>3.7653320584148471</v>
      </c>
      <c r="K90" s="102">
        <v>3.0124073162936011</v>
      </c>
      <c r="L90" s="102">
        <v>2.9121179298311799</v>
      </c>
      <c r="M90" s="102">
        <v>3.7340519351966948</v>
      </c>
      <c r="N90" s="102">
        <v>2.7273608277337904</v>
      </c>
      <c r="O90" s="102">
        <v>2.5692521108017368</v>
      </c>
      <c r="P90" s="102">
        <v>3.8782843223905994</v>
      </c>
      <c r="Q90" s="102">
        <v>2.6599153446071839</v>
      </c>
      <c r="R90" s="102">
        <v>2.4602532509262858</v>
      </c>
      <c r="S90" s="102">
        <v>2.8389353918665132</v>
      </c>
      <c r="T90" s="102">
        <v>2.4014827935730803</v>
      </c>
      <c r="U90" s="102">
        <v>2.6152972229512619</v>
      </c>
      <c r="V90" s="102">
        <v>2.2283630152428207</v>
      </c>
      <c r="W90" s="102">
        <v>2.6765425156950617</v>
      </c>
      <c r="DA90" s="131" t="s">
        <v>2830</v>
      </c>
    </row>
    <row r="91" spans="1:105" ht="12" customHeight="1" x14ac:dyDescent="0.25">
      <c r="A91" s="103" t="s">
        <v>52</v>
      </c>
      <c r="B91" s="105">
        <v>10.353762341357461</v>
      </c>
      <c r="C91" s="105">
        <v>9.2185813451362311</v>
      </c>
      <c r="D91" s="105">
        <v>11.314856241294551</v>
      </c>
      <c r="E91" s="105">
        <v>11.203206939417473</v>
      </c>
      <c r="F91" s="105">
        <v>9.8017328976850759</v>
      </c>
      <c r="G91" s="105">
        <v>10.461368857765972</v>
      </c>
      <c r="H91" s="105">
        <v>11.293473896919247</v>
      </c>
      <c r="I91" s="105">
        <v>10.014787893224662</v>
      </c>
      <c r="J91" s="105">
        <v>9.3954174725318111</v>
      </c>
      <c r="K91" s="105">
        <v>9.4783569785840633</v>
      </c>
      <c r="L91" s="105">
        <v>10.287481935061292</v>
      </c>
      <c r="M91" s="105">
        <v>10.875897617675058</v>
      </c>
      <c r="N91" s="105">
        <v>10.959644167235183</v>
      </c>
      <c r="O91" s="105">
        <v>10.577884277013238</v>
      </c>
      <c r="P91" s="105">
        <v>9.8790239972424327</v>
      </c>
      <c r="Q91" s="105">
        <v>10.182419393090401</v>
      </c>
      <c r="R91" s="105">
        <v>9.9459487399379913</v>
      </c>
      <c r="S91" s="105">
        <v>10.682717923084862</v>
      </c>
      <c r="T91" s="105">
        <v>10.286247115642341</v>
      </c>
      <c r="U91" s="105">
        <v>9.8324822220857246</v>
      </c>
      <c r="V91" s="105">
        <v>9.3547064469814902</v>
      </c>
      <c r="W91" s="105">
        <v>8.9535483949139412</v>
      </c>
      <c r="DA91" s="132" t="s">
        <v>2831</v>
      </c>
    </row>
    <row r="92" spans="1:105" ht="12" customHeight="1" x14ac:dyDescent="0.25">
      <c r="A92" s="106" t="s">
        <v>124</v>
      </c>
      <c r="B92" s="102">
        <v>22.71557310417964</v>
      </c>
      <c r="C92" s="102">
        <v>22.889051623922388</v>
      </c>
      <c r="D92" s="102">
        <v>22.405692269218164</v>
      </c>
      <c r="E92" s="102">
        <v>21.945630245696552</v>
      </c>
      <c r="F92" s="102">
        <v>24.740869218046353</v>
      </c>
      <c r="G92" s="102">
        <v>22.448809206198483</v>
      </c>
      <c r="H92" s="102">
        <v>21.888966701091999</v>
      </c>
      <c r="I92" s="102">
        <v>20.098638326210033</v>
      </c>
      <c r="J92" s="102">
        <v>19.270929923475084</v>
      </c>
      <c r="K92" s="102">
        <v>19.512873721463553</v>
      </c>
      <c r="L92" s="102">
        <v>20.893478887014169</v>
      </c>
      <c r="M92" s="102">
        <v>23.220397409280611</v>
      </c>
      <c r="N92" s="102">
        <v>21.533029344708648</v>
      </c>
      <c r="O92" s="102">
        <v>20.519341805784418</v>
      </c>
      <c r="P92" s="102">
        <v>18.443990411901922</v>
      </c>
      <c r="Q92" s="102">
        <v>18.378681827771139</v>
      </c>
      <c r="R92" s="102">
        <v>18.240857240500677</v>
      </c>
      <c r="S92" s="102">
        <v>18.001791089782589</v>
      </c>
      <c r="T92" s="102">
        <v>17.465518398157446</v>
      </c>
      <c r="U92" s="102">
        <v>16.24880092846066</v>
      </c>
      <c r="V92" s="102">
        <v>15.504139690568852</v>
      </c>
      <c r="W92" s="102">
        <v>14.247132351713359</v>
      </c>
      <c r="DA92" s="131" t="s">
        <v>2832</v>
      </c>
    </row>
    <row r="93" spans="1:105" ht="12" customHeight="1" x14ac:dyDescent="0.25">
      <c r="A93" s="107" t="s">
        <v>123</v>
      </c>
      <c r="B93" s="105">
        <v>14.573863178740435</v>
      </c>
      <c r="C93" s="105">
        <v>14.522697169148874</v>
      </c>
      <c r="D93" s="105">
        <v>14.578384706478683</v>
      </c>
      <c r="E93" s="105">
        <v>14.07106580549288</v>
      </c>
      <c r="F93" s="105">
        <v>16.326549974422349</v>
      </c>
      <c r="G93" s="105">
        <v>14.607085633201576</v>
      </c>
      <c r="H93" s="105">
        <v>14.33309313023817</v>
      </c>
      <c r="I93" s="105">
        <v>13.19156205006675</v>
      </c>
      <c r="J93" s="105">
        <v>13.011301376690113</v>
      </c>
      <c r="K93" s="105">
        <v>12.960574673346576</v>
      </c>
      <c r="L93" s="105">
        <v>13.832945503463401</v>
      </c>
      <c r="M93" s="105">
        <v>15.748125840488029</v>
      </c>
      <c r="N93" s="105">
        <v>14.323767491458808</v>
      </c>
      <c r="O93" s="105">
        <v>13.765518589426293</v>
      </c>
      <c r="P93" s="105">
        <v>13.042308905996599</v>
      </c>
      <c r="Q93" s="105">
        <v>12.797569770228501</v>
      </c>
      <c r="R93" s="105">
        <v>13.007369955155202</v>
      </c>
      <c r="S93" s="105">
        <v>13.309362493093706</v>
      </c>
      <c r="T93" s="105">
        <v>13.205800954778208</v>
      </c>
      <c r="U93" s="105">
        <v>12.653039752168549</v>
      </c>
      <c r="V93" s="105">
        <v>12.202130942141583</v>
      </c>
      <c r="W93" s="105">
        <v>11.457178448000366</v>
      </c>
      <c r="DA93" s="132" t="s">
        <v>2833</v>
      </c>
    </row>
    <row r="94" spans="1:105" ht="12" customHeight="1" x14ac:dyDescent="0.25">
      <c r="A94" s="108" t="s">
        <v>50</v>
      </c>
      <c r="B94" s="99">
        <v>4.0924918641386085</v>
      </c>
      <c r="C94" s="99">
        <v>3.5651443136362313</v>
      </c>
      <c r="D94" s="99">
        <v>4.1072034763823604</v>
      </c>
      <c r="E94" s="99">
        <v>3.3654700748474267</v>
      </c>
      <c r="F94" s="99">
        <v>4.7518523019009002</v>
      </c>
      <c r="G94" s="99">
        <v>3.6745765297964605</v>
      </c>
      <c r="H94" s="99">
        <v>3.6444757477268124</v>
      </c>
      <c r="I94" s="99">
        <v>3.3578026776853336</v>
      </c>
      <c r="J94" s="99">
        <v>4.0544122657095851</v>
      </c>
      <c r="K94" s="99">
        <v>3.4563814998980251</v>
      </c>
      <c r="L94" s="99">
        <v>3.427548531090578</v>
      </c>
      <c r="M94" s="99">
        <v>4.510846769732801</v>
      </c>
      <c r="N94" s="99">
        <v>3.2396878006952674</v>
      </c>
      <c r="O94" s="99">
        <v>3.049054318990601</v>
      </c>
      <c r="P94" s="99">
        <v>4.0732074601200168</v>
      </c>
      <c r="Q94" s="99">
        <v>2.9134879951778885</v>
      </c>
      <c r="R94" s="99">
        <v>2.7959998432399851</v>
      </c>
      <c r="S94" s="99">
        <v>2.9598596869282332</v>
      </c>
      <c r="T94" s="99">
        <v>2.6267763346779773</v>
      </c>
      <c r="U94" s="99">
        <v>2.7790322359164215</v>
      </c>
      <c r="V94" s="99">
        <v>2.4585946454773544</v>
      </c>
      <c r="W94" s="99">
        <v>2.7652326607629769</v>
      </c>
      <c r="DA94" s="63" t="s">
        <v>2834</v>
      </c>
    </row>
    <row r="95" spans="1:105" ht="12" customHeight="1" x14ac:dyDescent="0.25">
      <c r="A95" s="108" t="s">
        <v>52</v>
      </c>
      <c r="B95" s="99">
        <v>10.481371314601827</v>
      </c>
      <c r="C95" s="99">
        <v>10.957552855512642</v>
      </c>
      <c r="D95" s="99">
        <v>10.471181230096324</v>
      </c>
      <c r="E95" s="99">
        <v>10.705595730645454</v>
      </c>
      <c r="F95" s="99">
        <v>11.574697672521447</v>
      </c>
      <c r="G95" s="99">
        <v>10.932509103405113</v>
      </c>
      <c r="H95" s="99">
        <v>10.688617382511358</v>
      </c>
      <c r="I95" s="99">
        <v>9.833759372381417</v>
      </c>
      <c r="J95" s="99">
        <v>8.95688911098053</v>
      </c>
      <c r="K95" s="99">
        <v>9.5041931734485505</v>
      </c>
      <c r="L95" s="99">
        <v>10.405396972372824</v>
      </c>
      <c r="M95" s="99">
        <v>11.237279070755225</v>
      </c>
      <c r="N95" s="99">
        <v>11.084079690763538</v>
      </c>
      <c r="O95" s="99">
        <v>10.716464270435692</v>
      </c>
      <c r="P95" s="99">
        <v>8.9691014458765821</v>
      </c>
      <c r="Q95" s="99">
        <v>9.8840817750506123</v>
      </c>
      <c r="R95" s="99">
        <v>10.211370111915219</v>
      </c>
      <c r="S95" s="99">
        <v>10.349502806165473</v>
      </c>
      <c r="T95" s="99">
        <v>10.579024620100231</v>
      </c>
      <c r="U95" s="99">
        <v>9.8740075162521279</v>
      </c>
      <c r="V95" s="99">
        <v>9.7435362966642263</v>
      </c>
      <c r="W95" s="99">
        <v>8.6919457872373904</v>
      </c>
      <c r="DA95" s="63" t="s">
        <v>2835</v>
      </c>
    </row>
    <row r="96" spans="1:105" ht="12" customHeight="1" x14ac:dyDescent="0.25">
      <c r="A96" s="106" t="s">
        <v>122</v>
      </c>
      <c r="B96" s="102">
        <v>20.504934266900925</v>
      </c>
      <c r="C96" s="102">
        <v>19.846712842902189</v>
      </c>
      <c r="D96" s="102">
        <v>20.589889541765146</v>
      </c>
      <c r="E96" s="102">
        <v>19.34912971075952</v>
      </c>
      <c r="F96" s="102">
        <v>20.35005343176098</v>
      </c>
      <c r="G96" s="102">
        <v>19.456277814983927</v>
      </c>
      <c r="H96" s="102">
        <v>19.245804317707233</v>
      </c>
      <c r="I96" s="102">
        <v>18.320135783054447</v>
      </c>
      <c r="J96" s="102">
        <v>18.065622062779958</v>
      </c>
      <c r="K96" s="102">
        <v>17.861871731056244</v>
      </c>
      <c r="L96" s="102">
        <v>18.893576856727339</v>
      </c>
      <c r="M96" s="102">
        <v>20.281198983715985</v>
      </c>
      <c r="N96" s="102">
        <v>19.151121770702265</v>
      </c>
      <c r="O96" s="102">
        <v>18.386112425454431</v>
      </c>
      <c r="P96" s="102">
        <v>18.327999560299293</v>
      </c>
      <c r="Q96" s="102">
        <v>17.417090639043781</v>
      </c>
      <c r="R96" s="102">
        <v>17.38836545010264</v>
      </c>
      <c r="S96" s="102">
        <v>17.351887502311754</v>
      </c>
      <c r="T96" s="102">
        <v>17.021686737752862</v>
      </c>
      <c r="U96" s="102">
        <v>16.886074727458674</v>
      </c>
      <c r="V96" s="102">
        <v>16.088818717456505</v>
      </c>
      <c r="W96" s="102">
        <v>14.239430212640672</v>
      </c>
      <c r="DA96" s="131" t="s">
        <v>2836</v>
      </c>
    </row>
    <row r="97" spans="1:105" ht="12" customHeight="1" x14ac:dyDescent="0.25">
      <c r="A97" s="107" t="s">
        <v>121</v>
      </c>
      <c r="B97" s="105">
        <v>14.294202393516912</v>
      </c>
      <c r="C97" s="105">
        <v>13.76840556606636</v>
      </c>
      <c r="D97" s="105">
        <v>14.622377956727515</v>
      </c>
      <c r="E97" s="105">
        <v>13.598739718208714</v>
      </c>
      <c r="F97" s="105">
        <v>14.616619036504783</v>
      </c>
      <c r="G97" s="105">
        <v>13.830787052091527</v>
      </c>
      <c r="H97" s="105">
        <v>13.747597399213763</v>
      </c>
      <c r="I97" s="105">
        <v>13.119964265696879</v>
      </c>
      <c r="J97" s="105">
        <v>13.221364605433958</v>
      </c>
      <c r="K97" s="105">
        <v>12.882930485530666</v>
      </c>
      <c r="L97" s="105">
        <v>13.561640850184007</v>
      </c>
      <c r="M97" s="105">
        <v>14.778958972063425</v>
      </c>
      <c r="N97" s="105">
        <v>13.710687882490324</v>
      </c>
      <c r="O97" s="105">
        <v>13.240200978925518</v>
      </c>
      <c r="P97" s="105">
        <v>13.780659094882786</v>
      </c>
      <c r="Q97" s="105">
        <v>12.921107554216837</v>
      </c>
      <c r="R97" s="105">
        <v>12.948809813721946</v>
      </c>
      <c r="S97" s="105">
        <v>13.076569623688519</v>
      </c>
      <c r="T97" s="105">
        <v>12.866968027439135</v>
      </c>
      <c r="U97" s="105">
        <v>12.992895219536797</v>
      </c>
      <c r="V97" s="105">
        <v>12.460870847466925</v>
      </c>
      <c r="W97" s="105">
        <v>11.275480672139373</v>
      </c>
      <c r="DA97" s="132" t="s">
        <v>2837</v>
      </c>
    </row>
    <row r="98" spans="1:105" ht="12" customHeight="1" x14ac:dyDescent="0.25">
      <c r="A98" s="108" t="s">
        <v>53</v>
      </c>
      <c r="B98" s="99">
        <v>3.6946637037823629</v>
      </c>
      <c r="C98" s="99">
        <v>3.0908546710153071</v>
      </c>
      <c r="D98" s="99">
        <v>3.7742019708906178</v>
      </c>
      <c r="E98" s="99">
        <v>2.9698206326040326</v>
      </c>
      <c r="F98" s="99">
        <v>3.9153318228527079</v>
      </c>
      <c r="G98" s="99">
        <v>3.187292848834991</v>
      </c>
      <c r="H98" s="99">
        <v>3.2083929471631154</v>
      </c>
      <c r="I98" s="99">
        <v>3.0737467006087513</v>
      </c>
      <c r="J98" s="99">
        <v>3.8335621470786361</v>
      </c>
      <c r="K98" s="99">
        <v>3.1805719909904804</v>
      </c>
      <c r="L98" s="99">
        <v>3.1056536798070473</v>
      </c>
      <c r="M98" s="99">
        <v>3.944079290157978</v>
      </c>
      <c r="N98" s="99">
        <v>2.8701380936226553</v>
      </c>
      <c r="O98" s="99">
        <v>2.7105029426047773</v>
      </c>
      <c r="P98" s="99">
        <v>4.0948974694855744</v>
      </c>
      <c r="Q98" s="99">
        <v>2.8037435805001811</v>
      </c>
      <c r="R98" s="99">
        <v>2.6888023522621118</v>
      </c>
      <c r="S98" s="99">
        <v>2.8702622328450951</v>
      </c>
      <c r="T98" s="99">
        <v>2.5428787764629202</v>
      </c>
      <c r="U98" s="99">
        <v>2.8867476002649952</v>
      </c>
      <c r="V98" s="99">
        <v>2.541590483166507</v>
      </c>
      <c r="W98" s="99">
        <v>2.7896393357986655</v>
      </c>
      <c r="DA98" s="63" t="s">
        <v>2838</v>
      </c>
    </row>
    <row r="99" spans="1:105" ht="12" customHeight="1" x14ac:dyDescent="0.25">
      <c r="A99" s="108" t="s">
        <v>52</v>
      </c>
      <c r="B99" s="99">
        <v>10.599538689734551</v>
      </c>
      <c r="C99" s="99">
        <v>10.677550895051054</v>
      </c>
      <c r="D99" s="99">
        <v>10.848175985836896</v>
      </c>
      <c r="E99" s="99">
        <v>10.628919085604682</v>
      </c>
      <c r="F99" s="99">
        <v>10.701287213652073</v>
      </c>
      <c r="G99" s="99">
        <v>10.643494203256537</v>
      </c>
      <c r="H99" s="99">
        <v>10.539204452050649</v>
      </c>
      <c r="I99" s="99">
        <v>10.046217565088128</v>
      </c>
      <c r="J99" s="99">
        <v>9.3878024583553241</v>
      </c>
      <c r="K99" s="99">
        <v>9.7023584945401868</v>
      </c>
      <c r="L99" s="99">
        <v>10.455987170376961</v>
      </c>
      <c r="M99" s="99">
        <v>10.834879681905448</v>
      </c>
      <c r="N99" s="99">
        <v>10.840549788867667</v>
      </c>
      <c r="O99" s="99">
        <v>10.529698036320738</v>
      </c>
      <c r="P99" s="99">
        <v>9.6857616253972125</v>
      </c>
      <c r="Q99" s="99">
        <v>10.117363973716659</v>
      </c>
      <c r="R99" s="99">
        <v>10.260007461459836</v>
      </c>
      <c r="S99" s="99">
        <v>10.206307390843426</v>
      </c>
      <c r="T99" s="99">
        <v>10.324089250976215</v>
      </c>
      <c r="U99" s="99">
        <v>10.106147619271802</v>
      </c>
      <c r="V99" s="99">
        <v>9.9192803643004179</v>
      </c>
      <c r="W99" s="99">
        <v>8.4858413363407088</v>
      </c>
      <c r="DA99" s="63" t="s">
        <v>2839</v>
      </c>
    </row>
    <row r="100" spans="1:105" ht="12" customHeight="1" x14ac:dyDescent="0.25">
      <c r="A100" s="121" t="s">
        <v>54</v>
      </c>
      <c r="B100" s="123">
        <v>9.7986858252531022</v>
      </c>
      <c r="C100" s="123">
        <v>9.8553471779549522</v>
      </c>
      <c r="D100" s="123">
        <v>10.015783082086193</v>
      </c>
      <c r="E100" s="123">
        <v>9.3694063162643904</v>
      </c>
      <c r="F100" s="123">
        <v>10.585734882267607</v>
      </c>
      <c r="G100" s="123">
        <v>9.1465397101952082</v>
      </c>
      <c r="H100" s="123">
        <v>9.3305167889122735</v>
      </c>
      <c r="I100" s="123">
        <v>8.6762284864554893</v>
      </c>
      <c r="J100" s="123">
        <v>8.0373775012620801</v>
      </c>
      <c r="K100" s="123">
        <v>7.9567553138667444</v>
      </c>
      <c r="L100" s="123">
        <v>7.6776339595270704</v>
      </c>
      <c r="M100" s="123">
        <v>7.485181253484912</v>
      </c>
      <c r="N100" s="123">
        <v>6.573445348554209</v>
      </c>
      <c r="O100" s="123">
        <v>7.0468396656511292</v>
      </c>
      <c r="P100" s="123">
        <v>6.5166842635265949</v>
      </c>
      <c r="Q100" s="123">
        <v>6.5805488319094136</v>
      </c>
      <c r="R100" s="123">
        <v>6.5636297441187876</v>
      </c>
      <c r="S100" s="123">
        <v>7.3850355840275874</v>
      </c>
      <c r="T100" s="123">
        <v>7.3246893168328953</v>
      </c>
      <c r="U100" s="123">
        <v>7.2021719070892933</v>
      </c>
      <c r="V100" s="123">
        <v>7.2581065620396163</v>
      </c>
      <c r="W100" s="123">
        <v>7.0089671781616607</v>
      </c>
      <c r="DA100" s="130" t="s">
        <v>2840</v>
      </c>
    </row>
    <row r="101" spans="1:105" ht="12" customHeight="1" x14ac:dyDescent="0.25">
      <c r="A101" s="97" t="s">
        <v>207</v>
      </c>
      <c r="B101" s="99">
        <v>10.934033351958467</v>
      </c>
      <c r="C101" s="99">
        <v>10.993941057505408</v>
      </c>
      <c r="D101" s="99">
        <v>12.540458387461879</v>
      </c>
      <c r="E101" s="99">
        <v>10.84548707318443</v>
      </c>
      <c r="F101" s="99">
        <v>11.051183367948342</v>
      </c>
      <c r="G101" s="99">
        <v>10.638628468620835</v>
      </c>
      <c r="H101" s="99">
        <v>10.419460835131652</v>
      </c>
      <c r="I101" s="99">
        <v>11.044446270611806</v>
      </c>
      <c r="J101" s="99">
        <v>9.4830822570329296</v>
      </c>
      <c r="K101" s="99">
        <v>9.6180748755176566</v>
      </c>
      <c r="L101" s="99">
        <v>10.34869855065854</v>
      </c>
      <c r="M101" s="99">
        <v>8.3072502497382494</v>
      </c>
      <c r="N101" s="99">
        <v>7.6040527739233505</v>
      </c>
      <c r="O101" s="99">
        <v>8.1253296478854811</v>
      </c>
      <c r="P101" s="99">
        <v>8.1255598184162441</v>
      </c>
      <c r="Q101" s="99">
        <v>8.0205992021012449</v>
      </c>
      <c r="R101" s="99">
        <v>7.9001937458355416</v>
      </c>
      <c r="S101" s="99">
        <v>9.0066397197090549</v>
      </c>
      <c r="T101" s="99">
        <v>8.7271454007623994</v>
      </c>
      <c r="U101" s="99">
        <v>8.8805229897118299</v>
      </c>
      <c r="V101" s="99">
        <v>8.5658283465251497</v>
      </c>
      <c r="W101" s="99">
        <v>9.2918326715382893</v>
      </c>
      <c r="DA101" s="63" t="s">
        <v>2841</v>
      </c>
    </row>
    <row r="102" spans="1:105" ht="12" customHeight="1" x14ac:dyDescent="0.25">
      <c r="A102" s="97" t="s">
        <v>50</v>
      </c>
      <c r="B102" s="99">
        <v>11.220276479000635</v>
      </c>
      <c r="C102" s="99">
        <v>10.928208976861274</v>
      </c>
      <c r="D102" s="99">
        <v>11.066481346136449</v>
      </c>
      <c r="E102" s="99">
        <v>10.802729420985187</v>
      </c>
      <c r="F102" s="99">
        <v>11.57227181909674</v>
      </c>
      <c r="G102" s="99">
        <v>10.813708837970916</v>
      </c>
      <c r="H102" s="99">
        <v>10.372283234570594</v>
      </c>
      <c r="I102" s="99">
        <v>9.4446414442558666</v>
      </c>
      <c r="J102" s="99">
        <v>9.2561799440327999</v>
      </c>
      <c r="K102" s="99">
        <v>8.7859429899455552</v>
      </c>
      <c r="L102" s="99">
        <v>8.557641936632038</v>
      </c>
      <c r="M102" s="99">
        <v>8.7379603687081069</v>
      </c>
      <c r="N102" s="99">
        <v>7.5559509282534645</v>
      </c>
      <c r="O102" s="99">
        <v>7.5172288913070338</v>
      </c>
      <c r="P102" s="99">
        <v>7.7115980516714977</v>
      </c>
      <c r="Q102" s="99">
        <v>7.3447658359951804</v>
      </c>
      <c r="R102" s="99">
        <v>7.6410219969000908</v>
      </c>
      <c r="S102" s="99">
        <v>8.2738188560553994</v>
      </c>
      <c r="T102" s="99">
        <v>8.5173024946022462</v>
      </c>
      <c r="U102" s="99">
        <v>8.4474355650134605</v>
      </c>
      <c r="V102" s="99">
        <v>8.5863276246905826</v>
      </c>
      <c r="W102" s="99">
        <v>8.266414201925361</v>
      </c>
      <c r="DA102" s="63" t="s">
        <v>2842</v>
      </c>
    </row>
    <row r="103" spans="1:105" ht="12" customHeight="1" x14ac:dyDescent="0.25">
      <c r="A103" s="109" t="s">
        <v>120</v>
      </c>
      <c r="B103" s="110">
        <v>8.6821240896419365</v>
      </c>
      <c r="C103" s="110">
        <v>9.0430024096036075</v>
      </c>
      <c r="D103" s="110">
        <v>9.0876432252917816</v>
      </c>
      <c r="E103" s="110">
        <v>8.2781222600611066</v>
      </c>
      <c r="F103" s="110">
        <v>9.8827933573263547</v>
      </c>
      <c r="G103" s="110">
        <v>7.987769359110886</v>
      </c>
      <c r="H103" s="110">
        <v>8.6484719214067045</v>
      </c>
      <c r="I103" s="110">
        <v>7.9854507710824159</v>
      </c>
      <c r="J103" s="110">
        <v>7.1666175096999725</v>
      </c>
      <c r="K103" s="110">
        <v>7.2250892194814744</v>
      </c>
      <c r="L103" s="110">
        <v>6.7359655622168653</v>
      </c>
      <c r="M103" s="110">
        <v>6.6607593215860987</v>
      </c>
      <c r="N103" s="110">
        <v>5.8247939601382521</v>
      </c>
      <c r="O103" s="110">
        <v>6.5602725074810859</v>
      </c>
      <c r="P103" s="110">
        <v>5.4685020738973362</v>
      </c>
      <c r="Q103" s="110">
        <v>5.8464732766005003</v>
      </c>
      <c r="R103" s="110">
        <v>5.7032640113379491</v>
      </c>
      <c r="S103" s="110">
        <v>6.6374067673087653</v>
      </c>
      <c r="T103" s="110">
        <v>6.4937909062913484</v>
      </c>
      <c r="U103" s="110">
        <v>6.3398484129328194</v>
      </c>
      <c r="V103" s="110">
        <v>6.4368232729838057</v>
      </c>
      <c r="W103" s="110">
        <v>6.0988148380620464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100.51622376028843</v>
      </c>
      <c r="C105" s="118">
        <f t="shared" si="35"/>
        <v>103.39419686125844</v>
      </c>
      <c r="D105" s="118">
        <f t="shared" si="35"/>
        <v>107.15302926051267</v>
      </c>
      <c r="E105" s="118">
        <f t="shared" si="35"/>
        <v>112.47314386025184</v>
      </c>
      <c r="F105" s="118">
        <f t="shared" si="35"/>
        <v>115.7135531720135</v>
      </c>
      <c r="G105" s="118">
        <f t="shared" si="35"/>
        <v>117.91251567465505</v>
      </c>
      <c r="H105" s="118">
        <f t="shared" si="35"/>
        <v>118.40125506692372</v>
      </c>
      <c r="I105" s="118">
        <f t="shared" si="35"/>
        <v>118.40748649448184</v>
      </c>
      <c r="J105" s="118">
        <f t="shared" si="35"/>
        <v>124.50595600472104</v>
      </c>
      <c r="K105" s="118">
        <f t="shared" si="35"/>
        <v>136.92015947680406</v>
      </c>
      <c r="L105" s="118">
        <f t="shared" si="35"/>
        <v>102.00145853090386</v>
      </c>
      <c r="M105" s="118">
        <f t="shared" si="35"/>
        <v>111.51923296919891</v>
      </c>
      <c r="N105" s="118">
        <f t="shared" si="35"/>
        <v>137.19145018605343</v>
      </c>
      <c r="O105" s="118">
        <f t="shared" si="35"/>
        <v>140.79905098868764</v>
      </c>
      <c r="P105" s="118">
        <f t="shared" si="35"/>
        <v>64.477946606634362</v>
      </c>
      <c r="Q105" s="118">
        <f t="shared" si="35"/>
        <v>115.80937128884918</v>
      </c>
      <c r="R105" s="118">
        <f t="shared" ref="R105:V105" si="36">R106+R109+R111+R120</f>
        <v>116.88991623646709</v>
      </c>
      <c r="S105" s="118">
        <f t="shared" si="36"/>
        <v>115.54658997432755</v>
      </c>
      <c r="T105" s="118">
        <f t="shared" si="36"/>
        <v>126.40547162991982</v>
      </c>
      <c r="U105" s="118">
        <f t="shared" si="36"/>
        <v>122.42808837613011</v>
      </c>
      <c r="V105" s="118">
        <f t="shared" si="36"/>
        <v>112.22038919553557</v>
      </c>
      <c r="W105" s="118">
        <f t="shared" ref="W105" si="37">W106+W109+W111+W120</f>
        <v>108.45595180385567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71.329618357715233</v>
      </c>
      <c r="C106" s="123">
        <f t="shared" si="38"/>
        <v>74.399506206644574</v>
      </c>
      <c r="D106" s="123">
        <f t="shared" si="38"/>
        <v>77.557688730254057</v>
      </c>
      <c r="E106" s="123">
        <f t="shared" si="38"/>
        <v>84.381009376097253</v>
      </c>
      <c r="F106" s="123">
        <f t="shared" si="38"/>
        <v>86.394993910351246</v>
      </c>
      <c r="G106" s="123">
        <f t="shared" si="38"/>
        <v>91.362058172998914</v>
      </c>
      <c r="H106" s="123">
        <f t="shared" si="38"/>
        <v>91.105739031364479</v>
      </c>
      <c r="I106" s="123">
        <f t="shared" si="38"/>
        <v>92.277515944624582</v>
      </c>
      <c r="J106" s="123">
        <f t="shared" si="38"/>
        <v>99.104147017889716</v>
      </c>
      <c r="K106" s="123">
        <f t="shared" si="38"/>
        <v>110.55898038048768</v>
      </c>
      <c r="L106" s="123">
        <f t="shared" si="38"/>
        <v>79.824323630399775</v>
      </c>
      <c r="M106" s="123">
        <f t="shared" si="38"/>
        <v>86.151855643890144</v>
      </c>
      <c r="N106" s="123">
        <f t="shared" si="38"/>
        <v>110.87024574928333</v>
      </c>
      <c r="O106" s="123">
        <f t="shared" si="38"/>
        <v>114.84485129400267</v>
      </c>
      <c r="P106" s="123">
        <f t="shared" si="38"/>
        <v>46.789438790747361</v>
      </c>
      <c r="Q106" s="123">
        <f t="shared" si="38"/>
        <v>93.308653094944788</v>
      </c>
      <c r="R106" s="123">
        <f t="shared" ref="R106:V106" si="39">SUM(R107:R108)</f>
        <v>94.626113590450458</v>
      </c>
      <c r="S106" s="123">
        <f t="shared" si="39"/>
        <v>92.320336485246727</v>
      </c>
      <c r="T106" s="123">
        <f t="shared" si="39"/>
        <v>102.56356379461953</v>
      </c>
      <c r="U106" s="123">
        <f t="shared" si="39"/>
        <v>99.115966938653528</v>
      </c>
      <c r="V106" s="123">
        <f t="shared" si="39"/>
        <v>90.270726881036381</v>
      </c>
      <c r="W106" s="123">
        <f t="shared" ref="W106" si="40">SUM(W107:W108)</f>
        <v>87.835301568920087</v>
      </c>
      <c r="DA106" s="130" t="s">
        <v>2845</v>
      </c>
    </row>
    <row r="107" spans="1:105" ht="12" customHeight="1" x14ac:dyDescent="0.25">
      <c r="A107" s="97" t="s">
        <v>202</v>
      </c>
      <c r="B107" s="99">
        <v>71.067327131703422</v>
      </c>
      <c r="C107" s="99">
        <v>74.132222257666214</v>
      </c>
      <c r="D107" s="99">
        <v>77.281725401282131</v>
      </c>
      <c r="E107" s="99">
        <v>84.109384327512302</v>
      </c>
      <c r="F107" s="99">
        <v>86.099717586043838</v>
      </c>
      <c r="G107" s="99">
        <v>91.052561599807149</v>
      </c>
      <c r="H107" s="99">
        <v>90.803773371089491</v>
      </c>
      <c r="I107" s="99">
        <v>91.976999962670831</v>
      </c>
      <c r="J107" s="99">
        <v>98.793773661758607</v>
      </c>
      <c r="K107" s="99">
        <v>110.21539750978857</v>
      </c>
      <c r="L107" s="99">
        <v>79.568005276848709</v>
      </c>
      <c r="M107" s="99">
        <v>85.874025314039528</v>
      </c>
      <c r="N107" s="99">
        <v>110.52841628904052</v>
      </c>
      <c r="O107" s="99">
        <v>114.46086316531884</v>
      </c>
      <c r="P107" s="99">
        <v>46.62929890324677</v>
      </c>
      <c r="Q107" s="99">
        <v>93.018968055675685</v>
      </c>
      <c r="R107" s="99">
        <v>94.332015600999753</v>
      </c>
      <c r="S107" s="99">
        <v>92.033492543726098</v>
      </c>
      <c r="T107" s="99">
        <v>102.24618615972682</v>
      </c>
      <c r="U107" s="99">
        <v>98.805143641012364</v>
      </c>
      <c r="V107" s="99">
        <v>89.986609936670632</v>
      </c>
      <c r="W107" s="99">
        <v>87.566130568635259</v>
      </c>
      <c r="DA107" s="63" t="s">
        <v>2846</v>
      </c>
    </row>
    <row r="108" spans="1:105" ht="12" customHeight="1" x14ac:dyDescent="0.25">
      <c r="A108" s="97" t="s">
        <v>53</v>
      </c>
      <c r="B108" s="99">
        <v>0.26229122601181287</v>
      </c>
      <c r="C108" s="99">
        <v>0.26728394897836188</v>
      </c>
      <c r="D108" s="99">
        <v>0.27596332897192088</v>
      </c>
      <c r="E108" s="99">
        <v>0.27162504858495229</v>
      </c>
      <c r="F108" s="99">
        <v>0.29527632430740308</v>
      </c>
      <c r="G108" s="99">
        <v>0.30949657319177126</v>
      </c>
      <c r="H108" s="99">
        <v>0.30196566027498445</v>
      </c>
      <c r="I108" s="99">
        <v>0.30051598195374557</v>
      </c>
      <c r="J108" s="99">
        <v>0.31037335613110523</v>
      </c>
      <c r="K108" s="99">
        <v>0.34358287069911425</v>
      </c>
      <c r="L108" s="99">
        <v>0.25631835355106836</v>
      </c>
      <c r="M108" s="99">
        <v>0.27783032985061051</v>
      </c>
      <c r="N108" s="99">
        <v>0.34182946024281025</v>
      </c>
      <c r="O108" s="99">
        <v>0.38398812868382315</v>
      </c>
      <c r="P108" s="99">
        <v>0.16013988750059166</v>
      </c>
      <c r="Q108" s="99">
        <v>0.28968503926910744</v>
      </c>
      <c r="R108" s="99">
        <v>0.29409798945071219</v>
      </c>
      <c r="S108" s="99">
        <v>0.28684394152063381</v>
      </c>
      <c r="T108" s="99">
        <v>0.31737763489270576</v>
      </c>
      <c r="U108" s="99">
        <v>0.31082329764115824</v>
      </c>
      <c r="V108" s="99">
        <v>0.28411694436575441</v>
      </c>
      <c r="W108" s="99">
        <v>0.2691710002848266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0.34477198996087477</v>
      </c>
      <c r="C109" s="123">
        <f t="shared" si="41"/>
        <v>0.43434284515749283</v>
      </c>
      <c r="D109" s="123">
        <f t="shared" si="41"/>
        <v>0.36233727658000331</v>
      </c>
      <c r="E109" s="123">
        <f t="shared" si="41"/>
        <v>1.0781503507813732</v>
      </c>
      <c r="F109" s="123">
        <f t="shared" si="41"/>
        <v>0.41217856941265496</v>
      </c>
      <c r="G109" s="123">
        <f t="shared" si="41"/>
        <v>0.44011837193632874</v>
      </c>
      <c r="H109" s="123">
        <f t="shared" si="41"/>
        <v>0.57479567418572186</v>
      </c>
      <c r="I109" s="123">
        <f t="shared" si="41"/>
        <v>0.59912442352373307</v>
      </c>
      <c r="J109" s="123">
        <f t="shared" si="41"/>
        <v>0.81317715466664853</v>
      </c>
      <c r="K109" s="123">
        <f t="shared" si="41"/>
        <v>0.87656014885169453</v>
      </c>
      <c r="L109" s="123">
        <f t="shared" si="41"/>
        <v>0.77338323998079395</v>
      </c>
      <c r="M109" s="123">
        <f t="shared" si="41"/>
        <v>0.91264444884434803</v>
      </c>
      <c r="N109" s="123">
        <f t="shared" si="41"/>
        <v>1.5675008193138533</v>
      </c>
      <c r="O109" s="123">
        <f t="shared" si="41"/>
        <v>0.87334100784472213</v>
      </c>
      <c r="P109" s="123">
        <f t="shared" si="41"/>
        <v>0.68116202485370847</v>
      </c>
      <c r="Q109" s="123">
        <f t="shared" si="41"/>
        <v>1.1444439695765072</v>
      </c>
      <c r="R109" s="123">
        <f t="shared" si="41"/>
        <v>0.71648191199931466</v>
      </c>
      <c r="S109" s="123">
        <f t="shared" si="41"/>
        <v>1.0184160279502812</v>
      </c>
      <c r="T109" s="123">
        <f t="shared" si="41"/>
        <v>0.82351678583159904</v>
      </c>
      <c r="U109" s="123">
        <f t="shared" si="41"/>
        <v>1.0790520046233893</v>
      </c>
      <c r="V109" s="123">
        <f t="shared" si="41"/>
        <v>0.87338531613595793</v>
      </c>
      <c r="W109" s="123">
        <f t="shared" si="41"/>
        <v>1.0127169135292322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0.34477198996087477</v>
      </c>
      <c r="C110" s="99">
        <f>RES_hhdet_fech!C110/RES_summary!C$19</f>
        <v>0.43434284515749283</v>
      </c>
      <c r="D110" s="99">
        <f>RES_hhdet_fech!D110/RES_summary!D$19</f>
        <v>0.36233727658000331</v>
      </c>
      <c r="E110" s="99">
        <f>RES_hhdet_fech!E110/RES_summary!E$19</f>
        <v>1.0781503507813732</v>
      </c>
      <c r="F110" s="99">
        <f>RES_hhdet_fech!F110/RES_summary!F$19</f>
        <v>0.41217856941265496</v>
      </c>
      <c r="G110" s="99">
        <f>RES_hhdet_fech!G110/RES_summary!G$19</f>
        <v>0.44011837193632874</v>
      </c>
      <c r="H110" s="99">
        <f>RES_hhdet_fech!H110/RES_summary!H$19</f>
        <v>0.57479567418572186</v>
      </c>
      <c r="I110" s="99">
        <f>RES_hhdet_fech!I110/RES_summary!I$19</f>
        <v>0.59912442352373307</v>
      </c>
      <c r="J110" s="99">
        <f>RES_hhdet_fech!J110/RES_summary!J$19</f>
        <v>0.81317715466664853</v>
      </c>
      <c r="K110" s="99">
        <f>RES_hhdet_fech!K110/RES_summary!K$19</f>
        <v>0.87656014885169453</v>
      </c>
      <c r="L110" s="99">
        <f>RES_hhdet_fech!L110/RES_summary!L$19</f>
        <v>0.77338323998079395</v>
      </c>
      <c r="M110" s="99">
        <f>RES_hhdet_fech!M110/RES_summary!M$19</f>
        <v>0.91264444884434803</v>
      </c>
      <c r="N110" s="99">
        <f>RES_hhdet_fech!N110/RES_summary!N$19</f>
        <v>1.5675008193138533</v>
      </c>
      <c r="O110" s="99">
        <f>RES_hhdet_fech!O110/RES_summary!O$19</f>
        <v>0.87334100784472213</v>
      </c>
      <c r="P110" s="99">
        <f>RES_hhdet_fech!P110/RES_summary!P$19</f>
        <v>0.68116202485370847</v>
      </c>
      <c r="Q110" s="99">
        <f>RES_hhdet_fech!Q110/RES_summary!Q$19</f>
        <v>1.1444439695765072</v>
      </c>
      <c r="R110" s="99">
        <f>RES_hhdet_fech!R110/RES_summary!R$19</f>
        <v>0.71648191199931466</v>
      </c>
      <c r="S110" s="99">
        <f>RES_hhdet_fech!S110/RES_summary!S$19</f>
        <v>1.0184160279502812</v>
      </c>
      <c r="T110" s="99">
        <f>RES_hhdet_fech!T110/RES_summary!T$19</f>
        <v>0.82351678583159904</v>
      </c>
      <c r="U110" s="99">
        <f>RES_hhdet_fech!U110/RES_summary!U$19</f>
        <v>1.0790520046233893</v>
      </c>
      <c r="V110" s="99">
        <f>RES_hhdet_fech!V110/RES_summary!V$19</f>
        <v>0.87338531613595793</v>
      </c>
      <c r="W110" s="99">
        <f>RES_hhdet_fech!W110/RES_summary!W$19</f>
        <v>1.0127169135292322</v>
      </c>
      <c r="DA110" s="63" t="s">
        <v>2849</v>
      </c>
    </row>
    <row r="111" spans="1:105" ht="12" customHeight="1" x14ac:dyDescent="0.25">
      <c r="A111" s="121" t="s">
        <v>55</v>
      </c>
      <c r="B111" s="123">
        <v>19.147256834601023</v>
      </c>
      <c r="C111" s="123">
        <v>18.762910207035411</v>
      </c>
      <c r="D111" s="123">
        <v>19.334357638525812</v>
      </c>
      <c r="E111" s="123">
        <v>17.70327502729279</v>
      </c>
      <c r="F111" s="123">
        <v>18.313692580106281</v>
      </c>
      <c r="G111" s="123">
        <v>17.035705759482475</v>
      </c>
      <c r="H111" s="123">
        <v>17.458583274648717</v>
      </c>
      <c r="I111" s="123">
        <v>17.051934226846882</v>
      </c>
      <c r="J111" s="123">
        <v>16.686231660474633</v>
      </c>
      <c r="K111" s="123">
        <v>17.702615392495986</v>
      </c>
      <c r="L111" s="123">
        <v>14.019314931973524</v>
      </c>
      <c r="M111" s="123">
        <v>17.061964046180478</v>
      </c>
      <c r="N111" s="123">
        <v>18.301872115049754</v>
      </c>
      <c r="O111" s="123">
        <v>18.168113147721126</v>
      </c>
      <c r="P111" s="123">
        <v>10.677969547002803</v>
      </c>
      <c r="Q111" s="123">
        <v>14.942740944704063</v>
      </c>
      <c r="R111" s="123">
        <v>15.145415857886713</v>
      </c>
      <c r="S111" s="123">
        <v>15.010689973250658</v>
      </c>
      <c r="T111" s="123">
        <v>15.838551845843019</v>
      </c>
      <c r="U111" s="123">
        <v>15.212199575793175</v>
      </c>
      <c r="V111" s="123">
        <v>13.988065026465428</v>
      </c>
      <c r="W111" s="123">
        <v>12.843674394275343</v>
      </c>
      <c r="DA111" s="130" t="s">
        <v>2850</v>
      </c>
    </row>
    <row r="112" spans="1:105" ht="12" customHeight="1" x14ac:dyDescent="0.25">
      <c r="A112" s="97" t="s">
        <v>130</v>
      </c>
      <c r="B112" s="99">
        <v>18.123124345774471</v>
      </c>
      <c r="C112" s="99">
        <v>17.890813451339117</v>
      </c>
      <c r="D112" s="99">
        <v>18.317145738237798</v>
      </c>
      <c r="E112" s="99">
        <v>16.598456940628321</v>
      </c>
      <c r="F112" s="99">
        <v>17.151239673781348</v>
      </c>
      <c r="G112" s="99">
        <v>15.874839588055046</v>
      </c>
      <c r="H112" s="99">
        <v>16.740850067672334</v>
      </c>
      <c r="I112" s="99">
        <v>16.659060729044516</v>
      </c>
      <c r="J112" s="99">
        <v>16.319196447705195</v>
      </c>
      <c r="K112" s="99">
        <v>17.771859235800385</v>
      </c>
      <c r="L112" s="99">
        <v>12.323844538415152</v>
      </c>
      <c r="M112" s="99">
        <v>15.924889305184037</v>
      </c>
      <c r="N112" s="99">
        <v>18.228212164287591</v>
      </c>
      <c r="O112" s="99">
        <v>18.377317386097932</v>
      </c>
      <c r="P112" s="99">
        <v>8.7258809204022683</v>
      </c>
      <c r="Q112" s="99">
        <v>14.443324891746762</v>
      </c>
      <c r="R112" s="99">
        <v>14.704966112761065</v>
      </c>
      <c r="S112" s="99">
        <v>14.573372648487075</v>
      </c>
      <c r="T112" s="99">
        <v>15.739323377686715</v>
      </c>
      <c r="U112" s="99">
        <v>15.098718534353345</v>
      </c>
      <c r="V112" s="99">
        <v>13.849372139120504</v>
      </c>
      <c r="W112" s="99">
        <v>12.833615072372838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13.194680621899607</v>
      </c>
      <c r="G113" s="99">
        <v>12.19121576001616</v>
      </c>
      <c r="H113" s="99">
        <v>12.966872499730822</v>
      </c>
      <c r="I113" s="99">
        <v>13.004092521215323</v>
      </c>
      <c r="J113" s="99">
        <v>13.033303731327457</v>
      </c>
      <c r="K113" s="99">
        <v>14.11317860091884</v>
      </c>
      <c r="L113" s="99">
        <v>9.6758201272971842</v>
      </c>
      <c r="M113" s="99">
        <v>12.821648622280131</v>
      </c>
      <c r="N113" s="99">
        <v>14.746309594091223</v>
      </c>
      <c r="O113" s="99">
        <v>31.704783347662755</v>
      </c>
      <c r="P113" s="99">
        <v>12.211309786434027</v>
      </c>
      <c r="Q113" s="99">
        <v>24.503999084002615</v>
      </c>
      <c r="R113" s="99">
        <v>12.263002921222066</v>
      </c>
      <c r="S113" s="99">
        <v>12.227148435434437</v>
      </c>
      <c r="T113" s="99">
        <v>13.107527401348388</v>
      </c>
      <c r="U113" s="99">
        <v>12.516992832506569</v>
      </c>
      <c r="V113" s="99">
        <v>18.510006148300882</v>
      </c>
      <c r="W113" s="99">
        <v>10.649565939102626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3.1188752178928607</v>
      </c>
      <c r="G114" s="102">
        <v>2.474244444620838</v>
      </c>
      <c r="H114" s="102">
        <v>2.6670772772570643</v>
      </c>
      <c r="I114" s="102">
        <v>2.6754343824725044</v>
      </c>
      <c r="J114" s="102">
        <v>3.3422607177569859</v>
      </c>
      <c r="K114" s="102">
        <v>2.7836175495015234</v>
      </c>
      <c r="L114" s="102">
        <v>0.12150013957670872</v>
      </c>
      <c r="M114" s="102">
        <v>2.1366085873677894</v>
      </c>
      <c r="N114" s="102">
        <v>0.18496615957200316</v>
      </c>
      <c r="O114" s="102">
        <v>0.18803448141414594</v>
      </c>
      <c r="P114" s="102">
        <v>8.9672159864237558E-2</v>
      </c>
      <c r="Q114" s="102">
        <v>0.14853628746909275</v>
      </c>
      <c r="R114" s="102">
        <v>2.211804716502324</v>
      </c>
      <c r="S114" s="102">
        <v>2.3042608951162222</v>
      </c>
      <c r="T114" s="102">
        <v>1.6071115828527056</v>
      </c>
      <c r="U114" s="102">
        <v>0.92426473932221287</v>
      </c>
      <c r="V114" s="102">
        <v>0.13535559570461145</v>
      </c>
      <c r="W114" s="102">
        <v>0.21151278049972655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10.075805404006747</v>
      </c>
      <c r="G115" s="105">
        <v>9.7169713153953197</v>
      </c>
      <c r="H115" s="105">
        <v>10.299795222473758</v>
      </c>
      <c r="I115" s="105">
        <v>10.328658138742819</v>
      </c>
      <c r="J115" s="105">
        <v>9.6910430135704697</v>
      </c>
      <c r="K115" s="105">
        <v>11.329561051417317</v>
      </c>
      <c r="L115" s="105">
        <v>9.5543199877204756</v>
      </c>
      <c r="M115" s="105">
        <v>10.68504003491234</v>
      </c>
      <c r="N115" s="105">
        <v>14.561343434519221</v>
      </c>
      <c r="O115" s="105">
        <v>31.516748866248605</v>
      </c>
      <c r="P115" s="105">
        <v>12.121637626569791</v>
      </c>
      <c r="Q115" s="105">
        <v>24.355462796533523</v>
      </c>
      <c r="R115" s="105">
        <v>10.051198204719741</v>
      </c>
      <c r="S115" s="105">
        <v>9.9228875403182162</v>
      </c>
      <c r="T115" s="105">
        <v>11.50041581849568</v>
      </c>
      <c r="U115" s="105">
        <v>11.592728093184355</v>
      </c>
      <c r="V115" s="105">
        <v>18.374650552596272</v>
      </c>
      <c r="W115" s="105">
        <v>10.438053158602898</v>
      </c>
      <c r="DA115" s="132" t="s">
        <v>2854</v>
      </c>
    </row>
    <row r="116" spans="1:105" ht="12" customHeight="1" x14ac:dyDescent="0.25">
      <c r="A116" s="106" t="s">
        <v>122</v>
      </c>
      <c r="B116" s="102">
        <v>20.504934266900921</v>
      </c>
      <c r="C116" s="102">
        <v>19.991069917853814</v>
      </c>
      <c r="D116" s="102">
        <v>20.962337911155281</v>
      </c>
      <c r="E116" s="102">
        <v>19.76782472491217</v>
      </c>
      <c r="F116" s="102">
        <v>20.729030832620232</v>
      </c>
      <c r="G116" s="102">
        <v>19.759525631333684</v>
      </c>
      <c r="H116" s="102">
        <v>19.358030510949419</v>
      </c>
      <c r="I116" s="102">
        <v>18.361773451817005</v>
      </c>
      <c r="J116" s="102">
        <v>18.094537151095803</v>
      </c>
      <c r="K116" s="102">
        <v>17.903017807714289</v>
      </c>
      <c r="L116" s="102">
        <v>18.959944498572579</v>
      </c>
      <c r="M116" s="102">
        <v>20.316642547886602</v>
      </c>
      <c r="N116" s="102">
        <v>19.126863783866462</v>
      </c>
      <c r="O116" s="102">
        <v>18.364442715556049</v>
      </c>
      <c r="P116" s="102">
        <v>18.421854482903903</v>
      </c>
      <c r="Q116" s="102">
        <v>17.808907465831339</v>
      </c>
      <c r="R116" s="102">
        <v>17.901497047102939</v>
      </c>
      <c r="S116" s="102">
        <v>17.819801390160407</v>
      </c>
      <c r="T116" s="102">
        <v>17.480549419476962</v>
      </c>
      <c r="U116" s="102">
        <v>17.039215156368865</v>
      </c>
      <c r="V116" s="102">
        <v>15.849581668916155</v>
      </c>
      <c r="W116" s="102">
        <v>13.941144590041208</v>
      </c>
      <c r="DA116" s="131" t="s">
        <v>2855</v>
      </c>
    </row>
    <row r="117" spans="1:105" ht="12" customHeight="1" x14ac:dyDescent="0.25">
      <c r="A117" s="107" t="s">
        <v>121</v>
      </c>
      <c r="B117" s="105">
        <v>14.294202393516917</v>
      </c>
      <c r="C117" s="105">
        <v>13.794893995023017</v>
      </c>
      <c r="D117" s="105">
        <v>14.70111517670831</v>
      </c>
      <c r="E117" s="105">
        <v>13.672139147954029</v>
      </c>
      <c r="F117" s="105">
        <v>14.690341143550315</v>
      </c>
      <c r="G117" s="105">
        <v>13.872106989383797</v>
      </c>
      <c r="H117" s="105">
        <v>13.762408154403818</v>
      </c>
      <c r="I117" s="105">
        <v>13.136049928638435</v>
      </c>
      <c r="J117" s="105">
        <v>13.240864529113274</v>
      </c>
      <c r="K117" s="105">
        <v>12.899824569007176</v>
      </c>
      <c r="L117" s="105">
        <v>13.584232231105014</v>
      </c>
      <c r="M117" s="105">
        <v>14.794405975972522</v>
      </c>
      <c r="N117" s="105">
        <v>13.681323248721247</v>
      </c>
      <c r="O117" s="105">
        <v>13.199227188946626</v>
      </c>
      <c r="P117" s="105">
        <v>13.829611666007452</v>
      </c>
      <c r="Q117" s="105">
        <v>13.015402193570051</v>
      </c>
      <c r="R117" s="105">
        <v>13.077941111054423</v>
      </c>
      <c r="S117" s="105">
        <v>13.164514587677168</v>
      </c>
      <c r="T117" s="105">
        <v>12.962550425554346</v>
      </c>
      <c r="U117" s="105">
        <v>13.01984203192422</v>
      </c>
      <c r="V117" s="105">
        <v>12.398715555518168</v>
      </c>
      <c r="W117" s="105">
        <v>11.203975127596292</v>
      </c>
      <c r="DA117" s="132" t="s">
        <v>2856</v>
      </c>
    </row>
    <row r="118" spans="1:105" ht="12" customHeight="1" x14ac:dyDescent="0.25">
      <c r="A118" s="108" t="s">
        <v>53</v>
      </c>
      <c r="B118" s="99">
        <v>3.6946637037823629</v>
      </c>
      <c r="C118" s="99">
        <v>3.1161052929492712</v>
      </c>
      <c r="D118" s="99">
        <v>3.8462590389951812</v>
      </c>
      <c r="E118" s="99">
        <v>3.0327131999128083</v>
      </c>
      <c r="F118" s="99">
        <v>3.979307554716832</v>
      </c>
      <c r="G118" s="99">
        <v>3.2159595888966885</v>
      </c>
      <c r="H118" s="99">
        <v>3.217386570441839</v>
      </c>
      <c r="I118" s="99">
        <v>3.0810047887031886</v>
      </c>
      <c r="J118" s="99">
        <v>3.8455346901538654</v>
      </c>
      <c r="K118" s="99">
        <v>3.193148996857984</v>
      </c>
      <c r="L118" s="99">
        <v>3.1255409169616781</v>
      </c>
      <c r="M118" s="99">
        <v>3.9600851152720806</v>
      </c>
      <c r="N118" s="99">
        <v>2.8578144569465378</v>
      </c>
      <c r="O118" s="99">
        <v>2.6903045065056461</v>
      </c>
      <c r="P118" s="99">
        <v>4.119162301203807</v>
      </c>
      <c r="Q118" s="99">
        <v>2.8543285600359916</v>
      </c>
      <c r="R118" s="99">
        <v>2.7623030672884066</v>
      </c>
      <c r="S118" s="99">
        <v>2.9180489159865841</v>
      </c>
      <c r="T118" s="99">
        <v>2.5894271441617085</v>
      </c>
      <c r="U118" s="99">
        <v>2.8959431048009692</v>
      </c>
      <c r="V118" s="99">
        <v>2.5017803781710128</v>
      </c>
      <c r="W118" s="99">
        <v>2.7486099918658313</v>
      </c>
      <c r="DA118" s="63" t="s">
        <v>2857</v>
      </c>
    </row>
    <row r="119" spans="1:105" ht="12" customHeight="1" x14ac:dyDescent="0.25">
      <c r="A119" s="108" t="s">
        <v>52</v>
      </c>
      <c r="B119" s="99">
        <v>10.599538689734555</v>
      </c>
      <c r="C119" s="99">
        <v>10.678788702073746</v>
      </c>
      <c r="D119" s="99">
        <v>10.85485613771313</v>
      </c>
      <c r="E119" s="99">
        <v>10.639425948041222</v>
      </c>
      <c r="F119" s="99">
        <v>10.711033588833484</v>
      </c>
      <c r="G119" s="99">
        <v>10.656147400487109</v>
      </c>
      <c r="H119" s="99">
        <v>10.545021583961983</v>
      </c>
      <c r="I119" s="99">
        <v>10.055045139935245</v>
      </c>
      <c r="J119" s="99">
        <v>9.3953298389594053</v>
      </c>
      <c r="K119" s="99">
        <v>9.7066755721491909</v>
      </c>
      <c r="L119" s="99">
        <v>10.458691314143332</v>
      </c>
      <c r="M119" s="99">
        <v>10.834320860700441</v>
      </c>
      <c r="N119" s="99">
        <v>10.823508791774712</v>
      </c>
      <c r="O119" s="99">
        <v>10.50892268244098</v>
      </c>
      <c r="P119" s="99">
        <v>9.7104493648036438</v>
      </c>
      <c r="Q119" s="99">
        <v>10.161073633534059</v>
      </c>
      <c r="R119" s="99">
        <v>10.315638043766016</v>
      </c>
      <c r="S119" s="99">
        <v>10.246465671690586</v>
      </c>
      <c r="T119" s="99">
        <v>10.373123281392639</v>
      </c>
      <c r="U119" s="99">
        <v>10.12389892712325</v>
      </c>
      <c r="V119" s="99">
        <v>9.8969351773471548</v>
      </c>
      <c r="W119" s="99">
        <v>8.455365135730462</v>
      </c>
      <c r="DA119" s="63" t="s">
        <v>2858</v>
      </c>
    </row>
    <row r="120" spans="1:105" ht="12" customHeight="1" x14ac:dyDescent="0.25">
      <c r="A120" s="121" t="s">
        <v>54</v>
      </c>
      <c r="B120" s="123">
        <v>9.6945765780112989</v>
      </c>
      <c r="C120" s="123">
        <v>9.7974376024209722</v>
      </c>
      <c r="D120" s="123">
        <v>9.8986456151527928</v>
      </c>
      <c r="E120" s="123">
        <v>9.310709106080429</v>
      </c>
      <c r="F120" s="123">
        <v>10.592688112143325</v>
      </c>
      <c r="G120" s="123">
        <v>9.0746333702373327</v>
      </c>
      <c r="H120" s="123">
        <v>9.2621370867248043</v>
      </c>
      <c r="I120" s="123">
        <v>8.4789118994866417</v>
      </c>
      <c r="J120" s="123">
        <v>7.9024001716900436</v>
      </c>
      <c r="K120" s="123">
        <v>7.7820035549686892</v>
      </c>
      <c r="L120" s="123">
        <v>7.3844367285497681</v>
      </c>
      <c r="M120" s="123">
        <v>7.3927688302839396</v>
      </c>
      <c r="N120" s="123">
        <v>6.4518315024064785</v>
      </c>
      <c r="O120" s="123">
        <v>6.9127455391191237</v>
      </c>
      <c r="P120" s="123">
        <v>6.3293762440304873</v>
      </c>
      <c r="Q120" s="123">
        <v>6.4135332796238007</v>
      </c>
      <c r="R120" s="123">
        <v>6.4019048761306081</v>
      </c>
      <c r="S120" s="123">
        <v>7.1971474878798736</v>
      </c>
      <c r="T120" s="123">
        <v>7.1798392036256828</v>
      </c>
      <c r="U120" s="123">
        <v>7.0208698570600108</v>
      </c>
      <c r="V120" s="123">
        <v>7.0882119718978016</v>
      </c>
      <c r="W120" s="123">
        <v>6.7642589271310136</v>
      </c>
      <c r="DA120" s="130" t="s">
        <v>2859</v>
      </c>
    </row>
    <row r="121" spans="1:105" ht="12" customHeight="1" x14ac:dyDescent="0.25">
      <c r="A121" s="97" t="s">
        <v>50</v>
      </c>
      <c r="B121" s="99">
        <v>11.220276479000637</v>
      </c>
      <c r="C121" s="99">
        <v>10.943359051567905</v>
      </c>
      <c r="D121" s="99">
        <v>11.104739664166749</v>
      </c>
      <c r="E121" s="99">
        <v>10.844839789587436</v>
      </c>
      <c r="F121" s="99">
        <v>11.60889468173068</v>
      </c>
      <c r="G121" s="99">
        <v>10.839124885123951</v>
      </c>
      <c r="H121" s="99">
        <v>10.381027626359115</v>
      </c>
      <c r="I121" s="99">
        <v>9.4458205994831399</v>
      </c>
      <c r="J121" s="99">
        <v>9.257365947711568</v>
      </c>
      <c r="K121" s="99">
        <v>8.787059388328105</v>
      </c>
      <c r="L121" s="99">
        <v>8.5594836541480781</v>
      </c>
      <c r="M121" s="99">
        <v>8.7396507591061159</v>
      </c>
      <c r="N121" s="99">
        <v>7.5564540679375432</v>
      </c>
      <c r="O121" s="99">
        <v>7.5172526084450242</v>
      </c>
      <c r="P121" s="99">
        <v>7.7119372548272063</v>
      </c>
      <c r="Q121" s="99">
        <v>7.3449888010938507</v>
      </c>
      <c r="R121" s="99">
        <v>7.6410603819875584</v>
      </c>
      <c r="S121" s="99">
        <v>8.273797587703795</v>
      </c>
      <c r="T121" s="99">
        <v>8.517631775075353</v>
      </c>
      <c r="U121" s="99">
        <v>8.4467161649895743</v>
      </c>
      <c r="V121" s="99">
        <v>8.5827993858309597</v>
      </c>
      <c r="W121" s="99">
        <v>8.2655628825858294</v>
      </c>
      <c r="DA121" s="63" t="s">
        <v>2860</v>
      </c>
    </row>
    <row r="122" spans="1:105" ht="12" customHeight="1" x14ac:dyDescent="0.25">
      <c r="A122" s="109" t="s">
        <v>120</v>
      </c>
      <c r="B122" s="110">
        <v>8.6821240896419365</v>
      </c>
      <c r="C122" s="110">
        <v>9.0707557078399894</v>
      </c>
      <c r="D122" s="110">
        <v>9.1488802532657658</v>
      </c>
      <c r="E122" s="110">
        <v>8.3393579686474943</v>
      </c>
      <c r="F122" s="110">
        <v>9.9431826556930112</v>
      </c>
      <c r="G122" s="110">
        <v>8.0263524980858705</v>
      </c>
      <c r="H122" s="110">
        <v>8.6653150855190031</v>
      </c>
      <c r="I122" s="110">
        <v>7.993644919359852</v>
      </c>
      <c r="J122" s="110">
        <v>7.1732313825986465</v>
      </c>
      <c r="K122" s="110">
        <v>7.2311429137598422</v>
      </c>
      <c r="L122" s="110">
        <v>6.7469929715258488</v>
      </c>
      <c r="M122" s="110">
        <v>6.6716986481571166</v>
      </c>
      <c r="N122" s="110">
        <v>5.8270398987083372</v>
      </c>
      <c r="O122" s="110">
        <v>6.5552489253617807</v>
      </c>
      <c r="P122" s="110">
        <v>5.4793888121231076</v>
      </c>
      <c r="Q122" s="110">
        <v>5.8628614618993682</v>
      </c>
      <c r="R122" s="110">
        <v>5.7164145962948467</v>
      </c>
      <c r="S122" s="110">
        <v>6.6510206256503484</v>
      </c>
      <c r="T122" s="110">
        <v>6.5109429179008478</v>
      </c>
      <c r="U122" s="110">
        <v>6.3394739752391773</v>
      </c>
      <c r="V122" s="110">
        <v>6.405628055199279</v>
      </c>
      <c r="W122" s="110">
        <v>6.0800932674308896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156.25718883649526</v>
      </c>
      <c r="G124" s="118">
        <f t="shared" si="42"/>
        <v>156.75308684568611</v>
      </c>
      <c r="H124" s="118">
        <f t="shared" si="42"/>
        <v>134.77539574893228</v>
      </c>
      <c r="I124" s="118">
        <f t="shared" si="42"/>
        <v>133.95046502550974</v>
      </c>
      <c r="J124" s="118">
        <f t="shared" si="42"/>
        <v>49.241542265409564</v>
      </c>
      <c r="K124" s="118">
        <f t="shared" si="42"/>
        <v>47.523661328811897</v>
      </c>
      <c r="L124" s="118">
        <f t="shared" si="42"/>
        <v>68.912504257337673</v>
      </c>
      <c r="M124" s="118">
        <f t="shared" si="42"/>
        <v>136.62353772461759</v>
      </c>
      <c r="N124" s="118">
        <f t="shared" si="42"/>
        <v>122.51551123744824</v>
      </c>
      <c r="O124" s="118">
        <f t="shared" si="42"/>
        <v>131.58612788834677</v>
      </c>
      <c r="P124" s="118">
        <f t="shared" si="42"/>
        <v>106.72340928454364</v>
      </c>
      <c r="Q124" s="118">
        <f t="shared" si="42"/>
        <v>114.61221641980897</v>
      </c>
      <c r="R124" s="118">
        <f t="shared" ref="R124:V124" si="43">R125+R128+R130+R139</f>
        <v>115.32153816059103</v>
      </c>
      <c r="S124" s="118">
        <f t="shared" si="43"/>
        <v>111.21844871078619</v>
      </c>
      <c r="T124" s="118">
        <f t="shared" si="43"/>
        <v>132.26701011103265</v>
      </c>
      <c r="U124" s="118">
        <f t="shared" si="43"/>
        <v>111.15222102250729</v>
      </c>
      <c r="V124" s="118">
        <f t="shared" si="43"/>
        <v>116.7179102364086</v>
      </c>
      <c r="W124" s="118">
        <f t="shared" ref="W124" si="44">W125+W128+W130+W139</f>
        <v>101.39670230632157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122.35643464394367</v>
      </c>
      <c r="G125" s="123">
        <f t="shared" si="45"/>
        <v>124.71179752037158</v>
      </c>
      <c r="H125" s="123">
        <f t="shared" si="45"/>
        <v>104.90706800189841</v>
      </c>
      <c r="I125" s="123">
        <f t="shared" si="45"/>
        <v>105.78514494345733</v>
      </c>
      <c r="J125" s="123">
        <f t="shared" si="45"/>
        <v>32.423419722805676</v>
      </c>
      <c r="K125" s="123">
        <f t="shared" si="45"/>
        <v>29.018924042053865</v>
      </c>
      <c r="L125" s="123">
        <f t="shared" si="45"/>
        <v>47.718929775561122</v>
      </c>
      <c r="M125" s="123">
        <f t="shared" si="45"/>
        <v>109.37029587139619</v>
      </c>
      <c r="N125" s="123">
        <f t="shared" si="45"/>
        <v>99.301651555730501</v>
      </c>
      <c r="O125" s="123">
        <f t="shared" si="45"/>
        <v>107.60759361005148</v>
      </c>
      <c r="P125" s="123">
        <f t="shared" si="45"/>
        <v>84.498228273424829</v>
      </c>
      <c r="Q125" s="123">
        <f t="shared" si="45"/>
        <v>92.235164662286465</v>
      </c>
      <c r="R125" s="123">
        <f t="shared" ref="R125:V125" si="46">SUM(R126:R127)</f>
        <v>93.136791796291902</v>
      </c>
      <c r="S125" s="123">
        <f t="shared" si="46"/>
        <v>88.564615988440949</v>
      </c>
      <c r="T125" s="123">
        <f t="shared" si="46"/>
        <v>106.82905847906014</v>
      </c>
      <c r="U125" s="123">
        <f t="shared" si="46"/>
        <v>88.340821614312759</v>
      </c>
      <c r="V125" s="123">
        <f t="shared" si="46"/>
        <v>94.369105088373601</v>
      </c>
      <c r="W125" s="123">
        <f t="shared" ref="W125" si="47">SUM(W126:W127)</f>
        <v>82.551481196406044</v>
      </c>
      <c r="DA125" s="130" t="s">
        <v>2863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121.91726851344605</v>
      </c>
      <c r="G126" s="99">
        <v>124.27043060093476</v>
      </c>
      <c r="H126" s="99">
        <v>104.54698539342105</v>
      </c>
      <c r="I126" s="99">
        <v>105.43169920491324</v>
      </c>
      <c r="J126" s="99">
        <v>32.319880095865386</v>
      </c>
      <c r="K126" s="99">
        <v>28.927176840518197</v>
      </c>
      <c r="L126" s="99">
        <v>47.563357276342536</v>
      </c>
      <c r="M126" s="99">
        <v>109.01286617077804</v>
      </c>
      <c r="N126" s="99">
        <v>98.995793727156141</v>
      </c>
      <c r="O126" s="99">
        <v>107.25363640121112</v>
      </c>
      <c r="P126" s="99">
        <v>84.213380486143421</v>
      </c>
      <c r="Q126" s="99">
        <v>91.952706330861872</v>
      </c>
      <c r="R126" s="99">
        <v>92.852031427267335</v>
      </c>
      <c r="S126" s="99">
        <v>88.295636891385143</v>
      </c>
      <c r="T126" s="99">
        <v>106.50753115476137</v>
      </c>
      <c r="U126" s="99">
        <v>88.072782999023559</v>
      </c>
      <c r="V126" s="99">
        <v>94.084015458175699</v>
      </c>
      <c r="W126" s="99">
        <v>82.310578846024711</v>
      </c>
      <c r="DA126" s="63" t="s">
        <v>2864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0.43916613049762809</v>
      </c>
      <c r="G127" s="99">
        <v>0.44136691943681089</v>
      </c>
      <c r="H127" s="99">
        <v>0.36008260847735035</v>
      </c>
      <c r="I127" s="99">
        <v>0.3534457385440774</v>
      </c>
      <c r="J127" s="99">
        <v>0.10353962694028732</v>
      </c>
      <c r="K127" s="99">
        <v>9.174720153566697E-2</v>
      </c>
      <c r="L127" s="99">
        <v>0.15557249921858415</v>
      </c>
      <c r="M127" s="99">
        <v>0.35742970061816154</v>
      </c>
      <c r="N127" s="99">
        <v>0.30585782857435456</v>
      </c>
      <c r="O127" s="99">
        <v>0.35395720884036108</v>
      </c>
      <c r="P127" s="99">
        <v>0.28484778728140525</v>
      </c>
      <c r="Q127" s="99">
        <v>0.28245833142458587</v>
      </c>
      <c r="R127" s="99">
        <v>0.28476036902457458</v>
      </c>
      <c r="S127" s="99">
        <v>0.2689790970557997</v>
      </c>
      <c r="T127" s="99">
        <v>0.32152732429876557</v>
      </c>
      <c r="U127" s="99">
        <v>0.26803861528919565</v>
      </c>
      <c r="V127" s="99">
        <v>0.28508963019789568</v>
      </c>
      <c r="W127" s="99">
        <v>0.24090235038133928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0.41446041073718792</v>
      </c>
      <c r="G128" s="123">
        <f t="shared" si="48"/>
        <v>1.1595718404372568</v>
      </c>
      <c r="H128" s="123">
        <f t="shared" si="48"/>
        <v>1.1953185221400975</v>
      </c>
      <c r="I128" s="123">
        <f t="shared" si="48"/>
        <v>1.1465670930704503</v>
      </c>
      <c r="J128" s="123">
        <f t="shared" si="48"/>
        <v>1.3384345111366482</v>
      </c>
      <c r="K128" s="123">
        <f t="shared" si="48"/>
        <v>1.2618575099772431</v>
      </c>
      <c r="L128" s="123">
        <f t="shared" si="48"/>
        <v>0.87520348675236515</v>
      </c>
      <c r="M128" s="123">
        <f t="shared" si="48"/>
        <v>0.68840766592410241</v>
      </c>
      <c r="N128" s="123">
        <f t="shared" si="48"/>
        <v>1.2467883026546724</v>
      </c>
      <c r="O128" s="123">
        <f t="shared" si="48"/>
        <v>0.80428082807806089</v>
      </c>
      <c r="P128" s="123">
        <f t="shared" si="48"/>
        <v>0.62370296111348988</v>
      </c>
      <c r="Q128" s="123">
        <f t="shared" si="48"/>
        <v>1.370726514406037</v>
      </c>
      <c r="R128" s="123">
        <f t="shared" si="48"/>
        <v>0.98537809986321601</v>
      </c>
      <c r="S128" s="123">
        <f t="shared" si="48"/>
        <v>1.4912274610945739</v>
      </c>
      <c r="T128" s="123">
        <f t="shared" si="48"/>
        <v>1.1082771939442855</v>
      </c>
      <c r="U128" s="123">
        <f t="shared" si="48"/>
        <v>1.2854019808342771</v>
      </c>
      <c r="V128" s="123">
        <f t="shared" si="48"/>
        <v>0.93876647858334517</v>
      </c>
      <c r="W128" s="123">
        <f t="shared" si="48"/>
        <v>1.0956186242564936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0</v>
      </c>
      <c r="C129" s="99">
        <f>RES_hhdet_fech!C129/RES_summary!C$19</f>
        <v>0</v>
      </c>
      <c r="D129" s="99">
        <f>RES_hhdet_fech!D129/RES_summary!D$19</f>
        <v>0</v>
      </c>
      <c r="E129" s="99">
        <f>RES_hhdet_fech!E129/RES_summary!E$19</f>
        <v>0</v>
      </c>
      <c r="F129" s="99">
        <f>RES_hhdet_fech!F129/RES_summary!F$19</f>
        <v>0.41446041073718792</v>
      </c>
      <c r="G129" s="99">
        <f>RES_hhdet_fech!G129/RES_summary!G$19</f>
        <v>1.1595718404372568</v>
      </c>
      <c r="H129" s="99">
        <f>RES_hhdet_fech!H129/RES_summary!H$19</f>
        <v>1.1953185221400975</v>
      </c>
      <c r="I129" s="99">
        <f>RES_hhdet_fech!I129/RES_summary!I$19</f>
        <v>1.1465670930704503</v>
      </c>
      <c r="J129" s="99">
        <f>RES_hhdet_fech!J129/RES_summary!J$19</f>
        <v>1.3384345111366482</v>
      </c>
      <c r="K129" s="99">
        <f>RES_hhdet_fech!K129/RES_summary!K$19</f>
        <v>1.2618575099772431</v>
      </c>
      <c r="L129" s="99">
        <f>RES_hhdet_fech!L129/RES_summary!L$19</f>
        <v>0.87520348675236515</v>
      </c>
      <c r="M129" s="99">
        <f>RES_hhdet_fech!M129/RES_summary!M$19</f>
        <v>0.68840766592410241</v>
      </c>
      <c r="N129" s="99">
        <f>RES_hhdet_fech!N129/RES_summary!N$19</f>
        <v>1.2467883026546724</v>
      </c>
      <c r="O129" s="99">
        <f>RES_hhdet_fech!O129/RES_summary!O$19</f>
        <v>0.80428082807806089</v>
      </c>
      <c r="P129" s="99">
        <f>RES_hhdet_fech!P129/RES_summary!P$19</f>
        <v>0.62370296111348988</v>
      </c>
      <c r="Q129" s="99">
        <f>RES_hhdet_fech!Q129/RES_summary!Q$19</f>
        <v>1.370726514406037</v>
      </c>
      <c r="R129" s="99">
        <f>RES_hhdet_fech!R129/RES_summary!R$19</f>
        <v>0.98537809986321601</v>
      </c>
      <c r="S129" s="99">
        <f>RES_hhdet_fech!S129/RES_summary!S$19</f>
        <v>1.4912274610945739</v>
      </c>
      <c r="T129" s="99">
        <f>RES_hhdet_fech!T129/RES_summary!T$19</f>
        <v>1.1082771939442855</v>
      </c>
      <c r="U129" s="99">
        <f>RES_hhdet_fech!U129/RES_summary!U$19</f>
        <v>1.2854019808342771</v>
      </c>
      <c r="V129" s="99">
        <f>RES_hhdet_fech!V129/RES_summary!V$19</f>
        <v>0.93876647858334517</v>
      </c>
      <c r="W129" s="99">
        <f>RES_hhdet_fech!W129/RES_summary!W$19</f>
        <v>1.0956186242564936</v>
      </c>
      <c r="DA129" s="63" t="s">
        <v>2867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22.944564319031592</v>
      </c>
      <c r="G130" s="123">
        <v>21.735970456877709</v>
      </c>
      <c r="H130" s="123">
        <v>19.326176948071318</v>
      </c>
      <c r="I130" s="123">
        <v>18.431852133494047</v>
      </c>
      <c r="J130" s="123">
        <v>7.4254117970156797</v>
      </c>
      <c r="K130" s="123">
        <v>9.3649213536964151</v>
      </c>
      <c r="L130" s="123">
        <v>12.855450712370814</v>
      </c>
      <c r="M130" s="123">
        <v>19.145653695685247</v>
      </c>
      <c r="N130" s="123">
        <v>15.513480599376821</v>
      </c>
      <c r="O130" s="123">
        <v>16.282334444774396</v>
      </c>
      <c r="P130" s="123">
        <v>15.31590424360936</v>
      </c>
      <c r="Q130" s="123">
        <v>14.61099197461769</v>
      </c>
      <c r="R130" s="123">
        <v>14.787260043073108</v>
      </c>
      <c r="S130" s="123">
        <v>13.943648629847967</v>
      </c>
      <c r="T130" s="123">
        <v>17.145917035639453</v>
      </c>
      <c r="U130" s="123">
        <v>14.515626353488269</v>
      </c>
      <c r="V130" s="123">
        <v>14.302912924007444</v>
      </c>
      <c r="W130" s="123">
        <v>10.965661605257285</v>
      </c>
      <c r="DA130" s="130" t="s">
        <v>2868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23.604797803939427</v>
      </c>
      <c r="G131" s="99">
        <v>22.399459214574765</v>
      </c>
      <c r="H131" s="99">
        <v>19.388665532201344</v>
      </c>
      <c r="I131" s="99">
        <v>18.471010447212095</v>
      </c>
      <c r="J131" s="99">
        <v>5.554196423065072</v>
      </c>
      <c r="K131" s="99">
        <v>6.0532287846476827</v>
      </c>
      <c r="L131" s="99">
        <v>10.342968909466846</v>
      </c>
      <c r="M131" s="99">
        <v>19.318809912127602</v>
      </c>
      <c r="N131" s="99">
        <v>15.379978055941869</v>
      </c>
      <c r="O131" s="99">
        <v>16.284674711779726</v>
      </c>
      <c r="P131" s="99">
        <v>15.230408228560119</v>
      </c>
      <c r="Q131" s="99">
        <v>14.532376574771297</v>
      </c>
      <c r="R131" s="99">
        <v>14.723762584971265</v>
      </c>
      <c r="S131" s="99">
        <v>13.832582328507167</v>
      </c>
      <c r="T131" s="99">
        <v>17.351084124134413</v>
      </c>
      <c r="U131" s="99">
        <v>14.443919081289152</v>
      </c>
      <c r="V131" s="99">
        <v>14.27626471764205</v>
      </c>
      <c r="W131" s="99">
        <v>10.631943659552482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19.992315046938874</v>
      </c>
      <c r="G132" s="99">
        <v>18.849559187751098</v>
      </c>
      <c r="H132" s="99">
        <v>16.331537968229476</v>
      </c>
      <c r="I132" s="99">
        <v>15.56336540281122</v>
      </c>
      <c r="J132" s="99">
        <v>4.7249691071492377</v>
      </c>
      <c r="K132" s="99">
        <v>5.3656891032182648</v>
      </c>
      <c r="L132" s="99">
        <v>8.9452486976160515</v>
      </c>
      <c r="M132" s="99">
        <v>16.596957387982915</v>
      </c>
      <c r="N132" s="99">
        <v>13.141736910929014</v>
      </c>
      <c r="O132" s="99">
        <v>13.957127947448353</v>
      </c>
      <c r="P132" s="99">
        <v>13.254868952748835</v>
      </c>
      <c r="Q132" s="99">
        <v>12.525931784552014</v>
      </c>
      <c r="R132" s="99">
        <v>12.698926046935005</v>
      </c>
      <c r="S132" s="99">
        <v>11.969530464735096</v>
      </c>
      <c r="T132" s="99">
        <v>14.984988353671818</v>
      </c>
      <c r="U132" s="99">
        <v>12.536627791717306</v>
      </c>
      <c r="V132" s="99">
        <v>12.435423871830048</v>
      </c>
      <c r="W132" s="99">
        <v>9.3263187772649374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4.5609952481246756</v>
      </c>
      <c r="G133" s="102">
        <v>3.694525781747299</v>
      </c>
      <c r="H133" s="102">
        <v>3.2450199123127637</v>
      </c>
      <c r="I133" s="102">
        <v>3.1079759912462683</v>
      </c>
      <c r="J133" s="102">
        <v>1.1719484400835383</v>
      </c>
      <c r="K133" s="102">
        <v>6.0429389757930774E-2</v>
      </c>
      <c r="L133" s="102">
        <v>0.10266235457758457</v>
      </c>
      <c r="M133" s="102">
        <v>3.779939615943348</v>
      </c>
      <c r="N133" s="102">
        <v>2.3122649806243065</v>
      </c>
      <c r="O133" s="102">
        <v>2.4440707070510213</v>
      </c>
      <c r="P133" s="102">
        <v>3.3823796079307815</v>
      </c>
      <c r="Q133" s="102">
        <v>2.3322785560825712</v>
      </c>
      <c r="R133" s="102">
        <v>2.2806727479600037</v>
      </c>
      <c r="S133" s="102">
        <v>2.267424891891209</v>
      </c>
      <c r="T133" s="102">
        <v>2.6629176803968835</v>
      </c>
      <c r="U133" s="102">
        <v>2.4843892781635231</v>
      </c>
      <c r="V133" s="102">
        <v>2.2713442227526794</v>
      </c>
      <c r="W133" s="102">
        <v>2.0170892993552445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15.431319798814201</v>
      </c>
      <c r="G134" s="105">
        <v>15.155033406003799</v>
      </c>
      <c r="H134" s="105">
        <v>13.086518055916709</v>
      </c>
      <c r="I134" s="105">
        <v>12.455389411564951</v>
      </c>
      <c r="J134" s="105">
        <v>3.5530206670656992</v>
      </c>
      <c r="K134" s="105">
        <v>5.3052597134603348</v>
      </c>
      <c r="L134" s="105">
        <v>8.8425863430384659</v>
      </c>
      <c r="M134" s="105">
        <v>12.817017772039568</v>
      </c>
      <c r="N134" s="105">
        <v>10.829471930304706</v>
      </c>
      <c r="O134" s="105">
        <v>11.51305724039733</v>
      </c>
      <c r="P134" s="105">
        <v>9.8724893448180513</v>
      </c>
      <c r="Q134" s="105">
        <v>10.193653228469442</v>
      </c>
      <c r="R134" s="105">
        <v>10.418253298975003</v>
      </c>
      <c r="S134" s="105">
        <v>9.7021055728438839</v>
      </c>
      <c r="T134" s="105">
        <v>12.322070673274935</v>
      </c>
      <c r="U134" s="105">
        <v>10.052238513553784</v>
      </c>
      <c r="V134" s="105">
        <v>10.164079649077365</v>
      </c>
      <c r="W134" s="105">
        <v>7.3092294779096916</v>
      </c>
      <c r="DA134" s="132" t="s">
        <v>2872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20.124862124379174</v>
      </c>
      <c r="G135" s="102">
        <v>19.360347410353786</v>
      </c>
      <c r="H135" s="102">
        <v>19.249925922246877</v>
      </c>
      <c r="I135" s="102">
        <v>18.385931836386419</v>
      </c>
      <c r="J135" s="102">
        <v>18.089221987879217</v>
      </c>
      <c r="K135" s="102">
        <v>17.749341887463398</v>
      </c>
      <c r="L135" s="102">
        <v>18.741622648788823</v>
      </c>
      <c r="M135" s="102">
        <v>20.049622738714387</v>
      </c>
      <c r="N135" s="102">
        <v>18.920252555503733</v>
      </c>
      <c r="O135" s="102">
        <v>18.30373284141217</v>
      </c>
      <c r="P135" s="102">
        <v>18.546666518245523</v>
      </c>
      <c r="Q135" s="102">
        <v>17.847222165084926</v>
      </c>
      <c r="R135" s="102">
        <v>17.65386964429598</v>
      </c>
      <c r="S135" s="102">
        <v>17.275898496665477</v>
      </c>
      <c r="T135" s="102">
        <v>16.516017876349707</v>
      </c>
      <c r="U135" s="102">
        <v>16.449798178171413</v>
      </c>
      <c r="V135" s="102">
        <v>15.764817982542047</v>
      </c>
      <c r="W135" s="102">
        <v>14.100490490258739</v>
      </c>
      <c r="DA135" s="131" t="s">
        <v>2873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14.561208217140889</v>
      </c>
      <c r="G136" s="105">
        <v>13.825131663018603</v>
      </c>
      <c r="H136" s="105">
        <v>13.76160813512074</v>
      </c>
      <c r="I136" s="105">
        <v>13.158878041712487</v>
      </c>
      <c r="J136" s="105">
        <v>13.19128300841944</v>
      </c>
      <c r="K136" s="105">
        <v>12.819725490226556</v>
      </c>
      <c r="L136" s="105">
        <v>13.488484626635456</v>
      </c>
      <c r="M136" s="105">
        <v>14.692880872713546</v>
      </c>
      <c r="N136" s="105">
        <v>13.64019335483847</v>
      </c>
      <c r="O136" s="105">
        <v>13.202683557291916</v>
      </c>
      <c r="P136" s="105">
        <v>13.888119643198971</v>
      </c>
      <c r="Q136" s="105">
        <v>13.039174952256133</v>
      </c>
      <c r="R136" s="105">
        <v>13.02018842400417</v>
      </c>
      <c r="S136" s="105">
        <v>13.073376609481139</v>
      </c>
      <c r="T136" s="105">
        <v>12.769286759669734</v>
      </c>
      <c r="U136" s="105">
        <v>12.896806177445276</v>
      </c>
      <c r="V136" s="105">
        <v>12.446278127068416</v>
      </c>
      <c r="W136" s="105">
        <v>11.344925414892042</v>
      </c>
      <c r="DA136" s="132" t="s">
        <v>2874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3.8815594222858318</v>
      </c>
      <c r="G137" s="99">
        <v>3.1830817166009466</v>
      </c>
      <c r="H137" s="99">
        <v>3.2147745243131975</v>
      </c>
      <c r="I137" s="99">
        <v>3.0922439189639714</v>
      </c>
      <c r="J137" s="99">
        <v>3.8209093035513457</v>
      </c>
      <c r="K137" s="99">
        <v>3.1547951788464879</v>
      </c>
      <c r="L137" s="99">
        <v>3.0786227103509809</v>
      </c>
      <c r="M137" s="99">
        <v>3.9076581232738152</v>
      </c>
      <c r="N137" s="99">
        <v>2.8490063971251409</v>
      </c>
      <c r="O137" s="99">
        <v>2.7141151540753228</v>
      </c>
      <c r="P137" s="99">
        <v>4.1891519051679298</v>
      </c>
      <c r="Q137" s="99">
        <v>2.8951806874879704</v>
      </c>
      <c r="R137" s="99">
        <v>2.7488989748023358</v>
      </c>
      <c r="S137" s="99">
        <v>2.8727792742698952</v>
      </c>
      <c r="T137" s="99">
        <v>2.4743722807913113</v>
      </c>
      <c r="U137" s="99">
        <v>2.8183592675559996</v>
      </c>
      <c r="V137" s="99">
        <v>2.4998468613642926</v>
      </c>
      <c r="W137" s="99">
        <v>2.7960109560302358</v>
      </c>
      <c r="DA137" s="63" t="s">
        <v>2875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10.679648794855058</v>
      </c>
      <c r="G138" s="99">
        <v>10.642049946417655</v>
      </c>
      <c r="H138" s="99">
        <v>10.546833610807541</v>
      </c>
      <c r="I138" s="99">
        <v>10.066634122748512</v>
      </c>
      <c r="J138" s="99">
        <v>9.3703737048680953</v>
      </c>
      <c r="K138" s="99">
        <v>9.6649303113800666</v>
      </c>
      <c r="L138" s="99">
        <v>10.409861916284475</v>
      </c>
      <c r="M138" s="99">
        <v>10.785222749439725</v>
      </c>
      <c r="N138" s="99">
        <v>10.791186957713327</v>
      </c>
      <c r="O138" s="99">
        <v>10.488568403216595</v>
      </c>
      <c r="P138" s="99">
        <v>9.6989677380310422</v>
      </c>
      <c r="Q138" s="99">
        <v>10.143994264768164</v>
      </c>
      <c r="R138" s="99">
        <v>10.271289449201836</v>
      </c>
      <c r="S138" s="99">
        <v>10.200597335211242</v>
      </c>
      <c r="T138" s="99">
        <v>10.294914478878425</v>
      </c>
      <c r="U138" s="99">
        <v>10.078446909889276</v>
      </c>
      <c r="V138" s="99">
        <v>9.9464312657041205</v>
      </c>
      <c r="W138" s="99">
        <v>8.5489144588618018</v>
      </c>
      <c r="DA138" s="63" t="s">
        <v>2876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10.541729462782788</v>
      </c>
      <c r="G139" s="123">
        <v>9.1457470279995992</v>
      </c>
      <c r="H139" s="123">
        <v>9.3468322768224521</v>
      </c>
      <c r="I139" s="123">
        <v>8.5869008554879152</v>
      </c>
      <c r="J139" s="123">
        <v>8.0542762344515673</v>
      </c>
      <c r="K139" s="123">
        <v>7.8779584230843716</v>
      </c>
      <c r="L139" s="123">
        <v>7.4629202826533714</v>
      </c>
      <c r="M139" s="123">
        <v>7.4191804916120647</v>
      </c>
      <c r="N139" s="123">
        <v>6.4535907796862313</v>
      </c>
      <c r="O139" s="123">
        <v>6.8919190054428361</v>
      </c>
      <c r="P139" s="123">
        <v>6.2855738063959388</v>
      </c>
      <c r="Q139" s="123">
        <v>6.3953332684987894</v>
      </c>
      <c r="R139" s="123">
        <v>6.4121082213628195</v>
      </c>
      <c r="S139" s="123">
        <v>7.2189566314027092</v>
      </c>
      <c r="T139" s="123">
        <v>7.1837574023887587</v>
      </c>
      <c r="U139" s="123">
        <v>7.0103710738719824</v>
      </c>
      <c r="V139" s="123">
        <v>7.1071257454442041</v>
      </c>
      <c r="W139" s="123">
        <v>6.7839408804017625</v>
      </c>
      <c r="DA139" s="130" t="s">
        <v>2877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11.547090703893797</v>
      </c>
      <c r="G140" s="99">
        <v>10.801736236065658</v>
      </c>
      <c r="H140" s="99">
        <v>10.369537808341651</v>
      </c>
      <c r="I140" s="99">
        <v>9.4459855042678917</v>
      </c>
      <c r="J140" s="99">
        <v>9.2580602405407664</v>
      </c>
      <c r="K140" s="99">
        <v>8.7861679688513288</v>
      </c>
      <c r="L140" s="99">
        <v>8.5564530103297418</v>
      </c>
      <c r="M140" s="99">
        <v>8.7348238108441123</v>
      </c>
      <c r="N140" s="99">
        <v>7.5531740820011493</v>
      </c>
      <c r="O140" s="99">
        <v>7.5155092436144324</v>
      </c>
      <c r="P140" s="99">
        <v>7.7107488987729385</v>
      </c>
      <c r="Q140" s="99">
        <v>7.3444744085050813</v>
      </c>
      <c r="R140" s="99">
        <v>7.6410378652974913</v>
      </c>
      <c r="S140" s="99">
        <v>8.2741174408022147</v>
      </c>
      <c r="T140" s="99">
        <v>8.5169190006315603</v>
      </c>
      <c r="U140" s="99">
        <v>8.4452629094624303</v>
      </c>
      <c r="V140" s="99">
        <v>8.584878797498023</v>
      </c>
      <c r="W140" s="99">
        <v>8.2682557078450838</v>
      </c>
      <c r="DA140" s="63" t="s">
        <v>2878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9.8203103513554986</v>
      </c>
      <c r="G141" s="110">
        <v>7.9651111905103695</v>
      </c>
      <c r="H141" s="110">
        <v>8.6463015958876976</v>
      </c>
      <c r="I141" s="110">
        <v>7.9986920260088565</v>
      </c>
      <c r="J141" s="110">
        <v>7.1800082902256044</v>
      </c>
      <c r="K141" s="110">
        <v>7.2248002051230014</v>
      </c>
      <c r="L141" s="110">
        <v>6.7216645141208575</v>
      </c>
      <c r="M141" s="110">
        <v>6.6253846276772634</v>
      </c>
      <c r="N141" s="110">
        <v>5.7896416588244151</v>
      </c>
      <c r="O141" s="110">
        <v>6.5336481363990364</v>
      </c>
      <c r="P141" s="110">
        <v>5.4666146229379509</v>
      </c>
      <c r="Q141" s="110">
        <v>5.8654272180346974</v>
      </c>
      <c r="R141" s="110">
        <v>5.7251718262577995</v>
      </c>
      <c r="S141" s="110">
        <v>6.6652073598801111</v>
      </c>
      <c r="T141" s="110">
        <v>6.5052707311945719</v>
      </c>
      <c r="U141" s="110">
        <v>6.3208631122417005</v>
      </c>
      <c r="V141" s="110">
        <v>6.4205764946070412</v>
      </c>
      <c r="W141" s="110">
        <v>6.1075975787071437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70.809170418218528</v>
      </c>
      <c r="C143" s="118">
        <f t="shared" si="49"/>
        <v>74.32240476037876</v>
      </c>
      <c r="D143" s="118">
        <f t="shared" si="49"/>
        <v>69.130336219570893</v>
      </c>
      <c r="E143" s="118">
        <f t="shared" si="49"/>
        <v>69.993152250287281</v>
      </c>
      <c r="F143" s="118">
        <f t="shared" si="49"/>
        <v>73.115045821931005</v>
      </c>
      <c r="G143" s="118">
        <f t="shared" si="49"/>
        <v>76.525176523059997</v>
      </c>
      <c r="H143" s="118">
        <f t="shared" si="49"/>
        <v>67.95521179882661</v>
      </c>
      <c r="I143" s="118">
        <f t="shared" si="49"/>
        <v>64.298755750901279</v>
      </c>
      <c r="J143" s="118">
        <f t="shared" si="49"/>
        <v>62.24165154755817</v>
      </c>
      <c r="K143" s="118">
        <f t="shared" si="49"/>
        <v>60.110005559350782</v>
      </c>
      <c r="L143" s="118">
        <f t="shared" si="49"/>
        <v>64.506503337231507</v>
      </c>
      <c r="M143" s="118">
        <f t="shared" si="49"/>
        <v>61.957398656098256</v>
      </c>
      <c r="N143" s="118">
        <f t="shared" si="49"/>
        <v>61.595382680593282</v>
      </c>
      <c r="O143" s="118">
        <f t="shared" si="49"/>
        <v>60.468170974595715</v>
      </c>
      <c r="P143" s="118">
        <f t="shared" si="49"/>
        <v>50.058218358156822</v>
      </c>
      <c r="Q143" s="118">
        <f t="shared" si="49"/>
        <v>54.586748340554415</v>
      </c>
      <c r="R143" s="118">
        <f t="shared" ref="R143:V143" si="50">R144+R146+R148+R157</f>
        <v>52.520775085660965</v>
      </c>
      <c r="S143" s="118">
        <f t="shared" si="50"/>
        <v>55.077785415777385</v>
      </c>
      <c r="T143" s="118">
        <f t="shared" si="50"/>
        <v>51.965524429668378</v>
      </c>
      <c r="U143" s="118">
        <f t="shared" si="50"/>
        <v>40.804984496842167</v>
      </c>
      <c r="V143" s="118">
        <f t="shared" si="50"/>
        <v>33.536812496503984</v>
      </c>
      <c r="W143" s="118">
        <f t="shared" ref="W143" si="51">W144+W146+W148+W157</f>
        <v>51.897309275452066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36.102486613854175</v>
      </c>
      <c r="C144" s="123">
        <f t="shared" si="52"/>
        <v>39.961342035909986</v>
      </c>
      <c r="D144" s="123">
        <f t="shared" si="52"/>
        <v>35.981134767433858</v>
      </c>
      <c r="E144" s="123">
        <f t="shared" si="52"/>
        <v>35.979574426767094</v>
      </c>
      <c r="F144" s="123">
        <f t="shared" si="52"/>
        <v>39.172400922729999</v>
      </c>
      <c r="G144" s="123">
        <f t="shared" si="52"/>
        <v>45.733813893954007</v>
      </c>
      <c r="H144" s="123">
        <f t="shared" si="52"/>
        <v>37.074630796628192</v>
      </c>
      <c r="I144" s="123">
        <f t="shared" si="52"/>
        <v>35.786039120405448</v>
      </c>
      <c r="J144" s="123">
        <f t="shared" si="52"/>
        <v>34.526116765037244</v>
      </c>
      <c r="K144" s="123">
        <f t="shared" si="52"/>
        <v>32.55859621761271</v>
      </c>
      <c r="L144" s="123">
        <f t="shared" si="52"/>
        <v>36.964631005245693</v>
      </c>
      <c r="M144" s="123">
        <f t="shared" si="52"/>
        <v>32.344828835690137</v>
      </c>
      <c r="N144" s="123">
        <f t="shared" si="52"/>
        <v>33.08047077117876</v>
      </c>
      <c r="O144" s="123">
        <f t="shared" si="52"/>
        <v>33.495594926131446</v>
      </c>
      <c r="P144" s="123">
        <f t="shared" si="52"/>
        <v>24.696661014561975</v>
      </c>
      <c r="Q144" s="123">
        <f t="shared" si="52"/>
        <v>28.23992521223639</v>
      </c>
      <c r="R144" s="123">
        <f t="shared" si="52"/>
        <v>27.33337534727989</v>
      </c>
      <c r="S144" s="123">
        <f t="shared" si="52"/>
        <v>28.274468463203295</v>
      </c>
      <c r="T144" s="123">
        <f t="shared" si="52"/>
        <v>26.332553762401517</v>
      </c>
      <c r="U144" s="123">
        <f t="shared" si="52"/>
        <v>15.699265686262045</v>
      </c>
      <c r="V144" s="123">
        <f t="shared" si="52"/>
        <v>9.7907612532107322</v>
      </c>
      <c r="W144" s="123">
        <f t="shared" si="52"/>
        <v>30.302957926743041</v>
      </c>
      <c r="DA144" s="130" t="s">
        <v>2881</v>
      </c>
    </row>
    <row r="145" spans="1:105" ht="12" customHeight="1" x14ac:dyDescent="0.25">
      <c r="A145" s="97" t="s">
        <v>53</v>
      </c>
      <c r="B145" s="99">
        <v>36.102486613854175</v>
      </c>
      <c r="C145" s="99">
        <v>39.961342035909986</v>
      </c>
      <c r="D145" s="99">
        <v>35.981134767433858</v>
      </c>
      <c r="E145" s="99">
        <v>35.979574426767094</v>
      </c>
      <c r="F145" s="99">
        <v>39.172400922729999</v>
      </c>
      <c r="G145" s="99">
        <v>45.733813893954007</v>
      </c>
      <c r="H145" s="99">
        <v>37.074630796628192</v>
      </c>
      <c r="I145" s="99">
        <v>35.786039120405448</v>
      </c>
      <c r="J145" s="99">
        <v>34.526116765037244</v>
      </c>
      <c r="K145" s="99">
        <v>32.55859621761271</v>
      </c>
      <c r="L145" s="99">
        <v>36.964631005245693</v>
      </c>
      <c r="M145" s="99">
        <v>32.344828835690137</v>
      </c>
      <c r="N145" s="99">
        <v>33.08047077117876</v>
      </c>
      <c r="O145" s="99">
        <v>33.495594926131446</v>
      </c>
      <c r="P145" s="99">
        <v>24.696661014561975</v>
      </c>
      <c r="Q145" s="99">
        <v>28.23992521223639</v>
      </c>
      <c r="R145" s="99">
        <v>27.33337534727989</v>
      </c>
      <c r="S145" s="99">
        <v>28.274468463203295</v>
      </c>
      <c r="T145" s="99">
        <v>26.332553762401517</v>
      </c>
      <c r="U145" s="99">
        <v>15.699265686262045</v>
      </c>
      <c r="V145" s="99">
        <v>9.7907612532107322</v>
      </c>
      <c r="W145" s="99">
        <v>30.302957926743041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3.4430486234943891</v>
      </c>
      <c r="C146" s="123">
        <f t="shared" si="53"/>
        <v>3.3384100204463683</v>
      </c>
      <c r="D146" s="123">
        <f t="shared" si="53"/>
        <v>2.0099563044091018</v>
      </c>
      <c r="E146" s="123">
        <f t="shared" si="53"/>
        <v>4.4521357160794022</v>
      </c>
      <c r="F146" s="123">
        <f t="shared" si="53"/>
        <v>1.4145484608107717</v>
      </c>
      <c r="G146" s="123">
        <f t="shared" si="53"/>
        <v>1.4801024649119596</v>
      </c>
      <c r="H146" s="123">
        <f t="shared" si="53"/>
        <v>1.7935553748272368</v>
      </c>
      <c r="I146" s="123">
        <f t="shared" si="53"/>
        <v>1.5739035648722135</v>
      </c>
      <c r="J146" s="123">
        <f t="shared" si="53"/>
        <v>1.9231427250354882</v>
      </c>
      <c r="K146" s="123">
        <f t="shared" si="53"/>
        <v>2.1668780306876831</v>
      </c>
      <c r="L146" s="123">
        <f t="shared" si="53"/>
        <v>1.8408807346408458</v>
      </c>
      <c r="M146" s="123">
        <f t="shared" si="53"/>
        <v>2.1752493091824392</v>
      </c>
      <c r="N146" s="123">
        <f t="shared" si="53"/>
        <v>3.3888844533655664</v>
      </c>
      <c r="O146" s="123">
        <f t="shared" si="53"/>
        <v>2.2265644857459339</v>
      </c>
      <c r="P146" s="123">
        <f t="shared" si="53"/>
        <v>1.6058252800620063</v>
      </c>
      <c r="Q146" s="123">
        <f t="shared" si="53"/>
        <v>3.156906737325623</v>
      </c>
      <c r="R146" s="123">
        <f t="shared" si="53"/>
        <v>2.1451737953820276</v>
      </c>
      <c r="S146" s="123">
        <f t="shared" si="53"/>
        <v>3.1289470420340444</v>
      </c>
      <c r="T146" s="123">
        <f t="shared" si="53"/>
        <v>2.3696304169425977</v>
      </c>
      <c r="U146" s="123">
        <f t="shared" si="53"/>
        <v>2.6719833228931207</v>
      </c>
      <c r="V146" s="123">
        <f t="shared" si="53"/>
        <v>2.1135342411281055</v>
      </c>
      <c r="W146" s="123">
        <f t="shared" si="53"/>
        <v>2.2442724533315621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3.4430486234943891</v>
      </c>
      <c r="C147" s="99">
        <f>RES_hhdet_fech!C147/RES_summary!C$19</f>
        <v>3.3384100204463683</v>
      </c>
      <c r="D147" s="99">
        <f>RES_hhdet_fech!D147/RES_summary!D$19</f>
        <v>2.0099563044091018</v>
      </c>
      <c r="E147" s="99">
        <f>RES_hhdet_fech!E147/RES_summary!E$19</f>
        <v>4.4521357160794022</v>
      </c>
      <c r="F147" s="99">
        <f>RES_hhdet_fech!F147/RES_summary!F$19</f>
        <v>1.4145484608107717</v>
      </c>
      <c r="G147" s="99">
        <f>RES_hhdet_fech!G147/RES_summary!G$19</f>
        <v>1.4801024649119596</v>
      </c>
      <c r="H147" s="99">
        <f>RES_hhdet_fech!H147/RES_summary!H$19</f>
        <v>1.7935553748272368</v>
      </c>
      <c r="I147" s="99">
        <f>RES_hhdet_fech!I147/RES_summary!I$19</f>
        <v>1.5739035648722135</v>
      </c>
      <c r="J147" s="99">
        <f>RES_hhdet_fech!J147/RES_summary!J$19</f>
        <v>1.9231427250354882</v>
      </c>
      <c r="K147" s="99">
        <f>RES_hhdet_fech!K147/RES_summary!K$19</f>
        <v>2.1668780306876831</v>
      </c>
      <c r="L147" s="99">
        <f>RES_hhdet_fech!L147/RES_summary!L$19</f>
        <v>1.8408807346408458</v>
      </c>
      <c r="M147" s="99">
        <f>RES_hhdet_fech!M147/RES_summary!M$19</f>
        <v>2.1752493091824392</v>
      </c>
      <c r="N147" s="99">
        <f>RES_hhdet_fech!N147/RES_summary!N$19</f>
        <v>3.3888844533655664</v>
      </c>
      <c r="O147" s="99">
        <f>RES_hhdet_fech!O147/RES_summary!O$19</f>
        <v>2.2265644857459339</v>
      </c>
      <c r="P147" s="99">
        <f>RES_hhdet_fech!P147/RES_summary!P$19</f>
        <v>1.6058252800620063</v>
      </c>
      <c r="Q147" s="99">
        <f>RES_hhdet_fech!Q147/RES_summary!Q$19</f>
        <v>3.156906737325623</v>
      </c>
      <c r="R147" s="99">
        <f>RES_hhdet_fech!R147/RES_summary!R$19</f>
        <v>2.1451737953820276</v>
      </c>
      <c r="S147" s="99">
        <f>RES_hhdet_fech!S147/RES_summary!S$19</f>
        <v>3.1289470420340444</v>
      </c>
      <c r="T147" s="99">
        <f>RES_hhdet_fech!T147/RES_summary!T$19</f>
        <v>2.3696304169425977</v>
      </c>
      <c r="U147" s="99">
        <f>RES_hhdet_fech!U147/RES_summary!U$19</f>
        <v>2.6719833228931207</v>
      </c>
      <c r="V147" s="99">
        <f>RES_hhdet_fech!V147/RES_summary!V$19</f>
        <v>2.1135342411281055</v>
      </c>
      <c r="W147" s="99">
        <f>RES_hhdet_fech!W147/RES_summary!W$19</f>
        <v>2.2442724533315621</v>
      </c>
      <c r="DA147" s="63" t="s">
        <v>2884</v>
      </c>
    </row>
    <row r="148" spans="1:105" ht="12" customHeight="1" x14ac:dyDescent="0.25">
      <c r="A148" s="121" t="s">
        <v>55</v>
      </c>
      <c r="B148" s="123">
        <v>21.569194361666842</v>
      </c>
      <c r="C148" s="123">
        <v>21.262412935566054</v>
      </c>
      <c r="D148" s="123">
        <v>21.308170990037009</v>
      </c>
      <c r="E148" s="123">
        <v>20.282963403007287</v>
      </c>
      <c r="F148" s="123">
        <v>21.973424938465822</v>
      </c>
      <c r="G148" s="123">
        <v>20.274083114436259</v>
      </c>
      <c r="H148" s="123">
        <v>19.830908367406813</v>
      </c>
      <c r="I148" s="123">
        <v>18.462243671456729</v>
      </c>
      <c r="J148" s="123">
        <v>17.807078223073205</v>
      </c>
      <c r="K148" s="123">
        <v>17.541577961686102</v>
      </c>
      <c r="L148" s="123">
        <v>18.253154848276768</v>
      </c>
      <c r="M148" s="123">
        <v>19.985430576057478</v>
      </c>
      <c r="N148" s="123">
        <v>18.63978161530925</v>
      </c>
      <c r="O148" s="123">
        <v>17.826918123056423</v>
      </c>
      <c r="P148" s="123">
        <v>17.431629477682559</v>
      </c>
      <c r="Q148" s="123">
        <v>16.790110960753683</v>
      </c>
      <c r="R148" s="123">
        <v>16.643355271319354</v>
      </c>
      <c r="S148" s="123">
        <v>16.491337197218169</v>
      </c>
      <c r="T148" s="123">
        <v>16.109789947152741</v>
      </c>
      <c r="U148" s="123">
        <v>15.492716364847473</v>
      </c>
      <c r="V148" s="123">
        <v>14.611657944284795</v>
      </c>
      <c r="W148" s="123">
        <v>12.687639574704439</v>
      </c>
      <c r="DA148" s="130" t="s">
        <v>2885</v>
      </c>
    </row>
    <row r="149" spans="1:105" ht="12" customHeight="1" x14ac:dyDescent="0.25">
      <c r="A149" s="97" t="s">
        <v>124</v>
      </c>
      <c r="B149" s="99">
        <v>22.71557310417964</v>
      </c>
      <c r="C149" s="99">
        <v>22.904701332298004</v>
      </c>
      <c r="D149" s="99">
        <v>22.44260521525311</v>
      </c>
      <c r="E149" s="99">
        <v>21.931611145715941</v>
      </c>
      <c r="F149" s="99">
        <v>24.638315243103964</v>
      </c>
      <c r="G149" s="99">
        <v>22.389889991315233</v>
      </c>
      <c r="H149" s="99">
        <v>21.878983591141626</v>
      </c>
      <c r="I149" s="99">
        <v>20.111569470974352</v>
      </c>
      <c r="J149" s="99">
        <v>19.225324378988827</v>
      </c>
      <c r="K149" s="99">
        <v>19.374228836613586</v>
      </c>
      <c r="L149" s="99">
        <v>20.706342764892192</v>
      </c>
      <c r="M149" s="99">
        <v>22.952348147085548</v>
      </c>
      <c r="N149" s="99">
        <v>21.313477488600608</v>
      </c>
      <c r="O149" s="99">
        <v>20.436201968852757</v>
      </c>
      <c r="P149" s="99">
        <v>18.589828591489322</v>
      </c>
      <c r="Q149" s="99">
        <v>18.650699237420831</v>
      </c>
      <c r="R149" s="99">
        <v>18.423704438505478</v>
      </c>
      <c r="S149" s="99">
        <v>18.095486327754738</v>
      </c>
      <c r="T149" s="99">
        <v>17.512149451475157</v>
      </c>
      <c r="U149" s="99">
        <v>15.939359547149714</v>
      </c>
      <c r="V149" s="99">
        <v>15.135290375938645</v>
      </c>
      <c r="W149" s="99">
        <v>13.82319499076687</v>
      </c>
      <c r="DA149" s="63" t="s">
        <v>2886</v>
      </c>
    </row>
    <row r="150" spans="1:105" ht="12" customHeight="1" x14ac:dyDescent="0.25">
      <c r="A150" s="97" t="s">
        <v>123</v>
      </c>
      <c r="B150" s="99">
        <v>14.573863178740435</v>
      </c>
      <c r="C150" s="99">
        <v>14.570337225835916</v>
      </c>
      <c r="D150" s="99">
        <v>14.671680378050571</v>
      </c>
      <c r="E150" s="99">
        <v>14.117016952841967</v>
      </c>
      <c r="F150" s="99">
        <v>16.262855123824242</v>
      </c>
      <c r="G150" s="99">
        <v>14.572027736048037</v>
      </c>
      <c r="H150" s="99">
        <v>14.305082622492854</v>
      </c>
      <c r="I150" s="99">
        <v>13.185385202573656</v>
      </c>
      <c r="J150" s="99">
        <v>12.970062382975255</v>
      </c>
      <c r="K150" s="99">
        <v>12.904496757391406</v>
      </c>
      <c r="L150" s="99">
        <v>13.769820670334866</v>
      </c>
      <c r="M150" s="99">
        <v>15.665865284655206</v>
      </c>
      <c r="N150" s="99">
        <v>14.26139545708215</v>
      </c>
      <c r="O150" s="99">
        <v>13.7290257266322</v>
      </c>
      <c r="P150" s="99">
        <v>13.074962979202661</v>
      </c>
      <c r="Q150" s="99">
        <v>12.847848165670577</v>
      </c>
      <c r="R150" s="99">
        <v>13.04010486100351</v>
      </c>
      <c r="S150" s="99">
        <v>13.340135020291479</v>
      </c>
      <c r="T150" s="99">
        <v>13.243116120233807</v>
      </c>
      <c r="U150" s="99">
        <v>12.617954204874851</v>
      </c>
      <c r="V150" s="99">
        <v>12.118216613811233</v>
      </c>
      <c r="W150" s="99">
        <v>11.329858189281845</v>
      </c>
      <c r="DA150" s="63" t="s">
        <v>2887</v>
      </c>
    </row>
    <row r="151" spans="1:105" ht="12" customHeight="1" x14ac:dyDescent="0.25">
      <c r="A151" s="100" t="s">
        <v>50</v>
      </c>
      <c r="B151" s="102">
        <v>4.0924918641386085</v>
      </c>
      <c r="C151" s="102">
        <v>3.6103843806491467</v>
      </c>
      <c r="D151" s="102">
        <v>4.1950542991955819</v>
      </c>
      <c r="E151" s="102">
        <v>3.4001008351706816</v>
      </c>
      <c r="F151" s="102">
        <v>4.705875449874557</v>
      </c>
      <c r="G151" s="102">
        <v>3.6554679610103986</v>
      </c>
      <c r="H151" s="102">
        <v>3.6333481856401404</v>
      </c>
      <c r="I151" s="102">
        <v>3.3575246308748752</v>
      </c>
      <c r="J151" s="102">
        <v>4.0343915314104377</v>
      </c>
      <c r="K151" s="102">
        <v>3.4303926472224697</v>
      </c>
      <c r="L151" s="102">
        <v>3.3997398049275636</v>
      </c>
      <c r="M151" s="102">
        <v>4.4707641768863189</v>
      </c>
      <c r="N151" s="102">
        <v>3.2168856459484165</v>
      </c>
      <c r="O151" s="102">
        <v>3.0475736022572297</v>
      </c>
      <c r="P151" s="102">
        <v>4.1186218692274927</v>
      </c>
      <c r="Q151" s="102">
        <v>2.9691688979393041</v>
      </c>
      <c r="R151" s="102">
        <v>2.8203706394421642</v>
      </c>
      <c r="S151" s="102">
        <v>2.9667936464180173</v>
      </c>
      <c r="T151" s="102">
        <v>2.6238058486961937</v>
      </c>
      <c r="U151" s="102">
        <v>2.7309368766576378</v>
      </c>
      <c r="V151" s="102">
        <v>2.3968617877161216</v>
      </c>
      <c r="W151" s="102">
        <v>2.6884754365766628</v>
      </c>
      <c r="DA151" s="131" t="s">
        <v>2888</v>
      </c>
    </row>
    <row r="152" spans="1:105" ht="12" customHeight="1" x14ac:dyDescent="0.25">
      <c r="A152" s="103" t="s">
        <v>52</v>
      </c>
      <c r="B152" s="105">
        <v>10.481371314601828</v>
      </c>
      <c r="C152" s="105">
        <v>10.95995284518677</v>
      </c>
      <c r="D152" s="105">
        <v>10.476626078854988</v>
      </c>
      <c r="E152" s="105">
        <v>10.716916117671287</v>
      </c>
      <c r="F152" s="105">
        <v>11.556979673949689</v>
      </c>
      <c r="G152" s="105">
        <v>10.916559775037641</v>
      </c>
      <c r="H152" s="105">
        <v>10.671734436852713</v>
      </c>
      <c r="I152" s="105">
        <v>9.8278605716987819</v>
      </c>
      <c r="J152" s="105">
        <v>8.9356708515648187</v>
      </c>
      <c r="K152" s="105">
        <v>9.4741041101689358</v>
      </c>
      <c r="L152" s="105">
        <v>10.370080865407303</v>
      </c>
      <c r="M152" s="105">
        <v>11.195101107768885</v>
      </c>
      <c r="N152" s="105">
        <v>11.044509811133736</v>
      </c>
      <c r="O152" s="105">
        <v>10.681452124374973</v>
      </c>
      <c r="P152" s="105">
        <v>8.9563411099751704</v>
      </c>
      <c r="Q152" s="105">
        <v>9.8786792677312718</v>
      </c>
      <c r="R152" s="105">
        <v>10.219734221561344</v>
      </c>
      <c r="S152" s="105">
        <v>10.37334137387346</v>
      </c>
      <c r="T152" s="105">
        <v>10.619310271537612</v>
      </c>
      <c r="U152" s="105">
        <v>9.88701732821721</v>
      </c>
      <c r="V152" s="105">
        <v>9.7213548260951104</v>
      </c>
      <c r="W152" s="105">
        <v>8.6413827527051801</v>
      </c>
      <c r="DA152" s="132" t="s">
        <v>2889</v>
      </c>
    </row>
    <row r="153" spans="1:105" ht="12" customHeight="1" x14ac:dyDescent="0.25">
      <c r="A153" s="106" t="s">
        <v>122</v>
      </c>
      <c r="B153" s="102">
        <v>20.504934266900925</v>
      </c>
      <c r="C153" s="102">
        <v>19.863678240627046</v>
      </c>
      <c r="D153" s="102">
        <v>20.62566303706426</v>
      </c>
      <c r="E153" s="102">
        <v>19.343159913014258</v>
      </c>
      <c r="F153" s="102">
        <v>20.299040605173587</v>
      </c>
      <c r="G153" s="102">
        <v>19.433612987066073</v>
      </c>
      <c r="H153" s="102">
        <v>19.25356611487674</v>
      </c>
      <c r="I153" s="102">
        <v>18.339025887743187</v>
      </c>
      <c r="J153" s="102">
        <v>18.056931961368463</v>
      </c>
      <c r="K153" s="102">
        <v>17.814406718252094</v>
      </c>
      <c r="L153" s="102">
        <v>18.811371423181125</v>
      </c>
      <c r="M153" s="102">
        <v>20.127092961697333</v>
      </c>
      <c r="N153" s="102">
        <v>18.982334472163242</v>
      </c>
      <c r="O153" s="102">
        <v>18.272220951925632</v>
      </c>
      <c r="P153" s="102">
        <v>18.385442646917632</v>
      </c>
      <c r="Q153" s="102">
        <v>17.536729486845399</v>
      </c>
      <c r="R153" s="102">
        <v>17.464367555464733</v>
      </c>
      <c r="S153" s="102">
        <v>17.376685239533337</v>
      </c>
      <c r="T153" s="102">
        <v>17.015684559920139</v>
      </c>
      <c r="U153" s="102">
        <v>16.598659263353898</v>
      </c>
      <c r="V153" s="102">
        <v>15.720937516169126</v>
      </c>
      <c r="W153" s="102">
        <v>13.884803108795296</v>
      </c>
      <c r="DA153" s="131" t="s">
        <v>2890</v>
      </c>
    </row>
    <row r="154" spans="1:105" ht="12" customHeight="1" x14ac:dyDescent="0.25">
      <c r="A154" s="107" t="s">
        <v>121</v>
      </c>
      <c r="B154" s="105">
        <v>14.294202393516917</v>
      </c>
      <c r="C154" s="105">
        <v>13.771628279873235</v>
      </c>
      <c r="D154" s="105">
        <v>14.629575962894872</v>
      </c>
      <c r="E154" s="105">
        <v>13.597576014896427</v>
      </c>
      <c r="F154" s="105">
        <v>14.604510332332412</v>
      </c>
      <c r="G154" s="105">
        <v>13.830592135998492</v>
      </c>
      <c r="H154" s="105">
        <v>13.754224095268448</v>
      </c>
      <c r="I154" s="105">
        <v>13.128794742058668</v>
      </c>
      <c r="J154" s="105">
        <v>13.205578078711966</v>
      </c>
      <c r="K154" s="105">
        <v>12.851788909542257</v>
      </c>
      <c r="L154" s="105">
        <v>13.516198107653308</v>
      </c>
      <c r="M154" s="105">
        <v>14.723948387841457</v>
      </c>
      <c r="N154" s="105">
        <v>13.661103246812983</v>
      </c>
      <c r="O154" s="105">
        <v>13.202760469721227</v>
      </c>
      <c r="P154" s="105">
        <v>13.811455859681843</v>
      </c>
      <c r="Q154" s="105">
        <v>12.946740138095743</v>
      </c>
      <c r="R154" s="105">
        <v>12.966737638201229</v>
      </c>
      <c r="S154" s="105">
        <v>13.093467577958824</v>
      </c>
      <c r="T154" s="105">
        <v>12.890967494230152</v>
      </c>
      <c r="U154" s="105">
        <v>12.947610341790169</v>
      </c>
      <c r="V154" s="105">
        <v>12.375429541759313</v>
      </c>
      <c r="W154" s="105">
        <v>11.15389458528395</v>
      </c>
      <c r="DA154" s="132" t="s">
        <v>2891</v>
      </c>
    </row>
    <row r="155" spans="1:105" ht="12" customHeight="1" x14ac:dyDescent="0.25">
      <c r="A155" s="108" t="s">
        <v>53</v>
      </c>
      <c r="B155" s="99">
        <v>3.6946637037823629</v>
      </c>
      <c r="C155" s="99">
        <v>3.0934868634195127</v>
      </c>
      <c r="D155" s="99">
        <v>3.7797328485689645</v>
      </c>
      <c r="E155" s="99">
        <v>2.9685010748857592</v>
      </c>
      <c r="F155" s="99">
        <v>3.9070835844126668</v>
      </c>
      <c r="G155" s="99">
        <v>3.1862341058833121</v>
      </c>
      <c r="H155" s="99">
        <v>3.2105376514286967</v>
      </c>
      <c r="I155" s="99">
        <v>3.0768733418100767</v>
      </c>
      <c r="J155" s="99">
        <v>3.8254465789769303</v>
      </c>
      <c r="K155" s="99">
        <v>3.1675488476713336</v>
      </c>
      <c r="L155" s="99">
        <v>3.0886183641336773</v>
      </c>
      <c r="M155" s="99">
        <v>3.9209587542605147</v>
      </c>
      <c r="N155" s="99">
        <v>2.8535925130242892</v>
      </c>
      <c r="O155" s="99">
        <v>2.7036381102155498</v>
      </c>
      <c r="P155" s="99">
        <v>4.1257957352422165</v>
      </c>
      <c r="Q155" s="99">
        <v>2.8265426204884134</v>
      </c>
      <c r="R155" s="99">
        <v>2.6970476663411307</v>
      </c>
      <c r="S155" s="99">
        <v>2.8679591018128461</v>
      </c>
      <c r="T155" s="99">
        <v>2.536299641581127</v>
      </c>
      <c r="U155" s="99">
        <v>2.8413337778268439</v>
      </c>
      <c r="V155" s="99">
        <v>2.4844558022744305</v>
      </c>
      <c r="W155" s="99">
        <v>2.7183225553629891</v>
      </c>
      <c r="DA155" s="63" t="s">
        <v>2892</v>
      </c>
    </row>
    <row r="156" spans="1:105" ht="12" customHeight="1" x14ac:dyDescent="0.25">
      <c r="A156" s="108" t="s">
        <v>52</v>
      </c>
      <c r="B156" s="99">
        <v>10.599538689734555</v>
      </c>
      <c r="C156" s="99">
        <v>10.678141416453723</v>
      </c>
      <c r="D156" s="99">
        <v>10.84984311432591</v>
      </c>
      <c r="E156" s="99">
        <v>10.629074940010668</v>
      </c>
      <c r="F156" s="99">
        <v>10.697426747919744</v>
      </c>
      <c r="G156" s="99">
        <v>10.644358030115182</v>
      </c>
      <c r="H156" s="99">
        <v>10.543686443839752</v>
      </c>
      <c r="I156" s="99">
        <v>10.05192140024859</v>
      </c>
      <c r="J156" s="99">
        <v>9.380131499735036</v>
      </c>
      <c r="K156" s="99">
        <v>9.684240061870927</v>
      </c>
      <c r="L156" s="99">
        <v>10.427579743519628</v>
      </c>
      <c r="M156" s="99">
        <v>10.802989633580941</v>
      </c>
      <c r="N156" s="99">
        <v>10.807510733788694</v>
      </c>
      <c r="O156" s="99">
        <v>10.499122359505675</v>
      </c>
      <c r="P156" s="99">
        <v>9.685660124439627</v>
      </c>
      <c r="Q156" s="99">
        <v>10.120197517607329</v>
      </c>
      <c r="R156" s="99">
        <v>10.269689971860098</v>
      </c>
      <c r="S156" s="99">
        <v>10.225508476145981</v>
      </c>
      <c r="T156" s="99">
        <v>10.354667852649024</v>
      </c>
      <c r="U156" s="99">
        <v>10.106276563963325</v>
      </c>
      <c r="V156" s="99">
        <v>9.8909737394848829</v>
      </c>
      <c r="W156" s="99">
        <v>8.4355720299209622</v>
      </c>
      <c r="DA156" s="63" t="s">
        <v>2893</v>
      </c>
    </row>
    <row r="157" spans="1:105" ht="12" customHeight="1" x14ac:dyDescent="0.25">
      <c r="A157" s="121" t="s">
        <v>54</v>
      </c>
      <c r="B157" s="123">
        <v>9.6944408192031215</v>
      </c>
      <c r="C157" s="123">
        <v>9.760239768456362</v>
      </c>
      <c r="D157" s="123">
        <v>9.831074157690928</v>
      </c>
      <c r="E157" s="123">
        <v>9.2784787044335015</v>
      </c>
      <c r="F157" s="123">
        <v>10.554671499924417</v>
      </c>
      <c r="G157" s="123">
        <v>9.0371770497577746</v>
      </c>
      <c r="H157" s="123">
        <v>9.2561172599643662</v>
      </c>
      <c r="I157" s="123">
        <v>8.4765693941668943</v>
      </c>
      <c r="J157" s="123">
        <v>7.9853138344122296</v>
      </c>
      <c r="K157" s="123">
        <v>7.8429533493642891</v>
      </c>
      <c r="L157" s="123">
        <v>7.4478367490682063</v>
      </c>
      <c r="M157" s="123">
        <v>7.4518899351682037</v>
      </c>
      <c r="N157" s="123">
        <v>6.4862458407397074</v>
      </c>
      <c r="O157" s="123">
        <v>6.9190934396619141</v>
      </c>
      <c r="P157" s="123">
        <v>6.3241025858502864</v>
      </c>
      <c r="Q157" s="123">
        <v>6.3998054302387226</v>
      </c>
      <c r="R157" s="123">
        <v>6.3988706716796964</v>
      </c>
      <c r="S157" s="123">
        <v>7.1830327133218752</v>
      </c>
      <c r="T157" s="123">
        <v>7.15355030317152</v>
      </c>
      <c r="U157" s="123">
        <v>6.9410191228395242</v>
      </c>
      <c r="V157" s="123">
        <v>7.0208590578803491</v>
      </c>
      <c r="W157" s="123">
        <v>6.662439320673025</v>
      </c>
      <c r="DA157" s="130" t="s">
        <v>2894</v>
      </c>
    </row>
    <row r="158" spans="1:105" ht="12" customHeight="1" x14ac:dyDescent="0.25">
      <c r="A158" s="97" t="s">
        <v>50</v>
      </c>
      <c r="B158" s="99">
        <v>11.220276479000637</v>
      </c>
      <c r="C158" s="99">
        <v>10.930904993921031</v>
      </c>
      <c r="D158" s="99">
        <v>11.072832860558309</v>
      </c>
      <c r="E158" s="99">
        <v>10.802277805471046</v>
      </c>
      <c r="F158" s="99">
        <v>11.566506956893713</v>
      </c>
      <c r="G158" s="99">
        <v>10.810700735507396</v>
      </c>
      <c r="H158" s="99">
        <v>10.371758569198294</v>
      </c>
      <c r="I158" s="99">
        <v>9.44490590454825</v>
      </c>
      <c r="J158" s="99">
        <v>9.2549868539112197</v>
      </c>
      <c r="K158" s="99">
        <v>8.7840276472188776</v>
      </c>
      <c r="L158" s="99">
        <v>8.5555827517602019</v>
      </c>
      <c r="M158" s="99">
        <v>8.7358680940737798</v>
      </c>
      <c r="N158" s="99">
        <v>7.5545151105530586</v>
      </c>
      <c r="O158" s="99">
        <v>7.5164641787014821</v>
      </c>
      <c r="P158" s="99">
        <v>7.7114314829101911</v>
      </c>
      <c r="Q158" s="99">
        <v>7.3448401939463244</v>
      </c>
      <c r="R158" s="99">
        <v>7.640771047837112</v>
      </c>
      <c r="S158" s="99">
        <v>8.273053139720659</v>
      </c>
      <c r="T158" s="99">
        <v>8.5162382622575681</v>
      </c>
      <c r="U158" s="99">
        <v>8.4393098888883618</v>
      </c>
      <c r="V158" s="99">
        <v>8.5731810884181421</v>
      </c>
      <c r="W158" s="99">
        <v>8.2489744550321227</v>
      </c>
      <c r="DA158" s="63" t="s">
        <v>2895</v>
      </c>
    </row>
    <row r="159" spans="1:105" ht="12" customHeight="1" x14ac:dyDescent="0.25">
      <c r="A159" s="109" t="s">
        <v>120</v>
      </c>
      <c r="B159" s="110">
        <v>8.6821240896419347</v>
      </c>
      <c r="C159" s="110">
        <v>9.0477412593229509</v>
      </c>
      <c r="D159" s="110">
        <v>9.0972897072204972</v>
      </c>
      <c r="E159" s="110">
        <v>8.2779650735208357</v>
      </c>
      <c r="F159" s="110">
        <v>9.8693619053803765</v>
      </c>
      <c r="G159" s="110">
        <v>7.9813098894361127</v>
      </c>
      <c r="H159" s="110">
        <v>8.6480223414460031</v>
      </c>
      <c r="I159" s="110">
        <v>7.9872560120935487</v>
      </c>
      <c r="J159" s="110">
        <v>7.1640032362170984</v>
      </c>
      <c r="K159" s="110">
        <v>7.2141884567056218</v>
      </c>
      <c r="L159" s="110">
        <v>6.7202633965258416</v>
      </c>
      <c r="M159" s="110">
        <v>6.6405770823867893</v>
      </c>
      <c r="N159" s="110">
        <v>5.8079246549216519</v>
      </c>
      <c r="O159" s="110">
        <v>6.5513890288822187</v>
      </c>
      <c r="P159" s="110">
        <v>5.4762719561207236</v>
      </c>
      <c r="Q159" s="110">
        <v>5.8594575938343514</v>
      </c>
      <c r="R159" s="110">
        <v>5.7052303975146836</v>
      </c>
      <c r="S159" s="110">
        <v>6.6263169458721967</v>
      </c>
      <c r="T159" s="110">
        <v>6.4771245346471016</v>
      </c>
      <c r="U159" s="110">
        <v>6.2519436538510043</v>
      </c>
      <c r="V159" s="110">
        <v>6.3184274913425309</v>
      </c>
      <c r="W159" s="110">
        <v>5.9669693327116189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112.34973668807561</v>
      </c>
      <c r="C161" s="118">
        <f t="shared" si="54"/>
        <v>106.41854025479886</v>
      </c>
      <c r="D161" s="118">
        <f t="shared" si="54"/>
        <v>113.87577482108426</v>
      </c>
      <c r="E161" s="118">
        <f t="shared" si="54"/>
        <v>124.79736220276594</v>
      </c>
      <c r="F161" s="118">
        <f t="shared" si="54"/>
        <v>125.40163356830999</v>
      </c>
      <c r="G161" s="118">
        <f t="shared" si="54"/>
        <v>139.67365994541942</v>
      </c>
      <c r="H161" s="118">
        <f t="shared" si="54"/>
        <v>125.99321463182105</v>
      </c>
      <c r="I161" s="118">
        <f t="shared" si="54"/>
        <v>117.14032702357015</v>
      </c>
      <c r="J161" s="118">
        <f t="shared" si="54"/>
        <v>128.09999150743067</v>
      </c>
      <c r="K161" s="118">
        <f t="shared" si="54"/>
        <v>122.21503949916783</v>
      </c>
      <c r="L161" s="118">
        <f t="shared" si="54"/>
        <v>137.45551354572882</v>
      </c>
      <c r="M161" s="118">
        <f t="shared" si="54"/>
        <v>141.09084546834185</v>
      </c>
      <c r="N161" s="118">
        <f t="shared" si="54"/>
        <v>141.66767418197347</v>
      </c>
      <c r="O161" s="118">
        <f t="shared" si="54"/>
        <v>125.46145968697417</v>
      </c>
      <c r="P161" s="118">
        <f t="shared" si="54"/>
        <v>94.396285575573941</v>
      </c>
      <c r="Q161" s="118">
        <f t="shared" si="54"/>
        <v>134.71875548804272</v>
      </c>
      <c r="R161" s="118">
        <f t="shared" ref="R161:V161" si="55">R162+R164+R166+R175</f>
        <v>138.96998752883775</v>
      </c>
      <c r="S161" s="118">
        <f t="shared" si="55"/>
        <v>112.91243618601327</v>
      </c>
      <c r="T161" s="118">
        <f t="shared" si="55"/>
        <v>119.53789045506662</v>
      </c>
      <c r="U161" s="118">
        <f t="shared" si="55"/>
        <v>134.90407025730644</v>
      </c>
      <c r="V161" s="118">
        <f t="shared" si="55"/>
        <v>146.63351149747493</v>
      </c>
      <c r="W161" s="118">
        <f t="shared" ref="W161" si="56">W162+W164+W166+W175</f>
        <v>31.937610849079363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79.36495310964068</v>
      </c>
      <c r="C162" s="123">
        <f t="shared" si="57"/>
        <v>73.150665482859964</v>
      </c>
      <c r="D162" s="123">
        <f t="shared" si="57"/>
        <v>80.822675673554699</v>
      </c>
      <c r="E162" s="123">
        <f t="shared" si="57"/>
        <v>91.001912491892881</v>
      </c>
      <c r="F162" s="123">
        <f t="shared" si="57"/>
        <v>91.09373996290023</v>
      </c>
      <c r="G162" s="123">
        <f t="shared" si="57"/>
        <v>108.69020612490468</v>
      </c>
      <c r="H162" s="123">
        <f t="shared" si="57"/>
        <v>95.276192002163597</v>
      </c>
      <c r="I162" s="123">
        <f t="shared" si="57"/>
        <v>88.766591627786767</v>
      </c>
      <c r="J162" s="123">
        <f t="shared" si="57"/>
        <v>100.4984201997114</v>
      </c>
      <c r="K162" s="123">
        <f t="shared" si="57"/>
        <v>94.837036613731215</v>
      </c>
      <c r="L162" s="123">
        <f t="shared" si="57"/>
        <v>109.94718873929043</v>
      </c>
      <c r="M162" s="123">
        <f t="shared" si="57"/>
        <v>111.66599265283757</v>
      </c>
      <c r="N162" s="123">
        <f t="shared" si="57"/>
        <v>113.61937548096779</v>
      </c>
      <c r="O162" s="123">
        <f t="shared" si="57"/>
        <v>98.736764507914998</v>
      </c>
      <c r="P162" s="123">
        <f t="shared" si="57"/>
        <v>68.865141114246697</v>
      </c>
      <c r="Q162" s="123">
        <f t="shared" si="57"/>
        <v>108.16563022297575</v>
      </c>
      <c r="R162" s="123">
        <f t="shared" si="57"/>
        <v>113.45640229053548</v>
      </c>
      <c r="S162" s="123">
        <f t="shared" si="57"/>
        <v>85.89352700030777</v>
      </c>
      <c r="T162" s="123">
        <f t="shared" si="57"/>
        <v>93.961604792526472</v>
      </c>
      <c r="U162" s="123">
        <f t="shared" si="57"/>
        <v>109.65094029359925</v>
      </c>
      <c r="V162" s="123">
        <f t="shared" si="57"/>
        <v>122.38902816824438</v>
      </c>
      <c r="W162" s="123">
        <f t="shared" si="57"/>
        <v>8.7177008187235216</v>
      </c>
      <c r="DA162" s="130" t="s">
        <v>2898</v>
      </c>
    </row>
    <row r="163" spans="1:105" ht="12" customHeight="1" x14ac:dyDescent="0.25">
      <c r="A163" s="97" t="s">
        <v>53</v>
      </c>
      <c r="B163" s="110">
        <v>79.36495310964068</v>
      </c>
      <c r="C163" s="110">
        <v>73.150665482859964</v>
      </c>
      <c r="D163" s="110">
        <v>80.822675673554699</v>
      </c>
      <c r="E163" s="110">
        <v>91.001912491892881</v>
      </c>
      <c r="F163" s="110">
        <v>91.09373996290023</v>
      </c>
      <c r="G163" s="110">
        <v>108.69020612490468</v>
      </c>
      <c r="H163" s="110">
        <v>95.276192002163597</v>
      </c>
      <c r="I163" s="110">
        <v>88.766591627786767</v>
      </c>
      <c r="J163" s="110">
        <v>100.4984201997114</v>
      </c>
      <c r="K163" s="110">
        <v>94.837036613731215</v>
      </c>
      <c r="L163" s="110">
        <v>109.94718873929043</v>
      </c>
      <c r="M163" s="110">
        <v>111.66599265283757</v>
      </c>
      <c r="N163" s="110">
        <v>113.61937548096779</v>
      </c>
      <c r="O163" s="110">
        <v>98.736764507914998</v>
      </c>
      <c r="P163" s="110">
        <v>68.865141114246697</v>
      </c>
      <c r="Q163" s="110">
        <v>108.16563022297575</v>
      </c>
      <c r="R163" s="110">
        <v>113.45640229053548</v>
      </c>
      <c r="S163" s="110">
        <v>85.89352700030777</v>
      </c>
      <c r="T163" s="110">
        <v>93.961604792526472</v>
      </c>
      <c r="U163" s="110">
        <v>109.65094029359925</v>
      </c>
      <c r="V163" s="110">
        <v>122.38902816824438</v>
      </c>
      <c r="W163" s="110">
        <v>8.7177008187235216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1.7215185360485745</v>
      </c>
      <c r="C164" s="123">
        <f t="shared" si="58"/>
        <v>2.0426850544103283</v>
      </c>
      <c r="D164" s="123">
        <f t="shared" si="58"/>
        <v>1.5183085880767437</v>
      </c>
      <c r="E164" s="123">
        <f t="shared" si="58"/>
        <v>3.7807771387650657</v>
      </c>
      <c r="F164" s="123">
        <f t="shared" si="58"/>
        <v>1.3050762892773471</v>
      </c>
      <c r="G164" s="123">
        <f t="shared" si="58"/>
        <v>1.2377620254189226</v>
      </c>
      <c r="H164" s="123">
        <f t="shared" si="58"/>
        <v>1.3641404521316494</v>
      </c>
      <c r="I164" s="123">
        <f t="shared" si="58"/>
        <v>1.1624993600012921</v>
      </c>
      <c r="J164" s="123">
        <f t="shared" si="58"/>
        <v>1.4981711331865692</v>
      </c>
      <c r="K164" s="123">
        <f t="shared" si="58"/>
        <v>1.6694853935294471</v>
      </c>
      <c r="L164" s="123">
        <f t="shared" si="58"/>
        <v>1.4491607103203299</v>
      </c>
      <c r="M164" s="123">
        <f t="shared" si="58"/>
        <v>1.8086894252009456</v>
      </c>
      <c r="N164" s="123">
        <f t="shared" si="58"/>
        <v>2.815083762791065</v>
      </c>
      <c r="O164" s="123">
        <f t="shared" si="58"/>
        <v>1.7928262080305084</v>
      </c>
      <c r="P164" s="123">
        <f t="shared" si="58"/>
        <v>1.4296966897750927</v>
      </c>
      <c r="Q164" s="123">
        <f t="shared" si="58"/>
        <v>2.8849918643413477</v>
      </c>
      <c r="R164" s="123">
        <f t="shared" si="58"/>
        <v>1.942674427409298</v>
      </c>
      <c r="S164" s="123">
        <f t="shared" si="58"/>
        <v>2.8279183737953941</v>
      </c>
      <c r="T164" s="123">
        <f t="shared" si="58"/>
        <v>1.9903317887666514</v>
      </c>
      <c r="U164" s="123">
        <f t="shared" si="58"/>
        <v>2.3734112719054865</v>
      </c>
      <c r="V164" s="123">
        <f t="shared" si="58"/>
        <v>1.9286712267584953</v>
      </c>
      <c r="W164" s="123">
        <f t="shared" si="58"/>
        <v>2.5804580466852158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1.7215185360485745</v>
      </c>
      <c r="C165" s="99">
        <f>RES_hhdet_fech!C165/RES_summary!C$19</f>
        <v>2.0426850544103283</v>
      </c>
      <c r="D165" s="99">
        <f>RES_hhdet_fech!D165/RES_summary!D$19</f>
        <v>1.5183085880767437</v>
      </c>
      <c r="E165" s="99">
        <f>RES_hhdet_fech!E165/RES_summary!E$19</f>
        <v>3.7807771387650657</v>
      </c>
      <c r="F165" s="99">
        <f>RES_hhdet_fech!F165/RES_summary!F$19</f>
        <v>1.3050762892773471</v>
      </c>
      <c r="G165" s="99">
        <f>RES_hhdet_fech!G165/RES_summary!G$19</f>
        <v>1.2377620254189226</v>
      </c>
      <c r="H165" s="99">
        <f>RES_hhdet_fech!H165/RES_summary!H$19</f>
        <v>1.3641404521316494</v>
      </c>
      <c r="I165" s="99">
        <f>RES_hhdet_fech!I165/RES_summary!I$19</f>
        <v>1.1624993600012921</v>
      </c>
      <c r="J165" s="99">
        <f>RES_hhdet_fech!J165/RES_summary!J$19</f>
        <v>1.4981711331865692</v>
      </c>
      <c r="K165" s="99">
        <f>RES_hhdet_fech!K165/RES_summary!K$19</f>
        <v>1.6694853935294471</v>
      </c>
      <c r="L165" s="99">
        <f>RES_hhdet_fech!L165/RES_summary!L$19</f>
        <v>1.4491607103203299</v>
      </c>
      <c r="M165" s="99">
        <f>RES_hhdet_fech!M165/RES_summary!M$19</f>
        <v>1.8086894252009456</v>
      </c>
      <c r="N165" s="99">
        <f>RES_hhdet_fech!N165/RES_summary!N$19</f>
        <v>2.815083762791065</v>
      </c>
      <c r="O165" s="99">
        <f>RES_hhdet_fech!O165/RES_summary!O$19</f>
        <v>1.7928262080305084</v>
      </c>
      <c r="P165" s="99">
        <f>RES_hhdet_fech!P165/RES_summary!P$19</f>
        <v>1.4296966897750927</v>
      </c>
      <c r="Q165" s="99">
        <f>RES_hhdet_fech!Q165/RES_summary!Q$19</f>
        <v>2.8849918643413477</v>
      </c>
      <c r="R165" s="99">
        <f>RES_hhdet_fech!R165/RES_summary!R$19</f>
        <v>1.942674427409298</v>
      </c>
      <c r="S165" s="99">
        <f>RES_hhdet_fech!S165/RES_summary!S$19</f>
        <v>2.8279183737953941</v>
      </c>
      <c r="T165" s="99">
        <f>RES_hhdet_fech!T165/RES_summary!T$19</f>
        <v>1.9903317887666514</v>
      </c>
      <c r="U165" s="99">
        <f>RES_hhdet_fech!U165/RES_summary!U$19</f>
        <v>2.3734112719054865</v>
      </c>
      <c r="V165" s="99">
        <f>RES_hhdet_fech!V165/RES_summary!V$19</f>
        <v>1.9286712267584953</v>
      </c>
      <c r="W165" s="99">
        <f>RES_hhdet_fech!W165/RES_summary!W$19</f>
        <v>2.5804580466852158</v>
      </c>
      <c r="DA165" s="63" t="s">
        <v>2901</v>
      </c>
    </row>
    <row r="166" spans="1:105" ht="12" customHeight="1" x14ac:dyDescent="0.25">
      <c r="A166" s="121" t="s">
        <v>55</v>
      </c>
      <c r="B166" s="123">
        <v>21.568852691846761</v>
      </c>
      <c r="C166" s="123">
        <v>21.420639445157949</v>
      </c>
      <c r="D166" s="123">
        <v>21.631953156420412</v>
      </c>
      <c r="E166" s="123">
        <v>20.69573159684214</v>
      </c>
      <c r="F166" s="123">
        <v>22.407030807124485</v>
      </c>
      <c r="G166" s="123">
        <v>20.656805531946407</v>
      </c>
      <c r="H166" s="123">
        <v>20.065613798777093</v>
      </c>
      <c r="I166" s="123">
        <v>18.704567590389942</v>
      </c>
      <c r="J166" s="123">
        <v>18.149708107492387</v>
      </c>
      <c r="K166" s="123">
        <v>17.884969601197277</v>
      </c>
      <c r="L166" s="123">
        <v>18.628913557295334</v>
      </c>
      <c r="M166" s="123">
        <v>20.17767805427016</v>
      </c>
      <c r="N166" s="123">
        <v>18.749964751651827</v>
      </c>
      <c r="O166" s="123">
        <v>17.992318851285791</v>
      </c>
      <c r="P166" s="123">
        <v>17.731411233117729</v>
      </c>
      <c r="Q166" s="123">
        <v>17.22290699960552</v>
      </c>
      <c r="R166" s="123">
        <v>17.135387043077067</v>
      </c>
      <c r="S166" s="123">
        <v>16.970620069731108</v>
      </c>
      <c r="T166" s="123">
        <v>16.423488612866137</v>
      </c>
      <c r="U166" s="123">
        <v>15.866182041463226</v>
      </c>
      <c r="V166" s="123">
        <v>15.178721523116439</v>
      </c>
      <c r="W166" s="123">
        <v>13.784853355210053</v>
      </c>
      <c r="DA166" s="130" t="s">
        <v>2902</v>
      </c>
    </row>
    <row r="167" spans="1:105" ht="12" customHeight="1" x14ac:dyDescent="0.25">
      <c r="A167" s="97" t="s">
        <v>124</v>
      </c>
      <c r="B167" s="99">
        <v>22.71557310417964</v>
      </c>
      <c r="C167" s="99">
        <v>23.007937187925357</v>
      </c>
      <c r="D167" s="99">
        <v>22.651882923405743</v>
      </c>
      <c r="E167" s="99">
        <v>22.226741297090644</v>
      </c>
      <c r="F167" s="99">
        <v>25.000707408179068</v>
      </c>
      <c r="G167" s="99">
        <v>22.671677393201357</v>
      </c>
      <c r="H167" s="99">
        <v>22.038077726177267</v>
      </c>
      <c r="I167" s="99">
        <v>20.19111043756417</v>
      </c>
      <c r="J167" s="99">
        <v>19.35960567307615</v>
      </c>
      <c r="K167" s="99">
        <v>19.556453955845043</v>
      </c>
      <c r="L167" s="99">
        <v>20.894516168970156</v>
      </c>
      <c r="M167" s="99">
        <v>23.13538933865707</v>
      </c>
      <c r="N167" s="99">
        <v>21.445010782589641</v>
      </c>
      <c r="O167" s="99">
        <v>20.608008180412551</v>
      </c>
      <c r="P167" s="99">
        <v>18.862013059643481</v>
      </c>
      <c r="Q167" s="99">
        <v>19.111641845304277</v>
      </c>
      <c r="R167" s="99">
        <v>19.050688874337403</v>
      </c>
      <c r="S167" s="99">
        <v>18.773009343234094</v>
      </c>
      <c r="T167" s="99">
        <v>17.871613069395561</v>
      </c>
      <c r="U167" s="99">
        <v>16.406604761712458</v>
      </c>
      <c r="V167" s="99">
        <v>15.753609307574326</v>
      </c>
      <c r="W167" s="99">
        <v>14.678157728345848</v>
      </c>
      <c r="DA167" s="63" t="s">
        <v>2903</v>
      </c>
    </row>
    <row r="168" spans="1:105" ht="12" customHeight="1" x14ac:dyDescent="0.25">
      <c r="A168" s="97" t="s">
        <v>123</v>
      </c>
      <c r="B168" s="99">
        <v>14.573863178740439</v>
      </c>
      <c r="C168" s="99">
        <v>14.549503912912055</v>
      </c>
      <c r="D168" s="99">
        <v>14.629842794181492</v>
      </c>
      <c r="E168" s="99">
        <v>14.117585548019834</v>
      </c>
      <c r="F168" s="99">
        <v>16.372896829348964</v>
      </c>
      <c r="G168" s="99">
        <v>14.654712439601679</v>
      </c>
      <c r="H168" s="99">
        <v>14.386473750468193</v>
      </c>
      <c r="I168" s="99">
        <v>13.253535233489321</v>
      </c>
      <c r="J168" s="99">
        <v>13.049301396246276</v>
      </c>
      <c r="K168" s="99">
        <v>12.958892124582754</v>
      </c>
      <c r="L168" s="99">
        <v>13.807106347573812</v>
      </c>
      <c r="M168" s="99">
        <v>15.708920463083642</v>
      </c>
      <c r="N168" s="99">
        <v>14.300515196014087</v>
      </c>
      <c r="O168" s="99">
        <v>13.789058653655786</v>
      </c>
      <c r="P168" s="99">
        <v>13.172616286094094</v>
      </c>
      <c r="Q168" s="99">
        <v>12.984125074794841</v>
      </c>
      <c r="R168" s="99">
        <v>13.215469442024844</v>
      </c>
      <c r="S168" s="99">
        <v>13.520696879841509</v>
      </c>
      <c r="T168" s="99">
        <v>13.373819495160275</v>
      </c>
      <c r="U168" s="99">
        <v>12.816134405475776</v>
      </c>
      <c r="V168" s="99">
        <v>12.409485462409908</v>
      </c>
      <c r="W168" s="99">
        <v>11.738970600058305</v>
      </c>
      <c r="DA168" s="63" t="s">
        <v>2904</v>
      </c>
    </row>
    <row r="169" spans="1:105" ht="12" customHeight="1" x14ac:dyDescent="0.25">
      <c r="A169" s="100" t="s">
        <v>50</v>
      </c>
      <c r="B169" s="102">
        <v>4.0924918641386094</v>
      </c>
      <c r="C169" s="102">
        <v>3.5899646508515168</v>
      </c>
      <c r="D169" s="102">
        <v>4.1545246592326954</v>
      </c>
      <c r="E169" s="102">
        <v>3.4045100047505601</v>
      </c>
      <c r="F169" s="102">
        <v>4.7878578028226251</v>
      </c>
      <c r="G169" s="102">
        <v>3.7014035339652804</v>
      </c>
      <c r="H169" s="102">
        <v>3.6678900462700792</v>
      </c>
      <c r="I169" s="102">
        <v>3.3845458839147362</v>
      </c>
      <c r="J169" s="102">
        <v>4.0728125695231139</v>
      </c>
      <c r="K169" s="102">
        <v>3.4535300175304484</v>
      </c>
      <c r="L169" s="102">
        <v>3.4154234546246807</v>
      </c>
      <c r="M169" s="102">
        <v>4.4910429766400854</v>
      </c>
      <c r="N169" s="102">
        <v>3.2344124739308167</v>
      </c>
      <c r="O169" s="102">
        <v>3.0835979705015459</v>
      </c>
      <c r="P169" s="102">
        <v>4.1934372861672529</v>
      </c>
      <c r="Q169" s="102">
        <v>3.0587051358285717</v>
      </c>
      <c r="R169" s="102">
        <v>2.9268592121709447</v>
      </c>
      <c r="S169" s="102">
        <v>3.0675061328238069</v>
      </c>
      <c r="T169" s="102">
        <v>2.6625409303709762</v>
      </c>
      <c r="U169" s="102">
        <v>2.8023418461900373</v>
      </c>
      <c r="V169" s="102">
        <v>2.5078511628111433</v>
      </c>
      <c r="W169" s="102">
        <v>2.8800011203278335</v>
      </c>
      <c r="DA169" s="131" t="s">
        <v>2905</v>
      </c>
    </row>
    <row r="170" spans="1:105" ht="12" customHeight="1" x14ac:dyDescent="0.25">
      <c r="A170" s="103" t="s">
        <v>52</v>
      </c>
      <c r="B170" s="105">
        <v>10.481371314601828</v>
      </c>
      <c r="C170" s="105">
        <v>10.959539262060538</v>
      </c>
      <c r="D170" s="105">
        <v>10.475318134948797</v>
      </c>
      <c r="E170" s="105">
        <v>10.713075543269273</v>
      </c>
      <c r="F170" s="105">
        <v>11.585039026526342</v>
      </c>
      <c r="G170" s="105">
        <v>10.953308905636401</v>
      </c>
      <c r="H170" s="105">
        <v>10.718583704198114</v>
      </c>
      <c r="I170" s="105">
        <v>9.8689893495745871</v>
      </c>
      <c r="J170" s="105">
        <v>8.9764888267231608</v>
      </c>
      <c r="K170" s="105">
        <v>9.5053621070523047</v>
      </c>
      <c r="L170" s="105">
        <v>10.391682892949129</v>
      </c>
      <c r="M170" s="105">
        <v>11.217877486443557</v>
      </c>
      <c r="N170" s="105">
        <v>11.066102722083269</v>
      </c>
      <c r="O170" s="105">
        <v>10.705460683154241</v>
      </c>
      <c r="P170" s="105">
        <v>8.979178999926841</v>
      </c>
      <c r="Q170" s="105">
        <v>9.9254199389662681</v>
      </c>
      <c r="R170" s="105">
        <v>10.288610229853898</v>
      </c>
      <c r="S170" s="105">
        <v>10.453190747017702</v>
      </c>
      <c r="T170" s="105">
        <v>10.711278564789298</v>
      </c>
      <c r="U170" s="105">
        <v>10.013792559285736</v>
      </c>
      <c r="V170" s="105">
        <v>9.9016342995987632</v>
      </c>
      <c r="W170" s="105">
        <v>8.8589694797304741</v>
      </c>
      <c r="DA170" s="132" t="s">
        <v>2906</v>
      </c>
    </row>
    <row r="171" spans="1:105" ht="12" customHeight="1" x14ac:dyDescent="0.25">
      <c r="A171" s="106" t="s">
        <v>122</v>
      </c>
      <c r="B171" s="102">
        <v>20.504934266900925</v>
      </c>
      <c r="C171" s="102">
        <v>19.98119100766926</v>
      </c>
      <c r="D171" s="102">
        <v>20.862874879924121</v>
      </c>
      <c r="E171" s="102">
        <v>19.592050568033294</v>
      </c>
      <c r="F171" s="102">
        <v>20.539621298074714</v>
      </c>
      <c r="G171" s="102">
        <v>19.612843574533308</v>
      </c>
      <c r="H171" s="102">
        <v>19.357997624964792</v>
      </c>
      <c r="I171" s="102">
        <v>18.421668557472341</v>
      </c>
      <c r="J171" s="102">
        <v>18.153849682251298</v>
      </c>
      <c r="K171" s="102">
        <v>17.919344714536567</v>
      </c>
      <c r="L171" s="102">
        <v>18.921567965886773</v>
      </c>
      <c r="M171" s="102">
        <v>20.247787608977223</v>
      </c>
      <c r="N171" s="102">
        <v>19.088549530417556</v>
      </c>
      <c r="O171" s="102">
        <v>18.403004599674464</v>
      </c>
      <c r="P171" s="102">
        <v>18.634811254197828</v>
      </c>
      <c r="Q171" s="102">
        <v>17.863197149592569</v>
      </c>
      <c r="R171" s="102">
        <v>17.790650721729271</v>
      </c>
      <c r="S171" s="102">
        <v>17.688441757631907</v>
      </c>
      <c r="T171" s="102">
        <v>17.212319215558797</v>
      </c>
      <c r="U171" s="102">
        <v>17.001489999471584</v>
      </c>
      <c r="V171" s="102">
        <v>16.275076300470484</v>
      </c>
      <c r="W171" s="102">
        <v>14.552831812636484</v>
      </c>
      <c r="DA171" s="131" t="s">
        <v>2907</v>
      </c>
    </row>
    <row r="172" spans="1:105" ht="12" customHeight="1" x14ac:dyDescent="0.25">
      <c r="A172" s="107" t="s">
        <v>121</v>
      </c>
      <c r="B172" s="105">
        <v>14.294202393516917</v>
      </c>
      <c r="C172" s="105">
        <v>13.796629747908801</v>
      </c>
      <c r="D172" s="105">
        <v>14.678349395738264</v>
      </c>
      <c r="E172" s="105">
        <v>13.638644895919652</v>
      </c>
      <c r="F172" s="105">
        <v>14.652591566338183</v>
      </c>
      <c r="G172" s="105">
        <v>13.873558070431292</v>
      </c>
      <c r="H172" s="105">
        <v>13.797122205759175</v>
      </c>
      <c r="I172" s="105">
        <v>13.176343993170816</v>
      </c>
      <c r="J172" s="105">
        <v>13.251367185367116</v>
      </c>
      <c r="K172" s="105">
        <v>12.888111976421449</v>
      </c>
      <c r="L172" s="105">
        <v>13.545471815961861</v>
      </c>
      <c r="M172" s="105">
        <v>14.754051765592992</v>
      </c>
      <c r="N172" s="105">
        <v>13.689939495687959</v>
      </c>
      <c r="O172" s="105">
        <v>13.245998431007306</v>
      </c>
      <c r="P172" s="105">
        <v>13.927402188019816</v>
      </c>
      <c r="Q172" s="105">
        <v>13.071436309537024</v>
      </c>
      <c r="R172" s="105">
        <v>13.100706574890863</v>
      </c>
      <c r="S172" s="105">
        <v>13.226976891668384</v>
      </c>
      <c r="T172" s="105">
        <v>12.998159558292997</v>
      </c>
      <c r="U172" s="105">
        <v>13.1415374028866</v>
      </c>
      <c r="V172" s="105">
        <v>12.654133827017354</v>
      </c>
      <c r="W172" s="105">
        <v>11.538377790830159</v>
      </c>
      <c r="DA172" s="132" t="s">
        <v>2908</v>
      </c>
    </row>
    <row r="173" spans="1:105" ht="12" customHeight="1" x14ac:dyDescent="0.25">
      <c r="A173" s="108" t="s">
        <v>53</v>
      </c>
      <c r="B173" s="99">
        <v>3.6946637037823633</v>
      </c>
      <c r="C173" s="99">
        <v>3.1168126556670135</v>
      </c>
      <c r="D173" s="99">
        <v>3.8234859739843823</v>
      </c>
      <c r="E173" s="99">
        <v>3.0009893299513424</v>
      </c>
      <c r="F173" s="99">
        <v>3.9421320454488735</v>
      </c>
      <c r="G173" s="99">
        <v>3.205462641076827</v>
      </c>
      <c r="H173" s="99">
        <v>3.2241259026517386</v>
      </c>
      <c r="I173" s="99">
        <v>3.0916600519060164</v>
      </c>
      <c r="J173" s="99">
        <v>3.8436058427603323</v>
      </c>
      <c r="K173" s="99">
        <v>3.1798957217879815</v>
      </c>
      <c r="L173" s="99">
        <v>3.0979313351642608</v>
      </c>
      <c r="M173" s="99">
        <v>3.9317526068488542</v>
      </c>
      <c r="N173" s="99">
        <v>2.8633256320333107</v>
      </c>
      <c r="O173" s="99">
        <v>2.7240114108813409</v>
      </c>
      <c r="P173" s="99">
        <v>4.1971923484757641</v>
      </c>
      <c r="Q173" s="99">
        <v>2.8877468572411469</v>
      </c>
      <c r="R173" s="99">
        <v>2.7526438079199167</v>
      </c>
      <c r="S173" s="99">
        <v>2.917324428421499</v>
      </c>
      <c r="T173" s="99">
        <v>2.5535068452784491</v>
      </c>
      <c r="U173" s="99">
        <v>2.9019946194161457</v>
      </c>
      <c r="V173" s="99">
        <v>2.5773541729813907</v>
      </c>
      <c r="W173" s="99">
        <v>2.8832056699876172</v>
      </c>
      <c r="DA173" s="63" t="s">
        <v>2909</v>
      </c>
    </row>
    <row r="174" spans="1:105" ht="12" customHeight="1" x14ac:dyDescent="0.25">
      <c r="A174" s="115" t="s">
        <v>52</v>
      </c>
      <c r="B174" s="110">
        <v>10.599538689734551</v>
      </c>
      <c r="C174" s="110">
        <v>10.679817092241787</v>
      </c>
      <c r="D174" s="110">
        <v>10.854863421753882</v>
      </c>
      <c r="E174" s="110">
        <v>10.637655565968309</v>
      </c>
      <c r="F174" s="110">
        <v>10.710459520889309</v>
      </c>
      <c r="G174" s="110">
        <v>10.668095429354464</v>
      </c>
      <c r="H174" s="110">
        <v>10.572996303107436</v>
      </c>
      <c r="I174" s="110">
        <v>10.0846839412648</v>
      </c>
      <c r="J174" s="110">
        <v>9.407761342606781</v>
      </c>
      <c r="K174" s="110">
        <v>9.7082162546334665</v>
      </c>
      <c r="L174" s="110">
        <v>10.447540480797599</v>
      </c>
      <c r="M174" s="110">
        <v>10.822299158744142</v>
      </c>
      <c r="N174" s="110">
        <v>10.82661386365465</v>
      </c>
      <c r="O174" s="110">
        <v>10.521987020125966</v>
      </c>
      <c r="P174" s="110">
        <v>9.7302098395440524</v>
      </c>
      <c r="Q174" s="110">
        <v>10.183689452295873</v>
      </c>
      <c r="R174" s="110">
        <v>10.348062766970944</v>
      </c>
      <c r="S174" s="110">
        <v>10.309652463246884</v>
      </c>
      <c r="T174" s="110">
        <v>10.444652713014547</v>
      </c>
      <c r="U174" s="110">
        <v>10.239542783470455</v>
      </c>
      <c r="V174" s="110">
        <v>10.076779654035967</v>
      </c>
      <c r="W174" s="110">
        <v>8.6551721208425416</v>
      </c>
      <c r="DA174" s="60" t="s">
        <v>2910</v>
      </c>
    </row>
    <row r="175" spans="1:105" ht="12" customHeight="1" x14ac:dyDescent="0.25">
      <c r="A175" s="121" t="s">
        <v>54</v>
      </c>
      <c r="B175" s="123">
        <v>9.6944123505395918</v>
      </c>
      <c r="C175" s="123">
        <v>9.8045502723706228</v>
      </c>
      <c r="D175" s="123">
        <v>9.9028374030324109</v>
      </c>
      <c r="E175" s="123">
        <v>9.3189409752658623</v>
      </c>
      <c r="F175" s="123">
        <v>10.595786509007928</v>
      </c>
      <c r="G175" s="123">
        <v>9.0888862631494245</v>
      </c>
      <c r="H175" s="123">
        <v>9.2872683787487045</v>
      </c>
      <c r="I175" s="123">
        <v>8.5066684453921493</v>
      </c>
      <c r="J175" s="123">
        <v>7.953692067040314</v>
      </c>
      <c r="K175" s="123">
        <v>7.8235478907099054</v>
      </c>
      <c r="L175" s="123">
        <v>7.4302505388227349</v>
      </c>
      <c r="M175" s="123">
        <v>7.4384853360331737</v>
      </c>
      <c r="N175" s="123">
        <v>6.4832501865628123</v>
      </c>
      <c r="O175" s="123">
        <v>6.9395501197428828</v>
      </c>
      <c r="P175" s="123">
        <v>6.3700365384344231</v>
      </c>
      <c r="Q175" s="123">
        <v>6.4452264011201015</v>
      </c>
      <c r="R175" s="123">
        <v>6.4355237678159192</v>
      </c>
      <c r="S175" s="123">
        <v>7.220370742178984</v>
      </c>
      <c r="T175" s="123">
        <v>7.1624652609073465</v>
      </c>
      <c r="U175" s="123">
        <v>7.0135366503384819</v>
      </c>
      <c r="V175" s="123">
        <v>7.1370905793556059</v>
      </c>
      <c r="W175" s="123">
        <v>6.8545986284605736</v>
      </c>
      <c r="DA175" s="130" t="s">
        <v>2911</v>
      </c>
    </row>
    <row r="176" spans="1:105" ht="12" customHeight="1" x14ac:dyDescent="0.25">
      <c r="A176" s="97" t="s">
        <v>50</v>
      </c>
      <c r="B176" s="99">
        <v>11.220276479000637</v>
      </c>
      <c r="C176" s="99">
        <v>10.945648244128837</v>
      </c>
      <c r="D176" s="99">
        <v>11.105389348895848</v>
      </c>
      <c r="E176" s="99">
        <v>10.841100937826377</v>
      </c>
      <c r="F176" s="99">
        <v>11.603351762329229</v>
      </c>
      <c r="G176" s="99">
        <v>10.835209293857844</v>
      </c>
      <c r="H176" s="99">
        <v>10.380700962014153</v>
      </c>
      <c r="I176" s="99">
        <v>9.4464744058635084</v>
      </c>
      <c r="J176" s="99">
        <v>9.2576599133961093</v>
      </c>
      <c r="K176" s="99">
        <v>8.7865505636892358</v>
      </c>
      <c r="L176" s="99">
        <v>8.5576160478514183</v>
      </c>
      <c r="M176" s="99">
        <v>8.7372630461530765</v>
      </c>
      <c r="N176" s="99">
        <v>7.5551406646926749</v>
      </c>
      <c r="O176" s="99">
        <v>7.5168029039348072</v>
      </c>
      <c r="P176" s="99">
        <v>7.7119451733176705</v>
      </c>
      <c r="Q176" s="99">
        <v>7.3452630557651535</v>
      </c>
      <c r="R176" s="99">
        <v>7.641184743097722</v>
      </c>
      <c r="S176" s="99">
        <v>8.2737311228901742</v>
      </c>
      <c r="T176" s="99">
        <v>8.5154529310415228</v>
      </c>
      <c r="U176" s="99">
        <v>8.4462236216237248</v>
      </c>
      <c r="V176" s="99">
        <v>8.5897075326478038</v>
      </c>
      <c r="W176" s="99">
        <v>8.2785279995980776</v>
      </c>
      <c r="DA176" s="63" t="s">
        <v>2912</v>
      </c>
    </row>
    <row r="177" spans="1:105" ht="12" customHeight="1" x14ac:dyDescent="0.25">
      <c r="A177" s="109" t="s">
        <v>120</v>
      </c>
      <c r="B177" s="110">
        <v>8.6821240896419365</v>
      </c>
      <c r="C177" s="110">
        <v>9.0753250780290013</v>
      </c>
      <c r="D177" s="110">
        <v>9.1503578130327874</v>
      </c>
      <c r="E177" s="110">
        <v>8.3352780468027987</v>
      </c>
      <c r="F177" s="110">
        <v>9.9347801111715022</v>
      </c>
      <c r="G177" s="110">
        <v>8.0211265023075029</v>
      </c>
      <c r="H177" s="110">
        <v>8.6676211351727535</v>
      </c>
      <c r="I177" s="110">
        <v>7.9981467004489293</v>
      </c>
      <c r="J177" s="110">
        <v>7.176388117861908</v>
      </c>
      <c r="K177" s="110">
        <v>7.2289319545369546</v>
      </c>
      <c r="L177" s="110">
        <v>6.7340830699773599</v>
      </c>
      <c r="M177" s="110">
        <v>6.6530030501778583</v>
      </c>
      <c r="N177" s="110">
        <v>5.8167002503697658</v>
      </c>
      <c r="O177" s="110">
        <v>6.5646926475622092</v>
      </c>
      <c r="P177" s="110">
        <v>5.4981027554538544</v>
      </c>
      <c r="Q177" s="110">
        <v>5.891010749322426</v>
      </c>
      <c r="R177" s="110">
        <v>5.7352166655763552</v>
      </c>
      <c r="S177" s="110">
        <v>6.6597774470288948</v>
      </c>
      <c r="T177" s="110">
        <v>6.4771507225720031</v>
      </c>
      <c r="U177" s="110">
        <v>6.3189736367380691</v>
      </c>
      <c r="V177" s="110">
        <v>6.4534643351781931</v>
      </c>
      <c r="W177" s="110">
        <v>6.1886564852850112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69.414735507092701</v>
      </c>
      <c r="C3" s="118">
        <f t="shared" si="0"/>
        <v>89.049678488461453</v>
      </c>
      <c r="D3" s="118">
        <f t="shared" si="0"/>
        <v>49.388493459984431</v>
      </c>
      <c r="E3" s="118">
        <f t="shared" si="0"/>
        <v>72.801490828767427</v>
      </c>
      <c r="F3" s="118">
        <f t="shared" si="0"/>
        <v>70.737357246325729</v>
      </c>
      <c r="G3" s="118">
        <f t="shared" si="0"/>
        <v>80.341645638589313</v>
      </c>
      <c r="H3" s="118">
        <f t="shared" si="0"/>
        <v>94.552362464917735</v>
      </c>
      <c r="I3" s="118">
        <f t="shared" si="0"/>
        <v>88.460587968817379</v>
      </c>
      <c r="J3" s="118">
        <f t="shared" si="0"/>
        <v>85.20929658143919</v>
      </c>
      <c r="K3" s="118">
        <f t="shared" si="0"/>
        <v>86.022471204874194</v>
      </c>
      <c r="L3" s="118">
        <f t="shared" si="0"/>
        <v>94.043924559200775</v>
      </c>
      <c r="M3" s="118">
        <f t="shared" si="0"/>
        <v>107.38261663996995</v>
      </c>
      <c r="N3" s="118">
        <f t="shared" si="0"/>
        <v>107.93369848099948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49.198443380868426</v>
      </c>
      <c r="C4" s="123">
        <f t="shared" si="3"/>
        <v>68.458687204181118</v>
      </c>
      <c r="D4" s="123">
        <f t="shared" si="3"/>
        <v>28.21378226872498</v>
      </c>
      <c r="E4" s="123">
        <f t="shared" si="3"/>
        <v>49.080532592310369</v>
      </c>
      <c r="F4" s="123">
        <f t="shared" si="3"/>
        <v>46.433064608498377</v>
      </c>
      <c r="G4" s="123">
        <f t="shared" si="3"/>
        <v>57.936916180554434</v>
      </c>
      <c r="H4" s="123">
        <f t="shared" si="3"/>
        <v>72.06681092872067</v>
      </c>
      <c r="I4" s="123">
        <f t="shared" si="3"/>
        <v>67.987009188221279</v>
      </c>
      <c r="J4" s="123">
        <f t="shared" si="3"/>
        <v>65.238784661356263</v>
      </c>
      <c r="K4" s="123">
        <f t="shared" si="3"/>
        <v>67.064433011059492</v>
      </c>
      <c r="L4" s="123">
        <f t="shared" si="3"/>
        <v>75.318159585723237</v>
      </c>
      <c r="M4" s="123">
        <f t="shared" si="3"/>
        <v>87.21250781890582</v>
      </c>
      <c r="N4" s="123">
        <f t="shared" si="3"/>
        <v>87.391962581689668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2916</v>
      </c>
    </row>
    <row r="5" spans="1:105" ht="12" customHeight="1" x14ac:dyDescent="0.25">
      <c r="A5" s="97" t="s">
        <v>51</v>
      </c>
      <c r="B5" s="99">
        <v>48.69581131958769</v>
      </c>
      <c r="C5" s="99">
        <v>67.777998500194244</v>
      </c>
      <c r="D5" s="99">
        <v>27.936662198772513</v>
      </c>
      <c r="E5" s="99">
        <v>48.644874392956943</v>
      </c>
      <c r="F5" s="99">
        <v>45.997374683823068</v>
      </c>
      <c r="G5" s="99">
        <v>57.400852994330435</v>
      </c>
      <c r="H5" s="99">
        <v>71.420250146091391</v>
      </c>
      <c r="I5" s="99">
        <v>67.393176503286313</v>
      </c>
      <c r="J5" s="99">
        <v>64.694443692912245</v>
      </c>
      <c r="K5" s="99">
        <v>66.512474618993465</v>
      </c>
      <c r="L5" s="99">
        <v>74.682050973865543</v>
      </c>
      <c r="M5" s="99">
        <v>86.479879886290902</v>
      </c>
      <c r="N5" s="99">
        <v>86.702792817169666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2917</v>
      </c>
    </row>
    <row r="6" spans="1:105" ht="12" customHeight="1" x14ac:dyDescent="0.25">
      <c r="A6" s="97" t="s">
        <v>53</v>
      </c>
      <c r="B6" s="99">
        <v>0.5026320612807379</v>
      </c>
      <c r="C6" s="99">
        <v>0.68068870398687198</v>
      </c>
      <c r="D6" s="99">
        <v>0.27712006995246641</v>
      </c>
      <c r="E6" s="99">
        <v>0.43565819935342498</v>
      </c>
      <c r="F6" s="99">
        <v>0.43568992467530876</v>
      </c>
      <c r="G6" s="99">
        <v>0.53606318622399984</v>
      </c>
      <c r="H6" s="99">
        <v>0.64656078262927563</v>
      </c>
      <c r="I6" s="99">
        <v>0.59383268493496821</v>
      </c>
      <c r="J6" s="99">
        <v>0.54434096844401814</v>
      </c>
      <c r="K6" s="99">
        <v>0.5519583920660196</v>
      </c>
      <c r="L6" s="99">
        <v>0.63610861185769174</v>
      </c>
      <c r="M6" s="99">
        <v>0.73262793261491432</v>
      </c>
      <c r="N6" s="99">
        <v>0.68916976451999601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0.61841481726061975</v>
      </c>
      <c r="C7" s="123">
        <f t="shared" si="6"/>
        <v>0.89693011906825015</v>
      </c>
      <c r="D7" s="123">
        <f t="shared" si="6"/>
        <v>1.1505608623963413</v>
      </c>
      <c r="E7" s="123">
        <f t="shared" si="6"/>
        <v>4.5658034818196134</v>
      </c>
      <c r="F7" s="123">
        <f t="shared" si="6"/>
        <v>2.994340188610332</v>
      </c>
      <c r="G7" s="123">
        <f t="shared" si="6"/>
        <v>3.0284425156066046</v>
      </c>
      <c r="H7" s="123">
        <f t="shared" si="6"/>
        <v>3.0576126548268276</v>
      </c>
      <c r="I7" s="123">
        <f t="shared" si="6"/>
        <v>2.2136540933167197</v>
      </c>
      <c r="J7" s="123">
        <f t="shared" si="6"/>
        <v>2.385331352470565</v>
      </c>
      <c r="K7" s="123">
        <f t="shared" si="6"/>
        <v>1.5026688384369777</v>
      </c>
      <c r="L7" s="123">
        <f t="shared" si="6"/>
        <v>0.85104254795762158</v>
      </c>
      <c r="M7" s="123">
        <f t="shared" si="6"/>
        <v>1.2911478601813287</v>
      </c>
      <c r="N7" s="123">
        <f t="shared" si="6"/>
        <v>3.0504486701748599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0.61841481726061975</v>
      </c>
      <c r="C8" s="99">
        <f>RES_hhdet_tesh!C8/RES_summary!C$19</f>
        <v>0.89693011906825015</v>
      </c>
      <c r="D8" s="99">
        <f>RES_hhdet_tesh!D8/RES_summary!D$19</f>
        <v>1.1505608623963413</v>
      </c>
      <c r="E8" s="99">
        <f>RES_hhdet_tesh!E8/RES_summary!E$19</f>
        <v>4.5658034818196134</v>
      </c>
      <c r="F8" s="99">
        <f>RES_hhdet_tesh!F8/RES_summary!F$19</f>
        <v>2.994340188610332</v>
      </c>
      <c r="G8" s="99">
        <f>RES_hhdet_tesh!G8/RES_summary!G$19</f>
        <v>3.0284425156066046</v>
      </c>
      <c r="H8" s="99">
        <f>RES_hhdet_tesh!H8/RES_summary!H$19</f>
        <v>3.0576126548268276</v>
      </c>
      <c r="I8" s="99">
        <f>RES_hhdet_tesh!I8/RES_summary!I$19</f>
        <v>2.2136540933167197</v>
      </c>
      <c r="J8" s="99">
        <f>RES_hhdet_tesh!J8/RES_summary!J$19</f>
        <v>2.385331352470565</v>
      </c>
      <c r="K8" s="99">
        <f>RES_hhdet_tesh!K8/RES_summary!K$19</f>
        <v>1.5026688384369777</v>
      </c>
      <c r="L8" s="99">
        <f>RES_hhdet_tesh!L8/RES_summary!L$19</f>
        <v>0.85104254795762158</v>
      </c>
      <c r="M8" s="99">
        <f>RES_hhdet_tesh!M8/RES_summary!M$19</f>
        <v>1.2911478601813287</v>
      </c>
      <c r="N8" s="99">
        <f>RES_hhdet_tesh!N8/RES_summary!N$19</f>
        <v>3.0504486701748599</v>
      </c>
      <c r="O8" s="99">
        <f>RES_hhdet_tesh!O8/RES_summary!O$19</f>
        <v>0</v>
      </c>
      <c r="P8" s="99">
        <f>RES_hhdet_tesh!P8/RES_summary!P$19</f>
        <v>0</v>
      </c>
      <c r="Q8" s="99">
        <f>RES_hhdet_tesh!Q8/RES_summary!Q$19</f>
        <v>0</v>
      </c>
      <c r="R8" s="99">
        <f>RES_hhdet_tesh!R8/RES_summary!R$19</f>
        <v>0</v>
      </c>
      <c r="S8" s="99">
        <f>RES_hhdet_tesh!S8/RES_summary!S$19</f>
        <v>0</v>
      </c>
      <c r="T8" s="99">
        <f>RES_hhdet_tesh!T8/RES_summary!T$19</f>
        <v>0</v>
      </c>
      <c r="U8" s="99">
        <f>RES_hhdet_tesh!U8/RES_summary!U$19</f>
        <v>0</v>
      </c>
      <c r="V8" s="99">
        <f>RES_hhdet_tesh!V8/RES_summary!V$19</f>
        <v>0</v>
      </c>
      <c r="W8" s="99">
        <f>RES_hhdet_tesh!W8/RES_summary!W$19</f>
        <v>0</v>
      </c>
      <c r="DA8" s="63" t="s">
        <v>2920</v>
      </c>
    </row>
    <row r="9" spans="1:105" ht="12" customHeight="1" x14ac:dyDescent="0.25">
      <c r="A9" s="121" t="s">
        <v>55</v>
      </c>
      <c r="B9" s="123">
        <v>12.856028793758808</v>
      </c>
      <c r="C9" s="123">
        <v>12.826909371226026</v>
      </c>
      <c r="D9" s="123">
        <v>13.066848351999269</v>
      </c>
      <c r="E9" s="123">
        <v>12.621171943036128</v>
      </c>
      <c r="F9" s="123">
        <v>13.824289134478134</v>
      </c>
      <c r="G9" s="123">
        <v>12.946963668941301</v>
      </c>
      <c r="H9" s="123">
        <v>12.780521920809997</v>
      </c>
      <c r="I9" s="123">
        <v>12.109542384921763</v>
      </c>
      <c r="J9" s="123">
        <v>11.92632777314712</v>
      </c>
      <c r="K9" s="123">
        <v>11.840217200487771</v>
      </c>
      <c r="L9" s="123">
        <v>12.568907449750901</v>
      </c>
      <c r="M9" s="123">
        <v>13.577377970438073</v>
      </c>
      <c r="N9" s="123">
        <v>12.861900464278774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2921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2922</v>
      </c>
    </row>
    <row r="11" spans="1:105" ht="12" customHeight="1" x14ac:dyDescent="0.25">
      <c r="A11" s="97" t="s">
        <v>124</v>
      </c>
      <c r="B11" s="99">
        <v>12.784691923964601</v>
      </c>
      <c r="C11" s="99">
        <v>12.991437704379036</v>
      </c>
      <c r="D11" s="99">
        <v>12.837068675445817</v>
      </c>
      <c r="E11" s="99">
        <v>12.666606532743423</v>
      </c>
      <c r="F11" s="99">
        <v>14.360917179246606</v>
      </c>
      <c r="G11" s="99">
        <v>13.115327197718766</v>
      </c>
      <c r="H11" s="99">
        <v>12.873490757900493</v>
      </c>
      <c r="I11" s="99">
        <v>11.864363482740638</v>
      </c>
      <c r="J11" s="99">
        <v>11.410769078817447</v>
      </c>
      <c r="K11" s="99">
        <v>11.615813331372614</v>
      </c>
      <c r="L11" s="99">
        <v>12.523526012531775</v>
      </c>
      <c r="M11" s="99">
        <v>14.032871548857246</v>
      </c>
      <c r="N11" s="99">
        <v>13.133581646873052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2923</v>
      </c>
    </row>
    <row r="12" spans="1:105" ht="12" customHeight="1" x14ac:dyDescent="0.25">
      <c r="A12" s="97" t="s">
        <v>123</v>
      </c>
      <c r="B12" s="99">
        <v>12.784691923964605</v>
      </c>
      <c r="C12" s="99">
        <v>12.991935565675565</v>
      </c>
      <c r="D12" s="99">
        <v>12.837670485418977</v>
      </c>
      <c r="E12" s="99">
        <v>12.668635844512453</v>
      </c>
      <c r="F12" s="99">
        <v>14.364677971588209</v>
      </c>
      <c r="G12" s="99">
        <v>13.124179064380833</v>
      </c>
      <c r="H12" s="99">
        <v>12.882483585998289</v>
      </c>
      <c r="I12" s="99">
        <v>11.880170365470278</v>
      </c>
      <c r="J12" s="99">
        <v>11.426074502816114</v>
      </c>
      <c r="K12" s="99">
        <v>11.627310178821563</v>
      </c>
      <c r="L12" s="99">
        <v>12.531897689894157</v>
      </c>
      <c r="M12" s="99">
        <v>14.036513385662531</v>
      </c>
      <c r="N12" s="99">
        <v>13.135512094218814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2.3033206093627756</v>
      </c>
      <c r="C13" s="102">
        <v>2.0319827204887964</v>
      </c>
      <c r="D13" s="102">
        <v>2.3610444065639902</v>
      </c>
      <c r="E13" s="102">
        <v>1.9517197268411681</v>
      </c>
      <c r="F13" s="102">
        <v>2.771048840151872</v>
      </c>
      <c r="G13" s="102">
        <v>2.1594102809721716</v>
      </c>
      <c r="H13" s="102">
        <v>2.1528436955732446</v>
      </c>
      <c r="I13" s="102">
        <v>1.9958173221365241</v>
      </c>
      <c r="J13" s="102">
        <v>2.4193948868827895</v>
      </c>
      <c r="K13" s="102">
        <v>2.0715462275980272</v>
      </c>
      <c r="L13" s="102">
        <v>2.0692579294267599</v>
      </c>
      <c r="M13" s="102">
        <v>2.7355197141417169</v>
      </c>
      <c r="N13" s="102">
        <v>1.9834852448481439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10.481371314601828</v>
      </c>
      <c r="C14" s="105">
        <v>10.95995284518677</v>
      </c>
      <c r="D14" s="105">
        <v>10.476626078854988</v>
      </c>
      <c r="E14" s="105">
        <v>10.716916117671287</v>
      </c>
      <c r="F14" s="105">
        <v>11.593629131436339</v>
      </c>
      <c r="G14" s="105">
        <v>10.964768783408664</v>
      </c>
      <c r="H14" s="105">
        <v>10.729639890425045</v>
      </c>
      <c r="I14" s="105">
        <v>9.8843530433337516</v>
      </c>
      <c r="J14" s="105">
        <v>9.006679615933324</v>
      </c>
      <c r="K14" s="105">
        <v>9.5557639512235362</v>
      </c>
      <c r="L14" s="105">
        <v>10.462639760467397</v>
      </c>
      <c r="M14" s="105">
        <v>11.300993671520811</v>
      </c>
      <c r="N14" s="105">
        <v>11.152026849370673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12.929169895059665</v>
      </c>
      <c r="C15" s="102">
        <v>12.658202701930025</v>
      </c>
      <c r="D15" s="102">
        <v>13.302404800837945</v>
      </c>
      <c r="E15" s="102">
        <v>12.574531445675998</v>
      </c>
      <c r="F15" s="102">
        <v>13.273988206676741</v>
      </c>
      <c r="G15" s="102">
        <v>12.774154983231812</v>
      </c>
      <c r="H15" s="102">
        <v>12.701808648372687</v>
      </c>
      <c r="I15" s="102">
        <v>12.133940530826882</v>
      </c>
      <c r="J15" s="102">
        <v>11.979027181239253</v>
      </c>
      <c r="K15" s="102">
        <v>11.861895009819193</v>
      </c>
      <c r="L15" s="102">
        <v>12.570897347607504</v>
      </c>
      <c r="M15" s="102">
        <v>13.527557039139865</v>
      </c>
      <c r="N15" s="102">
        <v>12.832374680065231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2927</v>
      </c>
    </row>
    <row r="16" spans="1:105" ht="12" customHeight="1" x14ac:dyDescent="0.25">
      <c r="A16" s="107" t="s">
        <v>121</v>
      </c>
      <c r="B16" s="105">
        <v>12.929169895059665</v>
      </c>
      <c r="C16" s="105">
        <v>12.659024708625203</v>
      </c>
      <c r="D16" s="105">
        <v>13.304220157038202</v>
      </c>
      <c r="E16" s="105">
        <v>12.577703380961848</v>
      </c>
      <c r="F16" s="105">
        <v>13.277512681532277</v>
      </c>
      <c r="G16" s="105">
        <v>12.782728613247146</v>
      </c>
      <c r="H16" s="105">
        <v>12.708399594584023</v>
      </c>
      <c r="I16" s="105">
        <v>12.146779783878548</v>
      </c>
      <c r="J16" s="105">
        <v>11.994991737973992</v>
      </c>
      <c r="K16" s="105">
        <v>11.877790978873948</v>
      </c>
      <c r="L16" s="105">
        <v>12.591217094267044</v>
      </c>
      <c r="M16" s="105">
        <v>13.536047144686597</v>
      </c>
      <c r="N16" s="105">
        <v>12.835489176037351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2928</v>
      </c>
    </row>
    <row r="17" spans="1:105" ht="12" customHeight="1" x14ac:dyDescent="0.25">
      <c r="A17" s="108" t="s">
        <v>53</v>
      </c>
      <c r="B17" s="99">
        <v>2.3296312053251107</v>
      </c>
      <c r="C17" s="99">
        <v>1.9788119781873925</v>
      </c>
      <c r="D17" s="99">
        <v>2.4477556542135415</v>
      </c>
      <c r="E17" s="99">
        <v>1.9364267761197866</v>
      </c>
      <c r="F17" s="99">
        <v>2.5601961747289939</v>
      </c>
      <c r="G17" s="99">
        <v>2.1012179952318446</v>
      </c>
      <c r="H17" s="99">
        <v>2.1222974639296579</v>
      </c>
      <c r="I17" s="99">
        <v>2.042029201229421</v>
      </c>
      <c r="J17" s="99">
        <v>2.5508436283981202</v>
      </c>
      <c r="K17" s="99">
        <v>2.1189728258456708</v>
      </c>
      <c r="L17" s="99">
        <v>2.0749718313926193</v>
      </c>
      <c r="M17" s="99">
        <v>2.6378492395135509</v>
      </c>
      <c r="N17" s="99">
        <v>1.9275792214672058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2929</v>
      </c>
    </row>
    <row r="18" spans="1:105" ht="12" customHeight="1" x14ac:dyDescent="0.25">
      <c r="A18" s="108" t="s">
        <v>52</v>
      </c>
      <c r="B18" s="99">
        <v>10.599538689734555</v>
      </c>
      <c r="C18" s="99">
        <v>10.680212730437809</v>
      </c>
      <c r="D18" s="99">
        <v>10.856464502824663</v>
      </c>
      <c r="E18" s="99">
        <v>10.641276604842062</v>
      </c>
      <c r="F18" s="99">
        <v>10.717316506803286</v>
      </c>
      <c r="G18" s="99">
        <v>10.681510618015301</v>
      </c>
      <c r="H18" s="99">
        <v>10.586102130654362</v>
      </c>
      <c r="I18" s="99">
        <v>10.104750582649126</v>
      </c>
      <c r="J18" s="99">
        <v>9.4441481095758704</v>
      </c>
      <c r="K18" s="99">
        <v>9.7588181530282778</v>
      </c>
      <c r="L18" s="99">
        <v>10.516245262874428</v>
      </c>
      <c r="M18" s="99">
        <v>10.898197905173047</v>
      </c>
      <c r="N18" s="99">
        <v>10.907909954570142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2930</v>
      </c>
    </row>
    <row r="19" spans="1:105" ht="12" customHeight="1" x14ac:dyDescent="0.25">
      <c r="A19" s="121" t="s">
        <v>54</v>
      </c>
      <c r="B19" s="123">
        <v>6.7418485152048477</v>
      </c>
      <c r="C19" s="123">
        <v>6.8671517939860722</v>
      </c>
      <c r="D19" s="123">
        <v>6.9573019768638442</v>
      </c>
      <c r="E19" s="123">
        <v>6.533982811601315</v>
      </c>
      <c r="F19" s="123">
        <v>7.4856633147388836</v>
      </c>
      <c r="G19" s="123">
        <v>6.4293232734869745</v>
      </c>
      <c r="H19" s="123">
        <v>6.6474169605602373</v>
      </c>
      <c r="I19" s="123">
        <v>6.1503823023576132</v>
      </c>
      <c r="J19" s="123">
        <v>5.6588527944652514</v>
      </c>
      <c r="K19" s="123">
        <v>5.615152154889949</v>
      </c>
      <c r="L19" s="123">
        <v>5.3058149757690218</v>
      </c>
      <c r="M19" s="123">
        <v>5.301582990444734</v>
      </c>
      <c r="N19" s="123">
        <v>4.6293867648561804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6.9299198532275987</v>
      </c>
      <c r="C21" s="99">
        <v>6.76699818301769</v>
      </c>
      <c r="D21" s="99">
        <v>6.8754393362784789</v>
      </c>
      <c r="E21" s="99">
        <v>6.7244079170042843</v>
      </c>
      <c r="F21" s="99">
        <v>7.2112283538740591</v>
      </c>
      <c r="G21" s="99">
        <v>6.7457653423174255</v>
      </c>
      <c r="H21" s="99">
        <v>6.4760179923754304</v>
      </c>
      <c r="I21" s="99">
        <v>5.8992395577871912</v>
      </c>
      <c r="J21" s="99">
        <v>5.7825443074618814</v>
      </c>
      <c r="K21" s="99">
        <v>5.4898101482947395</v>
      </c>
      <c r="L21" s="99">
        <v>5.3483943860494829</v>
      </c>
      <c r="M21" s="99">
        <v>5.4620954472529482</v>
      </c>
      <c r="N21" s="99">
        <v>4.7239984084038653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2933</v>
      </c>
    </row>
    <row r="22" spans="1:105" ht="12" customHeight="1" x14ac:dyDescent="0.25">
      <c r="A22" s="109" t="s">
        <v>120</v>
      </c>
      <c r="B22" s="110">
        <v>6.6170787969300537</v>
      </c>
      <c r="C22" s="110">
        <v>6.933593981467169</v>
      </c>
      <c r="D22" s="110">
        <v>7.0116127844192668</v>
      </c>
      <c r="E22" s="110">
        <v>6.4076495159500961</v>
      </c>
      <c r="F22" s="110">
        <v>7.6677526885587968</v>
      </c>
      <c r="G22" s="110">
        <v>6.2193794546142067</v>
      </c>
      <c r="H22" s="110">
        <v>6.7534634536736977</v>
      </c>
      <c r="I22" s="110">
        <v>6.2476466660890875</v>
      </c>
      <c r="J22" s="110">
        <v>5.6109419046209865</v>
      </c>
      <c r="K22" s="110">
        <v>5.6636989239760842</v>
      </c>
      <c r="L22" s="110">
        <v>5.2893189249890957</v>
      </c>
      <c r="M22" s="110">
        <v>5.2393405428917053</v>
      </c>
      <c r="N22" s="110">
        <v>4.5926850668893593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71.922067447665299</v>
      </c>
      <c r="C24" s="118">
        <f t="shared" si="7"/>
        <v>73.856935790128063</v>
      </c>
      <c r="D24" s="118">
        <f t="shared" si="7"/>
        <v>75.431223801999082</v>
      </c>
      <c r="E24" s="118">
        <f t="shared" si="7"/>
        <v>83.813543590644159</v>
      </c>
      <c r="F24" s="118">
        <f t="shared" si="7"/>
        <v>82.61413825889268</v>
      </c>
      <c r="G24" s="118">
        <f t="shared" si="7"/>
        <v>90.501818758947465</v>
      </c>
      <c r="H24" s="118">
        <f t="shared" si="7"/>
        <v>86.020826959063641</v>
      </c>
      <c r="I24" s="118">
        <f t="shared" si="7"/>
        <v>85.213937944662703</v>
      </c>
      <c r="J24" s="118">
        <f t="shared" si="7"/>
        <v>94.816500931337757</v>
      </c>
      <c r="K24" s="118">
        <f t="shared" si="7"/>
        <v>93.836986935331709</v>
      </c>
      <c r="L24" s="118">
        <f t="shared" si="7"/>
        <v>97.273859467185758</v>
      </c>
      <c r="M24" s="118">
        <f t="shared" si="7"/>
        <v>90.118729168662796</v>
      </c>
      <c r="N24" s="118">
        <f t="shared" si="7"/>
        <v>96.395847069413108</v>
      </c>
      <c r="O24" s="118">
        <f t="shared" si="7"/>
        <v>97.891573279054811</v>
      </c>
      <c r="P24" s="118">
        <f t="shared" si="7"/>
        <v>86.944395518888186</v>
      </c>
      <c r="Q24" s="118">
        <f t="shared" si="7"/>
        <v>90.951600152731061</v>
      </c>
      <c r="R24" s="118">
        <f t="shared" ref="R24:V24" si="8">R25+R28+R30+R39</f>
        <v>92.399995043964495</v>
      </c>
      <c r="S24" s="118">
        <f t="shared" si="8"/>
        <v>96.669149982968349</v>
      </c>
      <c r="T24" s="118">
        <f t="shared" si="8"/>
        <v>92.060156320623719</v>
      </c>
      <c r="U24" s="118">
        <f t="shared" si="8"/>
        <v>93.79583226221655</v>
      </c>
      <c r="V24" s="118">
        <f t="shared" si="8"/>
        <v>90.757451134864965</v>
      </c>
      <c r="W24" s="118">
        <f t="shared" ref="W24" si="9">W25+W28+W30+W39</f>
        <v>96.994042764715402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51.705781004957608</v>
      </c>
      <c r="C25" s="123">
        <f t="shared" si="10"/>
        <v>53.345588147065278</v>
      </c>
      <c r="D25" s="123">
        <f t="shared" si="10"/>
        <v>54.667075971403641</v>
      </c>
      <c r="E25" s="123">
        <f t="shared" si="10"/>
        <v>62.493180873790003</v>
      </c>
      <c r="F25" s="123">
        <f t="shared" si="10"/>
        <v>60.492514674462839</v>
      </c>
      <c r="G25" s="123">
        <f t="shared" si="10"/>
        <v>70.209979560645891</v>
      </c>
      <c r="H25" s="123">
        <f t="shared" si="10"/>
        <v>65.215052475584159</v>
      </c>
      <c r="I25" s="123">
        <f t="shared" si="10"/>
        <v>65.535060402930014</v>
      </c>
      <c r="J25" s="123">
        <f t="shared" si="10"/>
        <v>75.171482501231182</v>
      </c>
      <c r="K25" s="123">
        <f t="shared" si="10"/>
        <v>73.915327268340903</v>
      </c>
      <c r="L25" s="123">
        <f t="shared" si="10"/>
        <v>77.27346265255693</v>
      </c>
      <c r="M25" s="123">
        <f t="shared" si="10"/>
        <v>68.516445661472716</v>
      </c>
      <c r="N25" s="123">
        <f t="shared" si="10"/>
        <v>74.287216673441137</v>
      </c>
      <c r="O25" s="123">
        <f t="shared" si="10"/>
        <v>77.696108005845446</v>
      </c>
      <c r="P25" s="123">
        <f t="shared" si="10"/>
        <v>68.035005420330535</v>
      </c>
      <c r="Q25" s="123">
        <f t="shared" si="10"/>
        <v>70.17662292825591</v>
      </c>
      <c r="R25" s="123">
        <f t="shared" ref="R25:V25" si="11">SUM(R26:R27)</f>
        <v>72.751102212287506</v>
      </c>
      <c r="S25" s="123">
        <f t="shared" si="11"/>
        <v>74.762855502857818</v>
      </c>
      <c r="T25" s="123">
        <f t="shared" si="11"/>
        <v>71.049740226415693</v>
      </c>
      <c r="U25" s="123">
        <f t="shared" si="11"/>
        <v>71.995273045980369</v>
      </c>
      <c r="V25" s="123">
        <f t="shared" si="11"/>
        <v>70.07342691495046</v>
      </c>
      <c r="W25" s="123">
        <f t="shared" ref="W25" si="12">SUM(W26:W27)</f>
        <v>76.897347963241089</v>
      </c>
      <c r="DA25" s="130" t="s">
        <v>2936</v>
      </c>
    </row>
    <row r="26" spans="1:105" ht="12" customHeight="1" x14ac:dyDescent="0.25">
      <c r="A26" s="97" t="s">
        <v>74</v>
      </c>
      <c r="B26" s="99">
        <v>50.405093364166213</v>
      </c>
      <c r="C26" s="99">
        <v>52.039029228747935</v>
      </c>
      <c r="D26" s="99">
        <v>53.344195391288956</v>
      </c>
      <c r="E26" s="99">
        <v>61.124617327608426</v>
      </c>
      <c r="F26" s="99">
        <v>59.093179224233033</v>
      </c>
      <c r="G26" s="99">
        <v>68.608160629843823</v>
      </c>
      <c r="H26" s="99">
        <v>63.771753318451637</v>
      </c>
      <c r="I26" s="99">
        <v>64.12252673877471</v>
      </c>
      <c r="J26" s="99">
        <v>73.622821001271362</v>
      </c>
      <c r="K26" s="99">
        <v>72.413016153409359</v>
      </c>
      <c r="L26" s="99">
        <v>75.662317434739109</v>
      </c>
      <c r="M26" s="99">
        <v>67.09542205424296</v>
      </c>
      <c r="N26" s="99">
        <v>72.83977284074362</v>
      </c>
      <c r="O26" s="99">
        <v>76.087709076883243</v>
      </c>
      <c r="P26" s="99">
        <v>66.595757772952524</v>
      </c>
      <c r="Q26" s="99">
        <v>68.828273696605535</v>
      </c>
      <c r="R26" s="99">
        <v>71.358723348070868</v>
      </c>
      <c r="S26" s="99">
        <v>73.344247632872595</v>
      </c>
      <c r="T26" s="99">
        <v>69.716712282483201</v>
      </c>
      <c r="U26" s="99">
        <v>70.637365966695626</v>
      </c>
      <c r="V26" s="99">
        <v>68.759413334567</v>
      </c>
      <c r="W26" s="99">
        <v>75.504644202365412</v>
      </c>
      <c r="DA26" s="63" t="s">
        <v>2937</v>
      </c>
    </row>
    <row r="27" spans="1:105" ht="12" customHeight="1" x14ac:dyDescent="0.25">
      <c r="A27" s="97" t="s">
        <v>53</v>
      </c>
      <c r="B27" s="99">
        <v>1.3006876407913921</v>
      </c>
      <c r="C27" s="99">
        <v>1.3065589183173458</v>
      </c>
      <c r="D27" s="99">
        <v>1.3228805801146815</v>
      </c>
      <c r="E27" s="99">
        <v>1.3685635461815793</v>
      </c>
      <c r="F27" s="99">
        <v>1.3993354502298045</v>
      </c>
      <c r="G27" s="99">
        <v>1.6018189308020703</v>
      </c>
      <c r="H27" s="99">
        <v>1.4432991571325282</v>
      </c>
      <c r="I27" s="99">
        <v>1.4125336641553061</v>
      </c>
      <c r="J27" s="99">
        <v>1.5486614999598203</v>
      </c>
      <c r="K27" s="99">
        <v>1.5023111149315487</v>
      </c>
      <c r="L27" s="99">
        <v>1.6111452178178141</v>
      </c>
      <c r="M27" s="99">
        <v>1.4210236072297535</v>
      </c>
      <c r="N27" s="99">
        <v>1.4474438326975221</v>
      </c>
      <c r="O27" s="99">
        <v>1.6083989289621992</v>
      </c>
      <c r="P27" s="99">
        <v>1.4392476473780123</v>
      </c>
      <c r="Q27" s="99">
        <v>1.3483492316503791</v>
      </c>
      <c r="R27" s="99">
        <v>1.3923788642166322</v>
      </c>
      <c r="S27" s="99">
        <v>1.4186078699852243</v>
      </c>
      <c r="T27" s="99">
        <v>1.3330279439324879</v>
      </c>
      <c r="U27" s="99">
        <v>1.3579070792847452</v>
      </c>
      <c r="V27" s="99">
        <v>1.3140135803834643</v>
      </c>
      <c r="W27" s="99">
        <v>1.3927037608756763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0.61840819571450323</v>
      </c>
      <c r="C28" s="123">
        <f t="shared" si="13"/>
        <v>0.81976529828112732</v>
      </c>
      <c r="D28" s="123">
        <f t="shared" si="13"/>
        <v>0.72330550121417958</v>
      </c>
      <c r="E28" s="123">
        <f t="shared" si="13"/>
        <v>2.1739764208383265</v>
      </c>
      <c r="F28" s="123">
        <f t="shared" si="13"/>
        <v>0.88006344339583886</v>
      </c>
      <c r="G28" s="123">
        <f t="shared" si="13"/>
        <v>0.97601451615325396</v>
      </c>
      <c r="H28" s="123">
        <f t="shared" si="13"/>
        <v>1.4073097189643766</v>
      </c>
      <c r="I28" s="123">
        <f t="shared" si="13"/>
        <v>1.5071868442954757</v>
      </c>
      <c r="J28" s="123">
        <f t="shared" si="13"/>
        <v>2.1674349571365097</v>
      </c>
      <c r="K28" s="123">
        <f t="shared" si="13"/>
        <v>2.5633336534346136</v>
      </c>
      <c r="L28" s="123">
        <f t="shared" si="13"/>
        <v>2.1847292521430828</v>
      </c>
      <c r="M28" s="123">
        <f t="shared" si="13"/>
        <v>2.7049172247167927</v>
      </c>
      <c r="N28" s="123">
        <f t="shared" si="13"/>
        <v>4.6568515705580209</v>
      </c>
      <c r="O28" s="123">
        <f t="shared" si="13"/>
        <v>2.8065231082252011</v>
      </c>
      <c r="P28" s="123">
        <f t="shared" si="13"/>
        <v>2.089176011600157</v>
      </c>
      <c r="Q28" s="123">
        <f t="shared" si="13"/>
        <v>4.1042217618819654</v>
      </c>
      <c r="R28" s="123">
        <f t="shared" si="13"/>
        <v>2.8305779995117035</v>
      </c>
      <c r="S28" s="123">
        <f t="shared" si="13"/>
        <v>4.275032758687372</v>
      </c>
      <c r="T28" s="123">
        <f t="shared" si="13"/>
        <v>3.4203520362708111</v>
      </c>
      <c r="U28" s="123">
        <f t="shared" si="13"/>
        <v>4.3417883320898758</v>
      </c>
      <c r="V28" s="123">
        <f t="shared" si="13"/>
        <v>3.48156197890988</v>
      </c>
      <c r="W28" s="123">
        <f t="shared" si="13"/>
        <v>4.2129604517800088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0.61840819571450323</v>
      </c>
      <c r="C29" s="99">
        <f>RES_hhdet_tesh!C29/RES_summary!C$19</f>
        <v>0.81976529828112732</v>
      </c>
      <c r="D29" s="99">
        <f>RES_hhdet_tesh!D29/RES_summary!D$19</f>
        <v>0.72330550121417958</v>
      </c>
      <c r="E29" s="99">
        <f>RES_hhdet_tesh!E29/RES_summary!E$19</f>
        <v>2.1739764208383265</v>
      </c>
      <c r="F29" s="99">
        <f>RES_hhdet_tesh!F29/RES_summary!F$19</f>
        <v>0.88006344339583886</v>
      </c>
      <c r="G29" s="99">
        <f>RES_hhdet_tesh!G29/RES_summary!G$19</f>
        <v>0.97601451615325396</v>
      </c>
      <c r="H29" s="99">
        <f>RES_hhdet_tesh!H29/RES_summary!H$19</f>
        <v>1.4073097189643766</v>
      </c>
      <c r="I29" s="99">
        <f>RES_hhdet_tesh!I29/RES_summary!I$19</f>
        <v>1.5071868442954757</v>
      </c>
      <c r="J29" s="99">
        <f>RES_hhdet_tesh!J29/RES_summary!J$19</f>
        <v>2.1674349571365097</v>
      </c>
      <c r="K29" s="99">
        <f>RES_hhdet_tesh!K29/RES_summary!K$19</f>
        <v>2.5633336534346136</v>
      </c>
      <c r="L29" s="99">
        <f>RES_hhdet_tesh!L29/RES_summary!L$19</f>
        <v>2.1847292521430828</v>
      </c>
      <c r="M29" s="99">
        <f>RES_hhdet_tesh!M29/RES_summary!M$19</f>
        <v>2.7049172247167927</v>
      </c>
      <c r="N29" s="99">
        <f>RES_hhdet_tesh!N29/RES_summary!N$19</f>
        <v>4.6568515705580209</v>
      </c>
      <c r="O29" s="99">
        <f>RES_hhdet_tesh!O29/RES_summary!O$19</f>
        <v>2.8065231082252011</v>
      </c>
      <c r="P29" s="99">
        <f>RES_hhdet_tesh!P29/RES_summary!P$19</f>
        <v>2.089176011600157</v>
      </c>
      <c r="Q29" s="99">
        <f>RES_hhdet_tesh!Q29/RES_summary!Q$19</f>
        <v>4.1042217618819654</v>
      </c>
      <c r="R29" s="99">
        <f>RES_hhdet_tesh!R29/RES_summary!R$19</f>
        <v>2.8305779995117035</v>
      </c>
      <c r="S29" s="99">
        <f>RES_hhdet_tesh!S29/RES_summary!S$19</f>
        <v>4.275032758687372</v>
      </c>
      <c r="T29" s="99">
        <f>RES_hhdet_tesh!T29/RES_summary!T$19</f>
        <v>3.4203520362708111</v>
      </c>
      <c r="U29" s="99">
        <f>RES_hhdet_tesh!U29/RES_summary!U$19</f>
        <v>4.3417883320898758</v>
      </c>
      <c r="V29" s="99">
        <f>RES_hhdet_tesh!V29/RES_summary!V$19</f>
        <v>3.48156197890988</v>
      </c>
      <c r="W29" s="99">
        <f>RES_hhdet_tesh!W29/RES_summary!W$19</f>
        <v>4.2129604517800088</v>
      </c>
      <c r="DA29" s="63" t="s">
        <v>2940</v>
      </c>
    </row>
    <row r="30" spans="1:105" ht="12" customHeight="1" x14ac:dyDescent="0.25">
      <c r="A30" s="121" t="s">
        <v>55</v>
      </c>
      <c r="B30" s="123">
        <v>12.856029316796905</v>
      </c>
      <c r="C30" s="123">
        <v>12.822887236661392</v>
      </c>
      <c r="D30" s="123">
        <v>13.08167079180344</v>
      </c>
      <c r="E30" s="123">
        <v>12.615041481772714</v>
      </c>
      <c r="F30" s="123">
        <v>13.753289885551961</v>
      </c>
      <c r="G30" s="123">
        <v>12.899267889074961</v>
      </c>
      <c r="H30" s="123">
        <v>12.742126130292819</v>
      </c>
      <c r="I30" s="123">
        <v>12.04097509586812</v>
      </c>
      <c r="J30" s="123">
        <v>11.804212177172944</v>
      </c>
      <c r="K30" s="123">
        <v>11.759118307819403</v>
      </c>
      <c r="L30" s="123">
        <v>12.504373472049137</v>
      </c>
      <c r="M30" s="123">
        <v>13.575543471230006</v>
      </c>
      <c r="N30" s="123">
        <v>12.809218741948557</v>
      </c>
      <c r="O30" s="123">
        <v>12.382140101597694</v>
      </c>
      <c r="P30" s="123">
        <v>12.287475985073746</v>
      </c>
      <c r="Q30" s="123">
        <v>12.019755030863733</v>
      </c>
      <c r="R30" s="123">
        <v>12.159064485647088</v>
      </c>
      <c r="S30" s="123">
        <v>12.31283140462976</v>
      </c>
      <c r="T30" s="123">
        <v>12.261263910290602</v>
      </c>
      <c r="U30" s="123">
        <v>12.18557333038607</v>
      </c>
      <c r="V30" s="123">
        <v>11.796865382749393</v>
      </c>
      <c r="W30" s="123">
        <v>10.681127724728762</v>
      </c>
      <c r="DA30" s="130" t="s">
        <v>2941</v>
      </c>
    </row>
    <row r="31" spans="1:105" ht="12" customHeight="1" x14ac:dyDescent="0.25">
      <c r="A31" s="97" t="s">
        <v>141</v>
      </c>
      <c r="B31" s="99">
        <v>12.784691923964601</v>
      </c>
      <c r="C31" s="99">
        <v>12.991165455643328</v>
      </c>
      <c r="D31" s="99">
        <v>12.836483252830631</v>
      </c>
      <c r="E31" s="99">
        <v>12.665417401792004</v>
      </c>
      <c r="F31" s="99">
        <v>14.357572593647026</v>
      </c>
      <c r="G31" s="99">
        <v>13.109431253052307</v>
      </c>
      <c r="H31" s="99">
        <v>12.862845294258696</v>
      </c>
      <c r="I31" s="99">
        <v>11.85024887745019</v>
      </c>
      <c r="J31" s="99">
        <v>11.386017230032932</v>
      </c>
      <c r="K31" s="99">
        <v>11.576419825076764</v>
      </c>
      <c r="L31" s="99">
        <v>12.466262392160766</v>
      </c>
      <c r="M31" s="99">
        <v>13.945125201267455</v>
      </c>
      <c r="N31" s="99">
        <v>13.0309088238941</v>
      </c>
      <c r="O31" s="99">
        <v>12.570815259215436</v>
      </c>
      <c r="P31" s="99">
        <v>11.520081710068608</v>
      </c>
      <c r="Q31" s="99">
        <v>11.785043355596153</v>
      </c>
      <c r="R31" s="99">
        <v>12.118141445988975</v>
      </c>
      <c r="S31" s="99">
        <v>12.45964154601182</v>
      </c>
      <c r="T31" s="99">
        <v>12.527567644806716</v>
      </c>
      <c r="U31" s="99">
        <v>11.973709248777862</v>
      </c>
      <c r="V31" s="99">
        <v>11.651136508609234</v>
      </c>
      <c r="W31" s="99">
        <v>10.873607130284844</v>
      </c>
      <c r="DA31" s="63" t="s">
        <v>2942</v>
      </c>
    </row>
    <row r="32" spans="1:105" ht="12" customHeight="1" x14ac:dyDescent="0.25">
      <c r="A32" s="97" t="s">
        <v>140</v>
      </c>
      <c r="B32" s="99">
        <v>12.784691923964601</v>
      </c>
      <c r="C32" s="99">
        <v>12.991445303956107</v>
      </c>
      <c r="D32" s="99">
        <v>12.836590784932495</v>
      </c>
      <c r="E32" s="99">
        <v>12.666719405603168</v>
      </c>
      <c r="F32" s="99">
        <v>14.358901947323403</v>
      </c>
      <c r="G32" s="99">
        <v>13.112876574770141</v>
      </c>
      <c r="H32" s="99">
        <v>12.865464373813841</v>
      </c>
      <c r="I32" s="99">
        <v>11.852410650914235</v>
      </c>
      <c r="J32" s="99">
        <v>11.37489323245906</v>
      </c>
      <c r="K32" s="99">
        <v>11.56310104291698</v>
      </c>
      <c r="L32" s="99">
        <v>12.450022228286851</v>
      </c>
      <c r="M32" s="99">
        <v>13.93381899045939</v>
      </c>
      <c r="N32" s="99">
        <v>13.027316055259256</v>
      </c>
      <c r="O32" s="99">
        <v>12.572026006427281</v>
      </c>
      <c r="P32" s="99">
        <v>11.521802723379931</v>
      </c>
      <c r="Q32" s="99">
        <v>11.792026340949111</v>
      </c>
      <c r="R32" s="99">
        <v>12.123715989854665</v>
      </c>
      <c r="S32" s="99">
        <v>12.463245814384278</v>
      </c>
      <c r="T32" s="99">
        <v>12.529632187967037</v>
      </c>
      <c r="U32" s="99">
        <v>11.972859487873592</v>
      </c>
      <c r="V32" s="99">
        <v>11.649114502944403</v>
      </c>
      <c r="W32" s="99">
        <v>10.872045881873655</v>
      </c>
      <c r="DA32" s="63" t="s">
        <v>2943</v>
      </c>
    </row>
    <row r="33" spans="1:105" ht="12" customHeight="1" x14ac:dyDescent="0.25">
      <c r="A33" s="100" t="s">
        <v>50</v>
      </c>
      <c r="B33" s="102">
        <v>2.3033206093627756</v>
      </c>
      <c r="C33" s="102">
        <v>2.0319060418955708</v>
      </c>
      <c r="D33" s="102">
        <v>2.360845833092482</v>
      </c>
      <c r="E33" s="102">
        <v>1.951424481822648</v>
      </c>
      <c r="F33" s="102">
        <v>2.7699346038723447</v>
      </c>
      <c r="G33" s="102">
        <v>2.1575506056243894</v>
      </c>
      <c r="H33" s="102">
        <v>2.1499995465075528</v>
      </c>
      <c r="I33" s="102">
        <v>1.9911538099591604</v>
      </c>
      <c r="J33" s="102">
        <v>2.4085575950573688</v>
      </c>
      <c r="K33" s="102">
        <v>2.0601065918426533</v>
      </c>
      <c r="L33" s="102">
        <v>2.0557387121183539</v>
      </c>
      <c r="M33" s="102">
        <v>2.7155060159467674</v>
      </c>
      <c r="N33" s="102">
        <v>1.9671474541866178</v>
      </c>
      <c r="O33" s="102">
        <v>1.8808462365930823</v>
      </c>
      <c r="P33" s="102">
        <v>2.5601642876748016</v>
      </c>
      <c r="Q33" s="102">
        <v>1.8971938843295659</v>
      </c>
      <c r="R33" s="102">
        <v>1.8854899679356849</v>
      </c>
      <c r="S33" s="102">
        <v>2.0730311340293976</v>
      </c>
      <c r="T33" s="102">
        <v>1.8992368700725903</v>
      </c>
      <c r="U33" s="102">
        <v>2.0483803545080237</v>
      </c>
      <c r="V33" s="102">
        <v>1.8543828718367132</v>
      </c>
      <c r="W33" s="102">
        <v>2.1324879162772308</v>
      </c>
      <c r="DA33" s="131" t="s">
        <v>2944</v>
      </c>
    </row>
    <row r="34" spans="1:105" ht="12" customHeight="1" x14ac:dyDescent="0.25">
      <c r="A34" s="103" t="s">
        <v>52</v>
      </c>
      <c r="B34" s="105">
        <v>10.481371314601828</v>
      </c>
      <c r="C34" s="105">
        <v>10.959539262060538</v>
      </c>
      <c r="D34" s="105">
        <v>10.475744951840014</v>
      </c>
      <c r="E34" s="105">
        <v>10.715294923780522</v>
      </c>
      <c r="F34" s="105">
        <v>11.58896734345106</v>
      </c>
      <c r="G34" s="105">
        <v>10.955325969145751</v>
      </c>
      <c r="H34" s="105">
        <v>10.715464827306286</v>
      </c>
      <c r="I34" s="105">
        <v>9.8612568409550736</v>
      </c>
      <c r="J34" s="105">
        <v>8.9663356374016914</v>
      </c>
      <c r="K34" s="105">
        <v>9.5029944510743256</v>
      </c>
      <c r="L34" s="105">
        <v>10.394283516168498</v>
      </c>
      <c r="M34" s="105">
        <v>11.218312974512624</v>
      </c>
      <c r="N34" s="105">
        <v>11.060168601072638</v>
      </c>
      <c r="O34" s="105">
        <v>10.6911797698342</v>
      </c>
      <c r="P34" s="105">
        <v>8.9616384357051313</v>
      </c>
      <c r="Q34" s="105">
        <v>9.8948324566195467</v>
      </c>
      <c r="R34" s="105">
        <v>10.23822602191898</v>
      </c>
      <c r="S34" s="105">
        <v>10.390214680354877</v>
      </c>
      <c r="T34" s="105">
        <v>10.630395317894449</v>
      </c>
      <c r="U34" s="105">
        <v>9.9244791333655673</v>
      </c>
      <c r="V34" s="105">
        <v>9.7947316311076893</v>
      </c>
      <c r="W34" s="105">
        <v>8.739557965596422</v>
      </c>
      <c r="DA34" s="132" t="s">
        <v>2945</v>
      </c>
    </row>
    <row r="35" spans="1:105" ht="12" customHeight="1" x14ac:dyDescent="0.25">
      <c r="A35" s="106" t="s">
        <v>122</v>
      </c>
      <c r="B35" s="102">
        <v>12.929169895059665</v>
      </c>
      <c r="C35" s="102">
        <v>12.657838364803915</v>
      </c>
      <c r="D35" s="102">
        <v>13.301439131711218</v>
      </c>
      <c r="E35" s="102">
        <v>12.572846295344622</v>
      </c>
      <c r="F35" s="102">
        <v>13.270401399987724</v>
      </c>
      <c r="G35" s="102">
        <v>12.765558611813219</v>
      </c>
      <c r="H35" s="102">
        <v>12.686204101483694</v>
      </c>
      <c r="I35" s="102">
        <v>12.109672480000492</v>
      </c>
      <c r="J35" s="102">
        <v>11.945789770182717</v>
      </c>
      <c r="K35" s="102">
        <v>11.820534041163706</v>
      </c>
      <c r="L35" s="102">
        <v>12.518240630138806</v>
      </c>
      <c r="M35" s="102">
        <v>13.454592034365479</v>
      </c>
      <c r="N35" s="102">
        <v>12.740424882839539</v>
      </c>
      <c r="O35" s="102">
        <v>12.326039149541163</v>
      </c>
      <c r="P35" s="102">
        <v>12.494522864117959</v>
      </c>
      <c r="Q35" s="102">
        <v>12.079259051385746</v>
      </c>
      <c r="R35" s="102">
        <v>12.165169083810451</v>
      </c>
      <c r="S35" s="102">
        <v>12.264129413540241</v>
      </c>
      <c r="T35" s="102">
        <v>12.17510647592978</v>
      </c>
      <c r="U35" s="102">
        <v>12.245026681990668</v>
      </c>
      <c r="V35" s="102">
        <v>11.838607173144247</v>
      </c>
      <c r="W35" s="102">
        <v>10.610403565756629</v>
      </c>
      <c r="DA35" s="131" t="s">
        <v>2946</v>
      </c>
    </row>
    <row r="36" spans="1:105" ht="12" customHeight="1" x14ac:dyDescent="0.25">
      <c r="A36" s="107" t="s">
        <v>121</v>
      </c>
      <c r="B36" s="105">
        <v>12.929169895059665</v>
      </c>
      <c r="C36" s="105">
        <v>12.658493345084542</v>
      </c>
      <c r="D36" s="105">
        <v>13.302892435181327</v>
      </c>
      <c r="E36" s="105">
        <v>12.575416503056452</v>
      </c>
      <c r="F36" s="105">
        <v>13.273021849802275</v>
      </c>
      <c r="G36" s="105">
        <v>12.768391893154295</v>
      </c>
      <c r="H36" s="105">
        <v>12.687892319619365</v>
      </c>
      <c r="I36" s="105">
        <v>12.109770555723763</v>
      </c>
      <c r="J36" s="105">
        <v>11.935120883123091</v>
      </c>
      <c r="K36" s="105">
        <v>11.810347176762548</v>
      </c>
      <c r="L36" s="105">
        <v>12.509860462884051</v>
      </c>
      <c r="M36" s="105">
        <v>13.442681934178589</v>
      </c>
      <c r="N36" s="105">
        <v>12.733562296301026</v>
      </c>
      <c r="O36" s="105">
        <v>12.326086548247083</v>
      </c>
      <c r="P36" s="105">
        <v>12.507466622655487</v>
      </c>
      <c r="Q36" s="105">
        <v>12.086119380772374</v>
      </c>
      <c r="R36" s="105">
        <v>12.181599059995181</v>
      </c>
      <c r="S36" s="105">
        <v>12.289790982007194</v>
      </c>
      <c r="T36" s="105">
        <v>12.202614166897968</v>
      </c>
      <c r="U36" s="105">
        <v>12.255690994693232</v>
      </c>
      <c r="V36" s="105">
        <v>11.847191103269454</v>
      </c>
      <c r="W36" s="105">
        <v>10.632121738349234</v>
      </c>
      <c r="DA36" s="132" t="s">
        <v>2947</v>
      </c>
    </row>
    <row r="37" spans="1:105" ht="12" customHeight="1" x14ac:dyDescent="0.25">
      <c r="A37" s="108" t="s">
        <v>53</v>
      </c>
      <c r="B37" s="99">
        <v>2.3296312053251107</v>
      </c>
      <c r="C37" s="99">
        <v>1.9787289174016502</v>
      </c>
      <c r="D37" s="99">
        <v>2.4475113754325206</v>
      </c>
      <c r="E37" s="99">
        <v>1.93607469502234</v>
      </c>
      <c r="F37" s="99">
        <v>2.5593302437001726</v>
      </c>
      <c r="G37" s="99">
        <v>2.0988613329601851</v>
      </c>
      <c r="H37" s="99">
        <v>2.1188727575120105</v>
      </c>
      <c r="I37" s="99">
        <v>2.0358074761342362</v>
      </c>
      <c r="J37" s="99">
        <v>2.5381115488803245</v>
      </c>
      <c r="K37" s="99">
        <v>2.1069409939840065</v>
      </c>
      <c r="L37" s="99">
        <v>2.0615646510419965</v>
      </c>
      <c r="M37" s="99">
        <v>2.6196546109855117</v>
      </c>
      <c r="N37" s="99">
        <v>1.9122722757953943</v>
      </c>
      <c r="O37" s="99">
        <v>1.8217837686183633</v>
      </c>
      <c r="P37" s="99">
        <v>2.8093458797914619</v>
      </c>
      <c r="Q37" s="99">
        <v>1.9458899567017993</v>
      </c>
      <c r="R37" s="99">
        <v>1.8883802089997015</v>
      </c>
      <c r="S37" s="99">
        <v>2.042269496122147</v>
      </c>
      <c r="T37" s="99">
        <v>1.8308082172286215</v>
      </c>
      <c r="U37" s="99">
        <v>2.1004693771112413</v>
      </c>
      <c r="V37" s="99">
        <v>1.8768395253336438</v>
      </c>
      <c r="W37" s="99">
        <v>2.0990811395873745</v>
      </c>
      <c r="DA37" s="63" t="s">
        <v>2948</v>
      </c>
    </row>
    <row r="38" spans="1:105" ht="12" customHeight="1" x14ac:dyDescent="0.25">
      <c r="A38" s="108" t="s">
        <v>52</v>
      </c>
      <c r="B38" s="99">
        <v>10.599538689734555</v>
      </c>
      <c r="C38" s="99">
        <v>10.679764427682892</v>
      </c>
      <c r="D38" s="99">
        <v>10.855381059748806</v>
      </c>
      <c r="E38" s="99">
        <v>10.639341808034114</v>
      </c>
      <c r="F38" s="99">
        <v>10.713691606102103</v>
      </c>
      <c r="G38" s="99">
        <v>10.669530560194112</v>
      </c>
      <c r="H38" s="99">
        <v>10.569019562107355</v>
      </c>
      <c r="I38" s="99">
        <v>10.073963079589527</v>
      </c>
      <c r="J38" s="99">
        <v>9.3970093342427674</v>
      </c>
      <c r="K38" s="99">
        <v>9.7034061827785418</v>
      </c>
      <c r="L38" s="99">
        <v>10.448295811842058</v>
      </c>
      <c r="M38" s="99">
        <v>10.823027323193079</v>
      </c>
      <c r="N38" s="99">
        <v>10.821290020505632</v>
      </c>
      <c r="O38" s="99">
        <v>10.504302779628722</v>
      </c>
      <c r="P38" s="99">
        <v>9.6981207428640239</v>
      </c>
      <c r="Q38" s="99">
        <v>10.140229424070576</v>
      </c>
      <c r="R38" s="99">
        <v>10.29321885099548</v>
      </c>
      <c r="S38" s="99">
        <v>10.247521485885049</v>
      </c>
      <c r="T38" s="99">
        <v>10.371805949669348</v>
      </c>
      <c r="U38" s="99">
        <v>10.155221617581992</v>
      </c>
      <c r="V38" s="99">
        <v>9.9703515779358103</v>
      </c>
      <c r="W38" s="99">
        <v>8.5330405987618612</v>
      </c>
      <c r="DA38" s="63" t="s">
        <v>2949</v>
      </c>
    </row>
    <row r="39" spans="1:105" ht="12" customHeight="1" x14ac:dyDescent="0.25">
      <c r="A39" s="121" t="s">
        <v>54</v>
      </c>
      <c r="B39" s="123">
        <v>6.7418489301962827</v>
      </c>
      <c r="C39" s="123">
        <v>6.8686951081202583</v>
      </c>
      <c r="D39" s="123">
        <v>6.9591715375778271</v>
      </c>
      <c r="E39" s="123">
        <v>6.5313448142431216</v>
      </c>
      <c r="F39" s="123">
        <v>7.4882702554820417</v>
      </c>
      <c r="G39" s="123">
        <v>6.4165567930733483</v>
      </c>
      <c r="H39" s="123">
        <v>6.6563386342222959</v>
      </c>
      <c r="I39" s="123">
        <v>6.1307156015690909</v>
      </c>
      <c r="J39" s="123">
        <v>5.6733712957971312</v>
      </c>
      <c r="K39" s="123">
        <v>5.599207705736795</v>
      </c>
      <c r="L39" s="123">
        <v>5.3112940904366051</v>
      </c>
      <c r="M39" s="123">
        <v>5.3218228112432753</v>
      </c>
      <c r="N39" s="123">
        <v>4.6425600834653915</v>
      </c>
      <c r="O39" s="123">
        <v>5.0068020633864636</v>
      </c>
      <c r="P39" s="123">
        <v>4.5327381018837469</v>
      </c>
      <c r="Q39" s="123">
        <v>4.65100043172946</v>
      </c>
      <c r="R39" s="123">
        <v>4.6592503465181858</v>
      </c>
      <c r="S39" s="123">
        <v>5.3184303167933935</v>
      </c>
      <c r="T39" s="123">
        <v>5.3288001476466063</v>
      </c>
      <c r="U39" s="123">
        <v>5.2731975537602338</v>
      </c>
      <c r="V39" s="123">
        <v>5.4055968582552323</v>
      </c>
      <c r="W39" s="123">
        <v>5.20260662496554</v>
      </c>
      <c r="DA39" s="130" t="s">
        <v>2950</v>
      </c>
    </row>
    <row r="40" spans="1:105" ht="12" customHeight="1" x14ac:dyDescent="0.25">
      <c r="A40" s="97" t="s">
        <v>50</v>
      </c>
      <c r="B40" s="99">
        <v>6.9299198532275987</v>
      </c>
      <c r="C40" s="99">
        <v>6.76699818301769</v>
      </c>
      <c r="D40" s="99">
        <v>6.8754393362784816</v>
      </c>
      <c r="E40" s="99">
        <v>6.7244079170042816</v>
      </c>
      <c r="F40" s="99">
        <v>7.2112283538740565</v>
      </c>
      <c r="G40" s="99">
        <v>6.7457653423174309</v>
      </c>
      <c r="H40" s="99">
        <v>6.4760179923754331</v>
      </c>
      <c r="I40" s="99">
        <v>5.8992395577871894</v>
      </c>
      <c r="J40" s="99">
        <v>5.7825443074618805</v>
      </c>
      <c r="K40" s="99">
        <v>5.4898101482947359</v>
      </c>
      <c r="L40" s="99">
        <v>5.3483943860494705</v>
      </c>
      <c r="M40" s="99">
        <v>5.4620954472529561</v>
      </c>
      <c r="N40" s="99">
        <v>4.7239984084038671</v>
      </c>
      <c r="O40" s="99">
        <v>4.7005282589461173</v>
      </c>
      <c r="P40" s="99">
        <v>4.8227013919704005</v>
      </c>
      <c r="Q40" s="99">
        <v>4.5936558415945905</v>
      </c>
      <c r="R40" s="99">
        <v>4.7796613296244335</v>
      </c>
      <c r="S40" s="99">
        <v>5.1769078094117527</v>
      </c>
      <c r="T40" s="99">
        <v>5.3319899874841408</v>
      </c>
      <c r="U40" s="99">
        <v>5.2920354785057659</v>
      </c>
      <c r="V40" s="99">
        <v>5.3843395472602795</v>
      </c>
      <c r="W40" s="99">
        <v>5.1902030098183989</v>
      </c>
      <c r="DA40" s="63" t="s">
        <v>2951</v>
      </c>
    </row>
    <row r="41" spans="1:105" ht="12" customHeight="1" x14ac:dyDescent="0.25">
      <c r="A41" s="109" t="s">
        <v>120</v>
      </c>
      <c r="B41" s="110">
        <v>6.6170787969300564</v>
      </c>
      <c r="C41" s="110">
        <v>6.9335939814671681</v>
      </c>
      <c r="D41" s="110">
        <v>7.0116127844192686</v>
      </c>
      <c r="E41" s="110">
        <v>6.4076495159500961</v>
      </c>
      <c r="F41" s="110">
        <v>7.667752688558795</v>
      </c>
      <c r="G41" s="110">
        <v>6.2193794546142067</v>
      </c>
      <c r="H41" s="110">
        <v>6.7534634536736924</v>
      </c>
      <c r="I41" s="110">
        <v>6.247646666089083</v>
      </c>
      <c r="J41" s="110">
        <v>5.6109419046209918</v>
      </c>
      <c r="K41" s="110">
        <v>5.6636989239760958</v>
      </c>
      <c r="L41" s="110">
        <v>5.2893189249890913</v>
      </c>
      <c r="M41" s="110">
        <v>5.2393405428917026</v>
      </c>
      <c r="N41" s="110">
        <v>4.5926850668893637</v>
      </c>
      <c r="O41" s="110">
        <v>5.1947765350537622</v>
      </c>
      <c r="P41" s="110">
        <v>4.3548059267188712</v>
      </c>
      <c r="Q41" s="110">
        <v>4.6841764517758424</v>
      </c>
      <c r="R41" s="110">
        <v>4.5925482208644333</v>
      </c>
      <c r="S41" s="110">
        <v>5.3915122443684949</v>
      </c>
      <c r="T41" s="110">
        <v>5.327194919105624</v>
      </c>
      <c r="U41" s="110">
        <v>5.2641343773139715</v>
      </c>
      <c r="V41" s="110">
        <v>5.4155195241677134</v>
      </c>
      <c r="W41" s="110">
        <v>5.2082594921876053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69.340385392586029</v>
      </c>
      <c r="C43" s="118">
        <f t="shared" si="14"/>
        <v>77.661087105792049</v>
      </c>
      <c r="D43" s="118">
        <f t="shared" si="14"/>
        <v>77.377905135632275</v>
      </c>
      <c r="E43" s="118">
        <f t="shared" si="14"/>
        <v>76.140450428205256</v>
      </c>
      <c r="F43" s="118">
        <f t="shared" si="14"/>
        <v>85.346123271681648</v>
      </c>
      <c r="G43" s="118">
        <f t="shared" si="14"/>
        <v>90.830004964312593</v>
      </c>
      <c r="H43" s="118">
        <f t="shared" si="14"/>
        <v>89.306830307508335</v>
      </c>
      <c r="I43" s="118">
        <f t="shared" si="14"/>
        <v>81.647668194937864</v>
      </c>
      <c r="J43" s="118">
        <f t="shared" si="14"/>
        <v>87.602928654743266</v>
      </c>
      <c r="K43" s="118">
        <f t="shared" si="14"/>
        <v>94.885078319701051</v>
      </c>
      <c r="L43" s="118">
        <f t="shared" si="14"/>
        <v>89.40154761846739</v>
      </c>
      <c r="M43" s="118">
        <f t="shared" si="14"/>
        <v>93.57313960636057</v>
      </c>
      <c r="N43" s="118">
        <f t="shared" si="14"/>
        <v>95.824871360324579</v>
      </c>
      <c r="O43" s="118">
        <f t="shared" si="14"/>
        <v>99.496321973024862</v>
      </c>
      <c r="P43" s="118">
        <f t="shared" si="14"/>
        <v>82.13784599789112</v>
      </c>
      <c r="Q43" s="118">
        <f t="shared" si="14"/>
        <v>97.094697158190726</v>
      </c>
      <c r="R43" s="118">
        <f t="shared" ref="R43:V43" si="15">R44+R47+R49+R58</f>
        <v>94.596782113497994</v>
      </c>
      <c r="S43" s="118">
        <f t="shared" si="15"/>
        <v>88.267177748749475</v>
      </c>
      <c r="T43" s="118">
        <f t="shared" si="15"/>
        <v>101.81907224444574</v>
      </c>
      <c r="U43" s="118">
        <f t="shared" si="15"/>
        <v>91.917957647753241</v>
      </c>
      <c r="V43" s="118">
        <f t="shared" si="15"/>
        <v>91.530204836476372</v>
      </c>
      <c r="W43" s="118">
        <f t="shared" ref="W43" si="16">W44+W47+W49+W58</f>
        <v>92.540588927554253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48.994497242144533</v>
      </c>
      <c r="C44" s="123">
        <f t="shared" si="17"/>
        <v>57.071272206866382</v>
      </c>
      <c r="D44" s="123">
        <f t="shared" si="17"/>
        <v>56.490905588310909</v>
      </c>
      <c r="E44" s="123">
        <f t="shared" si="17"/>
        <v>55.177630075420524</v>
      </c>
      <c r="F44" s="123">
        <f t="shared" si="17"/>
        <v>63.587899497272502</v>
      </c>
      <c r="G44" s="123">
        <f t="shared" si="17"/>
        <v>70.638011601578043</v>
      </c>
      <c r="H44" s="123">
        <f t="shared" si="17"/>
        <v>68.683063385229744</v>
      </c>
      <c r="I44" s="123">
        <f t="shared" si="17"/>
        <v>62.921691767878443</v>
      </c>
      <c r="J44" s="123">
        <f t="shared" si="17"/>
        <v>69.112557184041464</v>
      </c>
      <c r="K44" s="123">
        <f t="shared" si="17"/>
        <v>75.745469045103746</v>
      </c>
      <c r="L44" s="123">
        <f t="shared" si="17"/>
        <v>71.146840073586944</v>
      </c>
      <c r="M44" s="123">
        <f t="shared" si="17"/>
        <v>72.711802020620496</v>
      </c>
      <c r="N44" s="123">
        <f t="shared" si="17"/>
        <v>74.390789483172796</v>
      </c>
      <c r="O44" s="123">
        <f t="shared" si="17"/>
        <v>79.386201849800955</v>
      </c>
      <c r="P44" s="123">
        <f t="shared" si="17"/>
        <v>62.938229021808375</v>
      </c>
      <c r="Q44" s="123">
        <f t="shared" si="17"/>
        <v>75.235826548596961</v>
      </c>
      <c r="R44" s="123">
        <f t="shared" ref="R44:V44" si="18">SUM(R45:R46)</f>
        <v>74.150234605724251</v>
      </c>
      <c r="S44" s="123">
        <f t="shared" si="18"/>
        <v>66.21605550520654</v>
      </c>
      <c r="T44" s="123">
        <f t="shared" si="18"/>
        <v>79.236337199246563</v>
      </c>
      <c r="U44" s="123">
        <f t="shared" si="18"/>
        <v>70.215810052927694</v>
      </c>
      <c r="V44" s="123">
        <f t="shared" si="18"/>
        <v>70.74219250057908</v>
      </c>
      <c r="W44" s="123">
        <f t="shared" ref="W44" si="19">SUM(W45:W46)</f>
        <v>72.817327121514211</v>
      </c>
      <c r="DA44" s="130" t="s">
        <v>2954</v>
      </c>
    </row>
    <row r="45" spans="1:105" ht="12" customHeight="1" x14ac:dyDescent="0.25">
      <c r="A45" s="97" t="s">
        <v>216</v>
      </c>
      <c r="B45" s="99">
        <v>47.762013450370162</v>
      </c>
      <c r="C45" s="99">
        <v>55.673462523410855</v>
      </c>
      <c r="D45" s="99">
        <v>55.123890421906907</v>
      </c>
      <c r="E45" s="99">
        <v>53.969272746987848</v>
      </c>
      <c r="F45" s="99">
        <v>62.116960448845958</v>
      </c>
      <c r="G45" s="99">
        <v>69.026427252377545</v>
      </c>
      <c r="H45" s="99">
        <v>67.163012358201968</v>
      </c>
      <c r="I45" s="99">
        <v>61.565486291278951</v>
      </c>
      <c r="J45" s="99">
        <v>67.688719940004887</v>
      </c>
      <c r="K45" s="99">
        <v>74.205960742055183</v>
      </c>
      <c r="L45" s="99">
        <v>69.663434422894056</v>
      </c>
      <c r="M45" s="99">
        <v>71.203767180254886</v>
      </c>
      <c r="N45" s="99">
        <v>72.941327593649419</v>
      </c>
      <c r="O45" s="99">
        <v>77.742816031556487</v>
      </c>
      <c r="P45" s="99">
        <v>61.606801215047184</v>
      </c>
      <c r="Q45" s="99">
        <v>73.790271537733986</v>
      </c>
      <c r="R45" s="99">
        <v>72.731077832807657</v>
      </c>
      <c r="S45" s="99">
        <v>64.959621185954603</v>
      </c>
      <c r="T45" s="99">
        <v>77.74971316198959</v>
      </c>
      <c r="U45" s="99">
        <v>68.891465529813104</v>
      </c>
      <c r="V45" s="99">
        <v>69.415638259630015</v>
      </c>
      <c r="W45" s="99">
        <v>71.498517461296473</v>
      </c>
      <c r="DA45" s="63" t="s">
        <v>2955</v>
      </c>
    </row>
    <row r="46" spans="1:105" ht="12" customHeight="1" x14ac:dyDescent="0.25">
      <c r="A46" s="97" t="s">
        <v>53</v>
      </c>
      <c r="B46" s="99">
        <v>1.2324837917743696</v>
      </c>
      <c r="C46" s="99">
        <v>1.3978096834555251</v>
      </c>
      <c r="D46" s="99">
        <v>1.3670151664039993</v>
      </c>
      <c r="E46" s="99">
        <v>1.2083573284326756</v>
      </c>
      <c r="F46" s="99">
        <v>1.470939048426547</v>
      </c>
      <c r="G46" s="99">
        <v>1.6115843492005002</v>
      </c>
      <c r="H46" s="99">
        <v>1.5200510270277772</v>
      </c>
      <c r="I46" s="99">
        <v>1.3562054765994893</v>
      </c>
      <c r="J46" s="99">
        <v>1.4238372440365743</v>
      </c>
      <c r="K46" s="99">
        <v>1.539508303048565</v>
      </c>
      <c r="L46" s="99">
        <v>1.4834056506928852</v>
      </c>
      <c r="M46" s="99">
        <v>1.5080348403656056</v>
      </c>
      <c r="N46" s="99">
        <v>1.4494618895233713</v>
      </c>
      <c r="O46" s="99">
        <v>1.6433858182444683</v>
      </c>
      <c r="P46" s="99">
        <v>1.3314278067611891</v>
      </c>
      <c r="Q46" s="99">
        <v>1.4455550108629758</v>
      </c>
      <c r="R46" s="99">
        <v>1.419156772916593</v>
      </c>
      <c r="S46" s="99">
        <v>1.2564343192519414</v>
      </c>
      <c r="T46" s="99">
        <v>1.4866240372569686</v>
      </c>
      <c r="U46" s="99">
        <v>1.3243445231145876</v>
      </c>
      <c r="V46" s="99">
        <v>1.3265542409490703</v>
      </c>
      <c r="W46" s="99">
        <v>1.3188096602177384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0.61840868765690094</v>
      </c>
      <c r="C47" s="123">
        <f t="shared" si="20"/>
        <v>0.81961068965059025</v>
      </c>
      <c r="D47" s="123">
        <f t="shared" si="20"/>
        <v>0.72535127576381953</v>
      </c>
      <c r="E47" s="123">
        <f t="shared" si="20"/>
        <v>2.2206188350675036</v>
      </c>
      <c r="F47" s="123">
        <f t="shared" si="20"/>
        <v>0.82404529009754757</v>
      </c>
      <c r="G47" s="123">
        <f t="shared" si="20"/>
        <v>0.8313657179113213</v>
      </c>
      <c r="H47" s="123">
        <f t="shared" si="20"/>
        <v>0.96839528233289374</v>
      </c>
      <c r="I47" s="123">
        <f t="shared" si="20"/>
        <v>0.89782929758216423</v>
      </c>
      <c r="J47" s="123">
        <f t="shared" si="20"/>
        <v>1.1262144827008318</v>
      </c>
      <c r="K47" s="123">
        <f t="shared" si="20"/>
        <v>1.2616059498323695</v>
      </c>
      <c r="L47" s="123">
        <f t="shared" si="20"/>
        <v>1.3479265216409011</v>
      </c>
      <c r="M47" s="123">
        <f t="shared" si="20"/>
        <v>1.9724795423636223</v>
      </c>
      <c r="N47" s="123">
        <f t="shared" si="20"/>
        <v>4.3830324665525842</v>
      </c>
      <c r="O47" s="123">
        <f t="shared" si="20"/>
        <v>2.6789230080592765</v>
      </c>
      <c r="P47" s="123">
        <f t="shared" si="20"/>
        <v>2.3183549713669271</v>
      </c>
      <c r="Q47" s="123">
        <f t="shared" si="20"/>
        <v>4.8492680598414726</v>
      </c>
      <c r="R47" s="123">
        <f t="shared" si="20"/>
        <v>3.5832078904809053</v>
      </c>
      <c r="S47" s="123">
        <f t="shared" si="20"/>
        <v>5.3206289276960588</v>
      </c>
      <c r="T47" s="123">
        <f t="shared" si="20"/>
        <v>3.8424135471452687</v>
      </c>
      <c r="U47" s="123">
        <f t="shared" si="20"/>
        <v>4.6384056515653738</v>
      </c>
      <c r="V47" s="123">
        <f t="shared" si="20"/>
        <v>3.5697457389781411</v>
      </c>
      <c r="W47" s="123">
        <f t="shared" si="20"/>
        <v>4.1175538307391006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0.61840868765690094</v>
      </c>
      <c r="C48" s="99">
        <f>RES_hhdet_tesh!C48/RES_summary!C$19</f>
        <v>0.81961068965059025</v>
      </c>
      <c r="D48" s="99">
        <f>RES_hhdet_tesh!D48/RES_summary!D$19</f>
        <v>0.72535127576381953</v>
      </c>
      <c r="E48" s="99">
        <f>RES_hhdet_tesh!E48/RES_summary!E$19</f>
        <v>2.2206188350675036</v>
      </c>
      <c r="F48" s="99">
        <f>RES_hhdet_tesh!F48/RES_summary!F$19</f>
        <v>0.82404529009754757</v>
      </c>
      <c r="G48" s="99">
        <f>RES_hhdet_tesh!G48/RES_summary!G$19</f>
        <v>0.8313657179113213</v>
      </c>
      <c r="H48" s="99">
        <f>RES_hhdet_tesh!H48/RES_summary!H$19</f>
        <v>0.96839528233289374</v>
      </c>
      <c r="I48" s="99">
        <f>RES_hhdet_tesh!I48/RES_summary!I$19</f>
        <v>0.89782929758216423</v>
      </c>
      <c r="J48" s="99">
        <f>RES_hhdet_tesh!J48/RES_summary!J$19</f>
        <v>1.1262144827008318</v>
      </c>
      <c r="K48" s="99">
        <f>RES_hhdet_tesh!K48/RES_summary!K$19</f>
        <v>1.2616059498323695</v>
      </c>
      <c r="L48" s="99">
        <f>RES_hhdet_tesh!L48/RES_summary!L$19</f>
        <v>1.3479265216409011</v>
      </c>
      <c r="M48" s="99">
        <f>RES_hhdet_tesh!M48/RES_summary!M$19</f>
        <v>1.9724795423636223</v>
      </c>
      <c r="N48" s="99">
        <f>RES_hhdet_tesh!N48/RES_summary!N$19</f>
        <v>4.3830324665525842</v>
      </c>
      <c r="O48" s="99">
        <f>RES_hhdet_tesh!O48/RES_summary!O$19</f>
        <v>2.6789230080592765</v>
      </c>
      <c r="P48" s="99">
        <f>RES_hhdet_tesh!P48/RES_summary!P$19</f>
        <v>2.3183549713669271</v>
      </c>
      <c r="Q48" s="99">
        <f>RES_hhdet_tesh!Q48/RES_summary!Q$19</f>
        <v>4.8492680598414726</v>
      </c>
      <c r="R48" s="99">
        <f>RES_hhdet_tesh!R48/RES_summary!R$19</f>
        <v>3.5832078904809053</v>
      </c>
      <c r="S48" s="99">
        <f>RES_hhdet_tesh!S48/RES_summary!S$19</f>
        <v>5.3206289276960588</v>
      </c>
      <c r="T48" s="99">
        <f>RES_hhdet_tesh!T48/RES_summary!T$19</f>
        <v>3.8424135471452687</v>
      </c>
      <c r="U48" s="99">
        <f>RES_hhdet_tesh!U48/RES_summary!U$19</f>
        <v>4.6384056515653738</v>
      </c>
      <c r="V48" s="99">
        <f>RES_hhdet_tesh!V48/RES_summary!V$19</f>
        <v>3.5697457389781411</v>
      </c>
      <c r="W48" s="99">
        <f>RES_hhdet_tesh!W48/RES_summary!W$19</f>
        <v>4.1175538307391006</v>
      </c>
      <c r="DA48" s="63" t="s">
        <v>2958</v>
      </c>
    </row>
    <row r="49" spans="1:105" ht="12" customHeight="1" x14ac:dyDescent="0.25">
      <c r="A49" s="121" t="s">
        <v>55</v>
      </c>
      <c r="B49" s="123">
        <v>12.985630576410404</v>
      </c>
      <c r="C49" s="123">
        <v>12.901408565964404</v>
      </c>
      <c r="D49" s="123">
        <v>13.202586102719295</v>
      </c>
      <c r="E49" s="123">
        <v>12.211941231328273</v>
      </c>
      <c r="F49" s="123">
        <v>13.444115491452701</v>
      </c>
      <c r="G49" s="123">
        <v>12.945243420198155</v>
      </c>
      <c r="H49" s="123">
        <v>12.99804673788393</v>
      </c>
      <c r="I49" s="123">
        <v>11.697775618968658</v>
      </c>
      <c r="J49" s="123">
        <v>11.694612474706929</v>
      </c>
      <c r="K49" s="123">
        <v>12.275117566532449</v>
      </c>
      <c r="L49" s="123">
        <v>11.596664987792913</v>
      </c>
      <c r="M49" s="123">
        <v>13.570900071312412</v>
      </c>
      <c r="N49" s="123">
        <v>12.410345373340926</v>
      </c>
      <c r="O49" s="123">
        <v>12.420784927053775</v>
      </c>
      <c r="P49" s="123">
        <v>12.352904233862317</v>
      </c>
      <c r="Q49" s="123">
        <v>12.35850686621362</v>
      </c>
      <c r="R49" s="123">
        <v>12.203271757239817</v>
      </c>
      <c r="S49" s="123">
        <v>11.412699215597227</v>
      </c>
      <c r="T49" s="123">
        <v>13.411521550202268</v>
      </c>
      <c r="U49" s="123">
        <v>11.790620306437608</v>
      </c>
      <c r="V49" s="123">
        <v>11.812508043713814</v>
      </c>
      <c r="W49" s="123">
        <v>10.403039004321419</v>
      </c>
      <c r="DA49" s="130" t="s">
        <v>2959</v>
      </c>
    </row>
    <row r="50" spans="1:105" ht="12" customHeight="1" x14ac:dyDescent="0.25">
      <c r="A50" s="97" t="s">
        <v>138</v>
      </c>
      <c r="B50" s="99">
        <v>13.033156835563322</v>
      </c>
      <c r="C50" s="99">
        <v>13.111758962095607</v>
      </c>
      <c r="D50" s="99">
        <v>13.123451050911237</v>
      </c>
      <c r="E50" s="99">
        <v>11.968238404881536</v>
      </c>
      <c r="F50" s="99">
        <v>13.541181422223428</v>
      </c>
      <c r="G50" s="99">
        <v>13.030761303718199</v>
      </c>
      <c r="H50" s="99">
        <v>13.130242366062864</v>
      </c>
      <c r="I50" s="99">
        <v>11.534559880342901</v>
      </c>
      <c r="J50" s="99">
        <v>11.604149121091174</v>
      </c>
      <c r="K50" s="99">
        <v>12.415329133980007</v>
      </c>
      <c r="L50" s="99">
        <v>11.232050861708828</v>
      </c>
      <c r="M50" s="99">
        <v>13.630119395106924</v>
      </c>
      <c r="N50" s="99">
        <v>12.256622808751768</v>
      </c>
      <c r="O50" s="99">
        <v>12.490522657249047</v>
      </c>
      <c r="P50" s="99">
        <v>12.294649634991661</v>
      </c>
      <c r="Q50" s="99">
        <v>12.498340913841007</v>
      </c>
      <c r="R50" s="99">
        <v>12.219253895367762</v>
      </c>
      <c r="S50" s="99">
        <v>11.060902494276451</v>
      </c>
      <c r="T50" s="99">
        <v>13.843052530313871</v>
      </c>
      <c r="U50" s="99">
        <v>11.626651747811671</v>
      </c>
      <c r="V50" s="99">
        <v>11.780978764967188</v>
      </c>
      <c r="W50" s="99">
        <v>10.349131290373247</v>
      </c>
      <c r="DA50" s="63" t="s">
        <v>2960</v>
      </c>
    </row>
    <row r="51" spans="1:105" ht="12" customHeight="1" x14ac:dyDescent="0.25">
      <c r="A51" s="97" t="s">
        <v>137</v>
      </c>
      <c r="B51" s="99">
        <v>13.033156835563316</v>
      </c>
      <c r="C51" s="99">
        <v>13.111760027477468</v>
      </c>
      <c r="D51" s="99">
        <v>13.123453452520334</v>
      </c>
      <c r="E51" s="99">
        <v>11.968249400958561</v>
      </c>
      <c r="F51" s="99">
        <v>13.541205303819746</v>
      </c>
      <c r="G51" s="99">
        <v>13.030839227471914</v>
      </c>
      <c r="H51" s="99">
        <v>13.130364220356954</v>
      </c>
      <c r="I51" s="99">
        <v>11.534467343303071</v>
      </c>
      <c r="J51" s="99">
        <v>11.60387521537417</v>
      </c>
      <c r="K51" s="99">
        <v>12.412834050021846</v>
      </c>
      <c r="L51" s="99">
        <v>11.229924249824291</v>
      </c>
      <c r="M51" s="99">
        <v>13.62888538289082</v>
      </c>
      <c r="N51" s="99">
        <v>12.258695474615402</v>
      </c>
      <c r="O51" s="99">
        <v>12.493119649427603</v>
      </c>
      <c r="P51" s="99">
        <v>12.298102773826487</v>
      </c>
      <c r="Q51" s="99">
        <v>12.500697254033629</v>
      </c>
      <c r="R51" s="99">
        <v>12.2210112382256</v>
      </c>
      <c r="S51" s="99">
        <v>11.06140006226812</v>
      </c>
      <c r="T51" s="99">
        <v>13.845235695389571</v>
      </c>
      <c r="U51" s="99">
        <v>11.627943471242295</v>
      </c>
      <c r="V51" s="99">
        <v>11.782162156356012</v>
      </c>
      <c r="W51" s="99">
        <v>10.351337682174426</v>
      </c>
      <c r="DA51" s="63" t="s">
        <v>2961</v>
      </c>
    </row>
    <row r="52" spans="1:105" ht="12" customHeight="1" x14ac:dyDescent="0.25">
      <c r="A52" s="100" t="s">
        <v>216</v>
      </c>
      <c r="B52" s="102">
        <v>2.3482190233374824</v>
      </c>
      <c r="C52" s="102">
        <v>2.0507923928883018</v>
      </c>
      <c r="D52" s="102">
        <v>2.4139356214730907</v>
      </c>
      <c r="E52" s="102">
        <v>1.8431622154134568</v>
      </c>
      <c r="F52" s="102">
        <v>2.610460872967673</v>
      </c>
      <c r="G52" s="102">
        <v>2.1432702245290058</v>
      </c>
      <c r="H52" s="102">
        <v>2.1944562116748068</v>
      </c>
      <c r="I52" s="102">
        <v>1.9382697024606039</v>
      </c>
      <c r="J52" s="102">
        <v>2.4605732551152766</v>
      </c>
      <c r="K52" s="102">
        <v>2.2197503804819161</v>
      </c>
      <c r="L52" s="102">
        <v>1.8404320045818416</v>
      </c>
      <c r="M52" s="102">
        <v>2.6539134821291475</v>
      </c>
      <c r="N52" s="102">
        <v>1.846238234590134</v>
      </c>
      <c r="O52" s="102">
        <v>1.8673964927296938</v>
      </c>
      <c r="P52" s="102">
        <v>2.7423435362421511</v>
      </c>
      <c r="Q52" s="102">
        <v>2.0212877492602268</v>
      </c>
      <c r="R52" s="102">
        <v>1.9033715329982697</v>
      </c>
      <c r="S52" s="102">
        <v>1.8225200560796526</v>
      </c>
      <c r="T52" s="102">
        <v>2.1230933334201527</v>
      </c>
      <c r="U52" s="102">
        <v>2.0055034710032209</v>
      </c>
      <c r="V52" s="102">
        <v>1.879995240383904</v>
      </c>
      <c r="W52" s="102">
        <v>2.0189898211371653</v>
      </c>
      <c r="DA52" s="131" t="s">
        <v>2962</v>
      </c>
    </row>
    <row r="53" spans="1:105" ht="12" customHeight="1" x14ac:dyDescent="0.25">
      <c r="A53" s="103" t="s">
        <v>52</v>
      </c>
      <c r="B53" s="105">
        <v>10.684937812225836</v>
      </c>
      <c r="C53" s="105">
        <v>11.060967634589167</v>
      </c>
      <c r="D53" s="105">
        <v>10.709517831047242</v>
      </c>
      <c r="E53" s="105">
        <v>10.125087185545105</v>
      </c>
      <c r="F53" s="105">
        <v>10.930744430852073</v>
      </c>
      <c r="G53" s="105">
        <v>10.887569002942907</v>
      </c>
      <c r="H53" s="105">
        <v>10.93590800868215</v>
      </c>
      <c r="I53" s="105">
        <v>9.5961976408424672</v>
      </c>
      <c r="J53" s="105">
        <v>9.1433019602588939</v>
      </c>
      <c r="K53" s="105">
        <v>10.193083669539933</v>
      </c>
      <c r="L53" s="105">
        <v>9.3894922452424474</v>
      </c>
      <c r="M53" s="105">
        <v>10.974971900761673</v>
      </c>
      <c r="N53" s="105">
        <v>10.412457240025269</v>
      </c>
      <c r="O53" s="105">
        <v>10.625723156697909</v>
      </c>
      <c r="P53" s="105">
        <v>9.5557592375843345</v>
      </c>
      <c r="Q53" s="105">
        <v>10.4794095047734</v>
      </c>
      <c r="R53" s="105">
        <v>10.317639705227329</v>
      </c>
      <c r="S53" s="105">
        <v>9.2388800061884702</v>
      </c>
      <c r="T53" s="105">
        <v>11.72214236196942</v>
      </c>
      <c r="U53" s="105">
        <v>9.622440000239072</v>
      </c>
      <c r="V53" s="105">
        <v>9.90216691597211</v>
      </c>
      <c r="W53" s="105">
        <v>8.3323478610372614</v>
      </c>
      <c r="DA53" s="132" t="s">
        <v>2963</v>
      </c>
    </row>
    <row r="54" spans="1:105" ht="12" customHeight="1" x14ac:dyDescent="0.25">
      <c r="A54" s="106" t="s">
        <v>122</v>
      </c>
      <c r="B54" s="102">
        <v>12.929169895059664</v>
      </c>
      <c r="C54" s="102">
        <v>12.65739342989894</v>
      </c>
      <c r="D54" s="102">
        <v>13.30144120924435</v>
      </c>
      <c r="E54" s="102">
        <v>12.573465397663094</v>
      </c>
      <c r="F54" s="102">
        <v>13.272719181003833</v>
      </c>
      <c r="G54" s="102">
        <v>12.772767340496866</v>
      </c>
      <c r="H54" s="102">
        <v>12.700217988597677</v>
      </c>
      <c r="I54" s="102">
        <v>12.13232095179929</v>
      </c>
      <c r="J54" s="102">
        <v>11.978321939506941</v>
      </c>
      <c r="K54" s="102">
        <v>11.848134788227606</v>
      </c>
      <c r="L54" s="102">
        <v>12.54160843568576</v>
      </c>
      <c r="M54" s="102">
        <v>13.446510709096959</v>
      </c>
      <c r="N54" s="102">
        <v>12.716135953973081</v>
      </c>
      <c r="O54" s="102">
        <v>12.285034049378828</v>
      </c>
      <c r="P54" s="102">
        <v>12.465663393308274</v>
      </c>
      <c r="Q54" s="102">
        <v>12.065178036117929</v>
      </c>
      <c r="R54" s="102">
        <v>12.161561410997894</v>
      </c>
      <c r="S54" s="102">
        <v>12.270724307167455</v>
      </c>
      <c r="T54" s="102">
        <v>12.200944429569674</v>
      </c>
      <c r="U54" s="102">
        <v>12.29910830059378</v>
      </c>
      <c r="V54" s="102">
        <v>11.926821984889232</v>
      </c>
      <c r="W54" s="102">
        <v>10.718802698721378</v>
      </c>
      <c r="DA54" s="131" t="s">
        <v>2964</v>
      </c>
    </row>
    <row r="55" spans="1:105" ht="12" customHeight="1" x14ac:dyDescent="0.25">
      <c r="A55" s="107" t="s">
        <v>121</v>
      </c>
      <c r="B55" s="105">
        <v>12.929169895059665</v>
      </c>
      <c r="C55" s="105">
        <v>12.657844882701564</v>
      </c>
      <c r="D55" s="105">
        <v>13.302843739347725</v>
      </c>
      <c r="E55" s="105">
        <v>12.576208882421485</v>
      </c>
      <c r="F55" s="105">
        <v>13.275814216327079</v>
      </c>
      <c r="G55" s="105">
        <v>12.781558522600495</v>
      </c>
      <c r="H55" s="105">
        <v>12.707506508635051</v>
      </c>
      <c r="I55" s="105">
        <v>12.146015050880091</v>
      </c>
      <c r="J55" s="105">
        <v>11.994697521990821</v>
      </c>
      <c r="K55" s="105">
        <v>11.832784191542736</v>
      </c>
      <c r="L55" s="105">
        <v>12.502975970046986</v>
      </c>
      <c r="M55" s="105">
        <v>13.420956041907106</v>
      </c>
      <c r="N55" s="105">
        <v>12.703785573075306</v>
      </c>
      <c r="O55" s="105">
        <v>12.290940413271484</v>
      </c>
      <c r="P55" s="105">
        <v>12.488382422056644</v>
      </c>
      <c r="Q55" s="105">
        <v>12.077853422249909</v>
      </c>
      <c r="R55" s="105">
        <v>12.188220274560063</v>
      </c>
      <c r="S55" s="105">
        <v>12.310383987558465</v>
      </c>
      <c r="T55" s="105">
        <v>12.241289580682063</v>
      </c>
      <c r="U55" s="105">
        <v>12.319313766219365</v>
      </c>
      <c r="V55" s="105">
        <v>11.945618617300509</v>
      </c>
      <c r="W55" s="105">
        <v>10.765064765252221</v>
      </c>
      <c r="DA55" s="132" t="s">
        <v>2965</v>
      </c>
    </row>
    <row r="56" spans="1:105" ht="12" customHeight="1" x14ac:dyDescent="0.25">
      <c r="A56" s="108" t="s">
        <v>53</v>
      </c>
      <c r="B56" s="99">
        <v>2.3296312053251111</v>
      </c>
      <c r="C56" s="99">
        <v>1.978627552157457</v>
      </c>
      <c r="D56" s="99">
        <v>2.4475024162075063</v>
      </c>
      <c r="E56" s="99">
        <v>1.936196687453932</v>
      </c>
      <c r="F56" s="99">
        <v>2.5598686733192375</v>
      </c>
      <c r="G56" s="99">
        <v>2.1010256563660827</v>
      </c>
      <c r="H56" s="99">
        <v>2.1221483189464161</v>
      </c>
      <c r="I56" s="99">
        <v>2.0419006398212303</v>
      </c>
      <c r="J56" s="99">
        <v>2.5507810607046659</v>
      </c>
      <c r="K56" s="99">
        <v>2.1109437100359134</v>
      </c>
      <c r="L56" s="99">
        <v>2.0604301198363628</v>
      </c>
      <c r="M56" s="99">
        <v>2.615420758384861</v>
      </c>
      <c r="N56" s="99">
        <v>1.9078005340342457</v>
      </c>
      <c r="O56" s="99">
        <v>1.8165892035812297</v>
      </c>
      <c r="P56" s="99">
        <v>2.8050593106612745</v>
      </c>
      <c r="Q56" s="99">
        <v>1.9445591204619248</v>
      </c>
      <c r="R56" s="99">
        <v>1.8894066235518734</v>
      </c>
      <c r="S56" s="99">
        <v>2.0456915614064508</v>
      </c>
      <c r="T56" s="99">
        <v>1.8366108480741261</v>
      </c>
      <c r="U56" s="99">
        <v>2.1113735100022701</v>
      </c>
      <c r="V56" s="99">
        <v>1.8924324745064562</v>
      </c>
      <c r="W56" s="99">
        <v>2.125327848125822</v>
      </c>
      <c r="DA56" s="63" t="s">
        <v>2966</v>
      </c>
    </row>
    <row r="57" spans="1:105" ht="12" customHeight="1" x14ac:dyDescent="0.25">
      <c r="A57" s="108" t="s">
        <v>52</v>
      </c>
      <c r="B57" s="99">
        <v>10.599538689734555</v>
      </c>
      <c r="C57" s="99">
        <v>10.679217330544107</v>
      </c>
      <c r="D57" s="99">
        <v>10.85534132314022</v>
      </c>
      <c r="E57" s="99">
        <v>10.640012194967552</v>
      </c>
      <c r="F57" s="99">
        <v>10.715945543007841</v>
      </c>
      <c r="G57" s="99">
        <v>10.680532866234412</v>
      </c>
      <c r="H57" s="99">
        <v>10.585358189688638</v>
      </c>
      <c r="I57" s="99">
        <v>10.104114411058859</v>
      </c>
      <c r="J57" s="99">
        <v>9.4439164612861557</v>
      </c>
      <c r="K57" s="99">
        <v>9.7218404815068222</v>
      </c>
      <c r="L57" s="99">
        <v>10.442545850210621</v>
      </c>
      <c r="M57" s="99">
        <v>10.805535283522245</v>
      </c>
      <c r="N57" s="99">
        <v>10.795985039041062</v>
      </c>
      <c r="O57" s="99">
        <v>10.474351209690253</v>
      </c>
      <c r="P57" s="99">
        <v>9.6833231113953691</v>
      </c>
      <c r="Q57" s="99">
        <v>10.133294301787986</v>
      </c>
      <c r="R57" s="99">
        <v>10.298813651008192</v>
      </c>
      <c r="S57" s="99">
        <v>10.264692426152015</v>
      </c>
      <c r="T57" s="99">
        <v>10.404678732607936</v>
      </c>
      <c r="U57" s="99">
        <v>10.207940256217094</v>
      </c>
      <c r="V57" s="99">
        <v>10.053186142794054</v>
      </c>
      <c r="W57" s="99">
        <v>8.6397369171263989</v>
      </c>
      <c r="DA57" s="63" t="s">
        <v>2967</v>
      </c>
    </row>
    <row r="58" spans="1:105" ht="12" customHeight="1" x14ac:dyDescent="0.25">
      <c r="A58" s="121" t="s">
        <v>54</v>
      </c>
      <c r="B58" s="123">
        <v>6.7418488863741883</v>
      </c>
      <c r="C58" s="123">
        <v>6.8687956433106718</v>
      </c>
      <c r="D58" s="123">
        <v>6.9590621688382619</v>
      </c>
      <c r="E58" s="123">
        <v>6.5302602863889563</v>
      </c>
      <c r="F58" s="123">
        <v>7.4900629928589018</v>
      </c>
      <c r="G58" s="123">
        <v>6.4153842246250781</v>
      </c>
      <c r="H58" s="123">
        <v>6.6573249020617764</v>
      </c>
      <c r="I58" s="123">
        <v>6.1303715105085983</v>
      </c>
      <c r="J58" s="123">
        <v>5.6695445132940492</v>
      </c>
      <c r="K58" s="123">
        <v>5.6028857582324845</v>
      </c>
      <c r="L58" s="123">
        <v>5.3101160354466357</v>
      </c>
      <c r="M58" s="123">
        <v>5.3179579720640389</v>
      </c>
      <c r="N58" s="123">
        <v>4.6407040372582786</v>
      </c>
      <c r="O58" s="123">
        <v>5.010412188110867</v>
      </c>
      <c r="P58" s="123">
        <v>4.5283577708535061</v>
      </c>
      <c r="Q58" s="123">
        <v>4.6510956835386672</v>
      </c>
      <c r="R58" s="123">
        <v>4.6600678600530152</v>
      </c>
      <c r="S58" s="123">
        <v>5.3177941002496452</v>
      </c>
      <c r="T58" s="123">
        <v>5.328799947851639</v>
      </c>
      <c r="U58" s="123">
        <v>5.2731216368225615</v>
      </c>
      <c r="V58" s="123">
        <v>5.4057585532053345</v>
      </c>
      <c r="W58" s="123">
        <v>5.2026689709795253</v>
      </c>
      <c r="DA58" s="130" t="s">
        <v>2968</v>
      </c>
    </row>
    <row r="59" spans="1:105" ht="12" customHeight="1" x14ac:dyDescent="0.25">
      <c r="A59" s="97" t="s">
        <v>50</v>
      </c>
      <c r="B59" s="99">
        <v>6.9299198532275987</v>
      </c>
      <c r="C59" s="99">
        <v>6.7669981830176882</v>
      </c>
      <c r="D59" s="99">
        <v>6.8754393362784789</v>
      </c>
      <c r="E59" s="99">
        <v>6.7244079170042843</v>
      </c>
      <c r="F59" s="99">
        <v>7.2112283538740547</v>
      </c>
      <c r="G59" s="99">
        <v>6.7457653423174246</v>
      </c>
      <c r="H59" s="99">
        <v>6.4760179923754313</v>
      </c>
      <c r="I59" s="99">
        <v>5.8992395577871894</v>
      </c>
      <c r="J59" s="99">
        <v>5.7825443074618841</v>
      </c>
      <c r="K59" s="99">
        <v>5.4898101482947421</v>
      </c>
      <c r="L59" s="99">
        <v>5.3483943860494847</v>
      </c>
      <c r="M59" s="99">
        <v>5.4620954472529437</v>
      </c>
      <c r="N59" s="99">
        <v>4.7239984084038644</v>
      </c>
      <c r="O59" s="99">
        <v>4.700528258946111</v>
      </c>
      <c r="P59" s="99">
        <v>4.8227013919703969</v>
      </c>
      <c r="Q59" s="99">
        <v>4.5936558415945861</v>
      </c>
      <c r="R59" s="99">
        <v>4.7796613296244423</v>
      </c>
      <c r="S59" s="99">
        <v>5.1769078094117607</v>
      </c>
      <c r="T59" s="99">
        <v>5.3319899874841523</v>
      </c>
      <c r="U59" s="99">
        <v>5.2920354785057455</v>
      </c>
      <c r="V59" s="99">
        <v>5.3843395472602964</v>
      </c>
      <c r="W59" s="99">
        <v>5.190203009818422</v>
      </c>
      <c r="DA59" s="63" t="s">
        <v>2969</v>
      </c>
    </row>
    <row r="60" spans="1:105" ht="12" customHeight="1" x14ac:dyDescent="0.25">
      <c r="A60" s="109" t="s">
        <v>120</v>
      </c>
      <c r="B60" s="110">
        <v>6.6170787969300564</v>
      </c>
      <c r="C60" s="110">
        <v>6.933593981467169</v>
      </c>
      <c r="D60" s="110">
        <v>7.0116127844192677</v>
      </c>
      <c r="E60" s="110">
        <v>6.4076495159500952</v>
      </c>
      <c r="F60" s="110">
        <v>7.6677526885587977</v>
      </c>
      <c r="G60" s="110">
        <v>6.2193794546142067</v>
      </c>
      <c r="H60" s="110">
        <v>6.7534634536736986</v>
      </c>
      <c r="I60" s="110">
        <v>6.2476466660890857</v>
      </c>
      <c r="J60" s="110">
        <v>5.6109419046209865</v>
      </c>
      <c r="K60" s="110">
        <v>5.6636989239760842</v>
      </c>
      <c r="L60" s="110">
        <v>5.2893189249890931</v>
      </c>
      <c r="M60" s="110">
        <v>5.2393405428917088</v>
      </c>
      <c r="N60" s="110">
        <v>4.5926850668893602</v>
      </c>
      <c r="O60" s="110">
        <v>5.194776535053756</v>
      </c>
      <c r="P60" s="110">
        <v>4.354805926718873</v>
      </c>
      <c r="Q60" s="110">
        <v>4.6841764517758673</v>
      </c>
      <c r="R60" s="110">
        <v>4.5925482208644546</v>
      </c>
      <c r="S60" s="110">
        <v>5.3915122443684869</v>
      </c>
      <c r="T60" s="110">
        <v>5.3271949191056329</v>
      </c>
      <c r="U60" s="110">
        <v>5.2641343773139804</v>
      </c>
      <c r="V60" s="110">
        <v>5.4155195241677294</v>
      </c>
      <c r="W60" s="110">
        <v>5.2082594921876062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70.853934290137715</v>
      </c>
      <c r="C62" s="118">
        <f t="shared" si="21"/>
        <v>74.926148414084579</v>
      </c>
      <c r="D62" s="118">
        <f t="shared" si="21"/>
        <v>73.69163921803991</v>
      </c>
      <c r="E62" s="118">
        <f t="shared" si="21"/>
        <v>84.129585884888755</v>
      </c>
      <c r="F62" s="118">
        <f t="shared" si="21"/>
        <v>86.458501182400056</v>
      </c>
      <c r="G62" s="118">
        <f t="shared" si="21"/>
        <v>91.621995067462251</v>
      </c>
      <c r="H62" s="118">
        <f t="shared" si="21"/>
        <v>87.381930468966601</v>
      </c>
      <c r="I62" s="118">
        <f t="shared" si="21"/>
        <v>84.871726005166309</v>
      </c>
      <c r="J62" s="118">
        <f t="shared" si="21"/>
        <v>85.449726590270103</v>
      </c>
      <c r="K62" s="118">
        <f t="shared" si="21"/>
        <v>89.326072343909885</v>
      </c>
      <c r="L62" s="118">
        <f t="shared" si="21"/>
        <v>98.856478966899303</v>
      </c>
      <c r="M62" s="118">
        <f t="shared" si="21"/>
        <v>96.239961280099436</v>
      </c>
      <c r="N62" s="118">
        <f t="shared" si="21"/>
        <v>99.156929409199535</v>
      </c>
      <c r="O62" s="118">
        <f t="shared" si="21"/>
        <v>98.773854325981105</v>
      </c>
      <c r="P62" s="118">
        <f t="shared" si="21"/>
        <v>81.428383671486202</v>
      </c>
      <c r="Q62" s="118">
        <f t="shared" si="21"/>
        <v>93.385531342136872</v>
      </c>
      <c r="R62" s="118">
        <f t="shared" ref="R62:V62" si="22">R63+R66+R68+R77</f>
        <v>93.258337489100214</v>
      </c>
      <c r="S62" s="118">
        <f t="shared" si="22"/>
        <v>96.859741341863369</v>
      </c>
      <c r="T62" s="118">
        <f t="shared" si="22"/>
        <v>92.5123052662547</v>
      </c>
      <c r="U62" s="118">
        <f t="shared" si="22"/>
        <v>93.360471210950323</v>
      </c>
      <c r="V62" s="118">
        <f t="shared" si="22"/>
        <v>93.015349113893535</v>
      </c>
      <c r="W62" s="118">
        <f t="shared" ref="W62" si="23">W63+W66+W68+W77</f>
        <v>94.497318926411907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50.636156180833346</v>
      </c>
      <c r="C63" s="123">
        <f t="shared" si="24"/>
        <v>54.189784962297068</v>
      </c>
      <c r="D63" s="123">
        <f t="shared" si="24"/>
        <v>52.882525534628471</v>
      </c>
      <c r="E63" s="123">
        <f t="shared" si="24"/>
        <v>61.401987169079916</v>
      </c>
      <c r="F63" s="123">
        <f t="shared" si="24"/>
        <v>65.756502331018424</v>
      </c>
      <c r="G63" s="123">
        <f t="shared" si="24"/>
        <v>70.472162230377037</v>
      </c>
      <c r="H63" s="123">
        <f t="shared" si="24"/>
        <v>66.108552069359462</v>
      </c>
      <c r="I63" s="123">
        <f t="shared" si="24"/>
        <v>64.889570131875473</v>
      </c>
      <c r="J63" s="123">
        <f t="shared" si="24"/>
        <v>66.753916691255796</v>
      </c>
      <c r="K63" s="123">
        <f t="shared" si="24"/>
        <v>69.430620947239845</v>
      </c>
      <c r="L63" s="123">
        <f t="shared" si="24"/>
        <v>78.168921475647167</v>
      </c>
      <c r="M63" s="123">
        <f t="shared" si="24"/>
        <v>75.568299590733616</v>
      </c>
      <c r="N63" s="123">
        <f t="shared" si="24"/>
        <v>77.23297866459319</v>
      </c>
      <c r="O63" s="123">
        <f t="shared" si="24"/>
        <v>78.218230846600292</v>
      </c>
      <c r="P63" s="123">
        <f t="shared" si="24"/>
        <v>63.16560401728578</v>
      </c>
      <c r="Q63" s="123">
        <f t="shared" si="24"/>
        <v>72.295445681588618</v>
      </c>
      <c r="R63" s="123">
        <f t="shared" ref="R63:V63" si="25">SUM(R64:R65)</f>
        <v>73.061597741135373</v>
      </c>
      <c r="S63" s="123">
        <f t="shared" si="25"/>
        <v>74.721532578692205</v>
      </c>
      <c r="T63" s="123">
        <f t="shared" si="25"/>
        <v>71.5052856186756</v>
      </c>
      <c r="U63" s="123">
        <f t="shared" si="25"/>
        <v>71.380860307276961</v>
      </c>
      <c r="V63" s="123">
        <f t="shared" si="25"/>
        <v>71.640654194116195</v>
      </c>
      <c r="W63" s="123">
        <f t="shared" ref="W63" si="26">SUM(W64:W65)</f>
        <v>75.140514188509655</v>
      </c>
      <c r="DA63" s="130" t="s">
        <v>2972</v>
      </c>
    </row>
    <row r="64" spans="1:105" ht="12" customHeight="1" x14ac:dyDescent="0.25">
      <c r="A64" s="97" t="s">
        <v>217</v>
      </c>
      <c r="B64" s="99">
        <v>49.362375546608369</v>
      </c>
      <c r="C64" s="99">
        <v>52.862549678490687</v>
      </c>
      <c r="D64" s="99">
        <v>51.602829029664981</v>
      </c>
      <c r="E64" s="99">
        <v>60.057320116967105</v>
      </c>
      <c r="F64" s="99">
        <v>64.2353983516238</v>
      </c>
      <c r="G64" s="99">
        <v>68.864361683196051</v>
      </c>
      <c r="H64" s="99">
        <v>64.645478532514872</v>
      </c>
      <c r="I64" s="99">
        <v>63.490949276103095</v>
      </c>
      <c r="J64" s="99">
        <v>65.378671487736227</v>
      </c>
      <c r="K64" s="99">
        <v>68.019460401512092</v>
      </c>
      <c r="L64" s="99">
        <v>76.539106016441806</v>
      </c>
      <c r="M64" s="99">
        <v>74.001021302434637</v>
      </c>
      <c r="N64" s="99">
        <v>75.728138348117966</v>
      </c>
      <c r="O64" s="99">
        <v>76.599023373434136</v>
      </c>
      <c r="P64" s="99">
        <v>61.829366202422264</v>
      </c>
      <c r="Q64" s="99">
        <v>70.906386126296979</v>
      </c>
      <c r="R64" s="99">
        <v>71.663276322116758</v>
      </c>
      <c r="S64" s="99">
        <v>73.303708801623685</v>
      </c>
      <c r="T64" s="99">
        <v>70.163710778784349</v>
      </c>
      <c r="U64" s="99">
        <v>70.034541702793263</v>
      </c>
      <c r="V64" s="99">
        <v>70.297252042072458</v>
      </c>
      <c r="W64" s="99">
        <v>73.779628807202428</v>
      </c>
      <c r="DA64" s="63" t="s">
        <v>2973</v>
      </c>
    </row>
    <row r="65" spans="1:105" ht="12" customHeight="1" x14ac:dyDescent="0.25">
      <c r="A65" s="97" t="s">
        <v>53</v>
      </c>
      <c r="B65" s="99">
        <v>1.2737806342249758</v>
      </c>
      <c r="C65" s="99">
        <v>1.3272352838063797</v>
      </c>
      <c r="D65" s="99">
        <v>1.279696504963489</v>
      </c>
      <c r="E65" s="99">
        <v>1.3446670521128097</v>
      </c>
      <c r="F65" s="99">
        <v>1.5211039793946188</v>
      </c>
      <c r="G65" s="99">
        <v>1.6078005471809897</v>
      </c>
      <c r="H65" s="99">
        <v>1.4630735368445873</v>
      </c>
      <c r="I65" s="99">
        <v>1.3986208557723812</v>
      </c>
      <c r="J65" s="99">
        <v>1.3752452035195666</v>
      </c>
      <c r="K65" s="99">
        <v>1.411160545727755</v>
      </c>
      <c r="L65" s="99">
        <v>1.6298154592053606</v>
      </c>
      <c r="M65" s="99">
        <v>1.5672782882989795</v>
      </c>
      <c r="N65" s="99">
        <v>1.5048403164752231</v>
      </c>
      <c r="O65" s="99">
        <v>1.6192074731661601</v>
      </c>
      <c r="P65" s="99">
        <v>1.3362378148635137</v>
      </c>
      <c r="Q65" s="99">
        <v>1.3890595552916325</v>
      </c>
      <c r="R65" s="99">
        <v>1.3983214190186197</v>
      </c>
      <c r="S65" s="99">
        <v>1.4178237770685225</v>
      </c>
      <c r="T65" s="99">
        <v>1.3415748398912493</v>
      </c>
      <c r="U65" s="99">
        <v>1.3463186044836941</v>
      </c>
      <c r="V65" s="99">
        <v>1.3434021520437429</v>
      </c>
      <c r="W65" s="99">
        <v>1.3608853813072233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0.6184094996386017</v>
      </c>
      <c r="C66" s="123">
        <f t="shared" si="27"/>
        <v>0.81901371539738421</v>
      </c>
      <c r="D66" s="123">
        <f t="shared" si="27"/>
        <v>0.75965711532945657</v>
      </c>
      <c r="E66" s="123">
        <f t="shared" si="27"/>
        <v>2.6527509198865116</v>
      </c>
      <c r="F66" s="123">
        <f t="shared" si="27"/>
        <v>1.1780854834499628</v>
      </c>
      <c r="G66" s="123">
        <f t="shared" si="27"/>
        <v>1.3006562614220183</v>
      </c>
      <c r="H66" s="123">
        <f t="shared" si="27"/>
        <v>1.797306309197289</v>
      </c>
      <c r="I66" s="123">
        <f t="shared" si="27"/>
        <v>1.7350502821558367</v>
      </c>
      <c r="J66" s="123">
        <f t="shared" si="27"/>
        <v>2.2854648334252965</v>
      </c>
      <c r="K66" s="123">
        <f t="shared" si="27"/>
        <v>2.6483567188654309</v>
      </c>
      <c r="L66" s="123">
        <f t="shared" si="27"/>
        <v>2.156485034182384</v>
      </c>
      <c r="M66" s="123">
        <f t="shared" si="27"/>
        <v>2.468048519658979</v>
      </c>
      <c r="N66" s="123">
        <f t="shared" si="27"/>
        <v>4.1414532968261444</v>
      </c>
      <c r="O66" s="123">
        <f t="shared" si="27"/>
        <v>2.6427943662264961</v>
      </c>
      <c r="P66" s="123">
        <f t="shared" si="27"/>
        <v>2.0134497490642542</v>
      </c>
      <c r="Q66" s="123">
        <f t="shared" si="27"/>
        <v>4.2725040019545437</v>
      </c>
      <c r="R66" s="123">
        <f t="shared" si="27"/>
        <v>3.0273073516418125</v>
      </c>
      <c r="S66" s="123">
        <f t="shared" si="27"/>
        <v>4.5329451434182015</v>
      </c>
      <c r="T66" s="123">
        <f t="shared" si="27"/>
        <v>3.5410009519947998</v>
      </c>
      <c r="U66" s="123">
        <f t="shared" si="27"/>
        <v>4.4514239350772078</v>
      </c>
      <c r="V66" s="123">
        <f t="shared" si="27"/>
        <v>3.5070694719702398</v>
      </c>
      <c r="W66" s="123">
        <f t="shared" si="27"/>
        <v>4.3411352295398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0.6184094996386017</v>
      </c>
      <c r="C67" s="99">
        <f>RES_hhdet_tesh!C67/RES_summary!C$19</f>
        <v>0.81901371539738421</v>
      </c>
      <c r="D67" s="99">
        <f>RES_hhdet_tesh!D67/RES_summary!D$19</f>
        <v>0.75965711532945657</v>
      </c>
      <c r="E67" s="99">
        <f>RES_hhdet_tesh!E67/RES_summary!E$19</f>
        <v>2.6527509198865116</v>
      </c>
      <c r="F67" s="99">
        <f>RES_hhdet_tesh!F67/RES_summary!F$19</f>
        <v>1.1780854834499628</v>
      </c>
      <c r="G67" s="99">
        <f>RES_hhdet_tesh!G67/RES_summary!G$19</f>
        <v>1.3006562614220183</v>
      </c>
      <c r="H67" s="99">
        <f>RES_hhdet_tesh!H67/RES_summary!H$19</f>
        <v>1.797306309197289</v>
      </c>
      <c r="I67" s="99">
        <f>RES_hhdet_tesh!I67/RES_summary!I$19</f>
        <v>1.7350502821558367</v>
      </c>
      <c r="J67" s="99">
        <f>RES_hhdet_tesh!J67/RES_summary!J$19</f>
        <v>2.2854648334252965</v>
      </c>
      <c r="K67" s="99">
        <f>RES_hhdet_tesh!K67/RES_summary!K$19</f>
        <v>2.6483567188654309</v>
      </c>
      <c r="L67" s="99">
        <f>RES_hhdet_tesh!L67/RES_summary!L$19</f>
        <v>2.156485034182384</v>
      </c>
      <c r="M67" s="99">
        <f>RES_hhdet_tesh!M67/RES_summary!M$19</f>
        <v>2.468048519658979</v>
      </c>
      <c r="N67" s="99">
        <f>RES_hhdet_tesh!N67/RES_summary!N$19</f>
        <v>4.1414532968261444</v>
      </c>
      <c r="O67" s="99">
        <f>RES_hhdet_tesh!O67/RES_summary!O$19</f>
        <v>2.6427943662264961</v>
      </c>
      <c r="P67" s="99">
        <f>RES_hhdet_tesh!P67/RES_summary!P$19</f>
        <v>2.0134497490642542</v>
      </c>
      <c r="Q67" s="99">
        <f>RES_hhdet_tesh!Q67/RES_summary!Q$19</f>
        <v>4.2725040019545437</v>
      </c>
      <c r="R67" s="99">
        <f>RES_hhdet_tesh!R67/RES_summary!R$19</f>
        <v>3.0273073516418125</v>
      </c>
      <c r="S67" s="99">
        <f>RES_hhdet_tesh!S67/RES_summary!S$19</f>
        <v>4.5329451434182015</v>
      </c>
      <c r="T67" s="99">
        <f>RES_hhdet_tesh!T67/RES_summary!T$19</f>
        <v>3.5410009519947998</v>
      </c>
      <c r="U67" s="99">
        <f>RES_hhdet_tesh!U67/RES_summary!U$19</f>
        <v>4.4514239350772078</v>
      </c>
      <c r="V67" s="99">
        <f>RES_hhdet_tesh!V67/RES_summary!V$19</f>
        <v>3.5070694719702398</v>
      </c>
      <c r="W67" s="99">
        <f>RES_hhdet_tesh!W67/RES_summary!W$19</f>
        <v>4.3411352295398</v>
      </c>
      <c r="DA67" s="63" t="s">
        <v>2976</v>
      </c>
    </row>
    <row r="68" spans="1:105" ht="12" customHeight="1" x14ac:dyDescent="0.25">
      <c r="A68" s="121" t="s">
        <v>55</v>
      </c>
      <c r="B68" s="123">
        <v>12.793207808948527</v>
      </c>
      <c r="C68" s="123">
        <v>13.038600872887425</v>
      </c>
      <c r="D68" s="123">
        <v>13.118661160270523</v>
      </c>
      <c r="E68" s="123">
        <v>13.11897689826562</v>
      </c>
      <c r="F68" s="123">
        <v>12.655151503860436</v>
      </c>
      <c r="G68" s="123">
        <v>12.913724561513249</v>
      </c>
      <c r="H68" s="123">
        <v>12.710028826195401</v>
      </c>
      <c r="I68" s="123">
        <v>12.329746115520384</v>
      </c>
      <c r="J68" s="123">
        <v>11.123867238886945</v>
      </c>
      <c r="K68" s="123">
        <v>11.777822691138356</v>
      </c>
      <c r="L68" s="123">
        <v>12.93714352042501</v>
      </c>
      <c r="M68" s="123">
        <v>12.732902666227512</v>
      </c>
      <c r="N68" s="123">
        <v>13.087786473797859</v>
      </c>
      <c r="O68" s="123">
        <v>12.986267274785433</v>
      </c>
      <c r="P68" s="123">
        <v>11.747317732736967</v>
      </c>
      <c r="Q68" s="123">
        <v>12.192643920444029</v>
      </c>
      <c r="R68" s="123">
        <v>12.433700011567833</v>
      </c>
      <c r="S68" s="123">
        <v>12.266093266033266</v>
      </c>
      <c r="T68" s="123">
        <v>12.254335568982144</v>
      </c>
      <c r="U68" s="123">
        <v>12.188606241563463</v>
      </c>
      <c r="V68" s="123">
        <v>12.200587954329688</v>
      </c>
      <c r="W68" s="123">
        <v>10.08107034854471</v>
      </c>
      <c r="DA68" s="130" t="s">
        <v>2977</v>
      </c>
    </row>
    <row r="69" spans="1:105" ht="12" customHeight="1" x14ac:dyDescent="0.25">
      <c r="A69" s="97" t="s">
        <v>134</v>
      </c>
      <c r="B69" s="99">
        <v>12.772159882707223</v>
      </c>
      <c r="C69" s="99">
        <v>13.096489524753135</v>
      </c>
      <c r="D69" s="99">
        <v>13.089620915870302</v>
      </c>
      <c r="E69" s="99">
        <v>13.222018931082127</v>
      </c>
      <c r="F69" s="99">
        <v>12.519341843643966</v>
      </c>
      <c r="G69" s="99">
        <v>12.945164026886278</v>
      </c>
      <c r="H69" s="99">
        <v>12.715557569983686</v>
      </c>
      <c r="I69" s="99">
        <v>12.346310007520335</v>
      </c>
      <c r="J69" s="99">
        <v>11.063535157574718</v>
      </c>
      <c r="K69" s="99">
        <v>11.775562371831695</v>
      </c>
      <c r="L69" s="99">
        <v>12.96305624641894</v>
      </c>
      <c r="M69" s="99">
        <v>12.689506539112589</v>
      </c>
      <c r="N69" s="99">
        <v>13.111638092593914</v>
      </c>
      <c r="O69" s="99">
        <v>13.023474377098994</v>
      </c>
      <c r="P69" s="99">
        <v>11.718605353159159</v>
      </c>
      <c r="Q69" s="99">
        <v>12.196083063023462</v>
      </c>
      <c r="R69" s="99">
        <v>12.440032793858816</v>
      </c>
      <c r="S69" s="99">
        <v>12.265680401714897</v>
      </c>
      <c r="T69" s="99">
        <v>12.257040447657898</v>
      </c>
      <c r="U69" s="99">
        <v>12.189936644809528</v>
      </c>
      <c r="V69" s="99">
        <v>12.211576711988966</v>
      </c>
      <c r="W69" s="99">
        <v>10.073424809473746</v>
      </c>
      <c r="DA69" s="63" t="s">
        <v>2978</v>
      </c>
    </row>
    <row r="70" spans="1:105" ht="12" customHeight="1" x14ac:dyDescent="0.25">
      <c r="A70" s="97" t="s">
        <v>133</v>
      </c>
      <c r="B70" s="99">
        <v>12.77215988270722</v>
      </c>
      <c r="C70" s="99">
        <v>13.096381475035876</v>
      </c>
      <c r="D70" s="99">
        <v>13.089418347403988</v>
      </c>
      <c r="E70" s="99">
        <v>13.221426680614696</v>
      </c>
      <c r="F70" s="99">
        <v>12.518857270849733</v>
      </c>
      <c r="G70" s="99">
        <v>12.942595223954761</v>
      </c>
      <c r="H70" s="99">
        <v>12.712800483104573</v>
      </c>
      <c r="I70" s="99">
        <v>12.343117530728945</v>
      </c>
      <c r="J70" s="99">
        <v>11.058763797713251</v>
      </c>
      <c r="K70" s="99">
        <v>11.770389903811664</v>
      </c>
      <c r="L70" s="99">
        <v>12.957330982922429</v>
      </c>
      <c r="M70" s="99">
        <v>12.684820035156571</v>
      </c>
      <c r="N70" s="99">
        <v>13.108473095406602</v>
      </c>
      <c r="O70" s="99">
        <v>13.02045909935951</v>
      </c>
      <c r="P70" s="99">
        <v>11.713577671198728</v>
      </c>
      <c r="Q70" s="99">
        <v>12.19078805382901</v>
      </c>
      <c r="R70" s="99">
        <v>12.434986949119841</v>
      </c>
      <c r="S70" s="99">
        <v>12.261325653212706</v>
      </c>
      <c r="T70" s="99">
        <v>12.253897017865414</v>
      </c>
      <c r="U70" s="99">
        <v>12.186607490301812</v>
      </c>
      <c r="V70" s="99">
        <v>12.206873883143659</v>
      </c>
      <c r="W70" s="99">
        <v>10.065949388034417</v>
      </c>
      <c r="DA70" s="63" t="s">
        <v>2979</v>
      </c>
    </row>
    <row r="71" spans="1:105" ht="12" customHeight="1" x14ac:dyDescent="0.25">
      <c r="A71" s="100" t="s">
        <v>217</v>
      </c>
      <c r="B71" s="102">
        <v>2.3010451540312205</v>
      </c>
      <c r="C71" s="102">
        <v>2.0484586314998907</v>
      </c>
      <c r="D71" s="102">
        <v>2.4075979523734263</v>
      </c>
      <c r="E71" s="102">
        <v>2.0380928608217603</v>
      </c>
      <c r="F71" s="102">
        <v>2.4119818992715976</v>
      </c>
      <c r="G71" s="102">
        <v>2.1294502602123577</v>
      </c>
      <c r="H71" s="102">
        <v>2.1241106681675692</v>
      </c>
      <c r="I71" s="102">
        <v>2.0782766843710232</v>
      </c>
      <c r="J71" s="102">
        <v>2.3377324904695462</v>
      </c>
      <c r="K71" s="102">
        <v>2.0989633864479207</v>
      </c>
      <c r="L71" s="102">
        <v>2.1483371367879127</v>
      </c>
      <c r="M71" s="102">
        <v>2.4629281364598756</v>
      </c>
      <c r="N71" s="102">
        <v>1.982458872698005</v>
      </c>
      <c r="O71" s="102">
        <v>1.9570013715340866</v>
      </c>
      <c r="P71" s="102">
        <v>2.6012224889665556</v>
      </c>
      <c r="Q71" s="102">
        <v>1.9696122545040478</v>
      </c>
      <c r="R71" s="102">
        <v>1.9428071084798038</v>
      </c>
      <c r="S71" s="102">
        <v>2.0374846537728084</v>
      </c>
      <c r="T71" s="102">
        <v>1.854299185089807</v>
      </c>
      <c r="U71" s="102">
        <v>2.0894389119375676</v>
      </c>
      <c r="V71" s="102">
        <v>1.9597522704306294</v>
      </c>
      <c r="W71" s="102">
        <v>1.9511664718338033</v>
      </c>
      <c r="DA71" s="131" t="s">
        <v>2980</v>
      </c>
    </row>
    <row r="72" spans="1:105" ht="12" customHeight="1" x14ac:dyDescent="0.25">
      <c r="A72" s="103" t="s">
        <v>52</v>
      </c>
      <c r="B72" s="105">
        <v>10.471114728676</v>
      </c>
      <c r="C72" s="105">
        <v>11.047922843535986</v>
      </c>
      <c r="D72" s="105">
        <v>10.681820395030559</v>
      </c>
      <c r="E72" s="105">
        <v>11.183333819792935</v>
      </c>
      <c r="F72" s="105">
        <v>10.106875371578134</v>
      </c>
      <c r="G72" s="105">
        <v>10.813144963742404</v>
      </c>
      <c r="H72" s="105">
        <v>10.588689814937004</v>
      </c>
      <c r="I72" s="105">
        <v>10.264840846357924</v>
      </c>
      <c r="J72" s="105">
        <v>8.721031307243706</v>
      </c>
      <c r="K72" s="105">
        <v>9.6714265173637433</v>
      </c>
      <c r="L72" s="105">
        <v>10.808993846134515</v>
      </c>
      <c r="M72" s="105">
        <v>10.221891898696695</v>
      </c>
      <c r="N72" s="105">
        <v>11.126014222708596</v>
      </c>
      <c r="O72" s="105">
        <v>11.063457727825424</v>
      </c>
      <c r="P72" s="105">
        <v>9.1123551822321698</v>
      </c>
      <c r="Q72" s="105">
        <v>10.221175799324962</v>
      </c>
      <c r="R72" s="105">
        <v>10.49217984064004</v>
      </c>
      <c r="S72" s="105">
        <v>10.223840999439895</v>
      </c>
      <c r="T72" s="105">
        <v>10.399597832775608</v>
      </c>
      <c r="U72" s="105">
        <v>10.097168578364245</v>
      </c>
      <c r="V72" s="105">
        <v>10.247121612713027</v>
      </c>
      <c r="W72" s="105">
        <v>8.1147829162006122</v>
      </c>
      <c r="DA72" s="132" t="s">
        <v>2981</v>
      </c>
    </row>
    <row r="73" spans="1:105" ht="12" customHeight="1" x14ac:dyDescent="0.25">
      <c r="A73" s="106" t="s">
        <v>122</v>
      </c>
      <c r="B73" s="102">
        <v>12.929169895059664</v>
      </c>
      <c r="C73" s="102">
        <v>12.657052298146057</v>
      </c>
      <c r="D73" s="102">
        <v>13.297899982632357</v>
      </c>
      <c r="E73" s="102">
        <v>12.564250114532939</v>
      </c>
      <c r="F73" s="102">
        <v>13.251907225802222</v>
      </c>
      <c r="G73" s="102">
        <v>12.749657964937034</v>
      </c>
      <c r="H73" s="102">
        <v>12.670336661778945</v>
      </c>
      <c r="I73" s="102">
        <v>12.094584903727396</v>
      </c>
      <c r="J73" s="102">
        <v>11.933476352699298</v>
      </c>
      <c r="K73" s="102">
        <v>11.812534463822265</v>
      </c>
      <c r="L73" s="102">
        <v>12.514722330364522</v>
      </c>
      <c r="M73" s="102">
        <v>13.404969049707868</v>
      </c>
      <c r="N73" s="102">
        <v>12.678966297929001</v>
      </c>
      <c r="O73" s="102">
        <v>12.292395783008482</v>
      </c>
      <c r="P73" s="102">
        <v>12.470783943977361</v>
      </c>
      <c r="Q73" s="102">
        <v>12.07097818478382</v>
      </c>
      <c r="R73" s="102">
        <v>12.168726672232784</v>
      </c>
      <c r="S73" s="102">
        <v>12.280760514258157</v>
      </c>
      <c r="T73" s="102">
        <v>12.149493856623057</v>
      </c>
      <c r="U73" s="102">
        <v>12.12990043738257</v>
      </c>
      <c r="V73" s="102">
        <v>11.698584457320393</v>
      </c>
      <c r="W73" s="102">
        <v>10.501672170147019</v>
      </c>
      <c r="DA73" s="131" t="s">
        <v>2982</v>
      </c>
    </row>
    <row r="74" spans="1:105" ht="12" customHeight="1" x14ac:dyDescent="0.25">
      <c r="A74" s="107" t="s">
        <v>121</v>
      </c>
      <c r="B74" s="105">
        <v>12.929169895059665</v>
      </c>
      <c r="C74" s="105">
        <v>12.657352202172175</v>
      </c>
      <c r="D74" s="105">
        <v>13.298168904621591</v>
      </c>
      <c r="E74" s="105">
        <v>12.564421393991221</v>
      </c>
      <c r="F74" s="105">
        <v>13.252066343553205</v>
      </c>
      <c r="G74" s="105">
        <v>12.755906639217658</v>
      </c>
      <c r="H74" s="105">
        <v>12.676698965866654</v>
      </c>
      <c r="I74" s="105">
        <v>12.107639031383085</v>
      </c>
      <c r="J74" s="105">
        <v>11.913530600407482</v>
      </c>
      <c r="K74" s="105">
        <v>11.78765478755596</v>
      </c>
      <c r="L74" s="105">
        <v>12.48607401187801</v>
      </c>
      <c r="M74" s="105">
        <v>13.397770354914925</v>
      </c>
      <c r="N74" s="105">
        <v>12.690322446619341</v>
      </c>
      <c r="O74" s="105">
        <v>12.299926885808176</v>
      </c>
      <c r="P74" s="105">
        <v>12.48763520602999</v>
      </c>
      <c r="Q74" s="105">
        <v>12.078537842132473</v>
      </c>
      <c r="R74" s="105">
        <v>12.191312197136828</v>
      </c>
      <c r="S74" s="105">
        <v>12.316196551727366</v>
      </c>
      <c r="T74" s="105">
        <v>12.137908946076728</v>
      </c>
      <c r="U74" s="105">
        <v>12.127818533933844</v>
      </c>
      <c r="V74" s="105">
        <v>11.709471758904201</v>
      </c>
      <c r="W74" s="105">
        <v>10.542759191140371</v>
      </c>
      <c r="DA74" s="132" t="s">
        <v>2983</v>
      </c>
    </row>
    <row r="75" spans="1:105" ht="12" customHeight="1" x14ac:dyDescent="0.25">
      <c r="A75" s="108" t="s">
        <v>53</v>
      </c>
      <c r="B75" s="99">
        <v>2.3296312053251116</v>
      </c>
      <c r="C75" s="99">
        <v>1.9785505381571356</v>
      </c>
      <c r="D75" s="99">
        <v>2.4466423242217785</v>
      </c>
      <c r="E75" s="99">
        <v>1.9343819198824446</v>
      </c>
      <c r="F75" s="99">
        <v>2.555289561666934</v>
      </c>
      <c r="G75" s="99">
        <v>2.0968090136909239</v>
      </c>
      <c r="H75" s="99">
        <v>2.117003472075599</v>
      </c>
      <c r="I75" s="99">
        <v>2.0354491396019028</v>
      </c>
      <c r="J75" s="99">
        <v>2.5335201797236406</v>
      </c>
      <c r="K75" s="99">
        <v>2.1028927196737608</v>
      </c>
      <c r="L75" s="99">
        <v>2.0576447586728284</v>
      </c>
      <c r="M75" s="99">
        <v>2.6109024269882446</v>
      </c>
      <c r="N75" s="99">
        <v>1.9057786989131533</v>
      </c>
      <c r="O75" s="99">
        <v>1.8179173956023056</v>
      </c>
      <c r="P75" s="99">
        <v>2.8048914758527452</v>
      </c>
      <c r="Q75" s="99">
        <v>1.9446693134638042</v>
      </c>
      <c r="R75" s="99">
        <v>1.8898859305273328</v>
      </c>
      <c r="S75" s="99">
        <v>2.0466574706325535</v>
      </c>
      <c r="T75" s="99">
        <v>1.8211002277472785</v>
      </c>
      <c r="U75" s="99">
        <v>2.0785536656171035</v>
      </c>
      <c r="V75" s="99">
        <v>1.85502193948949</v>
      </c>
      <c r="W75" s="99">
        <v>2.0814384486882478</v>
      </c>
      <c r="DA75" s="63" t="s">
        <v>2984</v>
      </c>
    </row>
    <row r="76" spans="1:105" ht="12" customHeight="1" x14ac:dyDescent="0.25">
      <c r="A76" s="108" t="s">
        <v>52</v>
      </c>
      <c r="B76" s="99">
        <v>10.599538689734555</v>
      </c>
      <c r="C76" s="99">
        <v>10.678801664015038</v>
      </c>
      <c r="D76" s="99">
        <v>10.85152658039981</v>
      </c>
      <c r="E76" s="99">
        <v>10.630039474108775</v>
      </c>
      <c r="F76" s="99">
        <v>10.696776781886269</v>
      </c>
      <c r="G76" s="99">
        <v>10.659097625526735</v>
      </c>
      <c r="H76" s="99">
        <v>10.559695493791056</v>
      </c>
      <c r="I76" s="99">
        <v>10.072189891781186</v>
      </c>
      <c r="J76" s="99">
        <v>9.3800104206838437</v>
      </c>
      <c r="K76" s="99">
        <v>9.6847620678821986</v>
      </c>
      <c r="L76" s="99">
        <v>10.428429253205183</v>
      </c>
      <c r="M76" s="99">
        <v>10.78686792792668</v>
      </c>
      <c r="N76" s="99">
        <v>10.784543747706188</v>
      </c>
      <c r="O76" s="99">
        <v>10.48200949020587</v>
      </c>
      <c r="P76" s="99">
        <v>9.6827437301772434</v>
      </c>
      <c r="Q76" s="99">
        <v>10.133868528668668</v>
      </c>
      <c r="R76" s="99">
        <v>10.301426266609496</v>
      </c>
      <c r="S76" s="99">
        <v>10.269539081094813</v>
      </c>
      <c r="T76" s="99">
        <v>10.316808718329447</v>
      </c>
      <c r="U76" s="99">
        <v>10.04926486831674</v>
      </c>
      <c r="V76" s="99">
        <v>9.8544498194147092</v>
      </c>
      <c r="W76" s="99">
        <v>8.4613207424521253</v>
      </c>
      <c r="DA76" s="63" t="s">
        <v>2985</v>
      </c>
    </row>
    <row r="77" spans="1:105" ht="12" customHeight="1" x14ac:dyDescent="0.25">
      <c r="A77" s="121" t="s">
        <v>54</v>
      </c>
      <c r="B77" s="123">
        <v>6.8061608007172341</v>
      </c>
      <c r="C77" s="123">
        <v>6.878748863502711</v>
      </c>
      <c r="D77" s="123">
        <v>6.9307954078114609</v>
      </c>
      <c r="E77" s="123">
        <v>6.9558708976567143</v>
      </c>
      <c r="F77" s="123">
        <v>6.8687618640712245</v>
      </c>
      <c r="G77" s="123">
        <v>6.9354520141499467</v>
      </c>
      <c r="H77" s="123">
        <v>6.7660432642144466</v>
      </c>
      <c r="I77" s="123">
        <v>5.9173594756146137</v>
      </c>
      <c r="J77" s="123">
        <v>5.2864778267020656</v>
      </c>
      <c r="K77" s="123">
        <v>5.4692719866662589</v>
      </c>
      <c r="L77" s="123">
        <v>5.5939289366447458</v>
      </c>
      <c r="M77" s="123">
        <v>5.4707105034793289</v>
      </c>
      <c r="N77" s="123">
        <v>4.6947109739823372</v>
      </c>
      <c r="O77" s="123">
        <v>4.9265618383688778</v>
      </c>
      <c r="P77" s="123">
        <v>4.5020121723992022</v>
      </c>
      <c r="Q77" s="123">
        <v>4.6249377381496775</v>
      </c>
      <c r="R77" s="123">
        <v>4.73573238475519</v>
      </c>
      <c r="S77" s="123">
        <v>5.3391703537196928</v>
      </c>
      <c r="T77" s="123">
        <v>5.2116831266021482</v>
      </c>
      <c r="U77" s="123">
        <v>5.3395807270327005</v>
      </c>
      <c r="V77" s="123">
        <v>5.6670374934774097</v>
      </c>
      <c r="W77" s="123">
        <v>4.9345991598177417</v>
      </c>
      <c r="DA77" s="130" t="s">
        <v>2986</v>
      </c>
    </row>
    <row r="78" spans="1:105" ht="12" customHeight="1" x14ac:dyDescent="0.25">
      <c r="A78" s="97" t="s">
        <v>192</v>
      </c>
      <c r="B78" s="99">
        <v>6.8132927877981349</v>
      </c>
      <c r="C78" s="99">
        <v>6.8762685368176841</v>
      </c>
      <c r="D78" s="99">
        <v>6.9263851714108799</v>
      </c>
      <c r="E78" s="99">
        <v>6.9972632961813268</v>
      </c>
      <c r="F78" s="99">
        <v>6.7837052824375785</v>
      </c>
      <c r="G78" s="99">
        <v>6.9930182279067479</v>
      </c>
      <c r="H78" s="99">
        <v>6.7668649688285623</v>
      </c>
      <c r="I78" s="99">
        <v>5.9031489867916118</v>
      </c>
      <c r="J78" s="99">
        <v>5.2639757500103945</v>
      </c>
      <c r="K78" s="99">
        <v>5.4566667592102034</v>
      </c>
      <c r="L78" s="99">
        <v>5.6061746749216139</v>
      </c>
      <c r="M78" s="99">
        <v>5.4759030382434233</v>
      </c>
      <c r="N78" s="99">
        <v>4.6975077813354327</v>
      </c>
      <c r="O78" s="99">
        <v>4.9167484374592165</v>
      </c>
      <c r="P78" s="99">
        <v>4.5058942406485789</v>
      </c>
      <c r="Q78" s="99">
        <v>4.6234452892561242</v>
      </c>
      <c r="R78" s="99">
        <v>4.7391995397304063</v>
      </c>
      <c r="S78" s="99">
        <v>5.3378806006527899</v>
      </c>
      <c r="T78" s="99">
        <v>5.2084570016136329</v>
      </c>
      <c r="U78" s="99">
        <v>5.3415246738546109</v>
      </c>
      <c r="V78" s="99">
        <v>5.6738556814430883</v>
      </c>
      <c r="W78" s="99">
        <v>4.9270125147121488</v>
      </c>
      <c r="DA78" s="63" t="s">
        <v>2987</v>
      </c>
    </row>
    <row r="79" spans="1:105" ht="12" customHeight="1" x14ac:dyDescent="0.25">
      <c r="A79" s="109" t="s">
        <v>120</v>
      </c>
      <c r="B79" s="110">
        <v>6.6170787969300564</v>
      </c>
      <c r="C79" s="110">
        <v>6.933593981467169</v>
      </c>
      <c r="D79" s="110">
        <v>7.0116127844192677</v>
      </c>
      <c r="E79" s="110">
        <v>6.4076495159500961</v>
      </c>
      <c r="F79" s="110">
        <v>7.6677526885587977</v>
      </c>
      <c r="G79" s="110">
        <v>6.2193794546142041</v>
      </c>
      <c r="H79" s="110">
        <v>6.7534634536736968</v>
      </c>
      <c r="I79" s="110">
        <v>6.2476466660890875</v>
      </c>
      <c r="J79" s="110">
        <v>5.6109419046209865</v>
      </c>
      <c r="K79" s="110">
        <v>5.6636989239760833</v>
      </c>
      <c r="L79" s="110">
        <v>5.289318924989094</v>
      </c>
      <c r="M79" s="110">
        <v>5.2393405428917053</v>
      </c>
      <c r="N79" s="110">
        <v>4.592685066889362</v>
      </c>
      <c r="O79" s="110">
        <v>5.1947765350537543</v>
      </c>
      <c r="P79" s="110">
        <v>4.3548059267188766</v>
      </c>
      <c r="Q79" s="110">
        <v>4.6841764517758691</v>
      </c>
      <c r="R79" s="110">
        <v>4.5925482208644537</v>
      </c>
      <c r="S79" s="110">
        <v>5.3915122443684798</v>
      </c>
      <c r="T79" s="110">
        <v>5.32719491910564</v>
      </c>
      <c r="U79" s="110">
        <v>5.2641343773139786</v>
      </c>
      <c r="V79" s="110">
        <v>5.4155195241677294</v>
      </c>
      <c r="W79" s="110">
        <v>5.2082594921876009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70.253771468609671</v>
      </c>
      <c r="C81" s="118">
        <f t="shared" si="28"/>
        <v>65.915074198518084</v>
      </c>
      <c r="D81" s="118">
        <f t="shared" si="28"/>
        <v>77.486854859000402</v>
      </c>
      <c r="E81" s="118">
        <f t="shared" si="28"/>
        <v>101.86876329234542</v>
      </c>
      <c r="F81" s="118">
        <f t="shared" si="28"/>
        <v>68.456859552218944</v>
      </c>
      <c r="G81" s="118">
        <f t="shared" si="28"/>
        <v>86.737972079900217</v>
      </c>
      <c r="H81" s="118">
        <f t="shared" si="28"/>
        <v>85.19006591031868</v>
      </c>
      <c r="I81" s="118">
        <f t="shared" si="28"/>
        <v>94.280961211525224</v>
      </c>
      <c r="J81" s="118">
        <f t="shared" si="28"/>
        <v>106.41977238308507</v>
      </c>
      <c r="K81" s="118">
        <f t="shared" si="28"/>
        <v>103.39337642268271</v>
      </c>
      <c r="L81" s="118">
        <f t="shared" si="28"/>
        <v>100.73728514042489</v>
      </c>
      <c r="M81" s="118">
        <f t="shared" si="28"/>
        <v>73.430868037433328</v>
      </c>
      <c r="N81" s="118">
        <f t="shared" si="28"/>
        <v>99.877941773366686</v>
      </c>
      <c r="O81" s="118">
        <f t="shared" si="28"/>
        <v>99.143931920971241</v>
      </c>
      <c r="P81" s="118">
        <f t="shared" si="28"/>
        <v>83.370447917038391</v>
      </c>
      <c r="Q81" s="118">
        <f t="shared" si="28"/>
        <v>93.142229509195545</v>
      </c>
      <c r="R81" s="118">
        <f t="shared" ref="R81:V81" si="29">R82+R85+R87+R100</f>
        <v>89.832115781801207</v>
      </c>
      <c r="S81" s="118">
        <f t="shared" si="29"/>
        <v>98.553399845315525</v>
      </c>
      <c r="T81" s="118">
        <f t="shared" si="29"/>
        <v>92.628883660203954</v>
      </c>
      <c r="U81" s="118">
        <f t="shared" si="29"/>
        <v>93.301177982589124</v>
      </c>
      <c r="V81" s="118">
        <f t="shared" si="29"/>
        <v>89.824439390834854</v>
      </c>
      <c r="W81" s="118">
        <f t="shared" ref="W81" si="30">W82+W85+W87+W100</f>
        <v>98.466142657357295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50.105489583651369</v>
      </c>
      <c r="C82" s="123">
        <f t="shared" si="31"/>
        <v>45.793311050450612</v>
      </c>
      <c r="D82" s="123">
        <f t="shared" si="31"/>
        <v>56.316738261742159</v>
      </c>
      <c r="E82" s="123">
        <f t="shared" si="31"/>
        <v>78.797467036136595</v>
      </c>
      <c r="F82" s="123">
        <f t="shared" si="31"/>
        <v>45.951705992070067</v>
      </c>
      <c r="G82" s="123">
        <f t="shared" si="31"/>
        <v>65.891614534237959</v>
      </c>
      <c r="H82" s="123">
        <f t="shared" si="31"/>
        <v>63.243060503781031</v>
      </c>
      <c r="I82" s="123">
        <f t="shared" si="31"/>
        <v>73.639754470592109</v>
      </c>
      <c r="J82" s="123">
        <f t="shared" si="31"/>
        <v>85.627198657270313</v>
      </c>
      <c r="K82" s="123">
        <f t="shared" si="31"/>
        <v>82.77153515399759</v>
      </c>
      <c r="L82" s="123">
        <f t="shared" si="31"/>
        <v>80.322795944504264</v>
      </c>
      <c r="M82" s="123">
        <f t="shared" si="31"/>
        <v>51.716365510800706</v>
      </c>
      <c r="N82" s="123">
        <f t="shared" si="31"/>
        <v>77.968237611667575</v>
      </c>
      <c r="O82" s="123">
        <f t="shared" si="31"/>
        <v>79.103516678448813</v>
      </c>
      <c r="P82" s="123">
        <f t="shared" si="31"/>
        <v>64.681388027134176</v>
      </c>
      <c r="Q82" s="123">
        <f t="shared" si="31"/>
        <v>72.93803914958626</v>
      </c>
      <c r="R82" s="123">
        <f t="shared" ref="R82:V82" si="32">SUM(R83:R84)</f>
        <v>70.552922972372386</v>
      </c>
      <c r="S82" s="123">
        <f t="shared" si="32"/>
        <v>76.642628893870551</v>
      </c>
      <c r="T82" s="123">
        <f t="shared" si="32"/>
        <v>71.609005395282182</v>
      </c>
      <c r="U82" s="123">
        <f t="shared" si="32"/>
        <v>71.388666311935424</v>
      </c>
      <c r="V82" s="123">
        <f t="shared" si="32"/>
        <v>69.125820809633296</v>
      </c>
      <c r="W82" s="123">
        <f t="shared" ref="W82" si="33">SUM(W83:W84)</f>
        <v>78.002729821298331</v>
      </c>
      <c r="DA82" s="130" t="s">
        <v>2990</v>
      </c>
    </row>
    <row r="83" spans="1:105" ht="12" customHeight="1" x14ac:dyDescent="0.25">
      <c r="A83" s="97" t="s">
        <v>204</v>
      </c>
      <c r="B83" s="99">
        <v>49.593590755553393</v>
      </c>
      <c r="C83" s="99">
        <v>45.337985498308043</v>
      </c>
      <c r="D83" s="99">
        <v>55.763586674410014</v>
      </c>
      <c r="E83" s="99">
        <v>78.098029585289694</v>
      </c>
      <c r="F83" s="99">
        <v>45.520532743196839</v>
      </c>
      <c r="G83" s="99">
        <v>65.281950244847934</v>
      </c>
      <c r="H83" s="99">
        <v>62.675663637342204</v>
      </c>
      <c r="I83" s="99">
        <v>72.996547869252169</v>
      </c>
      <c r="J83" s="99">
        <v>84.912740341037207</v>
      </c>
      <c r="K83" s="99">
        <v>82.090303070146192</v>
      </c>
      <c r="L83" s="99">
        <v>79.644420071941497</v>
      </c>
      <c r="M83" s="99">
        <v>51.281922620737156</v>
      </c>
      <c r="N83" s="99">
        <v>77.353382991545672</v>
      </c>
      <c r="O83" s="99">
        <v>78.44026507127704</v>
      </c>
      <c r="P83" s="99">
        <v>64.127030328564913</v>
      </c>
      <c r="Q83" s="99">
        <v>72.370939062151805</v>
      </c>
      <c r="R83" s="99">
        <v>70.006525270338372</v>
      </c>
      <c r="S83" s="99">
        <v>76.054219480547559</v>
      </c>
      <c r="T83" s="99">
        <v>71.065478509970205</v>
      </c>
      <c r="U83" s="99">
        <v>70.843915229008147</v>
      </c>
      <c r="V83" s="99">
        <v>68.60142307450478</v>
      </c>
      <c r="W83" s="99">
        <v>77.431432264366364</v>
      </c>
      <c r="DA83" s="63" t="s">
        <v>2991</v>
      </c>
    </row>
    <row r="84" spans="1:105" ht="12" customHeight="1" x14ac:dyDescent="0.25">
      <c r="A84" s="97" t="s">
        <v>53</v>
      </c>
      <c r="B84" s="99">
        <v>0.51189882809797715</v>
      </c>
      <c r="C84" s="99">
        <v>0.4553255521425652</v>
      </c>
      <c r="D84" s="99">
        <v>0.5531515873321442</v>
      </c>
      <c r="E84" s="99">
        <v>0.69943745084690789</v>
      </c>
      <c r="F84" s="99">
        <v>0.43117324887323238</v>
      </c>
      <c r="G84" s="99">
        <v>0.60966428939002593</v>
      </c>
      <c r="H84" s="99">
        <v>0.56739686643882403</v>
      </c>
      <c r="I84" s="99">
        <v>0.64320660133994723</v>
      </c>
      <c r="J84" s="99">
        <v>0.71445831623310729</v>
      </c>
      <c r="K84" s="99">
        <v>0.68123208385139733</v>
      </c>
      <c r="L84" s="99">
        <v>0.67837587256277421</v>
      </c>
      <c r="M84" s="99">
        <v>0.43444289006354742</v>
      </c>
      <c r="N84" s="99">
        <v>0.61485462012189995</v>
      </c>
      <c r="O84" s="99">
        <v>0.66325160717177434</v>
      </c>
      <c r="P84" s="99">
        <v>0.5543576985692652</v>
      </c>
      <c r="Q84" s="99">
        <v>0.56710008743445361</v>
      </c>
      <c r="R84" s="99">
        <v>0.54639770203401172</v>
      </c>
      <c r="S84" s="99">
        <v>0.58840941332299823</v>
      </c>
      <c r="T84" s="99">
        <v>0.54352688531198035</v>
      </c>
      <c r="U84" s="99">
        <v>0.54475108292727104</v>
      </c>
      <c r="V84" s="99">
        <v>0.52439773512851517</v>
      </c>
      <c r="W84" s="99">
        <v>0.57129755693197326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0.618407454857691</v>
      </c>
      <c r="C85" s="123">
        <f t="shared" si="34"/>
        <v>0.81645623862075645</v>
      </c>
      <c r="D85" s="123">
        <f t="shared" si="34"/>
        <v>0.93190403184949477</v>
      </c>
      <c r="E85" s="123">
        <f t="shared" si="34"/>
        <v>3.824424226806264</v>
      </c>
      <c r="F85" s="123">
        <f t="shared" si="34"/>
        <v>1.7401431681520068</v>
      </c>
      <c r="G85" s="123">
        <f t="shared" si="34"/>
        <v>1.6566345247845544</v>
      </c>
      <c r="H85" s="123">
        <f t="shared" si="34"/>
        <v>2.4551855743739508</v>
      </c>
      <c r="I85" s="123">
        <f t="shared" si="34"/>
        <v>2.444899688945021</v>
      </c>
      <c r="J85" s="123">
        <f t="shared" si="34"/>
        <v>3.2999582023065126</v>
      </c>
      <c r="K85" s="123">
        <f t="shared" si="34"/>
        <v>3.2999198034524198</v>
      </c>
      <c r="L85" s="123">
        <f t="shared" si="34"/>
        <v>2.5613331817164569</v>
      </c>
      <c r="M85" s="123">
        <f t="shared" si="34"/>
        <v>2.8871598192679713</v>
      </c>
      <c r="N85" s="123">
        <f t="shared" si="34"/>
        <v>4.4421647201191687</v>
      </c>
      <c r="O85" s="123">
        <f t="shared" si="34"/>
        <v>2.6314404018553224</v>
      </c>
      <c r="P85" s="123">
        <f t="shared" si="34"/>
        <v>1.7096272538363133</v>
      </c>
      <c r="Q85" s="123">
        <f t="shared" si="34"/>
        <v>3.4968493819467197</v>
      </c>
      <c r="R85" s="123">
        <f t="shared" si="34"/>
        <v>2.5765845919147914</v>
      </c>
      <c r="S85" s="123">
        <f t="shared" si="34"/>
        <v>4.1780079811468651</v>
      </c>
      <c r="T85" s="123">
        <f t="shared" si="34"/>
        <v>3.5209442704788501</v>
      </c>
      <c r="U85" s="123">
        <f t="shared" si="34"/>
        <v>4.5753416551879118</v>
      </c>
      <c r="V85" s="123">
        <f t="shared" si="34"/>
        <v>3.7452863256697326</v>
      </c>
      <c r="W85" s="123">
        <f t="shared" si="34"/>
        <v>4.4545567647864246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0.618407454857691</v>
      </c>
      <c r="C86" s="99">
        <f>RES_hhdet_tesh!C86/RES_summary!C$19</f>
        <v>0.81645623862075645</v>
      </c>
      <c r="D86" s="99">
        <f>RES_hhdet_tesh!D86/RES_summary!D$19</f>
        <v>0.93190403184949477</v>
      </c>
      <c r="E86" s="99">
        <f>RES_hhdet_tesh!E86/RES_summary!E$19</f>
        <v>3.824424226806264</v>
      </c>
      <c r="F86" s="99">
        <f>RES_hhdet_tesh!F86/RES_summary!F$19</f>
        <v>1.7401431681520068</v>
      </c>
      <c r="G86" s="99">
        <f>RES_hhdet_tesh!G86/RES_summary!G$19</f>
        <v>1.6566345247845544</v>
      </c>
      <c r="H86" s="99">
        <f>RES_hhdet_tesh!H86/RES_summary!H$19</f>
        <v>2.4551855743739508</v>
      </c>
      <c r="I86" s="99">
        <f>RES_hhdet_tesh!I86/RES_summary!I$19</f>
        <v>2.444899688945021</v>
      </c>
      <c r="J86" s="99">
        <f>RES_hhdet_tesh!J86/RES_summary!J$19</f>
        <v>3.2999582023065126</v>
      </c>
      <c r="K86" s="99">
        <f>RES_hhdet_tesh!K86/RES_summary!K$19</f>
        <v>3.2999198034524198</v>
      </c>
      <c r="L86" s="99">
        <f>RES_hhdet_tesh!L86/RES_summary!L$19</f>
        <v>2.5613331817164569</v>
      </c>
      <c r="M86" s="99">
        <f>RES_hhdet_tesh!M86/RES_summary!M$19</f>
        <v>2.8871598192679713</v>
      </c>
      <c r="N86" s="99">
        <f>RES_hhdet_tesh!N86/RES_summary!N$19</f>
        <v>4.4421647201191687</v>
      </c>
      <c r="O86" s="99">
        <f>RES_hhdet_tesh!O86/RES_summary!O$19</f>
        <v>2.6314404018553224</v>
      </c>
      <c r="P86" s="99">
        <f>RES_hhdet_tesh!P86/RES_summary!P$19</f>
        <v>1.7096272538363133</v>
      </c>
      <c r="Q86" s="99">
        <f>RES_hhdet_tesh!Q86/RES_summary!Q$19</f>
        <v>3.4968493819467197</v>
      </c>
      <c r="R86" s="99">
        <f>RES_hhdet_tesh!R86/RES_summary!R$19</f>
        <v>2.5765845919147914</v>
      </c>
      <c r="S86" s="99">
        <f>RES_hhdet_tesh!S86/RES_summary!S$19</f>
        <v>4.1780079811468651</v>
      </c>
      <c r="T86" s="99">
        <f>RES_hhdet_tesh!T86/RES_summary!T$19</f>
        <v>3.5209442704788501</v>
      </c>
      <c r="U86" s="99">
        <f>RES_hhdet_tesh!U86/RES_summary!U$19</f>
        <v>4.5753416551879118</v>
      </c>
      <c r="V86" s="99">
        <f>RES_hhdet_tesh!V86/RES_summary!V$19</f>
        <v>3.7452863256697326</v>
      </c>
      <c r="W86" s="99">
        <f>RES_hhdet_tesh!W86/RES_summary!W$19</f>
        <v>4.4545567647864246</v>
      </c>
      <c r="DA86" s="63" t="s">
        <v>2994</v>
      </c>
    </row>
    <row r="87" spans="1:105" ht="12" customHeight="1" x14ac:dyDescent="0.25">
      <c r="A87" s="121" t="s">
        <v>55</v>
      </c>
      <c r="B87" s="123">
        <v>12.815223844873502</v>
      </c>
      <c r="C87" s="123">
        <v>12.467431517884863</v>
      </c>
      <c r="D87" s="123">
        <v>13.245067854695872</v>
      </c>
      <c r="E87" s="123">
        <v>12.724483803637435</v>
      </c>
      <c r="F87" s="123">
        <v>13.350411537769139</v>
      </c>
      <c r="G87" s="123">
        <v>12.786818197425841</v>
      </c>
      <c r="H87" s="123">
        <v>12.871438066272368</v>
      </c>
      <c r="I87" s="123">
        <v>12.024915491573877</v>
      </c>
      <c r="J87" s="123">
        <v>11.826403865802012</v>
      </c>
      <c r="K87" s="123">
        <v>11.707947313076204</v>
      </c>
      <c r="L87" s="123">
        <v>12.458465498099313</v>
      </c>
      <c r="M87" s="123">
        <v>13.548808080883573</v>
      </c>
      <c r="N87" s="123">
        <v>12.840561126745639</v>
      </c>
      <c r="O87" s="123">
        <v>12.415006300158446</v>
      </c>
      <c r="P87" s="123">
        <v>12.415321984867992</v>
      </c>
      <c r="Q87" s="123">
        <v>12.042205898015739</v>
      </c>
      <c r="R87" s="123">
        <v>12.039252336839738</v>
      </c>
      <c r="S87" s="123">
        <v>12.410072122981443</v>
      </c>
      <c r="T87" s="123">
        <v>12.183860419332527</v>
      </c>
      <c r="U87" s="123">
        <v>12.062636849436545</v>
      </c>
      <c r="V87" s="123">
        <v>11.575992347395392</v>
      </c>
      <c r="W87" s="123">
        <v>10.774454861163813</v>
      </c>
      <c r="DA87" s="130" t="s">
        <v>2995</v>
      </c>
    </row>
    <row r="88" spans="1:105" ht="12" customHeight="1" x14ac:dyDescent="0.25">
      <c r="A88" s="97" t="s">
        <v>132</v>
      </c>
      <c r="B88" s="99">
        <v>12.629011960801343</v>
      </c>
      <c r="C88" s="99">
        <v>10.926275158921559</v>
      </c>
      <c r="D88" s="99">
        <v>13.866088568270092</v>
      </c>
      <c r="E88" s="99">
        <v>13.244485591369417</v>
      </c>
      <c r="F88" s="99">
        <v>12.140978966593417</v>
      </c>
      <c r="G88" s="99">
        <v>12.519964324408154</v>
      </c>
      <c r="H88" s="99">
        <v>13.565466961693625</v>
      </c>
      <c r="I88" s="99">
        <v>12.041959227238745</v>
      </c>
      <c r="J88" s="99">
        <v>11.928538487833729</v>
      </c>
      <c r="K88" s="99">
        <v>11.534779099187718</v>
      </c>
      <c r="L88" s="99">
        <v>12.321785602097171</v>
      </c>
      <c r="M88" s="99">
        <v>13.506173150660409</v>
      </c>
      <c r="N88" s="99">
        <v>12.908802277197616</v>
      </c>
      <c r="O88" s="99">
        <v>12.437383442723188</v>
      </c>
      <c r="P88" s="99">
        <v>12.726150028832693</v>
      </c>
      <c r="Q88" s="99">
        <v>12.145537785157018</v>
      </c>
      <c r="R88" s="99">
        <v>11.772981929741638</v>
      </c>
      <c r="S88" s="99">
        <v>12.831911752768145</v>
      </c>
      <c r="T88" s="99">
        <v>12.118288251307538</v>
      </c>
      <c r="U88" s="99">
        <v>11.861396326956545</v>
      </c>
      <c r="V88" s="99">
        <v>11.115991840577337</v>
      </c>
      <c r="W88" s="99">
        <v>11.158601738369763</v>
      </c>
      <c r="DA88" s="63" t="s">
        <v>2996</v>
      </c>
    </row>
    <row r="89" spans="1:105" ht="12" customHeight="1" x14ac:dyDescent="0.25">
      <c r="A89" s="97" t="s">
        <v>131</v>
      </c>
      <c r="B89" s="99">
        <v>12.629011960801346</v>
      </c>
      <c r="C89" s="99">
        <v>10.926259477538554</v>
      </c>
      <c r="D89" s="99">
        <v>13.865909502461749</v>
      </c>
      <c r="E89" s="99">
        <v>13.244292114722754</v>
      </c>
      <c r="F89" s="99">
        <v>12.140974353295814</v>
      </c>
      <c r="G89" s="99">
        <v>12.51891590064586</v>
      </c>
      <c r="H89" s="99">
        <v>13.563826279153989</v>
      </c>
      <c r="I89" s="99">
        <v>12.039491928552675</v>
      </c>
      <c r="J89" s="99">
        <v>11.925489051782288</v>
      </c>
      <c r="K89" s="99">
        <v>11.532812809330103</v>
      </c>
      <c r="L89" s="99">
        <v>12.32023166967411</v>
      </c>
      <c r="M89" s="99">
        <v>13.504461463390987</v>
      </c>
      <c r="N89" s="99">
        <v>12.907971653272323</v>
      </c>
      <c r="O89" s="99">
        <v>12.436729441560461</v>
      </c>
      <c r="P89" s="99">
        <v>12.721243034114382</v>
      </c>
      <c r="Q89" s="99">
        <v>12.14252891592632</v>
      </c>
      <c r="R89" s="99">
        <v>11.770444668447585</v>
      </c>
      <c r="S89" s="99">
        <v>12.827467601204544</v>
      </c>
      <c r="T89" s="99">
        <v>12.116637601728721</v>
      </c>
      <c r="U89" s="99">
        <v>11.860040787405318</v>
      </c>
      <c r="V89" s="99">
        <v>11.114613063856741</v>
      </c>
      <c r="W89" s="99">
        <v>11.152721592539537</v>
      </c>
      <c r="DA89" s="63" t="s">
        <v>2997</v>
      </c>
    </row>
    <row r="90" spans="1:105" ht="12" customHeight="1" x14ac:dyDescent="0.25">
      <c r="A90" s="100" t="s">
        <v>204</v>
      </c>
      <c r="B90" s="102">
        <v>2.2752496194438852</v>
      </c>
      <c r="C90" s="102">
        <v>1.7076781324023254</v>
      </c>
      <c r="D90" s="102">
        <v>2.5510532611671959</v>
      </c>
      <c r="E90" s="102">
        <v>2.041085175305279</v>
      </c>
      <c r="F90" s="102">
        <v>2.339241455610737</v>
      </c>
      <c r="G90" s="102">
        <v>2.0575470428798881</v>
      </c>
      <c r="H90" s="102">
        <v>2.2703523822347424</v>
      </c>
      <c r="I90" s="102">
        <v>2.0247040353280155</v>
      </c>
      <c r="J90" s="102">
        <v>2.5300715792504764</v>
      </c>
      <c r="K90" s="102">
        <v>2.0544558307460372</v>
      </c>
      <c r="L90" s="102">
        <v>2.0327497346128189</v>
      </c>
      <c r="M90" s="102">
        <v>2.6285638457159308</v>
      </c>
      <c r="N90" s="102">
        <v>1.9483274860371376</v>
      </c>
      <c r="O90" s="102">
        <v>1.8588451645472195</v>
      </c>
      <c r="P90" s="102">
        <v>2.8422190368719469</v>
      </c>
      <c r="Q90" s="102">
        <v>1.9601095228359173</v>
      </c>
      <c r="R90" s="102">
        <v>1.8244959285095925</v>
      </c>
      <c r="S90" s="102">
        <v>2.1447496781196813</v>
      </c>
      <c r="T90" s="102">
        <v>1.8303904860863802</v>
      </c>
      <c r="U90" s="102">
        <v>2.0275585653195916</v>
      </c>
      <c r="V90" s="102">
        <v>1.759906616875252</v>
      </c>
      <c r="W90" s="102">
        <v>2.1991731976255964</v>
      </c>
      <c r="DA90" s="131" t="s">
        <v>2998</v>
      </c>
    </row>
    <row r="91" spans="1:105" ht="12" customHeight="1" x14ac:dyDescent="0.25">
      <c r="A91" s="103" t="s">
        <v>52</v>
      </c>
      <c r="B91" s="105">
        <v>10.353762341357461</v>
      </c>
      <c r="C91" s="105">
        <v>9.2185813451362311</v>
      </c>
      <c r="D91" s="105">
        <v>11.314856241294551</v>
      </c>
      <c r="E91" s="105">
        <v>11.203206939417473</v>
      </c>
      <c r="F91" s="105">
        <v>9.8017328976850759</v>
      </c>
      <c r="G91" s="105">
        <v>10.461368857765972</v>
      </c>
      <c r="H91" s="105">
        <v>11.293473896919247</v>
      </c>
      <c r="I91" s="105">
        <v>10.014787893224662</v>
      </c>
      <c r="J91" s="105">
        <v>9.3954174725318111</v>
      </c>
      <c r="K91" s="105">
        <v>9.4783569785840633</v>
      </c>
      <c r="L91" s="105">
        <v>10.287481935061292</v>
      </c>
      <c r="M91" s="105">
        <v>10.875897617675058</v>
      </c>
      <c r="N91" s="105">
        <v>10.959644167235183</v>
      </c>
      <c r="O91" s="105">
        <v>10.577884277013238</v>
      </c>
      <c r="P91" s="105">
        <v>9.8790239972424327</v>
      </c>
      <c r="Q91" s="105">
        <v>10.182419393090401</v>
      </c>
      <c r="R91" s="105">
        <v>9.9459487399379913</v>
      </c>
      <c r="S91" s="105">
        <v>10.682717923084862</v>
      </c>
      <c r="T91" s="105">
        <v>10.286247115642341</v>
      </c>
      <c r="U91" s="105">
        <v>9.8324822220857246</v>
      </c>
      <c r="V91" s="105">
        <v>9.3547064469814902</v>
      </c>
      <c r="W91" s="105">
        <v>8.9535483949139412</v>
      </c>
      <c r="DA91" s="132" t="s">
        <v>2999</v>
      </c>
    </row>
    <row r="92" spans="1:105" ht="12" customHeight="1" x14ac:dyDescent="0.25">
      <c r="A92" s="106" t="s">
        <v>124</v>
      </c>
      <c r="B92" s="102">
        <v>12.784691923964601</v>
      </c>
      <c r="C92" s="102">
        <v>12.989552898707771</v>
      </c>
      <c r="D92" s="102">
        <v>12.831028813220733</v>
      </c>
      <c r="E92" s="102">
        <v>12.655752530928554</v>
      </c>
      <c r="F92" s="102">
        <v>14.342210310353135</v>
      </c>
      <c r="G92" s="102">
        <v>13.088169612924348</v>
      </c>
      <c r="H92" s="102">
        <v>12.835810629465524</v>
      </c>
      <c r="I92" s="102">
        <v>11.822518193777176</v>
      </c>
      <c r="J92" s="102">
        <v>11.36454445026208</v>
      </c>
      <c r="K92" s="102">
        <v>11.563403769059979</v>
      </c>
      <c r="L92" s="102">
        <v>12.460313410388027</v>
      </c>
      <c r="M92" s="102">
        <v>13.955510279796174</v>
      </c>
      <c r="N92" s="102">
        <v>13.055215177121198</v>
      </c>
      <c r="O92" s="102">
        <v>12.603110757537108</v>
      </c>
      <c r="P92" s="102">
        <v>11.533584612560182</v>
      </c>
      <c r="Q92" s="102">
        <v>11.783263630215943</v>
      </c>
      <c r="R92" s="102">
        <v>12.095393513269231</v>
      </c>
      <c r="S92" s="102">
        <v>12.41660734000669</v>
      </c>
      <c r="T92" s="102">
        <v>12.470044606995778</v>
      </c>
      <c r="U92" s="102">
        <v>11.911930064679369</v>
      </c>
      <c r="V92" s="102">
        <v>11.587754306433776</v>
      </c>
      <c r="W92" s="102">
        <v>10.812270405361755</v>
      </c>
      <c r="DA92" s="131" t="s">
        <v>3000</v>
      </c>
    </row>
    <row r="93" spans="1:105" ht="12" customHeight="1" x14ac:dyDescent="0.25">
      <c r="A93" s="107" t="s">
        <v>123</v>
      </c>
      <c r="B93" s="105">
        <v>12.784691923964601</v>
      </c>
      <c r="C93" s="105">
        <v>12.989090616281624</v>
      </c>
      <c r="D93" s="105">
        <v>12.830998568937416</v>
      </c>
      <c r="E93" s="105">
        <v>12.655253836173999</v>
      </c>
      <c r="F93" s="105">
        <v>14.341221613983375</v>
      </c>
      <c r="G93" s="105">
        <v>13.0855661373516</v>
      </c>
      <c r="H93" s="105">
        <v>12.833230135719297</v>
      </c>
      <c r="I93" s="105">
        <v>11.819360980405497</v>
      </c>
      <c r="J93" s="105">
        <v>11.36290915849577</v>
      </c>
      <c r="K93" s="105">
        <v>11.564559630313504</v>
      </c>
      <c r="L93" s="105">
        <v>12.463333658224443</v>
      </c>
      <c r="M93" s="105">
        <v>13.957376021948926</v>
      </c>
      <c r="N93" s="105">
        <v>13.055479940807874</v>
      </c>
      <c r="O93" s="105">
        <v>12.601758683827244</v>
      </c>
      <c r="P93" s="105">
        <v>11.53139776914472</v>
      </c>
      <c r="Q93" s="105">
        <v>11.77921436855849</v>
      </c>
      <c r="R93" s="105">
        <v>12.091914247556961</v>
      </c>
      <c r="S93" s="105">
        <v>12.414411203050769</v>
      </c>
      <c r="T93" s="105">
        <v>12.469083550841823</v>
      </c>
      <c r="U93" s="105">
        <v>11.911970692431078</v>
      </c>
      <c r="V93" s="105">
        <v>11.588226636343309</v>
      </c>
      <c r="W93" s="105">
        <v>10.812816137109321</v>
      </c>
      <c r="DA93" s="132" t="s">
        <v>3001</v>
      </c>
    </row>
    <row r="94" spans="1:105" ht="12" customHeight="1" x14ac:dyDescent="0.25">
      <c r="A94" s="108" t="s">
        <v>50</v>
      </c>
      <c r="B94" s="99">
        <v>2.3033206093627752</v>
      </c>
      <c r="C94" s="99">
        <v>2.0315377607689817</v>
      </c>
      <c r="D94" s="99">
        <v>2.3598173388410926</v>
      </c>
      <c r="E94" s="99">
        <v>1.9496581055285438</v>
      </c>
      <c r="F94" s="99">
        <v>2.7665239414619309</v>
      </c>
      <c r="G94" s="99">
        <v>2.1530570339464847</v>
      </c>
      <c r="H94" s="99">
        <v>2.1446127532079382</v>
      </c>
      <c r="I94" s="99">
        <v>1.9856016080240815</v>
      </c>
      <c r="J94" s="99">
        <v>2.4060200475152387</v>
      </c>
      <c r="K94" s="99">
        <v>2.0603664568649518</v>
      </c>
      <c r="L94" s="99">
        <v>2.0579366858516206</v>
      </c>
      <c r="M94" s="99">
        <v>2.7200969511936997</v>
      </c>
      <c r="N94" s="99">
        <v>1.9714002500443333</v>
      </c>
      <c r="O94" s="99">
        <v>1.8852944133915503</v>
      </c>
      <c r="P94" s="99">
        <v>2.5622963232681362</v>
      </c>
      <c r="Q94" s="99">
        <v>1.8951325935078775</v>
      </c>
      <c r="R94" s="99">
        <v>1.8805441356417409</v>
      </c>
      <c r="S94" s="99">
        <v>2.0649083968852939</v>
      </c>
      <c r="T94" s="99">
        <v>1.8900589307415918</v>
      </c>
      <c r="U94" s="99">
        <v>2.037963176178951</v>
      </c>
      <c r="V94" s="99">
        <v>1.8446903396790826</v>
      </c>
      <c r="W94" s="99">
        <v>2.1208703498719297</v>
      </c>
      <c r="DA94" s="63" t="s">
        <v>3002</v>
      </c>
    </row>
    <row r="95" spans="1:105" ht="12" customHeight="1" x14ac:dyDescent="0.25">
      <c r="A95" s="108" t="s">
        <v>52</v>
      </c>
      <c r="B95" s="99">
        <v>10.481371314601827</v>
      </c>
      <c r="C95" s="99">
        <v>10.957552855512642</v>
      </c>
      <c r="D95" s="99">
        <v>10.471181230096324</v>
      </c>
      <c r="E95" s="99">
        <v>10.705595730645454</v>
      </c>
      <c r="F95" s="99">
        <v>11.574697672521447</v>
      </c>
      <c r="G95" s="99">
        <v>10.932509103405113</v>
      </c>
      <c r="H95" s="99">
        <v>10.688617382511358</v>
      </c>
      <c r="I95" s="99">
        <v>9.833759372381417</v>
      </c>
      <c r="J95" s="99">
        <v>8.95688911098053</v>
      </c>
      <c r="K95" s="99">
        <v>9.5041931734485505</v>
      </c>
      <c r="L95" s="99">
        <v>10.405396972372824</v>
      </c>
      <c r="M95" s="99">
        <v>11.237279070755225</v>
      </c>
      <c r="N95" s="99">
        <v>11.084079690763538</v>
      </c>
      <c r="O95" s="99">
        <v>10.716464270435692</v>
      </c>
      <c r="P95" s="99">
        <v>8.9691014458765821</v>
      </c>
      <c r="Q95" s="99">
        <v>9.8840817750506123</v>
      </c>
      <c r="R95" s="99">
        <v>10.211370111915219</v>
      </c>
      <c r="S95" s="99">
        <v>10.349502806165473</v>
      </c>
      <c r="T95" s="99">
        <v>10.579024620100231</v>
      </c>
      <c r="U95" s="99">
        <v>9.8740075162521279</v>
      </c>
      <c r="V95" s="99">
        <v>9.7435362966642263</v>
      </c>
      <c r="W95" s="99">
        <v>8.6919457872373904</v>
      </c>
      <c r="DA95" s="63" t="s">
        <v>3003</v>
      </c>
    </row>
    <row r="96" spans="1:105" ht="12" customHeight="1" x14ac:dyDescent="0.25">
      <c r="A96" s="106" t="s">
        <v>122</v>
      </c>
      <c r="B96" s="102">
        <v>12.929169895059664</v>
      </c>
      <c r="C96" s="102">
        <v>12.655826923386252</v>
      </c>
      <c r="D96" s="102">
        <v>13.293661088451115</v>
      </c>
      <c r="E96" s="102">
        <v>12.561727906983261</v>
      </c>
      <c r="F96" s="102">
        <v>13.255901254297628</v>
      </c>
      <c r="G96" s="102">
        <v>12.740788780217349</v>
      </c>
      <c r="H96" s="102">
        <v>12.654219574924493</v>
      </c>
      <c r="I96" s="102">
        <v>12.075997476420071</v>
      </c>
      <c r="J96" s="102">
        <v>11.918310756372057</v>
      </c>
      <c r="K96" s="102">
        <v>11.798813547339975</v>
      </c>
      <c r="L96" s="102">
        <v>12.500059793435152</v>
      </c>
      <c r="M96" s="102">
        <v>13.447953383439256</v>
      </c>
      <c r="N96" s="102">
        <v>12.751775417561438</v>
      </c>
      <c r="O96" s="102">
        <v>12.35507680672268</v>
      </c>
      <c r="P96" s="102">
        <v>12.494087799617912</v>
      </c>
      <c r="Q96" s="102">
        <v>12.059739849802414</v>
      </c>
      <c r="R96" s="102">
        <v>12.135516136531354</v>
      </c>
      <c r="S96" s="102">
        <v>12.22487217236403</v>
      </c>
      <c r="T96" s="102">
        <v>12.127437195913121</v>
      </c>
      <c r="U96" s="102">
        <v>12.190645823810923</v>
      </c>
      <c r="V96" s="102">
        <v>11.781024477827813</v>
      </c>
      <c r="W96" s="102">
        <v>10.554062819124244</v>
      </c>
      <c r="DA96" s="131" t="s">
        <v>3004</v>
      </c>
    </row>
    <row r="97" spans="1:105" ht="12" customHeight="1" x14ac:dyDescent="0.25">
      <c r="A97" s="107" t="s">
        <v>121</v>
      </c>
      <c r="B97" s="105">
        <v>12.929169895059664</v>
      </c>
      <c r="C97" s="105">
        <v>12.655869692823391</v>
      </c>
      <c r="D97" s="105">
        <v>13.294062867365135</v>
      </c>
      <c r="E97" s="105">
        <v>12.563097124845775</v>
      </c>
      <c r="F97" s="105">
        <v>13.257654245611674</v>
      </c>
      <c r="G97" s="105">
        <v>12.737233782966273</v>
      </c>
      <c r="H97" s="105">
        <v>12.652099888384459</v>
      </c>
      <c r="I97" s="105">
        <v>12.07641805960005</v>
      </c>
      <c r="J97" s="105">
        <v>11.92342725031248</v>
      </c>
      <c r="K97" s="105">
        <v>11.809071999613938</v>
      </c>
      <c r="L97" s="105">
        <v>12.519069411766665</v>
      </c>
      <c r="M97" s="105">
        <v>13.457403091538952</v>
      </c>
      <c r="N97" s="105">
        <v>12.756225533289005</v>
      </c>
      <c r="O97" s="105">
        <v>12.355886158794089</v>
      </c>
      <c r="P97" s="105">
        <v>12.491527323352013</v>
      </c>
      <c r="Q97" s="105">
        <v>12.05886609575137</v>
      </c>
      <c r="R97" s="105">
        <v>12.142294753207862</v>
      </c>
      <c r="S97" s="105">
        <v>12.240363165313008</v>
      </c>
      <c r="T97" s="105">
        <v>12.146474622223108</v>
      </c>
      <c r="U97" s="105">
        <v>12.196466707738963</v>
      </c>
      <c r="V97" s="105">
        <v>11.786506139145091</v>
      </c>
      <c r="W97" s="105">
        <v>10.573311716503706</v>
      </c>
      <c r="DA97" s="132" t="s">
        <v>3005</v>
      </c>
    </row>
    <row r="98" spans="1:105" ht="12" customHeight="1" x14ac:dyDescent="0.25">
      <c r="A98" s="108" t="s">
        <v>53</v>
      </c>
      <c r="B98" s="99">
        <v>2.3296312053251107</v>
      </c>
      <c r="C98" s="99">
        <v>1.978318797772338</v>
      </c>
      <c r="D98" s="99">
        <v>2.4458868815282386</v>
      </c>
      <c r="E98" s="99">
        <v>1.9341780392410941</v>
      </c>
      <c r="F98" s="99">
        <v>2.556367031959601</v>
      </c>
      <c r="G98" s="99">
        <v>2.0937395797097365</v>
      </c>
      <c r="H98" s="99">
        <v>2.1128954363338113</v>
      </c>
      <c r="I98" s="99">
        <v>2.0302004945119223</v>
      </c>
      <c r="J98" s="99">
        <v>2.5356247919571562</v>
      </c>
      <c r="K98" s="99">
        <v>2.1067135050737522</v>
      </c>
      <c r="L98" s="99">
        <v>2.0630822413897016</v>
      </c>
      <c r="M98" s="99">
        <v>2.6225234096335042</v>
      </c>
      <c r="N98" s="99">
        <v>1.9156757444213366</v>
      </c>
      <c r="O98" s="99">
        <v>1.8261881224733518</v>
      </c>
      <c r="P98" s="99">
        <v>2.8057656979548038</v>
      </c>
      <c r="Q98" s="99">
        <v>1.94150212203471</v>
      </c>
      <c r="R98" s="99">
        <v>1.8822872917480271</v>
      </c>
      <c r="S98" s="99">
        <v>2.0340557744695831</v>
      </c>
      <c r="T98" s="99">
        <v>1.8223853712468951</v>
      </c>
      <c r="U98" s="99">
        <v>2.0903190884671612</v>
      </c>
      <c r="V98" s="99">
        <v>1.8672257748446723</v>
      </c>
      <c r="W98" s="99">
        <v>2.0874703801630003</v>
      </c>
      <c r="DA98" s="63" t="s">
        <v>3006</v>
      </c>
    </row>
    <row r="99" spans="1:105" ht="12" customHeight="1" x14ac:dyDescent="0.25">
      <c r="A99" s="108" t="s">
        <v>52</v>
      </c>
      <c r="B99" s="99">
        <v>10.599538689734551</v>
      </c>
      <c r="C99" s="99">
        <v>10.677550895051054</v>
      </c>
      <c r="D99" s="99">
        <v>10.848175985836896</v>
      </c>
      <c r="E99" s="99">
        <v>10.628919085604682</v>
      </c>
      <c r="F99" s="99">
        <v>10.701287213652073</v>
      </c>
      <c r="G99" s="99">
        <v>10.643494203256537</v>
      </c>
      <c r="H99" s="99">
        <v>10.539204452050649</v>
      </c>
      <c r="I99" s="99">
        <v>10.046217565088128</v>
      </c>
      <c r="J99" s="99">
        <v>9.3878024583553241</v>
      </c>
      <c r="K99" s="99">
        <v>9.7023584945401868</v>
      </c>
      <c r="L99" s="99">
        <v>10.455987170376961</v>
      </c>
      <c r="M99" s="99">
        <v>10.834879681905448</v>
      </c>
      <c r="N99" s="99">
        <v>10.840549788867667</v>
      </c>
      <c r="O99" s="99">
        <v>10.529698036320738</v>
      </c>
      <c r="P99" s="99">
        <v>9.6857616253972125</v>
      </c>
      <c r="Q99" s="99">
        <v>10.117363973716659</v>
      </c>
      <c r="R99" s="99">
        <v>10.260007461459836</v>
      </c>
      <c r="S99" s="99">
        <v>10.206307390843426</v>
      </c>
      <c r="T99" s="99">
        <v>10.324089250976215</v>
      </c>
      <c r="U99" s="99">
        <v>10.106147619271802</v>
      </c>
      <c r="V99" s="99">
        <v>9.9192803643004179</v>
      </c>
      <c r="W99" s="99">
        <v>8.4858413363407088</v>
      </c>
      <c r="DA99" s="63" t="s">
        <v>3007</v>
      </c>
    </row>
    <row r="100" spans="1:105" ht="12" customHeight="1" x14ac:dyDescent="0.25">
      <c r="A100" s="121" t="s">
        <v>54</v>
      </c>
      <c r="B100" s="123">
        <v>6.7146505852271092</v>
      </c>
      <c r="C100" s="123">
        <v>6.8378753915618526</v>
      </c>
      <c r="D100" s="123">
        <v>6.9931447107128761</v>
      </c>
      <c r="E100" s="123">
        <v>6.5223882257651233</v>
      </c>
      <c r="F100" s="123">
        <v>7.4145988542277239</v>
      </c>
      <c r="G100" s="123">
        <v>6.4029048234518653</v>
      </c>
      <c r="H100" s="123">
        <v>6.6203817658913264</v>
      </c>
      <c r="I100" s="123">
        <v>6.1713915604142198</v>
      </c>
      <c r="J100" s="123">
        <v>5.6662116577062402</v>
      </c>
      <c r="K100" s="123">
        <v>5.6139741521564872</v>
      </c>
      <c r="L100" s="123">
        <v>5.394690516104844</v>
      </c>
      <c r="M100" s="123">
        <v>5.2785346264810808</v>
      </c>
      <c r="N100" s="123">
        <v>4.6269783148343064</v>
      </c>
      <c r="O100" s="123">
        <v>4.9939685405086474</v>
      </c>
      <c r="P100" s="123">
        <v>4.5641106511999068</v>
      </c>
      <c r="Q100" s="123">
        <v>4.6651350796468298</v>
      </c>
      <c r="R100" s="123">
        <v>4.6633558806742901</v>
      </c>
      <c r="S100" s="123">
        <v>5.3226908473166699</v>
      </c>
      <c r="T100" s="123">
        <v>5.3150735751103886</v>
      </c>
      <c r="U100" s="123">
        <v>5.2745331660292498</v>
      </c>
      <c r="V100" s="123">
        <v>5.3773399081364204</v>
      </c>
      <c r="W100" s="123">
        <v>5.2344012101087189</v>
      </c>
      <c r="DA100" s="130" t="s">
        <v>3008</v>
      </c>
    </row>
    <row r="101" spans="1:105" ht="12" customHeight="1" x14ac:dyDescent="0.25">
      <c r="A101" s="97" t="s">
        <v>207</v>
      </c>
      <c r="B101" s="99">
        <v>6.4185127706574887</v>
      </c>
      <c r="C101" s="99">
        <v>6.4724215656925335</v>
      </c>
      <c r="D101" s="99">
        <v>7.4019179524740331</v>
      </c>
      <c r="E101" s="99">
        <v>6.4129881788327596</v>
      </c>
      <c r="F101" s="99">
        <v>6.5446914396503768</v>
      </c>
      <c r="G101" s="99">
        <v>6.3083013277844131</v>
      </c>
      <c r="H101" s="99">
        <v>6.183871312154583</v>
      </c>
      <c r="I101" s="99">
        <v>6.5574083703483348</v>
      </c>
      <c r="J101" s="99">
        <v>5.6313923676824063</v>
      </c>
      <c r="K101" s="99">
        <v>5.7124552409887084</v>
      </c>
      <c r="L101" s="99">
        <v>6.1473222372115153</v>
      </c>
      <c r="M101" s="99">
        <v>4.9354406612018984</v>
      </c>
      <c r="N101" s="99">
        <v>4.518502724367508</v>
      </c>
      <c r="O101" s="99">
        <v>4.829105182986865</v>
      </c>
      <c r="P101" s="99">
        <v>4.8298357819771347</v>
      </c>
      <c r="Q101" s="99">
        <v>4.7678171766989266</v>
      </c>
      <c r="R101" s="99">
        <v>4.6968432794233772</v>
      </c>
      <c r="S101" s="99">
        <v>5.3558275091106191</v>
      </c>
      <c r="T101" s="99">
        <v>5.1917910864384718</v>
      </c>
      <c r="U101" s="99">
        <v>5.2871730653229214</v>
      </c>
      <c r="V101" s="99">
        <v>5.1057954703832813</v>
      </c>
      <c r="W101" s="99">
        <v>5.5466168105891054</v>
      </c>
      <c r="DA101" s="63" t="s">
        <v>3009</v>
      </c>
    </row>
    <row r="102" spans="1:105" ht="12" customHeight="1" x14ac:dyDescent="0.25">
      <c r="A102" s="97" t="s">
        <v>50</v>
      </c>
      <c r="B102" s="99">
        <v>6.9299198532275978</v>
      </c>
      <c r="C102" s="99">
        <v>6.76699818301769</v>
      </c>
      <c r="D102" s="99">
        <v>6.8754393362784771</v>
      </c>
      <c r="E102" s="99">
        <v>6.7244079170042834</v>
      </c>
      <c r="F102" s="99">
        <v>7.2112283538740574</v>
      </c>
      <c r="G102" s="99">
        <v>6.7457653423174238</v>
      </c>
      <c r="H102" s="99">
        <v>6.4760179923754331</v>
      </c>
      <c r="I102" s="99">
        <v>5.8992395577871921</v>
      </c>
      <c r="J102" s="99">
        <v>5.7825443074618814</v>
      </c>
      <c r="K102" s="99">
        <v>5.4898101482947403</v>
      </c>
      <c r="L102" s="99">
        <v>5.3483943860494803</v>
      </c>
      <c r="M102" s="99">
        <v>5.4620954472529482</v>
      </c>
      <c r="N102" s="99">
        <v>4.7239984084038618</v>
      </c>
      <c r="O102" s="99">
        <v>4.7005282589461101</v>
      </c>
      <c r="P102" s="99">
        <v>4.822701391970396</v>
      </c>
      <c r="Q102" s="99">
        <v>4.5936558415945896</v>
      </c>
      <c r="R102" s="99">
        <v>4.7796613296244477</v>
      </c>
      <c r="S102" s="99">
        <v>5.1769078094117571</v>
      </c>
      <c r="T102" s="99">
        <v>5.331989987484155</v>
      </c>
      <c r="U102" s="99">
        <v>5.2920354785057304</v>
      </c>
      <c r="V102" s="99">
        <v>5.3843395472603115</v>
      </c>
      <c r="W102" s="99">
        <v>5.190203009818422</v>
      </c>
      <c r="DA102" s="63" t="s">
        <v>3010</v>
      </c>
    </row>
    <row r="103" spans="1:105" ht="12" customHeight="1" x14ac:dyDescent="0.25">
      <c r="A103" s="109" t="s">
        <v>120</v>
      </c>
      <c r="B103" s="110">
        <v>6.6170787969300573</v>
      </c>
      <c r="C103" s="110">
        <v>6.9335939814671699</v>
      </c>
      <c r="D103" s="110">
        <v>7.0116127844192677</v>
      </c>
      <c r="E103" s="110">
        <v>6.4076495159500952</v>
      </c>
      <c r="F103" s="110">
        <v>7.6677526885587985</v>
      </c>
      <c r="G103" s="110">
        <v>6.2193794546142067</v>
      </c>
      <c r="H103" s="110">
        <v>6.7534634536736968</v>
      </c>
      <c r="I103" s="110">
        <v>6.2476466660890884</v>
      </c>
      <c r="J103" s="110">
        <v>5.6109419046209865</v>
      </c>
      <c r="K103" s="110">
        <v>5.6636989239760869</v>
      </c>
      <c r="L103" s="110">
        <v>5.2893189249890913</v>
      </c>
      <c r="M103" s="110">
        <v>5.2393405428917035</v>
      </c>
      <c r="N103" s="110">
        <v>4.5926850668893504</v>
      </c>
      <c r="O103" s="110">
        <v>5.1947765350537551</v>
      </c>
      <c r="P103" s="110">
        <v>4.3548059267188712</v>
      </c>
      <c r="Q103" s="110">
        <v>4.6841764517758664</v>
      </c>
      <c r="R103" s="110">
        <v>4.5925482208644492</v>
      </c>
      <c r="S103" s="110">
        <v>5.391512244368462</v>
      </c>
      <c r="T103" s="110">
        <v>5.3271949191056507</v>
      </c>
      <c r="U103" s="110">
        <v>5.2641343773139662</v>
      </c>
      <c r="V103" s="110">
        <v>5.4155195241677285</v>
      </c>
      <c r="W103" s="110">
        <v>5.2082594921875947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71.359817254628936</v>
      </c>
      <c r="C105" s="118">
        <f t="shared" si="35"/>
        <v>73.923913461815445</v>
      </c>
      <c r="D105" s="118">
        <f t="shared" si="35"/>
        <v>76.839877648737499</v>
      </c>
      <c r="E105" s="118">
        <f t="shared" si="35"/>
        <v>81.955119566000462</v>
      </c>
      <c r="F105" s="118">
        <f t="shared" si="35"/>
        <v>83.786425229370494</v>
      </c>
      <c r="G105" s="118">
        <f t="shared" si="35"/>
        <v>86.015636392319792</v>
      </c>
      <c r="H105" s="118">
        <f t="shared" si="35"/>
        <v>87.54443679679224</v>
      </c>
      <c r="I105" s="118">
        <f t="shared" si="35"/>
        <v>88.507284487405911</v>
      </c>
      <c r="J105" s="118">
        <f t="shared" si="35"/>
        <v>94.105060218586758</v>
      </c>
      <c r="K105" s="118">
        <f t="shared" si="35"/>
        <v>104.18351236015872</v>
      </c>
      <c r="L105" s="118">
        <f t="shared" si="35"/>
        <v>78.192109934555987</v>
      </c>
      <c r="M105" s="118">
        <f t="shared" si="35"/>
        <v>86.426742009217094</v>
      </c>
      <c r="N105" s="118">
        <f t="shared" si="35"/>
        <v>109.41844688638008</v>
      </c>
      <c r="O105" s="118">
        <f t="shared" si="35"/>
        <v>112.92499187335278</v>
      </c>
      <c r="P105" s="118">
        <f t="shared" si="35"/>
        <v>52.09570556800135</v>
      </c>
      <c r="Q105" s="118">
        <f t="shared" si="35"/>
        <v>94.290460566070209</v>
      </c>
      <c r="R105" s="118">
        <f t="shared" ref="R105:V105" si="36">R106+R109+R111+R120</f>
        <v>94.661950080189186</v>
      </c>
      <c r="S105" s="118">
        <f t="shared" si="36"/>
        <v>95.25099727866143</v>
      </c>
      <c r="T105" s="118">
        <f t="shared" si="36"/>
        <v>104.34513340225703</v>
      </c>
      <c r="U105" s="118">
        <f t="shared" si="36"/>
        <v>102.79867974995389</v>
      </c>
      <c r="V105" s="118">
        <f t="shared" si="36"/>
        <v>94.848596282247968</v>
      </c>
      <c r="W105" s="118">
        <f t="shared" ref="W105" si="37">W106+W109+W111+W120</f>
        <v>93.021578700188854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51.084692089615629</v>
      </c>
      <c r="C106" s="123">
        <f t="shared" si="38"/>
        <v>53.495642189313699</v>
      </c>
      <c r="D106" s="123">
        <f t="shared" si="38"/>
        <v>55.916064040982228</v>
      </c>
      <c r="E106" s="123">
        <f t="shared" si="38"/>
        <v>60.930032901373821</v>
      </c>
      <c r="F106" s="123">
        <f t="shared" si="38"/>
        <v>62.642073691960114</v>
      </c>
      <c r="G106" s="123">
        <f t="shared" si="38"/>
        <v>66.590367024931524</v>
      </c>
      <c r="H106" s="123">
        <f t="shared" si="38"/>
        <v>67.013289859889468</v>
      </c>
      <c r="I106" s="123">
        <f t="shared" si="38"/>
        <v>68.510727806468225</v>
      </c>
      <c r="J106" s="123">
        <f t="shared" si="38"/>
        <v>74.085572270151573</v>
      </c>
      <c r="K106" s="123">
        <f t="shared" si="38"/>
        <v>83.148907675552763</v>
      </c>
      <c r="L106" s="123">
        <f t="shared" si="38"/>
        <v>60.442204815722249</v>
      </c>
      <c r="M106" s="123">
        <f t="shared" si="38"/>
        <v>65.868377685839462</v>
      </c>
      <c r="N106" s="123">
        <f t="shared" si="38"/>
        <v>86.351316225466036</v>
      </c>
      <c r="O106" s="123">
        <f t="shared" si="38"/>
        <v>91.209642442950596</v>
      </c>
      <c r="P106" s="123">
        <f t="shared" si="38"/>
        <v>37.209487083606312</v>
      </c>
      <c r="Q106" s="123">
        <f t="shared" si="38"/>
        <v>74.226468999242528</v>
      </c>
      <c r="R106" s="123">
        <f t="shared" ref="R106:V106" si="39">SUM(R107:R108)</f>
        <v>75.655975441693002</v>
      </c>
      <c r="S106" s="123">
        <f t="shared" si="39"/>
        <v>74.43824801873663</v>
      </c>
      <c r="T106" s="123">
        <f t="shared" si="39"/>
        <v>83.310856344107222</v>
      </c>
      <c r="U106" s="123">
        <f t="shared" si="39"/>
        <v>81.154863959165993</v>
      </c>
      <c r="V106" s="123">
        <f t="shared" si="39"/>
        <v>74.620161505252327</v>
      </c>
      <c r="W106" s="123">
        <f t="shared" ref="W106" si="40">SUM(W107:W108)</f>
        <v>73.233936290076059</v>
      </c>
      <c r="DA106" s="130" t="s">
        <v>3013</v>
      </c>
    </row>
    <row r="107" spans="1:105" ht="12" customHeight="1" x14ac:dyDescent="0.25">
      <c r="A107" s="97" t="s">
        <v>202</v>
      </c>
      <c r="B107" s="99">
        <v>50.822400863603818</v>
      </c>
      <c r="C107" s="99">
        <v>53.228358240335339</v>
      </c>
      <c r="D107" s="99">
        <v>55.640100712010309</v>
      </c>
      <c r="E107" s="99">
        <v>60.658407852788869</v>
      </c>
      <c r="F107" s="99">
        <v>62.346797367652712</v>
      </c>
      <c r="G107" s="99">
        <v>66.280870451739759</v>
      </c>
      <c r="H107" s="99">
        <v>66.711324199614481</v>
      </c>
      <c r="I107" s="99">
        <v>68.210211824514474</v>
      </c>
      <c r="J107" s="99">
        <v>73.775198914020464</v>
      </c>
      <c r="K107" s="99">
        <v>82.805324804853655</v>
      </c>
      <c r="L107" s="99">
        <v>60.185886462171183</v>
      </c>
      <c r="M107" s="99">
        <v>65.590547355988846</v>
      </c>
      <c r="N107" s="99">
        <v>86.00948676522323</v>
      </c>
      <c r="O107" s="99">
        <v>90.825654314266771</v>
      </c>
      <c r="P107" s="99">
        <v>37.049347196105721</v>
      </c>
      <c r="Q107" s="99">
        <v>73.936783959973425</v>
      </c>
      <c r="R107" s="99">
        <v>75.361877452242297</v>
      </c>
      <c r="S107" s="99">
        <v>74.151404077216</v>
      </c>
      <c r="T107" s="99">
        <v>82.993478709214514</v>
      </c>
      <c r="U107" s="99">
        <v>80.844040661524829</v>
      </c>
      <c r="V107" s="99">
        <v>74.336044560886577</v>
      </c>
      <c r="W107" s="99">
        <v>72.964765289791231</v>
      </c>
      <c r="DA107" s="63" t="s">
        <v>3014</v>
      </c>
    </row>
    <row r="108" spans="1:105" ht="12" customHeight="1" x14ac:dyDescent="0.25">
      <c r="A108" s="97" t="s">
        <v>53</v>
      </c>
      <c r="B108" s="99">
        <v>0.26229122601181287</v>
      </c>
      <c r="C108" s="99">
        <v>0.26728394897836188</v>
      </c>
      <c r="D108" s="99">
        <v>0.27596332897192088</v>
      </c>
      <c r="E108" s="99">
        <v>0.27162504858495229</v>
      </c>
      <c r="F108" s="99">
        <v>0.29527632430740308</v>
      </c>
      <c r="G108" s="99">
        <v>0.30949657319177126</v>
      </c>
      <c r="H108" s="99">
        <v>0.30196566027498445</v>
      </c>
      <c r="I108" s="99">
        <v>0.30051598195374557</v>
      </c>
      <c r="J108" s="99">
        <v>0.31037335613110523</v>
      </c>
      <c r="K108" s="99">
        <v>0.34358287069911425</v>
      </c>
      <c r="L108" s="99">
        <v>0.25631835355106836</v>
      </c>
      <c r="M108" s="99">
        <v>0.27783032985061051</v>
      </c>
      <c r="N108" s="99">
        <v>0.34182946024281025</v>
      </c>
      <c r="O108" s="99">
        <v>0.38398812868382315</v>
      </c>
      <c r="P108" s="99">
        <v>0.16013988750059166</v>
      </c>
      <c r="Q108" s="99">
        <v>0.28968503926910744</v>
      </c>
      <c r="R108" s="99">
        <v>0.29409798945071219</v>
      </c>
      <c r="S108" s="99">
        <v>0.28684394152063381</v>
      </c>
      <c r="T108" s="99">
        <v>0.31737763489270576</v>
      </c>
      <c r="U108" s="99">
        <v>0.31082329764115824</v>
      </c>
      <c r="V108" s="99">
        <v>0.28411694436575441</v>
      </c>
      <c r="W108" s="99">
        <v>0.2691710002848266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0.61925013668960749</v>
      </c>
      <c r="C109" s="123">
        <f t="shared" si="41"/>
        <v>0.82102342933479089</v>
      </c>
      <c r="D109" s="123">
        <f t="shared" si="41"/>
        <v>0.72849387390648546</v>
      </c>
      <c r="E109" s="123">
        <f t="shared" si="41"/>
        <v>2.2738924725807022</v>
      </c>
      <c r="F109" s="123">
        <f t="shared" si="41"/>
        <v>0.90154248988502472</v>
      </c>
      <c r="G109" s="123">
        <f t="shared" si="41"/>
        <v>1.0217298351461177</v>
      </c>
      <c r="H109" s="123">
        <f t="shared" si="41"/>
        <v>1.4175100501759716</v>
      </c>
      <c r="I109" s="123">
        <f t="shared" si="41"/>
        <v>1.5450780806033702</v>
      </c>
      <c r="J109" s="123">
        <f t="shared" si="41"/>
        <v>2.1478777045196233</v>
      </c>
      <c r="K109" s="123">
        <f t="shared" si="41"/>
        <v>2.3709786757039644</v>
      </c>
      <c r="L109" s="123">
        <f t="shared" si="41"/>
        <v>2.1352837781948764</v>
      </c>
      <c r="M109" s="123">
        <f t="shared" si="41"/>
        <v>2.5721240684233315</v>
      </c>
      <c r="N109" s="123">
        <f t="shared" si="41"/>
        <v>4.5197042620316381</v>
      </c>
      <c r="O109" s="123">
        <f t="shared" si="41"/>
        <v>2.6304390434213052</v>
      </c>
      <c r="P109" s="123">
        <f t="shared" si="41"/>
        <v>2.1159123290652317</v>
      </c>
      <c r="Q109" s="123">
        <f t="shared" si="41"/>
        <v>3.6729371382694502</v>
      </c>
      <c r="R109" s="123">
        <f t="shared" si="41"/>
        <v>2.4027559812465413</v>
      </c>
      <c r="S109" s="123">
        <f t="shared" si="41"/>
        <v>3.5713533627667555</v>
      </c>
      <c r="T109" s="123">
        <f t="shared" si="41"/>
        <v>2.9988976169514983</v>
      </c>
      <c r="U109" s="123">
        <f t="shared" si="41"/>
        <v>4.0395417202554791</v>
      </c>
      <c r="V109" s="123">
        <f t="shared" si="41"/>
        <v>3.359844636232229</v>
      </c>
      <c r="W109" s="123">
        <f t="shared" si="41"/>
        <v>3.975813363896799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0.61925013668960749</v>
      </c>
      <c r="C110" s="99">
        <f>RES_hhdet_tesh!C110/RES_summary!C$19</f>
        <v>0.82102342933479089</v>
      </c>
      <c r="D110" s="99">
        <f>RES_hhdet_tesh!D110/RES_summary!D$19</f>
        <v>0.72849387390648546</v>
      </c>
      <c r="E110" s="99">
        <f>RES_hhdet_tesh!E110/RES_summary!E$19</f>
        <v>2.2738924725807022</v>
      </c>
      <c r="F110" s="99">
        <f>RES_hhdet_tesh!F110/RES_summary!F$19</f>
        <v>0.90154248988502472</v>
      </c>
      <c r="G110" s="99">
        <f>RES_hhdet_tesh!G110/RES_summary!G$19</f>
        <v>1.0217298351461177</v>
      </c>
      <c r="H110" s="99">
        <f>RES_hhdet_tesh!H110/RES_summary!H$19</f>
        <v>1.4175100501759716</v>
      </c>
      <c r="I110" s="99">
        <f>RES_hhdet_tesh!I110/RES_summary!I$19</f>
        <v>1.5450780806033702</v>
      </c>
      <c r="J110" s="99">
        <f>RES_hhdet_tesh!J110/RES_summary!J$19</f>
        <v>2.1478777045196233</v>
      </c>
      <c r="K110" s="99">
        <f>RES_hhdet_tesh!K110/RES_summary!K$19</f>
        <v>2.3709786757039644</v>
      </c>
      <c r="L110" s="99">
        <f>RES_hhdet_tesh!L110/RES_summary!L$19</f>
        <v>2.1352837781948764</v>
      </c>
      <c r="M110" s="99">
        <f>RES_hhdet_tesh!M110/RES_summary!M$19</f>
        <v>2.5721240684233315</v>
      </c>
      <c r="N110" s="99">
        <f>RES_hhdet_tesh!N110/RES_summary!N$19</f>
        <v>4.5197042620316381</v>
      </c>
      <c r="O110" s="99">
        <f>RES_hhdet_tesh!O110/RES_summary!O$19</f>
        <v>2.6304390434213052</v>
      </c>
      <c r="P110" s="99">
        <f>RES_hhdet_tesh!P110/RES_summary!P$19</f>
        <v>2.1159123290652317</v>
      </c>
      <c r="Q110" s="99">
        <f>RES_hhdet_tesh!Q110/RES_summary!Q$19</f>
        <v>3.6729371382694502</v>
      </c>
      <c r="R110" s="99">
        <f>RES_hhdet_tesh!R110/RES_summary!R$19</f>
        <v>2.4027559812465413</v>
      </c>
      <c r="S110" s="99">
        <f>RES_hhdet_tesh!S110/RES_summary!S$19</f>
        <v>3.5713533627667555</v>
      </c>
      <c r="T110" s="99">
        <f>RES_hhdet_tesh!T110/RES_summary!T$19</f>
        <v>2.9988976169514983</v>
      </c>
      <c r="U110" s="99">
        <f>RES_hhdet_tesh!U110/RES_summary!U$19</f>
        <v>4.0395417202554791</v>
      </c>
      <c r="V110" s="99">
        <f>RES_hhdet_tesh!V110/RES_summary!V$19</f>
        <v>3.359844636232229</v>
      </c>
      <c r="W110" s="99">
        <f>RES_hhdet_tesh!W110/RES_summary!W$19</f>
        <v>3.975813363896799</v>
      </c>
      <c r="DA110" s="63" t="s">
        <v>3017</v>
      </c>
    </row>
    <row r="111" spans="1:105" ht="12" customHeight="1" x14ac:dyDescent="0.25">
      <c r="A111" s="121" t="s">
        <v>55</v>
      </c>
      <c r="B111" s="123">
        <v>12.914005967719769</v>
      </c>
      <c r="C111" s="123">
        <v>12.738302977515993</v>
      </c>
      <c r="D111" s="123">
        <v>13.235908111770549</v>
      </c>
      <c r="E111" s="123">
        <v>12.220740499037401</v>
      </c>
      <c r="F111" s="123">
        <v>12.753067348708536</v>
      </c>
      <c r="G111" s="123">
        <v>11.987983429992823</v>
      </c>
      <c r="H111" s="123">
        <v>12.456684679253135</v>
      </c>
      <c r="I111" s="123">
        <v>12.320257562090765</v>
      </c>
      <c r="J111" s="123">
        <v>12.20063041353909</v>
      </c>
      <c r="K111" s="123">
        <v>13.061491111039464</v>
      </c>
      <c r="L111" s="123">
        <v>10.304525876378532</v>
      </c>
      <c r="M111" s="123">
        <v>12.669227739579778</v>
      </c>
      <c r="N111" s="123">
        <v>13.907301294382858</v>
      </c>
      <c r="O111" s="123">
        <v>14.073804754825945</v>
      </c>
      <c r="P111" s="123">
        <v>8.2373606383100135</v>
      </c>
      <c r="Q111" s="123">
        <v>11.740510140248933</v>
      </c>
      <c r="R111" s="123">
        <v>11.944027411347374</v>
      </c>
      <c r="S111" s="123">
        <v>11.922106299169226</v>
      </c>
      <c r="T111" s="123">
        <v>12.706586165966504</v>
      </c>
      <c r="U111" s="123">
        <v>12.331117618991371</v>
      </c>
      <c r="V111" s="123">
        <v>11.46284612229918</v>
      </c>
      <c r="W111" s="123">
        <v>10.609222172159654</v>
      </c>
      <c r="DA111" s="130" t="s">
        <v>3018</v>
      </c>
    </row>
    <row r="112" spans="1:105" ht="12" customHeight="1" x14ac:dyDescent="0.25">
      <c r="A112" s="97" t="s">
        <v>130</v>
      </c>
      <c r="B112" s="99">
        <v>12.901553977007413</v>
      </c>
      <c r="C112" s="99">
        <v>12.802018139360493</v>
      </c>
      <c r="D112" s="99">
        <v>13.192140340746189</v>
      </c>
      <c r="E112" s="99">
        <v>12.020990829511074</v>
      </c>
      <c r="F112" s="99">
        <v>12.491171843782348</v>
      </c>
      <c r="G112" s="99">
        <v>11.632985597552141</v>
      </c>
      <c r="H112" s="99">
        <v>12.364935689870373</v>
      </c>
      <c r="I112" s="99">
        <v>12.416602569210404</v>
      </c>
      <c r="J112" s="99">
        <v>12.298047760041383</v>
      </c>
      <c r="K112" s="99">
        <v>13.499826609828876</v>
      </c>
      <c r="L112" s="99">
        <v>9.4707661289140415</v>
      </c>
      <c r="M112" s="99">
        <v>12.34928211413966</v>
      </c>
      <c r="N112" s="99">
        <v>14.385277275826885</v>
      </c>
      <c r="O112" s="99">
        <v>14.723111294900971</v>
      </c>
      <c r="P112" s="99">
        <v>7.0205107229649224</v>
      </c>
      <c r="Q112" s="99">
        <v>11.628117210974333</v>
      </c>
      <c r="R112" s="99">
        <v>11.877242149353773</v>
      </c>
      <c r="S112" s="99">
        <v>11.821713724054369</v>
      </c>
      <c r="T112" s="99">
        <v>12.821569312590844</v>
      </c>
      <c r="U112" s="99">
        <v>12.350922900450684</v>
      </c>
      <c r="V112" s="99">
        <v>11.388935616564703</v>
      </c>
      <c r="W112" s="99">
        <v>10.618727732910541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12.491629564078737</v>
      </c>
      <c r="G113" s="99">
        <v>11.633476173604194</v>
      </c>
      <c r="H113" s="99">
        <v>12.365664894403025</v>
      </c>
      <c r="I113" s="99">
        <v>12.41882840787458</v>
      </c>
      <c r="J113" s="99">
        <v>12.302168156354432</v>
      </c>
      <c r="K113" s="99">
        <v>13.504248900507665</v>
      </c>
      <c r="L113" s="99">
        <v>9.6492413885600303</v>
      </c>
      <c r="M113" s="99">
        <v>12.354255238000455</v>
      </c>
      <c r="N113" s="99">
        <v>14.705847358841071</v>
      </c>
      <c r="O113" s="99">
        <v>31.664924584255406</v>
      </c>
      <c r="P113" s="99">
        <v>12.19230145680547</v>
      </c>
      <c r="Q113" s="99">
        <v>24.472512982649768</v>
      </c>
      <c r="R113" s="99">
        <v>11.851204485898142</v>
      </c>
      <c r="S113" s="99">
        <v>11.79813631510245</v>
      </c>
      <c r="T113" s="99">
        <v>12.808312000335837</v>
      </c>
      <c r="U113" s="99">
        <v>12.34491128722447</v>
      </c>
      <c r="V113" s="99">
        <v>18.486702841996614</v>
      </c>
      <c r="W113" s="99">
        <v>10.614731759910468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2.4158241600719905</v>
      </c>
      <c r="G114" s="102">
        <v>1.9165048582088728</v>
      </c>
      <c r="H114" s="102">
        <v>2.0658696719292649</v>
      </c>
      <c r="I114" s="102">
        <v>2.0901702691317627</v>
      </c>
      <c r="J114" s="102">
        <v>2.611125142783961</v>
      </c>
      <c r="K114" s="102">
        <v>2.1746878490903492</v>
      </c>
      <c r="L114" s="102">
        <v>9.4921400839553569E-2</v>
      </c>
      <c r="M114" s="102">
        <v>1.6692152030881156</v>
      </c>
      <c r="N114" s="102">
        <v>0.14450392432185008</v>
      </c>
      <c r="O114" s="102">
        <v>0.14817571800680127</v>
      </c>
      <c r="P114" s="102">
        <v>7.0663830235683886E-2</v>
      </c>
      <c r="Q114" s="102">
        <v>0.11705018611624533</v>
      </c>
      <c r="R114" s="102">
        <v>1.8000062811784028</v>
      </c>
      <c r="S114" s="102">
        <v>1.8752487747842328</v>
      </c>
      <c r="T114" s="102">
        <v>1.3078961818401549</v>
      </c>
      <c r="U114" s="102">
        <v>0.75218319404011214</v>
      </c>
      <c r="V114" s="102">
        <v>0.11205228940033851</v>
      </c>
      <c r="W114" s="102">
        <v>0.17667860130756799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10.075805404006747</v>
      </c>
      <c r="G115" s="105">
        <v>9.7169713153953197</v>
      </c>
      <c r="H115" s="105">
        <v>10.299795222473758</v>
      </c>
      <c r="I115" s="105">
        <v>10.328658138742819</v>
      </c>
      <c r="J115" s="105">
        <v>9.6910430135704697</v>
      </c>
      <c r="K115" s="105">
        <v>11.329561051417317</v>
      </c>
      <c r="L115" s="105">
        <v>9.5543199877204756</v>
      </c>
      <c r="M115" s="105">
        <v>10.68504003491234</v>
      </c>
      <c r="N115" s="105">
        <v>14.561343434519221</v>
      </c>
      <c r="O115" s="105">
        <v>31.516748866248605</v>
      </c>
      <c r="P115" s="105">
        <v>12.121637626569791</v>
      </c>
      <c r="Q115" s="105">
        <v>24.355462796533523</v>
      </c>
      <c r="R115" s="105">
        <v>10.051198204719741</v>
      </c>
      <c r="S115" s="105">
        <v>9.9228875403182162</v>
      </c>
      <c r="T115" s="105">
        <v>11.50041581849568</v>
      </c>
      <c r="U115" s="105">
        <v>11.592728093184355</v>
      </c>
      <c r="V115" s="105">
        <v>18.374650552596272</v>
      </c>
      <c r="W115" s="105">
        <v>10.438053158602898</v>
      </c>
      <c r="DA115" s="132" t="s">
        <v>3022</v>
      </c>
    </row>
    <row r="116" spans="1:105" ht="12" customHeight="1" x14ac:dyDescent="0.25">
      <c r="A116" s="106" t="s">
        <v>122</v>
      </c>
      <c r="B116" s="102">
        <v>12.929169895059664</v>
      </c>
      <c r="C116" s="102">
        <v>12.657261387443384</v>
      </c>
      <c r="D116" s="102">
        <v>13.300597946817307</v>
      </c>
      <c r="E116" s="102">
        <v>12.57175590136565</v>
      </c>
      <c r="F116" s="102">
        <v>13.265395309312803</v>
      </c>
      <c r="G116" s="102">
        <v>12.756167509262514</v>
      </c>
      <c r="H116" s="102">
        <v>12.663222231367007</v>
      </c>
      <c r="I116" s="102">
        <v>12.085856947490365</v>
      </c>
      <c r="J116" s="102">
        <v>11.924670715931269</v>
      </c>
      <c r="K116" s="102">
        <v>11.80485555849045</v>
      </c>
      <c r="L116" s="102">
        <v>12.507745477069944</v>
      </c>
      <c r="M116" s="102">
        <v>13.452993295329295</v>
      </c>
      <c r="N116" s="102">
        <v>12.746756466406838</v>
      </c>
      <c r="O116" s="102">
        <v>12.344713622661374</v>
      </c>
      <c r="P116" s="102">
        <v>12.517660287632847</v>
      </c>
      <c r="Q116" s="102">
        <v>12.116709346116927</v>
      </c>
      <c r="R116" s="102">
        <v>12.205147722121438</v>
      </c>
      <c r="S116" s="102">
        <v>12.288005830913779</v>
      </c>
      <c r="T116" s="102">
        <v>12.191957869590068</v>
      </c>
      <c r="U116" s="102">
        <v>12.229244970558117</v>
      </c>
      <c r="V116" s="102">
        <v>11.771917618669802</v>
      </c>
      <c r="W116" s="102">
        <v>10.535377539341725</v>
      </c>
      <c r="DA116" s="131" t="s">
        <v>3023</v>
      </c>
    </row>
    <row r="117" spans="1:105" ht="12" customHeight="1" x14ac:dyDescent="0.25">
      <c r="A117" s="107" t="s">
        <v>121</v>
      </c>
      <c r="B117" s="105">
        <v>12.929169895059664</v>
      </c>
      <c r="C117" s="105">
        <v>12.657336838664049</v>
      </c>
      <c r="D117" s="105">
        <v>13.302249161459383</v>
      </c>
      <c r="E117" s="105">
        <v>12.575515954286901</v>
      </c>
      <c r="F117" s="105">
        <v>13.269728874553349</v>
      </c>
      <c r="G117" s="105">
        <v>12.752376059379451</v>
      </c>
      <c r="H117" s="105">
        <v>12.659083236543321</v>
      </c>
      <c r="I117" s="105">
        <v>12.08702956424003</v>
      </c>
      <c r="J117" s="105">
        <v>11.932987759858385</v>
      </c>
      <c r="K117" s="105">
        <v>11.814326462262516</v>
      </c>
      <c r="L117" s="105">
        <v>12.522307113091175</v>
      </c>
      <c r="M117" s="105">
        <v>13.456709010715475</v>
      </c>
      <c r="N117" s="105">
        <v>12.736173155276484</v>
      </c>
      <c r="O117" s="105">
        <v>12.331507690716325</v>
      </c>
      <c r="P117" s="105">
        <v>12.523366592505475</v>
      </c>
      <c r="Q117" s="105">
        <v>12.110963552776555</v>
      </c>
      <c r="R117" s="105">
        <v>12.208131247985438</v>
      </c>
      <c r="S117" s="105">
        <v>12.288524750383907</v>
      </c>
      <c r="T117" s="105">
        <v>12.204164031099742</v>
      </c>
      <c r="U117" s="105">
        <v>12.217889632020832</v>
      </c>
      <c r="V117" s="105">
        <v>11.759954648156608</v>
      </c>
      <c r="W117" s="105">
        <v>10.535338537862378</v>
      </c>
      <c r="DA117" s="132" t="s">
        <v>3024</v>
      </c>
    </row>
    <row r="118" spans="1:105" ht="12" customHeight="1" x14ac:dyDescent="0.25">
      <c r="A118" s="108" t="s">
        <v>53</v>
      </c>
      <c r="B118" s="99">
        <v>2.3296312053251107</v>
      </c>
      <c r="C118" s="99">
        <v>1.978548136590301</v>
      </c>
      <c r="D118" s="99">
        <v>2.4473930237462511</v>
      </c>
      <c r="E118" s="99">
        <v>1.936090006245679</v>
      </c>
      <c r="F118" s="99">
        <v>2.5586952857198648</v>
      </c>
      <c r="G118" s="99">
        <v>2.0962286588923433</v>
      </c>
      <c r="H118" s="99">
        <v>2.1140616525813405</v>
      </c>
      <c r="I118" s="99">
        <v>2.0319844243047864</v>
      </c>
      <c r="J118" s="99">
        <v>2.5376579208989796</v>
      </c>
      <c r="K118" s="99">
        <v>2.1076508901133235</v>
      </c>
      <c r="L118" s="99">
        <v>2.0636157989478425</v>
      </c>
      <c r="M118" s="99">
        <v>2.6223881500150341</v>
      </c>
      <c r="N118" s="99">
        <v>1.912664363501773</v>
      </c>
      <c r="O118" s="99">
        <v>1.8225850082753443</v>
      </c>
      <c r="P118" s="99">
        <v>2.8129172277018273</v>
      </c>
      <c r="Q118" s="99">
        <v>1.9498899192424985</v>
      </c>
      <c r="R118" s="99">
        <v>1.89249320421942</v>
      </c>
      <c r="S118" s="99">
        <v>2.0420590786933208</v>
      </c>
      <c r="T118" s="99">
        <v>1.8310407497071033</v>
      </c>
      <c r="U118" s="99">
        <v>2.0939907048975837</v>
      </c>
      <c r="V118" s="99">
        <v>1.8630194708094494</v>
      </c>
      <c r="W118" s="99">
        <v>2.0799734021319169</v>
      </c>
      <c r="DA118" s="63" t="s">
        <v>3025</v>
      </c>
    </row>
    <row r="119" spans="1:105" ht="12" customHeight="1" x14ac:dyDescent="0.25">
      <c r="A119" s="108" t="s">
        <v>52</v>
      </c>
      <c r="B119" s="99">
        <v>10.599538689734555</v>
      </c>
      <c r="C119" s="99">
        <v>10.678788702073746</v>
      </c>
      <c r="D119" s="99">
        <v>10.85485613771313</v>
      </c>
      <c r="E119" s="99">
        <v>10.639425948041222</v>
      </c>
      <c r="F119" s="99">
        <v>10.711033588833484</v>
      </c>
      <c r="G119" s="99">
        <v>10.656147400487109</v>
      </c>
      <c r="H119" s="99">
        <v>10.545021583961983</v>
      </c>
      <c r="I119" s="99">
        <v>10.055045139935245</v>
      </c>
      <c r="J119" s="99">
        <v>9.3953298389594053</v>
      </c>
      <c r="K119" s="99">
        <v>9.7066755721491909</v>
      </c>
      <c r="L119" s="99">
        <v>10.458691314143332</v>
      </c>
      <c r="M119" s="99">
        <v>10.834320860700441</v>
      </c>
      <c r="N119" s="99">
        <v>10.823508791774712</v>
      </c>
      <c r="O119" s="99">
        <v>10.50892268244098</v>
      </c>
      <c r="P119" s="99">
        <v>9.7104493648036438</v>
      </c>
      <c r="Q119" s="99">
        <v>10.161073633534059</v>
      </c>
      <c r="R119" s="99">
        <v>10.315638043766016</v>
      </c>
      <c r="S119" s="99">
        <v>10.246465671690586</v>
      </c>
      <c r="T119" s="99">
        <v>10.373123281392639</v>
      </c>
      <c r="U119" s="99">
        <v>10.12389892712325</v>
      </c>
      <c r="V119" s="99">
        <v>9.8969351773471548</v>
      </c>
      <c r="W119" s="99">
        <v>8.455365135730462</v>
      </c>
      <c r="DA119" s="63" t="s">
        <v>3026</v>
      </c>
    </row>
    <row r="120" spans="1:105" ht="12" customHeight="1" x14ac:dyDescent="0.25">
      <c r="A120" s="121" t="s">
        <v>54</v>
      </c>
      <c r="B120" s="123">
        <v>6.7418690606039311</v>
      </c>
      <c r="C120" s="123">
        <v>6.8689448656509544</v>
      </c>
      <c r="D120" s="123">
        <v>6.9594116220782318</v>
      </c>
      <c r="E120" s="123">
        <v>6.5304536930085408</v>
      </c>
      <c r="F120" s="123">
        <v>7.4897416988168137</v>
      </c>
      <c r="G120" s="123">
        <v>6.4155561022493206</v>
      </c>
      <c r="H120" s="123">
        <v>6.6569522074736689</v>
      </c>
      <c r="I120" s="123">
        <v>6.1312210382435595</v>
      </c>
      <c r="J120" s="123">
        <v>5.6709798303764618</v>
      </c>
      <c r="K120" s="123">
        <v>5.6021348978625225</v>
      </c>
      <c r="L120" s="123">
        <v>5.3100954642603337</v>
      </c>
      <c r="M120" s="123">
        <v>5.3170125153745209</v>
      </c>
      <c r="N120" s="123">
        <v>4.6401251044995426</v>
      </c>
      <c r="O120" s="123">
        <v>5.0111056321549388</v>
      </c>
      <c r="P120" s="123">
        <v>4.5329455170197877</v>
      </c>
      <c r="Q120" s="123">
        <v>4.6505442883093027</v>
      </c>
      <c r="R120" s="123">
        <v>4.6591912459022629</v>
      </c>
      <c r="S120" s="123">
        <v>5.3192895979888135</v>
      </c>
      <c r="T120" s="123">
        <v>5.3287932752318099</v>
      </c>
      <c r="U120" s="123">
        <v>5.2731564515410474</v>
      </c>
      <c r="V120" s="123">
        <v>5.4057440184642394</v>
      </c>
      <c r="W120" s="123">
        <v>5.2026068740563352</v>
      </c>
      <c r="DA120" s="130" t="s">
        <v>3027</v>
      </c>
    </row>
    <row r="121" spans="1:105" ht="12" customHeight="1" x14ac:dyDescent="0.25">
      <c r="A121" s="97" t="s">
        <v>50</v>
      </c>
      <c r="B121" s="99">
        <v>6.9299198532276005</v>
      </c>
      <c r="C121" s="99">
        <v>6.7669981830176908</v>
      </c>
      <c r="D121" s="99">
        <v>6.8754393362784798</v>
      </c>
      <c r="E121" s="99">
        <v>6.7244079170042834</v>
      </c>
      <c r="F121" s="99">
        <v>7.2112283538740574</v>
      </c>
      <c r="G121" s="99">
        <v>6.7457653423174282</v>
      </c>
      <c r="H121" s="99">
        <v>6.4760179923754304</v>
      </c>
      <c r="I121" s="99">
        <v>5.8992395577871948</v>
      </c>
      <c r="J121" s="99">
        <v>5.7825443074618814</v>
      </c>
      <c r="K121" s="99">
        <v>5.4898101482947448</v>
      </c>
      <c r="L121" s="99">
        <v>5.3483943860494803</v>
      </c>
      <c r="M121" s="99">
        <v>5.462095447252949</v>
      </c>
      <c r="N121" s="99">
        <v>4.723998408403868</v>
      </c>
      <c r="O121" s="99">
        <v>4.7005282589461128</v>
      </c>
      <c r="P121" s="99">
        <v>4.8227013919703925</v>
      </c>
      <c r="Q121" s="99">
        <v>4.5936558415945834</v>
      </c>
      <c r="R121" s="99">
        <v>4.7796613296244441</v>
      </c>
      <c r="S121" s="99">
        <v>5.1769078094117553</v>
      </c>
      <c r="T121" s="99">
        <v>5.3319899874841576</v>
      </c>
      <c r="U121" s="99">
        <v>5.2920354785057455</v>
      </c>
      <c r="V121" s="99">
        <v>5.3843395472602893</v>
      </c>
      <c r="W121" s="99">
        <v>5.1902030098184344</v>
      </c>
      <c r="DA121" s="63" t="s">
        <v>3028</v>
      </c>
    </row>
    <row r="122" spans="1:105" ht="12" customHeight="1" x14ac:dyDescent="0.25">
      <c r="A122" s="109" t="s">
        <v>120</v>
      </c>
      <c r="B122" s="110">
        <v>6.6170787969300573</v>
      </c>
      <c r="C122" s="110">
        <v>6.9335939814671699</v>
      </c>
      <c r="D122" s="110">
        <v>7.0116127844192668</v>
      </c>
      <c r="E122" s="110">
        <v>6.4076495159500952</v>
      </c>
      <c r="F122" s="110">
        <v>7.667752688558795</v>
      </c>
      <c r="G122" s="110">
        <v>6.2193794546142041</v>
      </c>
      <c r="H122" s="110">
        <v>6.7534634536736977</v>
      </c>
      <c r="I122" s="110">
        <v>6.2476466660890955</v>
      </c>
      <c r="J122" s="110">
        <v>5.6109419046209865</v>
      </c>
      <c r="K122" s="110">
        <v>5.6636989239760878</v>
      </c>
      <c r="L122" s="110">
        <v>5.2893189249890975</v>
      </c>
      <c r="M122" s="110">
        <v>5.2393405428917088</v>
      </c>
      <c r="N122" s="110">
        <v>4.5926850668893646</v>
      </c>
      <c r="O122" s="110">
        <v>5.1947765350537569</v>
      </c>
      <c r="P122" s="110">
        <v>4.3548059267188775</v>
      </c>
      <c r="Q122" s="110">
        <v>4.6841764517758673</v>
      </c>
      <c r="R122" s="110">
        <v>4.5925482208644608</v>
      </c>
      <c r="S122" s="110">
        <v>5.3915122443684824</v>
      </c>
      <c r="T122" s="110">
        <v>5.3271949191056365</v>
      </c>
      <c r="U122" s="110">
        <v>5.2641343773139804</v>
      </c>
      <c r="V122" s="110">
        <v>5.4155195241677188</v>
      </c>
      <c r="W122" s="110">
        <v>5.208259492187608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119.75871175113579</v>
      </c>
      <c r="G124" s="118">
        <f t="shared" si="42"/>
        <v>121.44615467155185</v>
      </c>
      <c r="H124" s="118">
        <f t="shared" si="42"/>
        <v>104.84259694713272</v>
      </c>
      <c r="I124" s="118">
        <f t="shared" si="42"/>
        <v>104.30967235013264</v>
      </c>
      <c r="J124" s="118">
        <f t="shared" si="42"/>
        <v>39.563903470355626</v>
      </c>
      <c r="K124" s="118">
        <f t="shared" si="42"/>
        <v>38.221800463967782</v>
      </c>
      <c r="L124" s="118">
        <f t="shared" si="42"/>
        <v>54.379379891083957</v>
      </c>
      <c r="M124" s="118">
        <f t="shared" si="42"/>
        <v>107.76667156550469</v>
      </c>
      <c r="N124" s="118">
        <f t="shared" si="42"/>
        <v>98.531342393631377</v>
      </c>
      <c r="O124" s="118">
        <f t="shared" si="42"/>
        <v>105.15389757032528</v>
      </c>
      <c r="P124" s="118">
        <f t="shared" si="42"/>
        <v>85.472621822633357</v>
      </c>
      <c r="Q124" s="118">
        <f t="shared" si="42"/>
        <v>93.773936803155891</v>
      </c>
      <c r="R124" s="118">
        <f t="shared" ref="R124:V124" si="43">R125+R128+R130+R139</f>
        <v>93.608264233987228</v>
      </c>
      <c r="S124" s="118">
        <f t="shared" si="43"/>
        <v>91.969296130963016</v>
      </c>
      <c r="T124" s="118">
        <f t="shared" si="43"/>
        <v>108.05390160198965</v>
      </c>
      <c r="U124" s="118">
        <f t="shared" si="43"/>
        <v>92.147505182344631</v>
      </c>
      <c r="V124" s="118">
        <f t="shared" si="43"/>
        <v>95.90073015404279</v>
      </c>
      <c r="W124" s="118">
        <f t="shared" ref="W124" si="44">W125+W128+W130+W139</f>
        <v>84.258279519595064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93.167906956892637</v>
      </c>
      <c r="G125" s="123">
        <f t="shared" si="45"/>
        <v>94.963200577181908</v>
      </c>
      <c r="H125" s="123">
        <f t="shared" si="45"/>
        <v>79.910809041741814</v>
      </c>
      <c r="I125" s="123">
        <f t="shared" si="45"/>
        <v>80.577494182910016</v>
      </c>
      <c r="J125" s="123">
        <f t="shared" si="45"/>
        <v>24.714726193407397</v>
      </c>
      <c r="K125" s="123">
        <f t="shared" si="45"/>
        <v>22.203317570683453</v>
      </c>
      <c r="L125" s="123">
        <f t="shared" si="45"/>
        <v>36.685413787936128</v>
      </c>
      <c r="M125" s="123">
        <f t="shared" si="45"/>
        <v>84.739900532504208</v>
      </c>
      <c r="N125" s="123">
        <f t="shared" si="45"/>
        <v>77.264335427665927</v>
      </c>
      <c r="O125" s="123">
        <f t="shared" si="45"/>
        <v>84.076324362144831</v>
      </c>
      <c r="P125" s="123">
        <f t="shared" si="45"/>
        <v>66.186134054840863</v>
      </c>
      <c r="Q125" s="123">
        <f t="shared" si="45"/>
        <v>72.374757888646741</v>
      </c>
      <c r="R125" s="123">
        <f t="shared" ref="R125:V125" si="46">SUM(R126:R127)</f>
        <v>73.253895839030079</v>
      </c>
      <c r="S125" s="123">
        <f t="shared" si="46"/>
        <v>69.802181047826522</v>
      </c>
      <c r="T125" s="123">
        <f t="shared" si="46"/>
        <v>84.400139708695136</v>
      </c>
      <c r="U125" s="123">
        <f t="shared" si="46"/>
        <v>69.983934681470032</v>
      </c>
      <c r="V125" s="123">
        <f t="shared" si="46"/>
        <v>74.875626641449216</v>
      </c>
      <c r="W125" s="123">
        <f t="shared" ref="W125" si="47">SUM(W126:W127)</f>
        <v>65.54282356304445</v>
      </c>
      <c r="DA125" s="130" t="s">
        <v>3031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92.728740826395011</v>
      </c>
      <c r="G126" s="99">
        <v>94.521833657745091</v>
      </c>
      <c r="H126" s="99">
        <v>79.550726433264458</v>
      </c>
      <c r="I126" s="99">
        <v>80.224048444365934</v>
      </c>
      <c r="J126" s="99">
        <v>24.611186566467111</v>
      </c>
      <c r="K126" s="99">
        <v>22.111570369147785</v>
      </c>
      <c r="L126" s="99">
        <v>36.529841288717542</v>
      </c>
      <c r="M126" s="99">
        <v>84.382470831886053</v>
      </c>
      <c r="N126" s="99">
        <v>76.958477599091566</v>
      </c>
      <c r="O126" s="99">
        <v>83.722367153304475</v>
      </c>
      <c r="P126" s="99">
        <v>65.901286267559456</v>
      </c>
      <c r="Q126" s="99">
        <v>72.092299557222148</v>
      </c>
      <c r="R126" s="99">
        <v>72.969135470005511</v>
      </c>
      <c r="S126" s="99">
        <v>69.533201950770717</v>
      </c>
      <c r="T126" s="99">
        <v>84.078612384396365</v>
      </c>
      <c r="U126" s="99">
        <v>69.715896066180832</v>
      </c>
      <c r="V126" s="99">
        <v>74.590537011251314</v>
      </c>
      <c r="W126" s="99">
        <v>65.301921212663117</v>
      </c>
      <c r="DA126" s="63" t="s">
        <v>3032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0.43916613049762809</v>
      </c>
      <c r="G127" s="99">
        <v>0.44136691943681089</v>
      </c>
      <c r="H127" s="99">
        <v>0.36008260847735035</v>
      </c>
      <c r="I127" s="99">
        <v>0.3534457385440774</v>
      </c>
      <c r="J127" s="99">
        <v>0.10353962694028732</v>
      </c>
      <c r="K127" s="99">
        <v>9.174720153566697E-2</v>
      </c>
      <c r="L127" s="99">
        <v>0.15557249921858415</v>
      </c>
      <c r="M127" s="99">
        <v>0.35742970061816154</v>
      </c>
      <c r="N127" s="99">
        <v>0.30585782857435456</v>
      </c>
      <c r="O127" s="99">
        <v>0.35395720884036108</v>
      </c>
      <c r="P127" s="99">
        <v>0.28484778728140525</v>
      </c>
      <c r="Q127" s="99">
        <v>0.28245833142458587</v>
      </c>
      <c r="R127" s="99">
        <v>0.28476036902457458</v>
      </c>
      <c r="S127" s="99">
        <v>0.2689790970557997</v>
      </c>
      <c r="T127" s="99">
        <v>0.32152732429876557</v>
      </c>
      <c r="U127" s="99">
        <v>0.26803861528919565</v>
      </c>
      <c r="V127" s="99">
        <v>0.28508963019789568</v>
      </c>
      <c r="W127" s="99">
        <v>0.24090235038133928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1.0499088992171905</v>
      </c>
      <c r="G128" s="123">
        <f t="shared" si="48"/>
        <v>2.9962072951198859</v>
      </c>
      <c r="H128" s="123">
        <f t="shared" si="48"/>
        <v>3.0949811977837731</v>
      </c>
      <c r="I128" s="123">
        <f t="shared" si="48"/>
        <v>2.9812189387955836</v>
      </c>
      <c r="J128" s="123">
        <f t="shared" si="48"/>
        <v>3.4950275925232774</v>
      </c>
      <c r="K128" s="123">
        <f t="shared" si="48"/>
        <v>3.370131897854229</v>
      </c>
      <c r="L128" s="123">
        <f t="shared" si="48"/>
        <v>2.4218084806692173</v>
      </c>
      <c r="M128" s="123">
        <f t="shared" si="48"/>
        <v>2.0156988427657856</v>
      </c>
      <c r="N128" s="123">
        <f t="shared" si="48"/>
        <v>3.8764549016392706</v>
      </c>
      <c r="O128" s="123">
        <f t="shared" si="48"/>
        <v>2.6017136180381049</v>
      </c>
      <c r="P128" s="123">
        <f t="shared" si="48"/>
        <v>2.0545312908227937</v>
      </c>
      <c r="Q128" s="123">
        <f t="shared" si="48"/>
        <v>4.5903802259519724</v>
      </c>
      <c r="R128" s="123">
        <f t="shared" si="48"/>
        <v>3.3578798761151463</v>
      </c>
      <c r="S128" s="123">
        <f t="shared" si="48"/>
        <v>5.1883363727180551</v>
      </c>
      <c r="T128" s="123">
        <f t="shared" si="48"/>
        <v>3.9508385453162003</v>
      </c>
      <c r="U128" s="123">
        <f t="shared" si="48"/>
        <v>4.7150650794229101</v>
      </c>
      <c r="V128" s="123">
        <f t="shared" si="48"/>
        <v>3.5570368324200947</v>
      </c>
      <c r="W128" s="123">
        <f t="shared" si="48"/>
        <v>4.249018270326018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0</v>
      </c>
      <c r="C129" s="99">
        <f>RES_hhdet_tesh!C129/RES_summary!C$19</f>
        <v>0</v>
      </c>
      <c r="D129" s="99">
        <f>RES_hhdet_tesh!D129/RES_summary!D$19</f>
        <v>0</v>
      </c>
      <c r="E129" s="99">
        <f>RES_hhdet_tesh!E129/RES_summary!E$19</f>
        <v>0</v>
      </c>
      <c r="F129" s="99">
        <f>RES_hhdet_tesh!F129/RES_summary!F$19</f>
        <v>1.0499088992171905</v>
      </c>
      <c r="G129" s="99">
        <f>RES_hhdet_tesh!G129/RES_summary!G$19</f>
        <v>2.9962072951198859</v>
      </c>
      <c r="H129" s="99">
        <f>RES_hhdet_tesh!H129/RES_summary!H$19</f>
        <v>3.0949811977837731</v>
      </c>
      <c r="I129" s="99">
        <f>RES_hhdet_tesh!I129/RES_summary!I$19</f>
        <v>2.9812189387955836</v>
      </c>
      <c r="J129" s="99">
        <f>RES_hhdet_tesh!J129/RES_summary!J$19</f>
        <v>3.4950275925232774</v>
      </c>
      <c r="K129" s="99">
        <f>RES_hhdet_tesh!K129/RES_summary!K$19</f>
        <v>3.370131897854229</v>
      </c>
      <c r="L129" s="99">
        <f>RES_hhdet_tesh!L129/RES_summary!L$19</f>
        <v>2.4218084806692173</v>
      </c>
      <c r="M129" s="99">
        <f>RES_hhdet_tesh!M129/RES_summary!M$19</f>
        <v>2.0156988427657856</v>
      </c>
      <c r="N129" s="99">
        <f>RES_hhdet_tesh!N129/RES_summary!N$19</f>
        <v>3.8764549016392706</v>
      </c>
      <c r="O129" s="99">
        <f>RES_hhdet_tesh!O129/RES_summary!O$19</f>
        <v>2.6017136180381049</v>
      </c>
      <c r="P129" s="99">
        <f>RES_hhdet_tesh!P129/RES_summary!P$19</f>
        <v>2.0545312908227937</v>
      </c>
      <c r="Q129" s="99">
        <f>RES_hhdet_tesh!Q129/RES_summary!Q$19</f>
        <v>4.5903802259519724</v>
      </c>
      <c r="R129" s="99">
        <f>RES_hhdet_tesh!R129/RES_summary!R$19</f>
        <v>3.3578798761151463</v>
      </c>
      <c r="S129" s="99">
        <f>RES_hhdet_tesh!S129/RES_summary!S$19</f>
        <v>5.1883363727180551</v>
      </c>
      <c r="T129" s="99">
        <f>RES_hhdet_tesh!T129/RES_summary!T$19</f>
        <v>3.9508385453162003</v>
      </c>
      <c r="U129" s="99">
        <f>RES_hhdet_tesh!U129/RES_summary!U$19</f>
        <v>4.7150650794229101</v>
      </c>
      <c r="V129" s="99">
        <f>RES_hhdet_tesh!V129/RES_summary!V$19</f>
        <v>3.5570368324200947</v>
      </c>
      <c r="W129" s="99">
        <f>RES_hhdet_tesh!W129/RES_summary!W$19</f>
        <v>4.249018270326018</v>
      </c>
      <c r="DA129" s="63" t="s">
        <v>3035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18.063871216192947</v>
      </c>
      <c r="G130" s="123">
        <v>17.048279508425416</v>
      </c>
      <c r="H130" s="123">
        <v>15.196130494893723</v>
      </c>
      <c r="I130" s="123">
        <v>14.644912134529052</v>
      </c>
      <c r="J130" s="123">
        <v>5.671012048636995</v>
      </c>
      <c r="K130" s="123">
        <v>7.0573939875393759</v>
      </c>
      <c r="L130" s="123">
        <v>9.9589721720669839</v>
      </c>
      <c r="M130" s="123">
        <v>15.687907509077158</v>
      </c>
      <c r="N130" s="123">
        <v>12.748429075848222</v>
      </c>
      <c r="O130" s="123">
        <v>13.461429091919275</v>
      </c>
      <c r="P130" s="123">
        <v>12.706399943973704</v>
      </c>
      <c r="Q130" s="123">
        <v>12.157053533994695</v>
      </c>
      <c r="R130" s="123">
        <v>12.336850636284458</v>
      </c>
      <c r="S130" s="123">
        <v>11.661128300177241</v>
      </c>
      <c r="T130" s="123">
        <v>14.374111153113436</v>
      </c>
      <c r="U130" s="123">
        <v>12.175315295104424</v>
      </c>
      <c r="V130" s="123">
        <v>12.062437913760974</v>
      </c>
      <c r="W130" s="123">
        <v>9.2638303519317908</v>
      </c>
      <c r="DA130" s="130" t="s">
        <v>3036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19.127423503914724</v>
      </c>
      <c r="G131" s="99">
        <v>18.151703759111061</v>
      </c>
      <c r="H131" s="99">
        <v>15.721434027722102</v>
      </c>
      <c r="I131" s="99">
        <v>14.986430311802161</v>
      </c>
      <c r="J131" s="99">
        <v>4.5073320512959922</v>
      </c>
      <c r="K131" s="99">
        <v>4.9183039572530776</v>
      </c>
      <c r="L131" s="99">
        <v>8.4391663089943307</v>
      </c>
      <c r="M131" s="99">
        <v>15.956168695566049</v>
      </c>
      <c r="N131" s="99">
        <v>12.754187317180545</v>
      </c>
      <c r="O131" s="99">
        <v>13.560875451879278</v>
      </c>
      <c r="P131" s="99">
        <v>12.720518753297975</v>
      </c>
      <c r="Q131" s="99">
        <v>12.162013347469083</v>
      </c>
      <c r="R131" s="99">
        <v>12.349664542300443</v>
      </c>
      <c r="S131" s="99">
        <v>11.623084328304326</v>
      </c>
      <c r="T131" s="99">
        <v>14.600115440851004</v>
      </c>
      <c r="U131" s="99">
        <v>12.17800778159352</v>
      </c>
      <c r="V131" s="99">
        <v>12.108850468452946</v>
      </c>
      <c r="W131" s="99">
        <v>9.0424880711491102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19.127182327899863</v>
      </c>
      <c r="G132" s="99">
        <v>18.151594878282197</v>
      </c>
      <c r="H132" s="99">
        <v>15.721063438465952</v>
      </c>
      <c r="I132" s="99">
        <v>14.986287080288999</v>
      </c>
      <c r="J132" s="99">
        <v>4.5073657402664873</v>
      </c>
      <c r="K132" s="99">
        <v>5.3544687813847736</v>
      </c>
      <c r="L132" s="99">
        <v>8.9268593435450256</v>
      </c>
      <c r="M132" s="99">
        <v>15.952266400629043</v>
      </c>
      <c r="N132" s="99">
        <v>12.752570574494095</v>
      </c>
      <c r="O132" s="99">
        <v>13.55824187871564</v>
      </c>
      <c r="P132" s="99">
        <v>12.713139767746487</v>
      </c>
      <c r="Q132" s="99">
        <v>12.15677336518644</v>
      </c>
      <c r="R132" s="99">
        <v>12.344299943467332</v>
      </c>
      <c r="S132" s="99">
        <v>11.618136783386326</v>
      </c>
      <c r="T132" s="99">
        <v>14.594751712132936</v>
      </c>
      <c r="U132" s="99">
        <v>12.173785983359563</v>
      </c>
      <c r="V132" s="99">
        <v>12.105436511545276</v>
      </c>
      <c r="W132" s="99">
        <v>9.0393464767308984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3.6958625290856637</v>
      </c>
      <c r="G133" s="102">
        <v>2.9965614722783931</v>
      </c>
      <c r="H133" s="102">
        <v>2.6345453825492418</v>
      </c>
      <c r="I133" s="102">
        <v>2.5308976687240472</v>
      </c>
      <c r="J133" s="102">
        <v>0.95434507320078787</v>
      </c>
      <c r="K133" s="102">
        <v>4.9209067924439187E-2</v>
      </c>
      <c r="L133" s="102">
        <v>8.4273000506559725E-2</v>
      </c>
      <c r="M133" s="102">
        <v>3.1352486285894758</v>
      </c>
      <c r="N133" s="102">
        <v>1.92309864418939</v>
      </c>
      <c r="O133" s="102">
        <v>2.0451846383183083</v>
      </c>
      <c r="P133" s="102">
        <v>2.8406504229284364</v>
      </c>
      <c r="Q133" s="102">
        <v>1.9631201367169979</v>
      </c>
      <c r="R133" s="102">
        <v>1.926046644492331</v>
      </c>
      <c r="S133" s="102">
        <v>1.9160312105424393</v>
      </c>
      <c r="T133" s="102">
        <v>2.2726810388579994</v>
      </c>
      <c r="U133" s="102">
        <v>2.1215474698057784</v>
      </c>
      <c r="V133" s="102">
        <v>1.9413568624679103</v>
      </c>
      <c r="W133" s="102">
        <v>1.7301169988212071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15.431319798814201</v>
      </c>
      <c r="G134" s="105">
        <v>15.155033406003799</v>
      </c>
      <c r="H134" s="105">
        <v>13.086518055916709</v>
      </c>
      <c r="I134" s="105">
        <v>12.455389411564951</v>
      </c>
      <c r="J134" s="105">
        <v>3.5530206670656992</v>
      </c>
      <c r="K134" s="105">
        <v>5.3052597134603348</v>
      </c>
      <c r="L134" s="105">
        <v>8.8425863430384659</v>
      </c>
      <c r="M134" s="105">
        <v>12.817017772039568</v>
      </c>
      <c r="N134" s="105">
        <v>10.829471930304706</v>
      </c>
      <c r="O134" s="105">
        <v>11.51305724039733</v>
      </c>
      <c r="P134" s="105">
        <v>9.8724893448180513</v>
      </c>
      <c r="Q134" s="105">
        <v>10.193653228469442</v>
      </c>
      <c r="R134" s="105">
        <v>10.418253298975003</v>
      </c>
      <c r="S134" s="105">
        <v>9.7021055728438839</v>
      </c>
      <c r="T134" s="105">
        <v>12.322070673274935</v>
      </c>
      <c r="U134" s="105">
        <v>10.052238513553784</v>
      </c>
      <c r="V134" s="105">
        <v>10.164079649077365</v>
      </c>
      <c r="W134" s="105">
        <v>7.3092294779096916</v>
      </c>
      <c r="DA134" s="132" t="s">
        <v>3040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13.227288720786035</v>
      </c>
      <c r="G135" s="102">
        <v>12.728221146990123</v>
      </c>
      <c r="H135" s="102">
        <v>12.656016252193959</v>
      </c>
      <c r="I135" s="102">
        <v>12.089713757462899</v>
      </c>
      <c r="J135" s="102">
        <v>11.920375146677847</v>
      </c>
      <c r="K135" s="102">
        <v>11.767933307142806</v>
      </c>
      <c r="L135" s="102">
        <v>12.460385868336795</v>
      </c>
      <c r="M135" s="102">
        <v>13.387855379022046</v>
      </c>
      <c r="N135" s="102">
        <v>12.690098150731817</v>
      </c>
      <c r="O135" s="102">
        <v>12.300854824483899</v>
      </c>
      <c r="P135" s="102">
        <v>12.482752729539968</v>
      </c>
      <c r="Q135" s="102">
        <v>12.066593849824573</v>
      </c>
      <c r="R135" s="102">
        <v>12.125678793086749</v>
      </c>
      <c r="S135" s="102">
        <v>12.197214866502273</v>
      </c>
      <c r="T135" s="102">
        <v>12.079735827642642</v>
      </c>
      <c r="U135" s="102">
        <v>12.147656376973789</v>
      </c>
      <c r="V135" s="102">
        <v>11.79489542605014</v>
      </c>
      <c r="W135" s="102">
        <v>10.597535324864758</v>
      </c>
      <c r="DA135" s="131" t="s">
        <v>3041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13.23084675328808</v>
      </c>
      <c r="G136" s="105">
        <v>12.735505418516762</v>
      </c>
      <c r="H136" s="105">
        <v>12.661258537796348</v>
      </c>
      <c r="I136" s="105">
        <v>12.100960518893544</v>
      </c>
      <c r="J136" s="105">
        <v>11.901291028849528</v>
      </c>
      <c r="K136" s="105">
        <v>11.763516879175819</v>
      </c>
      <c r="L136" s="105">
        <v>12.463843133443069</v>
      </c>
      <c r="M136" s="105">
        <v>13.395726969966827</v>
      </c>
      <c r="N136" s="105">
        <v>12.698139604122099</v>
      </c>
      <c r="O136" s="105">
        <v>12.307623325174854</v>
      </c>
      <c r="P136" s="105">
        <v>12.50855897488143</v>
      </c>
      <c r="Q136" s="105">
        <v>12.090606686948373</v>
      </c>
      <c r="R136" s="105">
        <v>12.155646519381529</v>
      </c>
      <c r="S136" s="105">
        <v>12.23351512988202</v>
      </c>
      <c r="T136" s="105">
        <v>12.112149983963956</v>
      </c>
      <c r="U136" s="105">
        <v>12.163036483632554</v>
      </c>
      <c r="V136" s="105">
        <v>11.818767982174531</v>
      </c>
      <c r="W136" s="105">
        <v>10.65190048088383</v>
      </c>
      <c r="DA136" s="132" t="s">
        <v>3042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2.5511979584330198</v>
      </c>
      <c r="G137" s="99">
        <v>2.0934554720991079</v>
      </c>
      <c r="H137" s="99">
        <v>2.114424926988808</v>
      </c>
      <c r="I137" s="99">
        <v>2.0343263961450302</v>
      </c>
      <c r="J137" s="99">
        <v>2.5309173239814324</v>
      </c>
      <c r="K137" s="99">
        <v>2.0985865677957531</v>
      </c>
      <c r="L137" s="99">
        <v>2.0539812171585918</v>
      </c>
      <c r="M137" s="99">
        <v>2.6105042205271003</v>
      </c>
      <c r="N137" s="99">
        <v>1.9069526464087714</v>
      </c>
      <c r="O137" s="99">
        <v>1.8190549219582577</v>
      </c>
      <c r="P137" s="99">
        <v>2.8095912368503879</v>
      </c>
      <c r="Q137" s="99">
        <v>1.9466124221802066</v>
      </c>
      <c r="R137" s="99">
        <v>1.8843570701796937</v>
      </c>
      <c r="S137" s="99">
        <v>2.0329177946707762</v>
      </c>
      <c r="T137" s="99">
        <v>1.8172355050855344</v>
      </c>
      <c r="U137" s="99">
        <v>2.084589573743278</v>
      </c>
      <c r="V137" s="99">
        <v>1.8723367164704103</v>
      </c>
      <c r="W137" s="99">
        <v>2.1029860220220264</v>
      </c>
      <c r="DA137" s="63" t="s">
        <v>3043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10.679648794855058</v>
      </c>
      <c r="G138" s="99">
        <v>10.642049946417655</v>
      </c>
      <c r="H138" s="99">
        <v>10.546833610807541</v>
      </c>
      <c r="I138" s="99">
        <v>10.066634122748512</v>
      </c>
      <c r="J138" s="99">
        <v>9.3703737048680953</v>
      </c>
      <c r="K138" s="99">
        <v>9.6649303113800666</v>
      </c>
      <c r="L138" s="99">
        <v>10.409861916284475</v>
      </c>
      <c r="M138" s="99">
        <v>10.785222749439725</v>
      </c>
      <c r="N138" s="99">
        <v>10.791186957713327</v>
      </c>
      <c r="O138" s="99">
        <v>10.488568403216595</v>
      </c>
      <c r="P138" s="99">
        <v>9.6989677380310422</v>
      </c>
      <c r="Q138" s="99">
        <v>10.143994264768164</v>
      </c>
      <c r="R138" s="99">
        <v>10.271289449201836</v>
      </c>
      <c r="S138" s="99">
        <v>10.200597335211242</v>
      </c>
      <c r="T138" s="99">
        <v>10.294914478878425</v>
      </c>
      <c r="U138" s="99">
        <v>10.078446909889276</v>
      </c>
      <c r="V138" s="99">
        <v>9.9464312657041205</v>
      </c>
      <c r="W138" s="99">
        <v>8.5489144588618018</v>
      </c>
      <c r="DA138" s="63" t="s">
        <v>3044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7.4770246788330228</v>
      </c>
      <c r="G139" s="123">
        <v>6.4384672908246268</v>
      </c>
      <c r="H139" s="123">
        <v>6.6406762127134131</v>
      </c>
      <c r="I139" s="123">
        <v>6.1060470938979918</v>
      </c>
      <c r="J139" s="123">
        <v>5.6831376357879542</v>
      </c>
      <c r="K139" s="123">
        <v>5.5909570078907249</v>
      </c>
      <c r="L139" s="123">
        <v>5.3131854504116207</v>
      </c>
      <c r="M139" s="123">
        <v>5.3231646811575422</v>
      </c>
      <c r="N139" s="123">
        <v>4.6421229884779702</v>
      </c>
      <c r="O139" s="123">
        <v>5.0144304982230707</v>
      </c>
      <c r="P139" s="123">
        <v>4.5255565329959904</v>
      </c>
      <c r="Q139" s="123">
        <v>4.6517451545624793</v>
      </c>
      <c r="R139" s="123">
        <v>4.6596378825575497</v>
      </c>
      <c r="S139" s="123">
        <v>5.3176504102411934</v>
      </c>
      <c r="T139" s="123">
        <v>5.3288121948648763</v>
      </c>
      <c r="U139" s="123">
        <v>5.2731901263472558</v>
      </c>
      <c r="V139" s="123">
        <v>5.4056287664124989</v>
      </c>
      <c r="W139" s="123">
        <v>5.2026073342928107</v>
      </c>
      <c r="DA139" s="130" t="s">
        <v>3045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7.2112283538740565</v>
      </c>
      <c r="G140" s="99">
        <v>6.7457653423174246</v>
      </c>
      <c r="H140" s="99">
        <v>6.4760179923754304</v>
      </c>
      <c r="I140" s="99">
        <v>5.8992395577871912</v>
      </c>
      <c r="J140" s="99">
        <v>5.7825443074618823</v>
      </c>
      <c r="K140" s="99">
        <v>5.4898101482947377</v>
      </c>
      <c r="L140" s="99">
        <v>5.3483943860494838</v>
      </c>
      <c r="M140" s="99">
        <v>5.4620954472529526</v>
      </c>
      <c r="N140" s="99">
        <v>4.7239984084038635</v>
      </c>
      <c r="O140" s="99">
        <v>4.7005282589461057</v>
      </c>
      <c r="P140" s="99">
        <v>4.8227013919703987</v>
      </c>
      <c r="Q140" s="99">
        <v>4.5936558415945816</v>
      </c>
      <c r="R140" s="99">
        <v>4.7796613296244352</v>
      </c>
      <c r="S140" s="99">
        <v>5.1769078094117678</v>
      </c>
      <c r="T140" s="99">
        <v>5.3319899874841497</v>
      </c>
      <c r="U140" s="99">
        <v>5.2920354785057695</v>
      </c>
      <c r="V140" s="99">
        <v>5.3843395472602698</v>
      </c>
      <c r="W140" s="99">
        <v>5.190203009818398</v>
      </c>
      <c r="DA140" s="63" t="s">
        <v>3046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7.6677526885587968</v>
      </c>
      <c r="G141" s="110">
        <v>6.2193794546142041</v>
      </c>
      <c r="H141" s="110">
        <v>6.7534634536736977</v>
      </c>
      <c r="I141" s="110">
        <v>6.2476466660890884</v>
      </c>
      <c r="J141" s="110">
        <v>5.6109419046209883</v>
      </c>
      <c r="K141" s="110">
        <v>5.6636989239760842</v>
      </c>
      <c r="L141" s="110">
        <v>5.2893189249890931</v>
      </c>
      <c r="M141" s="110">
        <v>5.2393405428917053</v>
      </c>
      <c r="N141" s="110">
        <v>4.592685066889362</v>
      </c>
      <c r="O141" s="110">
        <v>5.1947765350537596</v>
      </c>
      <c r="P141" s="110">
        <v>4.3548059267188712</v>
      </c>
      <c r="Q141" s="110">
        <v>4.6841764517758602</v>
      </c>
      <c r="R141" s="110">
        <v>4.5925482208644457</v>
      </c>
      <c r="S141" s="110">
        <v>5.3915122443684904</v>
      </c>
      <c r="T141" s="110">
        <v>5.3271949191056294</v>
      </c>
      <c r="U141" s="110">
        <v>5.2641343773139679</v>
      </c>
      <c r="V141" s="110">
        <v>5.4155195241676966</v>
      </c>
      <c r="W141" s="110">
        <v>5.2082594921876195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72.779002297541354</v>
      </c>
      <c r="C143" s="118">
        <f t="shared" si="49"/>
        <v>79.079585065365407</v>
      </c>
      <c r="D143" s="118">
        <f t="shared" si="49"/>
        <v>74.320185902130021</v>
      </c>
      <c r="E143" s="118">
        <f t="shared" si="49"/>
        <v>81.84204305152187</v>
      </c>
      <c r="F143" s="118">
        <f t="shared" si="49"/>
        <v>86.139460875323692</v>
      </c>
      <c r="G143" s="118">
        <f t="shared" si="49"/>
        <v>98.982035932265745</v>
      </c>
      <c r="H143" s="118">
        <f t="shared" si="49"/>
        <v>88.166251883754427</v>
      </c>
      <c r="I143" s="118">
        <f t="shared" si="49"/>
        <v>87.00251319109303</v>
      </c>
      <c r="J143" s="118">
        <f t="shared" si="49"/>
        <v>88.494845702610107</v>
      </c>
      <c r="K143" s="118">
        <f t="shared" si="49"/>
        <v>89.583844914214055</v>
      </c>
      <c r="L143" s="118">
        <f t="shared" si="49"/>
        <v>103.15804327734016</v>
      </c>
      <c r="M143" s="118">
        <f t="shared" si="49"/>
        <v>98.990942621785095</v>
      </c>
      <c r="N143" s="118">
        <f t="shared" si="49"/>
        <v>105.76591491813015</v>
      </c>
      <c r="O143" s="118">
        <f t="shared" si="49"/>
        <v>105.84228300850764</v>
      </c>
      <c r="P143" s="118">
        <f t="shared" si="49"/>
        <v>83.202061087923511</v>
      </c>
      <c r="Q143" s="118">
        <f t="shared" si="49"/>
        <v>99.278186162677912</v>
      </c>
      <c r="R143" s="118">
        <f t="shared" ref="R143:V143" si="50">R144+R146+R148+R157</f>
        <v>96.454261018574485</v>
      </c>
      <c r="S143" s="118">
        <f t="shared" si="50"/>
        <v>106.23926884712596</v>
      </c>
      <c r="T143" s="118">
        <f t="shared" si="50"/>
        <v>100.60981917438198</v>
      </c>
      <c r="U143" s="118">
        <f t="shared" si="50"/>
        <v>75.901645160755521</v>
      </c>
      <c r="V143" s="118">
        <f t="shared" si="50"/>
        <v>57.520193108241074</v>
      </c>
      <c r="W143" s="118">
        <f t="shared" ref="W143" si="51">W144+W146+W148+W157</f>
        <v>130.32537961157158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46.997011101940537</v>
      </c>
      <c r="C144" s="123">
        <f t="shared" si="52"/>
        <v>53.230196229284942</v>
      </c>
      <c r="D144" s="123">
        <f t="shared" si="52"/>
        <v>50.2903021973612</v>
      </c>
      <c r="E144" s="123">
        <f t="shared" si="52"/>
        <v>53.3014902582484</v>
      </c>
      <c r="F144" s="123">
        <f t="shared" si="52"/>
        <v>61.765986015252075</v>
      </c>
      <c r="G144" s="123">
        <f t="shared" si="52"/>
        <v>76.1009619481041</v>
      </c>
      <c r="H144" s="123">
        <f t="shared" si="52"/>
        <v>64.227620467441156</v>
      </c>
      <c r="I144" s="123">
        <f t="shared" si="52"/>
        <v>64.725865455144501</v>
      </c>
      <c r="J144" s="123">
        <f t="shared" si="52"/>
        <v>65.867018326926811</v>
      </c>
      <c r="K144" s="123">
        <f t="shared" si="52"/>
        <v>66.23462856470664</v>
      </c>
      <c r="L144" s="123">
        <f t="shared" si="52"/>
        <v>80.080827473667696</v>
      </c>
      <c r="M144" s="123">
        <f t="shared" si="52"/>
        <v>73.664257503530095</v>
      </c>
      <c r="N144" s="123">
        <f t="shared" si="52"/>
        <v>78.06157546812571</v>
      </c>
      <c r="O144" s="123">
        <f t="shared" si="52"/>
        <v>81.478160121828694</v>
      </c>
      <c r="P144" s="123">
        <f t="shared" si="52"/>
        <v>61.298963992576788</v>
      </c>
      <c r="Q144" s="123">
        <f t="shared" si="52"/>
        <v>72.346514582967203</v>
      </c>
      <c r="R144" s="123">
        <f t="shared" si="52"/>
        <v>72.434380380568001</v>
      </c>
      <c r="S144" s="123">
        <f t="shared" si="52"/>
        <v>77.670681718688471</v>
      </c>
      <c r="T144" s="123">
        <f t="shared" si="52"/>
        <v>74.41742777962989</v>
      </c>
      <c r="U144" s="123">
        <f t="shared" si="52"/>
        <v>48.361126911069583</v>
      </c>
      <c r="V144" s="123">
        <f t="shared" si="52"/>
        <v>32.149308929967873</v>
      </c>
      <c r="W144" s="123">
        <f t="shared" si="52"/>
        <v>105.60754569363721</v>
      </c>
      <c r="DA144" s="130" t="s">
        <v>3049</v>
      </c>
    </row>
    <row r="145" spans="1:105" ht="12" customHeight="1" x14ac:dyDescent="0.25">
      <c r="A145" s="97" t="s">
        <v>53</v>
      </c>
      <c r="B145" s="99">
        <v>46.997011101940537</v>
      </c>
      <c r="C145" s="99">
        <v>53.230196229284942</v>
      </c>
      <c r="D145" s="99">
        <v>50.2903021973612</v>
      </c>
      <c r="E145" s="99">
        <v>53.3014902582484</v>
      </c>
      <c r="F145" s="99">
        <v>61.765986015252075</v>
      </c>
      <c r="G145" s="99">
        <v>76.1009619481041</v>
      </c>
      <c r="H145" s="99">
        <v>64.227620467441156</v>
      </c>
      <c r="I145" s="99">
        <v>64.725865455144501</v>
      </c>
      <c r="J145" s="99">
        <v>65.867018326926811</v>
      </c>
      <c r="K145" s="99">
        <v>66.23462856470664</v>
      </c>
      <c r="L145" s="99">
        <v>80.080827473667696</v>
      </c>
      <c r="M145" s="99">
        <v>73.664257503530095</v>
      </c>
      <c r="N145" s="99">
        <v>78.06157546812571</v>
      </c>
      <c r="O145" s="99">
        <v>81.478160121828694</v>
      </c>
      <c r="P145" s="99">
        <v>61.298963992576788</v>
      </c>
      <c r="Q145" s="99">
        <v>72.346514582967203</v>
      </c>
      <c r="R145" s="99">
        <v>72.434380380568001</v>
      </c>
      <c r="S145" s="99">
        <v>77.670681718688471</v>
      </c>
      <c r="T145" s="99">
        <v>74.41742777962989</v>
      </c>
      <c r="U145" s="99">
        <v>48.361126911069583</v>
      </c>
      <c r="V145" s="99">
        <v>32.149308929967873</v>
      </c>
      <c r="W145" s="99">
        <v>105.60754569363721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6.1841112178800275</v>
      </c>
      <c r="C146" s="123">
        <f t="shared" si="53"/>
        <v>6.161688416048829</v>
      </c>
      <c r="D146" s="123">
        <f t="shared" si="53"/>
        <v>3.9688677020078464</v>
      </c>
      <c r="E146" s="123">
        <f t="shared" si="53"/>
        <v>9.4077048763578262</v>
      </c>
      <c r="F146" s="123">
        <f t="shared" si="53"/>
        <v>3.1951469100832526</v>
      </c>
      <c r="G146" s="123">
        <f t="shared" si="53"/>
        <v>3.6061844700093091</v>
      </c>
      <c r="H146" s="123">
        <f t="shared" si="53"/>
        <v>4.5707831193019839</v>
      </c>
      <c r="I146" s="123">
        <f t="shared" si="53"/>
        <v>4.1277129655999723</v>
      </c>
      <c r="J146" s="123">
        <f t="shared" si="53"/>
        <v>5.167765695063272</v>
      </c>
      <c r="K146" s="123">
        <f t="shared" si="53"/>
        <v>6.0325835994473556</v>
      </c>
      <c r="L146" s="123">
        <f t="shared" si="53"/>
        <v>5.2969822288904327</v>
      </c>
      <c r="M146" s="123">
        <f t="shared" si="53"/>
        <v>6.442450019545622</v>
      </c>
      <c r="N146" s="123">
        <f t="shared" si="53"/>
        <v>10.264694056787983</v>
      </c>
      <c r="O146" s="123">
        <f t="shared" si="53"/>
        <v>6.9771378050914858</v>
      </c>
      <c r="P146" s="123">
        <f t="shared" si="53"/>
        <v>5.1219119440537817</v>
      </c>
      <c r="Q146" s="123">
        <f t="shared" si="53"/>
        <v>10.288383768280552</v>
      </c>
      <c r="R146" s="123">
        <f t="shared" si="53"/>
        <v>7.2280118121926469</v>
      </c>
      <c r="S146" s="123">
        <f t="shared" si="53"/>
        <v>10.958532709019282</v>
      </c>
      <c r="T146" s="123">
        <f t="shared" si="53"/>
        <v>8.615693216912625</v>
      </c>
      <c r="U146" s="123">
        <f t="shared" si="53"/>
        <v>10.14508873517825</v>
      </c>
      <c r="V146" s="123">
        <f t="shared" si="53"/>
        <v>8.2574915613130582</v>
      </c>
      <c r="W146" s="123">
        <f t="shared" si="53"/>
        <v>8.9504979164520098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6.1841112178800275</v>
      </c>
      <c r="C147" s="99">
        <f>RES_hhdet_tesh!C147/RES_summary!C$19</f>
        <v>6.161688416048829</v>
      </c>
      <c r="D147" s="99">
        <f>RES_hhdet_tesh!D147/RES_summary!D$19</f>
        <v>3.9688677020078464</v>
      </c>
      <c r="E147" s="99">
        <f>RES_hhdet_tesh!E147/RES_summary!E$19</f>
        <v>9.4077048763578262</v>
      </c>
      <c r="F147" s="99">
        <f>RES_hhdet_tesh!F147/RES_summary!F$19</f>
        <v>3.1951469100832526</v>
      </c>
      <c r="G147" s="99">
        <f>RES_hhdet_tesh!G147/RES_summary!G$19</f>
        <v>3.6061844700093091</v>
      </c>
      <c r="H147" s="99">
        <f>RES_hhdet_tesh!H147/RES_summary!H$19</f>
        <v>4.5707831193019839</v>
      </c>
      <c r="I147" s="99">
        <f>RES_hhdet_tesh!I147/RES_summary!I$19</f>
        <v>4.1277129655999723</v>
      </c>
      <c r="J147" s="99">
        <f>RES_hhdet_tesh!J147/RES_summary!J$19</f>
        <v>5.167765695063272</v>
      </c>
      <c r="K147" s="99">
        <f>RES_hhdet_tesh!K147/RES_summary!K$19</f>
        <v>6.0325835994473556</v>
      </c>
      <c r="L147" s="99">
        <f>RES_hhdet_tesh!L147/RES_summary!L$19</f>
        <v>5.2969822288904327</v>
      </c>
      <c r="M147" s="99">
        <f>RES_hhdet_tesh!M147/RES_summary!M$19</f>
        <v>6.442450019545622</v>
      </c>
      <c r="N147" s="99">
        <f>RES_hhdet_tesh!N147/RES_summary!N$19</f>
        <v>10.264694056787983</v>
      </c>
      <c r="O147" s="99">
        <f>RES_hhdet_tesh!O147/RES_summary!O$19</f>
        <v>6.9771378050914858</v>
      </c>
      <c r="P147" s="99">
        <f>RES_hhdet_tesh!P147/RES_summary!P$19</f>
        <v>5.1219119440537817</v>
      </c>
      <c r="Q147" s="99">
        <f>RES_hhdet_tesh!Q147/RES_summary!Q$19</f>
        <v>10.288383768280552</v>
      </c>
      <c r="R147" s="99">
        <f>RES_hhdet_tesh!R147/RES_summary!R$19</f>
        <v>7.2280118121926469</v>
      </c>
      <c r="S147" s="99">
        <f>RES_hhdet_tesh!S147/RES_summary!S$19</f>
        <v>10.958532709019282</v>
      </c>
      <c r="T147" s="99">
        <f>RES_hhdet_tesh!T147/RES_summary!T$19</f>
        <v>8.615693216912625</v>
      </c>
      <c r="U147" s="99">
        <f>RES_hhdet_tesh!U147/RES_summary!U$19</f>
        <v>10.14508873517825</v>
      </c>
      <c r="V147" s="99">
        <f>RES_hhdet_tesh!V147/RES_summary!V$19</f>
        <v>8.2574915613130582</v>
      </c>
      <c r="W147" s="99">
        <f>RES_hhdet_tesh!W147/RES_summary!W$19</f>
        <v>8.9504979164520098</v>
      </c>
      <c r="DA147" s="63" t="s">
        <v>3052</v>
      </c>
    </row>
    <row r="148" spans="1:105" ht="12" customHeight="1" x14ac:dyDescent="0.25">
      <c r="A148" s="121" t="s">
        <v>55</v>
      </c>
      <c r="B148" s="123">
        <v>12.856027650126711</v>
      </c>
      <c r="C148" s="123">
        <v>12.817138269436287</v>
      </c>
      <c r="D148" s="123">
        <v>13.099982705124274</v>
      </c>
      <c r="E148" s="123">
        <v>12.599650922656091</v>
      </c>
      <c r="F148" s="123">
        <v>13.694920439482143</v>
      </c>
      <c r="G148" s="123">
        <v>12.859074288476547</v>
      </c>
      <c r="H148" s="123">
        <v>12.712261288970717</v>
      </c>
      <c r="I148" s="123">
        <v>12.01824366497681</v>
      </c>
      <c r="J148" s="123">
        <v>11.781716630925917</v>
      </c>
      <c r="K148" s="123">
        <v>11.72258118744212</v>
      </c>
      <c r="L148" s="123">
        <v>12.467495438779821</v>
      </c>
      <c r="M148" s="123">
        <v>13.558642137456529</v>
      </c>
      <c r="N148" s="123">
        <v>12.7959623254834</v>
      </c>
      <c r="O148" s="123">
        <v>12.380522659874059</v>
      </c>
      <c r="P148" s="123">
        <v>12.248899227197041</v>
      </c>
      <c r="Q148" s="123">
        <v>11.992040664102683</v>
      </c>
      <c r="R148" s="123">
        <v>12.132264824933317</v>
      </c>
      <c r="S148" s="123">
        <v>12.291093973662843</v>
      </c>
      <c r="T148" s="123">
        <v>12.247912612871781</v>
      </c>
      <c r="U148" s="123">
        <v>12.122505587423314</v>
      </c>
      <c r="V148" s="123">
        <v>11.70758670409438</v>
      </c>
      <c r="W148" s="123">
        <v>10.564579451182626</v>
      </c>
      <c r="DA148" s="130" t="s">
        <v>3053</v>
      </c>
    </row>
    <row r="149" spans="1:105" ht="12" customHeight="1" x14ac:dyDescent="0.25">
      <c r="A149" s="97" t="s">
        <v>124</v>
      </c>
      <c r="B149" s="99">
        <v>12.784691923964605</v>
      </c>
      <c r="C149" s="99">
        <v>12.990030078134899</v>
      </c>
      <c r="D149" s="99">
        <v>12.832474920169483</v>
      </c>
      <c r="E149" s="99">
        <v>12.655790653506138</v>
      </c>
      <c r="F149" s="99">
        <v>14.335671851952196</v>
      </c>
      <c r="G149" s="99">
        <v>13.08461764924902</v>
      </c>
      <c r="H149" s="99">
        <v>12.836910077256809</v>
      </c>
      <c r="I149" s="99">
        <v>11.826011173946229</v>
      </c>
      <c r="J149" s="99">
        <v>11.35883391546388</v>
      </c>
      <c r="K149" s="99">
        <v>11.541167037378102</v>
      </c>
      <c r="L149" s="99">
        <v>12.42762458701031</v>
      </c>
      <c r="M149" s="99">
        <v>13.907278211169432</v>
      </c>
      <c r="N149" s="99">
        <v>13.008682488640064</v>
      </c>
      <c r="O149" s="99">
        <v>12.559790232434905</v>
      </c>
      <c r="P149" s="99">
        <v>11.509142871437636</v>
      </c>
      <c r="Q149" s="99">
        <v>11.767908483345673</v>
      </c>
      <c r="R149" s="99">
        <v>12.096742469585926</v>
      </c>
      <c r="S149" s="99">
        <v>12.439052256255144</v>
      </c>
      <c r="T149" s="99">
        <v>12.516219931749122</v>
      </c>
      <c r="U149" s="99">
        <v>11.922572657493571</v>
      </c>
      <c r="V149" s="99">
        <v>11.572041568216671</v>
      </c>
      <c r="W149" s="99">
        <v>10.759188157288518</v>
      </c>
      <c r="DA149" s="63" t="s">
        <v>3054</v>
      </c>
    </row>
    <row r="150" spans="1:105" ht="12" customHeight="1" x14ac:dyDescent="0.25">
      <c r="A150" s="97" t="s">
        <v>123</v>
      </c>
      <c r="B150" s="99">
        <v>12.784691923964605</v>
      </c>
      <c r="C150" s="99">
        <v>12.991935565675565</v>
      </c>
      <c r="D150" s="99">
        <v>12.837670485418977</v>
      </c>
      <c r="E150" s="99">
        <v>12.668635844512453</v>
      </c>
      <c r="F150" s="99">
        <v>14.319268751691601</v>
      </c>
      <c r="G150" s="99">
        <v>13.066475735576043</v>
      </c>
      <c r="H150" s="99">
        <v>12.812959719139435</v>
      </c>
      <c r="I150" s="99">
        <v>11.812271112535095</v>
      </c>
      <c r="J150" s="99">
        <v>11.335991201685676</v>
      </c>
      <c r="K150" s="99">
        <v>11.527947709641534</v>
      </c>
      <c r="L150" s="99">
        <v>12.42103287664067</v>
      </c>
      <c r="M150" s="99">
        <v>13.90498845681563</v>
      </c>
      <c r="N150" s="99">
        <v>13.008872212951353</v>
      </c>
      <c r="O150" s="99">
        <v>12.56058702454431</v>
      </c>
      <c r="P150" s="99">
        <v>11.51499205561421</v>
      </c>
      <c r="Q150" s="99">
        <v>11.772776007030274</v>
      </c>
      <c r="R150" s="99">
        <v>12.101818706556063</v>
      </c>
      <c r="S150" s="99">
        <v>12.443005985579102</v>
      </c>
      <c r="T150" s="99">
        <v>12.516566676338893</v>
      </c>
      <c r="U150" s="99">
        <v>11.927665687455852</v>
      </c>
      <c r="V150" s="99">
        <v>11.561845669489383</v>
      </c>
      <c r="W150" s="99">
        <v>10.749915515187146</v>
      </c>
      <c r="DA150" s="63" t="s">
        <v>3055</v>
      </c>
    </row>
    <row r="151" spans="1:105" ht="12" customHeight="1" x14ac:dyDescent="0.25">
      <c r="A151" s="100" t="s">
        <v>50</v>
      </c>
      <c r="B151" s="102">
        <v>2.3033206093627752</v>
      </c>
      <c r="C151" s="102">
        <v>2.0319827204887964</v>
      </c>
      <c r="D151" s="102">
        <v>2.3610444065639902</v>
      </c>
      <c r="E151" s="102">
        <v>1.9517197268411681</v>
      </c>
      <c r="F151" s="102">
        <v>2.7622890777419111</v>
      </c>
      <c r="G151" s="102">
        <v>2.1499159605384035</v>
      </c>
      <c r="H151" s="102">
        <v>2.1412252822867237</v>
      </c>
      <c r="I151" s="102">
        <v>1.9844105408363131</v>
      </c>
      <c r="J151" s="102">
        <v>2.400320350120861</v>
      </c>
      <c r="K151" s="102">
        <v>2.0538435994725956</v>
      </c>
      <c r="L151" s="102">
        <v>2.0509520112333659</v>
      </c>
      <c r="M151" s="102">
        <v>2.7098873490467446</v>
      </c>
      <c r="N151" s="102">
        <v>1.9643624018176171</v>
      </c>
      <c r="O151" s="102">
        <v>1.8791349001693389</v>
      </c>
      <c r="P151" s="102">
        <v>2.5586509456390401</v>
      </c>
      <c r="Q151" s="102">
        <v>1.8940967392990027</v>
      </c>
      <c r="R151" s="102">
        <v>1.8820844849947171</v>
      </c>
      <c r="S151" s="102">
        <v>2.069664611705643</v>
      </c>
      <c r="T151" s="102">
        <v>1.8972564048012812</v>
      </c>
      <c r="U151" s="102">
        <v>2.0406483592386393</v>
      </c>
      <c r="V151" s="102">
        <v>1.840490843394273</v>
      </c>
      <c r="W151" s="102">
        <v>2.1085327624819641</v>
      </c>
      <c r="DA151" s="131" t="s">
        <v>3056</v>
      </c>
    </row>
    <row r="152" spans="1:105" ht="12" customHeight="1" x14ac:dyDescent="0.25">
      <c r="A152" s="103" t="s">
        <v>52</v>
      </c>
      <c r="B152" s="105">
        <v>10.481371314601828</v>
      </c>
      <c r="C152" s="105">
        <v>10.95995284518677</v>
      </c>
      <c r="D152" s="105">
        <v>10.476626078854988</v>
      </c>
      <c r="E152" s="105">
        <v>10.716916117671287</v>
      </c>
      <c r="F152" s="105">
        <v>11.556979673949689</v>
      </c>
      <c r="G152" s="105">
        <v>10.916559775037641</v>
      </c>
      <c r="H152" s="105">
        <v>10.671734436852713</v>
      </c>
      <c r="I152" s="105">
        <v>9.8278605716987819</v>
      </c>
      <c r="J152" s="105">
        <v>8.9356708515648187</v>
      </c>
      <c r="K152" s="105">
        <v>9.4741041101689358</v>
      </c>
      <c r="L152" s="105">
        <v>10.370080865407303</v>
      </c>
      <c r="M152" s="105">
        <v>11.195101107768885</v>
      </c>
      <c r="N152" s="105">
        <v>11.044509811133736</v>
      </c>
      <c r="O152" s="105">
        <v>10.681452124374973</v>
      </c>
      <c r="P152" s="105">
        <v>8.9563411099751704</v>
      </c>
      <c r="Q152" s="105">
        <v>9.8786792677312718</v>
      </c>
      <c r="R152" s="105">
        <v>10.219734221561344</v>
      </c>
      <c r="S152" s="105">
        <v>10.37334137387346</v>
      </c>
      <c r="T152" s="105">
        <v>10.619310271537612</v>
      </c>
      <c r="U152" s="105">
        <v>9.88701732821721</v>
      </c>
      <c r="V152" s="105">
        <v>9.7213548260951104</v>
      </c>
      <c r="W152" s="105">
        <v>8.6413827527051801</v>
      </c>
      <c r="DA152" s="132" t="s">
        <v>3057</v>
      </c>
    </row>
    <row r="153" spans="1:105" ht="12" customHeight="1" x14ac:dyDescent="0.25">
      <c r="A153" s="106" t="s">
        <v>122</v>
      </c>
      <c r="B153" s="102">
        <v>12.929169895059667</v>
      </c>
      <c r="C153" s="102">
        <v>12.656417926346069</v>
      </c>
      <c r="D153" s="102">
        <v>13.2955503750488</v>
      </c>
      <c r="E153" s="102">
        <v>12.562002097689442</v>
      </c>
      <c r="F153" s="102">
        <v>13.250916682870919</v>
      </c>
      <c r="G153" s="102">
        <v>12.739278686376784</v>
      </c>
      <c r="H153" s="102">
        <v>12.658350653187098</v>
      </c>
      <c r="I153" s="102">
        <v>12.08254647181985</v>
      </c>
      <c r="J153" s="102">
        <v>11.917792898073264</v>
      </c>
      <c r="K153" s="102">
        <v>11.788308605166213</v>
      </c>
      <c r="L153" s="102">
        <v>12.481651372240195</v>
      </c>
      <c r="M153" s="102">
        <v>13.413655853779971</v>
      </c>
      <c r="N153" s="102">
        <v>12.713731995360833</v>
      </c>
      <c r="O153" s="102">
        <v>12.317110326532749</v>
      </c>
      <c r="P153" s="102">
        <v>12.480339550243485</v>
      </c>
      <c r="Q153" s="102">
        <v>12.055345596214515</v>
      </c>
      <c r="R153" s="102">
        <v>12.138225518227673</v>
      </c>
      <c r="S153" s="102">
        <v>12.236637937195006</v>
      </c>
      <c r="T153" s="102">
        <v>12.153214174555252</v>
      </c>
      <c r="U153" s="102">
        <v>12.180963782927259</v>
      </c>
      <c r="V153" s="102">
        <v>11.746893160945215</v>
      </c>
      <c r="W153" s="102">
        <v>10.505112057638414</v>
      </c>
      <c r="DA153" s="131" t="s">
        <v>3058</v>
      </c>
    </row>
    <row r="154" spans="1:105" ht="12" customHeight="1" x14ac:dyDescent="0.25">
      <c r="A154" s="107" t="s">
        <v>121</v>
      </c>
      <c r="B154" s="105">
        <v>12.929169895059664</v>
      </c>
      <c r="C154" s="105">
        <v>12.656569625045346</v>
      </c>
      <c r="D154" s="105">
        <v>13.296105875421958</v>
      </c>
      <c r="E154" s="105">
        <v>12.563281340571194</v>
      </c>
      <c r="F154" s="105">
        <v>13.252871576117396</v>
      </c>
      <c r="G154" s="105">
        <v>12.738267537900175</v>
      </c>
      <c r="H154" s="105">
        <v>12.657480428070604</v>
      </c>
      <c r="I154" s="105">
        <v>12.08327456031731</v>
      </c>
      <c r="J154" s="105">
        <v>11.913684382644043</v>
      </c>
      <c r="K154" s="105">
        <v>11.787019436205583</v>
      </c>
      <c r="L154" s="105">
        <v>12.485056884509152</v>
      </c>
      <c r="M154" s="105">
        <v>13.417794231310602</v>
      </c>
      <c r="N154" s="105">
        <v>12.717348018199598</v>
      </c>
      <c r="O154" s="105">
        <v>12.320007676747228</v>
      </c>
      <c r="P154" s="105">
        <v>12.491396419657082</v>
      </c>
      <c r="Q154" s="105">
        <v>12.062243391106446</v>
      </c>
      <c r="R154" s="105">
        <v>12.153753604058863</v>
      </c>
      <c r="S154" s="105">
        <v>12.263390911614501</v>
      </c>
      <c r="T154" s="105">
        <v>12.182450890944992</v>
      </c>
      <c r="U154" s="105">
        <v>12.196622322884979</v>
      </c>
      <c r="V154" s="105">
        <v>11.752871016947362</v>
      </c>
      <c r="W154" s="105">
        <v>10.51067643669094</v>
      </c>
      <c r="DA154" s="132" t="s">
        <v>3059</v>
      </c>
    </row>
    <row r="155" spans="1:105" ht="12" customHeight="1" x14ac:dyDescent="0.25">
      <c r="A155" s="108" t="s">
        <v>53</v>
      </c>
      <c r="B155" s="99">
        <v>2.3296312053251107</v>
      </c>
      <c r="C155" s="99">
        <v>1.9784282085916229</v>
      </c>
      <c r="D155" s="99">
        <v>2.4462627610960488</v>
      </c>
      <c r="E155" s="99">
        <v>1.9342064005605237</v>
      </c>
      <c r="F155" s="99">
        <v>2.5554448281976496</v>
      </c>
      <c r="G155" s="99">
        <v>2.0939095077849923</v>
      </c>
      <c r="H155" s="99">
        <v>2.1137939842308535</v>
      </c>
      <c r="I155" s="99">
        <v>2.0313531600687207</v>
      </c>
      <c r="J155" s="99">
        <v>2.5335528829090084</v>
      </c>
      <c r="K155" s="99">
        <v>2.1027793743346579</v>
      </c>
      <c r="L155" s="99">
        <v>2.0574771409895245</v>
      </c>
      <c r="M155" s="99">
        <v>2.614804597729659</v>
      </c>
      <c r="N155" s="99">
        <v>1.9098372844109028</v>
      </c>
      <c r="O155" s="99">
        <v>1.82088531724155</v>
      </c>
      <c r="P155" s="99">
        <v>2.8057362952174567</v>
      </c>
      <c r="Q155" s="99">
        <v>1.9420458734991168</v>
      </c>
      <c r="R155" s="99">
        <v>1.8840636321987647</v>
      </c>
      <c r="S155" s="99">
        <v>2.0378824354685197</v>
      </c>
      <c r="T155" s="99">
        <v>1.8277830382959688</v>
      </c>
      <c r="U155" s="99">
        <v>2.0903457589216541</v>
      </c>
      <c r="V155" s="99">
        <v>1.8618972774624787</v>
      </c>
      <c r="W155" s="99">
        <v>2.0751044067699769</v>
      </c>
      <c r="DA155" s="63" t="s">
        <v>3060</v>
      </c>
    </row>
    <row r="156" spans="1:105" ht="12" customHeight="1" x14ac:dyDescent="0.25">
      <c r="A156" s="108" t="s">
        <v>52</v>
      </c>
      <c r="B156" s="99">
        <v>10.599538689734555</v>
      </c>
      <c r="C156" s="99">
        <v>10.678141416453723</v>
      </c>
      <c r="D156" s="99">
        <v>10.84984311432591</v>
      </c>
      <c r="E156" s="99">
        <v>10.629074940010668</v>
      </c>
      <c r="F156" s="99">
        <v>10.697426747919744</v>
      </c>
      <c r="G156" s="99">
        <v>10.644358030115182</v>
      </c>
      <c r="H156" s="99">
        <v>10.543686443839752</v>
      </c>
      <c r="I156" s="99">
        <v>10.05192140024859</v>
      </c>
      <c r="J156" s="99">
        <v>9.380131499735036</v>
      </c>
      <c r="K156" s="99">
        <v>9.684240061870927</v>
      </c>
      <c r="L156" s="99">
        <v>10.427579743519628</v>
      </c>
      <c r="M156" s="99">
        <v>10.802989633580941</v>
      </c>
      <c r="N156" s="99">
        <v>10.807510733788694</v>
      </c>
      <c r="O156" s="99">
        <v>10.499122359505675</v>
      </c>
      <c r="P156" s="99">
        <v>9.685660124439627</v>
      </c>
      <c r="Q156" s="99">
        <v>10.120197517607329</v>
      </c>
      <c r="R156" s="99">
        <v>10.269689971860098</v>
      </c>
      <c r="S156" s="99">
        <v>10.225508476145981</v>
      </c>
      <c r="T156" s="99">
        <v>10.354667852649024</v>
      </c>
      <c r="U156" s="99">
        <v>10.106276563963325</v>
      </c>
      <c r="V156" s="99">
        <v>9.8909737394848829</v>
      </c>
      <c r="W156" s="99">
        <v>8.4355720299209622</v>
      </c>
      <c r="DA156" s="63" t="s">
        <v>3061</v>
      </c>
    </row>
    <row r="157" spans="1:105" ht="12" customHeight="1" x14ac:dyDescent="0.25">
      <c r="A157" s="121" t="s">
        <v>54</v>
      </c>
      <c r="B157" s="123">
        <v>6.7418523275940734</v>
      </c>
      <c r="C157" s="123">
        <v>6.870562150595342</v>
      </c>
      <c r="D157" s="123">
        <v>6.9610332976366962</v>
      </c>
      <c r="E157" s="123">
        <v>6.5331969942595585</v>
      </c>
      <c r="F157" s="123">
        <v>7.4834075105062121</v>
      </c>
      <c r="G157" s="123">
        <v>6.4158152256757885</v>
      </c>
      <c r="H157" s="123">
        <v>6.6555870080405661</v>
      </c>
      <c r="I157" s="123">
        <v>6.130691105371759</v>
      </c>
      <c r="J157" s="123">
        <v>5.6783450496941148</v>
      </c>
      <c r="K157" s="123">
        <v>5.5940515626179526</v>
      </c>
      <c r="L157" s="123">
        <v>5.3127381360022108</v>
      </c>
      <c r="M157" s="123">
        <v>5.3255929612528492</v>
      </c>
      <c r="N157" s="123">
        <v>4.6436830677330443</v>
      </c>
      <c r="O157" s="123">
        <v>5.0064624217133922</v>
      </c>
      <c r="P157" s="123">
        <v>4.5322859240958993</v>
      </c>
      <c r="Q157" s="123">
        <v>4.6512471473274619</v>
      </c>
      <c r="R157" s="123">
        <v>4.6596040008805151</v>
      </c>
      <c r="S157" s="123">
        <v>5.3189604457553692</v>
      </c>
      <c r="T157" s="123">
        <v>5.3287855649676716</v>
      </c>
      <c r="U157" s="123">
        <v>5.2729239270843822</v>
      </c>
      <c r="V157" s="123">
        <v>5.4058059128657554</v>
      </c>
      <c r="W157" s="123">
        <v>5.2027565502997524</v>
      </c>
      <c r="DA157" s="130" t="s">
        <v>3062</v>
      </c>
    </row>
    <row r="158" spans="1:105" ht="12" customHeight="1" x14ac:dyDescent="0.25">
      <c r="A158" s="97" t="s">
        <v>50</v>
      </c>
      <c r="B158" s="99">
        <v>6.9299198532275987</v>
      </c>
      <c r="C158" s="99">
        <v>6.7669981830176908</v>
      </c>
      <c r="D158" s="99">
        <v>6.8754393362784798</v>
      </c>
      <c r="E158" s="99">
        <v>6.7244079170042843</v>
      </c>
      <c r="F158" s="99">
        <v>7.2112283538740565</v>
      </c>
      <c r="G158" s="99">
        <v>6.745765342317422</v>
      </c>
      <c r="H158" s="99">
        <v>6.4760179923754331</v>
      </c>
      <c r="I158" s="99">
        <v>5.8992395577871939</v>
      </c>
      <c r="J158" s="99">
        <v>5.7825443074618805</v>
      </c>
      <c r="K158" s="99">
        <v>5.489810148294735</v>
      </c>
      <c r="L158" s="99">
        <v>5.3483943860494882</v>
      </c>
      <c r="M158" s="99">
        <v>5.4620954472529499</v>
      </c>
      <c r="N158" s="99">
        <v>4.7239984084038689</v>
      </c>
      <c r="O158" s="99">
        <v>4.7005282589461208</v>
      </c>
      <c r="P158" s="99">
        <v>4.822701391970396</v>
      </c>
      <c r="Q158" s="99">
        <v>4.5936558415945772</v>
      </c>
      <c r="R158" s="99">
        <v>4.779661329624453</v>
      </c>
      <c r="S158" s="99">
        <v>5.1769078094117722</v>
      </c>
      <c r="T158" s="99">
        <v>5.3319899874841559</v>
      </c>
      <c r="U158" s="99">
        <v>5.2920354785057144</v>
      </c>
      <c r="V158" s="99">
        <v>5.3843395472602786</v>
      </c>
      <c r="W158" s="99">
        <v>5.1902030098183971</v>
      </c>
      <c r="DA158" s="63" t="s">
        <v>3063</v>
      </c>
    </row>
    <row r="159" spans="1:105" ht="12" customHeight="1" x14ac:dyDescent="0.25">
      <c r="A159" s="109" t="s">
        <v>120</v>
      </c>
      <c r="B159" s="110">
        <v>6.6170787969300555</v>
      </c>
      <c r="C159" s="110">
        <v>6.9335939814671699</v>
      </c>
      <c r="D159" s="110">
        <v>7.0116127844192668</v>
      </c>
      <c r="E159" s="110">
        <v>6.4076495159500961</v>
      </c>
      <c r="F159" s="110">
        <v>7.667752688558795</v>
      </c>
      <c r="G159" s="110">
        <v>6.2193794546142076</v>
      </c>
      <c r="H159" s="110">
        <v>6.7534634536737004</v>
      </c>
      <c r="I159" s="110">
        <v>6.2476466660890893</v>
      </c>
      <c r="J159" s="110">
        <v>5.6109419046209847</v>
      </c>
      <c r="K159" s="110">
        <v>5.6636989239760815</v>
      </c>
      <c r="L159" s="110">
        <v>5.2893189249890895</v>
      </c>
      <c r="M159" s="110">
        <v>5.2393405428917035</v>
      </c>
      <c r="N159" s="110">
        <v>4.5926850668893682</v>
      </c>
      <c r="O159" s="110">
        <v>5.1947765350537622</v>
      </c>
      <c r="P159" s="110">
        <v>4.3548059267188899</v>
      </c>
      <c r="Q159" s="110">
        <v>4.6841764517758797</v>
      </c>
      <c r="R159" s="110">
        <v>4.5925482208644635</v>
      </c>
      <c r="S159" s="110">
        <v>5.3915122443684931</v>
      </c>
      <c r="T159" s="110">
        <v>5.3271949191056196</v>
      </c>
      <c r="U159" s="110">
        <v>5.2641343773139573</v>
      </c>
      <c r="V159" s="110">
        <v>5.4155195241677276</v>
      </c>
      <c r="W159" s="110">
        <v>5.2082594921876222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76.247427048454654</v>
      </c>
      <c r="C161" s="118">
        <f t="shared" si="54"/>
        <v>72.926827042252654</v>
      </c>
      <c r="D161" s="118">
        <f t="shared" si="54"/>
        <v>77.788255038208959</v>
      </c>
      <c r="E161" s="118">
        <f t="shared" si="54"/>
        <v>88.667234923244607</v>
      </c>
      <c r="F161" s="118">
        <f t="shared" si="54"/>
        <v>86.271780611949794</v>
      </c>
      <c r="G161" s="118">
        <f t="shared" si="54"/>
        <v>96.777299653242537</v>
      </c>
      <c r="H161" s="118">
        <f t="shared" si="54"/>
        <v>88.328806418200855</v>
      </c>
      <c r="I161" s="118">
        <f t="shared" si="54"/>
        <v>82.521739643833172</v>
      </c>
      <c r="J161" s="118">
        <f t="shared" si="54"/>
        <v>91.352161350818946</v>
      </c>
      <c r="K161" s="118">
        <f t="shared" si="54"/>
        <v>88.5739133578614</v>
      </c>
      <c r="L161" s="118">
        <f t="shared" si="54"/>
        <v>100.10629403945049</v>
      </c>
      <c r="M161" s="118">
        <f t="shared" si="54"/>
        <v>104.45322983854182</v>
      </c>
      <c r="N161" s="118">
        <f t="shared" si="54"/>
        <v>108.38624916080897</v>
      </c>
      <c r="O161" s="118">
        <f t="shared" si="54"/>
        <v>95.298201782046618</v>
      </c>
      <c r="P161" s="118">
        <f t="shared" si="54"/>
        <v>71.754875341677561</v>
      </c>
      <c r="Q161" s="118">
        <f t="shared" si="54"/>
        <v>105.1770773421985</v>
      </c>
      <c r="R161" s="118">
        <f t="shared" ref="R161:V161" si="55">R162+R164+R166+R175</f>
        <v>106.49284789520617</v>
      </c>
      <c r="S161" s="118">
        <f t="shared" si="55"/>
        <v>90.442181806870579</v>
      </c>
      <c r="T161" s="118">
        <f t="shared" si="55"/>
        <v>94.003376341526263</v>
      </c>
      <c r="U161" s="118">
        <f t="shared" si="55"/>
        <v>107.37733748346626</v>
      </c>
      <c r="V161" s="118">
        <f t="shared" si="55"/>
        <v>115.34068675566176</v>
      </c>
      <c r="W161" s="118">
        <f t="shared" ref="W161" si="56">W162+W164+W166+W175</f>
        <v>32.546562908292955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53.557503575321562</v>
      </c>
      <c r="C162" s="123">
        <f t="shared" si="57"/>
        <v>49.451191789159651</v>
      </c>
      <c r="D162" s="123">
        <f t="shared" si="57"/>
        <v>54.797581228243985</v>
      </c>
      <c r="E162" s="123">
        <f t="shared" si="57"/>
        <v>61.938628746854185</v>
      </c>
      <c r="F162" s="123">
        <f t="shared" si="57"/>
        <v>62.312405433698238</v>
      </c>
      <c r="G162" s="123">
        <f t="shared" si="57"/>
        <v>74.681685075540457</v>
      </c>
      <c r="H162" s="123">
        <f t="shared" si="57"/>
        <v>65.644503221712085</v>
      </c>
      <c r="I162" s="123">
        <f t="shared" si="57"/>
        <v>61.420830245962605</v>
      </c>
      <c r="J162" s="123">
        <f t="shared" si="57"/>
        <v>69.996727537799913</v>
      </c>
      <c r="K162" s="123">
        <f t="shared" si="57"/>
        <v>66.695524239036374</v>
      </c>
      <c r="L162" s="123">
        <f t="shared" si="57"/>
        <v>78.199083439434403</v>
      </c>
      <c r="M162" s="123">
        <f t="shared" si="57"/>
        <v>80.280158811746901</v>
      </c>
      <c r="N162" s="123">
        <f t="shared" si="57"/>
        <v>82.508217681883821</v>
      </c>
      <c r="O162" s="123">
        <f t="shared" si="57"/>
        <v>72.321964443398116</v>
      </c>
      <c r="P162" s="123">
        <f t="shared" si="57"/>
        <v>50.466460843331369</v>
      </c>
      <c r="Q162" s="123">
        <f t="shared" si="57"/>
        <v>79.290798896210703</v>
      </c>
      <c r="R162" s="123">
        <f t="shared" si="57"/>
        <v>83.277130777278231</v>
      </c>
      <c r="S162" s="123">
        <f t="shared" si="57"/>
        <v>63.178082885707674</v>
      </c>
      <c r="T162" s="123">
        <f t="shared" si="57"/>
        <v>69.26547009156883</v>
      </c>
      <c r="U162" s="123">
        <f t="shared" si="57"/>
        <v>81.025329169696036</v>
      </c>
      <c r="V162" s="123">
        <f t="shared" si="57"/>
        <v>90.631422715162259</v>
      </c>
      <c r="W162" s="123">
        <f t="shared" si="57"/>
        <v>6.4651848574169781</v>
      </c>
      <c r="DA162" s="130" t="s">
        <v>3066</v>
      </c>
    </row>
    <row r="163" spans="1:105" ht="12" customHeight="1" x14ac:dyDescent="0.25">
      <c r="A163" s="97" t="s">
        <v>53</v>
      </c>
      <c r="B163" s="110">
        <v>53.557503575321562</v>
      </c>
      <c r="C163" s="110">
        <v>49.451191789159651</v>
      </c>
      <c r="D163" s="110">
        <v>54.797581228243985</v>
      </c>
      <c r="E163" s="110">
        <v>61.938628746854185</v>
      </c>
      <c r="F163" s="110">
        <v>62.312405433698238</v>
      </c>
      <c r="G163" s="110">
        <v>74.681685075540457</v>
      </c>
      <c r="H163" s="110">
        <v>65.644503221712085</v>
      </c>
      <c r="I163" s="110">
        <v>61.420830245962605</v>
      </c>
      <c r="J163" s="110">
        <v>69.996727537799913</v>
      </c>
      <c r="K163" s="110">
        <v>66.695524239036374</v>
      </c>
      <c r="L163" s="110">
        <v>78.199083439434403</v>
      </c>
      <c r="M163" s="110">
        <v>80.280158811746901</v>
      </c>
      <c r="N163" s="110">
        <v>82.508217681883821</v>
      </c>
      <c r="O163" s="110">
        <v>72.321964443398116</v>
      </c>
      <c r="P163" s="110">
        <v>50.466460843331369</v>
      </c>
      <c r="Q163" s="110">
        <v>79.290798896210703</v>
      </c>
      <c r="R163" s="110">
        <v>83.277130777278231</v>
      </c>
      <c r="S163" s="110">
        <v>63.178082885707674</v>
      </c>
      <c r="T163" s="110">
        <v>69.26547009156883</v>
      </c>
      <c r="U163" s="110">
        <v>81.025329169696036</v>
      </c>
      <c r="V163" s="110">
        <v>90.631422715162259</v>
      </c>
      <c r="W163" s="110">
        <v>6.4651848574169781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3.092045235121188</v>
      </c>
      <c r="C164" s="123">
        <f t="shared" si="58"/>
        <v>3.7839370714408962</v>
      </c>
      <c r="D164" s="123">
        <f t="shared" si="58"/>
        <v>2.948408813039094</v>
      </c>
      <c r="E164" s="123">
        <f t="shared" si="58"/>
        <v>7.5834637241088148</v>
      </c>
      <c r="F164" s="123">
        <f t="shared" si="58"/>
        <v>2.7289472309265368</v>
      </c>
      <c r="G164" s="123">
        <f t="shared" si="58"/>
        <v>2.7802104711133433</v>
      </c>
      <c r="H164" s="123">
        <f t="shared" si="58"/>
        <v>3.2847544280839629</v>
      </c>
      <c r="I164" s="123">
        <f t="shared" si="58"/>
        <v>2.9365600384341941</v>
      </c>
      <c r="J164" s="123">
        <f t="shared" si="58"/>
        <v>3.8836957736489106</v>
      </c>
      <c r="K164" s="123">
        <f t="shared" si="58"/>
        <v>4.5239591299147275</v>
      </c>
      <c r="L164" s="123">
        <f t="shared" si="58"/>
        <v>4.0915504702832575</v>
      </c>
      <c r="M164" s="123">
        <f t="shared" si="58"/>
        <v>5.2606512639708267</v>
      </c>
      <c r="N164" s="123">
        <f t="shared" si="58"/>
        <v>8.4117363300500081</v>
      </c>
      <c r="O164" s="123">
        <f t="shared" si="58"/>
        <v>5.5642037107390117</v>
      </c>
      <c r="P164" s="123">
        <f t="shared" si="58"/>
        <v>4.495591488414008</v>
      </c>
      <c r="Q164" s="123">
        <f t="shared" si="58"/>
        <v>9.1938986275633354</v>
      </c>
      <c r="R164" s="123">
        <f t="shared" si="58"/>
        <v>6.3430771286850929</v>
      </c>
      <c r="S164" s="123">
        <f t="shared" si="58"/>
        <v>9.558348153294931</v>
      </c>
      <c r="T164" s="123">
        <f t="shared" si="58"/>
        <v>7.0532730241286981</v>
      </c>
      <c r="U164" s="123">
        <f t="shared" si="58"/>
        <v>8.8000841899531288</v>
      </c>
      <c r="V164" s="123">
        <f t="shared" si="58"/>
        <v>7.3898261933589717</v>
      </c>
      <c r="W164" s="123">
        <f t="shared" si="58"/>
        <v>10.054348009012015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3.092045235121188</v>
      </c>
      <c r="C165" s="99">
        <f>RES_hhdet_tesh!C165/RES_summary!C$19</f>
        <v>3.7839370714408962</v>
      </c>
      <c r="D165" s="99">
        <f>RES_hhdet_tesh!D165/RES_summary!D$19</f>
        <v>2.948408813039094</v>
      </c>
      <c r="E165" s="99">
        <f>RES_hhdet_tesh!E165/RES_summary!E$19</f>
        <v>7.5834637241088148</v>
      </c>
      <c r="F165" s="99">
        <f>RES_hhdet_tesh!F165/RES_summary!F$19</f>
        <v>2.7289472309265368</v>
      </c>
      <c r="G165" s="99">
        <f>RES_hhdet_tesh!G165/RES_summary!G$19</f>
        <v>2.7802104711133433</v>
      </c>
      <c r="H165" s="99">
        <f>RES_hhdet_tesh!H165/RES_summary!H$19</f>
        <v>3.2847544280839629</v>
      </c>
      <c r="I165" s="99">
        <f>RES_hhdet_tesh!I165/RES_summary!I$19</f>
        <v>2.9365600384341941</v>
      </c>
      <c r="J165" s="99">
        <f>RES_hhdet_tesh!J165/RES_summary!J$19</f>
        <v>3.8836957736489106</v>
      </c>
      <c r="K165" s="99">
        <f>RES_hhdet_tesh!K165/RES_summary!K$19</f>
        <v>4.5239591299147275</v>
      </c>
      <c r="L165" s="99">
        <f>RES_hhdet_tesh!L165/RES_summary!L$19</f>
        <v>4.0915504702832575</v>
      </c>
      <c r="M165" s="99">
        <f>RES_hhdet_tesh!M165/RES_summary!M$19</f>
        <v>5.2606512639708267</v>
      </c>
      <c r="N165" s="99">
        <f>RES_hhdet_tesh!N165/RES_summary!N$19</f>
        <v>8.4117363300500081</v>
      </c>
      <c r="O165" s="99">
        <f>RES_hhdet_tesh!O165/RES_summary!O$19</f>
        <v>5.5642037107390117</v>
      </c>
      <c r="P165" s="99">
        <f>RES_hhdet_tesh!P165/RES_summary!P$19</f>
        <v>4.495591488414008</v>
      </c>
      <c r="Q165" s="99">
        <f>RES_hhdet_tesh!Q165/RES_summary!Q$19</f>
        <v>9.1938986275633354</v>
      </c>
      <c r="R165" s="99">
        <f>RES_hhdet_tesh!R165/RES_summary!R$19</f>
        <v>6.3430771286850929</v>
      </c>
      <c r="S165" s="99">
        <f>RES_hhdet_tesh!S165/RES_summary!S$19</f>
        <v>9.558348153294931</v>
      </c>
      <c r="T165" s="99">
        <f>RES_hhdet_tesh!T165/RES_summary!T$19</f>
        <v>7.0532730241286981</v>
      </c>
      <c r="U165" s="99">
        <f>RES_hhdet_tesh!U165/RES_summary!U$19</f>
        <v>8.8000841899531288</v>
      </c>
      <c r="V165" s="99">
        <f>RES_hhdet_tesh!V165/RES_summary!V$19</f>
        <v>7.3898261933589717</v>
      </c>
      <c r="W165" s="99">
        <f>RES_hhdet_tesh!W165/RES_summary!W$19</f>
        <v>10.054348009012015</v>
      </c>
      <c r="DA165" s="63" t="s">
        <v>3069</v>
      </c>
    </row>
    <row r="166" spans="1:105" ht="12" customHeight="1" x14ac:dyDescent="0.25">
      <c r="A166" s="121" t="s">
        <v>55</v>
      </c>
      <c r="B166" s="123">
        <v>12.856029419335094</v>
      </c>
      <c r="C166" s="123">
        <v>12.823058672065935</v>
      </c>
      <c r="D166" s="123">
        <v>13.083064533508168</v>
      </c>
      <c r="E166" s="123">
        <v>12.613149153890856</v>
      </c>
      <c r="F166" s="123">
        <v>13.743527849534646</v>
      </c>
      <c r="G166" s="123">
        <v>12.896295748741048</v>
      </c>
      <c r="H166" s="123">
        <v>12.746441592729628</v>
      </c>
      <c r="I166" s="123">
        <v>12.039031769841477</v>
      </c>
      <c r="J166" s="123">
        <v>11.796706847755029</v>
      </c>
      <c r="K166" s="123">
        <v>11.75711255044946</v>
      </c>
      <c r="L166" s="123">
        <v>12.503788053966467</v>
      </c>
      <c r="M166" s="123">
        <v>13.589130944860649</v>
      </c>
      <c r="N166" s="123">
        <v>12.823262138687481</v>
      </c>
      <c r="O166" s="123">
        <v>12.411848694165887</v>
      </c>
      <c r="P166" s="123">
        <v>12.253733929288611</v>
      </c>
      <c r="Q166" s="123">
        <v>12.042700777277062</v>
      </c>
      <c r="R166" s="123">
        <v>12.211341068651468</v>
      </c>
      <c r="S166" s="123">
        <v>12.388779577028789</v>
      </c>
      <c r="T166" s="123">
        <v>12.355826116902353</v>
      </c>
      <c r="U166" s="123">
        <v>12.278679828503746</v>
      </c>
      <c r="V166" s="123">
        <v>11.913896330407534</v>
      </c>
      <c r="W166" s="123">
        <v>10.824524287398877</v>
      </c>
      <c r="DA166" s="130" t="s">
        <v>3070</v>
      </c>
    </row>
    <row r="167" spans="1:105" ht="12" customHeight="1" x14ac:dyDescent="0.25">
      <c r="A167" s="97" t="s">
        <v>124</v>
      </c>
      <c r="B167" s="99">
        <v>12.784691923964607</v>
      </c>
      <c r="C167" s="99">
        <v>12.99119834267445</v>
      </c>
      <c r="D167" s="99">
        <v>12.836255766577009</v>
      </c>
      <c r="E167" s="99">
        <v>12.664363072340036</v>
      </c>
      <c r="F167" s="99">
        <v>14.354303245339651</v>
      </c>
      <c r="G167" s="99">
        <v>13.106232886128881</v>
      </c>
      <c r="H167" s="99">
        <v>12.861644465927325</v>
      </c>
      <c r="I167" s="99">
        <v>11.850726021635142</v>
      </c>
      <c r="J167" s="99">
        <v>11.390436985563682</v>
      </c>
      <c r="K167" s="99">
        <v>11.578385295298336</v>
      </c>
      <c r="L167" s="99">
        <v>12.464062427156865</v>
      </c>
      <c r="M167" s="99">
        <v>13.942378409021408</v>
      </c>
      <c r="N167" s="99">
        <v>13.034475041250019</v>
      </c>
      <c r="O167" s="99">
        <v>12.582232228353282</v>
      </c>
      <c r="P167" s="99">
        <v>11.537557463444855</v>
      </c>
      <c r="Q167" s="99">
        <v>11.813871515028488</v>
      </c>
      <c r="R167" s="99">
        <v>12.165743870684373</v>
      </c>
      <c r="S167" s="99">
        <v>12.525217190212334</v>
      </c>
      <c r="T167" s="99">
        <v>12.61458869484575</v>
      </c>
      <c r="U167" s="99">
        <v>12.078067453113594</v>
      </c>
      <c r="V167" s="99">
        <v>11.773914149424769</v>
      </c>
      <c r="W167" s="99">
        <v>11.010063313085263</v>
      </c>
      <c r="DA167" s="63" t="s">
        <v>3071</v>
      </c>
    </row>
    <row r="168" spans="1:105" ht="12" customHeight="1" x14ac:dyDescent="0.25">
      <c r="A168" s="97" t="s">
        <v>123</v>
      </c>
      <c r="B168" s="99">
        <v>12.784691923964601</v>
      </c>
      <c r="C168" s="99">
        <v>12.991445303956107</v>
      </c>
      <c r="D168" s="99">
        <v>12.836067779284894</v>
      </c>
      <c r="E168" s="99">
        <v>12.664095840839884</v>
      </c>
      <c r="F168" s="99">
        <v>14.354034704551173</v>
      </c>
      <c r="G168" s="99">
        <v>13.110462269169735</v>
      </c>
      <c r="H168" s="99">
        <v>12.86920903633523</v>
      </c>
      <c r="I168" s="99">
        <v>11.861704483231795</v>
      </c>
      <c r="J168" s="99">
        <v>11.387773794727876</v>
      </c>
      <c r="K168" s="99">
        <v>11.565981971181138</v>
      </c>
      <c r="L168" s="99">
        <v>12.446907264486013</v>
      </c>
      <c r="M168" s="99">
        <v>13.933278088102623</v>
      </c>
      <c r="N168" s="99">
        <v>13.034305611449939</v>
      </c>
      <c r="O168" s="99">
        <v>12.588819290004988</v>
      </c>
      <c r="P168" s="99">
        <v>11.544354282681198</v>
      </c>
      <c r="Q168" s="99">
        <v>11.82847853952015</v>
      </c>
      <c r="R168" s="99">
        <v>12.183379043402116</v>
      </c>
      <c r="S168" s="99">
        <v>12.53878671737696</v>
      </c>
      <c r="T168" s="99">
        <v>12.624966115206322</v>
      </c>
      <c r="U168" s="99">
        <v>12.080606915678418</v>
      </c>
      <c r="V168" s="99">
        <v>11.776256467913381</v>
      </c>
      <c r="W168" s="99">
        <v>11.020594294230435</v>
      </c>
      <c r="DA168" s="63" t="s">
        <v>3072</v>
      </c>
    </row>
    <row r="169" spans="1:105" ht="12" customHeight="1" x14ac:dyDescent="0.25">
      <c r="A169" s="100" t="s">
        <v>50</v>
      </c>
      <c r="B169" s="102">
        <v>2.3033206093627756</v>
      </c>
      <c r="C169" s="102">
        <v>2.0319060418955708</v>
      </c>
      <c r="D169" s="102">
        <v>2.3607496443360971</v>
      </c>
      <c r="E169" s="102">
        <v>1.9510202975706106</v>
      </c>
      <c r="F169" s="102">
        <v>2.7689956780248313</v>
      </c>
      <c r="G169" s="102">
        <v>2.1571533635333338</v>
      </c>
      <c r="H169" s="102">
        <v>2.1506253321371176</v>
      </c>
      <c r="I169" s="102">
        <v>1.9927151336572062</v>
      </c>
      <c r="J169" s="102">
        <v>2.4112849680047148</v>
      </c>
      <c r="K169" s="102">
        <v>2.0606198641288334</v>
      </c>
      <c r="L169" s="102">
        <v>2.0552243715368812</v>
      </c>
      <c r="M169" s="102">
        <v>2.715400601659065</v>
      </c>
      <c r="N169" s="102">
        <v>1.9682028893666712</v>
      </c>
      <c r="O169" s="102">
        <v>1.8833586068507493</v>
      </c>
      <c r="P169" s="102">
        <v>2.5651752827543577</v>
      </c>
      <c r="Q169" s="102">
        <v>1.9030586005538823</v>
      </c>
      <c r="R169" s="102">
        <v>1.8947688135482204</v>
      </c>
      <c r="S169" s="102">
        <v>2.0855959703592548</v>
      </c>
      <c r="T169" s="102">
        <v>1.9136875504170245</v>
      </c>
      <c r="U169" s="102">
        <v>2.0668143563926793</v>
      </c>
      <c r="V169" s="102">
        <v>1.8746221683146167</v>
      </c>
      <c r="W169" s="102">
        <v>2.161624814499961</v>
      </c>
      <c r="DA169" s="131" t="s">
        <v>3073</v>
      </c>
    </row>
    <row r="170" spans="1:105" ht="12" customHeight="1" x14ac:dyDescent="0.25">
      <c r="A170" s="103" t="s">
        <v>52</v>
      </c>
      <c r="B170" s="105">
        <v>10.481371314601828</v>
      </c>
      <c r="C170" s="105">
        <v>10.959539262060538</v>
      </c>
      <c r="D170" s="105">
        <v>10.475318134948797</v>
      </c>
      <c r="E170" s="105">
        <v>10.713075543269273</v>
      </c>
      <c r="F170" s="105">
        <v>11.585039026526342</v>
      </c>
      <c r="G170" s="105">
        <v>10.953308905636401</v>
      </c>
      <c r="H170" s="105">
        <v>10.718583704198114</v>
      </c>
      <c r="I170" s="105">
        <v>9.8689893495745871</v>
      </c>
      <c r="J170" s="105">
        <v>8.9764888267231608</v>
      </c>
      <c r="K170" s="105">
        <v>9.5053621070523047</v>
      </c>
      <c r="L170" s="105">
        <v>10.391682892949129</v>
      </c>
      <c r="M170" s="105">
        <v>11.217877486443557</v>
      </c>
      <c r="N170" s="105">
        <v>11.066102722083269</v>
      </c>
      <c r="O170" s="105">
        <v>10.705460683154241</v>
      </c>
      <c r="P170" s="105">
        <v>8.979178999926841</v>
      </c>
      <c r="Q170" s="105">
        <v>9.9254199389662681</v>
      </c>
      <c r="R170" s="105">
        <v>10.288610229853898</v>
      </c>
      <c r="S170" s="105">
        <v>10.453190747017702</v>
      </c>
      <c r="T170" s="105">
        <v>10.711278564789298</v>
      </c>
      <c r="U170" s="105">
        <v>10.013792559285736</v>
      </c>
      <c r="V170" s="105">
        <v>9.9016342995987632</v>
      </c>
      <c r="W170" s="105">
        <v>8.8589694797304741</v>
      </c>
      <c r="DA170" s="132" t="s">
        <v>3074</v>
      </c>
    </row>
    <row r="171" spans="1:105" ht="12" customHeight="1" x14ac:dyDescent="0.25">
      <c r="A171" s="106" t="s">
        <v>122</v>
      </c>
      <c r="B171" s="102">
        <v>12.929169895059664</v>
      </c>
      <c r="C171" s="102">
        <v>12.657881788173967</v>
      </c>
      <c r="D171" s="102">
        <v>13.300975102476619</v>
      </c>
      <c r="E171" s="102">
        <v>12.571377003243622</v>
      </c>
      <c r="F171" s="102">
        <v>13.267086307464917</v>
      </c>
      <c r="G171" s="102">
        <v>12.762955731070152</v>
      </c>
      <c r="H171" s="102">
        <v>12.688857688742434</v>
      </c>
      <c r="I171" s="102">
        <v>12.117006347342945</v>
      </c>
      <c r="J171" s="102">
        <v>11.955410881799411</v>
      </c>
      <c r="K171" s="102">
        <v>11.82742653361783</v>
      </c>
      <c r="L171" s="102">
        <v>12.521590275258692</v>
      </c>
      <c r="M171" s="102">
        <v>13.454341784403804</v>
      </c>
      <c r="N171" s="102">
        <v>12.746260142158425</v>
      </c>
      <c r="O171" s="102">
        <v>12.344741869538188</v>
      </c>
      <c r="P171" s="102">
        <v>12.528030624045876</v>
      </c>
      <c r="Q171" s="102">
        <v>12.125635818253695</v>
      </c>
      <c r="R171" s="102">
        <v>12.220923121293275</v>
      </c>
      <c r="S171" s="102">
        <v>12.328408413650001</v>
      </c>
      <c r="T171" s="102">
        <v>12.252386531620996</v>
      </c>
      <c r="U171" s="102">
        <v>12.343077143243976</v>
      </c>
      <c r="V171" s="102">
        <v>11.959128749605954</v>
      </c>
      <c r="W171" s="102">
        <v>10.738348821231124</v>
      </c>
      <c r="DA171" s="131" t="s">
        <v>3075</v>
      </c>
    </row>
    <row r="172" spans="1:105" ht="12" customHeight="1" x14ac:dyDescent="0.25">
      <c r="A172" s="107" t="s">
        <v>121</v>
      </c>
      <c r="B172" s="105">
        <v>12.929169895059665</v>
      </c>
      <c r="C172" s="105">
        <v>12.658555767244954</v>
      </c>
      <c r="D172" s="105">
        <v>13.302258087798315</v>
      </c>
      <c r="E172" s="105">
        <v>12.573423410186134</v>
      </c>
      <c r="F172" s="105">
        <v>13.269017670922848</v>
      </c>
      <c r="G172" s="105">
        <v>12.766674449928917</v>
      </c>
      <c r="H172" s="105">
        <v>12.692666316043113</v>
      </c>
      <c r="I172" s="105">
        <v>12.122657954061589</v>
      </c>
      <c r="J172" s="105">
        <v>11.948776985293094</v>
      </c>
      <c r="K172" s="105">
        <v>11.816201679550719</v>
      </c>
      <c r="L172" s="105">
        <v>12.508956096646763</v>
      </c>
      <c r="M172" s="105">
        <v>13.441777521504527</v>
      </c>
      <c r="N172" s="105">
        <v>12.739826936493211</v>
      </c>
      <c r="O172" s="105">
        <v>12.346837804516257</v>
      </c>
      <c r="P172" s="105">
        <v>12.548851269879213</v>
      </c>
      <c r="Q172" s="105">
        <v>12.137919302397009</v>
      </c>
      <c r="R172" s="105">
        <v>12.246504567685673</v>
      </c>
      <c r="S172" s="105">
        <v>12.364304290062863</v>
      </c>
      <c r="T172" s="105">
        <v>12.288319679585191</v>
      </c>
      <c r="U172" s="105">
        <v>12.357452846118717</v>
      </c>
      <c r="V172" s="105">
        <v>11.973653419713967</v>
      </c>
      <c r="W172" s="105">
        <v>10.784296944340889</v>
      </c>
      <c r="DA172" s="132" t="s">
        <v>3076</v>
      </c>
    </row>
    <row r="173" spans="1:105" ht="12" customHeight="1" x14ac:dyDescent="0.25">
      <c r="A173" s="108" t="s">
        <v>53</v>
      </c>
      <c r="B173" s="99">
        <v>2.3296312053251116</v>
      </c>
      <c r="C173" s="99">
        <v>1.9787386750031692</v>
      </c>
      <c r="D173" s="99">
        <v>2.4473946660444339</v>
      </c>
      <c r="E173" s="99">
        <v>1.9357678442178263</v>
      </c>
      <c r="F173" s="99">
        <v>2.5585581500335399</v>
      </c>
      <c r="G173" s="99">
        <v>2.098579020574455</v>
      </c>
      <c r="H173" s="99">
        <v>2.1196700129356798</v>
      </c>
      <c r="I173" s="99">
        <v>2.0379740127967891</v>
      </c>
      <c r="J173" s="99">
        <v>2.541015642686312</v>
      </c>
      <c r="K173" s="99">
        <v>2.1079854249172536</v>
      </c>
      <c r="L173" s="99">
        <v>2.0614156158491639</v>
      </c>
      <c r="M173" s="99">
        <v>2.6194783627603866</v>
      </c>
      <c r="N173" s="99">
        <v>1.9132130728385612</v>
      </c>
      <c r="O173" s="99">
        <v>1.8248507843902915</v>
      </c>
      <c r="P173" s="99">
        <v>2.8186414303351648</v>
      </c>
      <c r="Q173" s="99">
        <v>1.954229850101137</v>
      </c>
      <c r="R173" s="99">
        <v>1.898441800714729</v>
      </c>
      <c r="S173" s="99">
        <v>2.0546518268159795</v>
      </c>
      <c r="T173" s="99">
        <v>1.843666966570644</v>
      </c>
      <c r="U173" s="99">
        <v>2.1179100626482641</v>
      </c>
      <c r="V173" s="99">
        <v>1.8968737656779997</v>
      </c>
      <c r="W173" s="99">
        <v>2.1291248234983482</v>
      </c>
      <c r="DA173" s="63" t="s">
        <v>3077</v>
      </c>
    </row>
    <row r="174" spans="1:105" ht="12" customHeight="1" x14ac:dyDescent="0.25">
      <c r="A174" s="115" t="s">
        <v>52</v>
      </c>
      <c r="B174" s="110">
        <v>10.599538689734551</v>
      </c>
      <c r="C174" s="110">
        <v>10.679817092241787</v>
      </c>
      <c r="D174" s="110">
        <v>10.854863421753882</v>
      </c>
      <c r="E174" s="110">
        <v>10.637655565968309</v>
      </c>
      <c r="F174" s="110">
        <v>10.710459520889309</v>
      </c>
      <c r="G174" s="110">
        <v>10.668095429354464</v>
      </c>
      <c r="H174" s="110">
        <v>10.572996303107436</v>
      </c>
      <c r="I174" s="110">
        <v>10.0846839412648</v>
      </c>
      <c r="J174" s="110">
        <v>9.407761342606781</v>
      </c>
      <c r="K174" s="110">
        <v>9.7082162546334665</v>
      </c>
      <c r="L174" s="110">
        <v>10.447540480797599</v>
      </c>
      <c r="M174" s="110">
        <v>10.822299158744142</v>
      </c>
      <c r="N174" s="110">
        <v>10.82661386365465</v>
      </c>
      <c r="O174" s="110">
        <v>10.521987020125966</v>
      </c>
      <c r="P174" s="110">
        <v>9.7302098395440524</v>
      </c>
      <c r="Q174" s="110">
        <v>10.183689452295873</v>
      </c>
      <c r="R174" s="110">
        <v>10.348062766970944</v>
      </c>
      <c r="S174" s="110">
        <v>10.309652463246884</v>
      </c>
      <c r="T174" s="110">
        <v>10.444652713014547</v>
      </c>
      <c r="U174" s="110">
        <v>10.239542783470455</v>
      </c>
      <c r="V174" s="110">
        <v>10.076779654035967</v>
      </c>
      <c r="W174" s="110">
        <v>8.6551721208425416</v>
      </c>
      <c r="DA174" s="60" t="s">
        <v>3078</v>
      </c>
    </row>
    <row r="175" spans="1:105" ht="12" customHeight="1" x14ac:dyDescent="0.25">
      <c r="A175" s="121" t="s">
        <v>54</v>
      </c>
      <c r="B175" s="123">
        <v>6.7418488186767984</v>
      </c>
      <c r="C175" s="123">
        <v>6.8686395095861688</v>
      </c>
      <c r="D175" s="123">
        <v>6.9592004634177105</v>
      </c>
      <c r="E175" s="123">
        <v>6.5319932983907476</v>
      </c>
      <c r="F175" s="123">
        <v>7.4869000977903699</v>
      </c>
      <c r="G175" s="123">
        <v>6.4191083578476782</v>
      </c>
      <c r="H175" s="123">
        <v>6.6531071756751903</v>
      </c>
      <c r="I175" s="123">
        <v>6.1253175895948999</v>
      </c>
      <c r="J175" s="123">
        <v>5.6750311916150915</v>
      </c>
      <c r="K175" s="123">
        <v>5.597317438460828</v>
      </c>
      <c r="L175" s="123">
        <v>5.3118720757663587</v>
      </c>
      <c r="M175" s="123">
        <v>5.3232888179634497</v>
      </c>
      <c r="N175" s="123">
        <v>4.6430330101876587</v>
      </c>
      <c r="O175" s="123">
        <v>5.0001849337436051</v>
      </c>
      <c r="P175" s="123">
        <v>4.5390890806435751</v>
      </c>
      <c r="Q175" s="123">
        <v>4.6496790411474072</v>
      </c>
      <c r="R175" s="123">
        <v>4.6612989205913742</v>
      </c>
      <c r="S175" s="123">
        <v>5.3169711908391806</v>
      </c>
      <c r="T175" s="123">
        <v>5.328807108926382</v>
      </c>
      <c r="U175" s="123">
        <v>5.2732442953133658</v>
      </c>
      <c r="V175" s="123">
        <v>5.4055415167329892</v>
      </c>
      <c r="W175" s="123">
        <v>5.2025057544650899</v>
      </c>
      <c r="DA175" s="130" t="s">
        <v>3079</v>
      </c>
    </row>
    <row r="176" spans="1:105" ht="12" customHeight="1" x14ac:dyDescent="0.25">
      <c r="A176" s="97" t="s">
        <v>50</v>
      </c>
      <c r="B176" s="99">
        <v>6.9299198532275987</v>
      </c>
      <c r="C176" s="99">
        <v>6.76699818301769</v>
      </c>
      <c r="D176" s="99">
        <v>6.8754393362784763</v>
      </c>
      <c r="E176" s="99">
        <v>6.7244079170042843</v>
      </c>
      <c r="F176" s="99">
        <v>7.2112283538740591</v>
      </c>
      <c r="G176" s="99">
        <v>6.7457653423174193</v>
      </c>
      <c r="H176" s="99">
        <v>6.4760179923754286</v>
      </c>
      <c r="I176" s="99">
        <v>5.8992395577871894</v>
      </c>
      <c r="J176" s="99">
        <v>5.7825443074618761</v>
      </c>
      <c r="K176" s="99">
        <v>5.4898101482947395</v>
      </c>
      <c r="L176" s="99">
        <v>5.3483943860494882</v>
      </c>
      <c r="M176" s="99">
        <v>5.4620954472529579</v>
      </c>
      <c r="N176" s="99">
        <v>4.7239984084038706</v>
      </c>
      <c r="O176" s="99">
        <v>4.7005282589461208</v>
      </c>
      <c r="P176" s="99">
        <v>4.8227013919703898</v>
      </c>
      <c r="Q176" s="99">
        <v>4.5936558415945727</v>
      </c>
      <c r="R176" s="99">
        <v>4.7796613296244495</v>
      </c>
      <c r="S176" s="99">
        <v>5.1769078094117749</v>
      </c>
      <c r="T176" s="99">
        <v>5.3319899874841594</v>
      </c>
      <c r="U176" s="99">
        <v>5.2920354785057233</v>
      </c>
      <c r="V176" s="99">
        <v>5.3843395472603017</v>
      </c>
      <c r="W176" s="99">
        <v>5.1902030098184317</v>
      </c>
      <c r="DA176" s="63" t="s">
        <v>3080</v>
      </c>
    </row>
    <row r="177" spans="1:105" ht="12" customHeight="1" x14ac:dyDescent="0.25">
      <c r="A177" s="109" t="s">
        <v>120</v>
      </c>
      <c r="B177" s="110">
        <v>6.6170787969300573</v>
      </c>
      <c r="C177" s="110">
        <v>6.9335939814671699</v>
      </c>
      <c r="D177" s="110">
        <v>7.0116127844192651</v>
      </c>
      <c r="E177" s="110">
        <v>6.4076495159500979</v>
      </c>
      <c r="F177" s="110">
        <v>7.6677526885587985</v>
      </c>
      <c r="G177" s="110">
        <v>6.2193794546142023</v>
      </c>
      <c r="H177" s="110">
        <v>6.7534634536736977</v>
      </c>
      <c r="I177" s="110">
        <v>6.2476466660890813</v>
      </c>
      <c r="J177" s="110">
        <v>5.6109419046209856</v>
      </c>
      <c r="K177" s="110">
        <v>5.6636989239760807</v>
      </c>
      <c r="L177" s="110">
        <v>5.2893189249891117</v>
      </c>
      <c r="M177" s="110">
        <v>5.239340542891707</v>
      </c>
      <c r="N177" s="110">
        <v>4.5926850668893655</v>
      </c>
      <c r="O177" s="110">
        <v>5.1947765350537569</v>
      </c>
      <c r="P177" s="110">
        <v>4.354805926718889</v>
      </c>
      <c r="Q177" s="110">
        <v>4.684176451775877</v>
      </c>
      <c r="R177" s="110">
        <v>4.592548220864467</v>
      </c>
      <c r="S177" s="110">
        <v>5.3915122443684949</v>
      </c>
      <c r="T177" s="110">
        <v>5.3271949191056258</v>
      </c>
      <c r="U177" s="110">
        <v>5.2641343773139768</v>
      </c>
      <c r="V177" s="110">
        <v>5.4155195241677276</v>
      </c>
      <c r="W177" s="110">
        <v>5.208259492187624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35.308304656388913</v>
      </c>
      <c r="C3" s="118">
        <f t="shared" si="0"/>
        <v>47.788774442762744</v>
      </c>
      <c r="D3" s="118">
        <f t="shared" si="0"/>
        <v>21.777394542439207</v>
      </c>
      <c r="E3" s="118">
        <f t="shared" si="0"/>
        <v>35.181082198145972</v>
      </c>
      <c r="F3" s="118">
        <f t="shared" si="0"/>
        <v>30.436486457090197</v>
      </c>
      <c r="G3" s="118">
        <f t="shared" si="0"/>
        <v>36.368891752745412</v>
      </c>
      <c r="H3" s="118">
        <f t="shared" si="0"/>
        <v>43.724522722775447</v>
      </c>
      <c r="I3" s="118">
        <f t="shared" si="0"/>
        <v>39.335759650569393</v>
      </c>
      <c r="J3" s="118">
        <f t="shared" si="0"/>
        <v>37.527399018722377</v>
      </c>
      <c r="K3" s="118">
        <f t="shared" si="0"/>
        <v>38.690189785289782</v>
      </c>
      <c r="L3" s="118">
        <f t="shared" si="0"/>
        <v>43.273955919269277</v>
      </c>
      <c r="M3" s="118">
        <f t="shared" si="0"/>
        <v>49.84517040038812</v>
      </c>
      <c r="N3" s="118">
        <f t="shared" si="0"/>
        <v>50.021717498658774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31.679897844843353</v>
      </c>
      <c r="C4" s="123">
        <f t="shared" si="3"/>
        <v>44.142063348153741</v>
      </c>
      <c r="D4" s="123">
        <f t="shared" si="3"/>
        <v>18.146265094548301</v>
      </c>
      <c r="E4" s="123">
        <f t="shared" si="3"/>
        <v>31.606888263739489</v>
      </c>
      <c r="F4" s="123">
        <f t="shared" si="3"/>
        <v>26.444562226347269</v>
      </c>
      <c r="G4" s="123">
        <f t="shared" si="3"/>
        <v>32.699762155249225</v>
      </c>
      <c r="H4" s="123">
        <f t="shared" si="3"/>
        <v>40.443045819683029</v>
      </c>
      <c r="I4" s="123">
        <f t="shared" si="3"/>
        <v>38.299867811374462</v>
      </c>
      <c r="J4" s="123">
        <f t="shared" si="3"/>
        <v>36.521150055601211</v>
      </c>
      <c r="K4" s="123">
        <f t="shared" si="3"/>
        <v>37.70634746429976</v>
      </c>
      <c r="L4" s="123">
        <f t="shared" si="3"/>
        <v>42.27027224054509</v>
      </c>
      <c r="M4" s="123">
        <f t="shared" si="3"/>
        <v>48.774331854787221</v>
      </c>
      <c r="N4" s="123">
        <f t="shared" si="3"/>
        <v>49.058298115751072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3084</v>
      </c>
    </row>
    <row r="5" spans="1:105" ht="12" customHeight="1" x14ac:dyDescent="0.25">
      <c r="A5" s="97" t="s">
        <v>51</v>
      </c>
      <c r="B5" s="99">
        <v>31.679897844843353</v>
      </c>
      <c r="C5" s="99">
        <v>44.142063348153741</v>
      </c>
      <c r="D5" s="99">
        <v>18.146265094548301</v>
      </c>
      <c r="E5" s="99">
        <v>31.606888263739489</v>
      </c>
      <c r="F5" s="99">
        <v>26.444562226347269</v>
      </c>
      <c r="G5" s="99">
        <v>32.699762155249225</v>
      </c>
      <c r="H5" s="99">
        <v>40.443045819683029</v>
      </c>
      <c r="I5" s="99">
        <v>38.299867811374462</v>
      </c>
      <c r="J5" s="99">
        <v>36.521150055601211</v>
      </c>
      <c r="K5" s="99">
        <v>37.70634746429976</v>
      </c>
      <c r="L5" s="99">
        <v>42.27027224054509</v>
      </c>
      <c r="M5" s="99">
        <v>48.774331854787221</v>
      </c>
      <c r="N5" s="99">
        <v>49.058298115751072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2.6118752450590623</v>
      </c>
      <c r="C9" s="123">
        <v>2.6540908131951415</v>
      </c>
      <c r="D9" s="123">
        <v>2.622570035184784</v>
      </c>
      <c r="E9" s="123">
        <v>2.5877987551453638</v>
      </c>
      <c r="F9" s="123">
        <v>2.9340424802682059</v>
      </c>
      <c r="G9" s="123">
        <v>2.6795806260022892</v>
      </c>
      <c r="H9" s="123">
        <v>2.3721910931753576</v>
      </c>
      <c r="I9" s="123">
        <v>0.4372695030999999</v>
      </c>
      <c r="J9" s="123">
        <v>0.41940885579733628</v>
      </c>
      <c r="K9" s="123">
        <v>0.42673865636101221</v>
      </c>
      <c r="L9" s="123">
        <v>0.46082576178955564</v>
      </c>
      <c r="M9" s="123">
        <v>0.5160741321319251</v>
      </c>
      <c r="N9" s="123">
        <v>0.48349036309202553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3089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3090</v>
      </c>
    </row>
    <row r="11" spans="1:105" ht="12" customHeight="1" x14ac:dyDescent="0.25">
      <c r="A11" s="97" t="s">
        <v>124</v>
      </c>
      <c r="B11" s="99">
        <v>5.1600695863454478</v>
      </c>
      <c r="C11" s="99">
        <v>5.2435148989088294</v>
      </c>
      <c r="D11" s="99">
        <v>5.1812095312074096</v>
      </c>
      <c r="E11" s="99">
        <v>5.1124087714070798</v>
      </c>
      <c r="F11" s="99">
        <v>5.7962548029609788</v>
      </c>
      <c r="G11" s="99">
        <v>5.2935183256986269</v>
      </c>
      <c r="H11" s="99">
        <v>5.182109870024262</v>
      </c>
      <c r="I11" s="99">
        <v>4.5354703691419038</v>
      </c>
      <c r="J11" s="99">
        <v>4.3620272018927722</v>
      </c>
      <c r="K11" s="99">
        <v>4.4404014179280447</v>
      </c>
      <c r="L11" s="99">
        <v>4.7874047674022258</v>
      </c>
      <c r="M11" s="99">
        <v>5.3643688625866472</v>
      </c>
      <c r="N11" s="99">
        <v>5.0206075000942256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3091</v>
      </c>
    </row>
    <row r="12" spans="1:105" ht="12" customHeight="1" x14ac:dyDescent="0.25">
      <c r="A12" s="97" t="s">
        <v>123</v>
      </c>
      <c r="B12" s="99">
        <v>0.92965045185772666</v>
      </c>
      <c r="C12" s="99">
        <v>0.82013491590826026</v>
      </c>
      <c r="D12" s="99">
        <v>0.95294853460526852</v>
      </c>
      <c r="E12" s="99">
        <v>0.78773971742453075</v>
      </c>
      <c r="F12" s="99">
        <v>1.1184317093744536</v>
      </c>
      <c r="G12" s="99">
        <v>0.8715663530694423</v>
      </c>
      <c r="H12" s="99">
        <v>0.8689159929508985</v>
      </c>
      <c r="I12" s="99">
        <v>0.76188601951777835</v>
      </c>
      <c r="J12" s="99">
        <v>0.92358309528826865</v>
      </c>
      <c r="K12" s="99">
        <v>0.79079487490477274</v>
      </c>
      <c r="L12" s="99">
        <v>0.78992133684803789</v>
      </c>
      <c r="M12" s="99">
        <v>1.0442610168794182</v>
      </c>
      <c r="N12" s="99">
        <v>0.75717835555804713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0.92965045185772666</v>
      </c>
      <c r="C13" s="102">
        <v>0.82013491590826026</v>
      </c>
      <c r="D13" s="102">
        <v>0.95294853460526852</v>
      </c>
      <c r="E13" s="102">
        <v>0.78773971742453075</v>
      </c>
      <c r="F13" s="102">
        <v>1.1184317093744536</v>
      </c>
      <c r="G13" s="102">
        <v>0.8715663530694423</v>
      </c>
      <c r="H13" s="102">
        <v>0.8689159929508985</v>
      </c>
      <c r="I13" s="102">
        <v>0.76188601951777835</v>
      </c>
      <c r="J13" s="102">
        <v>0.92358309528826865</v>
      </c>
      <c r="K13" s="102">
        <v>0.79079487490477274</v>
      </c>
      <c r="L13" s="102">
        <v>0.78992133684803789</v>
      </c>
      <c r="M13" s="102">
        <v>1.0442610168794182</v>
      </c>
      <c r="N13" s="102">
        <v>0.75717835555804713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1.0165315664865016</v>
      </c>
      <c r="C19" s="123">
        <v>0.99262028141386094</v>
      </c>
      <c r="D19" s="123">
        <v>1.008559412706123</v>
      </c>
      <c r="E19" s="123">
        <v>0.9863951792611233</v>
      </c>
      <c r="F19" s="123">
        <v>1.0578817504747207</v>
      </c>
      <c r="G19" s="123">
        <v>0.98954897149389842</v>
      </c>
      <c r="H19" s="123">
        <v>0.90928580991705998</v>
      </c>
      <c r="I19" s="123">
        <v>0.59862233609493276</v>
      </c>
      <c r="J19" s="123">
        <v>0.58684010732382952</v>
      </c>
      <c r="K19" s="123">
        <v>0.5571036646290094</v>
      </c>
      <c r="L19" s="123">
        <v>0.54285791693462826</v>
      </c>
      <c r="M19" s="123">
        <v>0.55476441346897654</v>
      </c>
      <c r="N19" s="123">
        <v>0.47992901981567931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2.5487980049697847</v>
      </c>
      <c r="C21" s="99">
        <v>2.4888760380795105</v>
      </c>
      <c r="D21" s="99">
        <v>2.5287602793033086</v>
      </c>
      <c r="E21" s="99">
        <v>2.4732115012096441</v>
      </c>
      <c r="F21" s="99">
        <v>2.6522621950923866</v>
      </c>
      <c r="G21" s="99">
        <v>2.481066680516526</v>
      </c>
      <c r="H21" s="99">
        <v>2.3789303500540484</v>
      </c>
      <c r="I21" s="99">
        <v>2.1443031042650262</v>
      </c>
      <c r="J21" s="99">
        <v>2.1018848288461345</v>
      </c>
      <c r="K21" s="99">
        <v>1.9954793283575667</v>
      </c>
      <c r="L21" s="99">
        <v>1.9440763223292576</v>
      </c>
      <c r="M21" s="99">
        <v>1.9854054383066939</v>
      </c>
      <c r="N21" s="99">
        <v>1.7171162854304929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28.201970264372083</v>
      </c>
      <c r="C24" s="118">
        <f t="shared" si="7"/>
        <v>28.800858114737192</v>
      </c>
      <c r="D24" s="118">
        <f t="shared" si="7"/>
        <v>29.180419511770182</v>
      </c>
      <c r="E24" s="118">
        <f t="shared" si="7"/>
        <v>32.672607515780392</v>
      </c>
      <c r="F24" s="118">
        <f t="shared" si="7"/>
        <v>31.809508422874416</v>
      </c>
      <c r="G24" s="118">
        <f t="shared" si="7"/>
        <v>35.34137693382317</v>
      </c>
      <c r="H24" s="118">
        <f t="shared" si="7"/>
        <v>32.078170359002229</v>
      </c>
      <c r="I24" s="118">
        <f t="shared" si="7"/>
        <v>31.215680369226394</v>
      </c>
      <c r="J24" s="118">
        <f t="shared" si="7"/>
        <v>34.777581340724538</v>
      </c>
      <c r="K24" s="118">
        <f t="shared" si="7"/>
        <v>33.568773397548028</v>
      </c>
      <c r="L24" s="118">
        <f t="shared" si="7"/>
        <v>34.328972879679206</v>
      </c>
      <c r="M24" s="118">
        <f t="shared" si="7"/>
        <v>30.070136356822704</v>
      </c>
      <c r="N24" s="118">
        <f t="shared" si="7"/>
        <v>31.156440990215135</v>
      </c>
      <c r="O24" s="118">
        <f t="shared" si="7"/>
        <v>31.180058111587314</v>
      </c>
      <c r="P24" s="118">
        <f t="shared" si="7"/>
        <v>27.184155103794513</v>
      </c>
      <c r="Q24" s="118">
        <f t="shared" si="7"/>
        <v>27.70902900731075</v>
      </c>
      <c r="R24" s="118">
        <f t="shared" ref="R24:V24" si="8">R25+R28+R30+R39</f>
        <v>28.338759353119897</v>
      </c>
      <c r="S24" s="118">
        <f t="shared" si="8"/>
        <v>28.672988686765851</v>
      </c>
      <c r="T24" s="118">
        <f t="shared" si="8"/>
        <v>26.885274474710133</v>
      </c>
      <c r="U24" s="118">
        <f t="shared" si="8"/>
        <v>26.621973446532987</v>
      </c>
      <c r="V24" s="118">
        <f t="shared" si="8"/>
        <v>25.405234013180806</v>
      </c>
      <c r="W24" s="118">
        <f t="shared" ref="W24" si="9">W25+W28+W30+W39</f>
        <v>27.104230493527467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24.573582495742539</v>
      </c>
      <c r="C25" s="123">
        <f t="shared" si="10"/>
        <v>25.245216066831865</v>
      </c>
      <c r="D25" s="123">
        <f t="shared" si="10"/>
        <v>25.775835401600602</v>
      </c>
      <c r="E25" s="123">
        <f t="shared" si="10"/>
        <v>29.408085766023195</v>
      </c>
      <c r="F25" s="123">
        <f t="shared" si="10"/>
        <v>28.244811716203543</v>
      </c>
      <c r="G25" s="123">
        <f t="shared" si="10"/>
        <v>32.414164941162632</v>
      </c>
      <c r="H25" s="123">
        <f t="shared" si="10"/>
        <v>29.669517383751362</v>
      </c>
      <c r="I25" s="123">
        <f t="shared" si="10"/>
        <v>29.2824007115703</v>
      </c>
      <c r="J25" s="123">
        <f t="shared" si="10"/>
        <v>32.909933247244531</v>
      </c>
      <c r="K25" s="123">
        <f t="shared" si="10"/>
        <v>31.731642516965</v>
      </c>
      <c r="L25" s="123">
        <f t="shared" si="10"/>
        <v>32.445964948607788</v>
      </c>
      <c r="M25" s="123">
        <f t="shared" si="10"/>
        <v>28.01924436263695</v>
      </c>
      <c r="N25" s="123">
        <f t="shared" si="10"/>
        <v>29.335119070457804</v>
      </c>
      <c r="O25" s="123">
        <f t="shared" si="10"/>
        <v>29.471106538516537</v>
      </c>
      <c r="P25" s="123">
        <f t="shared" si="10"/>
        <v>25.613776193200536</v>
      </c>
      <c r="Q25" s="123">
        <f t="shared" si="10"/>
        <v>26.223422273960118</v>
      </c>
      <c r="R25" s="123">
        <f t="shared" ref="R25:V25" si="11">SUM(R26:R27)</f>
        <v>26.837558265685093</v>
      </c>
      <c r="S25" s="123">
        <f t="shared" si="11"/>
        <v>27.137781189386018</v>
      </c>
      <c r="T25" s="123">
        <f t="shared" si="11"/>
        <v>25.338116185545726</v>
      </c>
      <c r="U25" s="123">
        <f t="shared" si="11"/>
        <v>25.151616968197885</v>
      </c>
      <c r="V25" s="123">
        <f t="shared" si="11"/>
        <v>23.958187383606525</v>
      </c>
      <c r="W25" s="123">
        <f t="shared" ref="W25" si="12">SUM(W26:W27)</f>
        <v>25.736157024597969</v>
      </c>
      <c r="DA25" s="130" t="s">
        <v>3104</v>
      </c>
    </row>
    <row r="26" spans="1:105" ht="12" customHeight="1" x14ac:dyDescent="0.25">
      <c r="A26" s="97" t="s">
        <v>74</v>
      </c>
      <c r="B26" s="99">
        <v>24.573582495742539</v>
      </c>
      <c r="C26" s="99">
        <v>25.245216066831865</v>
      </c>
      <c r="D26" s="99">
        <v>25.775835401600602</v>
      </c>
      <c r="E26" s="99">
        <v>29.408085766023195</v>
      </c>
      <c r="F26" s="99">
        <v>28.244811716203543</v>
      </c>
      <c r="G26" s="99">
        <v>32.414164941162632</v>
      </c>
      <c r="H26" s="99">
        <v>29.669517383751362</v>
      </c>
      <c r="I26" s="99">
        <v>29.2824007115703</v>
      </c>
      <c r="J26" s="99">
        <v>32.909933247244531</v>
      </c>
      <c r="K26" s="99">
        <v>31.731642516965</v>
      </c>
      <c r="L26" s="99">
        <v>32.445964948607788</v>
      </c>
      <c r="M26" s="99">
        <v>28.01924436263695</v>
      </c>
      <c r="N26" s="99">
        <v>29.335119070457804</v>
      </c>
      <c r="O26" s="99">
        <v>29.471106538516537</v>
      </c>
      <c r="P26" s="99">
        <v>25.613776193200536</v>
      </c>
      <c r="Q26" s="99">
        <v>26.223422273960118</v>
      </c>
      <c r="R26" s="99">
        <v>26.837558265685093</v>
      </c>
      <c r="S26" s="99">
        <v>27.137781189386018</v>
      </c>
      <c r="T26" s="99">
        <v>25.338116185545726</v>
      </c>
      <c r="U26" s="99">
        <v>25.151616968197885</v>
      </c>
      <c r="V26" s="99">
        <v>23.958187383606525</v>
      </c>
      <c r="W26" s="99">
        <v>25.736157024597969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2.6118528210991725</v>
      </c>
      <c r="C30" s="123">
        <v>2.587074256272484</v>
      </c>
      <c r="D30" s="123">
        <v>2.4329139496717671</v>
      </c>
      <c r="E30" s="123">
        <v>2.302405017169356</v>
      </c>
      <c r="F30" s="123">
        <v>2.5278106495805921</v>
      </c>
      <c r="G30" s="123">
        <v>2.0048579274237501</v>
      </c>
      <c r="H30" s="123">
        <v>1.5831199005168142</v>
      </c>
      <c r="I30" s="123">
        <v>1.2131509565127083</v>
      </c>
      <c r="J30" s="123">
        <v>1.1026650294424383</v>
      </c>
      <c r="K30" s="123">
        <v>1.0969130531643656</v>
      </c>
      <c r="L30" s="123">
        <v>1.1598534742430984</v>
      </c>
      <c r="M30" s="123">
        <v>1.3159027184330452</v>
      </c>
      <c r="N30" s="123">
        <v>1.1694288981080576</v>
      </c>
      <c r="O30" s="123">
        <v>1.0595376577116045</v>
      </c>
      <c r="P30" s="123">
        <v>0.90421160063882344</v>
      </c>
      <c r="Q30" s="123">
        <v>0.874109600923068</v>
      </c>
      <c r="R30" s="123">
        <v>0.88245164966353862</v>
      </c>
      <c r="S30" s="123">
        <v>0.89516171660701027</v>
      </c>
      <c r="T30" s="123">
        <v>0.89946409481672929</v>
      </c>
      <c r="U30" s="123">
        <v>0.84707978066527723</v>
      </c>
      <c r="V30" s="123">
        <v>0.82644162472965677</v>
      </c>
      <c r="W30" s="123">
        <v>0.78023295439143014</v>
      </c>
      <c r="DA30" s="130" t="s">
        <v>3109</v>
      </c>
    </row>
    <row r="31" spans="1:105" ht="12" customHeight="1" x14ac:dyDescent="0.25">
      <c r="A31" s="97" t="s">
        <v>141</v>
      </c>
      <c r="B31" s="99">
        <v>5.1600695863454478</v>
      </c>
      <c r="C31" s="99">
        <v>5.2258238469897185</v>
      </c>
      <c r="D31" s="99">
        <v>5.147689729242952</v>
      </c>
      <c r="E31" s="99">
        <v>5.0560522729186239</v>
      </c>
      <c r="F31" s="99">
        <v>5.6927419012105691</v>
      </c>
      <c r="G31" s="99">
        <v>5.1603949746183426</v>
      </c>
      <c r="H31" s="99">
        <v>5.007964241379729</v>
      </c>
      <c r="I31" s="99">
        <v>4.5833276764984738</v>
      </c>
      <c r="J31" s="99">
        <v>4.3901395948091784</v>
      </c>
      <c r="K31" s="99">
        <v>4.4401242083599799</v>
      </c>
      <c r="L31" s="99">
        <v>4.7553217613947378</v>
      </c>
      <c r="M31" s="99">
        <v>5.2706665413355234</v>
      </c>
      <c r="N31" s="99">
        <v>4.8681651012177678</v>
      </c>
      <c r="O31" s="99">
        <v>4.6358071793501194</v>
      </c>
      <c r="P31" s="99">
        <v>4.2076925653096797</v>
      </c>
      <c r="Q31" s="99">
        <v>4.226057090631782</v>
      </c>
      <c r="R31" s="99">
        <v>4.1898833726441502</v>
      </c>
      <c r="S31" s="99">
        <v>4.1408957560088311</v>
      </c>
      <c r="T31" s="99">
        <v>4.0100675415626066</v>
      </c>
      <c r="U31" s="99">
        <v>3.7082490565341382</v>
      </c>
      <c r="V31" s="99">
        <v>3.5270985028354023</v>
      </c>
      <c r="W31" s="99">
        <v>3.2435566332389754</v>
      </c>
      <c r="DA31" s="63" t="s">
        <v>3110</v>
      </c>
    </row>
    <row r="32" spans="1:105" ht="12" customHeight="1" x14ac:dyDescent="0.25">
      <c r="A32" s="97" t="s">
        <v>140</v>
      </c>
      <c r="B32" s="99">
        <v>0.92965045185772666</v>
      </c>
      <c r="C32" s="99">
        <v>0.8154963700874307</v>
      </c>
      <c r="D32" s="99">
        <v>0.94429077510640447</v>
      </c>
      <c r="E32" s="99">
        <v>0.77501360553173559</v>
      </c>
      <c r="F32" s="99">
        <v>1.0905515186150889</v>
      </c>
      <c r="G32" s="99">
        <v>0.8419904342734077</v>
      </c>
      <c r="H32" s="99">
        <v>0.83256245067036772</v>
      </c>
      <c r="I32" s="99">
        <v>0.7669568909151756</v>
      </c>
      <c r="J32" s="99">
        <v>0.92246169857657878</v>
      </c>
      <c r="K32" s="99">
        <v>0.78480628947492281</v>
      </c>
      <c r="L32" s="99">
        <v>0.77825088455638147</v>
      </c>
      <c r="M32" s="99">
        <v>1.0225173347964387</v>
      </c>
      <c r="N32" s="99">
        <v>0.73235250682777475</v>
      </c>
      <c r="O32" s="99">
        <v>0.68960750038824836</v>
      </c>
      <c r="P32" s="99">
        <v>0.9304536974581058</v>
      </c>
      <c r="Q32" s="99">
        <v>0.67186740034304826</v>
      </c>
      <c r="R32" s="99">
        <v>0.64250253701109517</v>
      </c>
      <c r="S32" s="99">
        <v>0.68084557325529216</v>
      </c>
      <c r="T32" s="99">
        <v>0.60245103766329522</v>
      </c>
      <c r="U32" s="99">
        <v>0.63445506921242889</v>
      </c>
      <c r="V32" s="99">
        <v>0.55940545497072502</v>
      </c>
      <c r="W32" s="99">
        <v>0.63002944473258726</v>
      </c>
      <c r="DA32" s="63" t="s">
        <v>3111</v>
      </c>
    </row>
    <row r="33" spans="1:105" ht="12" customHeight="1" x14ac:dyDescent="0.25">
      <c r="A33" s="100" t="s">
        <v>50</v>
      </c>
      <c r="B33" s="102">
        <v>0.92965045185772666</v>
      </c>
      <c r="C33" s="102">
        <v>0.8154963700874307</v>
      </c>
      <c r="D33" s="102">
        <v>0.94429077510640447</v>
      </c>
      <c r="E33" s="102">
        <v>0.77501360553173559</v>
      </c>
      <c r="F33" s="102">
        <v>1.0905515186150889</v>
      </c>
      <c r="G33" s="102">
        <v>0.8419904342734077</v>
      </c>
      <c r="H33" s="102">
        <v>0.83256245067036772</v>
      </c>
      <c r="I33" s="102">
        <v>0.7669568909151756</v>
      </c>
      <c r="J33" s="102">
        <v>0.92246169857657878</v>
      </c>
      <c r="K33" s="102">
        <v>0.78480628947492281</v>
      </c>
      <c r="L33" s="102">
        <v>0.77825088455638147</v>
      </c>
      <c r="M33" s="102">
        <v>1.0225173347964387</v>
      </c>
      <c r="N33" s="102">
        <v>0.73235250682777475</v>
      </c>
      <c r="O33" s="102">
        <v>0.68960750038824836</v>
      </c>
      <c r="P33" s="102">
        <v>0.9304536974581058</v>
      </c>
      <c r="Q33" s="102">
        <v>0.67186740034304826</v>
      </c>
      <c r="R33" s="102">
        <v>0.64250253701109517</v>
      </c>
      <c r="S33" s="102">
        <v>0.68084557325529216</v>
      </c>
      <c r="T33" s="102">
        <v>0.60245103766329522</v>
      </c>
      <c r="U33" s="102">
        <v>0.63445506921242889</v>
      </c>
      <c r="V33" s="102">
        <v>0.55940545497072502</v>
      </c>
      <c r="W33" s="102">
        <v>0.63002944473258726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1.0165349475303691</v>
      </c>
      <c r="C39" s="123">
        <v>0.96856779163284323</v>
      </c>
      <c r="D39" s="123">
        <v>0.97167016049781152</v>
      </c>
      <c r="E39" s="123">
        <v>0.96211673258784125</v>
      </c>
      <c r="F39" s="123">
        <v>1.0368860570902816</v>
      </c>
      <c r="G39" s="123">
        <v>0.92235406523678809</v>
      </c>
      <c r="H39" s="123">
        <v>0.82553307473405446</v>
      </c>
      <c r="I39" s="123">
        <v>0.72012870114338334</v>
      </c>
      <c r="J39" s="123">
        <v>0.76498306403756255</v>
      </c>
      <c r="K39" s="123">
        <v>0.7402178274186616</v>
      </c>
      <c r="L39" s="123">
        <v>0.72315445682832125</v>
      </c>
      <c r="M39" s="123">
        <v>0.73498927575271178</v>
      </c>
      <c r="N39" s="123">
        <v>0.65189302164927121</v>
      </c>
      <c r="O39" s="123">
        <v>0.64941391535917403</v>
      </c>
      <c r="P39" s="123">
        <v>0.66616730995515194</v>
      </c>
      <c r="Q39" s="123">
        <v>0.61149713242756665</v>
      </c>
      <c r="R39" s="123">
        <v>0.61874943777126534</v>
      </c>
      <c r="S39" s="123">
        <v>0.64004578077282259</v>
      </c>
      <c r="T39" s="123">
        <v>0.64769419434767772</v>
      </c>
      <c r="U39" s="123">
        <v>0.62327669766982619</v>
      </c>
      <c r="V39" s="123">
        <v>0.62060500484462433</v>
      </c>
      <c r="W39" s="123">
        <v>0.58784051453806996</v>
      </c>
      <c r="DA39" s="130" t="s">
        <v>3118</v>
      </c>
    </row>
    <row r="40" spans="1:105" ht="12" customHeight="1" x14ac:dyDescent="0.25">
      <c r="A40" s="97" t="s">
        <v>50</v>
      </c>
      <c r="B40" s="99">
        <v>2.5487980049697851</v>
      </c>
      <c r="C40" s="99">
        <v>2.4863193500601204</v>
      </c>
      <c r="D40" s="99">
        <v>2.5231222402198861</v>
      </c>
      <c r="E40" s="99">
        <v>2.4637844934093773</v>
      </c>
      <c r="F40" s="99">
        <v>2.6373818832431102</v>
      </c>
      <c r="G40" s="99">
        <v>2.4623223297384742</v>
      </c>
      <c r="H40" s="99">
        <v>2.3582067491118823</v>
      </c>
      <c r="I40" s="99">
        <v>2.1456912190145014</v>
      </c>
      <c r="J40" s="99">
        <v>2.1027424655008091</v>
      </c>
      <c r="K40" s="99">
        <v>1.9958619989118185</v>
      </c>
      <c r="L40" s="99">
        <v>1.9440437459747815</v>
      </c>
      <c r="M40" s="99">
        <v>1.9849413588990032</v>
      </c>
      <c r="N40" s="99">
        <v>1.7163352888768082</v>
      </c>
      <c r="O40" s="99">
        <v>1.7075281834795331</v>
      </c>
      <c r="P40" s="99">
        <v>1.7517723432425749</v>
      </c>
      <c r="Q40" s="99">
        <v>1.6684669672263619</v>
      </c>
      <c r="R40" s="99">
        <v>1.7357187602366748</v>
      </c>
      <c r="S40" s="99">
        <v>1.8794887831611533</v>
      </c>
      <c r="T40" s="99">
        <v>1.9347637242774203</v>
      </c>
      <c r="U40" s="99">
        <v>1.918765050562943</v>
      </c>
      <c r="V40" s="99">
        <v>1.9501260941733516</v>
      </c>
      <c r="W40" s="99">
        <v>1.8776899349818561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33.597177403784464</v>
      </c>
      <c r="C43" s="118">
        <f t="shared" si="14"/>
        <v>38.096451156556355</v>
      </c>
      <c r="D43" s="118">
        <f t="shared" si="14"/>
        <v>37.894325176024886</v>
      </c>
      <c r="E43" s="118">
        <f t="shared" si="14"/>
        <v>37.111712232108822</v>
      </c>
      <c r="F43" s="118">
        <f t="shared" si="14"/>
        <v>42.797792038473169</v>
      </c>
      <c r="G43" s="118">
        <f t="shared" si="14"/>
        <v>46.847090587291206</v>
      </c>
      <c r="H43" s="118">
        <f t="shared" si="14"/>
        <v>45.255742398134011</v>
      </c>
      <c r="I43" s="118">
        <f t="shared" si="14"/>
        <v>41.290579721801471</v>
      </c>
      <c r="J43" s="118">
        <f t="shared" si="14"/>
        <v>45.717735128513638</v>
      </c>
      <c r="K43" s="118">
        <f t="shared" si="14"/>
        <v>48.988687168056586</v>
      </c>
      <c r="L43" s="118">
        <f t="shared" si="14"/>
        <v>44.283479310959628</v>
      </c>
      <c r="M43" s="118">
        <f t="shared" si="14"/>
        <v>43.501045739234314</v>
      </c>
      <c r="N43" s="118">
        <f t="shared" si="14"/>
        <v>40.966773929088141</v>
      </c>
      <c r="O43" s="118">
        <f t="shared" si="14"/>
        <v>40.138856679589693</v>
      </c>
      <c r="P43" s="118">
        <f t="shared" si="14"/>
        <v>32.629559042309339</v>
      </c>
      <c r="Q43" s="118">
        <f t="shared" si="14"/>
        <v>38.088216514726625</v>
      </c>
      <c r="R43" s="118">
        <f t="shared" ref="R43:V43" si="15">R44+R47+R49+R58</f>
        <v>37.390813514147318</v>
      </c>
      <c r="S43" s="118">
        <f t="shared" si="15"/>
        <v>33.374429516370938</v>
      </c>
      <c r="T43" s="118">
        <f t="shared" si="15"/>
        <v>40.13207103353443</v>
      </c>
      <c r="U43" s="118">
        <f t="shared" si="15"/>
        <v>35.456148051631168</v>
      </c>
      <c r="V43" s="118">
        <f t="shared" si="15"/>
        <v>35.849671516648904</v>
      </c>
      <c r="W43" s="118">
        <f t="shared" ref="W43" si="16">W44+W47+W49+W58</f>
        <v>36.520962292708212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28.848919169824779</v>
      </c>
      <c r="C44" s="123">
        <f t="shared" si="17"/>
        <v>33.421492133498624</v>
      </c>
      <c r="D44" s="123">
        <f t="shared" si="17"/>
        <v>33.081358795090757</v>
      </c>
      <c r="E44" s="123">
        <f t="shared" si="17"/>
        <v>32.393091773043061</v>
      </c>
      <c r="F44" s="123">
        <f t="shared" si="17"/>
        <v>37.237312843953305</v>
      </c>
      <c r="G44" s="123">
        <f t="shared" si="17"/>
        <v>41.374018893233163</v>
      </c>
      <c r="H44" s="123">
        <f t="shared" si="17"/>
        <v>39.753729829822326</v>
      </c>
      <c r="I44" s="123">
        <f t="shared" si="17"/>
        <v>36.271403921119592</v>
      </c>
      <c r="J44" s="123">
        <f t="shared" si="17"/>
        <v>40.444629739043947</v>
      </c>
      <c r="K44" s="123">
        <f t="shared" si="17"/>
        <v>43.492895693968592</v>
      </c>
      <c r="L44" s="123">
        <f t="shared" si="17"/>
        <v>39.503599170122577</v>
      </c>
      <c r="M44" s="123">
        <f t="shared" si="17"/>
        <v>38.163923682814996</v>
      </c>
      <c r="N44" s="123">
        <f t="shared" si="17"/>
        <v>36.416933825989368</v>
      </c>
      <c r="O44" s="123">
        <f t="shared" si="17"/>
        <v>35.684468690407293</v>
      </c>
      <c r="P44" s="123">
        <f t="shared" si="17"/>
        <v>28.185961633311226</v>
      </c>
      <c r="Q44" s="123">
        <f t="shared" si="17"/>
        <v>33.644458740439937</v>
      </c>
      <c r="R44" s="123">
        <f t="shared" ref="R44:V44" si="18">SUM(R45:R46)</f>
        <v>33.007329608789689</v>
      </c>
      <c r="S44" s="123">
        <f t="shared" si="18"/>
        <v>29.29893905007069</v>
      </c>
      <c r="T44" s="123">
        <f t="shared" si="18"/>
        <v>35.066404749129198</v>
      </c>
      <c r="U44" s="123">
        <f t="shared" si="18"/>
        <v>31.069681497633916</v>
      </c>
      <c r="V44" s="123">
        <f t="shared" si="18"/>
        <v>31.305652626641564</v>
      </c>
      <c r="W44" s="123">
        <f t="shared" ref="W44" si="19">SUM(W45:W46)</f>
        <v>32.238055450501633</v>
      </c>
      <c r="DA44" s="130" t="s">
        <v>3122</v>
      </c>
    </row>
    <row r="45" spans="1:105" ht="12" customHeight="1" x14ac:dyDescent="0.25">
      <c r="A45" s="97" t="s">
        <v>216</v>
      </c>
      <c r="B45" s="99">
        <v>28.848919169824779</v>
      </c>
      <c r="C45" s="99">
        <v>33.421492133498624</v>
      </c>
      <c r="D45" s="99">
        <v>33.081358795090757</v>
      </c>
      <c r="E45" s="99">
        <v>32.393091773043061</v>
      </c>
      <c r="F45" s="99">
        <v>37.237312843953305</v>
      </c>
      <c r="G45" s="99">
        <v>41.374018893233163</v>
      </c>
      <c r="H45" s="99">
        <v>39.753729829822326</v>
      </c>
      <c r="I45" s="99">
        <v>36.271403921119592</v>
      </c>
      <c r="J45" s="99">
        <v>40.444629739043947</v>
      </c>
      <c r="K45" s="99">
        <v>43.492895693968592</v>
      </c>
      <c r="L45" s="99">
        <v>39.503599170122577</v>
      </c>
      <c r="M45" s="99">
        <v>38.163923682814996</v>
      </c>
      <c r="N45" s="99">
        <v>36.416933825989368</v>
      </c>
      <c r="O45" s="99">
        <v>35.684468690407293</v>
      </c>
      <c r="P45" s="99">
        <v>28.185961633311226</v>
      </c>
      <c r="Q45" s="99">
        <v>33.644458740439937</v>
      </c>
      <c r="R45" s="99">
        <v>33.007329608789689</v>
      </c>
      <c r="S45" s="99">
        <v>29.29893905007069</v>
      </c>
      <c r="T45" s="99">
        <v>35.066404749129198</v>
      </c>
      <c r="U45" s="99">
        <v>31.069681497633916</v>
      </c>
      <c r="V45" s="99">
        <v>31.305652626641564</v>
      </c>
      <c r="W45" s="99">
        <v>32.238055450501633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3.7317236434593903</v>
      </c>
      <c r="C49" s="123">
        <v>3.7079581049201611</v>
      </c>
      <c r="D49" s="123">
        <v>3.8388386212180095</v>
      </c>
      <c r="E49" s="123">
        <v>3.7638648512890032</v>
      </c>
      <c r="F49" s="123">
        <v>4.5328115246358509</v>
      </c>
      <c r="G49" s="123">
        <v>4.5552642910064112</v>
      </c>
      <c r="H49" s="123">
        <v>4.6844874581664717</v>
      </c>
      <c r="I49" s="123">
        <v>4.2968781384877239</v>
      </c>
      <c r="J49" s="123">
        <v>4.5548712902253907</v>
      </c>
      <c r="K49" s="123">
        <v>4.7977002789229291</v>
      </c>
      <c r="L49" s="123">
        <v>4.0954290164574747</v>
      </c>
      <c r="M49" s="123">
        <v>4.6365775240276355</v>
      </c>
      <c r="N49" s="123">
        <v>3.9222611861687775</v>
      </c>
      <c r="O49" s="123">
        <v>3.8175248308055751</v>
      </c>
      <c r="P49" s="123">
        <v>3.7938680981263406</v>
      </c>
      <c r="Q49" s="123">
        <v>3.8340249075719193</v>
      </c>
      <c r="R49" s="123">
        <v>3.7571056758764336</v>
      </c>
      <c r="S49" s="123">
        <v>3.4298226820964253</v>
      </c>
      <c r="T49" s="123">
        <v>4.4180674257544919</v>
      </c>
      <c r="U49" s="123">
        <v>3.7685021663101126</v>
      </c>
      <c r="V49" s="123">
        <v>3.9336392965913358</v>
      </c>
      <c r="W49" s="123">
        <v>3.7015687625796336</v>
      </c>
      <c r="DA49" s="130" t="s">
        <v>3127</v>
      </c>
    </row>
    <row r="50" spans="1:105" ht="12" customHeight="1" x14ac:dyDescent="0.25">
      <c r="A50" s="97" t="s">
        <v>138</v>
      </c>
      <c r="B50" s="99">
        <v>6.8739564331366267</v>
      </c>
      <c r="C50" s="99">
        <v>6.9056642027521429</v>
      </c>
      <c r="D50" s="99">
        <v>6.9122489901919879</v>
      </c>
      <c r="E50" s="99">
        <v>6.3019590215942447</v>
      </c>
      <c r="F50" s="99">
        <v>7.1024134246359427</v>
      </c>
      <c r="G50" s="99">
        <v>6.8199757069076332</v>
      </c>
      <c r="H50" s="99">
        <v>6.7692018519111485</v>
      </c>
      <c r="I50" s="99">
        <v>5.9116986750351872</v>
      </c>
      <c r="J50" s="99">
        <v>6.0070784487629636</v>
      </c>
      <c r="K50" s="99">
        <v>6.3749930587203849</v>
      </c>
      <c r="L50" s="99">
        <v>5.6959447901679914</v>
      </c>
      <c r="M50" s="99">
        <v>6.7797106533432512</v>
      </c>
      <c r="N50" s="99">
        <v>5.9228090725982252</v>
      </c>
      <c r="O50" s="99">
        <v>5.8149746360337282</v>
      </c>
      <c r="P50" s="99">
        <v>5.6770524760308056</v>
      </c>
      <c r="Q50" s="99">
        <v>5.6993574916023517</v>
      </c>
      <c r="R50" s="99">
        <v>5.4744292238701879</v>
      </c>
      <c r="S50" s="99">
        <v>4.8354039499276169</v>
      </c>
      <c r="T50" s="99">
        <v>6.0321369312915936</v>
      </c>
      <c r="U50" s="99">
        <v>4.9892413268057059</v>
      </c>
      <c r="V50" s="99">
        <v>4.9820716600775654</v>
      </c>
      <c r="W50" s="99">
        <v>4.3257762826843225</v>
      </c>
      <c r="DA50" s="63" t="s">
        <v>3128</v>
      </c>
    </row>
    <row r="51" spans="1:105" ht="12" customHeight="1" x14ac:dyDescent="0.25">
      <c r="A51" s="97" t="s">
        <v>137</v>
      </c>
      <c r="B51" s="99">
        <v>1.2384992727041655</v>
      </c>
      <c r="C51" s="99">
        <v>1.0761346997479659</v>
      </c>
      <c r="D51" s="99">
        <v>1.2649167608698841</v>
      </c>
      <c r="E51" s="99">
        <v>0.96266218463479114</v>
      </c>
      <c r="F51" s="99">
        <v>1.3521429615340006</v>
      </c>
      <c r="G51" s="99">
        <v>1.0971499988649733</v>
      </c>
      <c r="H51" s="99">
        <v>1.1019550621380223</v>
      </c>
      <c r="I51" s="99">
        <v>0.96141598089718616</v>
      </c>
      <c r="J51" s="99">
        <v>1.2294273492285996</v>
      </c>
      <c r="K51" s="99">
        <v>1.1007464255002715</v>
      </c>
      <c r="L51" s="99">
        <v>0.90639498386608142</v>
      </c>
      <c r="M51" s="99">
        <v>1.295799058380918</v>
      </c>
      <c r="N51" s="99">
        <v>0.89258949817936895</v>
      </c>
      <c r="O51" s="99">
        <v>0.87392396296876007</v>
      </c>
      <c r="P51" s="99">
        <v>1.2549781296388056</v>
      </c>
      <c r="Q51" s="99">
        <v>0.90474850985489164</v>
      </c>
      <c r="R51" s="99">
        <v>0.83645424492884357</v>
      </c>
      <c r="S51" s="99">
        <v>0.78852590156427005</v>
      </c>
      <c r="T51" s="99">
        <v>0.88143902659534212</v>
      </c>
      <c r="U51" s="99">
        <v>0.83234251129791592</v>
      </c>
      <c r="V51" s="99">
        <v>0.77460722186208364</v>
      </c>
      <c r="W51" s="99">
        <v>0.79555603760465665</v>
      </c>
      <c r="DA51" s="63" t="s">
        <v>3129</v>
      </c>
    </row>
    <row r="52" spans="1:105" ht="12" customHeight="1" x14ac:dyDescent="0.25">
      <c r="A52" s="100" t="s">
        <v>216</v>
      </c>
      <c r="B52" s="102">
        <v>1.2384992727041655</v>
      </c>
      <c r="C52" s="102">
        <v>1.0761346997479659</v>
      </c>
      <c r="D52" s="102">
        <v>1.2649167608698841</v>
      </c>
      <c r="E52" s="102">
        <v>0.96266218463479114</v>
      </c>
      <c r="F52" s="102">
        <v>1.3521429615340006</v>
      </c>
      <c r="G52" s="102">
        <v>1.0971499988649733</v>
      </c>
      <c r="H52" s="102">
        <v>1.1019550621380223</v>
      </c>
      <c r="I52" s="102">
        <v>0.96141598089718616</v>
      </c>
      <c r="J52" s="102">
        <v>1.2294273492285996</v>
      </c>
      <c r="K52" s="102">
        <v>1.1007464255002715</v>
      </c>
      <c r="L52" s="102">
        <v>0.90639498386608142</v>
      </c>
      <c r="M52" s="102">
        <v>1.295799058380918</v>
      </c>
      <c r="N52" s="102">
        <v>0.89258949817936895</v>
      </c>
      <c r="O52" s="102">
        <v>0.87392396296876007</v>
      </c>
      <c r="P52" s="102">
        <v>1.2549781296388056</v>
      </c>
      <c r="Q52" s="102">
        <v>0.90474850985489164</v>
      </c>
      <c r="R52" s="102">
        <v>0.83645424492884357</v>
      </c>
      <c r="S52" s="102">
        <v>0.78852590156427005</v>
      </c>
      <c r="T52" s="102">
        <v>0.88143902659534212</v>
      </c>
      <c r="U52" s="102">
        <v>0.83234251129791592</v>
      </c>
      <c r="V52" s="102">
        <v>0.77460722186208364</v>
      </c>
      <c r="W52" s="102">
        <v>0.79555603760465665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1.0165345905002952</v>
      </c>
      <c r="C58" s="123">
        <v>0.96700091813757472</v>
      </c>
      <c r="D58" s="123">
        <v>0.97412775971611787</v>
      </c>
      <c r="E58" s="123">
        <v>0.95475560777676138</v>
      </c>
      <c r="F58" s="123">
        <v>1.0276676698840106</v>
      </c>
      <c r="G58" s="123">
        <v>0.91780740305163322</v>
      </c>
      <c r="H58" s="123">
        <v>0.81752511014521156</v>
      </c>
      <c r="I58" s="123">
        <v>0.72229766219416003</v>
      </c>
      <c r="J58" s="123">
        <v>0.71823409924429704</v>
      </c>
      <c r="K58" s="123">
        <v>0.69809119516506557</v>
      </c>
      <c r="L58" s="123">
        <v>0.684451124379575</v>
      </c>
      <c r="M58" s="123">
        <v>0.7005445323916798</v>
      </c>
      <c r="N58" s="123">
        <v>0.62757891692999834</v>
      </c>
      <c r="O58" s="123">
        <v>0.6368631583768255</v>
      </c>
      <c r="P58" s="123">
        <v>0.64972931087177099</v>
      </c>
      <c r="Q58" s="123">
        <v>0.60973286671476257</v>
      </c>
      <c r="R58" s="123">
        <v>0.62637822948119704</v>
      </c>
      <c r="S58" s="123">
        <v>0.64566778420382076</v>
      </c>
      <c r="T58" s="123">
        <v>0.64759885865073985</v>
      </c>
      <c r="U58" s="123">
        <v>0.61796438768713668</v>
      </c>
      <c r="V58" s="123">
        <v>0.61037959341600712</v>
      </c>
      <c r="W58" s="123">
        <v>0.58133807962694639</v>
      </c>
      <c r="DA58" s="130" t="s">
        <v>3136</v>
      </c>
    </row>
    <row r="59" spans="1:105" ht="12" customHeight="1" x14ac:dyDescent="0.25">
      <c r="A59" s="97" t="s">
        <v>50</v>
      </c>
      <c r="B59" s="99">
        <v>2.5487980049697847</v>
      </c>
      <c r="C59" s="99">
        <v>2.4861484822255129</v>
      </c>
      <c r="D59" s="99">
        <v>2.5242394309487941</v>
      </c>
      <c r="E59" s="99">
        <v>2.4665603081557288</v>
      </c>
      <c r="F59" s="99">
        <v>2.6403067292274978</v>
      </c>
      <c r="G59" s="99">
        <v>2.4648423840354625</v>
      </c>
      <c r="H59" s="99">
        <v>2.3592890417440557</v>
      </c>
      <c r="I59" s="99">
        <v>2.145839317566038</v>
      </c>
      <c r="J59" s="99">
        <v>2.1031605934164133</v>
      </c>
      <c r="K59" s="99">
        <v>1.9961174814181315</v>
      </c>
      <c r="L59" s="99">
        <v>1.9442251763087497</v>
      </c>
      <c r="M59" s="99">
        <v>1.9849253779544376</v>
      </c>
      <c r="N59" s="99">
        <v>1.7161859992623498</v>
      </c>
      <c r="O59" s="99">
        <v>1.7073177290711461</v>
      </c>
      <c r="P59" s="99">
        <v>1.7516690745277785</v>
      </c>
      <c r="Q59" s="99">
        <v>1.6684434517012379</v>
      </c>
      <c r="R59" s="99">
        <v>1.7358442548914086</v>
      </c>
      <c r="S59" s="99">
        <v>1.8796345411984823</v>
      </c>
      <c r="T59" s="99">
        <v>1.9347197468007464</v>
      </c>
      <c r="U59" s="99">
        <v>1.9184810338794744</v>
      </c>
      <c r="V59" s="99">
        <v>1.949767261966296</v>
      </c>
      <c r="W59" s="99">
        <v>1.8776282916420097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26.470386586091724</v>
      </c>
      <c r="C62" s="118">
        <f t="shared" si="21"/>
        <v>27.698589181129492</v>
      </c>
      <c r="D62" s="118">
        <f t="shared" si="21"/>
        <v>26.823887854382303</v>
      </c>
      <c r="E62" s="118">
        <f t="shared" si="21"/>
        <v>29.645977955574523</v>
      </c>
      <c r="F62" s="118">
        <f t="shared" si="21"/>
        <v>30.319981442217152</v>
      </c>
      <c r="G62" s="118">
        <f t="shared" si="21"/>
        <v>31.997803805923251</v>
      </c>
      <c r="H62" s="118">
        <f t="shared" si="21"/>
        <v>30.115323390185662</v>
      </c>
      <c r="I62" s="118">
        <f t="shared" si="21"/>
        <v>29.172686410403116</v>
      </c>
      <c r="J62" s="118">
        <f t="shared" si="21"/>
        <v>28.51758690289234</v>
      </c>
      <c r="K62" s="118">
        <f t="shared" si="21"/>
        <v>29.054197511126684</v>
      </c>
      <c r="L62" s="118">
        <f t="shared" si="21"/>
        <v>31.727558515122496</v>
      </c>
      <c r="M62" s="118">
        <f t="shared" si="21"/>
        <v>29.962225623827607</v>
      </c>
      <c r="N62" s="118">
        <f t="shared" si="21"/>
        <v>29.540090784511541</v>
      </c>
      <c r="O62" s="118">
        <f t="shared" si="21"/>
        <v>29.062773903728967</v>
      </c>
      <c r="P62" s="118">
        <f t="shared" si="21"/>
        <v>23.844129684949902</v>
      </c>
      <c r="Q62" s="118">
        <f t="shared" si="21"/>
        <v>26.57399028794342</v>
      </c>
      <c r="R62" s="118">
        <f t="shared" ref="R62:V62" si="22">R63+R66+R68+R77</f>
        <v>26.585717016021185</v>
      </c>
      <c r="S62" s="118">
        <f t="shared" si="22"/>
        <v>26.798184398265565</v>
      </c>
      <c r="T62" s="118">
        <f t="shared" si="22"/>
        <v>25.404814835317207</v>
      </c>
      <c r="U62" s="118">
        <f t="shared" si="22"/>
        <v>25.045316546529442</v>
      </c>
      <c r="V62" s="118">
        <f t="shared" si="22"/>
        <v>24.891556314547504</v>
      </c>
      <c r="W62" s="118">
        <f t="shared" ref="W62" si="23">W63+W66+W68+W77</f>
        <v>24.779011242097294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20.06965543101192</v>
      </c>
      <c r="C63" s="123">
        <f t="shared" si="24"/>
        <v>21.212504880648162</v>
      </c>
      <c r="D63" s="123">
        <f t="shared" si="24"/>
        <v>20.418526086887773</v>
      </c>
      <c r="E63" s="123">
        <f t="shared" si="24"/>
        <v>23.346194732002839</v>
      </c>
      <c r="F63" s="123">
        <f t="shared" si="24"/>
        <v>24.533588596195596</v>
      </c>
      <c r="G63" s="123">
        <f t="shared" si="24"/>
        <v>25.909528629355652</v>
      </c>
      <c r="H63" s="123">
        <f t="shared" si="24"/>
        <v>24.01378678544911</v>
      </c>
      <c r="I63" s="123">
        <f t="shared" si="24"/>
        <v>23.230592315867391</v>
      </c>
      <c r="J63" s="123">
        <f t="shared" si="24"/>
        <v>23.31805947499776</v>
      </c>
      <c r="K63" s="123">
        <f t="shared" si="24"/>
        <v>23.613112371054765</v>
      </c>
      <c r="L63" s="123">
        <f t="shared" si="24"/>
        <v>25.865721591175674</v>
      </c>
      <c r="M63" s="123">
        <f t="shared" si="24"/>
        <v>24.290830249613247</v>
      </c>
      <c r="N63" s="123">
        <f t="shared" si="24"/>
        <v>24.064475961102797</v>
      </c>
      <c r="O63" s="123">
        <f t="shared" si="24"/>
        <v>23.625726705602993</v>
      </c>
      <c r="P63" s="123">
        <f t="shared" si="24"/>
        <v>18.904112348734703</v>
      </c>
      <c r="Q63" s="123">
        <f t="shared" si="24"/>
        <v>21.460449830573861</v>
      </c>
      <c r="R63" s="123">
        <f t="shared" ref="R63:V63" si="25">SUM(R64:R65)</f>
        <v>21.404074299917024</v>
      </c>
      <c r="S63" s="123">
        <f t="shared" si="25"/>
        <v>21.538931975078619</v>
      </c>
      <c r="T63" s="123">
        <f t="shared" si="25"/>
        <v>20.27606097523763</v>
      </c>
      <c r="U63" s="123">
        <f t="shared" si="25"/>
        <v>19.944815907821734</v>
      </c>
      <c r="V63" s="123">
        <f t="shared" si="25"/>
        <v>19.746537528621808</v>
      </c>
      <c r="W63" s="123">
        <f t="shared" ref="W63" si="26">SUM(W64:W65)</f>
        <v>20.494960645678514</v>
      </c>
      <c r="DA63" s="130" t="s">
        <v>3140</v>
      </c>
    </row>
    <row r="64" spans="1:105" ht="12" customHeight="1" x14ac:dyDescent="0.25">
      <c r="A64" s="97" t="s">
        <v>217</v>
      </c>
      <c r="B64" s="99">
        <v>20.06965543101192</v>
      </c>
      <c r="C64" s="99">
        <v>21.212504880648162</v>
      </c>
      <c r="D64" s="99">
        <v>20.418526086887773</v>
      </c>
      <c r="E64" s="99">
        <v>23.346194732002839</v>
      </c>
      <c r="F64" s="99">
        <v>24.533588596195596</v>
      </c>
      <c r="G64" s="99">
        <v>25.909528629355652</v>
      </c>
      <c r="H64" s="99">
        <v>24.01378678544911</v>
      </c>
      <c r="I64" s="99">
        <v>23.230592315867391</v>
      </c>
      <c r="J64" s="99">
        <v>23.31805947499776</v>
      </c>
      <c r="K64" s="99">
        <v>23.613112371054765</v>
      </c>
      <c r="L64" s="99">
        <v>25.865721591175674</v>
      </c>
      <c r="M64" s="99">
        <v>24.290830249613247</v>
      </c>
      <c r="N64" s="99">
        <v>24.064475961102797</v>
      </c>
      <c r="O64" s="99">
        <v>23.625726705602993</v>
      </c>
      <c r="P64" s="99">
        <v>18.904112348734703</v>
      </c>
      <c r="Q64" s="99">
        <v>21.460449830573861</v>
      </c>
      <c r="R64" s="99">
        <v>21.404074299917024</v>
      </c>
      <c r="S64" s="99">
        <v>21.538931975078619</v>
      </c>
      <c r="T64" s="99">
        <v>20.27606097523763</v>
      </c>
      <c r="U64" s="99">
        <v>19.944815907821734</v>
      </c>
      <c r="V64" s="99">
        <v>19.746537528621808</v>
      </c>
      <c r="W64" s="99">
        <v>20.494960645678514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4.2554024207716381</v>
      </c>
      <c r="C68" s="123">
        <v>4.3397644038558996</v>
      </c>
      <c r="D68" s="123">
        <v>4.2660462036186066</v>
      </c>
      <c r="E68" s="123">
        <v>4.184329884066595</v>
      </c>
      <c r="F68" s="123">
        <v>3.7963224692083837</v>
      </c>
      <c r="G68" s="123">
        <v>3.9913600754301179</v>
      </c>
      <c r="H68" s="123">
        <v>4.0476652169236518</v>
      </c>
      <c r="I68" s="123">
        <v>4.1137112263433702</v>
      </c>
      <c r="J68" s="123">
        <v>3.6096181228487172</v>
      </c>
      <c r="K68" s="123">
        <v>3.7865609191331004</v>
      </c>
      <c r="L68" s="123">
        <v>4.1223246629659087</v>
      </c>
      <c r="M68" s="123">
        <v>3.9433209872791983</v>
      </c>
      <c r="N68" s="123">
        <v>4.000710706313626</v>
      </c>
      <c r="O68" s="123">
        <v>3.907255506485086</v>
      </c>
      <c r="P68" s="123">
        <v>3.5242243699791671</v>
      </c>
      <c r="Q68" s="123">
        <v>3.6592405553656664</v>
      </c>
      <c r="R68" s="123">
        <v>3.6898048690366392</v>
      </c>
      <c r="S68" s="123">
        <v>3.5804288338269497</v>
      </c>
      <c r="T68" s="123">
        <v>3.4971037736979822</v>
      </c>
      <c r="U68" s="123">
        <v>3.425281625590999</v>
      </c>
      <c r="V68" s="123">
        <v>3.3699161208619506</v>
      </c>
      <c r="W68" s="123">
        <v>2.7452655637483048</v>
      </c>
      <c r="DA68" s="130" t="s">
        <v>3145</v>
      </c>
    </row>
    <row r="69" spans="1:105" ht="12" customHeight="1" x14ac:dyDescent="0.25">
      <c r="A69" s="97" t="s">
        <v>134</v>
      </c>
      <c r="B69" s="99">
        <v>4.9148870425893927</v>
      </c>
      <c r="C69" s="99">
        <v>4.999065762171587</v>
      </c>
      <c r="D69" s="99">
        <v>4.9580788059033214</v>
      </c>
      <c r="E69" s="99">
        <v>4.9626882677135233</v>
      </c>
      <c r="F69" s="99">
        <v>4.6612535585985357</v>
      </c>
      <c r="G69" s="99">
        <v>4.7586652385473522</v>
      </c>
      <c r="H69" s="99">
        <v>4.61620113281906</v>
      </c>
      <c r="I69" s="99">
        <v>4.4069835720559425</v>
      </c>
      <c r="J69" s="99">
        <v>3.8823091356833395</v>
      </c>
      <c r="K69" s="99">
        <v>4.0554236914430808</v>
      </c>
      <c r="L69" s="99">
        <v>4.381071796759791</v>
      </c>
      <c r="M69" s="99">
        <v>4.2055607508753541</v>
      </c>
      <c r="N69" s="99">
        <v>4.2447693304301062</v>
      </c>
      <c r="O69" s="99">
        <v>4.1281541368096448</v>
      </c>
      <c r="P69" s="99">
        <v>3.6731369231748365</v>
      </c>
      <c r="Q69" s="99">
        <v>3.7749045139896702</v>
      </c>
      <c r="R69" s="99">
        <v>3.7917931063613985</v>
      </c>
      <c r="S69" s="99">
        <v>3.6693640611809379</v>
      </c>
      <c r="T69" s="99">
        <v>3.5981157558733119</v>
      </c>
      <c r="U69" s="99">
        <v>3.5147388865988645</v>
      </c>
      <c r="V69" s="99">
        <v>3.4596573822416752</v>
      </c>
      <c r="W69" s="99">
        <v>2.8083378315881014</v>
      </c>
      <c r="DA69" s="63" t="s">
        <v>3146</v>
      </c>
    </row>
    <row r="70" spans="1:105" ht="12" customHeight="1" x14ac:dyDescent="0.25">
      <c r="A70" s="97" t="s">
        <v>133</v>
      </c>
      <c r="B70" s="99">
        <v>0.88547098656926559</v>
      </c>
      <c r="C70" s="99">
        <v>0.77314056315040736</v>
      </c>
      <c r="D70" s="99">
        <v>0.89896857143470277</v>
      </c>
      <c r="E70" s="99">
        <v>0.74422396959891102</v>
      </c>
      <c r="F70" s="99">
        <v>0.87714344217278362</v>
      </c>
      <c r="G70" s="99">
        <v>0.74631992181901674</v>
      </c>
      <c r="H70" s="99">
        <v>0.73203141715851561</v>
      </c>
      <c r="I70" s="99">
        <v>0.69853726158755403</v>
      </c>
      <c r="J70" s="99">
        <v>0.77619930430335904</v>
      </c>
      <c r="K70" s="99">
        <v>0.68675245317508338</v>
      </c>
      <c r="L70" s="99">
        <v>0.69113637844302445</v>
      </c>
      <c r="M70" s="99">
        <v>0.79108537984717731</v>
      </c>
      <c r="N70" s="99">
        <v>0.62548198449008963</v>
      </c>
      <c r="O70" s="99">
        <v>0.60597098279657269</v>
      </c>
      <c r="P70" s="99">
        <v>0.79677488296113463</v>
      </c>
      <c r="Q70" s="99">
        <v>0.59096192556609861</v>
      </c>
      <c r="R70" s="99">
        <v>0.57371484678188256</v>
      </c>
      <c r="S70" s="99">
        <v>0.5934330379970878</v>
      </c>
      <c r="T70" s="99">
        <v>0.53196363819171877</v>
      </c>
      <c r="U70" s="99">
        <v>0.58891769581790732</v>
      </c>
      <c r="V70" s="99">
        <v>0.53812030382079057</v>
      </c>
      <c r="W70" s="99">
        <v>0.52233879639245562</v>
      </c>
      <c r="DA70" s="63" t="s">
        <v>3147</v>
      </c>
    </row>
    <row r="71" spans="1:105" ht="12" customHeight="1" x14ac:dyDescent="0.25">
      <c r="A71" s="100" t="s">
        <v>217</v>
      </c>
      <c r="B71" s="102">
        <v>0.88547098656926559</v>
      </c>
      <c r="C71" s="102">
        <v>0.77314056315040736</v>
      </c>
      <c r="D71" s="102">
        <v>0.89896857143470277</v>
      </c>
      <c r="E71" s="102">
        <v>0.74422396959891102</v>
      </c>
      <c r="F71" s="102">
        <v>0.87714344217278362</v>
      </c>
      <c r="G71" s="102">
        <v>0.74631992181901674</v>
      </c>
      <c r="H71" s="102">
        <v>0.73203141715851561</v>
      </c>
      <c r="I71" s="102">
        <v>0.69853726158755403</v>
      </c>
      <c r="J71" s="102">
        <v>0.77619930430335904</v>
      </c>
      <c r="K71" s="102">
        <v>0.68675245317508338</v>
      </c>
      <c r="L71" s="102">
        <v>0.69113637844302445</v>
      </c>
      <c r="M71" s="102">
        <v>0.79108537984717731</v>
      </c>
      <c r="N71" s="102">
        <v>0.62548198449008963</v>
      </c>
      <c r="O71" s="102">
        <v>0.60597098279657269</v>
      </c>
      <c r="P71" s="102">
        <v>0.79677488296113463</v>
      </c>
      <c r="Q71" s="102">
        <v>0.59096192556609861</v>
      </c>
      <c r="R71" s="102">
        <v>0.57371484678188256</v>
      </c>
      <c r="S71" s="102">
        <v>0.5934330379970878</v>
      </c>
      <c r="T71" s="102">
        <v>0.53196363819171877</v>
      </c>
      <c r="U71" s="102">
        <v>0.58891769581790732</v>
      </c>
      <c r="V71" s="102">
        <v>0.53812030382079057</v>
      </c>
      <c r="W71" s="102">
        <v>0.52233879639245562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2.145328734308166</v>
      </c>
      <c r="C77" s="123">
        <v>2.1463198966254309</v>
      </c>
      <c r="D77" s="123">
        <v>2.1393155638759231</v>
      </c>
      <c r="E77" s="123">
        <v>2.1154533395050859</v>
      </c>
      <c r="F77" s="123">
        <v>1.9900703768131724</v>
      </c>
      <c r="G77" s="123">
        <v>2.0969151011374794</v>
      </c>
      <c r="H77" s="123">
        <v>2.0538713878129018</v>
      </c>
      <c r="I77" s="123">
        <v>1.8283828681923577</v>
      </c>
      <c r="J77" s="123">
        <v>1.5899093050458659</v>
      </c>
      <c r="K77" s="123">
        <v>1.6545242209388167</v>
      </c>
      <c r="L77" s="123">
        <v>1.7395122609809124</v>
      </c>
      <c r="M77" s="123">
        <v>1.7280743869351629</v>
      </c>
      <c r="N77" s="123">
        <v>1.4749041170951187</v>
      </c>
      <c r="O77" s="123">
        <v>1.5297916916408887</v>
      </c>
      <c r="P77" s="123">
        <v>1.4157929662360342</v>
      </c>
      <c r="Q77" s="123">
        <v>1.454299902003894</v>
      </c>
      <c r="R77" s="123">
        <v>1.4918378470675209</v>
      </c>
      <c r="S77" s="123">
        <v>1.6788235893599972</v>
      </c>
      <c r="T77" s="123">
        <v>1.6316500863815935</v>
      </c>
      <c r="U77" s="123">
        <v>1.6752190131167111</v>
      </c>
      <c r="V77" s="123">
        <v>1.7751026650637463</v>
      </c>
      <c r="W77" s="123">
        <v>1.5387850326704766</v>
      </c>
      <c r="DA77" s="130" t="s">
        <v>3154</v>
      </c>
    </row>
    <row r="78" spans="1:105" ht="12" customHeight="1" x14ac:dyDescent="0.25">
      <c r="A78" s="97" t="s">
        <v>192</v>
      </c>
      <c r="B78" s="99">
        <v>2.2262484226492942</v>
      </c>
      <c r="C78" s="99">
        <v>2.2433855008539378</v>
      </c>
      <c r="D78" s="99">
        <v>2.2560588654794276</v>
      </c>
      <c r="E78" s="99">
        <v>2.275176565579252</v>
      </c>
      <c r="F78" s="99">
        <v>2.2019233521845347</v>
      </c>
      <c r="G78" s="99">
        <v>2.265489446480641</v>
      </c>
      <c r="H78" s="99">
        <v>2.188028861067326</v>
      </c>
      <c r="I78" s="99">
        <v>1.9070483903862125</v>
      </c>
      <c r="J78" s="99">
        <v>1.700171930555626</v>
      </c>
      <c r="K78" s="99">
        <v>1.7617915287772079</v>
      </c>
      <c r="L78" s="99">
        <v>1.8094430283959284</v>
      </c>
      <c r="M78" s="99">
        <v>1.7668568040921446</v>
      </c>
      <c r="N78" s="99">
        <v>1.5153352467692882</v>
      </c>
      <c r="O78" s="99">
        <v>1.5857634909639475</v>
      </c>
      <c r="P78" s="99">
        <v>1.453129730695399</v>
      </c>
      <c r="Q78" s="99">
        <v>1.490939257364255</v>
      </c>
      <c r="R78" s="99">
        <v>1.5279621842367115</v>
      </c>
      <c r="S78" s="99">
        <v>1.7201913704303511</v>
      </c>
      <c r="T78" s="99">
        <v>1.677220387059164</v>
      </c>
      <c r="U78" s="99">
        <v>1.7183826212792519</v>
      </c>
      <c r="V78" s="99">
        <v>1.8232224223200457</v>
      </c>
      <c r="W78" s="99">
        <v>1.5814445435888895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3.073409042031499</v>
      </c>
      <c r="C81" s="118">
        <f t="shared" si="28"/>
        <v>2.8908379944628897</v>
      </c>
      <c r="D81" s="118">
        <f t="shared" si="28"/>
        <v>2.5747560292525606</v>
      </c>
      <c r="E81" s="118">
        <f t="shared" si="28"/>
        <v>2.4851734558731455</v>
      </c>
      <c r="F81" s="118">
        <f t="shared" si="28"/>
        <v>2.6957228870740497</v>
      </c>
      <c r="G81" s="118">
        <f t="shared" si="28"/>
        <v>2.1681066124225974</v>
      </c>
      <c r="H81" s="118">
        <f t="shared" si="28"/>
        <v>1.8323805874938814</v>
      </c>
      <c r="I81" s="118">
        <f t="shared" si="28"/>
        <v>1.4440773006205689</v>
      </c>
      <c r="J81" s="118">
        <f t="shared" si="28"/>
        <v>1.3972305711024631</v>
      </c>
      <c r="K81" s="118">
        <f t="shared" si="28"/>
        <v>1.3729061902531066</v>
      </c>
      <c r="L81" s="118">
        <f t="shared" si="28"/>
        <v>1.4123735422737571</v>
      </c>
      <c r="M81" s="118">
        <f t="shared" si="28"/>
        <v>1.5255792105151031</v>
      </c>
      <c r="N81" s="118">
        <f t="shared" si="28"/>
        <v>1.3612748398814671</v>
      </c>
      <c r="O81" s="118">
        <f t="shared" si="28"/>
        <v>1.2783512062877991</v>
      </c>
      <c r="P81" s="118">
        <f t="shared" si="28"/>
        <v>1.1722698477409612</v>
      </c>
      <c r="Q81" s="118">
        <f t="shared" si="28"/>
        <v>1.1228299837957432</v>
      </c>
      <c r="R81" s="118">
        <f t="shared" ref="R81:V81" si="29">R82+R85+R87+R100</f>
        <v>1.1512091007045759</v>
      </c>
      <c r="S81" s="118">
        <f t="shared" si="29"/>
        <v>1.1942237165101823</v>
      </c>
      <c r="T81" s="118">
        <f t="shared" si="29"/>
        <v>1.2151802400547054</v>
      </c>
      <c r="U81" s="118">
        <f t="shared" si="29"/>
        <v>1.1664988547401491</v>
      </c>
      <c r="V81" s="118">
        <f t="shared" si="29"/>
        <v>1.1525450626750642</v>
      </c>
      <c r="W81" s="118">
        <f t="shared" ref="W81" si="30">W82+W85+W87+W100</f>
        <v>1.0776603999666181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2.1423835133196962</v>
      </c>
      <c r="C87" s="123">
        <v>2.0340438697925323</v>
      </c>
      <c r="D87" s="123">
        <v>1.7128332318624735</v>
      </c>
      <c r="E87" s="123">
        <v>1.5991813558967123</v>
      </c>
      <c r="F87" s="123">
        <v>1.7443057863230274</v>
      </c>
      <c r="G87" s="123">
        <v>1.3447890127273241</v>
      </c>
      <c r="H87" s="123">
        <v>1.098408839113288</v>
      </c>
      <c r="I87" s="123">
        <v>0.81188318123754066</v>
      </c>
      <c r="J87" s="123">
        <v>0.74398170049795576</v>
      </c>
      <c r="K87" s="123">
        <v>0.7457801791402513</v>
      </c>
      <c r="L87" s="123">
        <v>0.79692061132052028</v>
      </c>
      <c r="M87" s="123">
        <v>0.89894567261872527</v>
      </c>
      <c r="N87" s="123">
        <v>0.80873589599060669</v>
      </c>
      <c r="O87" s="123">
        <v>0.72868244004325222</v>
      </c>
      <c r="P87" s="123">
        <v>0.59832790218121568</v>
      </c>
      <c r="Q87" s="123">
        <v>0.59039036201803197</v>
      </c>
      <c r="R87" s="123">
        <v>0.60445112633818665</v>
      </c>
      <c r="S87" s="123">
        <v>0.62470374758083547</v>
      </c>
      <c r="T87" s="123">
        <v>0.6345699664990595</v>
      </c>
      <c r="U87" s="123">
        <v>0.60339749707627877</v>
      </c>
      <c r="V87" s="123">
        <v>0.58928739535059216</v>
      </c>
      <c r="W87" s="123">
        <v>0.54479369698332836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5.1600695863454478</v>
      </c>
      <c r="C92" s="102">
        <v>5.1994769668902112</v>
      </c>
      <c r="D92" s="102">
        <v>5.0896770558755993</v>
      </c>
      <c r="E92" s="102">
        <v>4.9851693666124302</v>
      </c>
      <c r="F92" s="102">
        <v>5.6201358515714093</v>
      </c>
      <c r="G92" s="102">
        <v>5.0994714992800496</v>
      </c>
      <c r="H92" s="102">
        <v>4.9722976758200597</v>
      </c>
      <c r="I92" s="102">
        <v>4.5656066821818726</v>
      </c>
      <c r="J92" s="102">
        <v>4.3775844414166007</v>
      </c>
      <c r="K92" s="102">
        <v>4.4325443945676621</v>
      </c>
      <c r="L92" s="102">
        <v>4.7461626639741388</v>
      </c>
      <c r="M92" s="102">
        <v>5.2747454754921854</v>
      </c>
      <c r="N92" s="102">
        <v>4.8914429459440179</v>
      </c>
      <c r="O92" s="102">
        <v>4.6611736846019891</v>
      </c>
      <c r="P92" s="102">
        <v>4.1897368619676412</v>
      </c>
      <c r="Q92" s="102">
        <v>4.1749013639964918</v>
      </c>
      <c r="R92" s="102">
        <v>4.1435931307521345</v>
      </c>
      <c r="S92" s="102">
        <v>4.0892868639550128</v>
      </c>
      <c r="T92" s="102">
        <v>3.9674671593254458</v>
      </c>
      <c r="U92" s="102">
        <v>3.6910776189091248</v>
      </c>
      <c r="V92" s="102">
        <v>3.5219203721096211</v>
      </c>
      <c r="W92" s="102">
        <v>3.2363785850152067</v>
      </c>
      <c r="DA92" s="131" t="s">
        <v>3168</v>
      </c>
    </row>
    <row r="93" spans="1:105" ht="12" customHeight="1" x14ac:dyDescent="0.25">
      <c r="A93" s="107" t="s">
        <v>123</v>
      </c>
      <c r="B93" s="105">
        <v>0.92965045185772643</v>
      </c>
      <c r="C93" s="105">
        <v>0.80985818228560658</v>
      </c>
      <c r="D93" s="105">
        <v>0.93299234169501699</v>
      </c>
      <c r="E93" s="105">
        <v>0.76450018220234173</v>
      </c>
      <c r="F93" s="105">
        <v>1.0794307688998086</v>
      </c>
      <c r="G93" s="105">
        <v>0.83471680450856434</v>
      </c>
      <c r="H93" s="105">
        <v>0.82787911085362287</v>
      </c>
      <c r="I93" s="105">
        <v>0.76275845626300054</v>
      </c>
      <c r="J93" s="105">
        <v>0.92100029027858954</v>
      </c>
      <c r="K93" s="105">
        <v>0.78515162151683537</v>
      </c>
      <c r="L93" s="105">
        <v>0.77860192432253583</v>
      </c>
      <c r="M93" s="105">
        <v>1.0246839522125033</v>
      </c>
      <c r="N93" s="105">
        <v>0.73592748080593706</v>
      </c>
      <c r="O93" s="105">
        <v>0.69262317910190496</v>
      </c>
      <c r="P93" s="105">
        <v>0.92526980664086311</v>
      </c>
      <c r="Q93" s="105">
        <v>0.66182793298460918</v>
      </c>
      <c r="R93" s="105">
        <v>0.63513932439039511</v>
      </c>
      <c r="S93" s="105">
        <v>0.67236172648261749</v>
      </c>
      <c r="T93" s="105">
        <v>0.59669851218544934</v>
      </c>
      <c r="U93" s="105">
        <v>0.63128496271077439</v>
      </c>
      <c r="V93" s="105">
        <v>0.55849435966663596</v>
      </c>
      <c r="W93" s="105">
        <v>0.62815025121891799</v>
      </c>
      <c r="DA93" s="132" t="s">
        <v>3169</v>
      </c>
    </row>
    <row r="94" spans="1:105" ht="12" customHeight="1" x14ac:dyDescent="0.25">
      <c r="A94" s="108" t="s">
        <v>50</v>
      </c>
      <c r="B94" s="99">
        <v>0.92965045185772643</v>
      </c>
      <c r="C94" s="99">
        <v>0.80985818228560658</v>
      </c>
      <c r="D94" s="99">
        <v>0.93299234169501699</v>
      </c>
      <c r="E94" s="99">
        <v>0.76450018220234173</v>
      </c>
      <c r="F94" s="99">
        <v>1.0794307688998086</v>
      </c>
      <c r="G94" s="99">
        <v>0.83471680450856434</v>
      </c>
      <c r="H94" s="99">
        <v>0.82787911085362287</v>
      </c>
      <c r="I94" s="99">
        <v>0.76275845626300054</v>
      </c>
      <c r="J94" s="99">
        <v>0.92100029027858954</v>
      </c>
      <c r="K94" s="99">
        <v>0.78515162151683537</v>
      </c>
      <c r="L94" s="99">
        <v>0.77860192432253583</v>
      </c>
      <c r="M94" s="99">
        <v>1.0246839522125033</v>
      </c>
      <c r="N94" s="99">
        <v>0.73592748080593706</v>
      </c>
      <c r="O94" s="99">
        <v>0.69262317910190496</v>
      </c>
      <c r="P94" s="99">
        <v>0.92526980664086311</v>
      </c>
      <c r="Q94" s="99">
        <v>0.66182793298460918</v>
      </c>
      <c r="R94" s="99">
        <v>0.63513932439039511</v>
      </c>
      <c r="S94" s="99">
        <v>0.67236172648261749</v>
      </c>
      <c r="T94" s="99">
        <v>0.59669851218544934</v>
      </c>
      <c r="U94" s="99">
        <v>0.63128496271077439</v>
      </c>
      <c r="V94" s="99">
        <v>0.55849435966663596</v>
      </c>
      <c r="W94" s="99">
        <v>0.62815025121891799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0.93102552871180255</v>
      </c>
      <c r="C100" s="123">
        <v>0.85679412467035732</v>
      </c>
      <c r="D100" s="123">
        <v>0.86192279739008726</v>
      </c>
      <c r="E100" s="123">
        <v>0.88599209997643313</v>
      </c>
      <c r="F100" s="123">
        <v>0.95141710075102248</v>
      </c>
      <c r="G100" s="123">
        <v>0.82331759969527329</v>
      </c>
      <c r="H100" s="123">
        <v>0.73397174838059343</v>
      </c>
      <c r="I100" s="123">
        <v>0.63219411938302839</v>
      </c>
      <c r="J100" s="123">
        <v>0.65324887060450731</v>
      </c>
      <c r="K100" s="123">
        <v>0.62712601111285515</v>
      </c>
      <c r="L100" s="123">
        <v>0.61545293095323672</v>
      </c>
      <c r="M100" s="123">
        <v>0.62663353789637777</v>
      </c>
      <c r="N100" s="123">
        <v>0.55253894389086045</v>
      </c>
      <c r="O100" s="123">
        <v>0.54966876624454697</v>
      </c>
      <c r="P100" s="123">
        <v>0.57394194555974554</v>
      </c>
      <c r="Q100" s="123">
        <v>0.5324396217777112</v>
      </c>
      <c r="R100" s="123">
        <v>0.54675797436638918</v>
      </c>
      <c r="S100" s="123">
        <v>0.56951996892934675</v>
      </c>
      <c r="T100" s="123">
        <v>0.58061027355564587</v>
      </c>
      <c r="U100" s="123">
        <v>0.56310135766387026</v>
      </c>
      <c r="V100" s="123">
        <v>0.56325766732447213</v>
      </c>
      <c r="W100" s="123">
        <v>0.53286670298328975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2.5487980049697847</v>
      </c>
      <c r="C102" s="99">
        <v>2.4824519511838079</v>
      </c>
      <c r="D102" s="99">
        <v>2.513861902588356</v>
      </c>
      <c r="E102" s="99">
        <v>2.4539480152709956</v>
      </c>
      <c r="F102" s="99">
        <v>2.6287572664260157</v>
      </c>
      <c r="G102" s="99">
        <v>2.4564420996334744</v>
      </c>
      <c r="H102" s="99">
        <v>2.3561678595650557</v>
      </c>
      <c r="I102" s="99">
        <v>2.145444750477163</v>
      </c>
      <c r="J102" s="99">
        <v>2.1026338360864907</v>
      </c>
      <c r="K102" s="99">
        <v>1.9958148095960322</v>
      </c>
      <c r="L102" s="99">
        <v>1.943953942325334</v>
      </c>
      <c r="M102" s="99">
        <v>1.984915077355734</v>
      </c>
      <c r="N102" s="99">
        <v>1.7164098128620573</v>
      </c>
      <c r="O102" s="99">
        <v>1.707613714949306</v>
      </c>
      <c r="P102" s="99">
        <v>1.7517666134176975</v>
      </c>
      <c r="Q102" s="99">
        <v>1.6684370073046657</v>
      </c>
      <c r="R102" s="99">
        <v>1.7357345568158249</v>
      </c>
      <c r="S102" s="99">
        <v>1.8794806913415447</v>
      </c>
      <c r="T102" s="99">
        <v>1.934790434673846</v>
      </c>
      <c r="U102" s="99">
        <v>1.9189194629484583</v>
      </c>
      <c r="V102" s="99">
        <v>1.9504701832247124</v>
      </c>
      <c r="W102" s="99">
        <v>1.8777986501093655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1.0166989552327608</v>
      </c>
      <c r="C105" s="118">
        <f t="shared" si="35"/>
        <v>0.9646750671046016</v>
      </c>
      <c r="D105" s="118">
        <f t="shared" si="35"/>
        <v>0.9670033536389635</v>
      </c>
      <c r="E105" s="118">
        <f t="shared" si="35"/>
        <v>0.95508054304202983</v>
      </c>
      <c r="F105" s="118">
        <f t="shared" si="35"/>
        <v>1.0282663265808438</v>
      </c>
      <c r="G105" s="118">
        <f t="shared" si="35"/>
        <v>0.91763327094005442</v>
      </c>
      <c r="H105" s="118">
        <f t="shared" si="35"/>
        <v>0.82029961112006322</v>
      </c>
      <c r="I105" s="118">
        <f t="shared" si="35"/>
        <v>0.71702307885654037</v>
      </c>
      <c r="J105" s="118">
        <f t="shared" si="35"/>
        <v>0.73573532203034753</v>
      </c>
      <c r="K105" s="118">
        <f t="shared" si="35"/>
        <v>0.706693156452329</v>
      </c>
      <c r="L105" s="118">
        <f t="shared" si="35"/>
        <v>0.6838258536895383</v>
      </c>
      <c r="M105" s="118">
        <f t="shared" si="35"/>
        <v>0.69225005348702651</v>
      </c>
      <c r="N105" s="118">
        <f t="shared" si="35"/>
        <v>0.62013476476700258</v>
      </c>
      <c r="O105" s="118">
        <f t="shared" si="35"/>
        <v>0.6345797396396935</v>
      </c>
      <c r="P105" s="118">
        <f t="shared" si="35"/>
        <v>0.66697101436623363</v>
      </c>
      <c r="Q105" s="118">
        <f t="shared" si="35"/>
        <v>0.61991240976011486</v>
      </c>
      <c r="R105" s="118">
        <f t="shared" ref="R105:V105" si="36">R106+R109+R111+R120</f>
        <v>0.61820993405040614</v>
      </c>
      <c r="S105" s="118">
        <f t="shared" si="36"/>
        <v>0.63251591443074806</v>
      </c>
      <c r="T105" s="118">
        <f t="shared" si="36"/>
        <v>0.64495507800870566</v>
      </c>
      <c r="U105" s="118">
        <f t="shared" si="36"/>
        <v>0.62044717640258285</v>
      </c>
      <c r="V105" s="118">
        <f t="shared" si="36"/>
        <v>0.61125759125092327</v>
      </c>
      <c r="W105" s="118">
        <f t="shared" ref="W105" si="37">W106+W109+W111+W120</f>
        <v>0.5877881053446663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1.0166989552327608</v>
      </c>
      <c r="C120" s="123">
        <v>0.9646750671046016</v>
      </c>
      <c r="D120" s="123">
        <v>0.9670033536389635</v>
      </c>
      <c r="E120" s="123">
        <v>0.95508054304202983</v>
      </c>
      <c r="F120" s="123">
        <v>1.0282663265808438</v>
      </c>
      <c r="G120" s="123">
        <v>0.91763327094005442</v>
      </c>
      <c r="H120" s="123">
        <v>0.82029961112006322</v>
      </c>
      <c r="I120" s="123">
        <v>0.71702307885654037</v>
      </c>
      <c r="J120" s="123">
        <v>0.73573532203034753</v>
      </c>
      <c r="K120" s="123">
        <v>0.706693156452329</v>
      </c>
      <c r="L120" s="123">
        <v>0.6838258536895383</v>
      </c>
      <c r="M120" s="123">
        <v>0.69225005348702651</v>
      </c>
      <c r="N120" s="123">
        <v>0.62013476476700258</v>
      </c>
      <c r="O120" s="123">
        <v>0.6345797396396935</v>
      </c>
      <c r="P120" s="123">
        <v>0.66697101436623363</v>
      </c>
      <c r="Q120" s="123">
        <v>0.61991240976011486</v>
      </c>
      <c r="R120" s="123">
        <v>0.61820993405040614</v>
      </c>
      <c r="S120" s="123">
        <v>0.63251591443074806</v>
      </c>
      <c r="T120" s="123">
        <v>0.64495507800870566</v>
      </c>
      <c r="U120" s="123">
        <v>0.62044717640258285</v>
      </c>
      <c r="V120" s="123">
        <v>0.61125759125092327</v>
      </c>
      <c r="W120" s="123">
        <v>0.5877881053446663</v>
      </c>
      <c r="DA120" s="130" t="s">
        <v>3195</v>
      </c>
    </row>
    <row r="121" spans="1:105" ht="12" customHeight="1" x14ac:dyDescent="0.25">
      <c r="A121" s="97" t="s">
        <v>50</v>
      </c>
      <c r="B121" s="99">
        <v>2.5487980049697851</v>
      </c>
      <c r="C121" s="99">
        <v>2.4858934421541656</v>
      </c>
      <c r="D121" s="99">
        <v>2.522552662112119</v>
      </c>
      <c r="E121" s="99">
        <v>2.4635138066026827</v>
      </c>
      <c r="F121" s="99">
        <v>2.6370765159019416</v>
      </c>
      <c r="G121" s="99">
        <v>2.4622156089047573</v>
      </c>
      <c r="H121" s="99">
        <v>2.3581542356037373</v>
      </c>
      <c r="I121" s="99">
        <v>2.1457126073785906</v>
      </c>
      <c r="J121" s="99">
        <v>2.1029032486821602</v>
      </c>
      <c r="K121" s="99">
        <v>1.9960684106526123</v>
      </c>
      <c r="L121" s="99">
        <v>1.9443723068762775</v>
      </c>
      <c r="M121" s="99">
        <v>1.9852990664385459</v>
      </c>
      <c r="N121" s="99">
        <v>1.7165241060726928</v>
      </c>
      <c r="O121" s="99">
        <v>1.7076191025343719</v>
      </c>
      <c r="P121" s="99">
        <v>1.7518436668065485</v>
      </c>
      <c r="Q121" s="99">
        <v>1.6684876560564796</v>
      </c>
      <c r="R121" s="99">
        <v>1.735743276372294</v>
      </c>
      <c r="S121" s="99">
        <v>1.8794758600227943</v>
      </c>
      <c r="T121" s="99">
        <v>1.934865234026117</v>
      </c>
      <c r="U121" s="99">
        <v>1.9187560440390323</v>
      </c>
      <c r="V121" s="99">
        <v>1.949668708485361</v>
      </c>
      <c r="W121" s="99">
        <v>1.8776052644081973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1.095859765064596</v>
      </c>
      <c r="G124" s="118">
        <f t="shared" si="42"/>
        <v>1.0212673716695078</v>
      </c>
      <c r="H124" s="118">
        <f t="shared" si="42"/>
        <v>0.95757678283270298</v>
      </c>
      <c r="I124" s="118">
        <f t="shared" si="42"/>
        <v>0.87207546659497914</v>
      </c>
      <c r="J124" s="118">
        <f t="shared" si="42"/>
        <v>0.88478961534634004</v>
      </c>
      <c r="K124" s="118">
        <f t="shared" si="42"/>
        <v>0.83491939256111114</v>
      </c>
      <c r="L124" s="118">
        <f t="shared" si="42"/>
        <v>0.78524957003188456</v>
      </c>
      <c r="M124" s="118">
        <f t="shared" si="42"/>
        <v>0.74666850378908145</v>
      </c>
      <c r="N124" s="118">
        <f t="shared" si="42"/>
        <v>0.64597053046305075</v>
      </c>
      <c r="O124" s="118">
        <f t="shared" si="42"/>
        <v>0.62294788127302547</v>
      </c>
      <c r="P124" s="118">
        <f t="shared" si="42"/>
        <v>0.63920746579979792</v>
      </c>
      <c r="Q124" s="118">
        <f t="shared" si="42"/>
        <v>0.59773602258959313</v>
      </c>
      <c r="R124" s="118">
        <f t="shared" ref="R124:V124" si="43">R125+R128+R130+R139</f>
        <v>0.6223512976364507</v>
      </c>
      <c r="S124" s="118">
        <f t="shared" si="43"/>
        <v>0.64689670037729419</v>
      </c>
      <c r="T124" s="118">
        <f t="shared" si="43"/>
        <v>0.65253475739424593</v>
      </c>
      <c r="U124" s="118">
        <f t="shared" si="43"/>
        <v>0.62265584335937862</v>
      </c>
      <c r="V124" s="118">
        <f t="shared" si="43"/>
        <v>0.61861408511481386</v>
      </c>
      <c r="W124" s="118">
        <f t="shared" ref="W124" si="44">W125+W128+W130+W139</f>
        <v>0.58793172661328419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1.095859765064596</v>
      </c>
      <c r="G139" s="123">
        <v>1.0212673716695078</v>
      </c>
      <c r="H139" s="123">
        <v>0.95757678283270298</v>
      </c>
      <c r="I139" s="123">
        <v>0.87207546659497914</v>
      </c>
      <c r="J139" s="123">
        <v>0.88478961534634004</v>
      </c>
      <c r="K139" s="123">
        <v>0.83491939256111114</v>
      </c>
      <c r="L139" s="123">
        <v>0.78524957003188456</v>
      </c>
      <c r="M139" s="123">
        <v>0.74666850378908145</v>
      </c>
      <c r="N139" s="123">
        <v>0.64597053046305075</v>
      </c>
      <c r="O139" s="123">
        <v>0.62294788127302547</v>
      </c>
      <c r="P139" s="123">
        <v>0.63920746579979792</v>
      </c>
      <c r="Q139" s="123">
        <v>0.59773602258959313</v>
      </c>
      <c r="R139" s="123">
        <v>0.6223512976364507</v>
      </c>
      <c r="S139" s="123">
        <v>0.64689670037729419</v>
      </c>
      <c r="T139" s="123">
        <v>0.65253475739424593</v>
      </c>
      <c r="U139" s="123">
        <v>0.62265584335937862</v>
      </c>
      <c r="V139" s="123">
        <v>0.61861408511481386</v>
      </c>
      <c r="W139" s="123">
        <v>0.58793172661328419</v>
      </c>
      <c r="DA139" s="130" t="s">
        <v>3213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2.6230371242965154</v>
      </c>
      <c r="G140" s="99">
        <v>2.4537224033846754</v>
      </c>
      <c r="H140" s="99">
        <v>2.3555442085428897</v>
      </c>
      <c r="I140" s="99">
        <v>2.1457500671494949</v>
      </c>
      <c r="J140" s="99">
        <v>2.1030609642412408</v>
      </c>
      <c r="K140" s="99">
        <v>1.9958659158042682</v>
      </c>
      <c r="L140" s="99">
        <v>1.9436838658265045</v>
      </c>
      <c r="M140" s="99">
        <v>1.9842025768713487</v>
      </c>
      <c r="N140" s="99">
        <v>1.7157790244673814</v>
      </c>
      <c r="O140" s="99">
        <v>1.707223079779455</v>
      </c>
      <c r="P140" s="99">
        <v>1.7515737198452608</v>
      </c>
      <c r="Q140" s="99">
        <v>1.6683708066360148</v>
      </c>
      <c r="R140" s="99">
        <v>1.7357381614809786</v>
      </c>
      <c r="S140" s="99">
        <v>1.8795485178526314</v>
      </c>
      <c r="T140" s="99">
        <v>1.9347033201834658</v>
      </c>
      <c r="U140" s="99">
        <v>1.9184259225134856</v>
      </c>
      <c r="V140" s="99">
        <v>1.9501410676396511</v>
      </c>
      <c r="W140" s="99">
        <v>1.8782169665940895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3.628538920383269</v>
      </c>
      <c r="C143" s="118">
        <f t="shared" si="49"/>
        <v>3.4457604911726278</v>
      </c>
      <c r="D143" s="118">
        <f t="shared" si="49"/>
        <v>3.087184057013507</v>
      </c>
      <c r="E143" s="118">
        <f t="shared" si="49"/>
        <v>2.9709437178112066</v>
      </c>
      <c r="F143" s="118">
        <f t="shared" si="49"/>
        <v>3.351287992085159</v>
      </c>
      <c r="G143" s="118">
        <f t="shared" si="49"/>
        <v>2.6808428947495124</v>
      </c>
      <c r="H143" s="118">
        <f t="shared" si="49"/>
        <v>2.3322337451272754</v>
      </c>
      <c r="I143" s="118">
        <f t="shared" si="49"/>
        <v>1.8655626556745586</v>
      </c>
      <c r="J143" s="118">
        <f t="shared" si="49"/>
        <v>1.8844908133409746</v>
      </c>
      <c r="K143" s="118">
        <f t="shared" si="49"/>
        <v>1.964876865258431</v>
      </c>
      <c r="L143" s="118">
        <f t="shared" si="49"/>
        <v>2.0598903755881701</v>
      </c>
      <c r="M143" s="118">
        <f t="shared" si="49"/>
        <v>2.2891003071535212</v>
      </c>
      <c r="N143" s="118">
        <f t="shared" si="49"/>
        <v>2.0023769669060085</v>
      </c>
      <c r="O143" s="118">
        <f t="shared" si="49"/>
        <v>1.8498312359552744</v>
      </c>
      <c r="P143" s="118">
        <f t="shared" si="49"/>
        <v>1.6790521976593333</v>
      </c>
      <c r="Q143" s="118">
        <f t="shared" si="49"/>
        <v>1.5595257051709583</v>
      </c>
      <c r="R143" s="118">
        <f t="shared" ref="R143:V143" si="50">R144+R146+R148+R157</f>
        <v>1.5822634055983704</v>
      </c>
      <c r="S143" s="118">
        <f t="shared" si="50"/>
        <v>1.6046276025559529</v>
      </c>
      <c r="T143" s="118">
        <f t="shared" si="50"/>
        <v>1.5967622240646819</v>
      </c>
      <c r="U143" s="118">
        <f t="shared" si="50"/>
        <v>1.4766905347887915</v>
      </c>
      <c r="V143" s="118">
        <f t="shared" si="50"/>
        <v>1.4096325675282537</v>
      </c>
      <c r="W143" s="118">
        <f t="shared" ref="W143" si="51">W144+W146+W148+W157</f>
        <v>1.2711284351604863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2.6119762933634583</v>
      </c>
      <c r="C148" s="123">
        <v>2.5062884552567022</v>
      </c>
      <c r="D148" s="123">
        <v>2.152913659940324</v>
      </c>
      <c r="E148" s="123">
        <v>1.998359867132806</v>
      </c>
      <c r="F148" s="123">
        <v>2.2903208518292155</v>
      </c>
      <c r="G148" s="123">
        <v>1.7644071000623462</v>
      </c>
      <c r="H148" s="123">
        <v>1.5010733825711859</v>
      </c>
      <c r="I148" s="123">
        <v>1.1453456627290546</v>
      </c>
      <c r="J148" s="123">
        <v>1.0587106180491492</v>
      </c>
      <c r="K148" s="123">
        <v>1.1656709827348382</v>
      </c>
      <c r="L148" s="123">
        <v>1.2894365850616176</v>
      </c>
      <c r="M148" s="123">
        <v>1.5207099006237244</v>
      </c>
      <c r="N148" s="123">
        <v>1.335903670671867</v>
      </c>
      <c r="O148" s="123">
        <v>1.1992775248776757</v>
      </c>
      <c r="P148" s="123">
        <v>1.0145943398729229</v>
      </c>
      <c r="Q148" s="123">
        <v>0.9525807644508828</v>
      </c>
      <c r="R148" s="123">
        <v>0.96024812924942082</v>
      </c>
      <c r="S148" s="123">
        <v>0.96928618953148349</v>
      </c>
      <c r="T148" s="123">
        <v>0.95502333409001372</v>
      </c>
      <c r="U148" s="123">
        <v>0.87276404432639221</v>
      </c>
      <c r="V148" s="123">
        <v>0.8029258704036415</v>
      </c>
      <c r="W148" s="123">
        <v>0.70005284511909249</v>
      </c>
      <c r="DA148" s="130" t="s">
        <v>3221</v>
      </c>
    </row>
    <row r="149" spans="1:105" ht="12" customHeight="1" x14ac:dyDescent="0.25">
      <c r="A149" s="97" t="s">
        <v>124</v>
      </c>
      <c r="B149" s="99">
        <v>5.1600695863454495</v>
      </c>
      <c r="C149" s="99">
        <v>5.2030319546448158</v>
      </c>
      <c r="D149" s="99">
        <v>5.0980622006968961</v>
      </c>
      <c r="E149" s="99">
        <v>4.9819847878608332</v>
      </c>
      <c r="F149" s="99">
        <v>5.5968396906234972</v>
      </c>
      <c r="G149" s="99">
        <v>5.0860874104271696</v>
      </c>
      <c r="H149" s="99">
        <v>4.9700299125637315</v>
      </c>
      <c r="I149" s="99">
        <v>4.5685441210265338</v>
      </c>
      <c r="J149" s="99">
        <v>4.3672246859311024</v>
      </c>
      <c r="K149" s="99">
        <v>4.4010498225251427</v>
      </c>
      <c r="L149" s="99">
        <v>4.7036528224729119</v>
      </c>
      <c r="M149" s="99">
        <v>5.2138554050919526</v>
      </c>
      <c r="N149" s="99">
        <v>4.8415695463105148</v>
      </c>
      <c r="O149" s="99">
        <v>4.6422876392445929</v>
      </c>
      <c r="P149" s="99">
        <v>4.2228654628427158</v>
      </c>
      <c r="Q149" s="99">
        <v>4.2366928387725169</v>
      </c>
      <c r="R149" s="99">
        <v>4.185128700250905</v>
      </c>
      <c r="S149" s="99">
        <v>4.1105706742127675</v>
      </c>
      <c r="T149" s="99">
        <v>3.978059869397097</v>
      </c>
      <c r="U149" s="99">
        <v>3.6207849147305291</v>
      </c>
      <c r="V149" s="99">
        <v>3.438132561798223</v>
      </c>
      <c r="W149" s="99">
        <v>3.1400769741026031</v>
      </c>
      <c r="DA149" s="63" t="s">
        <v>3222</v>
      </c>
    </row>
    <row r="150" spans="1:105" ht="12" customHeight="1" x14ac:dyDescent="0.25">
      <c r="A150" s="97" t="s">
        <v>123</v>
      </c>
      <c r="B150" s="99">
        <v>0.92965045185772666</v>
      </c>
      <c r="C150" s="99">
        <v>0.82013491590826026</v>
      </c>
      <c r="D150" s="99">
        <v>0.95294853460526852</v>
      </c>
      <c r="E150" s="99">
        <v>0.7723669057173721</v>
      </c>
      <c r="F150" s="99">
        <v>1.0689866671935047</v>
      </c>
      <c r="G150" s="99">
        <v>0.83037610202312229</v>
      </c>
      <c r="H150" s="99">
        <v>0.82535137385001445</v>
      </c>
      <c r="I150" s="99">
        <v>0.7626952951495366</v>
      </c>
      <c r="J150" s="99">
        <v>0.91645238027519527</v>
      </c>
      <c r="K150" s="99">
        <v>0.77924799374305642</v>
      </c>
      <c r="L150" s="99">
        <v>0.77228489408734546</v>
      </c>
      <c r="M150" s="99">
        <v>1.0155787904214966</v>
      </c>
      <c r="N150" s="99">
        <v>0.73074774333364212</v>
      </c>
      <c r="O150" s="99">
        <v>0.69228681948875248</v>
      </c>
      <c r="P150" s="99">
        <v>0.93558614381371719</v>
      </c>
      <c r="Q150" s="99">
        <v>0.67447640685589216</v>
      </c>
      <c r="R150" s="99">
        <v>0.64067539445568211</v>
      </c>
      <c r="S150" s="99">
        <v>0.6739368447203169</v>
      </c>
      <c r="T150" s="99">
        <v>0.59602373658982744</v>
      </c>
      <c r="U150" s="99">
        <v>0.62035962090154917</v>
      </c>
      <c r="V150" s="99">
        <v>0.54447112369759443</v>
      </c>
      <c r="W150" s="99">
        <v>0.61071408017275486</v>
      </c>
      <c r="DA150" s="63" t="s">
        <v>3223</v>
      </c>
    </row>
    <row r="151" spans="1:105" ht="12" customHeight="1" x14ac:dyDescent="0.25">
      <c r="A151" s="100" t="s">
        <v>50</v>
      </c>
      <c r="B151" s="102">
        <v>0.92965045185772666</v>
      </c>
      <c r="C151" s="102">
        <v>0.82013491590826026</v>
      </c>
      <c r="D151" s="102">
        <v>0.95294853460526852</v>
      </c>
      <c r="E151" s="102">
        <v>0.7723669057173721</v>
      </c>
      <c r="F151" s="102">
        <v>1.0689866671935047</v>
      </c>
      <c r="G151" s="102">
        <v>0.83037610202312229</v>
      </c>
      <c r="H151" s="102">
        <v>0.82535137385001445</v>
      </c>
      <c r="I151" s="102">
        <v>0.7626952951495366</v>
      </c>
      <c r="J151" s="102">
        <v>0.91645238027519527</v>
      </c>
      <c r="K151" s="102">
        <v>0.77924799374305642</v>
      </c>
      <c r="L151" s="102">
        <v>0.77228489408734546</v>
      </c>
      <c r="M151" s="102">
        <v>1.0155787904214966</v>
      </c>
      <c r="N151" s="102">
        <v>0.73074774333364212</v>
      </c>
      <c r="O151" s="102">
        <v>0.69228681948875248</v>
      </c>
      <c r="P151" s="102">
        <v>0.93558614381371719</v>
      </c>
      <c r="Q151" s="102">
        <v>0.67447640685589216</v>
      </c>
      <c r="R151" s="102">
        <v>0.64067539445568211</v>
      </c>
      <c r="S151" s="102">
        <v>0.6739368447203169</v>
      </c>
      <c r="T151" s="102">
        <v>0.59602373658982744</v>
      </c>
      <c r="U151" s="102">
        <v>0.62035962090154917</v>
      </c>
      <c r="V151" s="102">
        <v>0.54447112369759443</v>
      </c>
      <c r="W151" s="102">
        <v>0.61071408017275486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1.0165626270198109</v>
      </c>
      <c r="C157" s="123">
        <v>0.93947203591592554</v>
      </c>
      <c r="D157" s="123">
        <v>0.93427039707318305</v>
      </c>
      <c r="E157" s="123">
        <v>0.97258385067840059</v>
      </c>
      <c r="F157" s="123">
        <v>1.0609671402559433</v>
      </c>
      <c r="G157" s="123">
        <v>0.91643579468716618</v>
      </c>
      <c r="H157" s="123">
        <v>0.8311603625560896</v>
      </c>
      <c r="I157" s="123">
        <v>0.72021699294550401</v>
      </c>
      <c r="J157" s="123">
        <v>0.82578019529182545</v>
      </c>
      <c r="K157" s="123">
        <v>0.7992058825235927</v>
      </c>
      <c r="L157" s="123">
        <v>0.7704537905265525</v>
      </c>
      <c r="M157" s="123">
        <v>0.76839040652979695</v>
      </c>
      <c r="N157" s="123">
        <v>0.66647329623414175</v>
      </c>
      <c r="O157" s="123">
        <v>0.65055371107759863</v>
      </c>
      <c r="P157" s="123">
        <v>0.66445785778641042</v>
      </c>
      <c r="Q157" s="123">
        <v>0.60694494072007565</v>
      </c>
      <c r="R157" s="123">
        <v>0.6220152763489496</v>
      </c>
      <c r="S157" s="123">
        <v>0.63534141302446956</v>
      </c>
      <c r="T157" s="123">
        <v>0.64173888997466833</v>
      </c>
      <c r="U157" s="123">
        <v>0.60392649046239932</v>
      </c>
      <c r="V157" s="123">
        <v>0.60670669712461223</v>
      </c>
      <c r="W157" s="123">
        <v>0.57107559004139397</v>
      </c>
      <c r="DA157" s="130" t="s">
        <v>3230</v>
      </c>
    </row>
    <row r="158" spans="1:105" ht="12" customHeight="1" x14ac:dyDescent="0.25">
      <c r="A158" s="97" t="s">
        <v>50</v>
      </c>
      <c r="B158" s="99">
        <v>2.5487980049697847</v>
      </c>
      <c r="C158" s="99">
        <v>2.4830643784191011</v>
      </c>
      <c r="D158" s="99">
        <v>2.5153047126044257</v>
      </c>
      <c r="E158" s="99">
        <v>2.4538454262908034</v>
      </c>
      <c r="F158" s="99">
        <v>2.627447720327976</v>
      </c>
      <c r="G158" s="99">
        <v>2.4557587790778603</v>
      </c>
      <c r="H158" s="99">
        <v>2.3560486765790842</v>
      </c>
      <c r="I158" s="99">
        <v>2.1455048252771807</v>
      </c>
      <c r="J158" s="99">
        <v>2.102362813734473</v>
      </c>
      <c r="K158" s="99">
        <v>1.9953797203422405</v>
      </c>
      <c r="L158" s="99">
        <v>1.943486177889848</v>
      </c>
      <c r="M158" s="99">
        <v>1.9844397962497997</v>
      </c>
      <c r="N158" s="99">
        <v>1.716083652513233</v>
      </c>
      <c r="O158" s="99">
        <v>1.707440002833829</v>
      </c>
      <c r="P158" s="99">
        <v>1.751728775657879</v>
      </c>
      <c r="Q158" s="99">
        <v>1.6684538984568478</v>
      </c>
      <c r="R158" s="99">
        <v>1.7356775512266787</v>
      </c>
      <c r="S158" s="99">
        <v>1.879306751218945</v>
      </c>
      <c r="T158" s="99">
        <v>1.9345486836544288</v>
      </c>
      <c r="U158" s="99">
        <v>1.9170736343598807</v>
      </c>
      <c r="V158" s="99">
        <v>1.9474838160450656</v>
      </c>
      <c r="W158" s="99">
        <v>1.873837037205097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3.6283830813873132</v>
      </c>
      <c r="C161" s="118">
        <f t="shared" si="54"/>
        <v>3.5589191584430631</v>
      </c>
      <c r="D161" s="118">
        <f t="shared" si="54"/>
        <v>3.3835487561368742</v>
      </c>
      <c r="E161" s="118">
        <f t="shared" si="54"/>
        <v>3.2329848252942663</v>
      </c>
      <c r="F161" s="118">
        <f t="shared" si="54"/>
        <v>3.5321840521680112</v>
      </c>
      <c r="G161" s="118">
        <f t="shared" si="54"/>
        <v>2.9323834536970947</v>
      </c>
      <c r="H161" s="118">
        <f t="shared" si="54"/>
        <v>2.517045989223277</v>
      </c>
      <c r="I161" s="118">
        <f t="shared" si="54"/>
        <v>2.1003006941222173</v>
      </c>
      <c r="J161" s="118">
        <f t="shared" si="54"/>
        <v>2.0163718700902629</v>
      </c>
      <c r="K161" s="118">
        <f t="shared" si="54"/>
        <v>1.9955703432258765</v>
      </c>
      <c r="L161" s="118">
        <f t="shared" si="54"/>
        <v>2.0466680350212152</v>
      </c>
      <c r="M161" s="118">
        <f t="shared" si="54"/>
        <v>2.2184226336067985</v>
      </c>
      <c r="N161" s="118">
        <f t="shared" si="54"/>
        <v>1.9761758616870677</v>
      </c>
      <c r="O161" s="118">
        <f t="shared" si="54"/>
        <v>1.9835307590237614</v>
      </c>
      <c r="P161" s="118">
        <f t="shared" si="54"/>
        <v>1.8922820474170374</v>
      </c>
      <c r="Q161" s="118">
        <f t="shared" si="54"/>
        <v>1.8228244154864379</v>
      </c>
      <c r="R161" s="118">
        <f t="shared" ref="R161:V161" si="55">R162+R164+R166+R175</f>
        <v>1.8119986820142779</v>
      </c>
      <c r="S161" s="118">
        <f t="shared" si="55"/>
        <v>1.7827351182993454</v>
      </c>
      <c r="T161" s="118">
        <f t="shared" si="55"/>
        <v>1.7144984411576583</v>
      </c>
      <c r="U161" s="118">
        <f t="shared" si="55"/>
        <v>1.579825433198105</v>
      </c>
      <c r="V161" s="118">
        <f t="shared" si="55"/>
        <v>1.568699726346233</v>
      </c>
      <c r="W161" s="118">
        <f t="shared" ref="W161" si="56">W162+W164+W166+W175</f>
        <v>1.5035997518995523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2.6118490424353888</v>
      </c>
      <c r="C166" s="123">
        <v>2.5894849088441818</v>
      </c>
      <c r="D166" s="123">
        <v>2.4125769785222122</v>
      </c>
      <c r="E166" s="123">
        <v>2.2662637646057924</v>
      </c>
      <c r="F166" s="123">
        <v>2.4880022487170144</v>
      </c>
      <c r="G166" s="123">
        <v>1.9984716932113347</v>
      </c>
      <c r="H166" s="123">
        <v>1.6640922808463294</v>
      </c>
      <c r="I166" s="123">
        <v>1.3468682767638336</v>
      </c>
      <c r="J166" s="123">
        <v>1.2309641642517495</v>
      </c>
      <c r="K166" s="123">
        <v>1.2336217177768729</v>
      </c>
      <c r="L166" s="123">
        <v>1.3045298790826871</v>
      </c>
      <c r="M166" s="123">
        <v>1.4704395548027063</v>
      </c>
      <c r="N166" s="123">
        <v>1.3181434338908151</v>
      </c>
      <c r="O166" s="123">
        <v>1.3112604180411238</v>
      </c>
      <c r="P166" s="123">
        <v>1.2023082572019008</v>
      </c>
      <c r="Q166" s="123">
        <v>1.1869399151251085</v>
      </c>
      <c r="R166" s="123">
        <v>1.1742266531808567</v>
      </c>
      <c r="S166" s="123">
        <v>1.1299201599995308</v>
      </c>
      <c r="T166" s="123">
        <v>1.0641277182808033</v>
      </c>
      <c r="U166" s="123">
        <v>0.9533737806899597</v>
      </c>
      <c r="V166" s="123">
        <v>0.94427761850682801</v>
      </c>
      <c r="W166" s="123">
        <v>0.9043582345496235</v>
      </c>
      <c r="DA166" s="130" t="s">
        <v>3238</v>
      </c>
    </row>
    <row r="167" spans="1:105" ht="12" customHeight="1" x14ac:dyDescent="0.25">
      <c r="A167" s="97" t="s">
        <v>124</v>
      </c>
      <c r="B167" s="99">
        <v>5.1600695863454478</v>
      </c>
      <c r="C167" s="99">
        <v>5.2264830116091252</v>
      </c>
      <c r="D167" s="99">
        <v>5.1456017248808488</v>
      </c>
      <c r="E167" s="99">
        <v>5.0490265530471117</v>
      </c>
      <c r="F167" s="99">
        <v>5.6791606948419586</v>
      </c>
      <c r="G167" s="99">
        <v>5.1500982366396206</v>
      </c>
      <c r="H167" s="99">
        <v>5.0061697362784292</v>
      </c>
      <c r="I167" s="99">
        <v>4.5866126469970787</v>
      </c>
      <c r="J167" s="99">
        <v>4.3977280246959776</v>
      </c>
      <c r="K167" s="99">
        <v>4.4424440806097616</v>
      </c>
      <c r="L167" s="99">
        <v>4.7463982929432618</v>
      </c>
      <c r="M167" s="99">
        <v>5.2554350421693403</v>
      </c>
      <c r="N167" s="99">
        <v>4.8714486493730629</v>
      </c>
      <c r="O167" s="99">
        <v>4.6813151382625167</v>
      </c>
      <c r="P167" s="99">
        <v>4.2846948866286141</v>
      </c>
      <c r="Q167" s="99">
        <v>4.3414005615793201</v>
      </c>
      <c r="R167" s="99">
        <v>4.3275544846944847</v>
      </c>
      <c r="S167" s="99">
        <v>4.2644768024090576</v>
      </c>
      <c r="T167" s="99">
        <v>4.0597156248438955</v>
      </c>
      <c r="U167" s="99">
        <v>3.7269243376706029</v>
      </c>
      <c r="V167" s="99">
        <v>3.5785898903085842</v>
      </c>
      <c r="W167" s="99">
        <v>3.3342903095710432</v>
      </c>
      <c r="DA167" s="63" t="s">
        <v>3239</v>
      </c>
    </row>
    <row r="168" spans="1:105" ht="12" customHeight="1" x14ac:dyDescent="0.25">
      <c r="A168" s="97" t="s">
        <v>123</v>
      </c>
      <c r="B168" s="99">
        <v>0.92965045185772666</v>
      </c>
      <c r="C168" s="99">
        <v>0.8154963700874307</v>
      </c>
      <c r="D168" s="99">
        <v>0.94374182159129949</v>
      </c>
      <c r="E168" s="99">
        <v>0.77336849267913743</v>
      </c>
      <c r="F168" s="99">
        <v>1.0876097784891876</v>
      </c>
      <c r="G168" s="99">
        <v>0.84081082677555319</v>
      </c>
      <c r="H168" s="99">
        <v>0.83319790291071127</v>
      </c>
      <c r="I168" s="99">
        <v>0.7688334429900715</v>
      </c>
      <c r="J168" s="99">
        <v>0.92518010329287093</v>
      </c>
      <c r="K168" s="99">
        <v>0.78450387878221672</v>
      </c>
      <c r="L168" s="99">
        <v>0.7758475919525426</v>
      </c>
      <c r="M168" s="99">
        <v>1.020185322573562</v>
      </c>
      <c r="N168" s="99">
        <v>0.7347291375781243</v>
      </c>
      <c r="O168" s="99">
        <v>0.70047011497913148</v>
      </c>
      <c r="P168" s="99">
        <v>0.95258121392575323</v>
      </c>
      <c r="Q168" s="99">
        <v>0.69481545865481842</v>
      </c>
      <c r="R168" s="99">
        <v>0.6648653386367519</v>
      </c>
      <c r="S168" s="99">
        <v>0.69681469313225597</v>
      </c>
      <c r="T168" s="99">
        <v>0.60482279774307113</v>
      </c>
      <c r="U168" s="99">
        <v>0.636579973780529</v>
      </c>
      <c r="V168" s="99">
        <v>0.56968347014417942</v>
      </c>
      <c r="W168" s="99">
        <v>0.65422105449367074</v>
      </c>
      <c r="DA168" s="63" t="s">
        <v>3240</v>
      </c>
    </row>
    <row r="169" spans="1:105" ht="12" customHeight="1" x14ac:dyDescent="0.25">
      <c r="A169" s="100" t="s">
        <v>50</v>
      </c>
      <c r="B169" s="102">
        <v>0.92965045185772666</v>
      </c>
      <c r="C169" s="102">
        <v>0.8154963700874307</v>
      </c>
      <c r="D169" s="102">
        <v>0.94374182159129949</v>
      </c>
      <c r="E169" s="102">
        <v>0.77336849267913743</v>
      </c>
      <c r="F169" s="102">
        <v>1.0876097784891876</v>
      </c>
      <c r="G169" s="102">
        <v>0.84081082677555319</v>
      </c>
      <c r="H169" s="102">
        <v>0.83319790291071127</v>
      </c>
      <c r="I169" s="102">
        <v>0.7688334429900715</v>
      </c>
      <c r="J169" s="102">
        <v>0.92518010329287093</v>
      </c>
      <c r="K169" s="102">
        <v>0.78450387878221672</v>
      </c>
      <c r="L169" s="102">
        <v>0.7758475919525426</v>
      </c>
      <c r="M169" s="102">
        <v>1.020185322573562</v>
      </c>
      <c r="N169" s="102">
        <v>0.7347291375781243</v>
      </c>
      <c r="O169" s="102">
        <v>0.70047011497913148</v>
      </c>
      <c r="P169" s="102">
        <v>0.95258121392575323</v>
      </c>
      <c r="Q169" s="102">
        <v>0.69481545865481842</v>
      </c>
      <c r="R169" s="102">
        <v>0.6648653386367519</v>
      </c>
      <c r="S169" s="102">
        <v>0.69681469313225597</v>
      </c>
      <c r="T169" s="102">
        <v>0.60482279774307113</v>
      </c>
      <c r="U169" s="102">
        <v>0.636579973780529</v>
      </c>
      <c r="V169" s="102">
        <v>0.56968347014417942</v>
      </c>
      <c r="W169" s="102">
        <v>0.65422105449367074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1.0165340389519244</v>
      </c>
      <c r="C175" s="123">
        <v>0.96943424959888114</v>
      </c>
      <c r="D175" s="123">
        <v>0.97097177761466225</v>
      </c>
      <c r="E175" s="123">
        <v>0.96672106068847408</v>
      </c>
      <c r="F175" s="123">
        <v>1.0441818034509966</v>
      </c>
      <c r="G175" s="123">
        <v>0.93391176048575997</v>
      </c>
      <c r="H175" s="123">
        <v>0.85295370837694762</v>
      </c>
      <c r="I175" s="123">
        <v>0.75343241735838395</v>
      </c>
      <c r="J175" s="123">
        <v>0.78540770583851338</v>
      </c>
      <c r="K175" s="123">
        <v>0.76194862544900366</v>
      </c>
      <c r="L175" s="123">
        <v>0.74213815593852794</v>
      </c>
      <c r="M175" s="123">
        <v>0.74798307880409198</v>
      </c>
      <c r="N175" s="123">
        <v>0.65803242779625259</v>
      </c>
      <c r="O175" s="123">
        <v>0.6722703409826376</v>
      </c>
      <c r="P175" s="123">
        <v>0.68997379021513661</v>
      </c>
      <c r="Q175" s="123">
        <v>0.63588450036132949</v>
      </c>
      <c r="R175" s="123">
        <v>0.6377720288334211</v>
      </c>
      <c r="S175" s="123">
        <v>0.65281495829981462</v>
      </c>
      <c r="T175" s="123">
        <v>0.65037072287685505</v>
      </c>
      <c r="U175" s="123">
        <v>0.62645165250814527</v>
      </c>
      <c r="V175" s="123">
        <v>0.62442210783940488</v>
      </c>
      <c r="W175" s="123">
        <v>0.5992415173499287</v>
      </c>
      <c r="DA175" s="130" t="s">
        <v>3247</v>
      </c>
    </row>
    <row r="176" spans="1:105" ht="12" customHeight="1" x14ac:dyDescent="0.25">
      <c r="A176" s="97" t="s">
        <v>50</v>
      </c>
      <c r="B176" s="99">
        <v>2.5487980049697851</v>
      </c>
      <c r="C176" s="99">
        <v>2.4864134551363071</v>
      </c>
      <c r="D176" s="99">
        <v>2.5227002444951818</v>
      </c>
      <c r="E176" s="99">
        <v>2.4626644890366403</v>
      </c>
      <c r="F176" s="99">
        <v>2.6358173863307077</v>
      </c>
      <c r="G176" s="99">
        <v>2.4613261431927485</v>
      </c>
      <c r="H176" s="99">
        <v>2.3580800305311351</v>
      </c>
      <c r="I176" s="99">
        <v>2.1458611260359541</v>
      </c>
      <c r="J176" s="99">
        <v>2.1029700259270601</v>
      </c>
      <c r="K176" s="99">
        <v>1.9959528260476471</v>
      </c>
      <c r="L176" s="99">
        <v>1.9439480614299287</v>
      </c>
      <c r="M176" s="99">
        <v>1.9847566735641331</v>
      </c>
      <c r="N176" s="99">
        <v>1.7162257533915881</v>
      </c>
      <c r="O176" s="99">
        <v>1.7075169476578314</v>
      </c>
      <c r="P176" s="99">
        <v>1.7518454655708422</v>
      </c>
      <c r="Q176" s="99">
        <v>1.6685499557476127</v>
      </c>
      <c r="R176" s="99">
        <v>1.7357715262420788</v>
      </c>
      <c r="S176" s="99">
        <v>1.8794607618757322</v>
      </c>
      <c r="T176" s="99">
        <v>1.9343702878153928</v>
      </c>
      <c r="U176" s="99">
        <v>1.9186441578880453</v>
      </c>
      <c r="V176" s="99">
        <v>1.9512379631162755</v>
      </c>
      <c r="W176" s="99">
        <v>1.8805504203886998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14.244293793755388</v>
      </c>
      <c r="D24" s="117">
        <f t="shared" si="7"/>
        <v>8.6137053773506445</v>
      </c>
      <c r="E24" s="117">
        <f t="shared" si="7"/>
        <v>8.7931848708260283</v>
      </c>
      <c r="F24" s="117">
        <f t="shared" si="7"/>
        <v>14.111255841597925</v>
      </c>
      <c r="G24" s="117">
        <f t="shared" si="7"/>
        <v>28.260004457813384</v>
      </c>
      <c r="H24" s="117">
        <f t="shared" si="7"/>
        <v>30.738529036328242</v>
      </c>
      <c r="I24" s="117">
        <f t="shared" si="7"/>
        <v>33.882707709971164</v>
      </c>
      <c r="J24" s="117">
        <f t="shared" si="7"/>
        <v>41.378384242208355</v>
      </c>
      <c r="K24" s="117">
        <f t="shared" si="7"/>
        <v>26.932373001098572</v>
      </c>
      <c r="L24" s="117">
        <f t="shared" si="7"/>
        <v>20.481756652766808</v>
      </c>
      <c r="M24" s="117">
        <f t="shared" si="7"/>
        <v>21.004170094439495</v>
      </c>
      <c r="N24" s="117">
        <f t="shared" si="7"/>
        <v>26.711078041438419</v>
      </c>
      <c r="O24" s="117">
        <f t="shared" si="7"/>
        <v>29.2504907246778</v>
      </c>
      <c r="P24" s="117">
        <f t="shared" si="7"/>
        <v>16.015285155748938</v>
      </c>
      <c r="Q24" s="117">
        <f t="shared" si="7"/>
        <v>12.24155903568542</v>
      </c>
      <c r="R24" s="117">
        <f t="shared" ref="R24:V24" si="8">R25+R28+R30+R39</f>
        <v>12.29788599382317</v>
      </c>
      <c r="S24" s="117">
        <f t="shared" si="8"/>
        <v>11.328702177813343</v>
      </c>
      <c r="T24" s="117">
        <f t="shared" si="8"/>
        <v>13.08241777804972</v>
      </c>
      <c r="U24" s="117">
        <f t="shared" si="8"/>
        <v>14.1577536988828</v>
      </c>
      <c r="V24" s="117">
        <f t="shared" si="8"/>
        <v>13.861777559861187</v>
      </c>
      <c r="W24" s="117">
        <f t="shared" ref="W24" si="9">W25+W28+W30+W39</f>
        <v>12.137657694519845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10.858112202639624</v>
      </c>
      <c r="D25" s="122">
        <f t="shared" si="10"/>
        <v>6.5106191798880184</v>
      </c>
      <c r="E25" s="122">
        <f t="shared" si="10"/>
        <v>6.722752209903577</v>
      </c>
      <c r="F25" s="122">
        <f t="shared" si="10"/>
        <v>10.734497088586815</v>
      </c>
      <c r="G25" s="122">
        <f t="shared" si="10"/>
        <v>22.762736008735853</v>
      </c>
      <c r="H25" s="122">
        <f t="shared" si="10"/>
        <v>24.190142099109114</v>
      </c>
      <c r="I25" s="122">
        <f t="shared" si="10"/>
        <v>26.997514851887306</v>
      </c>
      <c r="J25" s="122">
        <f t="shared" si="10"/>
        <v>33.740076872208313</v>
      </c>
      <c r="K25" s="122">
        <f t="shared" si="10"/>
        <v>21.913524896877512</v>
      </c>
      <c r="L25" s="122">
        <f t="shared" si="10"/>
        <v>16.828789824646087</v>
      </c>
      <c r="M25" s="122">
        <f t="shared" si="10"/>
        <v>16.382161875238264</v>
      </c>
      <c r="N25" s="122">
        <f t="shared" si="10"/>
        <v>21.346718810137439</v>
      </c>
      <c r="O25" s="122">
        <f t="shared" si="10"/>
        <v>23.597013925798294</v>
      </c>
      <c r="P25" s="122">
        <f t="shared" si="10"/>
        <v>12.618074658711615</v>
      </c>
      <c r="Q25" s="122">
        <f t="shared" si="10"/>
        <v>9.5861179320319412</v>
      </c>
      <c r="R25" s="122">
        <f t="shared" ref="R25:V25" si="11">SUM(R26:R27)</f>
        <v>9.5977482810886965</v>
      </c>
      <c r="S25" s="122">
        <f t="shared" si="11"/>
        <v>8.7138418356014533</v>
      </c>
      <c r="T25" s="122">
        <f t="shared" si="11"/>
        <v>9.7695438448314267</v>
      </c>
      <c r="U25" s="122">
        <f t="shared" si="11"/>
        <v>10.556740545503994</v>
      </c>
      <c r="V25" s="122">
        <f t="shared" si="11"/>
        <v>10.218190478337227</v>
      </c>
      <c r="W25" s="122">
        <f t="shared" ref="W25" si="12">SUM(W26:W27)</f>
        <v>9.2330138804678263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10.715009894529054</v>
      </c>
      <c r="D26" s="98">
        <v>6.424901380532714</v>
      </c>
      <c r="E26" s="98">
        <v>6.6418173031548431</v>
      </c>
      <c r="F26" s="98">
        <v>10.59636697051255</v>
      </c>
      <c r="G26" s="98">
        <v>22.470570486664752</v>
      </c>
      <c r="H26" s="98">
        <v>23.88554475819458</v>
      </c>
      <c r="I26" s="98">
        <v>26.662605792112824</v>
      </c>
      <c r="J26" s="98">
        <v>33.335229551448975</v>
      </c>
      <c r="K26" s="98">
        <v>21.650732305728113</v>
      </c>
      <c r="L26" s="98">
        <v>16.618818808657242</v>
      </c>
      <c r="M26" s="98">
        <v>16.174372975805081</v>
      </c>
      <c r="N26" s="98">
        <v>21.084418618640388</v>
      </c>
      <c r="O26" s="98">
        <v>23.275989225408104</v>
      </c>
      <c r="P26" s="98">
        <v>12.434604434713311</v>
      </c>
      <c r="Q26" s="98">
        <v>9.4550218761788152</v>
      </c>
      <c r="R26" s="98">
        <v>9.4647782142839301</v>
      </c>
      <c r="S26" s="98">
        <v>8.5927295675762707</v>
      </c>
      <c r="T26" s="98">
        <v>9.6341322446629025</v>
      </c>
      <c r="U26" s="98">
        <v>10.408659606610932</v>
      </c>
      <c r="V26" s="98">
        <v>10.074864194472905</v>
      </c>
      <c r="W26" s="98">
        <v>9.1074734932841892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0.14310230811056993</v>
      </c>
      <c r="D27" s="98">
        <v>8.5717799355304478E-2</v>
      </c>
      <c r="E27" s="98">
        <v>8.0934906748734381E-2</v>
      </c>
      <c r="F27" s="98">
        <v>0.13813011807426509</v>
      </c>
      <c r="G27" s="98">
        <v>0.2921655220711008</v>
      </c>
      <c r="H27" s="98">
        <v>0.30459734091453256</v>
      </c>
      <c r="I27" s="98">
        <v>0.33490905977448365</v>
      </c>
      <c r="J27" s="98">
        <v>0.40484732075933583</v>
      </c>
      <c r="K27" s="98">
        <v>0.26279259114939885</v>
      </c>
      <c r="L27" s="98">
        <v>0.20997101598884602</v>
      </c>
      <c r="M27" s="98">
        <v>0.20778889943318232</v>
      </c>
      <c r="N27" s="98">
        <v>0.26230019149704931</v>
      </c>
      <c r="O27" s="98">
        <v>0.32102470039018915</v>
      </c>
      <c r="P27" s="98">
        <v>0.18347022399830376</v>
      </c>
      <c r="Q27" s="98">
        <v>0.1310960558531252</v>
      </c>
      <c r="R27" s="98">
        <v>0.13297006680476664</v>
      </c>
      <c r="S27" s="98">
        <v>0.12111226802518323</v>
      </c>
      <c r="T27" s="98">
        <v>0.13541160016852372</v>
      </c>
      <c r="U27" s="98">
        <v>0.14808093889306151</v>
      </c>
      <c r="V27" s="98">
        <v>0.1433262838643232</v>
      </c>
      <c r="W27" s="98">
        <v>0.12554038718363658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0.10466661416802453</v>
      </c>
      <c r="D28" s="122">
        <f t="shared" si="13"/>
        <v>0.11851785333106488</v>
      </c>
      <c r="E28" s="122">
        <f t="shared" si="13"/>
        <v>0.31894102198563495</v>
      </c>
      <c r="F28" s="122">
        <f t="shared" si="13"/>
        <v>0.1110522010778851</v>
      </c>
      <c r="G28" s="122">
        <f t="shared" si="13"/>
        <v>0.19046143261306805</v>
      </c>
      <c r="H28" s="122">
        <f t="shared" si="13"/>
        <v>0.31341301689072354</v>
      </c>
      <c r="I28" s="122">
        <f t="shared" si="13"/>
        <v>0.38369316292658157</v>
      </c>
      <c r="J28" s="122">
        <f t="shared" si="13"/>
        <v>0.56799413405109578</v>
      </c>
      <c r="K28" s="122">
        <f t="shared" si="13"/>
        <v>0.29016591794743035</v>
      </c>
      <c r="L28" s="122">
        <f t="shared" si="13"/>
        <v>9.7491898105722188E-2</v>
      </c>
      <c r="M28" s="122">
        <f t="shared" si="13"/>
        <v>0.12138383753409841</v>
      </c>
      <c r="N28" s="122">
        <f t="shared" si="13"/>
        <v>0.35453106399486295</v>
      </c>
      <c r="O28" s="122">
        <f t="shared" si="13"/>
        <v>0.24600259598879815</v>
      </c>
      <c r="P28" s="122">
        <f t="shared" si="13"/>
        <v>4.02741378208228E-2</v>
      </c>
      <c r="Q28" s="122">
        <f t="shared" si="13"/>
        <v>5.5086452420370205E-2</v>
      </c>
      <c r="R28" s="122">
        <f t="shared" si="13"/>
        <v>9.9978845899218544E-2</v>
      </c>
      <c r="S28" s="122">
        <f t="shared" si="13"/>
        <v>0.12999032955369136</v>
      </c>
      <c r="T28" s="122">
        <f t="shared" si="13"/>
        <v>0.22595059818232791</v>
      </c>
      <c r="U28" s="122">
        <f t="shared" si="13"/>
        <v>0.19670107243363746</v>
      </c>
      <c r="V28" s="122">
        <f t="shared" si="13"/>
        <v>0.13661038321176328</v>
      </c>
      <c r="W28" s="122">
        <f t="shared" si="13"/>
        <v>3.9616744640698691E-2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0.10466661416802453</v>
      </c>
      <c r="D29" s="98">
        <v>0.11851785333106488</v>
      </c>
      <c r="E29" s="98">
        <v>0.31894102198563495</v>
      </c>
      <c r="F29" s="98">
        <v>0.1110522010778851</v>
      </c>
      <c r="G29" s="98">
        <v>0.19046143261306805</v>
      </c>
      <c r="H29" s="98">
        <v>0.31341301689072354</v>
      </c>
      <c r="I29" s="98">
        <v>0.38369316292658157</v>
      </c>
      <c r="J29" s="98">
        <v>0.56799413405109578</v>
      </c>
      <c r="K29" s="98">
        <v>0.29016591794743035</v>
      </c>
      <c r="L29" s="98">
        <v>9.7491898105722188E-2</v>
      </c>
      <c r="M29" s="98">
        <v>0.12138383753409841</v>
      </c>
      <c r="N29" s="98">
        <v>0.35453106399486295</v>
      </c>
      <c r="O29" s="98">
        <v>0.24600259598879815</v>
      </c>
      <c r="P29" s="98">
        <v>4.02741378208228E-2</v>
      </c>
      <c r="Q29" s="98">
        <v>5.5086452420370205E-2</v>
      </c>
      <c r="R29" s="98">
        <v>9.9978845899218544E-2</v>
      </c>
      <c r="S29" s="98">
        <v>0.12999032955369136</v>
      </c>
      <c r="T29" s="98">
        <v>0.22595059818232791</v>
      </c>
      <c r="U29" s="98">
        <v>0.19670107243363746</v>
      </c>
      <c r="V29" s="98">
        <v>0.13661038321176328</v>
      </c>
      <c r="W29" s="98">
        <v>3.9616744640698691E-2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2.237757286184717</v>
      </c>
      <c r="D30" s="122">
        <v>1.3483787616542007</v>
      </c>
      <c r="E30" s="122">
        <v>1.189824538076377</v>
      </c>
      <c r="F30" s="122">
        <v>2.1999834506697535</v>
      </c>
      <c r="G30" s="122">
        <v>3.6489641404568256</v>
      </c>
      <c r="H30" s="122">
        <v>4.2174736434801714</v>
      </c>
      <c r="I30" s="122">
        <v>4.3890114245438134</v>
      </c>
      <c r="J30" s="122">
        <v>4.7183630601447657</v>
      </c>
      <c r="K30" s="122">
        <v>3.2321331689575112</v>
      </c>
      <c r="L30" s="122">
        <v>2.4810629135937781</v>
      </c>
      <c r="M30" s="122">
        <v>3.2862520442522607</v>
      </c>
      <c r="N30" s="122">
        <v>3.6627578555891116</v>
      </c>
      <c r="O30" s="122">
        <v>3.8066341119924143</v>
      </c>
      <c r="P30" s="122">
        <v>2.3931273447166466</v>
      </c>
      <c r="Q30" s="122">
        <v>1.8440974466790081</v>
      </c>
      <c r="R30" s="122">
        <v>1.8160487944710959</v>
      </c>
      <c r="S30" s="122">
        <v>1.686653361271814</v>
      </c>
      <c r="T30" s="122">
        <v>2.0823812560378197</v>
      </c>
      <c r="U30" s="122">
        <v>2.2977450196847147</v>
      </c>
      <c r="V30" s="122">
        <v>2.2991846615690603</v>
      </c>
      <c r="W30" s="122">
        <v>1.8056805478908604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1.0092877550007162</v>
      </c>
      <c r="D31" s="98">
        <v>0.44969966317680365</v>
      </c>
      <c r="E31" s="98">
        <v>0.48776812800676866</v>
      </c>
      <c r="F31" s="98">
        <v>1.0809398088762774</v>
      </c>
      <c r="G31" s="98">
        <v>0.84856326965786555</v>
      </c>
      <c r="H31" s="98">
        <v>0.80119058271346721</v>
      </c>
      <c r="I31" s="98">
        <v>0.39945192575889371</v>
      </c>
      <c r="J31" s="98">
        <v>1.2755490575651738</v>
      </c>
      <c r="K31" s="98">
        <v>1.2134196550701322</v>
      </c>
      <c r="L31" s="98">
        <v>0.88772901489292488</v>
      </c>
      <c r="M31" s="98">
        <v>1.2672437800111962</v>
      </c>
      <c r="N31" s="98">
        <v>0.81187719298996119</v>
      </c>
      <c r="O31" s="98">
        <v>0.56004787575082882</v>
      </c>
      <c r="P31" s="98">
        <v>0.24917782612132189</v>
      </c>
      <c r="Q31" s="98">
        <v>0.30694672204026491</v>
      </c>
      <c r="R31" s="98">
        <v>0.57266709972274321</v>
      </c>
      <c r="S31" s="98">
        <v>0.55959724652912657</v>
      </c>
      <c r="T31" s="98">
        <v>0.64638200739499185</v>
      </c>
      <c r="U31" s="98">
        <v>0.56801608567245654</v>
      </c>
      <c r="V31" s="98">
        <v>0.50054454579558549</v>
      </c>
      <c r="W31" s="98">
        <v>0.41945863463442951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2.2825038567023058E-4</v>
      </c>
      <c r="D32" s="98">
        <v>1.1447523959336382E-4</v>
      </c>
      <c r="E32" s="98">
        <v>1.1055790215516092E-4</v>
      </c>
      <c r="F32" s="98">
        <v>3.8432905477794291E-4</v>
      </c>
      <c r="G32" s="98">
        <v>5.7343810261204625E-4</v>
      </c>
      <c r="H32" s="98">
        <v>4.4960408649796346E-4</v>
      </c>
      <c r="I32" s="98">
        <v>9.3025345182900609E-4</v>
      </c>
      <c r="J32" s="98">
        <v>2.4397450188498992E-3</v>
      </c>
      <c r="K32" s="98">
        <v>1.8178696480514126E-3</v>
      </c>
      <c r="L32" s="98">
        <v>2.4725683622115122E-3</v>
      </c>
      <c r="M32" s="98">
        <v>1.5815962664855539E-3</v>
      </c>
      <c r="N32" s="98">
        <v>1.9824440021905124E-3</v>
      </c>
      <c r="O32" s="98">
        <v>1.8926228616830188E-3</v>
      </c>
      <c r="P32" s="98">
        <v>6.8829237075873281E-4</v>
      </c>
      <c r="Q32" s="98">
        <v>1.2613423425793147E-3</v>
      </c>
      <c r="R32" s="98">
        <v>1.9768946147042795E-3</v>
      </c>
      <c r="S32" s="98">
        <v>2.1255152942440785E-3</v>
      </c>
      <c r="T32" s="98">
        <v>2.4147013557257175E-3</v>
      </c>
      <c r="U32" s="98">
        <v>1.9205188034097432E-3</v>
      </c>
      <c r="V32" s="98">
        <v>3.1500619315767402E-3</v>
      </c>
      <c r="W32" s="98">
        <v>5.0271538027137812E-3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5.513869098827887E-5</v>
      </c>
      <c r="D33" s="101">
        <v>3.1885327445444332E-5</v>
      </c>
      <c r="E33" s="101">
        <v>2.6223726366818252E-5</v>
      </c>
      <c r="F33" s="101">
        <v>1.1112179329767489E-4</v>
      </c>
      <c r="G33" s="101">
        <v>1.4353206144417018E-4</v>
      </c>
      <c r="H33" s="101">
        <v>1.137624396565352E-4</v>
      </c>
      <c r="I33" s="101">
        <v>2.3568216597444927E-4</v>
      </c>
      <c r="J33" s="101">
        <v>7.5597836304211702E-4</v>
      </c>
      <c r="K33" s="101">
        <v>4.8118455886657748E-4</v>
      </c>
      <c r="L33" s="101">
        <v>6.0775008655958188E-4</v>
      </c>
      <c r="M33" s="101">
        <v>4.4584449116007467E-4</v>
      </c>
      <c r="N33" s="101">
        <v>4.3488316506254838E-4</v>
      </c>
      <c r="O33" s="101">
        <v>3.9979480067344885E-4</v>
      </c>
      <c r="P33" s="101">
        <v>2.0233758638259149E-4</v>
      </c>
      <c r="Q33" s="101">
        <v>2.6741363362672345E-4</v>
      </c>
      <c r="R33" s="101">
        <v>3.9801383445801832E-4</v>
      </c>
      <c r="S33" s="101">
        <v>4.4765995673373102E-4</v>
      </c>
      <c r="T33" s="101">
        <v>4.5793202685099824E-4</v>
      </c>
      <c r="U33" s="101">
        <v>4.0330724796716828E-4</v>
      </c>
      <c r="V33" s="101">
        <v>6.1154187974363336E-4</v>
      </c>
      <c r="W33" s="101">
        <v>1.1859288485428843E-3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1.7311169468195171E-4</v>
      </c>
      <c r="D34" s="104">
        <v>8.2589912147919484E-5</v>
      </c>
      <c r="E34" s="104">
        <v>8.4334175788342673E-5</v>
      </c>
      <c r="F34" s="104">
        <v>2.7320726148026802E-4</v>
      </c>
      <c r="G34" s="104">
        <v>4.2990604116787605E-4</v>
      </c>
      <c r="H34" s="104">
        <v>3.3584164684142826E-4</v>
      </c>
      <c r="I34" s="104">
        <v>6.9457128585455677E-4</v>
      </c>
      <c r="J34" s="104">
        <v>1.6837666558077819E-3</v>
      </c>
      <c r="K34" s="104">
        <v>1.3366850891848351E-3</v>
      </c>
      <c r="L34" s="104">
        <v>1.8648182756519302E-3</v>
      </c>
      <c r="M34" s="104">
        <v>1.1357517753254791E-3</v>
      </c>
      <c r="N34" s="104">
        <v>1.5475608371279641E-3</v>
      </c>
      <c r="O34" s="104">
        <v>1.4928280610095701E-3</v>
      </c>
      <c r="P34" s="104">
        <v>4.8595478437614133E-4</v>
      </c>
      <c r="Q34" s="104">
        <v>9.9392870895259112E-4</v>
      </c>
      <c r="R34" s="104">
        <v>1.578880780246261E-3</v>
      </c>
      <c r="S34" s="104">
        <v>1.6778553375103476E-3</v>
      </c>
      <c r="T34" s="104">
        <v>1.9567693288747193E-3</v>
      </c>
      <c r="U34" s="104">
        <v>1.517211555442575E-3</v>
      </c>
      <c r="V34" s="104">
        <v>2.5385200518331071E-3</v>
      </c>
      <c r="W34" s="104">
        <v>3.8412249541708971E-3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1.2039885176056837</v>
      </c>
      <c r="D35" s="101">
        <v>0.87980862416647754</v>
      </c>
      <c r="E35" s="101">
        <v>0.68450929763015878</v>
      </c>
      <c r="F35" s="101">
        <v>1.0927183245068546</v>
      </c>
      <c r="G35" s="101">
        <v>2.6204616752216836</v>
      </c>
      <c r="H35" s="101">
        <v>3.2481288935364212</v>
      </c>
      <c r="I35" s="101">
        <v>3.5272797323681275</v>
      </c>
      <c r="J35" s="101">
        <v>2.549174385271892</v>
      </c>
      <c r="K35" s="101">
        <v>1.5756168058631634</v>
      </c>
      <c r="L35" s="101">
        <v>0.96197733039498379</v>
      </c>
      <c r="M35" s="101">
        <v>1.8633355535204423</v>
      </c>
      <c r="N35" s="101">
        <v>2.3546129754559533</v>
      </c>
      <c r="O35" s="101">
        <v>2.5188393691065656</v>
      </c>
      <c r="P35" s="101">
        <v>1.4420191988671254</v>
      </c>
      <c r="Q35" s="101">
        <v>1.2428197283261677</v>
      </c>
      <c r="R35" s="101">
        <v>0.80080309677369799</v>
      </c>
      <c r="S35" s="101">
        <v>0.71688890664776628</v>
      </c>
      <c r="T35" s="101">
        <v>1.0283537428999978</v>
      </c>
      <c r="U35" s="101">
        <v>1.231041801390893</v>
      </c>
      <c r="V35" s="101">
        <v>1.1225629014098555</v>
      </c>
      <c r="W35" s="101">
        <v>0.44879572420589181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2.4252763192646604E-2</v>
      </c>
      <c r="D36" s="104">
        <v>1.8755999071326256E-2</v>
      </c>
      <c r="E36" s="104">
        <v>1.7436554537294285E-2</v>
      </c>
      <c r="F36" s="104">
        <v>2.5940988231843293E-2</v>
      </c>
      <c r="G36" s="104">
        <v>0.17936575747466463</v>
      </c>
      <c r="H36" s="104">
        <v>0.16770456314378554</v>
      </c>
      <c r="I36" s="104">
        <v>0.46134951296496285</v>
      </c>
      <c r="J36" s="104">
        <v>0.89119987228885056</v>
      </c>
      <c r="K36" s="104">
        <v>0.44127883837616472</v>
      </c>
      <c r="L36" s="104">
        <v>0.62888399994365751</v>
      </c>
      <c r="M36" s="104">
        <v>0.1540911144541364</v>
      </c>
      <c r="N36" s="104">
        <v>0.49428524314100641</v>
      </c>
      <c r="O36" s="104">
        <v>0.72585424427333667</v>
      </c>
      <c r="P36" s="104">
        <v>0.70124202735744046</v>
      </c>
      <c r="Q36" s="104">
        <v>0.29306965396999618</v>
      </c>
      <c r="R36" s="104">
        <v>0.44060170335995036</v>
      </c>
      <c r="S36" s="104">
        <v>0.4080416928006772</v>
      </c>
      <c r="T36" s="104">
        <v>0.40523080438710424</v>
      </c>
      <c r="U36" s="104">
        <v>0.49676661381795534</v>
      </c>
      <c r="V36" s="104">
        <v>0.67292715243204271</v>
      </c>
      <c r="W36" s="104">
        <v>0.93239903524782519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5.359122666822454E-3</v>
      </c>
      <c r="D37" s="98">
        <v>4.805762213336155E-3</v>
      </c>
      <c r="E37" s="98">
        <v>3.7871058565275566E-3</v>
      </c>
      <c r="F37" s="98">
        <v>6.915050303050202E-3</v>
      </c>
      <c r="G37" s="98">
        <v>4.1245494104178604E-2</v>
      </c>
      <c r="H37" s="98">
        <v>3.9058367261387041E-2</v>
      </c>
      <c r="I37" s="98">
        <v>0.10789813498650133</v>
      </c>
      <c r="J37" s="98">
        <v>0.25773530561696262</v>
      </c>
      <c r="K37" s="98">
        <v>0.10850051485577233</v>
      </c>
      <c r="L37" s="98">
        <v>0.14333997567108964</v>
      </c>
      <c r="M37" s="98">
        <v>4.0772719418891941E-2</v>
      </c>
      <c r="N37" s="98">
        <v>0.10198858218722591</v>
      </c>
      <c r="O37" s="98">
        <v>0.14573763315414129</v>
      </c>
      <c r="P37" s="98">
        <v>0.20438945913160969</v>
      </c>
      <c r="Q37" s="98">
        <v>6.1825266772921807E-2</v>
      </c>
      <c r="R37" s="98">
        <v>8.8734933265758764E-2</v>
      </c>
      <c r="S37" s="98">
        <v>8.6842887998826376E-2</v>
      </c>
      <c r="T37" s="98">
        <v>7.7500801068008746E-2</v>
      </c>
      <c r="U37" s="98">
        <v>0.10680255468509303</v>
      </c>
      <c r="V37" s="98">
        <v>0.13316549932155511</v>
      </c>
      <c r="W37" s="98">
        <v>0.22594615328069459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1.8893640525824148E-2</v>
      </c>
      <c r="D38" s="98">
        <v>1.39502368579901E-2</v>
      </c>
      <c r="E38" s="98">
        <v>1.3649448680766729E-2</v>
      </c>
      <c r="F38" s="98">
        <v>1.9025937928793091E-2</v>
      </c>
      <c r="G38" s="98">
        <v>0.13812026337048602</v>
      </c>
      <c r="H38" s="98">
        <v>0.12864619588239851</v>
      </c>
      <c r="I38" s="98">
        <v>0.35345137797846149</v>
      </c>
      <c r="J38" s="98">
        <v>0.633464566671888</v>
      </c>
      <c r="K38" s="98">
        <v>0.33277832352039238</v>
      </c>
      <c r="L38" s="98">
        <v>0.48554402427256788</v>
      </c>
      <c r="M38" s="98">
        <v>0.11331839503524445</v>
      </c>
      <c r="N38" s="98">
        <v>0.39229666095378052</v>
      </c>
      <c r="O38" s="98">
        <v>0.58011661111919532</v>
      </c>
      <c r="P38" s="98">
        <v>0.49685256822583079</v>
      </c>
      <c r="Q38" s="98">
        <v>0.23124438719707438</v>
      </c>
      <c r="R38" s="98">
        <v>0.35186677009419159</v>
      </c>
      <c r="S38" s="98">
        <v>0.32119880480185081</v>
      </c>
      <c r="T38" s="98">
        <v>0.32773000331909552</v>
      </c>
      <c r="U38" s="98">
        <v>0.38996405913286231</v>
      </c>
      <c r="V38" s="98">
        <v>0.53976165311048763</v>
      </c>
      <c r="W38" s="98">
        <v>0.70645288196713063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1.0437576907630213</v>
      </c>
      <c r="D39" s="122">
        <v>0.63618958247736002</v>
      </c>
      <c r="E39" s="122">
        <v>0.56166710086043925</v>
      </c>
      <c r="F39" s="122">
        <v>1.0657231012634711</v>
      </c>
      <c r="G39" s="122">
        <v>1.6578428760076342</v>
      </c>
      <c r="H39" s="122">
        <v>2.0175002768482311</v>
      </c>
      <c r="I39" s="122">
        <v>2.1124882706134631</v>
      </c>
      <c r="J39" s="122">
        <v>2.3519501758041734</v>
      </c>
      <c r="K39" s="122">
        <v>1.4965490173161209</v>
      </c>
      <c r="L39" s="122">
        <v>1.0744120164212192</v>
      </c>
      <c r="M39" s="122">
        <v>1.2143723374148718</v>
      </c>
      <c r="N39" s="122">
        <v>1.3470703117170051</v>
      </c>
      <c r="O39" s="122">
        <v>1.6008400908982903</v>
      </c>
      <c r="P39" s="122">
        <v>0.96380901449985457</v>
      </c>
      <c r="Q39" s="122">
        <v>0.75625720455409939</v>
      </c>
      <c r="R39" s="122">
        <v>0.78411007236415908</v>
      </c>
      <c r="S39" s="122">
        <v>0.79821665138638354</v>
      </c>
      <c r="T39" s="122">
        <v>1.0045420789981452</v>
      </c>
      <c r="U39" s="122">
        <v>1.1065670612604541</v>
      </c>
      <c r="V39" s="122">
        <v>1.2077920367431347</v>
      </c>
      <c r="W39" s="122">
        <v>1.0593465215204596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0.38212353488911155</v>
      </c>
      <c r="D40" s="98">
        <v>0.26204866688905076</v>
      </c>
      <c r="E40" s="98">
        <v>0.29071570958818688</v>
      </c>
      <c r="F40" s="98">
        <v>0.48771219154582846</v>
      </c>
      <c r="G40" s="98">
        <v>0.59950325287041961</v>
      </c>
      <c r="H40" s="98">
        <v>0.65026362338363886</v>
      </c>
      <c r="I40" s="98">
        <v>0.66339534114345811</v>
      </c>
      <c r="J40" s="98">
        <v>1.4894968248642546</v>
      </c>
      <c r="K40" s="98">
        <v>0.69161589592282979</v>
      </c>
      <c r="L40" s="98">
        <v>0.47403051958240322</v>
      </c>
      <c r="M40" s="98">
        <v>0.51245747207960657</v>
      </c>
      <c r="N40" s="98">
        <v>0.60608694324343315</v>
      </c>
      <c r="O40" s="98">
        <v>0.56970874150613904</v>
      </c>
      <c r="P40" s="98">
        <v>0.44062101952860594</v>
      </c>
      <c r="Q40" s="98">
        <v>0.27207055487315124</v>
      </c>
      <c r="R40" s="98">
        <v>0.35641264270003659</v>
      </c>
      <c r="S40" s="98">
        <v>0.25859919503580236</v>
      </c>
      <c r="T40" s="98">
        <v>0.39743273155350256</v>
      </c>
      <c r="U40" s="98">
        <v>0.40693036673364386</v>
      </c>
      <c r="V40" s="98">
        <v>0.46591270464850132</v>
      </c>
      <c r="W40" s="98">
        <v>0.39673101479213713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0.66163415587390961</v>
      </c>
      <c r="D41" s="33">
        <v>0.37414091558830931</v>
      </c>
      <c r="E41" s="33">
        <v>0.27095139127225232</v>
      </c>
      <c r="F41" s="33">
        <v>0.57801090971764268</v>
      </c>
      <c r="G41" s="33">
        <v>1.0583396231372146</v>
      </c>
      <c r="H41" s="33">
        <v>1.3672366534645923</v>
      </c>
      <c r="I41" s="33">
        <v>1.449092929470005</v>
      </c>
      <c r="J41" s="33">
        <v>0.86245335093991893</v>
      </c>
      <c r="K41" s="33">
        <v>0.8049331213932911</v>
      </c>
      <c r="L41" s="33">
        <v>0.60038149683881592</v>
      </c>
      <c r="M41" s="33">
        <v>0.70191486533526526</v>
      </c>
      <c r="N41" s="33">
        <v>0.74098336847357194</v>
      </c>
      <c r="O41" s="33">
        <v>1.0311313493921512</v>
      </c>
      <c r="P41" s="33">
        <v>0.52318799497124857</v>
      </c>
      <c r="Q41" s="33">
        <v>0.4841866496809481</v>
      </c>
      <c r="R41" s="33">
        <v>0.4276974296641225</v>
      </c>
      <c r="S41" s="33">
        <v>0.53961745635058123</v>
      </c>
      <c r="T41" s="33">
        <v>0.60710934744464262</v>
      </c>
      <c r="U41" s="33">
        <v>0.69963669452681032</v>
      </c>
      <c r="V41" s="33">
        <v>0.74187933209463341</v>
      </c>
      <c r="W41" s="33">
        <v>0.66261550672832248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76.809833594720331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63.656208000355385</v>
      </c>
      <c r="L43" s="117">
        <f t="shared" si="14"/>
        <v>65.89830528718177</v>
      </c>
      <c r="M43" s="117">
        <f t="shared" si="14"/>
        <v>109.10038554000334</v>
      </c>
      <c r="N43" s="117">
        <f t="shared" si="14"/>
        <v>82.668893606264021</v>
      </c>
      <c r="O43" s="117">
        <f t="shared" si="14"/>
        <v>86.396231359857623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60.628666840802957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51.41332054447615</v>
      </c>
      <c r="L44" s="122">
        <f t="shared" si="17"/>
        <v>53.227094212931583</v>
      </c>
      <c r="M44" s="122">
        <f t="shared" si="17"/>
        <v>85.955674500529767</v>
      </c>
      <c r="N44" s="122">
        <f t="shared" si="17"/>
        <v>65.910425829526403</v>
      </c>
      <c r="O44" s="122">
        <f t="shared" si="17"/>
        <v>69.480349533073891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59.868515753734407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50.822697416398142</v>
      </c>
      <c r="L45" s="98">
        <v>52.590260839473288</v>
      </c>
      <c r="M45" s="98">
        <v>84.908469032294448</v>
      </c>
      <c r="N45" s="98">
        <v>65.13070304264032</v>
      </c>
      <c r="O45" s="98">
        <v>68.567537912700871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0.76015108706854972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0.59062312807800921</v>
      </c>
      <c r="L46" s="98">
        <v>0.63683337345829272</v>
      </c>
      <c r="M46" s="98">
        <v>1.0472054682353251</v>
      </c>
      <c r="N46" s="98">
        <v>0.77972278688608099</v>
      </c>
      <c r="O46" s="98">
        <v>0.91281162037302443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0.51961658495306651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0.64208129104120937</v>
      </c>
      <c r="L47" s="122">
        <f t="shared" si="20"/>
        <v>0.32343825027788919</v>
      </c>
      <c r="M47" s="122">
        <f t="shared" si="20"/>
        <v>0.57737003772348527</v>
      </c>
      <c r="N47" s="122">
        <f t="shared" si="20"/>
        <v>1.0489436246745687</v>
      </c>
      <c r="O47" s="122">
        <f t="shared" si="20"/>
        <v>0.67811305926759469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0.51961658495306651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0.64208129104120937</v>
      </c>
      <c r="L48" s="98">
        <v>0.32343825027788919</v>
      </c>
      <c r="M48" s="98">
        <v>0.57737003772348527</v>
      </c>
      <c r="N48" s="98">
        <v>1.0489436246745687</v>
      </c>
      <c r="O48" s="98">
        <v>0.67811305926759469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10.479061661339554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8.289199129544496</v>
      </c>
      <c r="L49" s="122">
        <v>8.7835038892287738</v>
      </c>
      <c r="M49" s="122">
        <v>16.790723456187308</v>
      </c>
      <c r="N49" s="122">
        <v>11.724110767500507</v>
      </c>
      <c r="O49" s="122">
        <v>11.825096827497461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0.27452172929280694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5.6222981935194039</v>
      </c>
      <c r="L50" s="98">
        <v>6.005056319316413</v>
      </c>
      <c r="M50" s="98">
        <v>10.540496375237526</v>
      </c>
      <c r="N50" s="98">
        <v>7.8077382061785006</v>
      </c>
      <c r="O50" s="98">
        <v>8.2345276425177207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1.1820000693862741E-4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1.3523944371570106E-2</v>
      </c>
      <c r="L51" s="98">
        <v>9.1894287083492919E-3</v>
      </c>
      <c r="M51" s="98">
        <v>1.2776535598539134E-2</v>
      </c>
      <c r="N51" s="98">
        <v>6.4192290095736919E-3</v>
      </c>
      <c r="O51" s="98">
        <v>2.1528010263437706E-2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3.0846045143274443E-5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3.8397047758491659E-3</v>
      </c>
      <c r="L52" s="101">
        <v>2.3989465084550687E-3</v>
      </c>
      <c r="M52" s="101">
        <v>3.8219020488023661E-3</v>
      </c>
      <c r="N52" s="101">
        <v>1.4908561317005795E-3</v>
      </c>
      <c r="O52" s="101">
        <v>4.7849290215483181E-3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8.7353961795352957E-5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9.6842395957209403E-3</v>
      </c>
      <c r="L53" s="104">
        <v>6.7904821998942232E-3</v>
      </c>
      <c r="M53" s="104">
        <v>8.9546335497367683E-3</v>
      </c>
      <c r="N53" s="104">
        <v>4.9283728778731122E-3</v>
      </c>
      <c r="O53" s="104">
        <v>1.6743081241889387E-2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10.003037180529439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2.07281574873064</v>
      </c>
      <c r="L54" s="101">
        <v>1.6745693255921164</v>
      </c>
      <c r="M54" s="101">
        <v>5.7608564664447695</v>
      </c>
      <c r="N54" s="101">
        <v>3.2315163737203942</v>
      </c>
      <c r="O54" s="101">
        <v>2.7705709093775432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0.2013845515103691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0.58056124292288036</v>
      </c>
      <c r="L55" s="104">
        <v>1.0946888156118955</v>
      </c>
      <c r="M55" s="104">
        <v>0.47659407890647387</v>
      </c>
      <c r="N55" s="104">
        <v>0.67843695859203956</v>
      </c>
      <c r="O55" s="104">
        <v>0.79847026533875964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4.4499857858436451E-2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0.1427469171062839</v>
      </c>
      <c r="L56" s="98">
        <v>0.24950971595919283</v>
      </c>
      <c r="M56" s="98">
        <v>0.12610744444802266</v>
      </c>
      <c r="N56" s="98">
        <v>0.13998561452193087</v>
      </c>
      <c r="O56" s="98">
        <v>0.16031753968860082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0.15688469365193264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0.43781432581659641</v>
      </c>
      <c r="L57" s="98">
        <v>0.84517909965270255</v>
      </c>
      <c r="M57" s="98">
        <v>0.35048663445845119</v>
      </c>
      <c r="N57" s="98">
        <v>0.53845134407010864</v>
      </c>
      <c r="O57" s="98">
        <v>0.63815272565015879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5.1824885076247513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3.3116070352935241</v>
      </c>
      <c r="L58" s="122">
        <v>3.5642689347435255</v>
      </c>
      <c r="M58" s="122">
        <v>5.7766175455627859</v>
      </c>
      <c r="N58" s="122">
        <v>3.9854133845625457</v>
      </c>
      <c r="O58" s="122">
        <v>4.4126719400186865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1.8974883457148068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1.5304930786728066</v>
      </c>
      <c r="L59" s="98">
        <v>1.5726393797411009</v>
      </c>
      <c r="M59" s="98">
        <v>2.437590076465654</v>
      </c>
      <c r="N59" s="98">
        <v>1.7930958518441513</v>
      </c>
      <c r="O59" s="98">
        <v>1.5703992343326698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3.2850001619099443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1.7811139566207175</v>
      </c>
      <c r="L60" s="33">
        <v>1.9916295550024246</v>
      </c>
      <c r="M60" s="33">
        <v>3.339027469097132</v>
      </c>
      <c r="N60" s="33">
        <v>2.1923175327183944</v>
      </c>
      <c r="O60" s="33">
        <v>2.8422727056860166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370.76762621636834</v>
      </c>
      <c r="D62" s="117">
        <f t="shared" si="21"/>
        <v>323.67183902755937</v>
      </c>
      <c r="E62" s="117">
        <f t="shared" si="21"/>
        <v>460.53155243730208</v>
      </c>
      <c r="F62" s="117">
        <f t="shared" si="21"/>
        <v>534.07042296705356</v>
      </c>
      <c r="G62" s="117">
        <f t="shared" si="21"/>
        <v>442.32930489834922</v>
      </c>
      <c r="H62" s="117">
        <f t="shared" si="21"/>
        <v>244.27508875569566</v>
      </c>
      <c r="I62" s="117">
        <f t="shared" si="21"/>
        <v>262.10446621959579</v>
      </c>
      <c r="J62" s="117">
        <f t="shared" si="21"/>
        <v>594.25992225970037</v>
      </c>
      <c r="K62" s="117">
        <f t="shared" si="21"/>
        <v>600.89606681807243</v>
      </c>
      <c r="L62" s="117">
        <f t="shared" si="21"/>
        <v>526.45376938818208</v>
      </c>
      <c r="M62" s="117">
        <f t="shared" si="21"/>
        <v>554.12034474785185</v>
      </c>
      <c r="N62" s="117">
        <f t="shared" si="21"/>
        <v>532.31397667555711</v>
      </c>
      <c r="O62" s="117">
        <f t="shared" si="21"/>
        <v>465.85667397433315</v>
      </c>
      <c r="P62" s="117">
        <f t="shared" si="21"/>
        <v>437.43503484794991</v>
      </c>
      <c r="Q62" s="117">
        <f t="shared" si="21"/>
        <v>309.52211666925859</v>
      </c>
      <c r="R62" s="117">
        <f t="shared" ref="R62:V62" si="22">R63+R66+R68+R77</f>
        <v>290.54887510271374</v>
      </c>
      <c r="S62" s="117">
        <f t="shared" si="22"/>
        <v>257.57504720274432</v>
      </c>
      <c r="T62" s="117">
        <f t="shared" si="22"/>
        <v>276.25314869747604</v>
      </c>
      <c r="U62" s="117">
        <f t="shared" si="22"/>
        <v>197.31103332150701</v>
      </c>
      <c r="V62" s="117">
        <f t="shared" si="22"/>
        <v>190.94078749617199</v>
      </c>
      <c r="W62" s="117">
        <f t="shared" ref="W62" si="23">W63+W66+W68+W77</f>
        <v>115.28962532226606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271.22759962248472</v>
      </c>
      <c r="D63" s="122">
        <f t="shared" si="24"/>
        <v>232.49335687276727</v>
      </c>
      <c r="E63" s="122">
        <f t="shared" si="24"/>
        <v>336.20840300224972</v>
      </c>
      <c r="F63" s="122">
        <f t="shared" si="24"/>
        <v>408.31384344310317</v>
      </c>
      <c r="G63" s="122">
        <f t="shared" si="24"/>
        <v>338.36962393346892</v>
      </c>
      <c r="H63" s="122">
        <f t="shared" si="24"/>
        <v>184.47897148792384</v>
      </c>
      <c r="I63" s="122">
        <f t="shared" si="24"/>
        <v>198.14891694143796</v>
      </c>
      <c r="J63" s="122">
        <f t="shared" si="24"/>
        <v>460.37430900362648</v>
      </c>
      <c r="K63" s="122">
        <f t="shared" si="24"/>
        <v>463.70456377821279</v>
      </c>
      <c r="L63" s="122">
        <f t="shared" si="24"/>
        <v>411.3170072029784</v>
      </c>
      <c r="M63" s="122">
        <f t="shared" si="24"/>
        <v>430.62590816465121</v>
      </c>
      <c r="N63" s="122">
        <f t="shared" si="24"/>
        <v>412.59500540209473</v>
      </c>
      <c r="O63" s="122">
        <f t="shared" si="24"/>
        <v>361.1268768523957</v>
      </c>
      <c r="P63" s="122">
        <f t="shared" si="24"/>
        <v>331.24772431152553</v>
      </c>
      <c r="Q63" s="122">
        <f t="shared" si="24"/>
        <v>237.57625105119587</v>
      </c>
      <c r="R63" s="122">
        <f t="shared" ref="R63:V63" si="25">SUM(R64:R65)</f>
        <v>220.26026030169399</v>
      </c>
      <c r="S63" s="122">
        <f t="shared" si="25"/>
        <v>192.19474294328521</v>
      </c>
      <c r="T63" s="122">
        <f t="shared" si="25"/>
        <v>201.25389689288889</v>
      </c>
      <c r="U63" s="122">
        <f t="shared" si="25"/>
        <v>142.20678626051836</v>
      </c>
      <c r="V63" s="122">
        <f t="shared" si="25"/>
        <v>134.94024335451962</v>
      </c>
      <c r="W63" s="122">
        <f t="shared" ref="W63" si="26">SUM(W64:W65)</f>
        <v>84.560300329910447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267.26428781976466</v>
      </c>
      <c r="D64" s="98">
        <v>229.08677633901175</v>
      </c>
      <c r="E64" s="98">
        <v>331.68841846009281</v>
      </c>
      <c r="F64" s="98">
        <v>402.42904961838832</v>
      </c>
      <c r="G64" s="98">
        <v>333.4922400612715</v>
      </c>
      <c r="H64" s="98">
        <v>181.86412753730809</v>
      </c>
      <c r="I64" s="98">
        <v>195.37648626178287</v>
      </c>
      <c r="J64" s="98">
        <v>454.13473020118437</v>
      </c>
      <c r="K64" s="98">
        <v>457.41866513113632</v>
      </c>
      <c r="L64" s="98">
        <v>405.51566576014426</v>
      </c>
      <c r="M64" s="98">
        <v>424.47724720939641</v>
      </c>
      <c r="N64" s="98">
        <v>406.9386440297024</v>
      </c>
      <c r="O64" s="98">
        <v>355.72093092075124</v>
      </c>
      <c r="P64" s="98">
        <v>326.02985465162561</v>
      </c>
      <c r="Q64" s="98">
        <v>234.09598837739401</v>
      </c>
      <c r="R64" s="98">
        <v>217.00248305272825</v>
      </c>
      <c r="S64" s="98">
        <v>189.3471405543051</v>
      </c>
      <c r="T64" s="98">
        <v>198.28117283949592</v>
      </c>
      <c r="U64" s="98">
        <v>140.08046018501091</v>
      </c>
      <c r="V64" s="98">
        <v>132.9221579047188</v>
      </c>
      <c r="W64" s="98">
        <v>83.333799265020403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3.9633118027200589</v>
      </c>
      <c r="D65" s="98">
        <v>3.4065805337555117</v>
      </c>
      <c r="E65" s="98">
        <v>4.5199845421569265</v>
      </c>
      <c r="F65" s="98">
        <v>5.8847938247148415</v>
      </c>
      <c r="G65" s="98">
        <v>4.8773838721974343</v>
      </c>
      <c r="H65" s="98">
        <v>2.6148439506157586</v>
      </c>
      <c r="I65" s="98">
        <v>2.7724306796550877</v>
      </c>
      <c r="J65" s="98">
        <v>6.2395788024421339</v>
      </c>
      <c r="K65" s="98">
        <v>6.2858986470764764</v>
      </c>
      <c r="L65" s="98">
        <v>5.8013414428341461</v>
      </c>
      <c r="M65" s="98">
        <v>6.1486609552548055</v>
      </c>
      <c r="N65" s="98">
        <v>5.6563613723923245</v>
      </c>
      <c r="O65" s="98">
        <v>5.4059459316444389</v>
      </c>
      <c r="P65" s="98">
        <v>5.2178696598999119</v>
      </c>
      <c r="Q65" s="98">
        <v>3.4802626738018625</v>
      </c>
      <c r="R65" s="98">
        <v>3.2577772489657422</v>
      </c>
      <c r="S65" s="98">
        <v>2.8476023889801065</v>
      </c>
      <c r="T65" s="98">
        <v>2.9727240533929642</v>
      </c>
      <c r="U65" s="98">
        <v>2.1263260755074582</v>
      </c>
      <c r="V65" s="98">
        <v>2.0180854498008332</v>
      </c>
      <c r="W65" s="98">
        <v>1.2265010648900447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2.8533680522475411</v>
      </c>
      <c r="D66" s="122">
        <f t="shared" si="27"/>
        <v>4.8686680569055039</v>
      </c>
      <c r="E66" s="122">
        <f t="shared" si="27"/>
        <v>18.121866400006986</v>
      </c>
      <c r="F66" s="122">
        <f t="shared" si="27"/>
        <v>4.3482504379769624</v>
      </c>
      <c r="G66" s="122">
        <f t="shared" si="27"/>
        <v>3.1651021328791242</v>
      </c>
      <c r="H66" s="122">
        <f t="shared" si="27"/>
        <v>2.6537619307894222</v>
      </c>
      <c r="I66" s="122">
        <f t="shared" si="27"/>
        <v>3.2109654617433439</v>
      </c>
      <c r="J66" s="122">
        <f t="shared" si="27"/>
        <v>9.8671862168287188</v>
      </c>
      <c r="K66" s="122">
        <f t="shared" si="27"/>
        <v>7.3906702947892597</v>
      </c>
      <c r="L66" s="122">
        <f t="shared" si="27"/>
        <v>2.6622444370147602</v>
      </c>
      <c r="M66" s="122">
        <f t="shared" si="27"/>
        <v>3.2547073451052131</v>
      </c>
      <c r="N66" s="122">
        <f t="shared" si="27"/>
        <v>7.3560149176022147</v>
      </c>
      <c r="O66" s="122">
        <f t="shared" si="27"/>
        <v>4.1229625273124899</v>
      </c>
      <c r="P66" s="122">
        <f t="shared" si="27"/>
        <v>1.2333123877511099</v>
      </c>
      <c r="Q66" s="122">
        <f t="shared" si="27"/>
        <v>1.4174646754156843</v>
      </c>
      <c r="R66" s="122">
        <f t="shared" si="27"/>
        <v>2.4326615461418308</v>
      </c>
      <c r="S66" s="122">
        <f t="shared" si="27"/>
        <v>3.0467894155906037</v>
      </c>
      <c r="T66" s="122">
        <f t="shared" si="27"/>
        <v>4.9068056934220134</v>
      </c>
      <c r="U66" s="122">
        <f t="shared" si="27"/>
        <v>2.8404096606993865</v>
      </c>
      <c r="V66" s="122">
        <f t="shared" si="27"/>
        <v>1.8813583326407191</v>
      </c>
      <c r="W66" s="122">
        <f t="shared" si="27"/>
        <v>0.39809032454617405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2.8533680522475411</v>
      </c>
      <c r="D67" s="98">
        <v>4.8686680569055039</v>
      </c>
      <c r="E67" s="98">
        <v>18.121866400006986</v>
      </c>
      <c r="F67" s="98">
        <v>4.3482504379769624</v>
      </c>
      <c r="G67" s="98">
        <v>3.1651021328791242</v>
      </c>
      <c r="H67" s="98">
        <v>2.6537619307894222</v>
      </c>
      <c r="I67" s="98">
        <v>3.2109654617433439</v>
      </c>
      <c r="J67" s="98">
        <v>9.8671862168287188</v>
      </c>
      <c r="K67" s="98">
        <v>7.3906702947892597</v>
      </c>
      <c r="L67" s="98">
        <v>2.6622444370147602</v>
      </c>
      <c r="M67" s="98">
        <v>3.2547073451052131</v>
      </c>
      <c r="N67" s="98">
        <v>7.3560149176022147</v>
      </c>
      <c r="O67" s="98">
        <v>4.1229625273124899</v>
      </c>
      <c r="P67" s="98">
        <v>1.2333123877511099</v>
      </c>
      <c r="Q67" s="98">
        <v>1.4174646754156843</v>
      </c>
      <c r="R67" s="98">
        <v>2.4326615461418308</v>
      </c>
      <c r="S67" s="98">
        <v>3.0467894155906037</v>
      </c>
      <c r="T67" s="98">
        <v>4.9068056934220134</v>
      </c>
      <c r="U67" s="98">
        <v>2.8404096606993865</v>
      </c>
      <c r="V67" s="98">
        <v>1.8813583326407191</v>
      </c>
      <c r="W67" s="98">
        <v>0.39809032454617405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64.819081238414796</v>
      </c>
      <c r="D68" s="122">
        <v>57.552426330029988</v>
      </c>
      <c r="E68" s="122">
        <v>70.713714695388731</v>
      </c>
      <c r="F68" s="122">
        <v>79.957035468064277</v>
      </c>
      <c r="G68" s="122">
        <v>66.18561813530178</v>
      </c>
      <c r="H68" s="122">
        <v>38.340694492983062</v>
      </c>
      <c r="I68" s="122">
        <v>41.319195438248229</v>
      </c>
      <c r="J68" s="122">
        <v>84.140431961260532</v>
      </c>
      <c r="K68" s="122">
        <v>87.5433727582719</v>
      </c>
      <c r="L68" s="122">
        <v>77.080961665700215</v>
      </c>
      <c r="M68" s="122">
        <v>82.936842581212019</v>
      </c>
      <c r="N68" s="122">
        <v>80.187527369794893</v>
      </c>
      <c r="O68" s="122">
        <v>70.159532251163427</v>
      </c>
      <c r="P68" s="122">
        <v>72.375150298478502</v>
      </c>
      <c r="Q68" s="122">
        <v>47.78783581223211</v>
      </c>
      <c r="R68" s="122">
        <v>45.678763176798675</v>
      </c>
      <c r="S68" s="122">
        <v>39.426269103542694</v>
      </c>
      <c r="T68" s="122">
        <v>44.4794141892109</v>
      </c>
      <c r="U68" s="122">
        <v>32.745366280506097</v>
      </c>
      <c r="V68" s="122">
        <v>32.662573913381877</v>
      </c>
      <c r="W68" s="122">
        <v>17.818193864245711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51.503553183935779</v>
      </c>
      <c r="D69" s="98">
        <v>38.20726785981438</v>
      </c>
      <c r="E69" s="98">
        <v>43.554014823367751</v>
      </c>
      <c r="F69" s="98">
        <v>34.236469926759248</v>
      </c>
      <c r="G69" s="98">
        <v>66.10927392674482</v>
      </c>
      <c r="H69" s="98">
        <v>38.30441267923873</v>
      </c>
      <c r="I69" s="98">
        <v>41.236717902950311</v>
      </c>
      <c r="J69" s="98">
        <v>77.445548260887094</v>
      </c>
      <c r="K69" s="98">
        <v>84.469183277508577</v>
      </c>
      <c r="L69" s="98">
        <v>74.971802916405053</v>
      </c>
      <c r="M69" s="98">
        <v>62.063303682745861</v>
      </c>
      <c r="N69" s="98">
        <v>71.887966708483219</v>
      </c>
      <c r="O69" s="98">
        <v>69.862119861873893</v>
      </c>
      <c r="P69" s="98">
        <v>72.129551373350182</v>
      </c>
      <c r="Q69" s="98">
        <v>47.457698775324481</v>
      </c>
      <c r="R69" s="98">
        <v>45.453700812610947</v>
      </c>
      <c r="S69" s="98">
        <v>39.28650927630185</v>
      </c>
      <c r="T69" s="98">
        <v>39.813980795480404</v>
      </c>
      <c r="U69" s="98">
        <v>28.177713026650473</v>
      </c>
      <c r="V69" s="98">
        <v>30.421630478158143</v>
      </c>
      <c r="W69" s="98">
        <v>17.488748030124473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1.61188210727405E-2</v>
      </c>
      <c r="D70" s="98">
        <v>8.1617545408264915E-3</v>
      </c>
      <c r="E70" s="98">
        <v>2.2335238281344042E-2</v>
      </c>
      <c r="F70" s="98">
        <v>1.555264058085351E-3</v>
      </c>
      <c r="G70" s="98">
        <v>7.6344208556965096E-2</v>
      </c>
      <c r="H70" s="98">
        <v>3.6281813744331669E-2</v>
      </c>
      <c r="I70" s="98">
        <v>8.2477535297916266E-2</v>
      </c>
      <c r="J70" s="98">
        <v>0.1217096081972132</v>
      </c>
      <c r="K70" s="98">
        <v>0.2077714359096193</v>
      </c>
      <c r="L70" s="98">
        <v>0.36982547235451479</v>
      </c>
      <c r="M70" s="98">
        <v>0</v>
      </c>
      <c r="N70" s="98">
        <v>0.25860041134137235</v>
      </c>
      <c r="O70" s="98">
        <v>0.29741238928953101</v>
      </c>
      <c r="P70" s="98">
        <v>0.24559892512831699</v>
      </c>
      <c r="Q70" s="98">
        <v>0.33013703690763035</v>
      </c>
      <c r="R70" s="98">
        <v>0.22506236418772568</v>
      </c>
      <c r="S70" s="98">
        <v>0.13975982724084335</v>
      </c>
      <c r="T70" s="98">
        <v>0.15660962340680037</v>
      </c>
      <c r="U70" s="98">
        <v>0.15932682949124766</v>
      </c>
      <c r="V70" s="98">
        <v>0.34267427679384355</v>
      </c>
      <c r="W70" s="98">
        <v>0.32944583412123762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3.9024068358410203E-3</v>
      </c>
      <c r="D71" s="101">
        <v>2.2659609207924987E-3</v>
      </c>
      <c r="E71" s="101">
        <v>5.2525001077635657E-3</v>
      </c>
      <c r="F71" s="101">
        <v>4.4308279690866869E-4</v>
      </c>
      <c r="G71" s="101">
        <v>1.8734362317755618E-2</v>
      </c>
      <c r="H71" s="101">
        <v>8.9528292101203333E-3</v>
      </c>
      <c r="I71" s="101">
        <v>2.0319021950765473E-2</v>
      </c>
      <c r="J71" s="101">
        <v>3.6457318905806474E-2</v>
      </c>
      <c r="K71" s="101">
        <v>5.2930746483395498E-2</v>
      </c>
      <c r="L71" s="101">
        <v>8.7264978992608308E-2</v>
      </c>
      <c r="M71" s="101">
        <v>0</v>
      </c>
      <c r="N71" s="101">
        <v>5.3979848023674094E-2</v>
      </c>
      <c r="O71" s="101">
        <v>5.9949173537213851E-2</v>
      </c>
      <c r="P71" s="101">
        <v>6.9038959715595996E-2</v>
      </c>
      <c r="Q71" s="101">
        <v>6.7047800601340413E-2</v>
      </c>
      <c r="R71" s="101">
        <v>4.3480348197860577E-2</v>
      </c>
      <c r="S71" s="101">
        <v>2.8183938521921439E-2</v>
      </c>
      <c r="T71" s="101">
        <v>2.8465056476686002E-2</v>
      </c>
      <c r="U71" s="101">
        <v>3.2291383694617433E-2</v>
      </c>
      <c r="V71" s="101">
        <v>6.464031802277706E-2</v>
      </c>
      <c r="W71" s="101">
        <v>7.4208110628496082E-2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1.2216414236899478E-2</v>
      </c>
      <c r="D72" s="104">
        <v>5.8957936200339919E-3</v>
      </c>
      <c r="E72" s="104">
        <v>1.7082738173580476E-2</v>
      </c>
      <c r="F72" s="104">
        <v>1.1121812611766823E-3</v>
      </c>
      <c r="G72" s="104">
        <v>5.7609846239209478E-2</v>
      </c>
      <c r="H72" s="104">
        <v>2.7328984534211335E-2</v>
      </c>
      <c r="I72" s="104">
        <v>6.21585133471508E-2</v>
      </c>
      <c r="J72" s="104">
        <v>8.5252289291406727E-2</v>
      </c>
      <c r="K72" s="104">
        <v>0.15484068942622381</v>
      </c>
      <c r="L72" s="104">
        <v>0.28256049336190647</v>
      </c>
      <c r="M72" s="104">
        <v>0</v>
      </c>
      <c r="N72" s="104">
        <v>0.20462056331769823</v>
      </c>
      <c r="O72" s="104">
        <v>0.23746321575231716</v>
      </c>
      <c r="P72" s="104">
        <v>0.17655996541272101</v>
      </c>
      <c r="Q72" s="104">
        <v>0.26308923630628994</v>
      </c>
      <c r="R72" s="104">
        <v>0.18158201598986512</v>
      </c>
      <c r="S72" s="104">
        <v>0.11157588871892192</v>
      </c>
      <c r="T72" s="104">
        <v>0.12814456693011436</v>
      </c>
      <c r="U72" s="104">
        <v>0.12703544579663023</v>
      </c>
      <c r="V72" s="104">
        <v>0.27803395877106651</v>
      </c>
      <c r="W72" s="104">
        <v>0.25523772349274154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13.036959688857275</v>
      </c>
      <c r="D73" s="101">
        <v>18.93310986450695</v>
      </c>
      <c r="E73" s="101">
        <v>26.463971315872964</v>
      </c>
      <c r="F73" s="101">
        <v>44.661054133296062</v>
      </c>
      <c r="G73" s="101">
        <v>0</v>
      </c>
      <c r="H73" s="101">
        <v>0</v>
      </c>
      <c r="I73" s="101">
        <v>0</v>
      </c>
      <c r="J73" s="101">
        <v>4.8703623979748043</v>
      </c>
      <c r="K73" s="101">
        <v>2.2391946822848454</v>
      </c>
      <c r="L73" s="101">
        <v>1.051761881231849</v>
      </c>
      <c r="M73" s="101">
        <v>19.278667222394755</v>
      </c>
      <c r="N73" s="101">
        <v>6.6458361778507689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3.2343424146530424</v>
      </c>
      <c r="U73" s="101">
        <v>3.1408649982993113</v>
      </c>
      <c r="V73" s="101">
        <v>1.1868105835105351</v>
      </c>
      <c r="W73" s="101">
        <v>0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0.26244954454899716</v>
      </c>
      <c r="D74" s="104">
        <v>0.40388685116782302</v>
      </c>
      <c r="E74" s="104">
        <v>0.673393317866672</v>
      </c>
      <c r="F74" s="104">
        <v>1.0579561439508833</v>
      </c>
      <c r="G74" s="104">
        <v>0</v>
      </c>
      <c r="H74" s="104">
        <v>0</v>
      </c>
      <c r="I74" s="104">
        <v>0</v>
      </c>
      <c r="J74" s="104">
        <v>1.7028116942014238</v>
      </c>
      <c r="K74" s="104">
        <v>0.6272233625688558</v>
      </c>
      <c r="L74" s="104">
        <v>0.68757139570879244</v>
      </c>
      <c r="M74" s="104">
        <v>1.5948716760713995</v>
      </c>
      <c r="N74" s="104">
        <v>1.3951240721195353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1.27448135567065</v>
      </c>
      <c r="U74" s="104">
        <v>1.2674614260650674</v>
      </c>
      <c r="V74" s="104">
        <v>0.7114585749193586</v>
      </c>
      <c r="W74" s="104">
        <v>0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5.7993363144542995E-2</v>
      </c>
      <c r="D75" s="98">
        <v>0.10348604520742273</v>
      </c>
      <c r="E75" s="98">
        <v>0.14625663415239859</v>
      </c>
      <c r="F75" s="98">
        <v>0.28201778160714031</v>
      </c>
      <c r="G75" s="98">
        <v>0</v>
      </c>
      <c r="H75" s="98">
        <v>0</v>
      </c>
      <c r="I75" s="98">
        <v>0</v>
      </c>
      <c r="J75" s="98">
        <v>0.49245372004597437</v>
      </c>
      <c r="K75" s="98">
        <v>0.15422008002631088</v>
      </c>
      <c r="L75" s="98">
        <v>0.15671644872800905</v>
      </c>
      <c r="M75" s="98">
        <v>0.42200522455791428</v>
      </c>
      <c r="N75" s="98">
        <v>0.28786359306735332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0.24374584790045253</v>
      </c>
      <c r="U75" s="98">
        <v>0.27249842180047795</v>
      </c>
      <c r="V75" s="98">
        <v>0.14079047937556086</v>
      </c>
      <c r="W75" s="98">
        <v>0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0.20445618140445418</v>
      </c>
      <c r="D76" s="98">
        <v>0.30040080596040031</v>
      </c>
      <c r="E76" s="98">
        <v>0.52713668371427347</v>
      </c>
      <c r="F76" s="98">
        <v>0.77593836234374303</v>
      </c>
      <c r="G76" s="98">
        <v>0</v>
      </c>
      <c r="H76" s="98">
        <v>0</v>
      </c>
      <c r="I76" s="98">
        <v>0</v>
      </c>
      <c r="J76" s="98">
        <v>1.2103579741554493</v>
      </c>
      <c r="K76" s="98">
        <v>0.47300328254254492</v>
      </c>
      <c r="L76" s="98">
        <v>0.53085494698078339</v>
      </c>
      <c r="M76" s="98">
        <v>1.1728664515134852</v>
      </c>
      <c r="N76" s="98">
        <v>1.1072604790521821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1.0307355077701974</v>
      </c>
      <c r="U76" s="98">
        <v>0.99496300426458939</v>
      </c>
      <c r="V76" s="98">
        <v>0.57066809554379772</v>
      </c>
      <c r="W76" s="98">
        <v>0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31.867577303221232</v>
      </c>
      <c r="D77" s="122">
        <v>28.757387767856585</v>
      </c>
      <c r="E77" s="122">
        <v>35.487568339656676</v>
      </c>
      <c r="F77" s="122">
        <v>41.451293617909215</v>
      </c>
      <c r="G77" s="122">
        <v>34.608960696699413</v>
      </c>
      <c r="H77" s="122">
        <v>18.801660843999329</v>
      </c>
      <c r="I77" s="122">
        <v>19.42538837816624</v>
      </c>
      <c r="J77" s="122">
        <v>39.877995077984721</v>
      </c>
      <c r="K77" s="122">
        <v>42.257459986798494</v>
      </c>
      <c r="L77" s="122">
        <v>35.393556082488722</v>
      </c>
      <c r="M77" s="122">
        <v>37.302886656883437</v>
      </c>
      <c r="N77" s="122">
        <v>32.17542898606527</v>
      </c>
      <c r="O77" s="122">
        <v>30.447302343461502</v>
      </c>
      <c r="P77" s="122">
        <v>32.578847850194776</v>
      </c>
      <c r="Q77" s="122">
        <v>22.740565130414922</v>
      </c>
      <c r="R77" s="122">
        <v>22.177190078079221</v>
      </c>
      <c r="S77" s="122">
        <v>22.907245740325809</v>
      </c>
      <c r="T77" s="122">
        <v>25.613031921954235</v>
      </c>
      <c r="U77" s="122">
        <v>19.5184711197832</v>
      </c>
      <c r="V77" s="122">
        <v>21.456611895629756</v>
      </c>
      <c r="W77" s="122">
        <v>12.513040803563729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27.748929407650387</v>
      </c>
      <c r="D78" s="98">
        <v>24.472175778523056</v>
      </c>
      <c r="E78" s="98">
        <v>28.158724001018125</v>
      </c>
      <c r="F78" s="98">
        <v>27.069475683596792</v>
      </c>
      <c r="G78" s="98">
        <v>33.510908872705947</v>
      </c>
      <c r="H78" s="98">
        <v>13.007690644049758</v>
      </c>
      <c r="I78" s="98">
        <v>16.714460167292387</v>
      </c>
      <c r="J78" s="98">
        <v>32.52888710959045</v>
      </c>
      <c r="K78" s="98">
        <v>41.746528888854357</v>
      </c>
      <c r="L78" s="98">
        <v>35.133540755431653</v>
      </c>
      <c r="M78" s="98">
        <v>33.092882325572162</v>
      </c>
      <c r="N78" s="98">
        <v>31.158706050281864</v>
      </c>
      <c r="O78" s="98">
        <v>28.343788108741727</v>
      </c>
      <c r="P78" s="98">
        <v>28.477465170887143</v>
      </c>
      <c r="Q78" s="98">
        <v>21.723427184894543</v>
      </c>
      <c r="R78" s="98">
        <v>20.663767740181747</v>
      </c>
      <c r="S78" s="98">
        <v>22.762365033996364</v>
      </c>
      <c r="T78" s="98">
        <v>24.80312484036487</v>
      </c>
      <c r="U78" s="98">
        <v>18.301153424474617</v>
      </c>
      <c r="V78" s="98">
        <v>21.124034715729085</v>
      </c>
      <c r="W78" s="98">
        <v>12.277584477182907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4.1186478955708461</v>
      </c>
      <c r="D79" s="33">
        <v>4.285211989333531</v>
      </c>
      <c r="E79" s="33">
        <v>7.328844338638552</v>
      </c>
      <c r="F79" s="33">
        <v>14.381817934312421</v>
      </c>
      <c r="G79" s="33">
        <v>1.0980518239934638</v>
      </c>
      <c r="H79" s="33">
        <v>5.7939701999495723</v>
      </c>
      <c r="I79" s="33">
        <v>2.7109282108738531</v>
      </c>
      <c r="J79" s="33">
        <v>7.349107968394275</v>
      </c>
      <c r="K79" s="33">
        <v>0.51093109794413738</v>
      </c>
      <c r="L79" s="33">
        <v>0.26001532705706748</v>
      </c>
      <c r="M79" s="33">
        <v>4.2100043313112749</v>
      </c>
      <c r="N79" s="33">
        <v>1.0167229357834053</v>
      </c>
      <c r="O79" s="33">
        <v>2.1035142347197757</v>
      </c>
      <c r="P79" s="33">
        <v>4.1013826793076369</v>
      </c>
      <c r="Q79" s="33">
        <v>1.0171379455203771</v>
      </c>
      <c r="R79" s="33">
        <v>1.5134223378974729</v>
      </c>
      <c r="S79" s="33">
        <v>0.14488070632944386</v>
      </c>
      <c r="T79" s="33">
        <v>0.80990708158936386</v>
      </c>
      <c r="U79" s="33">
        <v>1.2173176953085836</v>
      </c>
      <c r="V79" s="33">
        <v>0.33257717990066926</v>
      </c>
      <c r="W79" s="33">
        <v>0.23545632638082276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104.80141463080625</v>
      </c>
      <c r="D81" s="117">
        <f t="shared" si="28"/>
        <v>232.43530693116949</v>
      </c>
      <c r="E81" s="117">
        <f t="shared" si="28"/>
        <v>241.66475825648521</v>
      </c>
      <c r="F81" s="117">
        <f t="shared" si="28"/>
        <v>121.75037272550524</v>
      </c>
      <c r="G81" s="117">
        <f t="shared" si="28"/>
        <v>423.06922874276449</v>
      </c>
      <c r="H81" s="117">
        <f t="shared" si="28"/>
        <v>472.6020089126597</v>
      </c>
      <c r="I81" s="117">
        <f t="shared" si="28"/>
        <v>554.82047919926561</v>
      </c>
      <c r="J81" s="117">
        <f t="shared" si="28"/>
        <v>166.2953953631735</v>
      </c>
      <c r="K81" s="117">
        <f t="shared" si="28"/>
        <v>73.750465141134555</v>
      </c>
      <c r="L81" s="117">
        <f t="shared" si="28"/>
        <v>82.271317906339846</v>
      </c>
      <c r="M81" s="117">
        <f t="shared" si="28"/>
        <v>33.00898370723656</v>
      </c>
      <c r="N81" s="117">
        <f t="shared" si="28"/>
        <v>64.565471165240396</v>
      </c>
      <c r="O81" s="117">
        <f t="shared" si="28"/>
        <v>98.703864734324839</v>
      </c>
      <c r="P81" s="117">
        <f t="shared" si="28"/>
        <v>316.79416726338565</v>
      </c>
      <c r="Q81" s="117">
        <f t="shared" si="28"/>
        <v>204.3814061246843</v>
      </c>
      <c r="R81" s="117">
        <f t="shared" ref="R81:V81" si="29">R82+R85+R87+R100</f>
        <v>169.4130147828505</v>
      </c>
      <c r="S81" s="117">
        <f t="shared" si="29"/>
        <v>186.68386660873014</v>
      </c>
      <c r="T81" s="117">
        <f t="shared" si="29"/>
        <v>163.43878081657215</v>
      </c>
      <c r="U81" s="117">
        <f t="shared" si="29"/>
        <v>153.5529361541185</v>
      </c>
      <c r="V81" s="117">
        <f t="shared" si="29"/>
        <v>131.59739690837111</v>
      </c>
      <c r="W81" s="117">
        <f t="shared" ref="W81" si="30">W82+W85+W87+W100</f>
        <v>140.38691032110316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75.992403661747218</v>
      </c>
      <c r="D82" s="122">
        <f t="shared" si="31"/>
        <v>174.333682642665</v>
      </c>
      <c r="E82" s="122">
        <f t="shared" si="31"/>
        <v>191.62631850108633</v>
      </c>
      <c r="F82" s="122">
        <f t="shared" si="31"/>
        <v>84.767834218870846</v>
      </c>
      <c r="G82" s="122">
        <f t="shared" si="31"/>
        <v>331.16994295276851</v>
      </c>
      <c r="H82" s="122">
        <f t="shared" si="31"/>
        <v>362.50328785687287</v>
      </c>
      <c r="I82" s="122">
        <f t="shared" si="31"/>
        <v>444.413738707601</v>
      </c>
      <c r="J82" s="122">
        <f t="shared" si="31"/>
        <v>136.39702210463537</v>
      </c>
      <c r="K82" s="122">
        <f t="shared" si="31"/>
        <v>60.149748113457711</v>
      </c>
      <c r="L82" s="122">
        <f t="shared" si="31"/>
        <v>66.746306455258946</v>
      </c>
      <c r="M82" s="122">
        <f t="shared" si="31"/>
        <v>23.378449571750398</v>
      </c>
      <c r="N82" s="122">
        <f t="shared" si="31"/>
        <v>51.16317107508555</v>
      </c>
      <c r="O82" s="122">
        <f t="shared" si="31"/>
        <v>78.858370744389035</v>
      </c>
      <c r="P82" s="122">
        <f t="shared" si="31"/>
        <v>245.24870779309558</v>
      </c>
      <c r="Q82" s="122">
        <f t="shared" si="31"/>
        <v>161.38397620328857</v>
      </c>
      <c r="R82" s="122">
        <f t="shared" ref="R82:V82" si="32">SUM(R83:R84)</f>
        <v>131.53503305838191</v>
      </c>
      <c r="S82" s="122">
        <f t="shared" si="32"/>
        <v>144.41378999990491</v>
      </c>
      <c r="T82" s="122">
        <f t="shared" si="32"/>
        <v>122.36633333129643</v>
      </c>
      <c r="U82" s="122">
        <f t="shared" si="32"/>
        <v>114.17277186997826</v>
      </c>
      <c r="V82" s="122">
        <f t="shared" si="32"/>
        <v>96.453392902346948</v>
      </c>
      <c r="W82" s="122">
        <f t="shared" ref="W82" si="33">SUM(W83:W84)</f>
        <v>106.36004007930339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75.567186242108235</v>
      </c>
      <c r="D83" s="98">
        <v>173.3508034828053</v>
      </c>
      <c r="E83" s="98">
        <v>190.63101276835553</v>
      </c>
      <c r="F83" s="98">
        <v>84.293189263639576</v>
      </c>
      <c r="G83" s="98">
        <v>329.30611409581797</v>
      </c>
      <c r="H83" s="98">
        <v>360.48744866634149</v>
      </c>
      <c r="I83" s="98">
        <v>441.96262002683517</v>
      </c>
      <c r="J83" s="98">
        <v>135.66517839900345</v>
      </c>
      <c r="K83" s="98">
        <v>59.825642474797</v>
      </c>
      <c r="L83" s="98">
        <v>66.370685189922668</v>
      </c>
      <c r="M83" s="98">
        <v>23.245494301024557</v>
      </c>
      <c r="N83" s="98">
        <v>50.886315623371722</v>
      </c>
      <c r="O83" s="98">
        <v>78.399513505241316</v>
      </c>
      <c r="P83" s="98">
        <v>243.77577709326451</v>
      </c>
      <c r="Q83" s="98">
        <v>160.49484060700263</v>
      </c>
      <c r="R83" s="98">
        <v>130.80116622103651</v>
      </c>
      <c r="S83" s="98">
        <v>143.60039168478073</v>
      </c>
      <c r="T83" s="98">
        <v>121.67259303550446</v>
      </c>
      <c r="U83" s="98">
        <v>113.5113409451311</v>
      </c>
      <c r="V83" s="98">
        <v>95.890375166962215</v>
      </c>
      <c r="W83" s="98">
        <v>105.75424366581332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0.42521741963898602</v>
      </c>
      <c r="D84" s="98">
        <v>0.98287915985969276</v>
      </c>
      <c r="E84" s="98">
        <v>0.99530573273080913</v>
      </c>
      <c r="F84" s="98">
        <v>0.47464495523127159</v>
      </c>
      <c r="G84" s="98">
        <v>1.8638288569505277</v>
      </c>
      <c r="H84" s="98">
        <v>2.0158391905313624</v>
      </c>
      <c r="I84" s="98">
        <v>2.4511186807658039</v>
      </c>
      <c r="J84" s="98">
        <v>0.73184370563192158</v>
      </c>
      <c r="K84" s="98">
        <v>0.32410563866071362</v>
      </c>
      <c r="L84" s="98">
        <v>0.37562126533627521</v>
      </c>
      <c r="M84" s="98">
        <v>0.13295527072583979</v>
      </c>
      <c r="N84" s="98">
        <v>0.27685545171382536</v>
      </c>
      <c r="O84" s="98">
        <v>0.45885723914771598</v>
      </c>
      <c r="P84" s="98">
        <v>1.4729306998310554</v>
      </c>
      <c r="Q84" s="98">
        <v>0.88913559628592997</v>
      </c>
      <c r="R84" s="98">
        <v>0.73386683734541636</v>
      </c>
      <c r="S84" s="98">
        <v>0.81339831512418204</v>
      </c>
      <c r="T84" s="98">
        <v>0.69374029579196317</v>
      </c>
      <c r="U84" s="98">
        <v>0.66143092484717103</v>
      </c>
      <c r="V84" s="98">
        <v>0.56301773538472955</v>
      </c>
      <c r="W84" s="98">
        <v>0.60579641349006619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0.89241757238335495</v>
      </c>
      <c r="D85" s="122">
        <f t="shared" si="34"/>
        <v>3.2480128528725096</v>
      </c>
      <c r="E85" s="122">
        <f t="shared" si="34"/>
        <v>7.6646294956864462</v>
      </c>
      <c r="F85" s="122">
        <f t="shared" si="34"/>
        <v>1.2358996448413084</v>
      </c>
      <c r="G85" s="122">
        <f t="shared" si="34"/>
        <v>3.179781056508884</v>
      </c>
      <c r="H85" s="122">
        <f t="shared" si="34"/>
        <v>5.2456268738146301</v>
      </c>
      <c r="I85" s="122">
        <f t="shared" si="34"/>
        <v>6.1238547334139879</v>
      </c>
      <c r="J85" s="122">
        <f t="shared" si="34"/>
        <v>2.2146098644396646</v>
      </c>
      <c r="K85" s="122">
        <f t="shared" si="34"/>
        <v>0.78696407062181073</v>
      </c>
      <c r="L85" s="122">
        <f t="shared" si="34"/>
        <v>0.41388103621964284</v>
      </c>
      <c r="M85" s="122">
        <f t="shared" si="34"/>
        <v>0.25465261582011184</v>
      </c>
      <c r="N85" s="122">
        <f t="shared" si="34"/>
        <v>0.88696209006751259</v>
      </c>
      <c r="O85" s="122">
        <f t="shared" si="34"/>
        <v>0.86226942847346177</v>
      </c>
      <c r="P85" s="122">
        <f t="shared" si="34"/>
        <v>0.84287292800451497</v>
      </c>
      <c r="Q85" s="122">
        <f t="shared" si="34"/>
        <v>0.88851913510483327</v>
      </c>
      <c r="R85" s="122">
        <f t="shared" si="34"/>
        <v>1.4016324582292889</v>
      </c>
      <c r="S85" s="122">
        <f t="shared" si="34"/>
        <v>2.0895005031249467</v>
      </c>
      <c r="T85" s="122">
        <f t="shared" si="34"/>
        <v>2.8078208866287375</v>
      </c>
      <c r="U85" s="122">
        <f t="shared" si="34"/>
        <v>2.1600449777792754</v>
      </c>
      <c r="V85" s="122">
        <f t="shared" si="34"/>
        <v>1.3242213249514638</v>
      </c>
      <c r="W85" s="122">
        <f t="shared" si="34"/>
        <v>0.4575222602240277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0.89241757238335495</v>
      </c>
      <c r="D86" s="98">
        <v>3.2480128528725096</v>
      </c>
      <c r="E86" s="98">
        <v>7.6646294956864462</v>
      </c>
      <c r="F86" s="98">
        <v>1.2358996448413084</v>
      </c>
      <c r="G86" s="98">
        <v>3.179781056508884</v>
      </c>
      <c r="H86" s="98">
        <v>5.2456268738146301</v>
      </c>
      <c r="I86" s="98">
        <v>6.1238547334139879</v>
      </c>
      <c r="J86" s="98">
        <v>2.2146098644396646</v>
      </c>
      <c r="K86" s="98">
        <v>0.78696407062181073</v>
      </c>
      <c r="L86" s="98">
        <v>0.41388103621964284</v>
      </c>
      <c r="M86" s="98">
        <v>0.25465261582011184</v>
      </c>
      <c r="N86" s="98">
        <v>0.88696209006751259</v>
      </c>
      <c r="O86" s="98">
        <v>0.86226942847346177</v>
      </c>
      <c r="P86" s="98">
        <v>0.84287292800451497</v>
      </c>
      <c r="Q86" s="98">
        <v>0.88851913510483327</v>
      </c>
      <c r="R86" s="98">
        <v>1.4016324582292889</v>
      </c>
      <c r="S86" s="98">
        <v>2.0895005031249467</v>
      </c>
      <c r="T86" s="98">
        <v>2.8078208866287375</v>
      </c>
      <c r="U86" s="98">
        <v>2.1600449777792754</v>
      </c>
      <c r="V86" s="98">
        <v>1.3242213249514638</v>
      </c>
      <c r="W86" s="98">
        <v>0.4575222602240277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18.986245162590659</v>
      </c>
      <c r="D87" s="122">
        <v>37.272662085365262</v>
      </c>
      <c r="E87" s="122">
        <v>28.799237264041913</v>
      </c>
      <c r="F87" s="122">
        <v>23.852162962303531</v>
      </c>
      <c r="G87" s="122">
        <v>60.812483707145581</v>
      </c>
      <c r="H87" s="122">
        <v>70.866493649363008</v>
      </c>
      <c r="I87" s="122">
        <v>70.041317317701001</v>
      </c>
      <c r="J87" s="122">
        <v>18.404151994429</v>
      </c>
      <c r="K87" s="122">
        <v>8.725782814265008</v>
      </c>
      <c r="L87" s="122">
        <v>10.511380111410451</v>
      </c>
      <c r="M87" s="122">
        <v>6.8164928528079054</v>
      </c>
      <c r="N87" s="122">
        <v>9.1101611450712099</v>
      </c>
      <c r="O87" s="122">
        <v>13.306384135037742</v>
      </c>
      <c r="P87" s="122">
        <v>50.146001687741311</v>
      </c>
      <c r="Q87" s="122">
        <v>29.682275184034051</v>
      </c>
      <c r="R87" s="122">
        <v>25.311320267585746</v>
      </c>
      <c r="S87" s="122">
        <v>27.195588440792388</v>
      </c>
      <c r="T87" s="122">
        <v>25.665670633811139</v>
      </c>
      <c r="U87" s="122">
        <v>24.929468774299657</v>
      </c>
      <c r="V87" s="122">
        <v>21.992747797201694</v>
      </c>
      <c r="W87" s="122">
        <v>21.112266204235887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0.77330582611986942</v>
      </c>
      <c r="D88" s="98">
        <v>3.8048532460745119</v>
      </c>
      <c r="E88" s="98">
        <v>3.7079581101135162</v>
      </c>
      <c r="F88" s="98">
        <v>4.0382448196839178</v>
      </c>
      <c r="G88" s="98">
        <v>4.9349048819455001</v>
      </c>
      <c r="H88" s="98">
        <v>5.6531389186536618</v>
      </c>
      <c r="I88" s="98">
        <v>4.1936014284522773</v>
      </c>
      <c r="J88" s="98">
        <v>2.787438023698293</v>
      </c>
      <c r="K88" s="98">
        <v>0.5753234051568894</v>
      </c>
      <c r="L88" s="98">
        <v>0.59483988752007688</v>
      </c>
      <c r="M88" s="98">
        <v>0.62880207752623818</v>
      </c>
      <c r="N88" s="98">
        <v>0.92305565229623554</v>
      </c>
      <c r="O88" s="98">
        <v>1.1294275955292574</v>
      </c>
      <c r="P88" s="98">
        <v>3.5427351949181638</v>
      </c>
      <c r="Q88" s="98">
        <v>2.3314668830107457</v>
      </c>
      <c r="R88" s="98">
        <v>3.125634947470842</v>
      </c>
      <c r="S88" s="98">
        <v>4.6545950750083556</v>
      </c>
      <c r="T88" s="98">
        <v>3.9540661919755986</v>
      </c>
      <c r="U88" s="98">
        <v>4.2438950646085036</v>
      </c>
      <c r="V88" s="98">
        <v>3.1040876170755189</v>
      </c>
      <c r="W88" s="98">
        <v>5.1388312999622272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9.5321331076489267E-5</v>
      </c>
      <c r="D89" s="98">
        <v>8.5448764847958125E-4</v>
      </c>
      <c r="E89" s="98">
        <v>9.1104009588634108E-4</v>
      </c>
      <c r="F89" s="98">
        <v>5.2896498935502633E-4</v>
      </c>
      <c r="G89" s="98">
        <v>3.3140249034517098E-3</v>
      </c>
      <c r="H89" s="98">
        <v>4.725975658215982E-3</v>
      </c>
      <c r="I89" s="98">
        <v>7.4273163374782448E-3</v>
      </c>
      <c r="J89" s="98">
        <v>5.7076582325308314E-3</v>
      </c>
      <c r="K89" s="98">
        <v>1.4484157950923802E-3</v>
      </c>
      <c r="L89" s="98">
        <v>3.0589855765467246E-3</v>
      </c>
      <c r="M89" s="98">
        <v>1.1222470036407898E-3</v>
      </c>
      <c r="N89" s="98">
        <v>3.2600424731461428E-3</v>
      </c>
      <c r="O89" s="98">
        <v>4.4353267060657613E-3</v>
      </c>
      <c r="P89" s="98">
        <v>2.5764559338100578E-2</v>
      </c>
      <c r="Q89" s="98">
        <v>8.629829544783623E-3</v>
      </c>
      <c r="R89" s="98">
        <v>9.8064096473705585E-3</v>
      </c>
      <c r="S89" s="98">
        <v>2.9216283314132417E-2</v>
      </c>
      <c r="T89" s="98">
        <v>7.1865886584316207E-3</v>
      </c>
      <c r="U89" s="98">
        <v>1.7695473499308823E-2</v>
      </c>
      <c r="V89" s="98">
        <v>1.706479065499724E-2</v>
      </c>
      <c r="W89" s="98">
        <v>6.803999135935937E-2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2.2515104501061193E-5</v>
      </c>
      <c r="D90" s="101">
        <v>2.2989830140731694E-4</v>
      </c>
      <c r="E90" s="101">
        <v>2.0532745513308912E-4</v>
      </c>
      <c r="F90" s="101">
        <v>1.4368385630134418E-4</v>
      </c>
      <c r="G90" s="101">
        <v>7.6638631561818662E-4</v>
      </c>
      <c r="H90" s="101">
        <v>1.093553857668848E-3</v>
      </c>
      <c r="I90" s="101">
        <v>1.6987238419512185E-3</v>
      </c>
      <c r="J90" s="101">
        <v>1.5925673519300769E-3</v>
      </c>
      <c r="K90" s="101">
        <v>3.3882396023460584E-4</v>
      </c>
      <c r="L90" s="101">
        <v>6.5604322977722105E-4</v>
      </c>
      <c r="M90" s="101">
        <v>2.7726309150614281E-4</v>
      </c>
      <c r="N90" s="101">
        <v>6.261923360681628E-4</v>
      </c>
      <c r="O90" s="101">
        <v>8.3565442340353588E-4</v>
      </c>
      <c r="P90" s="101">
        <v>7.0409988102070756E-3</v>
      </c>
      <c r="Q90" s="101">
        <v>1.7175822250779416E-3</v>
      </c>
      <c r="R90" s="101">
        <v>1.8500746476931037E-3</v>
      </c>
      <c r="S90" s="101">
        <v>5.8331366844682538E-3</v>
      </c>
      <c r="T90" s="101">
        <v>1.28041619749195E-3</v>
      </c>
      <c r="U90" s="101">
        <v>3.5027437935436071E-3</v>
      </c>
      <c r="V90" s="101">
        <v>3.0987879271873304E-3</v>
      </c>
      <c r="W90" s="101">
        <v>1.514531033046455E-2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7.2806226575428077E-5</v>
      </c>
      <c r="D91" s="104">
        <v>6.2458934707226431E-4</v>
      </c>
      <c r="E91" s="104">
        <v>7.0571264075325194E-4</v>
      </c>
      <c r="F91" s="104">
        <v>3.8528113305368218E-4</v>
      </c>
      <c r="G91" s="104">
        <v>2.5476385878335233E-3</v>
      </c>
      <c r="H91" s="104">
        <v>3.6324218005471336E-3</v>
      </c>
      <c r="I91" s="104">
        <v>5.7285924955270268E-3</v>
      </c>
      <c r="J91" s="104">
        <v>4.1150908806007547E-3</v>
      </c>
      <c r="K91" s="104">
        <v>1.1095918348577743E-3</v>
      </c>
      <c r="L91" s="104">
        <v>2.4029423467695037E-3</v>
      </c>
      <c r="M91" s="104">
        <v>8.4498391213464689E-4</v>
      </c>
      <c r="N91" s="104">
        <v>2.6338501370779801E-3</v>
      </c>
      <c r="O91" s="104">
        <v>3.5996722826622252E-3</v>
      </c>
      <c r="P91" s="104">
        <v>1.8723560527893503E-2</v>
      </c>
      <c r="Q91" s="104">
        <v>6.912247319705681E-3</v>
      </c>
      <c r="R91" s="104">
        <v>7.9563349996774543E-3</v>
      </c>
      <c r="S91" s="104">
        <v>2.3383146629664165E-2</v>
      </c>
      <c r="T91" s="104">
        <v>5.9061724609396704E-3</v>
      </c>
      <c r="U91" s="104">
        <v>1.4192729705765215E-2</v>
      </c>
      <c r="V91" s="104">
        <v>1.3966002727809911E-2</v>
      </c>
      <c r="W91" s="104">
        <v>5.2894681028894823E-2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8.2151369887038737</v>
      </c>
      <c r="D92" s="101">
        <v>11.162051855551921</v>
      </c>
      <c r="E92" s="101">
        <v>10.286529457382104</v>
      </c>
      <c r="F92" s="101">
        <v>9.7347930363583348</v>
      </c>
      <c r="G92" s="101">
        <v>12.995379467273201</v>
      </c>
      <c r="H92" s="101">
        <v>12.388266953215259</v>
      </c>
      <c r="I92" s="101">
        <v>5.9936469390369931</v>
      </c>
      <c r="J92" s="101">
        <v>4.2203351534255136</v>
      </c>
      <c r="K92" s="101">
        <v>3.0591066486314085</v>
      </c>
      <c r="L92" s="101">
        <v>3.5467580782373069</v>
      </c>
      <c r="M92" s="101">
        <v>2.3858243649495812</v>
      </c>
      <c r="N92" s="101">
        <v>1.8139656140518561</v>
      </c>
      <c r="O92" s="101">
        <v>1.7905797840398223</v>
      </c>
      <c r="P92" s="101">
        <v>4.8497339842850806</v>
      </c>
      <c r="Q92" s="101">
        <v>4.5506799498154304</v>
      </c>
      <c r="R92" s="101">
        <v>6.9926743355430681</v>
      </c>
      <c r="S92" s="101">
        <v>7.4695347797003375</v>
      </c>
      <c r="T92" s="101">
        <v>6.7366893954835367</v>
      </c>
      <c r="U92" s="101">
        <v>5.1091980181693923</v>
      </c>
      <c r="V92" s="101">
        <v>4.1083494921661128</v>
      </c>
      <c r="W92" s="101">
        <v>3.6948346132874055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1.7118778925267293E-3</v>
      </c>
      <c r="D93" s="104">
        <v>1.6026533543070935E-3</v>
      </c>
      <c r="E93" s="104">
        <v>2.763947553879023E-3</v>
      </c>
      <c r="F93" s="104">
        <v>3.0746324382235433E-3</v>
      </c>
      <c r="G93" s="104">
        <v>7.9134458160462374E-3</v>
      </c>
      <c r="H93" s="104">
        <v>6.7440612974694518E-3</v>
      </c>
      <c r="I93" s="104">
        <v>1.3333632809549084E-2</v>
      </c>
      <c r="J93" s="104">
        <v>8.0308273537142497E-3</v>
      </c>
      <c r="K93" s="104">
        <v>4.64566687835361E-3</v>
      </c>
      <c r="L93" s="104">
        <v>9.9977764211161141E-3</v>
      </c>
      <c r="M93" s="104">
        <v>2.9198700304348684E-3</v>
      </c>
      <c r="N93" s="104">
        <v>4.5155668938783892E-3</v>
      </c>
      <c r="O93" s="104">
        <v>6.0984514432008401E-3</v>
      </c>
      <c r="P93" s="104">
        <v>1.3470864970563773E-2</v>
      </c>
      <c r="Q93" s="104">
        <v>1.9114187806778846E-2</v>
      </c>
      <c r="R93" s="104">
        <v>2.4711182683803488E-2</v>
      </c>
      <c r="S93" s="104">
        <v>2.8238988909242764E-2</v>
      </c>
      <c r="T93" s="104">
        <v>2.5454976791608613E-2</v>
      </c>
      <c r="U93" s="104">
        <v>1.7188643290517201E-2</v>
      </c>
      <c r="V93" s="104">
        <v>2.6219633136359347E-2</v>
      </c>
      <c r="W93" s="104">
        <v>4.4290958503219707E-2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4.1354018241209156E-4</v>
      </c>
      <c r="D94" s="98">
        <v>4.4639458423622062E-4</v>
      </c>
      <c r="E94" s="98">
        <v>6.5559315917045633E-4</v>
      </c>
      <c r="F94" s="98">
        <v>8.889743463813991E-4</v>
      </c>
      <c r="G94" s="98">
        <v>1.9807424479295482E-3</v>
      </c>
      <c r="H94" s="98">
        <v>1.7064365948480282E-3</v>
      </c>
      <c r="I94" s="98">
        <v>3.3781110456337728E-3</v>
      </c>
      <c r="J94" s="98">
        <v>2.488428778346968E-3</v>
      </c>
      <c r="K94" s="98">
        <v>1.2296938726590314E-3</v>
      </c>
      <c r="L94" s="98">
        <v>2.4574242630452658E-3</v>
      </c>
      <c r="M94" s="98">
        <v>8.2309752214167621E-4</v>
      </c>
      <c r="N94" s="98">
        <v>9.9056720930913787E-4</v>
      </c>
      <c r="O94" s="98">
        <v>1.2882276910588907E-3</v>
      </c>
      <c r="P94" s="98">
        <v>3.9600356192021485E-3</v>
      </c>
      <c r="Q94" s="98">
        <v>4.0523450634203477E-3</v>
      </c>
      <c r="R94" s="98">
        <v>4.9751729307252286E-3</v>
      </c>
      <c r="S94" s="98">
        <v>5.9474822823195701E-3</v>
      </c>
      <c r="T94" s="98">
        <v>4.8273667830542729E-3</v>
      </c>
      <c r="U94" s="98">
        <v>3.6095998693061559E-3</v>
      </c>
      <c r="V94" s="98">
        <v>5.0901868225720079E-3</v>
      </c>
      <c r="W94" s="98">
        <v>1.0448442096645069E-2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1.2983377101146378E-3</v>
      </c>
      <c r="D95" s="98">
        <v>1.156258770070873E-3</v>
      </c>
      <c r="E95" s="98">
        <v>2.1083543947085668E-3</v>
      </c>
      <c r="F95" s="98">
        <v>2.1856580918421442E-3</v>
      </c>
      <c r="G95" s="98">
        <v>5.9327033681166891E-3</v>
      </c>
      <c r="H95" s="98">
        <v>5.0376247026214238E-3</v>
      </c>
      <c r="I95" s="98">
        <v>9.9555217639153114E-3</v>
      </c>
      <c r="J95" s="98">
        <v>5.5423985753672821E-3</v>
      </c>
      <c r="K95" s="98">
        <v>3.4159730056945786E-3</v>
      </c>
      <c r="L95" s="98">
        <v>7.5403521580708474E-3</v>
      </c>
      <c r="M95" s="98">
        <v>2.096772508293192E-3</v>
      </c>
      <c r="N95" s="98">
        <v>3.5249996845692511E-3</v>
      </c>
      <c r="O95" s="98">
        <v>4.8102237521419492E-3</v>
      </c>
      <c r="P95" s="98">
        <v>9.510829351361624E-3</v>
      </c>
      <c r="Q95" s="98">
        <v>1.5061842743358499E-2</v>
      </c>
      <c r="R95" s="98">
        <v>1.9736009753078258E-2</v>
      </c>
      <c r="S95" s="98">
        <v>2.2291506626923193E-2</v>
      </c>
      <c r="T95" s="98">
        <v>2.0627610008554339E-2</v>
      </c>
      <c r="U95" s="98">
        <v>1.3579043421211046E-2</v>
      </c>
      <c r="V95" s="98">
        <v>2.112944631378734E-2</v>
      </c>
      <c r="W95" s="98">
        <v>3.3842516406574638E-2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9.7987249050745557</v>
      </c>
      <c r="D96" s="101">
        <v>21.837391620405981</v>
      </c>
      <c r="E96" s="101">
        <v>14.433837336341119</v>
      </c>
      <c r="F96" s="101">
        <v>9.8423969641484153</v>
      </c>
      <c r="G96" s="101">
        <v>40.125011579476691</v>
      </c>
      <c r="H96" s="101">
        <v>50.220838242095191</v>
      </c>
      <c r="I96" s="101">
        <v>52.912344447976253</v>
      </c>
      <c r="J96" s="101">
        <v>8.4339496382592269</v>
      </c>
      <c r="K96" s="101">
        <v>3.972608480038021</v>
      </c>
      <c r="L96" s="101">
        <v>3.8438282056328048</v>
      </c>
      <c r="M96" s="101">
        <v>3.5076289082330829</v>
      </c>
      <c r="N96" s="101">
        <v>5.2609837571891669</v>
      </c>
      <c r="O96" s="101">
        <v>8.0545780342730069</v>
      </c>
      <c r="P96" s="101">
        <v>28.067097398747574</v>
      </c>
      <c r="Q96" s="101">
        <v>18.42674193765874</v>
      </c>
      <c r="R96" s="101">
        <v>9.7787973066662932</v>
      </c>
      <c r="S96" s="101">
        <v>9.5678079719969169</v>
      </c>
      <c r="T96" s="101">
        <v>10.718514072923423</v>
      </c>
      <c r="U96" s="101">
        <v>11.073062542780415</v>
      </c>
      <c r="V96" s="101">
        <v>9.2138734683210188</v>
      </c>
      <c r="W96" s="101">
        <v>3.9531753421749349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0.1972702434687594</v>
      </c>
      <c r="D97" s="104">
        <v>0.46590822233006135</v>
      </c>
      <c r="E97" s="104">
        <v>0.36723737255540667</v>
      </c>
      <c r="F97" s="104">
        <v>0.23312454468528199</v>
      </c>
      <c r="G97" s="104">
        <v>2.7459603077306904</v>
      </c>
      <c r="H97" s="104">
        <v>2.5927794984432007</v>
      </c>
      <c r="I97" s="104">
        <v>6.9209635530884492</v>
      </c>
      <c r="J97" s="104">
        <v>2.9486906934597199</v>
      </c>
      <c r="K97" s="104">
        <v>1.112650197765243</v>
      </c>
      <c r="L97" s="104">
        <v>2.5128971780226004</v>
      </c>
      <c r="M97" s="104">
        <v>0.29019538506492742</v>
      </c>
      <c r="N97" s="104">
        <v>1.1043805121669261</v>
      </c>
      <c r="O97" s="104">
        <v>2.3212649430463879</v>
      </c>
      <c r="P97" s="104">
        <v>13.64719968548183</v>
      </c>
      <c r="Q97" s="104">
        <v>4.3456423961975732</v>
      </c>
      <c r="R97" s="104">
        <v>5.3796960855743698</v>
      </c>
      <c r="S97" s="104">
        <v>5.4461953418634055</v>
      </c>
      <c r="T97" s="104">
        <v>4.223759407978541</v>
      </c>
      <c r="U97" s="104">
        <v>4.4684290319515219</v>
      </c>
      <c r="V97" s="104">
        <v>5.5231527958476878</v>
      </c>
      <c r="W97" s="104">
        <v>8.2130939989487395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4.3590720977457642E-2</v>
      </c>
      <c r="D98" s="98">
        <v>0.11937749203557113</v>
      </c>
      <c r="E98" s="98">
        <v>7.9761560769687739E-2</v>
      </c>
      <c r="F98" s="98">
        <v>6.2143660024313992E-2</v>
      </c>
      <c r="G98" s="98">
        <v>0.63143874994541471</v>
      </c>
      <c r="H98" s="98">
        <v>0.60385795102762563</v>
      </c>
      <c r="I98" s="98">
        <v>1.6186406156334361</v>
      </c>
      <c r="J98" s="98">
        <v>0.85276234959155539</v>
      </c>
      <c r="K98" s="98">
        <v>0.27357559169650519</v>
      </c>
      <c r="L98" s="98">
        <v>0.57275844256489283</v>
      </c>
      <c r="M98" s="98">
        <v>7.6786095381452257E-2</v>
      </c>
      <c r="N98" s="98">
        <v>0.2278728814871287</v>
      </c>
      <c r="O98" s="98">
        <v>0.46606555157907198</v>
      </c>
      <c r="P98" s="98">
        <v>3.9777190378735057</v>
      </c>
      <c r="Q98" s="98">
        <v>0.91674623013728995</v>
      </c>
      <c r="R98" s="98">
        <v>1.0834433219463055</v>
      </c>
      <c r="S98" s="98">
        <v>1.159105406231637</v>
      </c>
      <c r="T98" s="98">
        <v>0.80779825742016687</v>
      </c>
      <c r="U98" s="98">
        <v>0.96069184757321191</v>
      </c>
      <c r="V98" s="98">
        <v>1.0929762563899161</v>
      </c>
      <c r="W98" s="98">
        <v>1.9902605273524203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0.15367952249130176</v>
      </c>
      <c r="D99" s="98">
        <v>0.34653073029449022</v>
      </c>
      <c r="E99" s="98">
        <v>0.28747581178571896</v>
      </c>
      <c r="F99" s="98">
        <v>0.170980884660968</v>
      </c>
      <c r="G99" s="98">
        <v>2.1145215577852756</v>
      </c>
      <c r="H99" s="98">
        <v>1.988921547415575</v>
      </c>
      <c r="I99" s="98">
        <v>5.3023229374550134</v>
      </c>
      <c r="J99" s="98">
        <v>2.0959283438681644</v>
      </c>
      <c r="K99" s="98">
        <v>0.83907460606873774</v>
      </c>
      <c r="L99" s="98">
        <v>1.9401387354577075</v>
      </c>
      <c r="M99" s="98">
        <v>0.21340928968347517</v>
      </c>
      <c r="N99" s="98">
        <v>0.87650763067979742</v>
      </c>
      <c r="O99" s="98">
        <v>1.8551993914673159</v>
      </c>
      <c r="P99" s="98">
        <v>9.6694806476083244</v>
      </c>
      <c r="Q99" s="98">
        <v>3.4288961660602832</v>
      </c>
      <c r="R99" s="98">
        <v>4.2962527636280647</v>
      </c>
      <c r="S99" s="98">
        <v>4.2870899356317684</v>
      </c>
      <c r="T99" s="98">
        <v>3.4159611505583745</v>
      </c>
      <c r="U99" s="98">
        <v>3.5077371843783101</v>
      </c>
      <c r="V99" s="98">
        <v>4.4301765394577721</v>
      </c>
      <c r="W99" s="98">
        <v>6.2228334715963189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8.9303482340850096</v>
      </c>
      <c r="D100" s="122">
        <v>17.580949350266724</v>
      </c>
      <c r="E100" s="122">
        <v>13.574572995670506</v>
      </c>
      <c r="F100" s="122">
        <v>11.894475899489569</v>
      </c>
      <c r="G100" s="122">
        <v>27.907021026341511</v>
      </c>
      <c r="H100" s="122">
        <v>33.986600532609181</v>
      </c>
      <c r="I100" s="122">
        <v>34.241568440549607</v>
      </c>
      <c r="J100" s="122">
        <v>9.2796113996694771</v>
      </c>
      <c r="K100" s="122">
        <v>4.0879701427900201</v>
      </c>
      <c r="L100" s="122">
        <v>4.5997503034508052</v>
      </c>
      <c r="M100" s="122">
        <v>2.5593886668581458</v>
      </c>
      <c r="N100" s="122">
        <v>3.4051768550161214</v>
      </c>
      <c r="O100" s="122">
        <v>5.6768404264245929</v>
      </c>
      <c r="P100" s="122">
        <v>20.556584854544294</v>
      </c>
      <c r="Q100" s="122">
        <v>12.426635602256866</v>
      </c>
      <c r="R100" s="122">
        <v>11.165028998653522</v>
      </c>
      <c r="S100" s="122">
        <v>12.984987664907887</v>
      </c>
      <c r="T100" s="122">
        <v>12.598955964835854</v>
      </c>
      <c r="U100" s="122">
        <v>12.290650532061301</v>
      </c>
      <c r="V100" s="122">
        <v>11.827034883871004</v>
      </c>
      <c r="W100" s="122">
        <v>12.457081777339852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0.23808346360834629</v>
      </c>
      <c r="D101" s="98">
        <v>0.66693630981357721</v>
      </c>
      <c r="E101" s="98">
        <v>0.57870314172963699</v>
      </c>
      <c r="F101" s="98">
        <v>0.74210817806355045</v>
      </c>
      <c r="G101" s="98">
        <v>1.3233922989460587</v>
      </c>
      <c r="H101" s="98">
        <v>1.7455546825512651</v>
      </c>
      <c r="I101" s="98">
        <v>2.1707525940055832</v>
      </c>
      <c r="J101" s="98">
        <v>0.91271744036288727</v>
      </c>
      <c r="K101" s="98">
        <v>0.15861064498601463</v>
      </c>
      <c r="L101" s="98">
        <v>0.1361081874767345</v>
      </c>
      <c r="M101" s="98">
        <v>0.10228847731035041</v>
      </c>
      <c r="N101" s="98">
        <v>0.23343180159400018</v>
      </c>
      <c r="O101" s="98">
        <v>0.40979386436851184</v>
      </c>
      <c r="P101" s="98">
        <v>1.6810146145358627</v>
      </c>
      <c r="Q101" s="98">
        <v>1.0323761268971858</v>
      </c>
      <c r="R101" s="98">
        <v>0.87841390111816731</v>
      </c>
      <c r="S101" s="98">
        <v>0.6712201312800955</v>
      </c>
      <c r="T101" s="98">
        <v>0.58485054413001214</v>
      </c>
      <c r="U101" s="98">
        <v>0.58892472888924519</v>
      </c>
      <c r="V101" s="98">
        <v>0.63159534071863832</v>
      </c>
      <c r="W101" s="98">
        <v>0.77314503053962069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3.1825321218128182</v>
      </c>
      <c r="D102" s="98">
        <v>6.9675295959295411</v>
      </c>
      <c r="E102" s="98">
        <v>6.7269925685630465</v>
      </c>
      <c r="F102" s="98">
        <v>5.1035793412361361</v>
      </c>
      <c r="G102" s="98">
        <v>9.6135761936123778</v>
      </c>
      <c r="H102" s="98">
        <v>10.391362680100983</v>
      </c>
      <c r="I102" s="98">
        <v>10.071779749932961</v>
      </c>
      <c r="J102" s="98">
        <v>5.2987755899336175</v>
      </c>
      <c r="K102" s="98">
        <v>1.8159652921552571</v>
      </c>
      <c r="L102" s="98">
        <v>1.9694448233430082</v>
      </c>
      <c r="M102" s="98">
        <v>1.036830929695191</v>
      </c>
      <c r="N102" s="98">
        <v>1.4269879730802162</v>
      </c>
      <c r="O102" s="98">
        <v>1.8744218293527688</v>
      </c>
      <c r="P102" s="98">
        <v>8.6294845431735041</v>
      </c>
      <c r="Q102" s="98">
        <v>4.0991525676377787</v>
      </c>
      <c r="R102" s="98">
        <v>4.6759694315784248</v>
      </c>
      <c r="S102" s="98">
        <v>3.9889179362895097</v>
      </c>
      <c r="T102" s="98">
        <v>4.7529297251731224</v>
      </c>
      <c r="U102" s="98">
        <v>4.303531675355651</v>
      </c>
      <c r="V102" s="98">
        <v>4.3184779765412795</v>
      </c>
      <c r="W102" s="98">
        <v>4.3756875575528564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5.5097326486638458</v>
      </c>
      <c r="D103" s="33">
        <v>9.9464834445236061</v>
      </c>
      <c r="E103" s="33">
        <v>6.2688772853778225</v>
      </c>
      <c r="F103" s="33">
        <v>6.0487883801898823</v>
      </c>
      <c r="G103" s="33">
        <v>16.970052533783072</v>
      </c>
      <c r="H103" s="33">
        <v>21.849683169956933</v>
      </c>
      <c r="I103" s="33">
        <v>21.999036096611061</v>
      </c>
      <c r="J103" s="33">
        <v>3.0681183693729723</v>
      </c>
      <c r="K103" s="33">
        <v>2.1133942056487482</v>
      </c>
      <c r="L103" s="33">
        <v>2.4941972926310623</v>
      </c>
      <c r="M103" s="33">
        <v>1.4202692598526043</v>
      </c>
      <c r="N103" s="33">
        <v>1.744757080341905</v>
      </c>
      <c r="O103" s="33">
        <v>3.3926247327033123</v>
      </c>
      <c r="P103" s="33">
        <v>10.246085696834927</v>
      </c>
      <c r="Q103" s="33">
        <v>7.2951069077219017</v>
      </c>
      <c r="R103" s="33">
        <v>5.6106456659569304</v>
      </c>
      <c r="S103" s="33">
        <v>8.3248495973382823</v>
      </c>
      <c r="T103" s="33">
        <v>7.2611756955327191</v>
      </c>
      <c r="U103" s="33">
        <v>7.3981941278164047</v>
      </c>
      <c r="V103" s="33">
        <v>6.8769615666110857</v>
      </c>
      <c r="W103" s="33">
        <v>7.3082491892473751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5.3422433330526195E-2</v>
      </c>
      <c r="D105" s="117">
        <f t="shared" si="35"/>
        <v>2.7473098583020168E-2</v>
      </c>
      <c r="E105" s="117">
        <f t="shared" si="35"/>
        <v>1.2204875415701359E-2</v>
      </c>
      <c r="F105" s="117">
        <f t="shared" si="35"/>
        <v>4.1637083048299238E-2</v>
      </c>
      <c r="G105" s="117">
        <f t="shared" si="35"/>
        <v>5.2331628980207087E-2</v>
      </c>
      <c r="H105" s="117">
        <f t="shared" si="35"/>
        <v>8.9571969651055086E-2</v>
      </c>
      <c r="I105" s="117">
        <f t="shared" si="35"/>
        <v>7.9858709880625128E-2</v>
      </c>
      <c r="J105" s="117">
        <f t="shared" si="35"/>
        <v>3.7176782440427679E-2</v>
      </c>
      <c r="K105" s="117">
        <f t="shared" si="35"/>
        <v>1.0556522459483166E-2</v>
      </c>
      <c r="L105" s="117">
        <f t="shared" si="35"/>
        <v>0</v>
      </c>
      <c r="M105" s="117">
        <f t="shared" si="35"/>
        <v>1.2319819085895224E-2</v>
      </c>
      <c r="N105" s="117">
        <f t="shared" si="35"/>
        <v>3.6277713820966104E-2</v>
      </c>
      <c r="O105" s="117">
        <f t="shared" si="35"/>
        <v>2.8437062821196644E-2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1.5958824211896476E-2</v>
      </c>
      <c r="S105" s="117">
        <f t="shared" si="36"/>
        <v>2.0394797916410023E-2</v>
      </c>
      <c r="T105" s="117">
        <f t="shared" si="36"/>
        <v>2.1717450732235848E-2</v>
      </c>
      <c r="U105" s="117">
        <f t="shared" si="36"/>
        <v>2.021933711394815E-2</v>
      </c>
      <c r="V105" s="117">
        <f t="shared" si="36"/>
        <v>2.1578256767508672E-2</v>
      </c>
      <c r="W105" s="117">
        <f t="shared" ref="W105" si="37">W106+W109+W111+W120</f>
        <v>1.366592721793306E-2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3.763096139245882E-2</v>
      </c>
      <c r="D106" s="122">
        <f t="shared" si="38"/>
        <v>1.9362297585520008E-2</v>
      </c>
      <c r="E106" s="122">
        <f t="shared" si="38"/>
        <v>8.5871128413111952E-3</v>
      </c>
      <c r="F106" s="122">
        <f t="shared" si="38"/>
        <v>2.9792596858767544E-2</v>
      </c>
      <c r="G106" s="122">
        <f t="shared" si="38"/>
        <v>3.8994146772511298E-2</v>
      </c>
      <c r="H106" s="122">
        <f t="shared" si="38"/>
        <v>6.6071999884314961E-2</v>
      </c>
      <c r="I106" s="122">
        <f t="shared" si="38"/>
        <v>6.043306824987088E-2</v>
      </c>
      <c r="J106" s="122">
        <f t="shared" si="38"/>
        <v>2.8633854757378056E-2</v>
      </c>
      <c r="K106" s="122">
        <f t="shared" si="38"/>
        <v>8.2693862709346533E-3</v>
      </c>
      <c r="L106" s="122">
        <f t="shared" si="38"/>
        <v>0</v>
      </c>
      <c r="M106" s="122">
        <f t="shared" si="38"/>
        <v>9.102359351597724E-3</v>
      </c>
      <c r="N106" s="122">
        <f t="shared" si="38"/>
        <v>2.8356590864245471E-2</v>
      </c>
      <c r="O106" s="122">
        <f t="shared" si="38"/>
        <v>2.2455735467610382E-2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1.2243736858028815E-2</v>
      </c>
      <c r="S106" s="122">
        <f t="shared" si="39"/>
        <v>1.5250335306398249E-2</v>
      </c>
      <c r="T106" s="122">
        <f t="shared" si="39"/>
        <v>1.6285054253410213E-2</v>
      </c>
      <c r="U106" s="122">
        <f t="shared" si="39"/>
        <v>1.5029839516504028E-2</v>
      </c>
      <c r="V106" s="122">
        <f t="shared" si="39"/>
        <v>1.568266282083821E-2</v>
      </c>
      <c r="W106" s="122">
        <f t="shared" ref="W106" si="40">SUM(W107:W108)</f>
        <v>9.8890000179678826E-3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3.748690974843194E-2</v>
      </c>
      <c r="D107" s="98">
        <v>1.9288595138957143E-2</v>
      </c>
      <c r="E107" s="98">
        <v>8.5573942417135306E-3</v>
      </c>
      <c r="F107" s="98">
        <v>2.9682848220153175E-2</v>
      </c>
      <c r="G107" s="98">
        <v>3.8851583352820372E-2</v>
      </c>
      <c r="H107" s="98">
        <v>6.5836283685058158E-2</v>
      </c>
      <c r="I107" s="98">
        <v>6.0221838660834963E-2</v>
      </c>
      <c r="J107" s="98">
        <v>2.8537655004249363E-2</v>
      </c>
      <c r="K107" s="98">
        <v>8.2418084737351256E-3</v>
      </c>
      <c r="L107" s="98">
        <v>0</v>
      </c>
      <c r="M107" s="98">
        <v>9.0709760094585291E-3</v>
      </c>
      <c r="N107" s="98">
        <v>2.8264247307426382E-2</v>
      </c>
      <c r="O107" s="98">
        <v>2.237745848522834E-2</v>
      </c>
      <c r="P107" s="98">
        <v>0</v>
      </c>
      <c r="Q107" s="98">
        <v>0</v>
      </c>
      <c r="R107" s="98">
        <v>1.2203644417965369E-2</v>
      </c>
      <c r="S107" s="98">
        <v>1.5200602122313125E-2</v>
      </c>
      <c r="T107" s="98">
        <v>1.6232324982277176E-2</v>
      </c>
      <c r="U107" s="98">
        <v>1.4980714100559248E-2</v>
      </c>
      <c r="V107" s="98">
        <v>1.5631506127067447E-2</v>
      </c>
      <c r="W107" s="98">
        <v>9.8577481269108615E-3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1.4405164402687758E-4</v>
      </c>
      <c r="D108" s="98">
        <v>7.3702446562863748E-5</v>
      </c>
      <c r="E108" s="98">
        <v>2.9718599597664483E-5</v>
      </c>
      <c r="F108" s="98">
        <v>1.0974863861436954E-4</v>
      </c>
      <c r="G108" s="98">
        <v>1.4256341969092577E-4</v>
      </c>
      <c r="H108" s="98">
        <v>2.3571619925679741E-4</v>
      </c>
      <c r="I108" s="98">
        <v>2.1122958903591879E-4</v>
      </c>
      <c r="J108" s="98">
        <v>9.6199753128693637E-5</v>
      </c>
      <c r="K108" s="98">
        <v>2.7577797199528291E-5</v>
      </c>
      <c r="L108" s="98">
        <v>0</v>
      </c>
      <c r="M108" s="98">
        <v>3.1383342139194154E-5</v>
      </c>
      <c r="N108" s="98">
        <v>9.2343556819087861E-5</v>
      </c>
      <c r="O108" s="98">
        <v>7.8276982382041594E-5</v>
      </c>
      <c r="P108" s="98">
        <v>0</v>
      </c>
      <c r="Q108" s="98">
        <v>0</v>
      </c>
      <c r="R108" s="98">
        <v>4.0092440063446453E-5</v>
      </c>
      <c r="S108" s="98">
        <v>4.9733184085122945E-5</v>
      </c>
      <c r="T108" s="98">
        <v>5.2729271133038902E-5</v>
      </c>
      <c r="U108" s="98">
        <v>4.912541594478098E-5</v>
      </c>
      <c r="V108" s="98">
        <v>5.1156693770762298E-5</v>
      </c>
      <c r="W108" s="98">
        <v>3.1251891057021404E-5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5.1857942610086479E-4</v>
      </c>
      <c r="D109" s="122">
        <f t="shared" si="41"/>
        <v>4.8597787116787239E-4</v>
      </c>
      <c r="E109" s="122">
        <f t="shared" si="41"/>
        <v>5.8462776901216189E-4</v>
      </c>
      <c r="F109" s="122">
        <f t="shared" si="41"/>
        <v>4.2133626425213853E-4</v>
      </c>
      <c r="G109" s="122">
        <f t="shared" si="41"/>
        <v>4.7970338659346172E-4</v>
      </c>
      <c r="H109" s="122">
        <f t="shared" si="41"/>
        <v>1.1427136202624179E-3</v>
      </c>
      <c r="I109" s="122">
        <f t="shared" si="41"/>
        <v>1.1308677970613573E-3</v>
      </c>
      <c r="J109" s="122">
        <f t="shared" si="41"/>
        <v>6.6457046314114269E-4</v>
      </c>
      <c r="K109" s="122">
        <f t="shared" si="41"/>
        <v>1.413031010213929E-4</v>
      </c>
      <c r="L109" s="122">
        <f t="shared" si="41"/>
        <v>0</v>
      </c>
      <c r="M109" s="122">
        <f t="shared" si="41"/>
        <v>7.6800909543877521E-5</v>
      </c>
      <c r="N109" s="122">
        <f t="shared" si="41"/>
        <v>5.4791688757950183E-4</v>
      </c>
      <c r="O109" s="122">
        <f t="shared" si="41"/>
        <v>2.6019974455085415E-4</v>
      </c>
      <c r="P109" s="122">
        <f t="shared" si="41"/>
        <v>0</v>
      </c>
      <c r="Q109" s="122">
        <f t="shared" si="41"/>
        <v>0</v>
      </c>
      <c r="R109" s="122">
        <f t="shared" si="41"/>
        <v>1.4722256795644017E-4</v>
      </c>
      <c r="S109" s="122">
        <f t="shared" si="41"/>
        <v>2.7168396852057677E-4</v>
      </c>
      <c r="T109" s="122">
        <f t="shared" si="41"/>
        <v>3.7133611323679976E-4</v>
      </c>
      <c r="U109" s="122">
        <f t="shared" si="41"/>
        <v>2.8859223538205202E-4</v>
      </c>
      <c r="V109" s="122">
        <f t="shared" si="41"/>
        <v>2.3092502500209094E-4</v>
      </c>
      <c r="W109" s="122">
        <f t="shared" si="41"/>
        <v>5.4549734445024019E-5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5.1857942610086479E-4</v>
      </c>
      <c r="D110" s="98">
        <v>4.8597787116787239E-4</v>
      </c>
      <c r="E110" s="98">
        <v>5.8462776901216189E-4</v>
      </c>
      <c r="F110" s="98">
        <v>4.2133626425213853E-4</v>
      </c>
      <c r="G110" s="98">
        <v>4.7970338659346172E-4</v>
      </c>
      <c r="H110" s="98">
        <v>1.1427136202624179E-3</v>
      </c>
      <c r="I110" s="98">
        <v>1.1308677970613573E-3</v>
      </c>
      <c r="J110" s="98">
        <v>6.6457046314114269E-4</v>
      </c>
      <c r="K110" s="98">
        <v>1.413031010213929E-4</v>
      </c>
      <c r="L110" s="98">
        <v>0</v>
      </c>
      <c r="M110" s="98">
        <v>7.6800909543877521E-5</v>
      </c>
      <c r="N110" s="98">
        <v>5.4791688757950183E-4</v>
      </c>
      <c r="O110" s="98">
        <v>2.6019974455085415E-4</v>
      </c>
      <c r="P110" s="98">
        <v>0</v>
      </c>
      <c r="Q110" s="98">
        <v>0</v>
      </c>
      <c r="R110" s="98">
        <v>1.4722256795644017E-4</v>
      </c>
      <c r="S110" s="98">
        <v>2.7168396852057677E-4</v>
      </c>
      <c r="T110" s="98">
        <v>3.7133611323679976E-4</v>
      </c>
      <c r="U110" s="98">
        <v>2.8859223538205202E-4</v>
      </c>
      <c r="V110" s="98">
        <v>2.3092502500209094E-4</v>
      </c>
      <c r="W110" s="98">
        <v>5.4549734445024019E-5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1.0135477363676511E-2</v>
      </c>
      <c r="D111" s="122">
        <v>5.0087500901938595E-3</v>
      </c>
      <c r="E111" s="122">
        <v>2.0001007781604492E-3</v>
      </c>
      <c r="F111" s="122">
        <v>7.4111254931041896E-3</v>
      </c>
      <c r="G111" s="122">
        <v>8.6625253578572793E-3</v>
      </c>
      <c r="H111" s="122">
        <v>1.4897560484610717E-2</v>
      </c>
      <c r="I111" s="122">
        <v>1.2033051397335851E-2</v>
      </c>
      <c r="J111" s="122">
        <v>5.0842531867330521E-3</v>
      </c>
      <c r="K111" s="122">
        <v>1.450712069301897E-3</v>
      </c>
      <c r="L111" s="122">
        <v>0</v>
      </c>
      <c r="M111" s="122">
        <v>2.1897872363960424E-3</v>
      </c>
      <c r="N111" s="122">
        <v>5.3475197734189515E-3</v>
      </c>
      <c r="O111" s="122">
        <v>4.067544935641855E-3</v>
      </c>
      <c r="P111" s="122">
        <v>0</v>
      </c>
      <c r="Q111" s="122">
        <v>0</v>
      </c>
      <c r="R111" s="122">
        <v>2.4339160595107101E-3</v>
      </c>
      <c r="S111" s="122">
        <v>3.2263598645284361E-3</v>
      </c>
      <c r="T111" s="122">
        <v>3.4057897592932405E-3</v>
      </c>
      <c r="U111" s="122">
        <v>3.2728636217908545E-3</v>
      </c>
      <c r="V111" s="122">
        <v>3.6577141716767586E-3</v>
      </c>
      <c r="W111" s="122">
        <v>2.3618776333585198E-3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1.1954893663104359E-3</v>
      </c>
      <c r="D112" s="98">
        <v>2.4451117753762231E-3</v>
      </c>
      <c r="E112" s="98">
        <v>4.9137409173735278E-4</v>
      </c>
      <c r="F112" s="98">
        <v>6.3342574648829703E-4</v>
      </c>
      <c r="G112" s="98">
        <v>8.1975057065868703E-4</v>
      </c>
      <c r="H112" s="98">
        <v>1.6057305294934429E-3</v>
      </c>
      <c r="I112" s="98">
        <v>7.5110183545349382E-3</v>
      </c>
      <c r="J112" s="98">
        <v>5.0842531867330521E-3</v>
      </c>
      <c r="K112" s="98">
        <v>1.450712069301897E-3</v>
      </c>
      <c r="L112" s="98">
        <v>0</v>
      </c>
      <c r="M112" s="98">
        <v>8.3154669593109862E-4</v>
      </c>
      <c r="N112" s="98">
        <v>2.8860774871128266E-3</v>
      </c>
      <c r="O112" s="98">
        <v>2.5146969573685866E-3</v>
      </c>
      <c r="P112" s="98">
        <v>0</v>
      </c>
      <c r="Q112" s="98">
        <v>0</v>
      </c>
      <c r="R112" s="98">
        <v>1.9814481234562793E-3</v>
      </c>
      <c r="S112" s="98">
        <v>1.9588184996450317E-3</v>
      </c>
      <c r="T112" s="98">
        <v>2.932716007318838E-3</v>
      </c>
      <c r="U112" s="98">
        <v>2.3574173034029617E-3</v>
      </c>
      <c r="V112" s="98">
        <v>2.2629668757189079E-3</v>
      </c>
      <c r="W112" s="98">
        <v>2.0900559639985003E-3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9.5165683083605428E-5</v>
      </c>
      <c r="S113" s="98">
        <v>0</v>
      </c>
      <c r="T113" s="98">
        <v>0</v>
      </c>
      <c r="U113" s="98">
        <v>0</v>
      </c>
      <c r="V113" s="98">
        <v>0</v>
      </c>
      <c r="W113" s="98">
        <v>8.2313002214620952E-5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1.6925500468595905E-5</v>
      </c>
      <c r="S114" s="101">
        <v>0</v>
      </c>
      <c r="T114" s="101">
        <v>0</v>
      </c>
      <c r="U114" s="101">
        <v>0</v>
      </c>
      <c r="V114" s="101">
        <v>0</v>
      </c>
      <c r="W114" s="101">
        <v>1.6200183631546396E-6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7.8240182615009523E-5</v>
      </c>
      <c r="S115" s="104">
        <v>0</v>
      </c>
      <c r="T115" s="104">
        <v>0</v>
      </c>
      <c r="U115" s="104">
        <v>0</v>
      </c>
      <c r="V115" s="104">
        <v>0</v>
      </c>
      <c r="W115" s="104">
        <v>8.0692983851466313E-5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8.7234454688603011E-3</v>
      </c>
      <c r="D116" s="101">
        <v>2.5636383148176364E-3</v>
      </c>
      <c r="E116" s="101">
        <v>1.5087266864230965E-3</v>
      </c>
      <c r="F116" s="101">
        <v>6.6629166128466741E-3</v>
      </c>
      <c r="G116" s="101">
        <v>7.2989125753287788E-3</v>
      </c>
      <c r="H116" s="101">
        <v>1.2643905049217264E-2</v>
      </c>
      <c r="I116" s="101">
        <v>4.0071340327953739E-3</v>
      </c>
      <c r="J116" s="101">
        <v>0</v>
      </c>
      <c r="K116" s="101">
        <v>0</v>
      </c>
      <c r="L116" s="101">
        <v>0</v>
      </c>
      <c r="M116" s="101">
        <v>1.2436746561124258E-3</v>
      </c>
      <c r="N116" s="101">
        <v>2.0376178548883266E-3</v>
      </c>
      <c r="O116" s="101">
        <v>1.2468815973796323E-3</v>
      </c>
      <c r="P116" s="101">
        <v>0</v>
      </c>
      <c r="Q116" s="101">
        <v>0</v>
      </c>
      <c r="R116" s="101">
        <v>2.5786607527731383E-4</v>
      </c>
      <c r="S116" s="101">
        <v>7.6699954348905073E-4</v>
      </c>
      <c r="T116" s="101">
        <v>3.7476448356413912E-4</v>
      </c>
      <c r="U116" s="101">
        <v>6.189872291788482E-4</v>
      </c>
      <c r="V116" s="101">
        <v>8.2671649761904137E-4</v>
      </c>
      <c r="W116" s="101">
        <v>1.0422566748859541E-4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2.1654252850577323E-4</v>
      </c>
      <c r="D117" s="104">
        <v>0</v>
      </c>
      <c r="E117" s="104">
        <v>0</v>
      </c>
      <c r="F117" s="104">
        <v>1.147831337692181E-4</v>
      </c>
      <c r="G117" s="104">
        <v>5.4386221186981379E-4</v>
      </c>
      <c r="H117" s="104">
        <v>6.4792490590000846E-4</v>
      </c>
      <c r="I117" s="104">
        <v>5.148990100055388E-4</v>
      </c>
      <c r="J117" s="104">
        <v>0</v>
      </c>
      <c r="K117" s="104">
        <v>0</v>
      </c>
      <c r="L117" s="104">
        <v>0</v>
      </c>
      <c r="M117" s="104">
        <v>1.1456588435251774E-4</v>
      </c>
      <c r="N117" s="104">
        <v>4.2382443141779759E-4</v>
      </c>
      <c r="O117" s="104">
        <v>3.0596638089363637E-4</v>
      </c>
      <c r="P117" s="104">
        <v>0</v>
      </c>
      <c r="Q117" s="104">
        <v>0</v>
      </c>
      <c r="R117" s="104">
        <v>9.9436177693511707E-5</v>
      </c>
      <c r="S117" s="104">
        <v>5.0054182139435365E-4</v>
      </c>
      <c r="T117" s="104">
        <v>9.8309268410263047E-5</v>
      </c>
      <c r="U117" s="104">
        <v>2.9645908920904429E-4</v>
      </c>
      <c r="V117" s="104">
        <v>5.680307983388092E-4</v>
      </c>
      <c r="W117" s="104">
        <v>8.5282999656802812E-5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4.7849309525200483E-5</v>
      </c>
      <c r="D118" s="98">
        <v>0</v>
      </c>
      <c r="E118" s="98">
        <v>0</v>
      </c>
      <c r="F118" s="98">
        <v>3.0597567712611519E-5</v>
      </c>
      <c r="G118" s="98">
        <v>1.2506214100721226E-4</v>
      </c>
      <c r="H118" s="98">
        <v>1.5090161208520424E-4</v>
      </c>
      <c r="I118" s="98">
        <v>1.2042202565457737E-4</v>
      </c>
      <c r="J118" s="98">
        <v>0</v>
      </c>
      <c r="K118" s="98">
        <v>0</v>
      </c>
      <c r="L118" s="98">
        <v>0</v>
      </c>
      <c r="M118" s="98">
        <v>3.0314289530774676E-5</v>
      </c>
      <c r="N118" s="98">
        <v>8.7450016880793907E-5</v>
      </c>
      <c r="O118" s="98">
        <v>6.1432190454183475E-5</v>
      </c>
      <c r="P118" s="98">
        <v>0</v>
      </c>
      <c r="Q118" s="98">
        <v>0</v>
      </c>
      <c r="R118" s="98">
        <v>2.0025938448602742E-5</v>
      </c>
      <c r="S118" s="98">
        <v>1.0652954857559665E-4</v>
      </c>
      <c r="T118" s="98">
        <v>1.8801746983990476E-5</v>
      </c>
      <c r="U118" s="98">
        <v>6.373735111503462E-5</v>
      </c>
      <c r="V118" s="98">
        <v>1.1240756836372122E-4</v>
      </c>
      <c r="W118" s="98">
        <v>2.066643677679453E-5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1.6869321898057275E-4</v>
      </c>
      <c r="D119" s="98">
        <v>0</v>
      </c>
      <c r="E119" s="98">
        <v>0</v>
      </c>
      <c r="F119" s="98">
        <v>8.4185566056606585E-5</v>
      </c>
      <c r="G119" s="98">
        <v>4.1880007086260158E-4</v>
      </c>
      <c r="H119" s="98">
        <v>4.9702329381480427E-4</v>
      </c>
      <c r="I119" s="98">
        <v>3.9447698435096141E-4</v>
      </c>
      <c r="J119" s="98">
        <v>0</v>
      </c>
      <c r="K119" s="98">
        <v>0</v>
      </c>
      <c r="L119" s="98">
        <v>0</v>
      </c>
      <c r="M119" s="98">
        <v>8.4251594821743066E-5</v>
      </c>
      <c r="N119" s="98">
        <v>3.363744145370037E-4</v>
      </c>
      <c r="O119" s="98">
        <v>2.4453419043945286E-4</v>
      </c>
      <c r="P119" s="98">
        <v>0</v>
      </c>
      <c r="Q119" s="98">
        <v>0</v>
      </c>
      <c r="R119" s="98">
        <v>7.9410239244908959E-5</v>
      </c>
      <c r="S119" s="98">
        <v>3.9401227281875701E-4</v>
      </c>
      <c r="T119" s="98">
        <v>7.9507521426272571E-5</v>
      </c>
      <c r="U119" s="98">
        <v>2.3272173809400968E-4</v>
      </c>
      <c r="V119" s="98">
        <v>4.5562322997508796E-4</v>
      </c>
      <c r="W119" s="98">
        <v>6.4616562880008289E-5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5.1374151482900003E-3</v>
      </c>
      <c r="D120" s="122">
        <v>2.6160730361384291E-3</v>
      </c>
      <c r="E120" s="122">
        <v>1.0330340272175537E-3</v>
      </c>
      <c r="F120" s="122">
        <v>4.0120244321753696E-3</v>
      </c>
      <c r="G120" s="122">
        <v>4.1952534632450529E-3</v>
      </c>
      <c r="H120" s="122">
        <v>7.4596956618669958E-3</v>
      </c>
      <c r="I120" s="122">
        <v>6.261722436357052E-3</v>
      </c>
      <c r="J120" s="122">
        <v>2.7941040331754242E-3</v>
      </c>
      <c r="K120" s="122">
        <v>6.9512101822522075E-4</v>
      </c>
      <c r="L120" s="122">
        <v>0</v>
      </c>
      <c r="M120" s="122">
        <v>9.5087158835757972E-4</v>
      </c>
      <c r="N120" s="122">
        <v>2.0256862957221781E-3</v>
      </c>
      <c r="O120" s="122">
        <v>1.6535826733935536E-3</v>
      </c>
      <c r="P120" s="122">
        <v>0</v>
      </c>
      <c r="Q120" s="122">
        <v>0</v>
      </c>
      <c r="R120" s="122">
        <v>1.133948726400511E-3</v>
      </c>
      <c r="S120" s="122">
        <v>1.6464187769627604E-3</v>
      </c>
      <c r="T120" s="122">
        <v>1.6552706062955957E-3</v>
      </c>
      <c r="U120" s="122">
        <v>1.6280417402712169E-3</v>
      </c>
      <c r="V120" s="122">
        <v>2.0069547499916114E-3</v>
      </c>
      <c r="W120" s="122">
        <v>1.3604998321616328E-3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1.8878773338334728E-3</v>
      </c>
      <c r="D121" s="98">
        <v>1.0464505832507853E-3</v>
      </c>
      <c r="E121" s="98">
        <v>5.1197365938629913E-4</v>
      </c>
      <c r="F121" s="98">
        <v>1.831438946848774E-3</v>
      </c>
      <c r="G121" s="98">
        <v>1.5435643758643335E-3</v>
      </c>
      <c r="H121" s="98">
        <v>2.3897661992302024E-3</v>
      </c>
      <c r="I121" s="98">
        <v>1.954036350938021E-3</v>
      </c>
      <c r="J121" s="98">
        <v>1.7704880291586405E-3</v>
      </c>
      <c r="K121" s="98">
        <v>3.5078915394746887E-4</v>
      </c>
      <c r="L121" s="98">
        <v>0</v>
      </c>
      <c r="M121" s="98">
        <v>4.205641953874489E-4</v>
      </c>
      <c r="N121" s="98">
        <v>9.1177456109231753E-4</v>
      </c>
      <c r="O121" s="98">
        <v>6.0658937553890449E-4</v>
      </c>
      <c r="P121" s="98">
        <v>0</v>
      </c>
      <c r="Q121" s="98">
        <v>0</v>
      </c>
      <c r="R121" s="98">
        <v>4.983049880461889E-4</v>
      </c>
      <c r="S121" s="98">
        <v>5.4086106151278923E-4</v>
      </c>
      <c r="T121" s="98">
        <v>6.2818661467887657E-4</v>
      </c>
      <c r="U121" s="98">
        <v>6.2497837894245651E-4</v>
      </c>
      <c r="V121" s="98">
        <v>7.7935519329889211E-4</v>
      </c>
      <c r="W121" s="98">
        <v>4.7955743456138148E-4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3.2495378144565277E-3</v>
      </c>
      <c r="D122" s="33">
        <v>1.569622452887644E-3</v>
      </c>
      <c r="E122" s="33">
        <v>5.2106036783125444E-4</v>
      </c>
      <c r="F122" s="33">
        <v>2.1805854853265958E-3</v>
      </c>
      <c r="G122" s="33">
        <v>2.6516890873807199E-3</v>
      </c>
      <c r="H122" s="33">
        <v>5.0699294626367934E-3</v>
      </c>
      <c r="I122" s="33">
        <v>4.307686085419031E-3</v>
      </c>
      <c r="J122" s="33">
        <v>1.0236160040167836E-3</v>
      </c>
      <c r="K122" s="33">
        <v>3.4433186427775182E-4</v>
      </c>
      <c r="L122" s="33">
        <v>0</v>
      </c>
      <c r="M122" s="33">
        <v>5.3030739297013087E-4</v>
      </c>
      <c r="N122" s="33">
        <v>1.1139117346298606E-3</v>
      </c>
      <c r="O122" s="33">
        <v>1.0469932978546491E-3</v>
      </c>
      <c r="P122" s="33">
        <v>0</v>
      </c>
      <c r="Q122" s="33">
        <v>0</v>
      </c>
      <c r="R122" s="33">
        <v>6.3564373835432221E-4</v>
      </c>
      <c r="S122" s="33">
        <v>1.1055577154499713E-3</v>
      </c>
      <c r="T122" s="33">
        <v>1.0270839916167191E-3</v>
      </c>
      <c r="U122" s="33">
        <v>1.0030633613287603E-3</v>
      </c>
      <c r="V122" s="33">
        <v>1.2275995566927195E-3</v>
      </c>
      <c r="W122" s="33">
        <v>8.8094239760025134E-4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63.275662451395931</v>
      </c>
      <c r="G124" s="117">
        <f t="shared" si="42"/>
        <v>0.74746073375042643</v>
      </c>
      <c r="H124" s="117">
        <f t="shared" si="42"/>
        <v>3.6236933002098497</v>
      </c>
      <c r="I124" s="117">
        <f t="shared" si="42"/>
        <v>0</v>
      </c>
      <c r="J124" s="117">
        <f t="shared" si="42"/>
        <v>1.4848045006949355</v>
      </c>
      <c r="K124" s="117">
        <f t="shared" si="42"/>
        <v>6.9715156980820066</v>
      </c>
      <c r="L124" s="117">
        <f t="shared" si="42"/>
        <v>14.164119380867561</v>
      </c>
      <c r="M124" s="117">
        <f t="shared" si="42"/>
        <v>91.738014289090401</v>
      </c>
      <c r="N124" s="117">
        <f t="shared" si="42"/>
        <v>55.511889314164321</v>
      </c>
      <c r="O124" s="117">
        <f t="shared" si="42"/>
        <v>53.755147789780686</v>
      </c>
      <c r="P124" s="117">
        <f t="shared" si="42"/>
        <v>44.333143987853951</v>
      </c>
      <c r="Q124" s="117">
        <f t="shared" si="42"/>
        <v>17.333934915597744</v>
      </c>
      <c r="R124" s="117">
        <f t="shared" ref="R124:V124" si="43">R125+R128+R130+R139</f>
        <v>14.588433866189568</v>
      </c>
      <c r="S124" s="117">
        <f t="shared" si="43"/>
        <v>7.3503925261446943</v>
      </c>
      <c r="T124" s="117">
        <f t="shared" si="43"/>
        <v>8.7517583427309091</v>
      </c>
      <c r="U124" s="117">
        <f t="shared" si="43"/>
        <v>6.205182472124311</v>
      </c>
      <c r="V124" s="117">
        <f t="shared" si="43"/>
        <v>0</v>
      </c>
      <c r="W124" s="117">
        <f t="shared" ref="W124" si="44">W125+W128+W130+W139</f>
        <v>0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49.207040615607035</v>
      </c>
      <c r="G125" s="122">
        <f t="shared" si="45"/>
        <v>0.60501536067926742</v>
      </c>
      <c r="H125" s="122">
        <f t="shared" si="45"/>
        <v>2.7971279686776476</v>
      </c>
      <c r="I125" s="122">
        <f t="shared" si="45"/>
        <v>0</v>
      </c>
      <c r="J125" s="122">
        <f t="shared" si="45"/>
        <v>0.82421739066432964</v>
      </c>
      <c r="K125" s="122">
        <f t="shared" si="45"/>
        <v>3.7158525532535065</v>
      </c>
      <c r="L125" s="122">
        <f t="shared" si="45"/>
        <v>9.4787202524923693</v>
      </c>
      <c r="M125" s="122">
        <f t="shared" si="45"/>
        <v>72.001500000354753</v>
      </c>
      <c r="N125" s="122">
        <f t="shared" si="45"/>
        <v>43.820476093270308</v>
      </c>
      <c r="O125" s="122">
        <f t="shared" si="45"/>
        <v>42.78200999162717</v>
      </c>
      <c r="P125" s="122">
        <f t="shared" si="45"/>
        <v>34.092595296870236</v>
      </c>
      <c r="Q125" s="122">
        <f t="shared" si="45"/>
        <v>13.555898899064605</v>
      </c>
      <c r="R125" s="122">
        <f t="shared" ref="R125:V125" si="46">SUM(R126:R127)</f>
        <v>11.252717832960807</v>
      </c>
      <c r="S125" s="122">
        <f t="shared" si="46"/>
        <v>5.4992934260945407</v>
      </c>
      <c r="T125" s="122">
        <f t="shared" si="46"/>
        <v>6.6531786503604904</v>
      </c>
      <c r="U125" s="122">
        <f t="shared" si="46"/>
        <v>4.4845290729407061</v>
      </c>
      <c r="V125" s="122">
        <f t="shared" si="46"/>
        <v>0</v>
      </c>
      <c r="W125" s="122">
        <f t="shared" ref="W125" si="47">SUM(W126:W127)</f>
        <v>0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49.030424929776693</v>
      </c>
      <c r="G126" s="98">
        <v>0.60286745406556486</v>
      </c>
      <c r="H126" s="98">
        <v>2.7874697860143209</v>
      </c>
      <c r="I126" s="98">
        <v>0</v>
      </c>
      <c r="J126" s="98">
        <v>0.82155384329751002</v>
      </c>
      <c r="K126" s="98">
        <v>3.7039658256058576</v>
      </c>
      <c r="L126" s="98">
        <v>9.4474823858201553</v>
      </c>
      <c r="M126" s="98">
        <v>71.764246706722076</v>
      </c>
      <c r="N126" s="98">
        <v>43.684010114196781</v>
      </c>
      <c r="O126" s="98">
        <v>42.639006463836679</v>
      </c>
      <c r="P126" s="98">
        <v>33.974858010238954</v>
      </c>
      <c r="Q126" s="98">
        <v>13.513028466761851</v>
      </c>
      <c r="R126" s="98">
        <v>11.217004943923016</v>
      </c>
      <c r="S126" s="98">
        <v>5.4818665979614982</v>
      </c>
      <c r="T126" s="98">
        <v>6.6321903171026833</v>
      </c>
      <c r="U126" s="98">
        <v>4.4702118649855329</v>
      </c>
      <c r="V126" s="98">
        <v>0</v>
      </c>
      <c r="W126" s="98">
        <v>0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0.1766156858303439</v>
      </c>
      <c r="G127" s="98">
        <v>2.1479066137026193E-3</v>
      </c>
      <c r="H127" s="98">
        <v>9.6581826633264437E-3</v>
      </c>
      <c r="I127" s="98">
        <v>0</v>
      </c>
      <c r="J127" s="98">
        <v>2.6635473668196051E-3</v>
      </c>
      <c r="K127" s="98">
        <v>1.1886727647649049E-2</v>
      </c>
      <c r="L127" s="98">
        <v>3.1237866672213808E-2</v>
      </c>
      <c r="M127" s="98">
        <v>0.23725329363268105</v>
      </c>
      <c r="N127" s="98">
        <v>0.13646597907352673</v>
      </c>
      <c r="O127" s="98">
        <v>0.14300352779048967</v>
      </c>
      <c r="P127" s="98">
        <v>0.11773728663128341</v>
      </c>
      <c r="Q127" s="98">
        <v>4.2870432302754981E-2</v>
      </c>
      <c r="R127" s="98">
        <v>3.5712889037791996E-2</v>
      </c>
      <c r="S127" s="98">
        <v>1.7426828133042922E-2</v>
      </c>
      <c r="T127" s="98">
        <v>2.0988333257806767E-2</v>
      </c>
      <c r="U127" s="98">
        <v>1.4317207955173262E-2</v>
      </c>
      <c r="V127" s="98">
        <v>0</v>
      </c>
      <c r="W127" s="98">
        <v>0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0.4485826760071101</v>
      </c>
      <c r="G128" s="122">
        <f t="shared" si="48"/>
        <v>5.0272914914994788E-3</v>
      </c>
      <c r="H128" s="122">
        <f t="shared" si="48"/>
        <v>3.9566459101586217E-2</v>
      </c>
      <c r="I128" s="122">
        <f t="shared" si="48"/>
        <v>0</v>
      </c>
      <c r="J128" s="122">
        <f t="shared" si="48"/>
        <v>5.5776449585060187E-2</v>
      </c>
      <c r="K128" s="122">
        <f t="shared" si="48"/>
        <v>0.21383869287904125</v>
      </c>
      <c r="L128" s="122">
        <f t="shared" si="48"/>
        <v>0.1489771856830622</v>
      </c>
      <c r="M128" s="122">
        <f t="shared" si="48"/>
        <v>0.54286722911089824</v>
      </c>
      <c r="N128" s="122">
        <f t="shared" si="48"/>
        <v>0.86158488685330403</v>
      </c>
      <c r="O128" s="122">
        <f t="shared" si="48"/>
        <v>0.49281831617931776</v>
      </c>
      <c r="P128" s="122">
        <f t="shared" si="48"/>
        <v>0.12864066567160157</v>
      </c>
      <c r="Q128" s="122">
        <f t="shared" si="48"/>
        <v>8.47860086889798E-2</v>
      </c>
      <c r="R128" s="122">
        <f t="shared" si="48"/>
        <v>0.12965891559923687</v>
      </c>
      <c r="S128" s="122">
        <f t="shared" si="48"/>
        <v>9.7722633600170541E-2</v>
      </c>
      <c r="T128" s="122">
        <f t="shared" si="48"/>
        <v>0.14442004116005616</v>
      </c>
      <c r="U128" s="122">
        <f t="shared" si="48"/>
        <v>9.6355854589913359E-2</v>
      </c>
      <c r="V128" s="122">
        <f t="shared" si="48"/>
        <v>0</v>
      </c>
      <c r="W128" s="122">
        <f t="shared" si="48"/>
        <v>0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0.4485826760071101</v>
      </c>
      <c r="G129" s="98">
        <v>5.0272914914994788E-3</v>
      </c>
      <c r="H129" s="98">
        <v>3.9566459101586217E-2</v>
      </c>
      <c r="I129" s="98">
        <v>0</v>
      </c>
      <c r="J129" s="98">
        <v>5.5776449585060187E-2</v>
      </c>
      <c r="K129" s="98">
        <v>0.21383869287904125</v>
      </c>
      <c r="L129" s="98">
        <v>0.1489771856830622</v>
      </c>
      <c r="M129" s="98">
        <v>0.54286722911089824</v>
      </c>
      <c r="N129" s="98">
        <v>0.86158488685330403</v>
      </c>
      <c r="O129" s="98">
        <v>0.49281831617931776</v>
      </c>
      <c r="P129" s="98">
        <v>0.12864066567160157</v>
      </c>
      <c r="Q129" s="98">
        <v>8.47860086889798E-2</v>
      </c>
      <c r="R129" s="98">
        <v>0.12965891559923687</v>
      </c>
      <c r="S129" s="98">
        <v>9.7722633600170541E-2</v>
      </c>
      <c r="T129" s="98">
        <v>0.14442004116005616</v>
      </c>
      <c r="U129" s="98">
        <v>9.6355854589913359E-2</v>
      </c>
      <c r="V129" s="98">
        <v>0</v>
      </c>
      <c r="W129" s="98">
        <v>0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9.3146815981892725</v>
      </c>
      <c r="G130" s="122">
        <v>9.3521528157949743E-2</v>
      </c>
      <c r="H130" s="122">
        <v>0.53227111237583502</v>
      </c>
      <c r="I130" s="122">
        <v>0</v>
      </c>
      <c r="J130" s="122">
        <v>0.3738482964818135</v>
      </c>
      <c r="K130" s="122">
        <v>1.9389587864013131</v>
      </c>
      <c r="L130" s="122">
        <v>2.8946337286923116</v>
      </c>
      <c r="M130" s="122">
        <v>13.762186554966512</v>
      </c>
      <c r="N130" s="122">
        <v>7.5562773480158683</v>
      </c>
      <c r="O130" s="122">
        <v>7.273408494560317</v>
      </c>
      <c r="P130" s="122">
        <v>7.0334937819247108</v>
      </c>
      <c r="Q130" s="122">
        <v>2.5294523471748054</v>
      </c>
      <c r="R130" s="122">
        <v>2.1891723882548648</v>
      </c>
      <c r="S130" s="122">
        <v>1.1533174865041826</v>
      </c>
      <c r="T130" s="122">
        <v>1.3120791771094922</v>
      </c>
      <c r="U130" s="122">
        <v>1.0821826911450096</v>
      </c>
      <c r="V130" s="122">
        <v>0</v>
      </c>
      <c r="W130" s="122">
        <v>0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7.852074613995697</v>
      </c>
      <c r="G131" s="98">
        <v>1.5814721523372309E-3</v>
      </c>
      <c r="H131" s="98">
        <v>0.5317584097070106</v>
      </c>
      <c r="I131" s="98">
        <v>0</v>
      </c>
      <c r="J131" s="98">
        <v>3.6443978475598021E-2</v>
      </c>
      <c r="K131" s="98">
        <v>0.17874664542983315</v>
      </c>
      <c r="L131" s="98">
        <v>1.0336801559280355</v>
      </c>
      <c r="M131" s="98">
        <v>13.723933899890215</v>
      </c>
      <c r="N131" s="98">
        <v>6.9569693078954193</v>
      </c>
      <c r="O131" s="98">
        <v>7.0674078960872064</v>
      </c>
      <c r="P131" s="98">
        <v>6.9973412716253955</v>
      </c>
      <c r="Q131" s="98">
        <v>2.3367768812664029</v>
      </c>
      <c r="R131" s="98">
        <v>1.6147316667957212</v>
      </c>
      <c r="S131" s="98">
        <v>0.55552487658991023</v>
      </c>
      <c r="T131" s="98">
        <v>0.15111718140046071</v>
      </c>
      <c r="U131" s="98">
        <v>0.37136820806944176</v>
      </c>
      <c r="V131" s="98">
        <v>0</v>
      </c>
      <c r="W131" s="98">
        <v>0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2.6793059727693133E-3</v>
      </c>
      <c r="G132" s="98">
        <v>0</v>
      </c>
      <c r="H132" s="98">
        <v>5.1270266882436435E-4</v>
      </c>
      <c r="I132" s="98">
        <v>0</v>
      </c>
      <c r="J132" s="98">
        <v>0</v>
      </c>
      <c r="K132" s="98">
        <v>0</v>
      </c>
      <c r="L132" s="98">
        <v>2.7924771398249388E-3</v>
      </c>
      <c r="M132" s="98">
        <v>3.8252655076296417E-2</v>
      </c>
      <c r="N132" s="98">
        <v>1.4847069162714978E-2</v>
      </c>
      <c r="O132" s="98">
        <v>3.5927871526136232E-2</v>
      </c>
      <c r="P132" s="98">
        <v>3.6152510299315606E-2</v>
      </c>
      <c r="Q132" s="98">
        <v>1.1743006978390362E-2</v>
      </c>
      <c r="R132" s="98">
        <v>1.205474491308515E-2</v>
      </c>
      <c r="S132" s="98">
        <v>8.2644440850566231E-4</v>
      </c>
      <c r="T132" s="98">
        <v>1.2487535049843925E-2</v>
      </c>
      <c r="U132" s="98">
        <v>0</v>
      </c>
      <c r="V132" s="98">
        <v>0</v>
      </c>
      <c r="W132" s="98">
        <v>0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6.1124996186692315E-4</v>
      </c>
      <c r="G133" s="101">
        <v>0</v>
      </c>
      <c r="H133" s="101">
        <v>1.0150696508453646E-4</v>
      </c>
      <c r="I133" s="101">
        <v>0</v>
      </c>
      <c r="J133" s="101">
        <v>0</v>
      </c>
      <c r="K133" s="101">
        <v>0</v>
      </c>
      <c r="L133" s="101">
        <v>3.1807990027787841E-5</v>
      </c>
      <c r="M133" s="101">
        <v>8.6951952295988566E-3</v>
      </c>
      <c r="N133" s="101">
        <v>2.5975677315072951E-3</v>
      </c>
      <c r="O133" s="101">
        <v>6.2399865581349474E-3</v>
      </c>
      <c r="P133" s="101">
        <v>9.109612141515162E-3</v>
      </c>
      <c r="Q133" s="101">
        <v>2.1430794247710287E-3</v>
      </c>
      <c r="R133" s="101">
        <v>2.1142852428172212E-3</v>
      </c>
      <c r="S133" s="101">
        <v>1.5210528572848802E-4</v>
      </c>
      <c r="T133" s="101">
        <v>2.1604197882266864E-3</v>
      </c>
      <c r="U133" s="101">
        <v>0</v>
      </c>
      <c r="V133" s="101">
        <v>0</v>
      </c>
      <c r="W133" s="101">
        <v>0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2.0680560109023901E-3</v>
      </c>
      <c r="G134" s="104">
        <v>0</v>
      </c>
      <c r="H134" s="104">
        <v>4.1119570373982791E-4</v>
      </c>
      <c r="I134" s="104">
        <v>0</v>
      </c>
      <c r="J134" s="104">
        <v>0</v>
      </c>
      <c r="K134" s="104">
        <v>0</v>
      </c>
      <c r="L134" s="104">
        <v>2.7606691497971511E-3</v>
      </c>
      <c r="M134" s="104">
        <v>2.955745984669756E-2</v>
      </c>
      <c r="N134" s="104">
        <v>1.2249501431207684E-2</v>
      </c>
      <c r="O134" s="104">
        <v>2.9687884968001288E-2</v>
      </c>
      <c r="P134" s="104">
        <v>2.7042898157800446E-2</v>
      </c>
      <c r="Q134" s="104">
        <v>9.5999275536193338E-3</v>
      </c>
      <c r="R134" s="104">
        <v>9.9404596702679284E-3</v>
      </c>
      <c r="S134" s="104">
        <v>6.7433912277717431E-4</v>
      </c>
      <c r="T134" s="104">
        <v>1.032711526161724E-2</v>
      </c>
      <c r="U134" s="104">
        <v>0</v>
      </c>
      <c r="V134" s="104">
        <v>0</v>
      </c>
      <c r="W134" s="104">
        <v>0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1.4261814368926575</v>
      </c>
      <c r="G135" s="101">
        <v>8.6066344117418522E-2</v>
      </c>
      <c r="H135" s="101">
        <v>0</v>
      </c>
      <c r="I135" s="101">
        <v>0</v>
      </c>
      <c r="J135" s="101">
        <v>0.2500541040691826</v>
      </c>
      <c r="K135" s="101">
        <v>1.3750485240661221</v>
      </c>
      <c r="L135" s="101">
        <v>1.1236186727295348</v>
      </c>
      <c r="M135" s="101">
        <v>0</v>
      </c>
      <c r="N135" s="101">
        <v>0.48306097574102547</v>
      </c>
      <c r="O135" s="101">
        <v>0.13203090692253217</v>
      </c>
      <c r="P135" s="101">
        <v>0</v>
      </c>
      <c r="Q135" s="101">
        <v>0.14643613263164418</v>
      </c>
      <c r="R135" s="101">
        <v>0.36281756791518049</v>
      </c>
      <c r="S135" s="101">
        <v>0.38043177357056923</v>
      </c>
      <c r="T135" s="101">
        <v>0.82385725636849916</v>
      </c>
      <c r="U135" s="101">
        <v>0.50645535091413352</v>
      </c>
      <c r="V135" s="101">
        <v>0</v>
      </c>
      <c r="W135" s="101">
        <v>0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3.3746241328150121E-2</v>
      </c>
      <c r="G136" s="104">
        <v>5.8737118881939899E-3</v>
      </c>
      <c r="H136" s="104">
        <v>0</v>
      </c>
      <c r="I136" s="104">
        <v>0</v>
      </c>
      <c r="J136" s="104">
        <v>8.7350213937032878E-2</v>
      </c>
      <c r="K136" s="104">
        <v>0.38516361690535789</v>
      </c>
      <c r="L136" s="104">
        <v>0.73454242289491645</v>
      </c>
      <c r="M136" s="104">
        <v>0</v>
      </c>
      <c r="N136" s="104">
        <v>0.1013999952167081</v>
      </c>
      <c r="O136" s="104">
        <v>3.8041820024442119E-2</v>
      </c>
      <c r="P136" s="104">
        <v>0</v>
      </c>
      <c r="Q136" s="104">
        <v>3.4496326298367942E-2</v>
      </c>
      <c r="R136" s="104">
        <v>0.19956840863087799</v>
      </c>
      <c r="S136" s="104">
        <v>0.21653439193519741</v>
      </c>
      <c r="T136" s="104">
        <v>0.32461720429068852</v>
      </c>
      <c r="U136" s="104">
        <v>0.20435913216143453</v>
      </c>
      <c r="V136" s="104">
        <v>0</v>
      </c>
      <c r="W136" s="104">
        <v>0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8.9956849075077845E-3</v>
      </c>
      <c r="G137" s="98">
        <v>1.3506711228778924E-3</v>
      </c>
      <c r="H137" s="98">
        <v>0</v>
      </c>
      <c r="I137" s="98">
        <v>0</v>
      </c>
      <c r="J137" s="98">
        <v>2.5261711524877072E-2</v>
      </c>
      <c r="K137" s="98">
        <v>9.4703047378670913E-2</v>
      </c>
      <c r="L137" s="98">
        <v>0.16742243885450028</v>
      </c>
      <c r="M137" s="98">
        <v>0</v>
      </c>
      <c r="N137" s="98">
        <v>2.0922416538729945E-2</v>
      </c>
      <c r="O137" s="98">
        <v>7.6380690131368119E-3</v>
      </c>
      <c r="P137" s="98">
        <v>0</v>
      </c>
      <c r="Q137" s="98">
        <v>7.2772617266634561E-3</v>
      </c>
      <c r="R137" s="98">
        <v>4.0192058466345708E-2</v>
      </c>
      <c r="S137" s="98">
        <v>4.6084682713803116E-2</v>
      </c>
      <c r="T137" s="98">
        <v>6.2083368541136538E-2</v>
      </c>
      <c r="U137" s="98">
        <v>4.3936280701963863E-2</v>
      </c>
      <c r="V137" s="98">
        <v>0</v>
      </c>
      <c r="W137" s="98">
        <v>0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2.4750556420642337E-2</v>
      </c>
      <c r="G138" s="98">
        <v>4.5230407653160977E-3</v>
      </c>
      <c r="H138" s="98">
        <v>0</v>
      </c>
      <c r="I138" s="98">
        <v>0</v>
      </c>
      <c r="J138" s="98">
        <v>6.2088502412155799E-2</v>
      </c>
      <c r="K138" s="98">
        <v>0.29046056952668697</v>
      </c>
      <c r="L138" s="98">
        <v>0.56711998404041619</v>
      </c>
      <c r="M138" s="98">
        <v>0</v>
      </c>
      <c r="N138" s="98">
        <v>8.0477578677978154E-2</v>
      </c>
      <c r="O138" s="98">
        <v>3.0403751011305307E-2</v>
      </c>
      <c r="P138" s="98">
        <v>0</v>
      </c>
      <c r="Q138" s="98">
        <v>2.7219064571704484E-2</v>
      </c>
      <c r="R138" s="98">
        <v>0.15937635016453228</v>
      </c>
      <c r="S138" s="98">
        <v>0.1704497092213943</v>
      </c>
      <c r="T138" s="98">
        <v>0.26253383574955197</v>
      </c>
      <c r="U138" s="98">
        <v>0.16042285145947066</v>
      </c>
      <c r="V138" s="98">
        <v>0</v>
      </c>
      <c r="W138" s="98">
        <v>0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4.3053575615925057</v>
      </c>
      <c r="G139" s="122">
        <v>4.3896553421709769E-2</v>
      </c>
      <c r="H139" s="122">
        <v>0.25472776005478082</v>
      </c>
      <c r="I139" s="122">
        <v>0</v>
      </c>
      <c r="J139" s="122">
        <v>0.23096236396373221</v>
      </c>
      <c r="K139" s="122">
        <v>1.1028656655481461</v>
      </c>
      <c r="L139" s="122">
        <v>1.6417882139998163</v>
      </c>
      <c r="M139" s="122">
        <v>5.4314605046582365</v>
      </c>
      <c r="N139" s="122">
        <v>3.273550986024846</v>
      </c>
      <c r="O139" s="122">
        <v>3.2069109874138864</v>
      </c>
      <c r="P139" s="122">
        <v>3.0784142433874013</v>
      </c>
      <c r="Q139" s="122">
        <v>1.1637976606693541</v>
      </c>
      <c r="R139" s="122">
        <v>1.0168847293746603</v>
      </c>
      <c r="S139" s="122">
        <v>0.60005897994580049</v>
      </c>
      <c r="T139" s="122">
        <v>0.64208047410086966</v>
      </c>
      <c r="U139" s="122">
        <v>0.54211485344868104</v>
      </c>
      <c r="V139" s="122">
        <v>0</v>
      </c>
      <c r="W139" s="122">
        <v>0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1.9702620190199114</v>
      </c>
      <c r="G140" s="98">
        <v>1.5864411640827868E-2</v>
      </c>
      <c r="H140" s="98">
        <v>8.2076108083906252E-2</v>
      </c>
      <c r="I140" s="98">
        <v>0</v>
      </c>
      <c r="J140" s="98">
        <v>0.14628657340923271</v>
      </c>
      <c r="K140" s="98">
        <v>0.50969664068567233</v>
      </c>
      <c r="L140" s="98">
        <v>0.72439585899789249</v>
      </c>
      <c r="M140" s="98">
        <v>2.2919346767964677</v>
      </c>
      <c r="N140" s="98">
        <v>1.4728198410177902</v>
      </c>
      <c r="O140" s="98">
        <v>1.1412979100764489</v>
      </c>
      <c r="P140" s="98">
        <v>1.4073622862049857</v>
      </c>
      <c r="Q140" s="98">
        <v>0.41867573753636161</v>
      </c>
      <c r="R140" s="98">
        <v>0.46224016453634598</v>
      </c>
      <c r="S140" s="98">
        <v>0.19437194398115865</v>
      </c>
      <c r="T140" s="98">
        <v>0.25399678786849245</v>
      </c>
      <c r="U140" s="98">
        <v>0.19936810288264362</v>
      </c>
      <c r="V140" s="98">
        <v>0</v>
      </c>
      <c r="W140" s="98">
        <v>0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2.3350955425725943</v>
      </c>
      <c r="G141" s="33">
        <v>2.8032141780881901E-2</v>
      </c>
      <c r="H141" s="33">
        <v>0.17265165197087456</v>
      </c>
      <c r="I141" s="33">
        <v>0</v>
      </c>
      <c r="J141" s="33">
        <v>8.4675790554499489E-2</v>
      </c>
      <c r="K141" s="33">
        <v>0.5931690248624738</v>
      </c>
      <c r="L141" s="33">
        <v>0.91739235500192384</v>
      </c>
      <c r="M141" s="33">
        <v>3.1395258278617693</v>
      </c>
      <c r="N141" s="33">
        <v>1.8007311450070556</v>
      </c>
      <c r="O141" s="33">
        <v>2.0656130773374373</v>
      </c>
      <c r="P141" s="33">
        <v>1.6710519571824156</v>
      </c>
      <c r="Q141" s="33">
        <v>0.74512192313299253</v>
      </c>
      <c r="R141" s="33">
        <v>0.55464456483831426</v>
      </c>
      <c r="S141" s="33">
        <v>0.40568703596464184</v>
      </c>
      <c r="T141" s="33">
        <v>0.38808368623237727</v>
      </c>
      <c r="U141" s="33">
        <v>0.34274675056603737</v>
      </c>
      <c r="V141" s="33">
        <v>0</v>
      </c>
      <c r="W141" s="33">
        <v>0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0.52027725984203954</v>
      </c>
      <c r="D143" s="117">
        <f t="shared" si="49"/>
        <v>0.84090788062351063</v>
      </c>
      <c r="E143" s="117">
        <f t="shared" si="49"/>
        <v>1.2705273699372448</v>
      </c>
      <c r="F143" s="117">
        <f t="shared" si="49"/>
        <v>2.2457432613921116</v>
      </c>
      <c r="G143" s="117">
        <f t="shared" si="49"/>
        <v>2.6719648900414872</v>
      </c>
      <c r="H143" s="117">
        <f t="shared" si="49"/>
        <v>1.8288311295577366</v>
      </c>
      <c r="I143" s="117">
        <f t="shared" si="49"/>
        <v>1.9733885457064235</v>
      </c>
      <c r="J143" s="117">
        <f t="shared" si="49"/>
        <v>2.8839270639666275</v>
      </c>
      <c r="K143" s="117">
        <f t="shared" si="49"/>
        <v>4.0785200697590138</v>
      </c>
      <c r="L143" s="117">
        <f t="shared" si="49"/>
        <v>4.8467832942577846</v>
      </c>
      <c r="M143" s="117">
        <f t="shared" si="49"/>
        <v>4.8072775126688372</v>
      </c>
      <c r="N143" s="117">
        <f t="shared" si="49"/>
        <v>2.8516635724669923</v>
      </c>
      <c r="O143" s="117">
        <f t="shared" si="49"/>
        <v>2.2103816286139577</v>
      </c>
      <c r="P143" s="117">
        <f t="shared" si="49"/>
        <v>2.4167255168733481</v>
      </c>
      <c r="Q143" s="117">
        <f t="shared" si="49"/>
        <v>2.9847788844039025</v>
      </c>
      <c r="R143" s="117">
        <f t="shared" ref="R143:V143" si="50">R144+R146+R148+R157</f>
        <v>2.3773215653952597</v>
      </c>
      <c r="S143" s="117">
        <f t="shared" si="50"/>
        <v>2.0472527703419314</v>
      </c>
      <c r="T143" s="117">
        <f t="shared" si="50"/>
        <v>1.2740053147185375</v>
      </c>
      <c r="U143" s="117">
        <f t="shared" si="50"/>
        <v>8.6590770132906894</v>
      </c>
      <c r="V143" s="117">
        <f t="shared" si="50"/>
        <v>10.925783244417918</v>
      </c>
      <c r="W143" s="117">
        <f t="shared" ref="W143" si="51">W144+W146+W148+W157</f>
        <v>37.823438088144272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0.27625434230182211</v>
      </c>
      <c r="D144" s="122">
        <f t="shared" si="52"/>
        <v>0.41590195188623458</v>
      </c>
      <c r="E144" s="122">
        <f t="shared" si="52"/>
        <v>0.60006761369985084</v>
      </c>
      <c r="F144" s="122">
        <f t="shared" si="52"/>
        <v>1.1035006724321861</v>
      </c>
      <c r="G144" s="122">
        <f t="shared" si="52"/>
        <v>1.4890903101751638</v>
      </c>
      <c r="H144" s="122">
        <f t="shared" si="52"/>
        <v>0.89990342859456796</v>
      </c>
      <c r="I144" s="122">
        <f t="shared" si="52"/>
        <v>0.98341282159554211</v>
      </c>
      <c r="J144" s="122">
        <f t="shared" si="52"/>
        <v>1.4067980571671257</v>
      </c>
      <c r="K144" s="122">
        <f t="shared" si="52"/>
        <v>1.9357573330615085</v>
      </c>
      <c r="L144" s="122">
        <f t="shared" si="52"/>
        <v>2.4786097604507922</v>
      </c>
      <c r="M144" s="122">
        <f t="shared" si="52"/>
        <v>2.1466579213122396</v>
      </c>
      <c r="N144" s="122">
        <f t="shared" si="52"/>
        <v>1.3112820037745863</v>
      </c>
      <c r="O144" s="122">
        <f t="shared" si="52"/>
        <v>1.0392665591040298</v>
      </c>
      <c r="P144" s="122">
        <f t="shared" si="52"/>
        <v>0.96481931979012514</v>
      </c>
      <c r="Q144" s="122">
        <f t="shared" si="52"/>
        <v>1.2322481220077703</v>
      </c>
      <c r="R144" s="122">
        <f t="shared" si="52"/>
        <v>0.98045782097848644</v>
      </c>
      <c r="S144" s="122">
        <f t="shared" si="52"/>
        <v>0.82583193987963621</v>
      </c>
      <c r="T144" s="122">
        <f t="shared" si="52"/>
        <v>0.49325986803653754</v>
      </c>
      <c r="U144" s="122">
        <f t="shared" si="52"/>
        <v>2.4654615755692633</v>
      </c>
      <c r="V144" s="122">
        <f t="shared" si="52"/>
        <v>2.2856706181535613</v>
      </c>
      <c r="W144" s="122">
        <f t="shared" si="52"/>
        <v>17.663493367165959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0.27625434230182211</v>
      </c>
      <c r="D145" s="98">
        <v>0.41590195188623458</v>
      </c>
      <c r="E145" s="98">
        <v>0.60006761369985084</v>
      </c>
      <c r="F145" s="98">
        <v>1.1035006724321861</v>
      </c>
      <c r="G145" s="98">
        <v>1.4890903101751638</v>
      </c>
      <c r="H145" s="98">
        <v>0.89990342859456796</v>
      </c>
      <c r="I145" s="98">
        <v>0.98341282159554211</v>
      </c>
      <c r="J145" s="98">
        <v>1.4067980571671257</v>
      </c>
      <c r="K145" s="98">
        <v>1.9357573330615085</v>
      </c>
      <c r="L145" s="98">
        <v>2.4786097604507922</v>
      </c>
      <c r="M145" s="98">
        <v>2.1466579213122396</v>
      </c>
      <c r="N145" s="98">
        <v>1.3112820037745863</v>
      </c>
      <c r="O145" s="98">
        <v>1.0392665591040298</v>
      </c>
      <c r="P145" s="98">
        <v>0.96481931979012514</v>
      </c>
      <c r="Q145" s="98">
        <v>1.2322481220077703</v>
      </c>
      <c r="R145" s="98">
        <v>0.98045782097848644</v>
      </c>
      <c r="S145" s="98">
        <v>0.82583193987963621</v>
      </c>
      <c r="T145" s="98">
        <v>0.49325986803653754</v>
      </c>
      <c r="U145" s="98">
        <v>2.4654615755692633</v>
      </c>
      <c r="V145" s="98">
        <v>2.2856706181535613</v>
      </c>
      <c r="W145" s="98">
        <v>17.663493367165959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1.5586192751142657E-2</v>
      </c>
      <c r="D146" s="122">
        <f t="shared" si="53"/>
        <v>2.3954659232983042E-2</v>
      </c>
      <c r="E146" s="122">
        <f t="shared" si="53"/>
        <v>0.10358541107315487</v>
      </c>
      <c r="F146" s="122">
        <f t="shared" si="53"/>
        <v>6.7855202176225357E-2</v>
      </c>
      <c r="G146" s="122">
        <f t="shared" si="53"/>
        <v>7.9246999465239887E-2</v>
      </c>
      <c r="H146" s="122">
        <f t="shared" si="53"/>
        <v>7.4562063722122776E-2</v>
      </c>
      <c r="I146" s="122">
        <f t="shared" si="53"/>
        <v>7.6343856917978528E-2</v>
      </c>
      <c r="J146" s="122">
        <f t="shared" si="53"/>
        <v>0.13455178412668348</v>
      </c>
      <c r="K146" s="122">
        <f t="shared" si="53"/>
        <v>0.20173372722487523</v>
      </c>
      <c r="L146" s="122">
        <f t="shared" si="53"/>
        <v>0.17724501775325513</v>
      </c>
      <c r="M146" s="122">
        <f t="shared" si="53"/>
        <v>0.19444070273771188</v>
      </c>
      <c r="N146" s="122">
        <f t="shared" si="53"/>
        <v>0.17957255047145043</v>
      </c>
      <c r="O146" s="122">
        <f t="shared" si="53"/>
        <v>8.9427399705321681E-2</v>
      </c>
      <c r="P146" s="122">
        <f t="shared" si="53"/>
        <v>7.8588079842813949E-2</v>
      </c>
      <c r="Q146" s="122">
        <f t="shared" si="53"/>
        <v>0.17773050326911213</v>
      </c>
      <c r="R146" s="122">
        <f t="shared" si="53"/>
        <v>0.10227551795933899</v>
      </c>
      <c r="S146" s="122">
        <f t="shared" si="53"/>
        <v>0.12259216610320796</v>
      </c>
      <c r="T146" s="122">
        <f t="shared" si="53"/>
        <v>5.9087002338239582E-2</v>
      </c>
      <c r="U146" s="122">
        <f t="shared" si="53"/>
        <v>0.54873267155820293</v>
      </c>
      <c r="V146" s="122">
        <f t="shared" si="53"/>
        <v>0.58823896237243156</v>
      </c>
      <c r="W146" s="122">
        <f t="shared" si="53"/>
        <v>1.6426561533430082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1.5586192751142657E-2</v>
      </c>
      <c r="D147" s="98">
        <v>2.3954659232983042E-2</v>
      </c>
      <c r="E147" s="98">
        <v>0.10358541107315487</v>
      </c>
      <c r="F147" s="98">
        <v>6.7855202176225357E-2</v>
      </c>
      <c r="G147" s="98">
        <v>7.9246999465239887E-2</v>
      </c>
      <c r="H147" s="98">
        <v>7.4562063722122776E-2</v>
      </c>
      <c r="I147" s="98">
        <v>7.6343856917978528E-2</v>
      </c>
      <c r="J147" s="98">
        <v>0.13455178412668348</v>
      </c>
      <c r="K147" s="98">
        <v>0.20173372722487523</v>
      </c>
      <c r="L147" s="98">
        <v>0.17724501775325513</v>
      </c>
      <c r="M147" s="98">
        <v>0.19444070273771188</v>
      </c>
      <c r="N147" s="98">
        <v>0.17957255047145043</v>
      </c>
      <c r="O147" s="98">
        <v>8.9427399705321681E-2</v>
      </c>
      <c r="P147" s="98">
        <v>7.8588079842813949E-2</v>
      </c>
      <c r="Q147" s="98">
        <v>0.17773050326911213</v>
      </c>
      <c r="R147" s="98">
        <v>0.10227551795933899</v>
      </c>
      <c r="S147" s="98">
        <v>0.12259216610320796</v>
      </c>
      <c r="T147" s="98">
        <v>5.9087002338239582E-2</v>
      </c>
      <c r="U147" s="98">
        <v>0.54873267155820293</v>
      </c>
      <c r="V147" s="98">
        <v>0.58823896237243156</v>
      </c>
      <c r="W147" s="98">
        <v>1.6426561533430082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0.15577615048963828</v>
      </c>
      <c r="D148" s="122">
        <v>0.27249104719572542</v>
      </c>
      <c r="E148" s="122">
        <v>0.38508811389278269</v>
      </c>
      <c r="F148" s="122">
        <v>0.72377512949804956</v>
      </c>
      <c r="G148" s="122">
        <v>0.75885168600922048</v>
      </c>
      <c r="H148" s="122">
        <v>0.57790318958482123</v>
      </c>
      <c r="I148" s="122">
        <v>0.61677450011639234</v>
      </c>
      <c r="J148" s="122">
        <v>0.89596319937204028</v>
      </c>
      <c r="K148" s="122">
        <v>1.3267138444930457</v>
      </c>
      <c r="L148" s="122">
        <v>1.5288661091911728</v>
      </c>
      <c r="M148" s="122">
        <v>1.8007502420439625</v>
      </c>
      <c r="N148" s="122">
        <v>0.99491018441301815</v>
      </c>
      <c r="O148" s="122">
        <v>0.76145184646347996</v>
      </c>
      <c r="P148" s="122">
        <v>0.97902636267124077</v>
      </c>
      <c r="Q148" s="122">
        <v>1.1167986789848932</v>
      </c>
      <c r="R148" s="122">
        <v>0.90418871024078751</v>
      </c>
      <c r="S148" s="122">
        <v>0.74586162776112053</v>
      </c>
      <c r="T148" s="122">
        <v>0.48681361624259828</v>
      </c>
      <c r="U148" s="122">
        <v>3.8100022236128686</v>
      </c>
      <c r="V148" s="122">
        <v>5.27884740145105</v>
      </c>
      <c r="W148" s="122">
        <v>11.670510948551225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7.0329342341125686E-2</v>
      </c>
      <c r="D149" s="98">
        <v>9.0841412299400584E-2</v>
      </c>
      <c r="E149" s="98">
        <v>0.15793748178307093</v>
      </c>
      <c r="F149" s="98">
        <v>0.35551421169221553</v>
      </c>
      <c r="G149" s="98">
        <v>0.17644257836321348</v>
      </c>
      <c r="H149" s="98">
        <v>0.10969389213546728</v>
      </c>
      <c r="I149" s="98">
        <v>5.6197250662104688E-2</v>
      </c>
      <c r="J149" s="98">
        <v>0.24215524852448558</v>
      </c>
      <c r="K149" s="98">
        <v>0.49795924572488925</v>
      </c>
      <c r="L149" s="98">
        <v>0.5470943901907217</v>
      </c>
      <c r="M149" s="98">
        <v>0.69440666384897853</v>
      </c>
      <c r="N149" s="98">
        <v>0.22044665456949095</v>
      </c>
      <c r="O149" s="98">
        <v>0.11192051373340181</v>
      </c>
      <c r="P149" s="98">
        <v>0.10196002906008159</v>
      </c>
      <c r="Q149" s="98">
        <v>0.18585413257119665</v>
      </c>
      <c r="R149" s="98">
        <v>0.28518310256282148</v>
      </c>
      <c r="S149" s="98">
        <v>0.24752894222901636</v>
      </c>
      <c r="T149" s="98">
        <v>0.15109085069703873</v>
      </c>
      <c r="U149" s="98">
        <v>0.94190009143154174</v>
      </c>
      <c r="V149" s="98">
        <v>1.1492313077165508</v>
      </c>
      <c r="W149" s="98">
        <v>2.7111401510081019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1.2810968492598098E-4</v>
      </c>
      <c r="G150" s="98">
        <v>1.1468762052240923E-4</v>
      </c>
      <c r="H150" s="98">
        <v>1.1240102162449086E-4</v>
      </c>
      <c r="I150" s="98">
        <v>1.0336149464766731E-4</v>
      </c>
      <c r="J150" s="98">
        <v>5.0828021226039552E-4</v>
      </c>
      <c r="K150" s="98">
        <v>8.0794206580062783E-4</v>
      </c>
      <c r="L150" s="98">
        <v>1.5050416117809203E-3</v>
      </c>
      <c r="M150" s="98">
        <v>8.5162875887683648E-4</v>
      </c>
      <c r="N150" s="98">
        <v>5.5067888949736441E-4</v>
      </c>
      <c r="O150" s="98">
        <v>4.2058285815178202E-4</v>
      </c>
      <c r="P150" s="98">
        <v>2.9498244461088555E-4</v>
      </c>
      <c r="Q150" s="98">
        <v>7.7621067235650136E-4</v>
      </c>
      <c r="R150" s="98">
        <v>9.8844730735213977E-4</v>
      </c>
      <c r="S150" s="98">
        <v>9.1093512610460514E-4</v>
      </c>
      <c r="T150" s="98">
        <v>6.0367533893142939E-4</v>
      </c>
      <c r="U150" s="98">
        <v>3.1688560256260762E-3</v>
      </c>
      <c r="V150" s="98">
        <v>7.3192615468988982E-3</v>
      </c>
      <c r="W150" s="98">
        <v>3.2503149586511529E-2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3.7040597765891627E-5</v>
      </c>
      <c r="G151" s="101">
        <v>2.8706412288834033E-5</v>
      </c>
      <c r="H151" s="101">
        <v>2.8440609914133801E-5</v>
      </c>
      <c r="I151" s="101">
        <v>2.6186907330494361E-5</v>
      </c>
      <c r="J151" s="101">
        <v>1.5749549230044104E-4</v>
      </c>
      <c r="K151" s="101">
        <v>2.1385980394070109E-4</v>
      </c>
      <c r="L151" s="101">
        <v>3.6993483529713678E-4</v>
      </c>
      <c r="M151" s="101">
        <v>2.4007011062465556E-4</v>
      </c>
      <c r="N151" s="101">
        <v>1.2080087918404117E-4</v>
      </c>
      <c r="O151" s="101">
        <v>8.8843289038544201E-5</v>
      </c>
      <c r="P151" s="101">
        <v>8.6716108449682084E-5</v>
      </c>
      <c r="Q151" s="101">
        <v>1.645622360779837E-4</v>
      </c>
      <c r="R151" s="101">
        <v>1.9900691722900916E-4</v>
      </c>
      <c r="S151" s="101">
        <v>1.9185426717159901E-4</v>
      </c>
      <c r="T151" s="101">
        <v>1.1448300671274956E-4</v>
      </c>
      <c r="U151" s="101">
        <v>6.6545695914582757E-4</v>
      </c>
      <c r="V151" s="101">
        <v>1.4209355441102069E-3</v>
      </c>
      <c r="W151" s="101">
        <v>7.6676434173031322E-3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9.1069087160089345E-5</v>
      </c>
      <c r="G152" s="104">
        <v>8.5981208233575201E-5</v>
      </c>
      <c r="H152" s="104">
        <v>8.3960411710357066E-5</v>
      </c>
      <c r="I152" s="104">
        <v>7.7174587317172953E-5</v>
      </c>
      <c r="J152" s="104">
        <v>3.5078471995995454E-4</v>
      </c>
      <c r="K152" s="104">
        <v>5.9408226185992676E-4</v>
      </c>
      <c r="L152" s="104">
        <v>1.1351067764837836E-3</v>
      </c>
      <c r="M152" s="104">
        <v>6.1155864825218089E-4</v>
      </c>
      <c r="N152" s="104">
        <v>4.2987801031332329E-4</v>
      </c>
      <c r="O152" s="104">
        <v>3.3173956911323782E-4</v>
      </c>
      <c r="P152" s="104">
        <v>2.0826633616120345E-4</v>
      </c>
      <c r="Q152" s="104">
        <v>6.1164843627851766E-4</v>
      </c>
      <c r="R152" s="104">
        <v>7.894403901231305E-4</v>
      </c>
      <c r="S152" s="104">
        <v>7.1908085893300608E-4</v>
      </c>
      <c r="T152" s="104">
        <v>4.8919233221867981E-4</v>
      </c>
      <c r="U152" s="104">
        <v>2.5033990664802487E-3</v>
      </c>
      <c r="V152" s="104">
        <v>5.8983260027886918E-3</v>
      </c>
      <c r="W152" s="104">
        <v>2.4835506169208394E-2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8.3714467920466384E-2</v>
      </c>
      <c r="D153" s="101">
        <v>0.17785240809047353</v>
      </c>
      <c r="E153" s="101">
        <v>0.22148107756691052</v>
      </c>
      <c r="F153" s="101">
        <v>0.35963885622198599</v>
      </c>
      <c r="G153" s="101">
        <v>0.54498547229121541</v>
      </c>
      <c r="H153" s="101">
        <v>0.44509556226827918</v>
      </c>
      <c r="I153" s="101">
        <v>0.49559661269894212</v>
      </c>
      <c r="J153" s="101">
        <v>0.48408450501082906</v>
      </c>
      <c r="K153" s="101">
        <v>0.64682924833511057</v>
      </c>
      <c r="L153" s="101">
        <v>0.59278209132066639</v>
      </c>
      <c r="M153" s="101">
        <v>1.0210568926683015</v>
      </c>
      <c r="N153" s="101">
        <v>0.63966646230244251</v>
      </c>
      <c r="O153" s="101">
        <v>0.50387870774108034</v>
      </c>
      <c r="P153" s="101">
        <v>0.58990443853675201</v>
      </c>
      <c r="Q153" s="101">
        <v>0.75261663900103704</v>
      </c>
      <c r="R153" s="101">
        <v>0.39866095237872706</v>
      </c>
      <c r="S153" s="101">
        <v>0.3170264779754744</v>
      </c>
      <c r="T153" s="101">
        <v>0.24034895545913457</v>
      </c>
      <c r="U153" s="101">
        <v>2.0411722869401698</v>
      </c>
      <c r="V153" s="101">
        <v>2.5773477325057628</v>
      </c>
      <c r="W153" s="101">
        <v>2.9006003262076105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1.7323402280461858E-3</v>
      </c>
      <c r="D154" s="104">
        <v>3.797226805851327E-3</v>
      </c>
      <c r="E154" s="104">
        <v>5.6695545428012088E-3</v>
      </c>
      <c r="F154" s="104">
        <v>8.4939518989221394E-3</v>
      </c>
      <c r="G154" s="104">
        <v>3.7308947734269231E-2</v>
      </c>
      <c r="H154" s="104">
        <v>2.3001334159450305E-2</v>
      </c>
      <c r="I154" s="104">
        <v>6.4877275260697906E-2</v>
      </c>
      <c r="J154" s="104">
        <v>0.16921516562446531</v>
      </c>
      <c r="K154" s="104">
        <v>0.18111740836724532</v>
      </c>
      <c r="L154" s="104">
        <v>0.38748458606800373</v>
      </c>
      <c r="M154" s="104">
        <v>8.4435056767805577E-2</v>
      </c>
      <c r="N154" s="104">
        <v>0.13424638865158739</v>
      </c>
      <c r="O154" s="104">
        <v>0.14523204213084606</v>
      </c>
      <c r="P154" s="104">
        <v>0.28686691262979624</v>
      </c>
      <c r="Q154" s="104">
        <v>0.17755169674030302</v>
      </c>
      <c r="R154" s="104">
        <v>0.21935620799188682</v>
      </c>
      <c r="S154" s="104">
        <v>0.18039527243052506</v>
      </c>
      <c r="T154" s="104">
        <v>9.4770134747493587E-2</v>
      </c>
      <c r="U154" s="104">
        <v>0.82376098921553109</v>
      </c>
      <c r="V154" s="104">
        <v>1.544949099681838</v>
      </c>
      <c r="W154" s="104">
        <v>6.0262673217490015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3.8279447620160386E-4</v>
      </c>
      <c r="D155" s="98">
        <v>9.7294572417235025E-4</v>
      </c>
      <c r="E155" s="98">
        <v>1.2313902478279786E-3</v>
      </c>
      <c r="F155" s="98">
        <v>2.2642200107332523E-3</v>
      </c>
      <c r="G155" s="98">
        <v>8.5792628730947604E-3</v>
      </c>
      <c r="H155" s="98">
        <v>5.357007229024751E-3</v>
      </c>
      <c r="I155" s="98">
        <v>1.5173175232476748E-2</v>
      </c>
      <c r="J155" s="98">
        <v>4.8937083344992895E-2</v>
      </c>
      <c r="K155" s="98">
        <v>4.4532686247777106E-2</v>
      </c>
      <c r="L155" s="98">
        <v>8.8318403942358167E-2</v>
      </c>
      <c r="M155" s="98">
        <v>2.2341631384180938E-2</v>
      </c>
      <c r="N155" s="98">
        <v>2.7699792846991474E-2</v>
      </c>
      <c r="O155" s="98">
        <v>2.9159813068919092E-2</v>
      </c>
      <c r="P155" s="98">
        <v>8.3612463069433679E-2</v>
      </c>
      <c r="Q155" s="98">
        <v>3.7455877359714507E-2</v>
      </c>
      <c r="R155" s="98">
        <v>4.4177220217617649E-2</v>
      </c>
      <c r="S155" s="98">
        <v>3.8393249306645033E-2</v>
      </c>
      <c r="T155" s="98">
        <v>1.812488409256682E-2</v>
      </c>
      <c r="U155" s="98">
        <v>0.17710485296497619</v>
      </c>
      <c r="V155" s="98">
        <v>0.30572985135459446</v>
      </c>
      <c r="W155" s="98">
        <v>1.4603317555218551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1.349545751844582E-3</v>
      </c>
      <c r="D156" s="98">
        <v>2.8242810816789766E-3</v>
      </c>
      <c r="E156" s="98">
        <v>4.4381642949732304E-3</v>
      </c>
      <c r="F156" s="98">
        <v>6.2297318881888875E-3</v>
      </c>
      <c r="G156" s="98">
        <v>2.872968486117447E-2</v>
      </c>
      <c r="H156" s="98">
        <v>1.7644326930425554E-2</v>
      </c>
      <c r="I156" s="98">
        <v>4.9704100028221156E-2</v>
      </c>
      <c r="J156" s="98">
        <v>0.12027808227947241</v>
      </c>
      <c r="K156" s="98">
        <v>0.13658472211946823</v>
      </c>
      <c r="L156" s="98">
        <v>0.29916618212564555</v>
      </c>
      <c r="M156" s="98">
        <v>6.2093425383624633E-2</v>
      </c>
      <c r="N156" s="98">
        <v>0.10654659580459593</v>
      </c>
      <c r="O156" s="98">
        <v>0.11607222906192696</v>
      </c>
      <c r="P156" s="98">
        <v>0.20325444956036259</v>
      </c>
      <c r="Q156" s="98">
        <v>0.14009581938058852</v>
      </c>
      <c r="R156" s="98">
        <v>0.17517898777426918</v>
      </c>
      <c r="S156" s="98">
        <v>0.14200202312388002</v>
      </c>
      <c r="T156" s="98">
        <v>7.6645250654926764E-2</v>
      </c>
      <c r="U156" s="98">
        <v>0.64665613625055496</v>
      </c>
      <c r="V156" s="98">
        <v>1.2392192483272435</v>
      </c>
      <c r="W156" s="98">
        <v>4.5659355662271466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7.2660574299436509E-2</v>
      </c>
      <c r="D157" s="122">
        <v>0.12856022230856751</v>
      </c>
      <c r="E157" s="122">
        <v>0.18178623127145654</v>
      </c>
      <c r="F157" s="122">
        <v>0.35061225728565071</v>
      </c>
      <c r="G157" s="122">
        <v>0.34477589439186318</v>
      </c>
      <c r="H157" s="122">
        <v>0.27646244765622463</v>
      </c>
      <c r="I157" s="122">
        <v>0.29685736707651061</v>
      </c>
      <c r="J157" s="122">
        <v>0.44661402330077821</v>
      </c>
      <c r="K157" s="122">
        <v>0.61431516497958416</v>
      </c>
      <c r="L157" s="122">
        <v>0.66206240686256423</v>
      </c>
      <c r="M157" s="122">
        <v>0.66542864657492262</v>
      </c>
      <c r="N157" s="122">
        <v>0.36589883380793742</v>
      </c>
      <c r="O157" s="122">
        <v>0.32023582334112605</v>
      </c>
      <c r="P157" s="122">
        <v>0.39429175456916821</v>
      </c>
      <c r="Q157" s="122">
        <v>0.45800158014212666</v>
      </c>
      <c r="R157" s="122">
        <v>0.39039951621664692</v>
      </c>
      <c r="S157" s="122">
        <v>0.35296703659796674</v>
      </c>
      <c r="T157" s="122">
        <v>0.2348448281011622</v>
      </c>
      <c r="U157" s="122">
        <v>1.8348805425503549</v>
      </c>
      <c r="V157" s="122">
        <v>2.7730262624408759</v>
      </c>
      <c r="W157" s="122">
        <v>6.8467776190840812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2.6601907885835295E-2</v>
      </c>
      <c r="D158" s="98">
        <v>5.2932958669435551E-2</v>
      </c>
      <c r="E158" s="98">
        <v>9.4117824383847984E-2</v>
      </c>
      <c r="F158" s="98">
        <v>0.16043405174395259</v>
      </c>
      <c r="G158" s="98">
        <v>0.12468570013926336</v>
      </c>
      <c r="H158" s="98">
        <v>8.9080595219580991E-2</v>
      </c>
      <c r="I158" s="98">
        <v>9.3192502890890247E-2</v>
      </c>
      <c r="J158" s="98">
        <v>0.28283546265809284</v>
      </c>
      <c r="K158" s="98">
        <v>0.28392874120508133</v>
      </c>
      <c r="L158" s="98">
        <v>0.2921271269581332</v>
      </c>
      <c r="M158" s="98">
        <v>0.28079669445368677</v>
      </c>
      <c r="N158" s="98">
        <v>0.16460570076253303</v>
      </c>
      <c r="O158" s="98">
        <v>0.11397814366376016</v>
      </c>
      <c r="P158" s="98">
        <v>0.1802483716766666</v>
      </c>
      <c r="Q158" s="98">
        <v>0.16475914418240217</v>
      </c>
      <c r="R158" s="98">
        <v>0.17745886386794901</v>
      </c>
      <c r="S158" s="98">
        <v>0.11432450687726582</v>
      </c>
      <c r="T158" s="98">
        <v>9.2901820459731624E-2</v>
      </c>
      <c r="U158" s="98">
        <v>0.67483776517364369</v>
      </c>
      <c r="V158" s="98">
        <v>1.0696295775666702</v>
      </c>
      <c r="W158" s="98">
        <v>2.5641250943947691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4.6058666413601221E-2</v>
      </c>
      <c r="D159" s="33">
        <v>7.5627263639131942E-2</v>
      </c>
      <c r="E159" s="33">
        <v>8.766840688760856E-2</v>
      </c>
      <c r="F159" s="33">
        <v>0.19017820554169812</v>
      </c>
      <c r="G159" s="33">
        <v>0.22009019425259979</v>
      </c>
      <c r="H159" s="33">
        <v>0.18738185243664363</v>
      </c>
      <c r="I159" s="33">
        <v>0.20366486418562038</v>
      </c>
      <c r="J159" s="33">
        <v>0.16377856064268537</v>
      </c>
      <c r="K159" s="33">
        <v>0.33038642377450284</v>
      </c>
      <c r="L159" s="33">
        <v>0.36993527990443098</v>
      </c>
      <c r="M159" s="33">
        <v>0.38463195212123585</v>
      </c>
      <c r="N159" s="33">
        <v>0.20129313304540439</v>
      </c>
      <c r="O159" s="33">
        <v>0.20625767967736588</v>
      </c>
      <c r="P159" s="33">
        <v>0.21404338289250158</v>
      </c>
      <c r="Q159" s="33">
        <v>0.29324243595972449</v>
      </c>
      <c r="R159" s="33">
        <v>0.21294065234869794</v>
      </c>
      <c r="S159" s="33">
        <v>0.23864252972070094</v>
      </c>
      <c r="T159" s="33">
        <v>0.14194300764143056</v>
      </c>
      <c r="U159" s="33">
        <v>1.1600427773767112</v>
      </c>
      <c r="V159" s="33">
        <v>1.7033966848742057</v>
      </c>
      <c r="W159" s="33">
        <v>4.2826525246893121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4.8703491357334983</v>
      </c>
      <c r="D161" s="117">
        <f t="shared" si="54"/>
        <v>6.9258111118951007</v>
      </c>
      <c r="E161" s="117">
        <f t="shared" si="54"/>
        <v>9.4897810016967572</v>
      </c>
      <c r="F161" s="117">
        <f t="shared" si="54"/>
        <v>14.054747151721935</v>
      </c>
      <c r="G161" s="117">
        <f t="shared" si="54"/>
        <v>12.577531358991575</v>
      </c>
      <c r="H161" s="117">
        <f t="shared" si="54"/>
        <v>3.1550839186081583</v>
      </c>
      <c r="I161" s="117">
        <f t="shared" si="54"/>
        <v>5.5654934538785117</v>
      </c>
      <c r="J161" s="117">
        <f t="shared" si="54"/>
        <v>10.690268199615026</v>
      </c>
      <c r="K161" s="117">
        <f t="shared" si="54"/>
        <v>15.577009589239889</v>
      </c>
      <c r="L161" s="117">
        <f t="shared" si="54"/>
        <v>18.011770006012295</v>
      </c>
      <c r="M161" s="117">
        <f t="shared" si="54"/>
        <v>15.118697565580725</v>
      </c>
      <c r="N161" s="117">
        <f t="shared" si="54"/>
        <v>5.6210548067647288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1.9126689441965102E-2</v>
      </c>
      <c r="S161" s="117">
        <f t="shared" si="55"/>
        <v>0</v>
      </c>
      <c r="T161" s="117">
        <f t="shared" si="55"/>
        <v>5.5054419117777455E-2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7.5525469973309115E-4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3.3358764260436793</v>
      </c>
      <c r="D162" s="122">
        <f t="shared" si="57"/>
        <v>4.8678595481898004</v>
      </c>
      <c r="E162" s="122">
        <f t="shared" si="57"/>
        <v>6.7529897235126448</v>
      </c>
      <c r="F162" s="122">
        <f t="shared" si="57"/>
        <v>9.9952648679498957</v>
      </c>
      <c r="G162" s="122">
        <f t="shared" si="57"/>
        <v>9.6637803365620432</v>
      </c>
      <c r="H162" s="122">
        <f t="shared" si="57"/>
        <v>2.3274600854789256</v>
      </c>
      <c r="I162" s="122">
        <f t="shared" si="57"/>
        <v>4.1117469093636858</v>
      </c>
      <c r="J162" s="122">
        <f t="shared" si="57"/>
        <v>8.1455615988626242</v>
      </c>
      <c r="K162" s="122">
        <f t="shared" si="57"/>
        <v>11.714300558479492</v>
      </c>
      <c r="L162" s="122">
        <f t="shared" si="57"/>
        <v>14.083322292991966</v>
      </c>
      <c r="M162" s="122">
        <f t="shared" si="57"/>
        <v>11.559867471073224</v>
      </c>
      <c r="N162" s="122">
        <f t="shared" si="57"/>
        <v>4.3731667215005832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1.4884764530226656E-2</v>
      </c>
      <c r="S162" s="122">
        <f t="shared" si="57"/>
        <v>0</v>
      </c>
      <c r="T162" s="122">
        <f t="shared" si="57"/>
        <v>3.9307737728602493E-2</v>
      </c>
      <c r="U162" s="122">
        <f t="shared" si="57"/>
        <v>0</v>
      </c>
      <c r="V162" s="122">
        <f t="shared" si="57"/>
        <v>0</v>
      </c>
      <c r="W162" s="122">
        <f t="shared" si="57"/>
        <v>1.3384962366349217E-4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3.3358764260436793</v>
      </c>
      <c r="D163" s="33">
        <v>4.8678595481898004</v>
      </c>
      <c r="E163" s="33">
        <v>6.7529897235126448</v>
      </c>
      <c r="F163" s="33">
        <v>9.9952648679498957</v>
      </c>
      <c r="G163" s="33">
        <v>9.6637803365620432</v>
      </c>
      <c r="H163" s="33">
        <v>2.3274600854789256</v>
      </c>
      <c r="I163" s="33">
        <v>4.1117469093636858</v>
      </c>
      <c r="J163" s="33">
        <v>8.1455615988626242</v>
      </c>
      <c r="K163" s="33">
        <v>11.714300558479492</v>
      </c>
      <c r="L163" s="33">
        <v>14.083322292991966</v>
      </c>
      <c r="M163" s="33">
        <v>11.559867471073224</v>
      </c>
      <c r="N163" s="33">
        <v>4.3731667215005832</v>
      </c>
      <c r="O163" s="33">
        <v>0</v>
      </c>
      <c r="P163" s="33">
        <v>0</v>
      </c>
      <c r="Q163" s="33">
        <v>0</v>
      </c>
      <c r="R163" s="33">
        <v>1.4884764530226656E-2</v>
      </c>
      <c r="S163" s="33">
        <v>0</v>
      </c>
      <c r="T163" s="33">
        <v>3.9307737728602493E-2</v>
      </c>
      <c r="U163" s="33">
        <v>0</v>
      </c>
      <c r="V163" s="33">
        <v>0</v>
      </c>
      <c r="W163" s="33">
        <v>1.3384962366349217E-4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9.8069131469296855E-2</v>
      </c>
      <c r="D164" s="122">
        <f t="shared" si="58"/>
        <v>0.11598671858539887</v>
      </c>
      <c r="E164" s="122">
        <f t="shared" si="58"/>
        <v>0.42215439720578207</v>
      </c>
      <c r="F164" s="122">
        <f t="shared" si="58"/>
        <v>0.23990084341251527</v>
      </c>
      <c r="G164" s="122">
        <f t="shared" si="58"/>
        <v>0.19151678006357367</v>
      </c>
      <c r="H164" s="122">
        <f t="shared" si="58"/>
        <v>6.5896485435132768E-2</v>
      </c>
      <c r="I164" s="122">
        <f t="shared" si="58"/>
        <v>0.11086616657736069</v>
      </c>
      <c r="J164" s="122">
        <f t="shared" si="58"/>
        <v>0.22889705523332782</v>
      </c>
      <c r="K164" s="122">
        <f t="shared" si="58"/>
        <v>0.35483563718155448</v>
      </c>
      <c r="L164" s="122">
        <f t="shared" si="58"/>
        <v>0.28496258996012663</v>
      </c>
      <c r="M164" s="122">
        <f t="shared" si="58"/>
        <v>0.25108137352632154</v>
      </c>
      <c r="N164" s="122">
        <f t="shared" si="58"/>
        <v>0.14205466253771717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2.9444513591288035E-4</v>
      </c>
      <c r="S164" s="122">
        <f t="shared" si="58"/>
        <v>0</v>
      </c>
      <c r="T164" s="122">
        <f t="shared" si="58"/>
        <v>1.1288617842398711E-3</v>
      </c>
      <c r="U164" s="122">
        <f t="shared" si="58"/>
        <v>0</v>
      </c>
      <c r="V164" s="122">
        <f t="shared" si="58"/>
        <v>0</v>
      </c>
      <c r="W164" s="122">
        <f t="shared" si="58"/>
        <v>2.727486722251201E-5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9.8069131469296855E-2</v>
      </c>
      <c r="D165" s="98">
        <v>0.11598671858539887</v>
      </c>
      <c r="E165" s="98">
        <v>0.42215439720578207</v>
      </c>
      <c r="F165" s="98">
        <v>0.23990084341251527</v>
      </c>
      <c r="G165" s="98">
        <v>0.19151678006357367</v>
      </c>
      <c r="H165" s="98">
        <v>6.5896485435132768E-2</v>
      </c>
      <c r="I165" s="98">
        <v>0.11086616657736069</v>
      </c>
      <c r="J165" s="98">
        <v>0.22889705523332782</v>
      </c>
      <c r="K165" s="98">
        <v>0.35483563718155448</v>
      </c>
      <c r="L165" s="98">
        <v>0.28496258996012663</v>
      </c>
      <c r="M165" s="98">
        <v>0.25108137352632154</v>
      </c>
      <c r="N165" s="98">
        <v>0.14205466253771717</v>
      </c>
      <c r="O165" s="98">
        <v>0</v>
      </c>
      <c r="P165" s="98">
        <v>0</v>
      </c>
      <c r="Q165" s="98">
        <v>0</v>
      </c>
      <c r="R165" s="98">
        <v>2.9444513591288035E-4</v>
      </c>
      <c r="S165" s="98">
        <v>0</v>
      </c>
      <c r="T165" s="98">
        <v>1.1288617842398711E-3</v>
      </c>
      <c r="U165" s="98">
        <v>0</v>
      </c>
      <c r="V165" s="98">
        <v>0</v>
      </c>
      <c r="W165" s="98">
        <v>2.727486722251201E-5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0.97952209071905438</v>
      </c>
      <c r="D166" s="122">
        <v>1.3194184841097114</v>
      </c>
      <c r="E166" s="122">
        <v>1.5723670443628615</v>
      </c>
      <c r="F166" s="122">
        <v>2.5731204018591818</v>
      </c>
      <c r="G166" s="122">
        <v>1.871820144349237</v>
      </c>
      <c r="H166" s="122">
        <v>0.51525460097665687</v>
      </c>
      <c r="I166" s="122">
        <v>0.90655153302716629</v>
      </c>
      <c r="J166" s="122">
        <v>1.5454483060426893</v>
      </c>
      <c r="K166" s="122">
        <v>2.3976803357136083</v>
      </c>
      <c r="L166" s="122">
        <v>2.5424595295010706</v>
      </c>
      <c r="M166" s="122">
        <v>2.4152504521303748</v>
      </c>
      <c r="N166" s="122">
        <v>0.80848632909399787</v>
      </c>
      <c r="O166" s="122">
        <v>0</v>
      </c>
      <c r="P166" s="122">
        <v>0</v>
      </c>
      <c r="Q166" s="122">
        <v>0</v>
      </c>
      <c r="R166" s="122">
        <v>2.7512429259192801E-3</v>
      </c>
      <c r="S166" s="122">
        <v>0</v>
      </c>
      <c r="T166" s="122">
        <v>9.8574245843716501E-3</v>
      </c>
      <c r="U166" s="122">
        <v>0</v>
      </c>
      <c r="V166" s="122">
        <v>0</v>
      </c>
      <c r="W166" s="122">
        <v>3.7879827097637151E-4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0.44171762382671925</v>
      </c>
      <c r="D167" s="98">
        <v>0.43999142064098995</v>
      </c>
      <c r="E167" s="98">
        <v>0.6445142710263897</v>
      </c>
      <c r="F167" s="98">
        <v>1.2642638219249092</v>
      </c>
      <c r="G167" s="98">
        <v>0.43535288357010282</v>
      </c>
      <c r="H167" s="98">
        <v>9.7959196697719603E-2</v>
      </c>
      <c r="I167" s="98">
        <v>8.2505658866801904E-2</v>
      </c>
      <c r="J167" s="98">
        <v>0.41775494408027819</v>
      </c>
      <c r="K167" s="98">
        <v>0.89998413947388167</v>
      </c>
      <c r="L167" s="98">
        <v>0.90963837807799641</v>
      </c>
      <c r="M167" s="98">
        <v>0.93156404486454047</v>
      </c>
      <c r="N167" s="98">
        <v>0.17917289776330181</v>
      </c>
      <c r="O167" s="98">
        <v>0</v>
      </c>
      <c r="P167" s="98">
        <v>0</v>
      </c>
      <c r="Q167" s="98">
        <v>0</v>
      </c>
      <c r="R167" s="98">
        <v>8.9479234331678629E-4</v>
      </c>
      <c r="S167" s="98">
        <v>0</v>
      </c>
      <c r="T167" s="98">
        <v>3.0193009298325815E-3</v>
      </c>
      <c r="U167" s="98">
        <v>0</v>
      </c>
      <c r="V167" s="98">
        <v>0</v>
      </c>
      <c r="W167" s="98">
        <v>1.0400660417417048E-4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1.1412519283511529E-4</v>
      </c>
      <c r="D168" s="98">
        <v>1.1447523959336382E-4</v>
      </c>
      <c r="E168" s="98">
        <v>2.2111580431032185E-4</v>
      </c>
      <c r="F168" s="98">
        <v>3.8432905477794291E-4</v>
      </c>
      <c r="G168" s="98">
        <v>2.2937524104481847E-4</v>
      </c>
      <c r="H168" s="98">
        <v>0</v>
      </c>
      <c r="I168" s="98">
        <v>2.0672298929533462E-4</v>
      </c>
      <c r="J168" s="98">
        <v>8.1324833961663292E-4</v>
      </c>
      <c r="K168" s="98">
        <v>1.4138986151510987E-3</v>
      </c>
      <c r="L168" s="98">
        <v>2.5800713344815776E-3</v>
      </c>
      <c r="M168" s="98">
        <v>1.0949512614130755E-3</v>
      </c>
      <c r="N168" s="98">
        <v>4.4054311159789157E-4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2.7569345494139435E-5</v>
      </c>
      <c r="D169" s="101">
        <v>3.1885327445444332E-5</v>
      </c>
      <c r="E169" s="101">
        <v>5.2447452733636504E-5</v>
      </c>
      <c r="F169" s="101">
        <v>1.1112179329767489E-4</v>
      </c>
      <c r="G169" s="101">
        <v>5.7412824577668067E-5</v>
      </c>
      <c r="H169" s="101">
        <v>0</v>
      </c>
      <c r="I169" s="101">
        <v>5.2373814660988721E-5</v>
      </c>
      <c r="J169" s="101">
        <v>2.5199278768070569E-4</v>
      </c>
      <c r="K169" s="101">
        <v>3.7425465689622695E-4</v>
      </c>
      <c r="L169" s="101">
        <v>6.3417400336652021E-4</v>
      </c>
      <c r="M169" s="101">
        <v>3.0866157080312862E-4</v>
      </c>
      <c r="N169" s="101">
        <v>9.664070334723295E-5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8.6555847340975855E-5</v>
      </c>
      <c r="D170" s="104">
        <v>8.2589912147919484E-5</v>
      </c>
      <c r="E170" s="104">
        <v>1.6866835157668535E-4</v>
      </c>
      <c r="F170" s="104">
        <v>2.7320726148026802E-4</v>
      </c>
      <c r="G170" s="104">
        <v>1.719624164671504E-4</v>
      </c>
      <c r="H170" s="104">
        <v>0</v>
      </c>
      <c r="I170" s="104">
        <v>1.5434917463434591E-4</v>
      </c>
      <c r="J170" s="104">
        <v>5.6125555193592717E-4</v>
      </c>
      <c r="K170" s="104">
        <v>1.0396439582548718E-3</v>
      </c>
      <c r="L170" s="104">
        <v>1.9458973311150573E-3</v>
      </c>
      <c r="M170" s="104">
        <v>7.8628969060994685E-4</v>
      </c>
      <c r="N170" s="104">
        <v>3.4390240825065864E-4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0.5270797578027171</v>
      </c>
      <c r="D171" s="101">
        <v>0.86090179159469749</v>
      </c>
      <c r="E171" s="101">
        <v>0.90463252117928861</v>
      </c>
      <c r="F171" s="101">
        <v>1.2781695035644207</v>
      </c>
      <c r="G171" s="101">
        <v>1.3442163992897167</v>
      </c>
      <c r="H171" s="101">
        <v>0.39677778225877036</v>
      </c>
      <c r="I171" s="101">
        <v>0.72858283432004445</v>
      </c>
      <c r="J171" s="101">
        <v>0.83491926822425222</v>
      </c>
      <c r="K171" s="101">
        <v>1.168943505711536</v>
      </c>
      <c r="L171" s="101">
        <v>0.9857352553729205</v>
      </c>
      <c r="M171" s="101">
        <v>1.3692857963797809</v>
      </c>
      <c r="N171" s="101">
        <v>0.51973809712901531</v>
      </c>
      <c r="O171" s="101">
        <v>0</v>
      </c>
      <c r="P171" s="101">
        <v>0</v>
      </c>
      <c r="Q171" s="101">
        <v>0</v>
      </c>
      <c r="R171" s="101">
        <v>1.1603973387479122E-3</v>
      </c>
      <c r="S171" s="101">
        <v>0</v>
      </c>
      <c r="T171" s="101">
        <v>4.8719382863338084E-3</v>
      </c>
      <c r="U171" s="101">
        <v>0</v>
      </c>
      <c r="V171" s="101">
        <v>0</v>
      </c>
      <c r="W171" s="101">
        <v>1.0422566748859541E-4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1.0610583896782889E-2</v>
      </c>
      <c r="D172" s="104">
        <v>1.8410796634430678E-2</v>
      </c>
      <c r="E172" s="104">
        <v>2.2999136352872828E-2</v>
      </c>
      <c r="F172" s="104">
        <v>3.0302747315073576E-2</v>
      </c>
      <c r="G172" s="104">
        <v>9.2021486248372517E-2</v>
      </c>
      <c r="H172" s="104">
        <v>2.051762202016694E-2</v>
      </c>
      <c r="I172" s="104">
        <v>9.5256316851024675E-2</v>
      </c>
      <c r="J172" s="104">
        <v>0.29196084539854228</v>
      </c>
      <c r="K172" s="104">
        <v>0.32733879191303922</v>
      </c>
      <c r="L172" s="104">
        <v>0.64450582471567186</v>
      </c>
      <c r="M172" s="104">
        <v>0.11330565962464004</v>
      </c>
      <c r="N172" s="104">
        <v>0.10913479109008289</v>
      </c>
      <c r="O172" s="104">
        <v>0</v>
      </c>
      <c r="P172" s="104">
        <v>0</v>
      </c>
      <c r="Q172" s="104">
        <v>0</v>
      </c>
      <c r="R172" s="104">
        <v>6.960532438545819E-4</v>
      </c>
      <c r="S172" s="104">
        <v>0</v>
      </c>
      <c r="T172" s="104">
        <v>1.9661853682052606E-3</v>
      </c>
      <c r="U172" s="104">
        <v>0</v>
      </c>
      <c r="V172" s="104">
        <v>0</v>
      </c>
      <c r="W172" s="104">
        <v>1.7056599931360562E-4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2.3446161667348242E-3</v>
      </c>
      <c r="D173" s="98">
        <v>4.7173126020477593E-3</v>
      </c>
      <c r="E173" s="98">
        <v>4.9952623260946282E-3</v>
      </c>
      <c r="F173" s="98">
        <v>8.0777578761294395E-3</v>
      </c>
      <c r="G173" s="98">
        <v>2.1160514258420315E-2</v>
      </c>
      <c r="H173" s="98">
        <v>4.778551049364802E-3</v>
      </c>
      <c r="I173" s="98">
        <v>2.2278074746096811E-2</v>
      </c>
      <c r="J173" s="98">
        <v>8.4435175606253798E-2</v>
      </c>
      <c r="K173" s="98">
        <v>8.0485226949758196E-2</v>
      </c>
      <c r="L173" s="98">
        <v>0.14690061957832717</v>
      </c>
      <c r="M173" s="98">
        <v>2.9980832345936154E-2</v>
      </c>
      <c r="N173" s="98">
        <v>2.2518379346804434E-2</v>
      </c>
      <c r="O173" s="98">
        <v>0</v>
      </c>
      <c r="P173" s="98">
        <v>0</v>
      </c>
      <c r="Q173" s="98">
        <v>0</v>
      </c>
      <c r="R173" s="98">
        <v>1.4018156914021918E-4</v>
      </c>
      <c r="S173" s="98">
        <v>0</v>
      </c>
      <c r="T173" s="98">
        <v>3.7603493967980947E-4</v>
      </c>
      <c r="U173" s="98">
        <v>0</v>
      </c>
      <c r="V173" s="98">
        <v>0</v>
      </c>
      <c r="W173" s="98">
        <v>4.133287355358906E-5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8.2659677300480645E-3</v>
      </c>
      <c r="D174" s="33">
        <v>1.369348403238292E-2</v>
      </c>
      <c r="E174" s="33">
        <v>1.8003874026778201E-2</v>
      </c>
      <c r="F174" s="33">
        <v>2.2224989438944135E-2</v>
      </c>
      <c r="G174" s="33">
        <v>7.0860971989952198E-2</v>
      </c>
      <c r="H174" s="33">
        <v>1.5739070970802137E-2</v>
      </c>
      <c r="I174" s="33">
        <v>7.2978242104927871E-2</v>
      </c>
      <c r="J174" s="33">
        <v>0.20752566979228845</v>
      </c>
      <c r="K174" s="33">
        <v>0.24685356496328104</v>
      </c>
      <c r="L174" s="33">
        <v>0.49760520513734463</v>
      </c>
      <c r="M174" s="33">
        <v>8.3324827278703884E-2</v>
      </c>
      <c r="N174" s="33">
        <v>8.6616411743278457E-2</v>
      </c>
      <c r="O174" s="33">
        <v>0</v>
      </c>
      <c r="P174" s="33">
        <v>0</v>
      </c>
      <c r="Q174" s="33">
        <v>0</v>
      </c>
      <c r="R174" s="33">
        <v>5.5587167471436271E-4</v>
      </c>
      <c r="S174" s="33">
        <v>0</v>
      </c>
      <c r="T174" s="33">
        <v>1.5901504285254513E-3</v>
      </c>
      <c r="U174" s="33">
        <v>0</v>
      </c>
      <c r="V174" s="33">
        <v>0</v>
      </c>
      <c r="W174" s="33">
        <v>1.2923312576001658E-4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0.45688148750146729</v>
      </c>
      <c r="D175" s="122">
        <v>0.62254636101019067</v>
      </c>
      <c r="E175" s="122">
        <v>0.7422698366154683</v>
      </c>
      <c r="F175" s="122">
        <v>1.2464610385003427</v>
      </c>
      <c r="G175" s="122">
        <v>0.85041409801672163</v>
      </c>
      <c r="H175" s="122">
        <v>0.24647274671744279</v>
      </c>
      <c r="I175" s="122">
        <v>0.43632884491029911</v>
      </c>
      <c r="J175" s="122">
        <v>0.77036123947638591</v>
      </c>
      <c r="K175" s="122">
        <v>1.1101930578652359</v>
      </c>
      <c r="L175" s="122">
        <v>1.1010255935591333</v>
      </c>
      <c r="M175" s="122">
        <v>0.89249826885080386</v>
      </c>
      <c r="N175" s="122">
        <v>0.29734709363243061</v>
      </c>
      <c r="O175" s="122">
        <v>0</v>
      </c>
      <c r="P175" s="122">
        <v>0</v>
      </c>
      <c r="Q175" s="122">
        <v>0</v>
      </c>
      <c r="R175" s="122">
        <v>1.1962368499062847E-3</v>
      </c>
      <c r="S175" s="122">
        <v>0</v>
      </c>
      <c r="T175" s="122">
        <v>4.760395020563443E-3</v>
      </c>
      <c r="U175" s="122">
        <v>0</v>
      </c>
      <c r="V175" s="122">
        <v>0</v>
      </c>
      <c r="W175" s="122">
        <v>2.1533193787071547E-4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0.16724876925642898</v>
      </c>
      <c r="D176" s="98">
        <v>0.2564675971117133</v>
      </c>
      <c r="E176" s="98">
        <v>0.38423623136941754</v>
      </c>
      <c r="F176" s="98">
        <v>0.57040165999605064</v>
      </c>
      <c r="G176" s="98">
        <v>0.30751232510274989</v>
      </c>
      <c r="H176" s="98">
        <v>7.9439124691652249E-2</v>
      </c>
      <c r="I176" s="98">
        <v>0.13700801029846202</v>
      </c>
      <c r="J176" s="98">
        <v>0.48784322236775368</v>
      </c>
      <c r="K176" s="98">
        <v>0.51306421656356804</v>
      </c>
      <c r="L176" s="98">
        <v>0.48580597443049289</v>
      </c>
      <c r="M176" s="98">
        <v>0.37661523696946048</v>
      </c>
      <c r="N176" s="98">
        <v>0.13378772059761271</v>
      </c>
      <c r="O176" s="98">
        <v>0</v>
      </c>
      <c r="P176" s="98">
        <v>0</v>
      </c>
      <c r="Q176" s="98">
        <v>0</v>
      </c>
      <c r="R176" s="98">
        <v>5.6059311155196251E-4</v>
      </c>
      <c r="S176" s="98">
        <v>0</v>
      </c>
      <c r="T176" s="98">
        <v>1.8845598440366297E-3</v>
      </c>
      <c r="U176" s="98">
        <v>0</v>
      </c>
      <c r="V176" s="98">
        <v>0</v>
      </c>
      <c r="W176" s="98">
        <v>6.8508204937340198E-5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0.28963271824503833</v>
      </c>
      <c r="D177" s="33">
        <v>0.36607876389847732</v>
      </c>
      <c r="E177" s="33">
        <v>0.35803360524605071</v>
      </c>
      <c r="F177" s="33">
        <v>0.6760593785042921</v>
      </c>
      <c r="G177" s="33">
        <v>0.54290177291397168</v>
      </c>
      <c r="H177" s="33">
        <v>0.16703362202579056</v>
      </c>
      <c r="I177" s="33">
        <v>0.29932083461183712</v>
      </c>
      <c r="J177" s="33">
        <v>0.28251801710863228</v>
      </c>
      <c r="K177" s="33">
        <v>0.59712884130166788</v>
      </c>
      <c r="L177" s="33">
        <v>0.61521961912864032</v>
      </c>
      <c r="M177" s="33">
        <v>0.51588303188134332</v>
      </c>
      <c r="N177" s="33">
        <v>0.16355937303481788</v>
      </c>
      <c r="O177" s="33">
        <v>0</v>
      </c>
      <c r="P177" s="33">
        <v>0</v>
      </c>
      <c r="Q177" s="33">
        <v>0</v>
      </c>
      <c r="R177" s="33">
        <v>6.3564373835432221E-4</v>
      </c>
      <c r="S177" s="33">
        <v>0</v>
      </c>
      <c r="T177" s="33">
        <v>2.8758351765268133E-3</v>
      </c>
      <c r="U177" s="33">
        <v>0</v>
      </c>
      <c r="V177" s="33">
        <v>0</v>
      </c>
      <c r="W177" s="33">
        <v>1.4682373293337526E-4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8.2325941766767965</v>
      </c>
      <c r="D24" s="117">
        <f t="shared" si="7"/>
        <v>5.1343383359186152</v>
      </c>
      <c r="E24" s="117">
        <f t="shared" si="7"/>
        <v>5.6226030985626201</v>
      </c>
      <c r="F24" s="117">
        <f t="shared" si="7"/>
        <v>8.3858240211145194</v>
      </c>
      <c r="G24" s="117">
        <f t="shared" si="7"/>
        <v>16.898295818932134</v>
      </c>
      <c r="H24" s="117">
        <f t="shared" si="7"/>
        <v>18.858196242711177</v>
      </c>
      <c r="I24" s="117">
        <f t="shared" si="7"/>
        <v>21.151719660343812</v>
      </c>
      <c r="J24" s="117">
        <f t="shared" si="7"/>
        <v>26.14188135954975</v>
      </c>
      <c r="K24" s="117">
        <f t="shared" si="7"/>
        <v>17.03466189226647</v>
      </c>
      <c r="L24" s="117">
        <f t="shared" si="7"/>
        <v>12.901128086526823</v>
      </c>
      <c r="M24" s="117">
        <f t="shared" si="7"/>
        <v>13.451690385444689</v>
      </c>
      <c r="N24" s="117">
        <f t="shared" si="7"/>
        <v>18.158586322183556</v>
      </c>
      <c r="O24" s="117">
        <f t="shared" si="7"/>
        <v>20.312816436384871</v>
      </c>
      <c r="P24" s="117">
        <f t="shared" si="7"/>
        <v>11.341356162989582</v>
      </c>
      <c r="Q24" s="117">
        <f t="shared" si="7"/>
        <v>8.978247939434393</v>
      </c>
      <c r="R24" s="117">
        <f t="shared" ref="R24:V24" si="8">R25+R28+R30+R39</f>
        <v>9.3198084102579646</v>
      </c>
      <c r="S24" s="117">
        <f t="shared" si="8"/>
        <v>8.830298294296627</v>
      </c>
      <c r="T24" s="117">
        <f t="shared" si="8"/>
        <v>10.51343080676906</v>
      </c>
      <c r="U24" s="117">
        <f t="shared" si="8"/>
        <v>11.332269117771743</v>
      </c>
      <c r="V24" s="117">
        <f t="shared" si="8"/>
        <v>11.027818470277374</v>
      </c>
      <c r="W24" s="117">
        <f t="shared" ref="W24" si="9">W25+W28+W30+W39</f>
        <v>9.4904380868583473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5.8427344410860602</v>
      </c>
      <c r="D25" s="122">
        <f t="shared" si="10"/>
        <v>3.5422255945821925</v>
      </c>
      <c r="E25" s="122">
        <f t="shared" si="10"/>
        <v>3.6957580673282915</v>
      </c>
      <c r="F25" s="122">
        <f t="shared" si="10"/>
        <v>5.9712902958476048</v>
      </c>
      <c r="G25" s="122">
        <f t="shared" si="10"/>
        <v>12.806026285796296</v>
      </c>
      <c r="H25" s="122">
        <f t="shared" si="10"/>
        <v>13.763142224187304</v>
      </c>
      <c r="I25" s="122">
        <f t="shared" si="10"/>
        <v>15.538238853184682</v>
      </c>
      <c r="J25" s="122">
        <f t="shared" si="10"/>
        <v>19.651146030892036</v>
      </c>
      <c r="K25" s="122">
        <f t="shared" si="10"/>
        <v>12.929678936302215</v>
      </c>
      <c r="L25" s="122">
        <f t="shared" si="10"/>
        <v>10.070592819751784</v>
      </c>
      <c r="M25" s="122">
        <f t="shared" si="10"/>
        <v>10.018803885197524</v>
      </c>
      <c r="N25" s="122">
        <f t="shared" si="10"/>
        <v>13.462043029961482</v>
      </c>
      <c r="O25" s="122">
        <f t="shared" si="10"/>
        <v>15.507576724235991</v>
      </c>
      <c r="P25" s="122">
        <f t="shared" si="10"/>
        <v>8.6728630107083973</v>
      </c>
      <c r="Q25" s="122">
        <f t="shared" si="10"/>
        <v>6.82306798790228</v>
      </c>
      <c r="R25" s="122">
        <f t="shared" ref="R25:V25" si="11">SUM(R26:R27)</f>
        <v>6.9476197677927374</v>
      </c>
      <c r="S25" s="122">
        <f t="shared" si="11"/>
        <v>6.3828061196956956</v>
      </c>
      <c r="T25" s="122">
        <f t="shared" si="11"/>
        <v>7.2173723434743984</v>
      </c>
      <c r="U25" s="122">
        <f t="shared" si="11"/>
        <v>7.8511466588175347</v>
      </c>
      <c r="V25" s="122">
        <f t="shared" si="11"/>
        <v>7.643272510491987</v>
      </c>
      <c r="W25" s="122">
        <f t="shared" ref="W25" si="12">SUM(W26:W27)</f>
        <v>6.9316412491269794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5.6996321329754904</v>
      </c>
      <c r="D26" s="98">
        <v>3.4565077952268881</v>
      </c>
      <c r="E26" s="98">
        <v>3.6148231605795571</v>
      </c>
      <c r="F26" s="98">
        <v>5.8331601777733395</v>
      </c>
      <c r="G26" s="98">
        <v>12.513860763725194</v>
      </c>
      <c r="H26" s="98">
        <v>13.45854488327277</v>
      </c>
      <c r="I26" s="98">
        <v>15.203329793410198</v>
      </c>
      <c r="J26" s="98">
        <v>19.246298710132699</v>
      </c>
      <c r="K26" s="98">
        <v>12.666886345152816</v>
      </c>
      <c r="L26" s="98">
        <v>9.860621803762939</v>
      </c>
      <c r="M26" s="98">
        <v>9.8110149857643414</v>
      </c>
      <c r="N26" s="98">
        <v>13.199742838464433</v>
      </c>
      <c r="O26" s="98">
        <v>15.186552023845801</v>
      </c>
      <c r="P26" s="98">
        <v>8.4893927867100931</v>
      </c>
      <c r="Q26" s="98">
        <v>6.6919719320491549</v>
      </c>
      <c r="R26" s="98">
        <v>6.814649700987971</v>
      </c>
      <c r="S26" s="98">
        <v>6.2616938516705121</v>
      </c>
      <c r="T26" s="98">
        <v>7.0819607433058742</v>
      </c>
      <c r="U26" s="98">
        <v>7.7030657199244734</v>
      </c>
      <c r="V26" s="98">
        <v>7.4999462266276637</v>
      </c>
      <c r="W26" s="98">
        <v>6.8061008619433432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0.14310230811056993</v>
      </c>
      <c r="D27" s="98">
        <v>8.5717799355304478E-2</v>
      </c>
      <c r="E27" s="98">
        <v>8.0934906748734381E-2</v>
      </c>
      <c r="F27" s="98">
        <v>0.13813011807426509</v>
      </c>
      <c r="G27" s="98">
        <v>0.2921655220711008</v>
      </c>
      <c r="H27" s="98">
        <v>0.30459734091453256</v>
      </c>
      <c r="I27" s="98">
        <v>0.33490905977448365</v>
      </c>
      <c r="J27" s="98">
        <v>0.40484732075933583</v>
      </c>
      <c r="K27" s="98">
        <v>0.26279259114939885</v>
      </c>
      <c r="L27" s="98">
        <v>0.20997101598884602</v>
      </c>
      <c r="M27" s="98">
        <v>0.20778889943318232</v>
      </c>
      <c r="N27" s="98">
        <v>0.26230019149704931</v>
      </c>
      <c r="O27" s="98">
        <v>0.32102470039018915</v>
      </c>
      <c r="P27" s="98">
        <v>0.18347022399830376</v>
      </c>
      <c r="Q27" s="98">
        <v>0.1310960558531252</v>
      </c>
      <c r="R27" s="98">
        <v>0.13297006680476664</v>
      </c>
      <c r="S27" s="98">
        <v>0.12111226802518323</v>
      </c>
      <c r="T27" s="98">
        <v>0.13541160016852372</v>
      </c>
      <c r="U27" s="98">
        <v>0.14808093889306151</v>
      </c>
      <c r="V27" s="98">
        <v>0.1433262838643232</v>
      </c>
      <c r="W27" s="98">
        <v>0.12554038718363658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0.24098572050389305</v>
      </c>
      <c r="D28" s="122">
        <f t="shared" si="13"/>
        <v>0.28192727563834297</v>
      </c>
      <c r="E28" s="122">
        <f t="shared" si="13"/>
        <v>0.78330105363967595</v>
      </c>
      <c r="F28" s="122">
        <f t="shared" si="13"/>
        <v>0.28131684274004615</v>
      </c>
      <c r="G28" s="122">
        <f t="shared" si="13"/>
        <v>0.4973291099198407</v>
      </c>
      <c r="H28" s="122">
        <f t="shared" si="13"/>
        <v>0.84302327375891029</v>
      </c>
      <c r="I28" s="122">
        <f t="shared" si="13"/>
        <v>1.0625452066490813</v>
      </c>
      <c r="J28" s="122">
        <f t="shared" si="13"/>
        <v>1.6188711880281987</v>
      </c>
      <c r="K28" s="122">
        <f t="shared" si="13"/>
        <v>0.85107203643859486</v>
      </c>
      <c r="L28" s="122">
        <f t="shared" si="13"/>
        <v>0.29423907482843936</v>
      </c>
      <c r="M28" s="122">
        <f t="shared" si="13"/>
        <v>0.37867545528519569</v>
      </c>
      <c r="N28" s="122">
        <f t="shared" si="13"/>
        <v>1.1495530406542251</v>
      </c>
      <c r="O28" s="122">
        <f t="shared" si="13"/>
        <v>0.83373106835610755</v>
      </c>
      <c r="P28" s="122">
        <f t="shared" si="13"/>
        <v>0.14289901505537425</v>
      </c>
      <c r="Q28" s="122">
        <f t="shared" si="13"/>
        <v>0.20298462612428425</v>
      </c>
      <c r="R28" s="122">
        <f t="shared" si="13"/>
        <v>0.37697867215094194</v>
      </c>
      <c r="S28" s="122">
        <f t="shared" si="13"/>
        <v>0.49901137913498284</v>
      </c>
      <c r="T28" s="122">
        <f t="shared" si="13"/>
        <v>0.88027197422450965</v>
      </c>
      <c r="U28" s="122">
        <f t="shared" si="13"/>
        <v>0.77653156234249054</v>
      </c>
      <c r="V28" s="122">
        <f t="shared" si="13"/>
        <v>0.54653818913888763</v>
      </c>
      <c r="W28" s="122">
        <f t="shared" si="13"/>
        <v>0.16054801804665345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0.24098572050389305</v>
      </c>
      <c r="D29" s="98">
        <v>0.28192727563834297</v>
      </c>
      <c r="E29" s="98">
        <v>0.78330105363967595</v>
      </c>
      <c r="F29" s="98">
        <v>0.28131684274004615</v>
      </c>
      <c r="G29" s="98">
        <v>0.4973291099198407</v>
      </c>
      <c r="H29" s="98">
        <v>0.84302327375891029</v>
      </c>
      <c r="I29" s="98">
        <v>1.0625452066490813</v>
      </c>
      <c r="J29" s="98">
        <v>1.6188711880281987</v>
      </c>
      <c r="K29" s="98">
        <v>0.85107203643859486</v>
      </c>
      <c r="L29" s="98">
        <v>0.29423907482843936</v>
      </c>
      <c r="M29" s="98">
        <v>0.37867545528519569</v>
      </c>
      <c r="N29" s="98">
        <v>1.1495530406542251</v>
      </c>
      <c r="O29" s="98">
        <v>0.83373106835610755</v>
      </c>
      <c r="P29" s="98">
        <v>0.14289901505537425</v>
      </c>
      <c r="Q29" s="98">
        <v>0.20298462612428425</v>
      </c>
      <c r="R29" s="98">
        <v>0.37697867215094194</v>
      </c>
      <c r="S29" s="98">
        <v>0.49901137913498284</v>
      </c>
      <c r="T29" s="98">
        <v>0.88027197422450965</v>
      </c>
      <c r="U29" s="98">
        <v>0.77653156234249054</v>
      </c>
      <c r="V29" s="98">
        <v>0.54653818913888763</v>
      </c>
      <c r="W29" s="98">
        <v>0.16054801804665345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1.3965297841941349</v>
      </c>
      <c r="D30" s="122">
        <v>0.85552459516222179</v>
      </c>
      <c r="E30" s="122">
        <v>0.75085292771366619</v>
      </c>
      <c r="F30" s="122">
        <v>1.3773235352567204</v>
      </c>
      <c r="G30" s="122">
        <v>2.3925757899579869</v>
      </c>
      <c r="H30" s="122">
        <v>2.774206284826513</v>
      </c>
      <c r="I30" s="122">
        <v>2.9984401551499715</v>
      </c>
      <c r="J30" s="122">
        <v>3.2621187212756353</v>
      </c>
      <c r="K30" s="122">
        <v>2.1866991598007548</v>
      </c>
      <c r="L30" s="122">
        <v>1.7652541845153684</v>
      </c>
      <c r="M30" s="122">
        <v>2.1770542266032593</v>
      </c>
      <c r="N30" s="122">
        <v>2.5777899756537779</v>
      </c>
      <c r="O30" s="122">
        <v>2.7892754707065199</v>
      </c>
      <c r="P30" s="122">
        <v>1.827819110426707</v>
      </c>
      <c r="Q30" s="122">
        <v>1.3875881260540897</v>
      </c>
      <c r="R30" s="122">
        <v>1.419221403579864</v>
      </c>
      <c r="S30" s="122">
        <v>1.3341211630836165</v>
      </c>
      <c r="T30" s="122">
        <v>1.6489636395088605</v>
      </c>
      <c r="U30" s="122">
        <v>1.8431884567341195</v>
      </c>
      <c r="V30" s="122">
        <v>1.8942794184074656</v>
      </c>
      <c r="W30" s="122">
        <v>1.5617108303929703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0.5874843277879197</v>
      </c>
      <c r="D31" s="98">
        <v>0.26250730701124814</v>
      </c>
      <c r="E31" s="98">
        <v>0.28567368673621529</v>
      </c>
      <c r="F31" s="98">
        <v>0.63521286416295175</v>
      </c>
      <c r="G31" s="98">
        <v>0.50054662978501285</v>
      </c>
      <c r="H31" s="98">
        <v>0.47456842886490092</v>
      </c>
      <c r="I31" s="98">
        <v>0.23769889481590595</v>
      </c>
      <c r="J31" s="98">
        <v>0.7631532348354062</v>
      </c>
      <c r="K31" s="98">
        <v>0.73073121973206945</v>
      </c>
      <c r="L31" s="98">
        <v>0.53872267789123129</v>
      </c>
      <c r="M31" s="98">
        <v>0.78141798915255811</v>
      </c>
      <c r="N31" s="98">
        <v>0.51385506807387504</v>
      </c>
      <c r="O31" s="98">
        <v>0.36789633616038164</v>
      </c>
      <c r="P31" s="98">
        <v>0.17096574652815241</v>
      </c>
      <c r="Q31" s="98">
        <v>0.21874491228499851</v>
      </c>
      <c r="R31" s="98">
        <v>0.41836266084457463</v>
      </c>
      <c r="S31" s="98">
        <v>0.41846885240339499</v>
      </c>
      <c r="T31" s="98">
        <v>0.49346640417467835</v>
      </c>
      <c r="U31" s="98">
        <v>0.44103558149507127</v>
      </c>
      <c r="V31" s="98">
        <v>0.39337249828209975</v>
      </c>
      <c r="W31" s="98">
        <v>0.33151055341681723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2.0520672075341321E-4</v>
      </c>
      <c r="D32" s="98">
        <v>1.0120262664662845E-4</v>
      </c>
      <c r="E32" s="98">
        <v>9.9692761479014766E-5</v>
      </c>
      <c r="F32" s="98">
        <v>3.3850783789711708E-4</v>
      </c>
      <c r="G32" s="98">
        <v>5.1457207868201677E-4</v>
      </c>
      <c r="H32" s="98">
        <v>4.0322644069259111E-4</v>
      </c>
      <c r="I32" s="98">
        <v>8.3481692435915015E-4</v>
      </c>
      <c r="J32" s="98">
        <v>2.1360639075672962E-3</v>
      </c>
      <c r="K32" s="98">
        <v>1.6264583577713649E-3</v>
      </c>
      <c r="L32" s="98">
        <v>2.2336343767675355E-3</v>
      </c>
      <c r="M32" s="98">
        <v>1.4106719692553108E-3</v>
      </c>
      <c r="N32" s="98">
        <v>1.8228080300740051E-3</v>
      </c>
      <c r="O32" s="98">
        <v>1.7554538984641713E-3</v>
      </c>
      <c r="P32" s="98">
        <v>6.247825325954449E-4</v>
      </c>
      <c r="Q32" s="98">
        <v>1.1845004519660807E-3</v>
      </c>
      <c r="R32" s="98">
        <v>1.8696502812660094E-3</v>
      </c>
      <c r="S32" s="98">
        <v>2.0126170782501984E-3</v>
      </c>
      <c r="T32" s="98">
        <v>2.3063676593686184E-3</v>
      </c>
      <c r="U32" s="98">
        <v>1.8303591072725534E-3</v>
      </c>
      <c r="V32" s="98">
        <v>3.0191241440353763E-3</v>
      </c>
      <c r="W32" s="98">
        <v>4.7784995658523574E-3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3.2095026071461501E-5</v>
      </c>
      <c r="D33" s="101">
        <v>1.8612714498708964E-5</v>
      </c>
      <c r="E33" s="101">
        <v>1.5358585690672086E-5</v>
      </c>
      <c r="F33" s="101">
        <v>6.5300576416849054E-5</v>
      </c>
      <c r="G33" s="101">
        <v>8.4666037514140739E-5</v>
      </c>
      <c r="H33" s="101">
        <v>6.7384793851162829E-5</v>
      </c>
      <c r="I33" s="101">
        <v>1.4024563850459343E-4</v>
      </c>
      <c r="J33" s="101">
        <v>4.5229725175951438E-4</v>
      </c>
      <c r="K33" s="101">
        <v>2.8977326858652992E-4</v>
      </c>
      <c r="L33" s="101">
        <v>3.6881610111560515E-4</v>
      </c>
      <c r="M33" s="101">
        <v>2.7492019392983172E-4</v>
      </c>
      <c r="N33" s="101">
        <v>2.7524719294604104E-4</v>
      </c>
      <c r="O33" s="101">
        <v>2.6262583745460127E-4</v>
      </c>
      <c r="P33" s="101">
        <v>1.3882774821930358E-4</v>
      </c>
      <c r="Q33" s="101">
        <v>1.9057174301348947E-4</v>
      </c>
      <c r="R33" s="101">
        <v>2.907695010197485E-4</v>
      </c>
      <c r="S33" s="101">
        <v>3.3476174073985085E-4</v>
      </c>
      <c r="T33" s="101">
        <v>3.4959833049389918E-4</v>
      </c>
      <c r="U33" s="101">
        <v>3.1314755182997831E-4</v>
      </c>
      <c r="V33" s="101">
        <v>4.8060409220226908E-4</v>
      </c>
      <c r="W33" s="101">
        <v>9.3727461168146024E-4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1.7311169468195171E-4</v>
      </c>
      <c r="D34" s="104">
        <v>8.2589912147919484E-5</v>
      </c>
      <c r="E34" s="104">
        <v>8.4334175788342673E-5</v>
      </c>
      <c r="F34" s="104">
        <v>2.7320726148026802E-4</v>
      </c>
      <c r="G34" s="104">
        <v>4.2990604116787605E-4</v>
      </c>
      <c r="H34" s="104">
        <v>3.3584164684142826E-4</v>
      </c>
      <c r="I34" s="104">
        <v>6.9457128585455677E-4</v>
      </c>
      <c r="J34" s="104">
        <v>1.6837666558077819E-3</v>
      </c>
      <c r="K34" s="104">
        <v>1.3366850891848351E-3</v>
      </c>
      <c r="L34" s="104">
        <v>1.8648182756519302E-3</v>
      </c>
      <c r="M34" s="104">
        <v>1.1357517753254791E-3</v>
      </c>
      <c r="N34" s="104">
        <v>1.5475608371279641E-3</v>
      </c>
      <c r="O34" s="104">
        <v>1.4928280610095701E-3</v>
      </c>
      <c r="P34" s="104">
        <v>4.8595478437614133E-4</v>
      </c>
      <c r="Q34" s="104">
        <v>9.9392870895259112E-4</v>
      </c>
      <c r="R34" s="104">
        <v>1.578880780246261E-3</v>
      </c>
      <c r="S34" s="104">
        <v>1.6778553375103476E-3</v>
      </c>
      <c r="T34" s="104">
        <v>1.9567693288747193E-3</v>
      </c>
      <c r="U34" s="104">
        <v>1.517211555442575E-3</v>
      </c>
      <c r="V34" s="104">
        <v>2.5385200518331071E-3</v>
      </c>
      <c r="W34" s="104">
        <v>3.8412249541708971E-3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0.78644602699637067</v>
      </c>
      <c r="D35" s="101">
        <v>0.575820554805902</v>
      </c>
      <c r="E35" s="101">
        <v>0.44894626616762939</v>
      </c>
      <c r="F35" s="101">
        <v>0.71820123186019635</v>
      </c>
      <c r="G35" s="101">
        <v>1.7262239371935304</v>
      </c>
      <c r="H35" s="101">
        <v>2.1447974964365448</v>
      </c>
      <c r="I35" s="101">
        <v>2.3350274701488707</v>
      </c>
      <c r="J35" s="101">
        <v>1.6922674699491154</v>
      </c>
      <c r="K35" s="101">
        <v>1.0493056149601077</v>
      </c>
      <c r="L35" s="101">
        <v>0.64295062656997737</v>
      </c>
      <c r="M35" s="101">
        <v>1.2534790722626725</v>
      </c>
      <c r="N35" s="101">
        <v>1.6004911688271499</v>
      </c>
      <c r="O35" s="101">
        <v>1.7388962009906435</v>
      </c>
      <c r="P35" s="101">
        <v>1.0154480550936062</v>
      </c>
      <c r="Q35" s="101">
        <v>0.89203898590118846</v>
      </c>
      <c r="R35" s="101">
        <v>0.58256931377532462</v>
      </c>
      <c r="S35" s="101">
        <v>0.52842789579090821</v>
      </c>
      <c r="T35" s="101">
        <v>0.767610689948233</v>
      </c>
      <c r="U35" s="101">
        <v>0.92969969885183057</v>
      </c>
      <c r="V35" s="101">
        <v>0.85652029708913091</v>
      </c>
      <c r="W35" s="101">
        <v>0.34518536501445984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2.2394222689091133E-2</v>
      </c>
      <c r="D36" s="104">
        <v>1.7095530718424963E-2</v>
      </c>
      <c r="E36" s="104">
        <v>1.613328204834245E-2</v>
      </c>
      <c r="F36" s="104">
        <v>2.3570931395675072E-2</v>
      </c>
      <c r="G36" s="104">
        <v>0.16529065090076139</v>
      </c>
      <c r="H36" s="104">
        <v>0.15443713308437462</v>
      </c>
      <c r="I36" s="104">
        <v>0.42487897326083562</v>
      </c>
      <c r="J36" s="104">
        <v>0.80456195258354635</v>
      </c>
      <c r="K36" s="104">
        <v>0.40503586675080649</v>
      </c>
      <c r="L36" s="104">
        <v>0.58134724567739215</v>
      </c>
      <c r="M36" s="104">
        <v>0.14074649321877339</v>
      </c>
      <c r="N36" s="104">
        <v>0.4616209307226789</v>
      </c>
      <c r="O36" s="104">
        <v>0.68072747965703051</v>
      </c>
      <c r="P36" s="104">
        <v>0.64078052627235293</v>
      </c>
      <c r="Q36" s="104">
        <v>0.2756197274159366</v>
      </c>
      <c r="R36" s="104">
        <v>0.41641977867869862</v>
      </c>
      <c r="S36" s="104">
        <v>0.38521179781106313</v>
      </c>
      <c r="T36" s="104">
        <v>0.3855801777265806</v>
      </c>
      <c r="U36" s="104">
        <v>0.47062281727994509</v>
      </c>
      <c r="V36" s="104">
        <v>0.64136749889219957</v>
      </c>
      <c r="W36" s="104">
        <v>0.88023641239584083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3.500582163266984E-3</v>
      </c>
      <c r="D37" s="98">
        <v>3.1452938604348613E-3</v>
      </c>
      <c r="E37" s="98">
        <v>2.4838333675757207E-3</v>
      </c>
      <c r="F37" s="98">
        <v>4.5449934668819816E-3</v>
      </c>
      <c r="G37" s="98">
        <v>2.7170387530275369E-2</v>
      </c>
      <c r="H37" s="98">
        <v>2.5790937201976123E-2</v>
      </c>
      <c r="I37" s="98">
        <v>7.1427595282374134E-2</v>
      </c>
      <c r="J37" s="98">
        <v>0.17109738591165835</v>
      </c>
      <c r="K37" s="98">
        <v>7.2257543230414084E-2</v>
      </c>
      <c r="L37" s="98">
        <v>9.5803221404824238E-2</v>
      </c>
      <c r="M37" s="98">
        <v>2.7428098183528933E-2</v>
      </c>
      <c r="N37" s="98">
        <v>6.9324269768898397E-2</v>
      </c>
      <c r="O37" s="98">
        <v>0.10061086853783517</v>
      </c>
      <c r="P37" s="98">
        <v>0.1439279580465222</v>
      </c>
      <c r="Q37" s="98">
        <v>4.4375340218862226E-2</v>
      </c>
      <c r="R37" s="98">
        <v>6.4553008584506993E-2</v>
      </c>
      <c r="S37" s="98">
        <v>6.4012993009212329E-2</v>
      </c>
      <c r="T37" s="98">
        <v>5.7850174407485085E-2</v>
      </c>
      <c r="U37" s="98">
        <v>8.0658758147082787E-2</v>
      </c>
      <c r="V37" s="98">
        <v>0.10160584578171192</v>
      </c>
      <c r="W37" s="98">
        <v>0.17378353042871025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1.8893640525824148E-2</v>
      </c>
      <c r="D38" s="98">
        <v>1.39502368579901E-2</v>
      </c>
      <c r="E38" s="98">
        <v>1.3649448680766729E-2</v>
      </c>
      <c r="F38" s="98">
        <v>1.9025937928793091E-2</v>
      </c>
      <c r="G38" s="98">
        <v>0.13812026337048602</v>
      </c>
      <c r="H38" s="98">
        <v>0.12864619588239851</v>
      </c>
      <c r="I38" s="98">
        <v>0.35345137797846149</v>
      </c>
      <c r="J38" s="98">
        <v>0.633464566671888</v>
      </c>
      <c r="K38" s="98">
        <v>0.33277832352039238</v>
      </c>
      <c r="L38" s="98">
        <v>0.48554402427256788</v>
      </c>
      <c r="M38" s="98">
        <v>0.11331839503524445</v>
      </c>
      <c r="N38" s="98">
        <v>0.39229666095378052</v>
      </c>
      <c r="O38" s="98">
        <v>0.58011661111919532</v>
      </c>
      <c r="P38" s="98">
        <v>0.49685256822583079</v>
      </c>
      <c r="Q38" s="98">
        <v>0.23124438719707438</v>
      </c>
      <c r="R38" s="98">
        <v>0.35186677009419159</v>
      </c>
      <c r="S38" s="98">
        <v>0.32119880480185081</v>
      </c>
      <c r="T38" s="98">
        <v>0.32773000331909552</v>
      </c>
      <c r="U38" s="98">
        <v>0.38996405913286231</v>
      </c>
      <c r="V38" s="98">
        <v>0.53976165311048763</v>
      </c>
      <c r="W38" s="98">
        <v>0.70645288196713063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0.75234423089270885</v>
      </c>
      <c r="D39" s="122">
        <v>0.45466087053585857</v>
      </c>
      <c r="E39" s="122">
        <v>0.39269104988098691</v>
      </c>
      <c r="F39" s="122">
        <v>0.75589334727014779</v>
      </c>
      <c r="G39" s="122">
        <v>1.2023646332580114</v>
      </c>
      <c r="H39" s="122">
        <v>1.4778244599384496</v>
      </c>
      <c r="I39" s="122">
        <v>1.552495445360075</v>
      </c>
      <c r="J39" s="122">
        <v>1.6097454193538825</v>
      </c>
      <c r="K39" s="122">
        <v>1.0672117597249038</v>
      </c>
      <c r="L39" s="122">
        <v>0.77104200743122975</v>
      </c>
      <c r="M39" s="122">
        <v>0.87715681835871007</v>
      </c>
      <c r="N39" s="122">
        <v>0.96920027591406877</v>
      </c>
      <c r="O39" s="122">
        <v>1.1822331730862548</v>
      </c>
      <c r="P39" s="122">
        <v>0.69777502679910275</v>
      </c>
      <c r="Q39" s="122">
        <v>0.5646071993537396</v>
      </c>
      <c r="R39" s="122">
        <v>0.57598856673442189</v>
      </c>
      <c r="S39" s="122">
        <v>0.61435963238233393</v>
      </c>
      <c r="T39" s="122">
        <v>0.76682284956129121</v>
      </c>
      <c r="U39" s="122">
        <v>0.86140243987759924</v>
      </c>
      <c r="V39" s="122">
        <v>0.94372835223903206</v>
      </c>
      <c r="W39" s="122">
        <v>0.83653798929174372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0.23845472935717613</v>
      </c>
      <c r="D40" s="98">
        <v>0.16356740897943922</v>
      </c>
      <c r="E40" s="98">
        <v>0.18150741363700373</v>
      </c>
      <c r="F40" s="98">
        <v>0.30457922903639817</v>
      </c>
      <c r="G40" s="98">
        <v>0.37448767420143658</v>
      </c>
      <c r="H40" s="98">
        <v>0.40629681706332538</v>
      </c>
      <c r="I40" s="98">
        <v>0.41460325888312755</v>
      </c>
      <c r="J40" s="98">
        <v>0.93111497647898234</v>
      </c>
      <c r="K40" s="98">
        <v>0.43244230081725699</v>
      </c>
      <c r="L40" s="98">
        <v>0.29645906384395598</v>
      </c>
      <c r="M40" s="98">
        <v>0.3205291224790241</v>
      </c>
      <c r="N40" s="98">
        <v>0.37909197669701161</v>
      </c>
      <c r="O40" s="98">
        <v>0.35633833621851269</v>
      </c>
      <c r="P40" s="98">
        <v>0.27559724744022784</v>
      </c>
      <c r="Q40" s="98">
        <v>0.17017321623193238</v>
      </c>
      <c r="R40" s="98">
        <v>0.22309319188518498</v>
      </c>
      <c r="S40" s="98">
        <v>0.16206489274302388</v>
      </c>
      <c r="T40" s="98">
        <v>0.24942572999522755</v>
      </c>
      <c r="U40" s="98">
        <v>0.25576118653924401</v>
      </c>
      <c r="V40" s="98">
        <v>0.29323192094060863</v>
      </c>
      <c r="W40" s="98">
        <v>0.25000599177722221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0.5138895015355327</v>
      </c>
      <c r="D41" s="33">
        <v>0.29109346155641935</v>
      </c>
      <c r="E41" s="33">
        <v>0.2111836362439832</v>
      </c>
      <c r="F41" s="33">
        <v>0.45131411823374962</v>
      </c>
      <c r="G41" s="33">
        <v>0.82787695905657477</v>
      </c>
      <c r="H41" s="33">
        <v>1.0715276428751241</v>
      </c>
      <c r="I41" s="33">
        <v>1.1378921864769476</v>
      </c>
      <c r="J41" s="33">
        <v>0.67863044287490015</v>
      </c>
      <c r="K41" s="33">
        <v>0.6347694589076468</v>
      </c>
      <c r="L41" s="33">
        <v>0.47458294358727376</v>
      </c>
      <c r="M41" s="33">
        <v>0.55662769587968597</v>
      </c>
      <c r="N41" s="33">
        <v>0.59010829921705721</v>
      </c>
      <c r="O41" s="33">
        <v>0.82589483686774201</v>
      </c>
      <c r="P41" s="33">
        <v>0.42217777935887485</v>
      </c>
      <c r="Q41" s="33">
        <v>0.39443398312180727</v>
      </c>
      <c r="R41" s="33">
        <v>0.35289537484923689</v>
      </c>
      <c r="S41" s="33">
        <v>0.45229473963931011</v>
      </c>
      <c r="T41" s="33">
        <v>0.51739711956606371</v>
      </c>
      <c r="U41" s="33">
        <v>0.60564125333835528</v>
      </c>
      <c r="V41" s="33">
        <v>0.65049643129842349</v>
      </c>
      <c r="W41" s="33">
        <v>0.58653199751452145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42.832353549137544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38.317214633007467</v>
      </c>
      <c r="L43" s="117">
        <f t="shared" si="14"/>
        <v>39.548759466934676</v>
      </c>
      <c r="M43" s="117">
        <f t="shared" si="14"/>
        <v>66.75978106982754</v>
      </c>
      <c r="N43" s="117">
        <f t="shared" si="14"/>
        <v>53.698755482826002</v>
      </c>
      <c r="O43" s="117">
        <f t="shared" si="14"/>
        <v>57.396716349280759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31.036263464127682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29.059294955776494</v>
      </c>
      <c r="L44" s="122">
        <f t="shared" si="17"/>
        <v>30.543689889408704</v>
      </c>
      <c r="M44" s="122">
        <f t="shared" si="17"/>
        <v>50.492332566254092</v>
      </c>
      <c r="N44" s="122">
        <f t="shared" si="17"/>
        <v>40.017743214724234</v>
      </c>
      <c r="O44" s="122">
        <f t="shared" si="17"/>
        <v>44.094726108313687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30.276112377059132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28.468671827698486</v>
      </c>
      <c r="L45" s="98">
        <v>29.906856515950413</v>
      </c>
      <c r="M45" s="98">
        <v>49.445127098018766</v>
      </c>
      <c r="N45" s="98">
        <v>39.238020427838151</v>
      </c>
      <c r="O45" s="98">
        <v>43.181914487940659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0.76015108706854972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0.59062312807800921</v>
      </c>
      <c r="L46" s="98">
        <v>0.63683337345829272</v>
      </c>
      <c r="M46" s="98">
        <v>1.0472054682353251</v>
      </c>
      <c r="N46" s="98">
        <v>0.77972278688608099</v>
      </c>
      <c r="O46" s="98">
        <v>0.91281162037302443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1.196371718967304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1.8832585018636352</v>
      </c>
      <c r="L47" s="122">
        <f t="shared" si="20"/>
        <v>0.97616492626590412</v>
      </c>
      <c r="M47" s="122">
        <f t="shared" si="20"/>
        <v>1.8011941815693011</v>
      </c>
      <c r="N47" s="122">
        <f t="shared" si="20"/>
        <v>3.4011584757407514</v>
      </c>
      <c r="O47" s="122">
        <f t="shared" si="20"/>
        <v>2.2982030864224874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1.196371718967304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1.8832585018636352</v>
      </c>
      <c r="L48" s="98">
        <v>0.97616492626590412</v>
      </c>
      <c r="M48" s="98">
        <v>1.8011941815693011</v>
      </c>
      <c r="N48" s="98">
        <v>3.4011584757407514</v>
      </c>
      <c r="O48" s="98">
        <v>2.2982030864224874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6.8641868014384473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5.0131147448708298</v>
      </c>
      <c r="L49" s="122">
        <v>5.4710533692378407</v>
      </c>
      <c r="M49" s="122">
        <v>10.293711106875211</v>
      </c>
      <c r="N49" s="122">
        <v>7.4123883507423844</v>
      </c>
      <c r="O49" s="122">
        <v>7.7449959604324601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0.14414129478172991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3.0880200932361537</v>
      </c>
      <c r="L50" s="98">
        <v>3.3317684019708054</v>
      </c>
      <c r="M50" s="98">
        <v>5.9719020036343924</v>
      </c>
      <c r="N50" s="98">
        <v>4.5764379233362149</v>
      </c>
      <c r="O50" s="98">
        <v>5.0638008646338548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1.0355008913762585E-4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1.1793178874961631E-2</v>
      </c>
      <c r="L51" s="98">
        <v>8.1214829016159756E-3</v>
      </c>
      <c r="M51" s="98">
        <v>1.111999879349863E-2</v>
      </c>
      <c r="N51" s="98">
        <v>5.8022252483270502E-3</v>
      </c>
      <c r="O51" s="98">
        <v>1.9685560612706054E-2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1.6196127342272901E-5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2.1089392792406902E-3</v>
      </c>
      <c r="L52" s="101">
        <v>1.3310007017217523E-3</v>
      </c>
      <c r="M52" s="101">
        <v>2.1653652437618629E-3</v>
      </c>
      <c r="N52" s="101">
        <v>8.738523704539383E-4</v>
      </c>
      <c r="O52" s="101">
        <v>2.9424793708166673E-3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8.7353961795352957E-5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9.6842395957209403E-3</v>
      </c>
      <c r="L53" s="104">
        <v>6.7904821998942232E-3</v>
      </c>
      <c r="M53" s="104">
        <v>8.9546335497367683E-3</v>
      </c>
      <c r="N53" s="104">
        <v>4.9283728778731122E-3</v>
      </c>
      <c r="O53" s="104">
        <v>1.6743081241889387E-2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6.5339899288813763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1.3804226991151378</v>
      </c>
      <c r="L54" s="101">
        <v>1.119221174039768</v>
      </c>
      <c r="M54" s="101">
        <v>3.8753690956814482</v>
      </c>
      <c r="N54" s="101">
        <v>2.1965450254338741</v>
      </c>
      <c r="O54" s="101">
        <v>1.9126806131351906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0.18595202768620314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0.53287877364457736</v>
      </c>
      <c r="L55" s="104">
        <v>1.011942310325652</v>
      </c>
      <c r="M55" s="104">
        <v>0.43532000876587151</v>
      </c>
      <c r="N55" s="104">
        <v>0.63360317672396849</v>
      </c>
      <c r="O55" s="104">
        <v>0.74882892205070839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2.9067334034270493E-2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9.5064447827980972E-2</v>
      </c>
      <c r="L56" s="98">
        <v>0.16676321067294939</v>
      </c>
      <c r="M56" s="98">
        <v>8.4833374307420342E-2</v>
      </c>
      <c r="N56" s="98">
        <v>9.5151832653859902E-2</v>
      </c>
      <c r="O56" s="98">
        <v>0.1106761964005496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0.15688469365193264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0.43781432581659641</v>
      </c>
      <c r="L57" s="98">
        <v>0.84517909965270255</v>
      </c>
      <c r="M57" s="98">
        <v>0.35048663445845119</v>
      </c>
      <c r="N57" s="98">
        <v>0.53845134407010864</v>
      </c>
      <c r="O57" s="98">
        <v>0.63815272565015879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3.7355315646041118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2.3615464304965013</v>
      </c>
      <c r="L58" s="122">
        <v>2.557851282022229</v>
      </c>
      <c r="M58" s="122">
        <v>4.1725432151289397</v>
      </c>
      <c r="N58" s="122">
        <v>2.8674654416186316</v>
      </c>
      <c r="O58" s="122">
        <v>3.2587911941121175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1.1840806143152658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0.95696173588237565</v>
      </c>
      <c r="L59" s="98">
        <v>0.98352991848057658</v>
      </c>
      <c r="M59" s="98">
        <v>1.5246506310122474</v>
      </c>
      <c r="N59" s="98">
        <v>1.1215358760992022</v>
      </c>
      <c r="O59" s="98">
        <v>0.98224480263640068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2.5514509502888463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1.4045846946141258</v>
      </c>
      <c r="L60" s="33">
        <v>1.5743213635416522</v>
      </c>
      <c r="M60" s="33">
        <v>2.6478925841166925</v>
      </c>
      <c r="N60" s="33">
        <v>1.7459295655194296</v>
      </c>
      <c r="O60" s="33">
        <v>2.2765463914757169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227.58338440854556</v>
      </c>
      <c r="D62" s="117">
        <f t="shared" si="21"/>
        <v>206.15110578616446</v>
      </c>
      <c r="E62" s="117">
        <f t="shared" si="21"/>
        <v>318.02772269574558</v>
      </c>
      <c r="F62" s="117">
        <f t="shared" si="21"/>
        <v>344.3874759255055</v>
      </c>
      <c r="G62" s="117">
        <f t="shared" si="21"/>
        <v>283.96442766813277</v>
      </c>
      <c r="H62" s="117">
        <f t="shared" si="21"/>
        <v>161.45475056950085</v>
      </c>
      <c r="I62" s="117">
        <f t="shared" si="21"/>
        <v>175.72245751186199</v>
      </c>
      <c r="J62" s="117">
        <f t="shared" si="21"/>
        <v>410.55576470089261</v>
      </c>
      <c r="K62" s="117">
        <f t="shared" si="21"/>
        <v>413.37259814613429</v>
      </c>
      <c r="L62" s="117">
        <f t="shared" si="21"/>
        <v>358.41165030519005</v>
      </c>
      <c r="M62" s="117">
        <f t="shared" si="21"/>
        <v>385.86667990931664</v>
      </c>
      <c r="N62" s="117">
        <f t="shared" si="21"/>
        <v>389.09572898588038</v>
      </c>
      <c r="O62" s="117">
        <f t="shared" si="21"/>
        <v>343.78288029084848</v>
      </c>
      <c r="P62" s="117">
        <f t="shared" si="21"/>
        <v>325.06140388839117</v>
      </c>
      <c r="Q62" s="117">
        <f t="shared" si="21"/>
        <v>236.99098205841261</v>
      </c>
      <c r="R62" s="117">
        <f t="shared" ref="R62:V62" si="22">R63+R66+R68+R77</f>
        <v>228.95751012654185</v>
      </c>
      <c r="S62" s="117">
        <f t="shared" si="22"/>
        <v>207.31202273938831</v>
      </c>
      <c r="T62" s="117">
        <f t="shared" si="22"/>
        <v>229.58960323033699</v>
      </c>
      <c r="U62" s="117">
        <f t="shared" si="22"/>
        <v>163.2018615403554</v>
      </c>
      <c r="V62" s="117">
        <f t="shared" si="22"/>
        <v>155.71375414976148</v>
      </c>
      <c r="W62" s="117">
        <f t="shared" ref="W62" si="23">W63+W66+W68+W77</f>
        <v>92.085346951658309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161.81834294820126</v>
      </c>
      <c r="D63" s="122">
        <f t="shared" si="24"/>
        <v>140.77445813391037</v>
      </c>
      <c r="E63" s="122">
        <f t="shared" si="24"/>
        <v>206.39758550332616</v>
      </c>
      <c r="F63" s="122">
        <f t="shared" si="24"/>
        <v>254.39645421638508</v>
      </c>
      <c r="G63" s="122">
        <f t="shared" si="24"/>
        <v>213.78260388328482</v>
      </c>
      <c r="H63" s="122">
        <f t="shared" si="24"/>
        <v>118.15096309878344</v>
      </c>
      <c r="I63" s="122">
        <f t="shared" si="24"/>
        <v>128.62802258435653</v>
      </c>
      <c r="J63" s="122">
        <f t="shared" si="24"/>
        <v>302.86695238113737</v>
      </c>
      <c r="K63" s="122">
        <f t="shared" si="24"/>
        <v>309.27299349406042</v>
      </c>
      <c r="L63" s="122">
        <f t="shared" si="24"/>
        <v>278.24291464226434</v>
      </c>
      <c r="M63" s="122">
        <f t="shared" si="24"/>
        <v>296.46544370421623</v>
      </c>
      <c r="N63" s="122">
        <f t="shared" si="24"/>
        <v>290.30165686712456</v>
      </c>
      <c r="O63" s="122">
        <f t="shared" si="24"/>
        <v>261.14227721465869</v>
      </c>
      <c r="P63" s="122">
        <f t="shared" si="24"/>
        <v>246.65511264902548</v>
      </c>
      <c r="Q63" s="122">
        <f t="shared" si="24"/>
        <v>181.13488376578496</v>
      </c>
      <c r="R63" s="122">
        <f t="shared" ref="R63:V63" si="25">SUM(R64:R65)</f>
        <v>170.21723879564499</v>
      </c>
      <c r="S63" s="122">
        <f t="shared" si="25"/>
        <v>150.07310366826738</v>
      </c>
      <c r="T63" s="122">
        <f t="shared" si="25"/>
        <v>158.44474432794379</v>
      </c>
      <c r="U63" s="122">
        <f t="shared" si="25"/>
        <v>112.73630480782428</v>
      </c>
      <c r="V63" s="122">
        <f t="shared" si="25"/>
        <v>107.62001655528934</v>
      </c>
      <c r="W63" s="122">
        <f t="shared" ref="W63" si="26">SUM(W64:W65)</f>
        <v>67.720560404629211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157.85503114548121</v>
      </c>
      <c r="D64" s="98">
        <v>137.36787760015486</v>
      </c>
      <c r="E64" s="98">
        <v>201.87760096116924</v>
      </c>
      <c r="F64" s="98">
        <v>248.51166039167023</v>
      </c>
      <c r="G64" s="98">
        <v>208.90522001108738</v>
      </c>
      <c r="H64" s="98">
        <v>115.53611914816767</v>
      </c>
      <c r="I64" s="98">
        <v>125.85559190470146</v>
      </c>
      <c r="J64" s="98">
        <v>296.62737357869526</v>
      </c>
      <c r="K64" s="98">
        <v>302.98709484698395</v>
      </c>
      <c r="L64" s="98">
        <v>272.4415731994302</v>
      </c>
      <c r="M64" s="98">
        <v>290.31678274896143</v>
      </c>
      <c r="N64" s="98">
        <v>284.64529549473224</v>
      </c>
      <c r="O64" s="98">
        <v>255.73633128301427</v>
      </c>
      <c r="P64" s="98">
        <v>241.43724298912556</v>
      </c>
      <c r="Q64" s="98">
        <v>177.6546210919831</v>
      </c>
      <c r="R64" s="98">
        <v>166.95946154667925</v>
      </c>
      <c r="S64" s="98">
        <v>147.22550127928727</v>
      </c>
      <c r="T64" s="98">
        <v>155.47202027455083</v>
      </c>
      <c r="U64" s="98">
        <v>110.60997873231682</v>
      </c>
      <c r="V64" s="98">
        <v>105.6019311054885</v>
      </c>
      <c r="W64" s="98">
        <v>66.494059339739167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3.9633118027200589</v>
      </c>
      <c r="D65" s="98">
        <v>3.4065805337555117</v>
      </c>
      <c r="E65" s="98">
        <v>4.5199845421569265</v>
      </c>
      <c r="F65" s="98">
        <v>5.8847938247148415</v>
      </c>
      <c r="G65" s="98">
        <v>4.8773838721974343</v>
      </c>
      <c r="H65" s="98">
        <v>2.6148439506157586</v>
      </c>
      <c r="I65" s="98">
        <v>2.7724306796550877</v>
      </c>
      <c r="J65" s="98">
        <v>6.2395788024421339</v>
      </c>
      <c r="K65" s="98">
        <v>6.2858986470764764</v>
      </c>
      <c r="L65" s="98">
        <v>5.8013414428341461</v>
      </c>
      <c r="M65" s="98">
        <v>6.1486609552548055</v>
      </c>
      <c r="N65" s="98">
        <v>5.6563613723923245</v>
      </c>
      <c r="O65" s="98">
        <v>5.4059459316444389</v>
      </c>
      <c r="P65" s="98">
        <v>5.2178696598999119</v>
      </c>
      <c r="Q65" s="98">
        <v>3.4802626738018625</v>
      </c>
      <c r="R65" s="98">
        <v>3.2577772489657422</v>
      </c>
      <c r="S65" s="98">
        <v>2.8476023889801065</v>
      </c>
      <c r="T65" s="98">
        <v>2.9727240533929642</v>
      </c>
      <c r="U65" s="98">
        <v>2.1263260755074582</v>
      </c>
      <c r="V65" s="98">
        <v>2.0180854498008332</v>
      </c>
      <c r="W65" s="98">
        <v>1.2265010648900447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6.5696302627101755</v>
      </c>
      <c r="D66" s="122">
        <f t="shared" si="27"/>
        <v>11.581464586913986</v>
      </c>
      <c r="E66" s="122">
        <f t="shared" si="27"/>
        <v>44.506275663976041</v>
      </c>
      <c r="F66" s="122">
        <f t="shared" si="27"/>
        <v>11.014964789367841</v>
      </c>
      <c r="G66" s="122">
        <f t="shared" si="27"/>
        <v>8.264651824540362</v>
      </c>
      <c r="H66" s="122">
        <f t="shared" si="27"/>
        <v>7.1381306777404685</v>
      </c>
      <c r="I66" s="122">
        <f t="shared" si="27"/>
        <v>8.8919905011285802</v>
      </c>
      <c r="J66" s="122">
        <f t="shared" si="27"/>
        <v>28.123007819471617</v>
      </c>
      <c r="K66" s="122">
        <f t="shared" si="27"/>
        <v>21.677228197324297</v>
      </c>
      <c r="L66" s="122">
        <f t="shared" si="27"/>
        <v>8.0348865427249834</v>
      </c>
      <c r="M66" s="122">
        <f t="shared" si="27"/>
        <v>10.153557596838763</v>
      </c>
      <c r="N66" s="122">
        <f t="shared" si="27"/>
        <v>23.851589252415952</v>
      </c>
      <c r="O66" s="122">
        <f t="shared" si="27"/>
        <v>13.973193814771633</v>
      </c>
      <c r="P66" s="122">
        <f t="shared" si="27"/>
        <v>4.3759875443964216</v>
      </c>
      <c r="Q66" s="122">
        <f t="shared" si="27"/>
        <v>5.2231270038590552</v>
      </c>
      <c r="R66" s="122">
        <f t="shared" si="27"/>
        <v>9.1725555662207618</v>
      </c>
      <c r="S66" s="122">
        <f t="shared" si="27"/>
        <v>11.696120730117503</v>
      </c>
      <c r="T66" s="122">
        <f t="shared" si="27"/>
        <v>19.116229696365917</v>
      </c>
      <c r="U66" s="122">
        <f t="shared" si="27"/>
        <v>11.213298047776231</v>
      </c>
      <c r="V66" s="122">
        <f t="shared" si="27"/>
        <v>7.5267644528082709</v>
      </c>
      <c r="W66" s="122">
        <f t="shared" si="27"/>
        <v>1.6132727004474565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6.5696302627101755</v>
      </c>
      <c r="D67" s="98">
        <v>11.581464586913986</v>
      </c>
      <c r="E67" s="98">
        <v>44.506275663976041</v>
      </c>
      <c r="F67" s="98">
        <v>11.014964789367841</v>
      </c>
      <c r="G67" s="98">
        <v>8.264651824540362</v>
      </c>
      <c r="H67" s="98">
        <v>7.1381306777404685</v>
      </c>
      <c r="I67" s="98">
        <v>8.8919905011285802</v>
      </c>
      <c r="J67" s="98">
        <v>28.123007819471617</v>
      </c>
      <c r="K67" s="98">
        <v>21.677228197324297</v>
      </c>
      <c r="L67" s="98">
        <v>8.0348865427249834</v>
      </c>
      <c r="M67" s="98">
        <v>10.153557596838763</v>
      </c>
      <c r="N67" s="98">
        <v>23.851589252415952</v>
      </c>
      <c r="O67" s="98">
        <v>13.973193814771633</v>
      </c>
      <c r="P67" s="98">
        <v>4.3759875443964216</v>
      </c>
      <c r="Q67" s="98">
        <v>5.2231270038590552</v>
      </c>
      <c r="R67" s="98">
        <v>9.1725555662207618</v>
      </c>
      <c r="S67" s="98">
        <v>11.696120730117503</v>
      </c>
      <c r="T67" s="98">
        <v>19.116229696365917</v>
      </c>
      <c r="U67" s="98">
        <v>11.213298047776231</v>
      </c>
      <c r="V67" s="98">
        <v>7.5267644528082709</v>
      </c>
      <c r="W67" s="98">
        <v>1.6132727004474565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38.667321553474721</v>
      </c>
      <c r="D68" s="122">
        <v>35.173296831143972</v>
      </c>
      <c r="E68" s="122">
        <v>43.815081616479247</v>
      </c>
      <c r="F68" s="122">
        <v>50.825285163470056</v>
      </c>
      <c r="G68" s="122">
        <v>40.103570684632359</v>
      </c>
      <c r="H68" s="122">
        <v>23.488431210730305</v>
      </c>
      <c r="I68" s="122">
        <v>25.615458790869134</v>
      </c>
      <c r="J68" s="122">
        <v>53.423591305182462</v>
      </c>
      <c r="K68" s="122">
        <v>55.883144217856689</v>
      </c>
      <c r="L68" s="122">
        <v>49.926084822026873</v>
      </c>
      <c r="M68" s="122">
        <v>55.181710630231045</v>
      </c>
      <c r="N68" s="122">
        <v>54.616851296649877</v>
      </c>
      <c r="O68" s="122">
        <v>49.229744735519283</v>
      </c>
      <c r="P68" s="122">
        <v>52.884200465618591</v>
      </c>
      <c r="Q68" s="122">
        <v>36.198137590081885</v>
      </c>
      <c r="R68" s="122">
        <v>35.364209353226848</v>
      </c>
      <c r="S68" s="122">
        <v>31.128863890705944</v>
      </c>
      <c r="T68" s="122">
        <v>35.73648052873029</v>
      </c>
      <c r="U68" s="122">
        <v>26.665083772348336</v>
      </c>
      <c r="V68" s="122">
        <v>26.939958939305555</v>
      </c>
      <c r="W68" s="122">
        <v>14.779982945555156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29.894752598653753</v>
      </c>
      <c r="D69" s="98">
        <v>22.406526368966453</v>
      </c>
      <c r="E69" s="98">
        <v>25.815009438226163</v>
      </c>
      <c r="F69" s="98">
        <v>20.508636978264459</v>
      </c>
      <c r="G69" s="98">
        <v>40.034615637484791</v>
      </c>
      <c r="H69" s="98">
        <v>23.455619981592289</v>
      </c>
      <c r="I69" s="98">
        <v>25.540715319707427</v>
      </c>
      <c r="J69" s="98">
        <v>48.545027191927076</v>
      </c>
      <c r="K69" s="98">
        <v>53.627765177443131</v>
      </c>
      <c r="L69" s="98">
        <v>48.248806266026897</v>
      </c>
      <c r="M69" s="98">
        <v>40.756061782599282</v>
      </c>
      <c r="N69" s="98">
        <v>48.555495924402337</v>
      </c>
      <c r="O69" s="98">
        <v>48.950276944854785</v>
      </c>
      <c r="P69" s="98">
        <v>52.65723950688438</v>
      </c>
      <c r="Q69" s="98">
        <v>35.884351272145203</v>
      </c>
      <c r="R69" s="98">
        <v>35.149004311631685</v>
      </c>
      <c r="S69" s="98">
        <v>30.995052311798929</v>
      </c>
      <c r="T69" s="98">
        <v>31.958546065417568</v>
      </c>
      <c r="U69" s="98">
        <v>22.938978478542143</v>
      </c>
      <c r="V69" s="98">
        <v>25.025117862966304</v>
      </c>
      <c r="W69" s="98">
        <v>14.463374351939446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1.4481529548072801E-2</v>
      </c>
      <c r="D70" s="98">
        <v>7.2246589372053855E-3</v>
      </c>
      <c r="E70" s="98">
        <v>2.0195960695226205E-2</v>
      </c>
      <c r="F70" s="98">
        <v>1.3776006882541083E-3</v>
      </c>
      <c r="G70" s="98">
        <v>6.8955047147569476E-2</v>
      </c>
      <c r="H70" s="98">
        <v>3.2811229138016471E-2</v>
      </c>
      <c r="I70" s="98">
        <v>7.474347116170707E-2</v>
      </c>
      <c r="J70" s="98">
        <v>0.10810475243964632</v>
      </c>
      <c r="K70" s="98">
        <v>0.18844534301631155</v>
      </c>
      <c r="L70" s="98">
        <v>0.33872068828102792</v>
      </c>
      <c r="M70" s="98">
        <v>0</v>
      </c>
      <c r="N70" s="98">
        <v>0.24108032717973649</v>
      </c>
      <c r="O70" s="98">
        <v>0.27946779066449712</v>
      </c>
      <c r="P70" s="98">
        <v>0.22696095873421085</v>
      </c>
      <c r="Q70" s="98">
        <v>0.31378631793668338</v>
      </c>
      <c r="R70" s="98">
        <v>0.21520504159516041</v>
      </c>
      <c r="S70" s="98">
        <v>0.13381157890701467</v>
      </c>
      <c r="T70" s="98">
        <v>0.15099337030242496</v>
      </c>
      <c r="U70" s="98">
        <v>0.15332329090714691</v>
      </c>
      <c r="V70" s="98">
        <v>0.33120768916599175</v>
      </c>
      <c r="W70" s="98">
        <v>0.3166085936157092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2.2651153111733235E-3</v>
      </c>
      <c r="D71" s="101">
        <v>1.3288653171713936E-3</v>
      </c>
      <c r="E71" s="101">
        <v>3.1132225216457285E-3</v>
      </c>
      <c r="F71" s="101">
        <v>2.6541942707742597E-4</v>
      </c>
      <c r="G71" s="101">
        <v>1.1345200908359991E-2</v>
      </c>
      <c r="H71" s="101">
        <v>5.4822446038051368E-3</v>
      </c>
      <c r="I71" s="101">
        <v>1.2584957814556276E-2</v>
      </c>
      <c r="J71" s="101">
        <v>2.2852463148239584E-2</v>
      </c>
      <c r="K71" s="101">
        <v>3.3604653590087734E-2</v>
      </c>
      <c r="L71" s="101">
        <v>5.6160194919121442E-2</v>
      </c>
      <c r="M71" s="101">
        <v>0</v>
      </c>
      <c r="N71" s="101">
        <v>3.6459763862038246E-2</v>
      </c>
      <c r="O71" s="101">
        <v>4.2004574912179966E-2</v>
      </c>
      <c r="P71" s="101">
        <v>5.040099332148984E-2</v>
      </c>
      <c r="Q71" s="101">
        <v>5.069708163039343E-2</v>
      </c>
      <c r="R71" s="101">
        <v>3.3623025605295273E-2</v>
      </c>
      <c r="S71" s="101">
        <v>2.2235690188092752E-2</v>
      </c>
      <c r="T71" s="101">
        <v>2.2848803372310603E-2</v>
      </c>
      <c r="U71" s="101">
        <v>2.6287845110516687E-2</v>
      </c>
      <c r="V71" s="101">
        <v>5.317373039492522E-2</v>
      </c>
      <c r="W71" s="101">
        <v>6.1370870122967651E-2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1.2216414236899478E-2</v>
      </c>
      <c r="D72" s="104">
        <v>5.8957936200339919E-3</v>
      </c>
      <c r="E72" s="104">
        <v>1.7082738173580476E-2</v>
      </c>
      <c r="F72" s="104">
        <v>1.1121812611766823E-3</v>
      </c>
      <c r="G72" s="104">
        <v>5.7609846239209478E-2</v>
      </c>
      <c r="H72" s="104">
        <v>2.7328984534211335E-2</v>
      </c>
      <c r="I72" s="104">
        <v>6.21585133471508E-2</v>
      </c>
      <c r="J72" s="104">
        <v>8.5252289291406727E-2</v>
      </c>
      <c r="K72" s="104">
        <v>0.15484068942622381</v>
      </c>
      <c r="L72" s="104">
        <v>0.28256049336190647</v>
      </c>
      <c r="M72" s="104">
        <v>0</v>
      </c>
      <c r="N72" s="104">
        <v>0.20462056331769823</v>
      </c>
      <c r="O72" s="104">
        <v>0.23746321575231716</v>
      </c>
      <c r="P72" s="104">
        <v>0.17655996541272101</v>
      </c>
      <c r="Q72" s="104">
        <v>0.26308923630628994</v>
      </c>
      <c r="R72" s="104">
        <v>0.18158201598986512</v>
      </c>
      <c r="S72" s="104">
        <v>0.11157588871892192</v>
      </c>
      <c r="T72" s="104">
        <v>0.12814456693011436</v>
      </c>
      <c r="U72" s="104">
        <v>0.12703544579663023</v>
      </c>
      <c r="V72" s="104">
        <v>0.27803395877106651</v>
      </c>
      <c r="W72" s="104">
        <v>0.25523772349274154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8.5157499440302331</v>
      </c>
      <c r="D73" s="101">
        <v>12.391415049733128</v>
      </c>
      <c r="E73" s="101">
        <v>17.356814803482301</v>
      </c>
      <c r="F73" s="101">
        <v>29.353972908968949</v>
      </c>
      <c r="G73" s="101">
        <v>0</v>
      </c>
      <c r="H73" s="101">
        <v>0</v>
      </c>
      <c r="I73" s="101">
        <v>0</v>
      </c>
      <c r="J73" s="101">
        <v>3.2331863604839461</v>
      </c>
      <c r="K73" s="101">
        <v>1.4912252423095547</v>
      </c>
      <c r="L73" s="101">
        <v>0.70295935171650858</v>
      </c>
      <c r="M73" s="101">
        <v>12.968896481759241</v>
      </c>
      <c r="N73" s="101">
        <v>4.5173462573238545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2.414262436036164</v>
      </c>
      <c r="U73" s="101">
        <v>2.372024442836866</v>
      </c>
      <c r="V73" s="101">
        <v>0.9055415534401553</v>
      </c>
      <c r="W73" s="101">
        <v>0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0.24233748124266477</v>
      </c>
      <c r="D74" s="104">
        <v>0.36813075350718782</v>
      </c>
      <c r="E74" s="104">
        <v>0.62306141407555671</v>
      </c>
      <c r="F74" s="104">
        <v>0.9612976755483944</v>
      </c>
      <c r="G74" s="104">
        <v>0</v>
      </c>
      <c r="H74" s="104">
        <v>0</v>
      </c>
      <c r="I74" s="104">
        <v>0</v>
      </c>
      <c r="J74" s="104">
        <v>1.5372730003317951</v>
      </c>
      <c r="K74" s="104">
        <v>0.57570845508768909</v>
      </c>
      <c r="L74" s="104">
        <v>0.63559851600243922</v>
      </c>
      <c r="M74" s="104">
        <v>1.4567523658725232</v>
      </c>
      <c r="N74" s="104">
        <v>1.3029287877439473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1.2126786569741363</v>
      </c>
      <c r="U74" s="104">
        <v>1.2007575600621792</v>
      </c>
      <c r="V74" s="104">
        <v>0.67809183373310056</v>
      </c>
      <c r="W74" s="104">
        <v>0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3.7881299838210584E-2</v>
      </c>
      <c r="D75" s="98">
        <v>6.7729947546787503E-2</v>
      </c>
      <c r="E75" s="98">
        <v>9.5924730361283211E-2</v>
      </c>
      <c r="F75" s="98">
        <v>0.18535931320465143</v>
      </c>
      <c r="G75" s="98">
        <v>0</v>
      </c>
      <c r="H75" s="98">
        <v>0</v>
      </c>
      <c r="I75" s="98">
        <v>0</v>
      </c>
      <c r="J75" s="98">
        <v>0.32691502617634588</v>
      </c>
      <c r="K75" s="98">
        <v>0.10270517254514419</v>
      </c>
      <c r="L75" s="98">
        <v>0.10474356902165578</v>
      </c>
      <c r="M75" s="98">
        <v>0.28388591435903809</v>
      </c>
      <c r="N75" s="98">
        <v>0.19566830869176527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0.181943149203939</v>
      </c>
      <c r="U75" s="98">
        <v>0.20579455579758968</v>
      </c>
      <c r="V75" s="98">
        <v>0.1074237381893029</v>
      </c>
      <c r="W75" s="98">
        <v>0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0.20445618140445418</v>
      </c>
      <c r="D76" s="98">
        <v>0.30040080596040031</v>
      </c>
      <c r="E76" s="98">
        <v>0.52713668371427347</v>
      </c>
      <c r="F76" s="98">
        <v>0.77593836234374303</v>
      </c>
      <c r="G76" s="98">
        <v>0</v>
      </c>
      <c r="H76" s="98">
        <v>0</v>
      </c>
      <c r="I76" s="98">
        <v>0</v>
      </c>
      <c r="J76" s="98">
        <v>1.2103579741554493</v>
      </c>
      <c r="K76" s="98">
        <v>0.47300328254254492</v>
      </c>
      <c r="L76" s="98">
        <v>0.53085494698078339</v>
      </c>
      <c r="M76" s="98">
        <v>1.1728664515134852</v>
      </c>
      <c r="N76" s="98">
        <v>1.1072604790521821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1.0307355077701974</v>
      </c>
      <c r="U76" s="98">
        <v>0.99496300426458939</v>
      </c>
      <c r="V76" s="98">
        <v>0.57066809554379772</v>
      </c>
      <c r="W76" s="98">
        <v>0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20.528089644159408</v>
      </c>
      <c r="D77" s="122">
        <v>18.621886234196115</v>
      </c>
      <c r="E77" s="122">
        <v>23.308779911964155</v>
      </c>
      <c r="F77" s="122">
        <v>28.150771756282516</v>
      </c>
      <c r="G77" s="122">
        <v>21.813601275675225</v>
      </c>
      <c r="H77" s="122">
        <v>12.677225582246653</v>
      </c>
      <c r="I77" s="122">
        <v>12.586985635507739</v>
      </c>
      <c r="J77" s="122">
        <v>26.142213195101149</v>
      </c>
      <c r="K77" s="122">
        <v>26.539232236892857</v>
      </c>
      <c r="L77" s="122">
        <v>22.207764298173831</v>
      </c>
      <c r="M77" s="122">
        <v>24.065967978030606</v>
      </c>
      <c r="N77" s="122">
        <v>20.325631569689939</v>
      </c>
      <c r="O77" s="122">
        <v>19.437664525898899</v>
      </c>
      <c r="P77" s="122">
        <v>21.146103229350693</v>
      </c>
      <c r="Q77" s="122">
        <v>14.434833698686697</v>
      </c>
      <c r="R77" s="122">
        <v>14.203506411449272</v>
      </c>
      <c r="S77" s="122">
        <v>14.413934450297493</v>
      </c>
      <c r="T77" s="122">
        <v>16.292148677297014</v>
      </c>
      <c r="U77" s="122">
        <v>12.587174912406544</v>
      </c>
      <c r="V77" s="122">
        <v>13.627014202358344</v>
      </c>
      <c r="W77" s="122">
        <v>7.9715309010264779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17.329146700744275</v>
      </c>
      <c r="D78" s="98">
        <v>15.287855820770933</v>
      </c>
      <c r="E78" s="98">
        <v>17.596567143347453</v>
      </c>
      <c r="F78" s="98">
        <v>16.92136869398869</v>
      </c>
      <c r="G78" s="98">
        <v>20.954659793129622</v>
      </c>
      <c r="H78" s="98">
        <v>8.1363882549935198</v>
      </c>
      <c r="I78" s="98">
        <v>10.458244292203062</v>
      </c>
      <c r="J78" s="98">
        <v>20.359490697830342</v>
      </c>
      <c r="K78" s="98">
        <v>26.136312481249426</v>
      </c>
      <c r="L78" s="98">
        <v>22.002230250335447</v>
      </c>
      <c r="M78" s="98">
        <v>20.727379316766136</v>
      </c>
      <c r="N78" s="98">
        <v>19.515928318662763</v>
      </c>
      <c r="O78" s="98">
        <v>17.75283402709098</v>
      </c>
      <c r="P78" s="98">
        <v>17.836561251144168</v>
      </c>
      <c r="Q78" s="98">
        <v>13.606240486750147</v>
      </c>
      <c r="R78" s="98">
        <v>12.95477376496842</v>
      </c>
      <c r="S78" s="98">
        <v>14.292498828493846</v>
      </c>
      <c r="T78" s="98">
        <v>15.601921137737179</v>
      </c>
      <c r="U78" s="98">
        <v>11.533402546741414</v>
      </c>
      <c r="V78" s="98">
        <v>13.335403074648585</v>
      </c>
      <c r="W78" s="98">
        <v>7.7631103795668164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3.1989429434151351</v>
      </c>
      <c r="D79" s="33">
        <v>3.3340304134251832</v>
      </c>
      <c r="E79" s="33">
        <v>5.7122127686167019</v>
      </c>
      <c r="F79" s="33">
        <v>11.229403062293825</v>
      </c>
      <c r="G79" s="33">
        <v>0.85894148254560321</v>
      </c>
      <c r="H79" s="33">
        <v>4.5408373272531328</v>
      </c>
      <c r="I79" s="33">
        <v>2.1287413433046773</v>
      </c>
      <c r="J79" s="33">
        <v>5.7827224972708082</v>
      </c>
      <c r="K79" s="33">
        <v>0.40291975564343219</v>
      </c>
      <c r="L79" s="33">
        <v>0.20553404783838569</v>
      </c>
      <c r="M79" s="33">
        <v>3.3385886612644686</v>
      </c>
      <c r="N79" s="33">
        <v>0.80970325102717544</v>
      </c>
      <c r="O79" s="33">
        <v>1.6848304988079206</v>
      </c>
      <c r="P79" s="33">
        <v>3.3095419782065232</v>
      </c>
      <c r="Q79" s="33">
        <v>0.82859321193655044</v>
      </c>
      <c r="R79" s="33">
        <v>1.2487326464808508</v>
      </c>
      <c r="S79" s="33">
        <v>0.12143562180364696</v>
      </c>
      <c r="T79" s="33">
        <v>0.69022753955983684</v>
      </c>
      <c r="U79" s="33">
        <v>1.0537723656651299</v>
      </c>
      <c r="V79" s="33">
        <v>0.29161112770975939</v>
      </c>
      <c r="W79" s="33">
        <v>0.20842052145966192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63.055935910160585</v>
      </c>
      <c r="D81" s="117">
        <f t="shared" si="28"/>
        <v>143.84265984075165</v>
      </c>
      <c r="E81" s="117">
        <f t="shared" si="28"/>
        <v>158.53902945394498</v>
      </c>
      <c r="F81" s="117">
        <f t="shared" si="28"/>
        <v>77.054973771216936</v>
      </c>
      <c r="G81" s="117">
        <f t="shared" si="28"/>
        <v>269.67352984485063</v>
      </c>
      <c r="H81" s="117">
        <f t="shared" si="28"/>
        <v>310.12476330713088</v>
      </c>
      <c r="I81" s="117">
        <f t="shared" si="28"/>
        <v>370.28795964522237</v>
      </c>
      <c r="J81" s="117">
        <f t="shared" si="28"/>
        <v>113.02936644675175</v>
      </c>
      <c r="K81" s="117">
        <f t="shared" si="28"/>
        <v>50.507244129734772</v>
      </c>
      <c r="L81" s="117">
        <f t="shared" si="28"/>
        <v>56.495395520990499</v>
      </c>
      <c r="M81" s="117">
        <f t="shared" si="28"/>
        <v>23.019764947421198</v>
      </c>
      <c r="N81" s="117">
        <f t="shared" si="28"/>
        <v>46.857110278726594</v>
      </c>
      <c r="O81" s="117">
        <f t="shared" si="28"/>
        <v>71.560424571982423</v>
      </c>
      <c r="P81" s="117">
        <f t="shared" si="28"/>
        <v>227.82333422044837</v>
      </c>
      <c r="Q81" s="117">
        <f t="shared" si="28"/>
        <v>149.1395866259225</v>
      </c>
      <c r="R81" s="117">
        <f t="shared" ref="R81:V81" si="29">R82+R85+R87+R100</f>
        <v>127.92888725662404</v>
      </c>
      <c r="S81" s="117">
        <f t="shared" si="29"/>
        <v>145.42761434816191</v>
      </c>
      <c r="T81" s="117">
        <f t="shared" si="29"/>
        <v>132.29778917535808</v>
      </c>
      <c r="U81" s="117">
        <f t="shared" si="29"/>
        <v>124.80988899668949</v>
      </c>
      <c r="V81" s="117">
        <f t="shared" si="29"/>
        <v>106.83682358826462</v>
      </c>
      <c r="W81" s="117">
        <f t="shared" ref="W81" si="30">W82+W85+W87+W100</f>
        <v>112.48724273658877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42.765255474837119</v>
      </c>
      <c r="D82" s="122">
        <f t="shared" si="31"/>
        <v>100.0675938682654</v>
      </c>
      <c r="E82" s="122">
        <f t="shared" si="31"/>
        <v>112.12949860029711</v>
      </c>
      <c r="F82" s="122">
        <f t="shared" si="31"/>
        <v>50.584644317345287</v>
      </c>
      <c r="G82" s="122">
        <f t="shared" si="31"/>
        <v>201.43986573798935</v>
      </c>
      <c r="H82" s="122">
        <f t="shared" si="31"/>
        <v>224.68900946320875</v>
      </c>
      <c r="I82" s="122">
        <f t="shared" si="31"/>
        <v>280.62488390799007</v>
      </c>
      <c r="J82" s="122">
        <f t="shared" si="31"/>
        <v>87.710822233289505</v>
      </c>
      <c r="K82" s="122">
        <f t="shared" si="31"/>
        <v>39.379709059425352</v>
      </c>
      <c r="L82" s="122">
        <f t="shared" si="31"/>
        <v>44.475270227465586</v>
      </c>
      <c r="M82" s="122">
        <f t="shared" si="31"/>
        <v>15.827082304049718</v>
      </c>
      <c r="N82" s="122">
        <f t="shared" si="31"/>
        <v>35.107374876730255</v>
      </c>
      <c r="O82" s="122">
        <f t="shared" si="31"/>
        <v>54.726171602849611</v>
      </c>
      <c r="P82" s="122">
        <f t="shared" si="31"/>
        <v>171.85871573306375</v>
      </c>
      <c r="Q82" s="122">
        <f t="shared" si="31"/>
        <v>114.35689813518064</v>
      </c>
      <c r="R82" s="122">
        <f t="shared" ref="R82:V82" si="32">SUM(R83:R84)</f>
        <v>94.759641657473139</v>
      </c>
      <c r="S82" s="122">
        <f t="shared" si="32"/>
        <v>105.94831387366183</v>
      </c>
      <c r="T82" s="122">
        <f t="shared" si="32"/>
        <v>91.399439341030089</v>
      </c>
      <c r="U82" s="122">
        <f t="shared" si="32"/>
        <v>86.67935330862602</v>
      </c>
      <c r="V82" s="122">
        <f t="shared" si="32"/>
        <v>74.216687986481077</v>
      </c>
      <c r="W82" s="122">
        <f t="shared" ref="W82" si="33">SUM(W83:W84)</f>
        <v>82.713068513618452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42.340038055198136</v>
      </c>
      <c r="D83" s="98">
        <v>99.084714708405713</v>
      </c>
      <c r="E83" s="98">
        <v>111.1341928675663</v>
      </c>
      <c r="F83" s="98">
        <v>50.109999362114017</v>
      </c>
      <c r="G83" s="98">
        <v>199.57603688103882</v>
      </c>
      <c r="H83" s="98">
        <v>222.6731702726774</v>
      </c>
      <c r="I83" s="98">
        <v>278.17376522722424</v>
      </c>
      <c r="J83" s="98">
        <v>86.978978527657588</v>
      </c>
      <c r="K83" s="98">
        <v>39.055603420764641</v>
      </c>
      <c r="L83" s="98">
        <v>44.099648962129308</v>
      </c>
      <c r="M83" s="98">
        <v>15.694127033323879</v>
      </c>
      <c r="N83" s="98">
        <v>34.830519425016426</v>
      </c>
      <c r="O83" s="98">
        <v>54.267314363701892</v>
      </c>
      <c r="P83" s="98">
        <v>170.38578503323268</v>
      </c>
      <c r="Q83" s="98">
        <v>113.46776253889472</v>
      </c>
      <c r="R83" s="98">
        <v>94.025774820127722</v>
      </c>
      <c r="S83" s="98">
        <v>105.13491555853766</v>
      </c>
      <c r="T83" s="98">
        <v>90.70569904523812</v>
      </c>
      <c r="U83" s="98">
        <v>86.017922383778853</v>
      </c>
      <c r="V83" s="98">
        <v>73.653670251096344</v>
      </c>
      <c r="W83" s="98">
        <v>82.107272100128384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0.42521741963898602</v>
      </c>
      <c r="D84" s="98">
        <v>0.98287915985969276</v>
      </c>
      <c r="E84" s="98">
        <v>0.99530573273080913</v>
      </c>
      <c r="F84" s="98">
        <v>0.47464495523127159</v>
      </c>
      <c r="G84" s="98">
        <v>1.8638288569505277</v>
      </c>
      <c r="H84" s="98">
        <v>2.0158391905313624</v>
      </c>
      <c r="I84" s="98">
        <v>2.4511186807658039</v>
      </c>
      <c r="J84" s="98">
        <v>0.73184370563192158</v>
      </c>
      <c r="K84" s="98">
        <v>0.32410563866071362</v>
      </c>
      <c r="L84" s="98">
        <v>0.37562126533627521</v>
      </c>
      <c r="M84" s="98">
        <v>0.13295527072583979</v>
      </c>
      <c r="N84" s="98">
        <v>0.27685545171382536</v>
      </c>
      <c r="O84" s="98">
        <v>0.45885723914771598</v>
      </c>
      <c r="P84" s="98">
        <v>1.4729306998310554</v>
      </c>
      <c r="Q84" s="98">
        <v>0.88913559628592997</v>
      </c>
      <c r="R84" s="98">
        <v>0.73386683734541636</v>
      </c>
      <c r="S84" s="98">
        <v>0.81339831512418204</v>
      </c>
      <c r="T84" s="98">
        <v>0.69374029579196317</v>
      </c>
      <c r="U84" s="98">
        <v>0.66143092484717103</v>
      </c>
      <c r="V84" s="98">
        <v>0.56301773538472955</v>
      </c>
      <c r="W84" s="98">
        <v>0.60579641349006619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2.0547133714089161</v>
      </c>
      <c r="D85" s="122">
        <f t="shared" si="34"/>
        <v>7.7262909267413509</v>
      </c>
      <c r="E85" s="122">
        <f t="shared" si="34"/>
        <v>18.823895158896612</v>
      </c>
      <c r="F85" s="122">
        <f t="shared" si="34"/>
        <v>3.1307743804777046</v>
      </c>
      <c r="G85" s="122">
        <f t="shared" si="34"/>
        <v>8.3029811383715817</v>
      </c>
      <c r="H85" s="122">
        <f t="shared" si="34"/>
        <v>14.10976986199266</v>
      </c>
      <c r="I85" s="122">
        <f t="shared" si="34"/>
        <v>16.958531248182261</v>
      </c>
      <c r="J85" s="122">
        <f t="shared" si="34"/>
        <v>6.31198085919298</v>
      </c>
      <c r="K85" s="122">
        <f t="shared" si="34"/>
        <v>2.3082073832994139</v>
      </c>
      <c r="L85" s="122">
        <f t="shared" si="34"/>
        <v>1.2491291640895414</v>
      </c>
      <c r="M85" s="122">
        <f t="shared" si="34"/>
        <v>0.79442780187401929</v>
      </c>
      <c r="N85" s="122">
        <f t="shared" si="34"/>
        <v>2.8759397162357252</v>
      </c>
      <c r="O85" s="122">
        <f t="shared" si="34"/>
        <v>2.9223301848600207</v>
      </c>
      <c r="P85" s="122">
        <f t="shared" si="34"/>
        <v>2.9906465475323207</v>
      </c>
      <c r="Q85" s="122">
        <f t="shared" si="34"/>
        <v>3.2740486366269237</v>
      </c>
      <c r="R85" s="122">
        <f t="shared" si="34"/>
        <v>5.2849734180725116</v>
      </c>
      <c r="S85" s="122">
        <f t="shared" si="34"/>
        <v>8.0212468985006193</v>
      </c>
      <c r="T85" s="122">
        <f t="shared" si="34"/>
        <v>10.938878033626754</v>
      </c>
      <c r="U85" s="122">
        <f t="shared" si="34"/>
        <v>8.5273714096850632</v>
      </c>
      <c r="V85" s="122">
        <f t="shared" si="34"/>
        <v>5.297822229487398</v>
      </c>
      <c r="W85" s="122">
        <f t="shared" si="34"/>
        <v>1.8541223605670143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2.0547133714089161</v>
      </c>
      <c r="D86" s="98">
        <v>7.7262909267413509</v>
      </c>
      <c r="E86" s="98">
        <v>18.823895158896612</v>
      </c>
      <c r="F86" s="98">
        <v>3.1307743804777046</v>
      </c>
      <c r="G86" s="98">
        <v>8.3029811383715817</v>
      </c>
      <c r="H86" s="98">
        <v>14.10976986199266</v>
      </c>
      <c r="I86" s="98">
        <v>16.958531248182261</v>
      </c>
      <c r="J86" s="98">
        <v>6.31198085919298</v>
      </c>
      <c r="K86" s="98">
        <v>2.3082073832994139</v>
      </c>
      <c r="L86" s="98">
        <v>1.2491291640895414</v>
      </c>
      <c r="M86" s="98">
        <v>0.79442780187401929</v>
      </c>
      <c r="N86" s="98">
        <v>2.8759397162357252</v>
      </c>
      <c r="O86" s="98">
        <v>2.9223301848600207</v>
      </c>
      <c r="P86" s="98">
        <v>2.9906465475323207</v>
      </c>
      <c r="Q86" s="98">
        <v>3.2740486366269237</v>
      </c>
      <c r="R86" s="98">
        <v>5.2849734180725116</v>
      </c>
      <c r="S86" s="98">
        <v>8.0212468985006193</v>
      </c>
      <c r="T86" s="98">
        <v>10.938878033626754</v>
      </c>
      <c r="U86" s="98">
        <v>8.5273714096850632</v>
      </c>
      <c r="V86" s="98">
        <v>5.297822229487398</v>
      </c>
      <c r="W86" s="98">
        <v>1.8541223605670143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11.829383435412806</v>
      </c>
      <c r="D87" s="122">
        <v>23.565388220128295</v>
      </c>
      <c r="E87" s="122">
        <v>18.156192781812841</v>
      </c>
      <c r="F87" s="122">
        <v>14.988924132639522</v>
      </c>
      <c r="G87" s="122">
        <v>39.865045920068397</v>
      </c>
      <c r="H87" s="122">
        <v>46.672669148413163</v>
      </c>
      <c r="I87" s="122">
        <v>47.845910348048754</v>
      </c>
      <c r="J87" s="122">
        <v>12.737721841600827</v>
      </c>
      <c r="K87" s="122">
        <v>5.9229905267907776</v>
      </c>
      <c r="L87" s="122">
        <v>7.4868138240151403</v>
      </c>
      <c r="M87" s="122">
        <v>4.5626425934399979</v>
      </c>
      <c r="N87" s="122">
        <v>6.4529808979520791</v>
      </c>
      <c r="O87" s="122">
        <v>9.7785480401303833</v>
      </c>
      <c r="P87" s="122">
        <v>38.309208013891094</v>
      </c>
      <c r="Q87" s="122">
        <v>22.388166449426066</v>
      </c>
      <c r="R87" s="122">
        <v>19.805428676240563</v>
      </c>
      <c r="S87" s="122">
        <v>21.580680092740177</v>
      </c>
      <c r="T87" s="122">
        <v>20.439513447613589</v>
      </c>
      <c r="U87" s="122">
        <v>20.142275944720613</v>
      </c>
      <c r="V87" s="122">
        <v>18.19670338329745</v>
      </c>
      <c r="W87" s="122">
        <v>18.230484995197877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0.4632204913301628</v>
      </c>
      <c r="D88" s="98">
        <v>2.3305971242564922</v>
      </c>
      <c r="E88" s="98">
        <v>2.3218516160743388</v>
      </c>
      <c r="F88" s="98">
        <v>2.5842504459582432</v>
      </c>
      <c r="G88" s="98">
        <v>3.2264884993123384</v>
      </c>
      <c r="H88" s="98">
        <v>3.7749523270295837</v>
      </c>
      <c r="I88" s="98">
        <v>2.8591180796856941</v>
      </c>
      <c r="J88" s="98">
        <v>1.9395615613820762</v>
      </c>
      <c r="K88" s="98">
        <v>0.40838043520865908</v>
      </c>
      <c r="L88" s="98">
        <v>0.43051253714027282</v>
      </c>
      <c r="M88" s="98">
        <v>0.46315223750153917</v>
      </c>
      <c r="N88" s="98">
        <v>0.69020277647302619</v>
      </c>
      <c r="O88" s="98">
        <v>0.85494671295214231</v>
      </c>
      <c r="P88" s="98">
        <v>2.7104185655398174</v>
      </c>
      <c r="Q88" s="98">
        <v>1.806177136907877</v>
      </c>
      <c r="R88" s="98">
        <v>2.4658050905080349</v>
      </c>
      <c r="S88" s="98">
        <v>3.7460843825395425</v>
      </c>
      <c r="T88" s="98">
        <v>3.2455305112847932</v>
      </c>
      <c r="U88" s="98">
        <v>3.5459485854722979</v>
      </c>
      <c r="V88" s="98">
        <v>2.6319261487667984</v>
      </c>
      <c r="W88" s="98">
        <v>4.4082116222334431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8.62930741033489E-5</v>
      </c>
      <c r="D89" s="98">
        <v>7.6540957993778507E-4</v>
      </c>
      <c r="E89" s="98">
        <v>8.3428471987811548E-4</v>
      </c>
      <c r="F89" s="98">
        <v>4.772307513417612E-4</v>
      </c>
      <c r="G89" s="98">
        <v>3.0487093668102403E-3</v>
      </c>
      <c r="H89" s="98">
        <v>4.3626557005345653E-3</v>
      </c>
      <c r="I89" s="98">
        <v>6.8867502584378376E-3</v>
      </c>
      <c r="J89" s="98">
        <v>5.2232347723947603E-3</v>
      </c>
      <c r="K89" s="98">
        <v>1.3500984353184262E-3</v>
      </c>
      <c r="L89" s="98">
        <v>2.8777505115389814E-3</v>
      </c>
      <c r="M89" s="98">
        <v>1.0492055993670743E-3</v>
      </c>
      <c r="N89" s="98">
        <v>3.1020772563044498E-3</v>
      </c>
      <c r="O89" s="98">
        <v>4.2322405015377158E-3</v>
      </c>
      <c r="P89" s="98">
        <v>2.4110374061827377E-2</v>
      </c>
      <c r="Q89" s="98">
        <v>8.2428507129175231E-3</v>
      </c>
      <c r="R89" s="98">
        <v>9.4158539648697484E-3</v>
      </c>
      <c r="S89" s="98">
        <v>2.8077738078065462E-2</v>
      </c>
      <c r="T89" s="98">
        <v>6.9571487558071753E-3</v>
      </c>
      <c r="U89" s="98">
        <v>1.7119415971777689E-2</v>
      </c>
      <c r="V89" s="98">
        <v>1.6593435320299384E-2</v>
      </c>
      <c r="W89" s="98">
        <v>6.5886688184602929E-2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1.3486847527920816E-5</v>
      </c>
      <c r="D90" s="101">
        <v>1.4082023286552073E-4</v>
      </c>
      <c r="E90" s="101">
        <v>1.2857207912486348E-4</v>
      </c>
      <c r="F90" s="101">
        <v>9.194961828807903E-5</v>
      </c>
      <c r="G90" s="101">
        <v>5.0107077897671695E-4</v>
      </c>
      <c r="H90" s="101">
        <v>7.3023389998743164E-4</v>
      </c>
      <c r="I90" s="101">
        <v>1.1581577629108113E-3</v>
      </c>
      <c r="J90" s="101">
        <v>1.1081438917940058E-3</v>
      </c>
      <c r="K90" s="101">
        <v>2.4050660046065185E-4</v>
      </c>
      <c r="L90" s="101">
        <v>4.7480816476947797E-4</v>
      </c>
      <c r="M90" s="101">
        <v>2.042216872324275E-4</v>
      </c>
      <c r="N90" s="101">
        <v>4.6822711922646967E-4</v>
      </c>
      <c r="O90" s="101">
        <v>6.3256821887549099E-4</v>
      </c>
      <c r="P90" s="101">
        <v>5.3868135339338727E-3</v>
      </c>
      <c r="Q90" s="101">
        <v>1.3306033932118429E-3</v>
      </c>
      <c r="R90" s="101">
        <v>1.4595189651922943E-3</v>
      </c>
      <c r="S90" s="101">
        <v>4.6945914484012958E-3</v>
      </c>
      <c r="T90" s="101">
        <v>1.0509762948675049E-3</v>
      </c>
      <c r="U90" s="101">
        <v>2.9266862660124729E-3</v>
      </c>
      <c r="V90" s="101">
        <v>2.6274325924894727E-3</v>
      </c>
      <c r="W90" s="101">
        <v>1.2992007155708108E-2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7.2806226575428077E-5</v>
      </c>
      <c r="D91" s="104">
        <v>6.2458934707226431E-4</v>
      </c>
      <c r="E91" s="104">
        <v>7.0571264075325194E-4</v>
      </c>
      <c r="F91" s="104">
        <v>3.8528113305368218E-4</v>
      </c>
      <c r="G91" s="104">
        <v>2.5476385878335233E-3</v>
      </c>
      <c r="H91" s="104">
        <v>3.6324218005471336E-3</v>
      </c>
      <c r="I91" s="104">
        <v>5.7285924955270268E-3</v>
      </c>
      <c r="J91" s="104">
        <v>4.1150908806007547E-3</v>
      </c>
      <c r="K91" s="104">
        <v>1.1095918348577743E-3</v>
      </c>
      <c r="L91" s="104">
        <v>2.4029423467695037E-3</v>
      </c>
      <c r="M91" s="104">
        <v>8.4498391213464689E-4</v>
      </c>
      <c r="N91" s="104">
        <v>2.6338501370779801E-3</v>
      </c>
      <c r="O91" s="104">
        <v>3.5996722826622252E-3</v>
      </c>
      <c r="P91" s="104">
        <v>1.8723560527893503E-2</v>
      </c>
      <c r="Q91" s="104">
        <v>6.912247319705681E-3</v>
      </c>
      <c r="R91" s="104">
        <v>7.9563349996774543E-3</v>
      </c>
      <c r="S91" s="104">
        <v>2.3383146629664165E-2</v>
      </c>
      <c r="T91" s="104">
        <v>5.9061724609396704E-3</v>
      </c>
      <c r="U91" s="104">
        <v>1.4192729705765215E-2</v>
      </c>
      <c r="V91" s="104">
        <v>1.3966002727809911E-2</v>
      </c>
      <c r="W91" s="104">
        <v>5.2894681028894823E-2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4.7818515657023353</v>
      </c>
      <c r="D92" s="101">
        <v>6.5157268578358609</v>
      </c>
      <c r="E92" s="101">
        <v>6.0245650034974156</v>
      </c>
      <c r="F92" s="101">
        <v>5.720638388817548</v>
      </c>
      <c r="G92" s="101">
        <v>7.6656551464260776</v>
      </c>
      <c r="H92" s="101">
        <v>7.3379299647221341</v>
      </c>
      <c r="I92" s="101">
        <v>3.5665950304762317</v>
      </c>
      <c r="J92" s="101">
        <v>2.5250008263689985</v>
      </c>
      <c r="K92" s="101">
        <v>1.8422189910181679</v>
      </c>
      <c r="L92" s="101">
        <v>2.1523674203335847</v>
      </c>
      <c r="M92" s="101">
        <v>1.4711660906424882</v>
      </c>
      <c r="N92" s="101">
        <v>1.1480990378107723</v>
      </c>
      <c r="O92" s="101">
        <v>1.1762346946998898</v>
      </c>
      <c r="P92" s="101">
        <v>3.3274966877773129</v>
      </c>
      <c r="Q92" s="101">
        <v>3.2430321452623212</v>
      </c>
      <c r="R92" s="101">
        <v>5.108506919384288</v>
      </c>
      <c r="S92" s="101">
        <v>5.5857452241515855</v>
      </c>
      <c r="T92" s="101">
        <v>5.1429802407843219</v>
      </c>
      <c r="U92" s="101">
        <v>3.9670322298164269</v>
      </c>
      <c r="V92" s="101">
        <v>3.228707049400902</v>
      </c>
      <c r="W92" s="101">
        <v>2.9201369725099009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1.539050405650599E-3</v>
      </c>
      <c r="D93" s="104">
        <v>1.4168367730527985E-3</v>
      </c>
      <c r="E93" s="104">
        <v>2.4923190369753687E-3</v>
      </c>
      <c r="F93" s="104">
        <v>2.7080627031769366E-3</v>
      </c>
      <c r="G93" s="104">
        <v>7.1010946858118314E-3</v>
      </c>
      <c r="H93" s="104">
        <v>6.0483966103888663E-3</v>
      </c>
      <c r="I93" s="104">
        <v>1.1965709249147818E-2</v>
      </c>
      <c r="J93" s="104">
        <v>7.0312103624090164E-3</v>
      </c>
      <c r="K93" s="104">
        <v>4.1565046920823776E-3</v>
      </c>
      <c r="L93" s="104">
        <v>9.0316520451904688E-3</v>
      </c>
      <c r="M93" s="104">
        <v>2.6043174817021123E-3</v>
      </c>
      <c r="N93" s="104">
        <v>4.151951624057456E-3</v>
      </c>
      <c r="O93" s="104">
        <v>5.6564625617178867E-3</v>
      </c>
      <c r="P93" s="104">
        <v>1.2227886709367995E-2</v>
      </c>
      <c r="Q93" s="104">
        <v>1.7949737618255225E-2</v>
      </c>
      <c r="R93" s="104">
        <v>2.3370628515825113E-2</v>
      </c>
      <c r="S93" s="104">
        <v>2.6739055468181214E-2</v>
      </c>
      <c r="T93" s="104">
        <v>2.4312959075844194E-2</v>
      </c>
      <c r="U93" s="104">
        <v>1.6381714010089352E-2</v>
      </c>
      <c r="V93" s="104">
        <v>2.5129768610647404E-2</v>
      </c>
      <c r="W93" s="104">
        <v>4.210022893363026E-2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2.4071269553596129E-4</v>
      </c>
      <c r="D94" s="98">
        <v>2.605780029819255E-4</v>
      </c>
      <c r="E94" s="98">
        <v>3.8396464226680212E-4</v>
      </c>
      <c r="F94" s="98">
        <v>5.2240461133479243E-4</v>
      </c>
      <c r="G94" s="98">
        <v>1.1683913176951421E-3</v>
      </c>
      <c r="H94" s="98">
        <v>1.0107719077674425E-3</v>
      </c>
      <c r="I94" s="98">
        <v>2.0101874852325062E-3</v>
      </c>
      <c r="J94" s="98">
        <v>1.4888117870417346E-3</v>
      </c>
      <c r="K94" s="98">
        <v>7.4053168638779881E-4</v>
      </c>
      <c r="L94" s="98">
        <v>1.4912998871196208E-3</v>
      </c>
      <c r="M94" s="98">
        <v>5.0754497340892006E-4</v>
      </c>
      <c r="N94" s="98">
        <v>6.2695193948820451E-4</v>
      </c>
      <c r="O94" s="98">
        <v>8.4623880957593745E-4</v>
      </c>
      <c r="P94" s="98">
        <v>2.7170573580063704E-3</v>
      </c>
      <c r="Q94" s="98">
        <v>2.8878948748967247E-3</v>
      </c>
      <c r="R94" s="98">
        <v>3.6346187627468557E-3</v>
      </c>
      <c r="S94" s="98">
        <v>4.4475488412580189E-3</v>
      </c>
      <c r="T94" s="98">
        <v>3.6853490672898539E-3</v>
      </c>
      <c r="U94" s="98">
        <v>2.8026705888783057E-3</v>
      </c>
      <c r="V94" s="98">
        <v>4.000322296860064E-3</v>
      </c>
      <c r="W94" s="98">
        <v>8.2577125270556252E-3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1.2983377101146378E-3</v>
      </c>
      <c r="D95" s="98">
        <v>1.156258770070873E-3</v>
      </c>
      <c r="E95" s="98">
        <v>2.1083543947085668E-3</v>
      </c>
      <c r="F95" s="98">
        <v>2.1856580918421442E-3</v>
      </c>
      <c r="G95" s="98">
        <v>5.9327033681166891E-3</v>
      </c>
      <c r="H95" s="98">
        <v>5.0376247026214238E-3</v>
      </c>
      <c r="I95" s="98">
        <v>9.9555217639153114E-3</v>
      </c>
      <c r="J95" s="98">
        <v>5.5423985753672821E-3</v>
      </c>
      <c r="K95" s="98">
        <v>3.4159730056945786E-3</v>
      </c>
      <c r="L95" s="98">
        <v>7.5403521580708474E-3</v>
      </c>
      <c r="M95" s="98">
        <v>2.096772508293192E-3</v>
      </c>
      <c r="N95" s="98">
        <v>3.5249996845692511E-3</v>
      </c>
      <c r="O95" s="98">
        <v>4.8102237521419492E-3</v>
      </c>
      <c r="P95" s="98">
        <v>9.510829351361624E-3</v>
      </c>
      <c r="Q95" s="98">
        <v>1.5061842743358499E-2</v>
      </c>
      <c r="R95" s="98">
        <v>1.9736009753078258E-2</v>
      </c>
      <c r="S95" s="98">
        <v>2.2291506626923193E-2</v>
      </c>
      <c r="T95" s="98">
        <v>2.0627610008554339E-2</v>
      </c>
      <c r="U95" s="98">
        <v>1.3579043421211046E-2</v>
      </c>
      <c r="V95" s="98">
        <v>2.112944631378734E-2</v>
      </c>
      <c r="W95" s="98">
        <v>3.3842516406574638E-2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6.4005330271348218</v>
      </c>
      <c r="D96" s="101">
        <v>14.292220618192751</v>
      </c>
      <c r="E96" s="101">
        <v>9.4666608635642344</v>
      </c>
      <c r="F96" s="101">
        <v>6.4690245103179898</v>
      </c>
      <c r="G96" s="101">
        <v>26.43227188689972</v>
      </c>
      <c r="H96" s="101">
        <v>33.161716071346127</v>
      </c>
      <c r="I96" s="101">
        <v>35.027496306070987</v>
      </c>
      <c r="J96" s="101">
        <v>5.5988710299601223</v>
      </c>
      <c r="K96" s="101">
        <v>2.6456181278533859</v>
      </c>
      <c r="L96" s="101">
        <v>2.5690748369550671</v>
      </c>
      <c r="M96" s="101">
        <v>2.3596069003389517</v>
      </c>
      <c r="N96" s="101">
        <v>3.576026349338298</v>
      </c>
      <c r="O96" s="101">
        <v>5.5605273270553903</v>
      </c>
      <c r="P96" s="101">
        <v>19.764424418254386</v>
      </c>
      <c r="Q96" s="101">
        <v>13.225870025148291</v>
      </c>
      <c r="R96" s="101">
        <v>7.1138926153559359</v>
      </c>
      <c r="S96" s="101">
        <v>7.0525524765275165</v>
      </c>
      <c r="T96" s="101">
        <v>8.0007935397155361</v>
      </c>
      <c r="U96" s="101">
        <v>8.362529119449114</v>
      </c>
      <c r="V96" s="101">
        <v>7.0302248813998567</v>
      </c>
      <c r="W96" s="101">
        <v>3.040533142042138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0.18215300776573232</v>
      </c>
      <c r="D97" s="104">
        <v>0.42466137349020039</v>
      </c>
      <c r="E97" s="104">
        <v>0.3397886949199978</v>
      </c>
      <c r="F97" s="104">
        <v>0.21182549409122156</v>
      </c>
      <c r="G97" s="104">
        <v>2.5304805833776358</v>
      </c>
      <c r="H97" s="104">
        <v>2.3876597330044009</v>
      </c>
      <c r="I97" s="104">
        <v>6.3738484723082536</v>
      </c>
      <c r="J97" s="104">
        <v>2.6620339787548279</v>
      </c>
      <c r="K97" s="104">
        <v>1.0212663695831636</v>
      </c>
      <c r="L97" s="104">
        <v>2.3229496270294852</v>
      </c>
      <c r="M97" s="104">
        <v>0.26506384187595011</v>
      </c>
      <c r="N97" s="104">
        <v>1.0313987054496212</v>
      </c>
      <c r="O97" s="104">
        <v>2.1769506023597045</v>
      </c>
      <c r="P97" s="104">
        <v>12.470530081548386</v>
      </c>
      <c r="Q97" s="104">
        <v>4.0868945537764043</v>
      </c>
      <c r="R97" s="104">
        <v>5.0844375685116114</v>
      </c>
      <c r="S97" s="104">
        <v>5.1414812159752863</v>
      </c>
      <c r="T97" s="104">
        <v>4.0189390479972849</v>
      </c>
      <c r="U97" s="104">
        <v>4.2332648800009061</v>
      </c>
      <c r="V97" s="104">
        <v>5.2641220997989473</v>
      </c>
      <c r="W97" s="104">
        <v>7.7536163412941619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2.8473485274430558E-2</v>
      </c>
      <c r="D98" s="98">
        <v>7.8130643195710156E-2</v>
      </c>
      <c r="E98" s="98">
        <v>5.2312883134278829E-2</v>
      </c>
      <c r="F98" s="98">
        <v>4.0844609430253566E-2</v>
      </c>
      <c r="G98" s="98">
        <v>0.41595902559236003</v>
      </c>
      <c r="H98" s="98">
        <v>0.39873818558882584</v>
      </c>
      <c r="I98" s="98">
        <v>1.0715255348532404</v>
      </c>
      <c r="J98" s="98">
        <v>0.56610563488666343</v>
      </c>
      <c r="K98" s="98">
        <v>0.18219176351442598</v>
      </c>
      <c r="L98" s="98">
        <v>0.38281089157177761</v>
      </c>
      <c r="M98" s="98">
        <v>5.1654552192474931E-2</v>
      </c>
      <c r="N98" s="98">
        <v>0.15489107476982375</v>
      </c>
      <c r="O98" s="98">
        <v>0.3217512108923884</v>
      </c>
      <c r="P98" s="98">
        <v>2.8010494339400611</v>
      </c>
      <c r="Q98" s="98">
        <v>0.65799838771612085</v>
      </c>
      <c r="R98" s="98">
        <v>0.78818480488354692</v>
      </c>
      <c r="S98" s="98">
        <v>0.85439128034351808</v>
      </c>
      <c r="T98" s="98">
        <v>0.6029778974389105</v>
      </c>
      <c r="U98" s="98">
        <v>0.72552769562259578</v>
      </c>
      <c r="V98" s="98">
        <v>0.83394556034117506</v>
      </c>
      <c r="W98" s="98">
        <v>1.5307828696978425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0.15367952249130176</v>
      </c>
      <c r="D99" s="98">
        <v>0.34653073029449022</v>
      </c>
      <c r="E99" s="98">
        <v>0.28747581178571896</v>
      </c>
      <c r="F99" s="98">
        <v>0.170980884660968</v>
      </c>
      <c r="G99" s="98">
        <v>2.1145215577852756</v>
      </c>
      <c r="H99" s="98">
        <v>1.988921547415575</v>
      </c>
      <c r="I99" s="98">
        <v>5.3023229374550134</v>
      </c>
      <c r="J99" s="98">
        <v>2.0959283438681644</v>
      </c>
      <c r="K99" s="98">
        <v>0.83907460606873774</v>
      </c>
      <c r="L99" s="98">
        <v>1.9401387354577075</v>
      </c>
      <c r="M99" s="98">
        <v>0.21340928968347517</v>
      </c>
      <c r="N99" s="98">
        <v>0.87650763067979742</v>
      </c>
      <c r="O99" s="98">
        <v>1.8551993914673159</v>
      </c>
      <c r="P99" s="98">
        <v>9.6694806476083244</v>
      </c>
      <c r="Q99" s="98">
        <v>3.4288961660602832</v>
      </c>
      <c r="R99" s="98">
        <v>4.2962527636280647</v>
      </c>
      <c r="S99" s="98">
        <v>4.2870899356317684</v>
      </c>
      <c r="T99" s="98">
        <v>3.4159611505583745</v>
      </c>
      <c r="U99" s="98">
        <v>3.5077371843783101</v>
      </c>
      <c r="V99" s="98">
        <v>4.4301765394577721</v>
      </c>
      <c r="W99" s="98">
        <v>6.2228334715963189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6.406583628501739</v>
      </c>
      <c r="D100" s="122">
        <v>12.483386825616613</v>
      </c>
      <c r="E100" s="122">
        <v>9.4294429129384021</v>
      </c>
      <c r="F100" s="122">
        <v>8.3506309407544208</v>
      </c>
      <c r="G100" s="122">
        <v>20.065637048421284</v>
      </c>
      <c r="H100" s="122">
        <v>24.653314833516333</v>
      </c>
      <c r="I100" s="122">
        <v>24.858634141001303</v>
      </c>
      <c r="J100" s="122">
        <v>6.2688415126684287</v>
      </c>
      <c r="K100" s="122">
        <v>2.8963371602192343</v>
      </c>
      <c r="L100" s="122">
        <v>3.2841823054202308</v>
      </c>
      <c r="M100" s="122">
        <v>1.835612248057461</v>
      </c>
      <c r="N100" s="122">
        <v>2.4208147878085295</v>
      </c>
      <c r="O100" s="122">
        <v>4.1333747441423956</v>
      </c>
      <c r="P100" s="122">
        <v>14.664763925961198</v>
      </c>
      <c r="Q100" s="122">
        <v>9.1204734046888767</v>
      </c>
      <c r="R100" s="122">
        <v>8.0788435048378204</v>
      </c>
      <c r="S100" s="122">
        <v>9.8773734832592801</v>
      </c>
      <c r="T100" s="122">
        <v>9.5199583530876346</v>
      </c>
      <c r="U100" s="122">
        <v>9.4608883336578025</v>
      </c>
      <c r="V100" s="122">
        <v>9.1256099889987095</v>
      </c>
      <c r="W100" s="122">
        <v>9.6895668672054356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0.14120847009076723</v>
      </c>
      <c r="D101" s="98">
        <v>0.39566582805064482</v>
      </c>
      <c r="E101" s="98">
        <v>0.34340852317448867</v>
      </c>
      <c r="F101" s="98">
        <v>0.44048715712277331</v>
      </c>
      <c r="G101" s="98">
        <v>0.78571301872821186</v>
      </c>
      <c r="H101" s="98">
        <v>1.0366133098622101</v>
      </c>
      <c r="I101" s="98">
        <v>1.2894365749138257</v>
      </c>
      <c r="J101" s="98">
        <v>0.54228730975796824</v>
      </c>
      <c r="K101" s="98">
        <v>9.4259448858598605E-2</v>
      </c>
      <c r="L101" s="98">
        <v>8.0904381408943099E-2</v>
      </c>
      <c r="M101" s="98">
        <v>6.0808702989269353E-2</v>
      </c>
      <c r="N101" s="98">
        <v>0.13877110564772549</v>
      </c>
      <c r="O101" s="98">
        <v>0.24361525403886569</v>
      </c>
      <c r="P101" s="98">
        <v>0.9993336600933922</v>
      </c>
      <c r="Q101" s="98">
        <v>0.61372947300048297</v>
      </c>
      <c r="R101" s="98">
        <v>0.52259082198711693</v>
      </c>
      <c r="S101" s="98">
        <v>0.39981226504032336</v>
      </c>
      <c r="T101" s="98">
        <v>0.34886056561396522</v>
      </c>
      <c r="U101" s="98">
        <v>0.3518063636427039</v>
      </c>
      <c r="V101" s="98">
        <v>0.37781132499283587</v>
      </c>
      <c r="W101" s="98">
        <v>0.46306781289441606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1.9859803610306739</v>
      </c>
      <c r="D102" s="98">
        <v>4.3490423993504885</v>
      </c>
      <c r="E102" s="98">
        <v>4.199976067357448</v>
      </c>
      <c r="F102" s="98">
        <v>3.1872163296818594</v>
      </c>
      <c r="G102" s="98">
        <v>6.0052481321270852</v>
      </c>
      <c r="H102" s="98">
        <v>6.4927168459872417</v>
      </c>
      <c r="I102" s="98">
        <v>6.2945764736268917</v>
      </c>
      <c r="J102" s="98">
        <v>3.3123731628216699</v>
      </c>
      <c r="K102" s="98">
        <v>1.1354571428640576</v>
      </c>
      <c r="L102" s="98">
        <v>1.2316923584054129</v>
      </c>
      <c r="M102" s="98">
        <v>0.64851139101487143</v>
      </c>
      <c r="N102" s="98">
        <v>0.89254470413589859</v>
      </c>
      <c r="O102" s="98">
        <v>1.1724032077819699</v>
      </c>
      <c r="P102" s="98">
        <v>5.3975232263566779</v>
      </c>
      <c r="Q102" s="98">
        <v>2.5639157334961662</v>
      </c>
      <c r="R102" s="98">
        <v>2.9268797474346098</v>
      </c>
      <c r="S102" s="98">
        <v>2.4998668592761182</v>
      </c>
      <c r="T102" s="98">
        <v>2.9829021924877099</v>
      </c>
      <c r="U102" s="98">
        <v>2.7048273060403702</v>
      </c>
      <c r="V102" s="98">
        <v>2.7179245810784636</v>
      </c>
      <c r="W102" s="98">
        <v>2.7574050597138595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4.2793947973802977</v>
      </c>
      <c r="D103" s="33">
        <v>7.73867859821548</v>
      </c>
      <c r="E103" s="33">
        <v>4.8860583224064653</v>
      </c>
      <c r="F103" s="33">
        <v>4.7229274539497883</v>
      </c>
      <c r="G103" s="33">
        <v>13.274675897565986</v>
      </c>
      <c r="H103" s="33">
        <v>17.123984677666883</v>
      </c>
      <c r="I103" s="33">
        <v>17.274621092460588</v>
      </c>
      <c r="J103" s="33">
        <v>2.4141810400887911</v>
      </c>
      <c r="K103" s="33">
        <v>1.6666205684965782</v>
      </c>
      <c r="L103" s="33">
        <v>1.9715855656058745</v>
      </c>
      <c r="M103" s="33">
        <v>1.1262921540533202</v>
      </c>
      <c r="N103" s="33">
        <v>1.3894989780249054</v>
      </c>
      <c r="O103" s="33">
        <v>2.7173562823215596</v>
      </c>
      <c r="P103" s="33">
        <v>8.2679070395111278</v>
      </c>
      <c r="Q103" s="33">
        <v>5.9428281981922275</v>
      </c>
      <c r="R103" s="33">
        <v>4.6293729354160948</v>
      </c>
      <c r="S103" s="33">
        <v>6.9776943589428386</v>
      </c>
      <c r="T103" s="33">
        <v>6.1881955949859595</v>
      </c>
      <c r="U103" s="33">
        <v>6.4042546639747293</v>
      </c>
      <c r="V103" s="33">
        <v>6.0298740829274102</v>
      </c>
      <c r="W103" s="33">
        <v>6.4690939945971602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4.0535290394638046E-2</v>
      </c>
      <c r="D105" s="117">
        <f t="shared" si="35"/>
        <v>2.1514011903035112E-2</v>
      </c>
      <c r="E105" s="117">
        <f t="shared" si="35"/>
        <v>1.0195892742047909E-2</v>
      </c>
      <c r="F105" s="117">
        <f t="shared" si="35"/>
        <v>3.217077369447114E-2</v>
      </c>
      <c r="G105" s="117">
        <f t="shared" si="35"/>
        <v>4.0912549512606838E-2</v>
      </c>
      <c r="H105" s="117">
        <f t="shared" si="35"/>
        <v>7.1055048944879781E-2</v>
      </c>
      <c r="I105" s="117">
        <f t="shared" si="35"/>
        <v>6.4936699229365805E-2</v>
      </c>
      <c r="J105" s="117">
        <f t="shared" si="35"/>
        <v>3.0798356660001192E-2</v>
      </c>
      <c r="K105" s="117">
        <f t="shared" si="35"/>
        <v>8.7355053689227875E-3</v>
      </c>
      <c r="L105" s="117">
        <f t="shared" si="35"/>
        <v>0</v>
      </c>
      <c r="M105" s="117">
        <f t="shared" si="35"/>
        <v>9.9750980787167032E-3</v>
      </c>
      <c r="N105" s="117">
        <f t="shared" si="35"/>
        <v>3.0681702854619724E-2</v>
      </c>
      <c r="O105" s="117">
        <f t="shared" si="35"/>
        <v>2.3891030574652177E-2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1.3719315938546858E-2</v>
      </c>
      <c r="S105" s="117">
        <f t="shared" si="36"/>
        <v>1.7880911654865966E-2</v>
      </c>
      <c r="T105" s="117">
        <f t="shared" si="36"/>
        <v>1.9378052969501729E-2</v>
      </c>
      <c r="U105" s="117">
        <f t="shared" si="36"/>
        <v>1.7949493505101975E-2</v>
      </c>
      <c r="V105" s="117">
        <f t="shared" si="36"/>
        <v>1.9000434931803444E-2</v>
      </c>
      <c r="W105" s="117">
        <f t="shared" ref="W105" si="37">W106+W109+W111+W120</f>
        <v>1.1810689790754118E-2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2.8831268151714141E-2</v>
      </c>
      <c r="D106" s="122">
        <f t="shared" si="38"/>
        <v>1.4933689694711157E-2</v>
      </c>
      <c r="E106" s="122">
        <f t="shared" si="38"/>
        <v>6.6663780115335282E-3</v>
      </c>
      <c r="F106" s="122">
        <f t="shared" si="38"/>
        <v>2.3282876890991122E-2</v>
      </c>
      <c r="G106" s="122">
        <f t="shared" si="38"/>
        <v>3.0673523598808306E-2</v>
      </c>
      <c r="H106" s="122">
        <f t="shared" si="38"/>
        <v>5.2310974602484669E-2</v>
      </c>
      <c r="I106" s="122">
        <f t="shared" si="38"/>
        <v>4.8155485059491382E-2</v>
      </c>
      <c r="J106" s="122">
        <f t="shared" si="38"/>
        <v>2.2962711270151811E-2</v>
      </c>
      <c r="K106" s="122">
        <f t="shared" si="38"/>
        <v>6.673975651268131E-3</v>
      </c>
      <c r="L106" s="122">
        <f t="shared" si="38"/>
        <v>0</v>
      </c>
      <c r="M106" s="122">
        <f t="shared" si="38"/>
        <v>7.4404037679395192E-3</v>
      </c>
      <c r="N106" s="122">
        <f t="shared" si="38"/>
        <v>2.3327385739676219E-2</v>
      </c>
      <c r="O106" s="122">
        <f t="shared" si="38"/>
        <v>1.859332370261357E-2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1.0313680370623527E-2</v>
      </c>
      <c r="S106" s="122">
        <f t="shared" si="39"/>
        <v>1.2906150543268715E-2</v>
      </c>
      <c r="T106" s="122">
        <f t="shared" si="39"/>
        <v>1.384130527653335E-2</v>
      </c>
      <c r="U106" s="122">
        <f t="shared" si="39"/>
        <v>1.2826472398278263E-2</v>
      </c>
      <c r="V106" s="122">
        <f t="shared" si="39"/>
        <v>1.3435737737397455E-2</v>
      </c>
      <c r="W106" s="122">
        <f t="shared" ref="W106" si="40">SUM(W107:W108)</f>
        <v>8.5027696007091667E-3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2.8687216507687265E-2</v>
      </c>
      <c r="D107" s="98">
        <v>1.4859987248148293E-2</v>
      </c>
      <c r="E107" s="98">
        <v>6.6366594119358635E-3</v>
      </c>
      <c r="F107" s="98">
        <v>2.3173128252376753E-2</v>
      </c>
      <c r="G107" s="98">
        <v>3.053096017911738E-2</v>
      </c>
      <c r="H107" s="98">
        <v>5.2075258403227874E-2</v>
      </c>
      <c r="I107" s="98">
        <v>4.7944255470455464E-2</v>
      </c>
      <c r="J107" s="98">
        <v>2.2866511517023118E-2</v>
      </c>
      <c r="K107" s="98">
        <v>6.6463978540686024E-3</v>
      </c>
      <c r="L107" s="98">
        <v>0</v>
      </c>
      <c r="M107" s="98">
        <v>7.4090204258003252E-3</v>
      </c>
      <c r="N107" s="98">
        <v>2.323504218285713E-2</v>
      </c>
      <c r="O107" s="98">
        <v>1.8515046720231527E-2</v>
      </c>
      <c r="P107" s="98">
        <v>0</v>
      </c>
      <c r="Q107" s="98">
        <v>0</v>
      </c>
      <c r="R107" s="98">
        <v>1.0273587930560081E-2</v>
      </c>
      <c r="S107" s="98">
        <v>1.2856417359183591E-2</v>
      </c>
      <c r="T107" s="98">
        <v>1.3788576005400311E-2</v>
      </c>
      <c r="U107" s="98">
        <v>1.2777346982333482E-2</v>
      </c>
      <c r="V107" s="98">
        <v>1.3384581043626694E-2</v>
      </c>
      <c r="W107" s="98">
        <v>8.4715177096521457E-3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1.4405164402687758E-4</v>
      </c>
      <c r="D108" s="98">
        <v>7.3702446562863748E-5</v>
      </c>
      <c r="E108" s="98">
        <v>2.9718599597664483E-5</v>
      </c>
      <c r="F108" s="98">
        <v>1.0974863861436954E-4</v>
      </c>
      <c r="G108" s="98">
        <v>1.4256341969092577E-4</v>
      </c>
      <c r="H108" s="98">
        <v>2.3571619925679741E-4</v>
      </c>
      <c r="I108" s="98">
        <v>2.1122958903591879E-4</v>
      </c>
      <c r="J108" s="98">
        <v>9.6199753128693637E-5</v>
      </c>
      <c r="K108" s="98">
        <v>2.7577797199528291E-5</v>
      </c>
      <c r="L108" s="98">
        <v>0</v>
      </c>
      <c r="M108" s="98">
        <v>3.1383342139194154E-5</v>
      </c>
      <c r="N108" s="98">
        <v>9.2343556819087861E-5</v>
      </c>
      <c r="O108" s="98">
        <v>7.8276982382041594E-5</v>
      </c>
      <c r="P108" s="98">
        <v>0</v>
      </c>
      <c r="Q108" s="98">
        <v>0</v>
      </c>
      <c r="R108" s="98">
        <v>4.0092440063446453E-5</v>
      </c>
      <c r="S108" s="98">
        <v>4.9733184085122945E-5</v>
      </c>
      <c r="T108" s="98">
        <v>5.2729271133038902E-5</v>
      </c>
      <c r="U108" s="98">
        <v>4.912541594478098E-5</v>
      </c>
      <c r="V108" s="98">
        <v>5.1156693770762298E-5</v>
      </c>
      <c r="W108" s="98">
        <v>3.1251891057021404E-5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1.1939837514643753E-3</v>
      </c>
      <c r="D109" s="122">
        <f t="shared" si="41"/>
        <v>1.156031883704123E-3</v>
      </c>
      <c r="E109" s="122">
        <f t="shared" si="41"/>
        <v>1.4358126295678107E-3</v>
      </c>
      <c r="F109" s="122">
        <f t="shared" si="41"/>
        <v>1.067326774623481E-3</v>
      </c>
      <c r="G109" s="122">
        <f t="shared" si="41"/>
        <v>1.2525919552685892E-3</v>
      </c>
      <c r="H109" s="122">
        <f t="shared" si="41"/>
        <v>3.0736891105528062E-3</v>
      </c>
      <c r="I109" s="122">
        <f t="shared" si="41"/>
        <v>3.1316642390921963E-3</v>
      </c>
      <c r="J109" s="122">
        <f t="shared" si="41"/>
        <v>1.8941286726333866E-3</v>
      </c>
      <c r="K109" s="122">
        <f t="shared" si="41"/>
        <v>4.1444949424815917E-4</v>
      </c>
      <c r="L109" s="122">
        <f t="shared" si="41"/>
        <v>0</v>
      </c>
      <c r="M109" s="122">
        <f t="shared" si="41"/>
        <v>2.3959218936108555E-4</v>
      </c>
      <c r="N109" s="122">
        <f t="shared" si="41"/>
        <v>1.7765989728672749E-3</v>
      </c>
      <c r="O109" s="122">
        <f t="shared" si="41"/>
        <v>8.818468363652887E-4</v>
      </c>
      <c r="P109" s="122">
        <f t="shared" si="41"/>
        <v>0</v>
      </c>
      <c r="Q109" s="122">
        <f t="shared" si="41"/>
        <v>0</v>
      </c>
      <c r="R109" s="122">
        <f t="shared" si="41"/>
        <v>5.5511511139882475E-4</v>
      </c>
      <c r="S109" s="122">
        <f t="shared" si="41"/>
        <v>1.0429498277740798E-3</v>
      </c>
      <c r="T109" s="122">
        <f t="shared" si="41"/>
        <v>1.4466736363142744E-3</v>
      </c>
      <c r="U109" s="122">
        <f t="shared" si="41"/>
        <v>1.1392971916649986E-3</v>
      </c>
      <c r="V109" s="122">
        <f t="shared" si="41"/>
        <v>9.2386348697854671E-4</v>
      </c>
      <c r="W109" s="122">
        <f t="shared" si="41"/>
        <v>2.2106439662189804E-4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1.1939837514643753E-3</v>
      </c>
      <c r="D110" s="98">
        <v>1.156031883704123E-3</v>
      </c>
      <c r="E110" s="98">
        <v>1.4358126295678107E-3</v>
      </c>
      <c r="F110" s="98">
        <v>1.067326774623481E-3</v>
      </c>
      <c r="G110" s="98">
        <v>1.2525919552685892E-3</v>
      </c>
      <c r="H110" s="98">
        <v>3.0736891105528062E-3</v>
      </c>
      <c r="I110" s="98">
        <v>3.1316642390921963E-3</v>
      </c>
      <c r="J110" s="98">
        <v>1.8941286726333866E-3</v>
      </c>
      <c r="K110" s="98">
        <v>4.1444949424815917E-4</v>
      </c>
      <c r="L110" s="98">
        <v>0</v>
      </c>
      <c r="M110" s="98">
        <v>2.3959218936108555E-4</v>
      </c>
      <c r="N110" s="98">
        <v>1.7765989728672749E-3</v>
      </c>
      <c r="O110" s="98">
        <v>8.818468363652887E-4</v>
      </c>
      <c r="P110" s="98">
        <v>0</v>
      </c>
      <c r="Q110" s="98">
        <v>0</v>
      </c>
      <c r="R110" s="98">
        <v>5.5511511139882475E-4</v>
      </c>
      <c r="S110" s="98">
        <v>1.0429498277740798E-3</v>
      </c>
      <c r="T110" s="98">
        <v>1.4466736363142744E-3</v>
      </c>
      <c r="U110" s="98">
        <v>1.1392971916649986E-3</v>
      </c>
      <c r="V110" s="98">
        <v>9.2386348697854671E-4</v>
      </c>
      <c r="W110" s="98">
        <v>2.2106439662189804E-4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6.8080479524342012E-3</v>
      </c>
      <c r="D111" s="122">
        <v>3.5498934285393734E-3</v>
      </c>
      <c r="E111" s="122">
        <v>1.3679306241055073E-3</v>
      </c>
      <c r="F111" s="122">
        <v>4.9742120520455159E-3</v>
      </c>
      <c r="G111" s="122">
        <v>5.9479652475199016E-3</v>
      </c>
      <c r="H111" s="122">
        <v>1.0203821078292903E-2</v>
      </c>
      <c r="I111" s="122">
        <v>9.0457460644138652E-3</v>
      </c>
      <c r="J111" s="122">
        <v>4.0293054203695946E-3</v>
      </c>
      <c r="K111" s="122">
        <v>1.1562047401266718E-3</v>
      </c>
      <c r="L111" s="122">
        <v>0</v>
      </c>
      <c r="M111" s="122">
        <v>1.6115091884862398E-3</v>
      </c>
      <c r="N111" s="122">
        <v>4.120323344169158E-3</v>
      </c>
      <c r="O111" s="122">
        <v>3.1978541792191373E-3</v>
      </c>
      <c r="P111" s="122">
        <v>0</v>
      </c>
      <c r="Q111" s="122">
        <v>0</v>
      </c>
      <c r="R111" s="122">
        <v>2.0141381093115255E-3</v>
      </c>
      <c r="S111" s="122">
        <v>2.666199393717498E-3</v>
      </c>
      <c r="T111" s="122">
        <v>2.8205166296205023E-3</v>
      </c>
      <c r="U111" s="122">
        <v>2.722613759908277E-3</v>
      </c>
      <c r="V111" s="122">
        <v>3.0739433759764752E-3</v>
      </c>
      <c r="W111" s="122">
        <v>2.0048655556669636E-3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9.0993968571436866E-4</v>
      </c>
      <c r="D112" s="98">
        <v>1.8720334983090997E-3</v>
      </c>
      <c r="E112" s="98">
        <v>3.784083270642258E-4</v>
      </c>
      <c r="F112" s="98">
        <v>4.9064009140189666E-4</v>
      </c>
      <c r="G112" s="98">
        <v>6.3863653979998449E-4</v>
      </c>
      <c r="H112" s="98">
        <v>1.258158523530172E-3</v>
      </c>
      <c r="I112" s="98">
        <v>5.9188640789462638E-3</v>
      </c>
      <c r="J112" s="98">
        <v>4.0293054203695946E-3</v>
      </c>
      <c r="K112" s="98">
        <v>1.1562047401266718E-3</v>
      </c>
      <c r="L112" s="98">
        <v>0</v>
      </c>
      <c r="M112" s="98">
        <v>6.7023617385600083E-4</v>
      </c>
      <c r="N112" s="98">
        <v>2.3394854881333767E-3</v>
      </c>
      <c r="O112" s="98">
        <v>2.0501175443241441E-3</v>
      </c>
      <c r="P112" s="98">
        <v>0</v>
      </c>
      <c r="Q112" s="98">
        <v>0</v>
      </c>
      <c r="R112" s="98">
        <v>1.6403148861744209E-3</v>
      </c>
      <c r="S112" s="98">
        <v>1.6282977598674319E-3</v>
      </c>
      <c r="T112" s="98">
        <v>2.4472331115032221E-3</v>
      </c>
      <c r="U112" s="98">
        <v>1.9742890293075817E-3</v>
      </c>
      <c r="V112" s="98">
        <v>1.9017644652561312E-3</v>
      </c>
      <c r="W112" s="98">
        <v>1.7621310381731932E-3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9.2251728032692314E-5</v>
      </c>
      <c r="S113" s="98">
        <v>0</v>
      </c>
      <c r="T113" s="98">
        <v>0</v>
      </c>
      <c r="U113" s="98">
        <v>0</v>
      </c>
      <c r="V113" s="98">
        <v>0</v>
      </c>
      <c r="W113" s="98">
        <v>8.2058825096532309E-5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1.4011545417682793E-5</v>
      </c>
      <c r="S114" s="101">
        <v>0</v>
      </c>
      <c r="T114" s="101">
        <v>0</v>
      </c>
      <c r="U114" s="101">
        <v>0</v>
      </c>
      <c r="V114" s="101">
        <v>0</v>
      </c>
      <c r="W114" s="101">
        <v>1.3658412450659961E-6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7.8240182615009523E-5</v>
      </c>
      <c r="S115" s="104">
        <v>0</v>
      </c>
      <c r="T115" s="104">
        <v>0</v>
      </c>
      <c r="U115" s="104">
        <v>0</v>
      </c>
      <c r="V115" s="104">
        <v>0</v>
      </c>
      <c r="W115" s="104">
        <v>8.0692983851466313E-5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5.6981598498529479E-3</v>
      </c>
      <c r="D116" s="101">
        <v>1.6778599302302735E-3</v>
      </c>
      <c r="E116" s="101">
        <v>9.895222970412816E-4</v>
      </c>
      <c r="F116" s="101">
        <v>4.3792758040255876E-3</v>
      </c>
      <c r="G116" s="101">
        <v>4.8081441992276147E-3</v>
      </c>
      <c r="H116" s="101">
        <v>8.3489962324792503E-3</v>
      </c>
      <c r="I116" s="101">
        <v>2.6526867028104188E-3</v>
      </c>
      <c r="J116" s="101">
        <v>0</v>
      </c>
      <c r="K116" s="101">
        <v>0</v>
      </c>
      <c r="L116" s="101">
        <v>0</v>
      </c>
      <c r="M116" s="101">
        <v>8.3662878175382765E-4</v>
      </c>
      <c r="N116" s="101">
        <v>1.3850214095425949E-3</v>
      </c>
      <c r="O116" s="101">
        <v>8.6079235514635035E-4</v>
      </c>
      <c r="P116" s="101">
        <v>0</v>
      </c>
      <c r="Q116" s="101">
        <v>0</v>
      </c>
      <c r="R116" s="101">
        <v>1.8759275922567209E-4</v>
      </c>
      <c r="S116" s="101">
        <v>5.6536508108870332E-4</v>
      </c>
      <c r="T116" s="101">
        <v>2.7974150508317528E-4</v>
      </c>
      <c r="U116" s="101">
        <v>4.6746766836878057E-4</v>
      </c>
      <c r="V116" s="101">
        <v>6.3078822510509382E-4</v>
      </c>
      <c r="W116" s="101">
        <v>8.0163809803636757E-5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1.9994841686688512E-4</v>
      </c>
      <c r="D117" s="104">
        <v>0</v>
      </c>
      <c r="E117" s="104">
        <v>0</v>
      </c>
      <c r="F117" s="104">
        <v>1.0429615661803129E-4</v>
      </c>
      <c r="G117" s="104">
        <v>5.0118450849230252E-4</v>
      </c>
      <c r="H117" s="104">
        <v>5.9666632228348216E-4</v>
      </c>
      <c r="I117" s="104">
        <v>4.7419528265718255E-4</v>
      </c>
      <c r="J117" s="104">
        <v>0</v>
      </c>
      <c r="K117" s="104">
        <v>0</v>
      </c>
      <c r="L117" s="104">
        <v>0</v>
      </c>
      <c r="M117" s="104">
        <v>1.0464423287641142E-4</v>
      </c>
      <c r="N117" s="104">
        <v>3.9581644649318667E-4</v>
      </c>
      <c r="O117" s="104">
        <v>2.8694427974864289E-4</v>
      </c>
      <c r="P117" s="104">
        <v>0</v>
      </c>
      <c r="Q117" s="104">
        <v>0</v>
      </c>
      <c r="R117" s="104">
        <v>9.3978735878740363E-5</v>
      </c>
      <c r="S117" s="104">
        <v>4.725365527613629E-4</v>
      </c>
      <c r="T117" s="104">
        <v>9.3542013034104957E-5</v>
      </c>
      <c r="U117" s="104">
        <v>2.8085706223191463E-4</v>
      </c>
      <c r="V117" s="104">
        <v>5.413906856152499E-4</v>
      </c>
      <c r="W117" s="104">
        <v>8.0511882593601111E-5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3.1255197886312356E-5</v>
      </c>
      <c r="D118" s="98">
        <v>0</v>
      </c>
      <c r="E118" s="98">
        <v>0</v>
      </c>
      <c r="F118" s="98">
        <v>2.0110590561424702E-5</v>
      </c>
      <c r="G118" s="98">
        <v>8.238443762970094E-5</v>
      </c>
      <c r="H118" s="98">
        <v>9.9643028468677849E-5</v>
      </c>
      <c r="I118" s="98">
        <v>7.9718298306221126E-5</v>
      </c>
      <c r="J118" s="98">
        <v>0</v>
      </c>
      <c r="K118" s="98">
        <v>0</v>
      </c>
      <c r="L118" s="98">
        <v>0</v>
      </c>
      <c r="M118" s="98">
        <v>2.0392638054668349E-5</v>
      </c>
      <c r="N118" s="98">
        <v>5.9442031956182964E-5</v>
      </c>
      <c r="O118" s="98">
        <v>4.241008930919003E-5</v>
      </c>
      <c r="P118" s="98">
        <v>0</v>
      </c>
      <c r="Q118" s="98">
        <v>0</v>
      </c>
      <c r="R118" s="98">
        <v>1.4568496633831411E-5</v>
      </c>
      <c r="S118" s="98">
        <v>7.8524279942605916E-5</v>
      </c>
      <c r="T118" s="98">
        <v>1.4034491607832382E-5</v>
      </c>
      <c r="U118" s="98">
        <v>4.8135324137904972E-5</v>
      </c>
      <c r="V118" s="98">
        <v>8.5767455640161974E-5</v>
      </c>
      <c r="W118" s="98">
        <v>1.5895319713592815E-5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1.6869321898057275E-4</v>
      </c>
      <c r="D119" s="98">
        <v>0</v>
      </c>
      <c r="E119" s="98">
        <v>0</v>
      </c>
      <c r="F119" s="98">
        <v>8.4185566056606585E-5</v>
      </c>
      <c r="G119" s="98">
        <v>4.1880007086260158E-4</v>
      </c>
      <c r="H119" s="98">
        <v>4.9702329381480427E-4</v>
      </c>
      <c r="I119" s="98">
        <v>3.9447698435096141E-4</v>
      </c>
      <c r="J119" s="98">
        <v>0</v>
      </c>
      <c r="K119" s="98">
        <v>0</v>
      </c>
      <c r="L119" s="98">
        <v>0</v>
      </c>
      <c r="M119" s="98">
        <v>8.4251594821743066E-5</v>
      </c>
      <c r="N119" s="98">
        <v>3.363744145370037E-4</v>
      </c>
      <c r="O119" s="98">
        <v>2.4453419043945286E-4</v>
      </c>
      <c r="P119" s="98">
        <v>0</v>
      </c>
      <c r="Q119" s="98">
        <v>0</v>
      </c>
      <c r="R119" s="98">
        <v>7.9410239244908959E-5</v>
      </c>
      <c r="S119" s="98">
        <v>3.9401227281875701E-4</v>
      </c>
      <c r="T119" s="98">
        <v>7.9507521426272571E-5</v>
      </c>
      <c r="U119" s="98">
        <v>2.3272173809400968E-4</v>
      </c>
      <c r="V119" s="98">
        <v>4.5562322997508796E-4</v>
      </c>
      <c r="W119" s="98">
        <v>6.4616562880008289E-5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3.7019905390253231E-3</v>
      </c>
      <c r="D120" s="122">
        <v>1.8743968960804607E-3</v>
      </c>
      <c r="E120" s="122">
        <v>7.2577147684106387E-4</v>
      </c>
      <c r="F120" s="122">
        <v>2.8463579768110204E-3</v>
      </c>
      <c r="G120" s="122">
        <v>3.0384687110100459E-3</v>
      </c>
      <c r="H120" s="122">
        <v>5.4665641535494086E-3</v>
      </c>
      <c r="I120" s="122">
        <v>4.6038038663683625E-3</v>
      </c>
      <c r="J120" s="122">
        <v>1.9122112968464036E-3</v>
      </c>
      <c r="K120" s="122">
        <v>4.9087548327982522E-4</v>
      </c>
      <c r="L120" s="122">
        <v>0</v>
      </c>
      <c r="M120" s="122">
        <v>6.8359293292985881E-4</v>
      </c>
      <c r="N120" s="122">
        <v>1.4573947979070749E-3</v>
      </c>
      <c r="O120" s="122">
        <v>1.2180058564541837E-3</v>
      </c>
      <c r="P120" s="122">
        <v>0</v>
      </c>
      <c r="Q120" s="122">
        <v>0</v>
      </c>
      <c r="R120" s="122">
        <v>8.363823472129808E-4</v>
      </c>
      <c r="S120" s="122">
        <v>1.265611890105673E-3</v>
      </c>
      <c r="T120" s="122">
        <v>1.2695574270335994E-3</v>
      </c>
      <c r="U120" s="122">
        <v>1.2611101552504353E-3</v>
      </c>
      <c r="V120" s="122">
        <v>1.5668903314509644E-3</v>
      </c>
      <c r="W120" s="122">
        <v>1.0819902377560888E-3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1.1780831003498483E-3</v>
      </c>
      <c r="D121" s="98">
        <v>6.5318100091623006E-4</v>
      </c>
      <c r="E121" s="98">
        <v>3.1964909944878848E-4</v>
      </c>
      <c r="F121" s="98">
        <v>1.1437447579286453E-3</v>
      </c>
      <c r="G121" s="98">
        <v>9.6420800109081107E-4</v>
      </c>
      <c r="H121" s="98">
        <v>1.4931704086727203E-3</v>
      </c>
      <c r="I121" s="98">
        <v>1.22121725738771E-3</v>
      </c>
      <c r="J121" s="98">
        <v>1.1067683341833281E-3</v>
      </c>
      <c r="K121" s="98">
        <v>2.1933571759852753E-4</v>
      </c>
      <c r="L121" s="98">
        <v>0</v>
      </c>
      <c r="M121" s="98">
        <v>2.63052213770229E-4</v>
      </c>
      <c r="N121" s="98">
        <v>5.7029181129828257E-4</v>
      </c>
      <c r="O121" s="98">
        <v>3.7940623532635507E-4</v>
      </c>
      <c r="P121" s="98">
        <v>0</v>
      </c>
      <c r="Q121" s="98">
        <v>0</v>
      </c>
      <c r="R121" s="98">
        <v>3.1190939096146098E-4</v>
      </c>
      <c r="S121" s="98">
        <v>3.3895925279586693E-4</v>
      </c>
      <c r="T121" s="98">
        <v>3.942450948291268E-4</v>
      </c>
      <c r="U121" s="98">
        <v>3.928072830807502E-4</v>
      </c>
      <c r="V121" s="98">
        <v>4.9050351738848762E-4</v>
      </c>
      <c r="W121" s="98">
        <v>3.0220030088768014E-4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2.523907438675475E-3</v>
      </c>
      <c r="D122" s="33">
        <v>1.2212158951642306E-3</v>
      </c>
      <c r="E122" s="33">
        <v>4.0612237739227539E-4</v>
      </c>
      <c r="F122" s="33">
        <v>1.7026132188823751E-3</v>
      </c>
      <c r="G122" s="33">
        <v>2.074260709919235E-3</v>
      </c>
      <c r="H122" s="33">
        <v>3.9733937448766885E-3</v>
      </c>
      <c r="I122" s="33">
        <v>3.3825866089806527E-3</v>
      </c>
      <c r="J122" s="33">
        <v>8.0544296266307552E-4</v>
      </c>
      <c r="K122" s="33">
        <v>2.7153976568129767E-4</v>
      </c>
      <c r="L122" s="33">
        <v>0</v>
      </c>
      <c r="M122" s="33">
        <v>4.2054071915962975E-4</v>
      </c>
      <c r="N122" s="33">
        <v>8.8710298660879246E-4</v>
      </c>
      <c r="O122" s="33">
        <v>8.3859962112782863E-4</v>
      </c>
      <c r="P122" s="33">
        <v>0</v>
      </c>
      <c r="Q122" s="33">
        <v>0</v>
      </c>
      <c r="R122" s="33">
        <v>5.2447295625151981E-4</v>
      </c>
      <c r="S122" s="33">
        <v>9.2665263730980598E-4</v>
      </c>
      <c r="T122" s="33">
        <v>8.7531233220447253E-4</v>
      </c>
      <c r="U122" s="33">
        <v>8.6830287216968505E-4</v>
      </c>
      <c r="V122" s="33">
        <v>1.0763868140624769E-3</v>
      </c>
      <c r="W122" s="33">
        <v>7.7978993686840872E-4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48.991871195113625</v>
      </c>
      <c r="G124" s="117">
        <f t="shared" si="42"/>
        <v>0.57049660327121465</v>
      </c>
      <c r="H124" s="117">
        <f t="shared" si="42"/>
        <v>2.8705507477245047</v>
      </c>
      <c r="I124" s="117">
        <f t="shared" si="42"/>
        <v>0</v>
      </c>
      <c r="J124" s="117">
        <f t="shared" si="42"/>
        <v>1.2276085180614564</v>
      </c>
      <c r="K124" s="117">
        <f t="shared" si="42"/>
        <v>5.706871271862358</v>
      </c>
      <c r="L124" s="117">
        <f t="shared" si="42"/>
        <v>11.281814199666771</v>
      </c>
      <c r="M124" s="117">
        <f t="shared" si="42"/>
        <v>73.313625429203228</v>
      </c>
      <c r="N124" s="117">
        <f t="shared" si="42"/>
        <v>45.885733941544821</v>
      </c>
      <c r="O124" s="117">
        <f t="shared" si="42"/>
        <v>44.141379745881459</v>
      </c>
      <c r="P124" s="117">
        <f t="shared" si="42"/>
        <v>36.053861414194152</v>
      </c>
      <c r="Q124" s="117">
        <f t="shared" si="42"/>
        <v>14.330927419521924</v>
      </c>
      <c r="R124" s="117">
        <f t="shared" ref="R124:V124" si="43">R125+R128+R130+R139</f>
        <v>12.290762029118641</v>
      </c>
      <c r="S124" s="117">
        <f t="shared" si="43"/>
        <v>6.3314163615458199</v>
      </c>
      <c r="T124" s="117">
        <f t="shared" si="43"/>
        <v>7.6314748286656888</v>
      </c>
      <c r="U124" s="117">
        <f t="shared" si="43"/>
        <v>5.4462462320878036</v>
      </c>
      <c r="V124" s="117">
        <f t="shared" si="43"/>
        <v>0</v>
      </c>
      <c r="W124" s="117">
        <f t="shared" ref="W124" si="44">W125+W128+W130+W139</f>
        <v>0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37.468540130642282</v>
      </c>
      <c r="G125" s="122">
        <f t="shared" si="45"/>
        <v>0.4621372323017956</v>
      </c>
      <c r="H125" s="122">
        <f t="shared" si="45"/>
        <v>2.1433781369307314</v>
      </c>
      <c r="I125" s="122">
        <f t="shared" si="45"/>
        <v>0</v>
      </c>
      <c r="J125" s="122">
        <f t="shared" si="45"/>
        <v>0.63578405504669389</v>
      </c>
      <c r="K125" s="122">
        <f t="shared" si="45"/>
        <v>2.8766521966816985</v>
      </c>
      <c r="L125" s="122">
        <f t="shared" si="45"/>
        <v>7.3661737805755383</v>
      </c>
      <c r="M125" s="122">
        <f t="shared" si="45"/>
        <v>56.248320910858496</v>
      </c>
      <c r="N125" s="122">
        <f t="shared" si="45"/>
        <v>34.473380101953332</v>
      </c>
      <c r="O125" s="122">
        <f t="shared" si="45"/>
        <v>33.967978860593895</v>
      </c>
      <c r="P125" s="122">
        <f t="shared" si="45"/>
        <v>27.356982164418021</v>
      </c>
      <c r="Q125" s="122">
        <f t="shared" si="45"/>
        <v>10.984760629452067</v>
      </c>
      <c r="R125" s="122">
        <f t="shared" ref="R125:V125" si="46">SUM(R126:R127)</f>
        <v>9.1870517749592082</v>
      </c>
      <c r="S125" s="122">
        <f t="shared" si="46"/>
        <v>4.5223983043547449</v>
      </c>
      <c r="T125" s="122">
        <f t="shared" si="46"/>
        <v>5.5093863735373567</v>
      </c>
      <c r="U125" s="122">
        <f t="shared" si="46"/>
        <v>3.7381723721964621</v>
      </c>
      <c r="V125" s="122">
        <f t="shared" si="46"/>
        <v>0</v>
      </c>
      <c r="W125" s="122">
        <f t="shared" ref="W125" si="47">SUM(W126:W127)</f>
        <v>0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37.29192444481194</v>
      </c>
      <c r="G126" s="98">
        <v>0.45998932568809298</v>
      </c>
      <c r="H126" s="98">
        <v>2.1337199542674048</v>
      </c>
      <c r="I126" s="98">
        <v>0</v>
      </c>
      <c r="J126" s="98">
        <v>0.63312050767987427</v>
      </c>
      <c r="K126" s="98">
        <v>2.8647654690340496</v>
      </c>
      <c r="L126" s="98">
        <v>7.3349359139033243</v>
      </c>
      <c r="M126" s="98">
        <v>56.011067617225812</v>
      </c>
      <c r="N126" s="98">
        <v>34.336914122879804</v>
      </c>
      <c r="O126" s="98">
        <v>33.824975332803405</v>
      </c>
      <c r="P126" s="98">
        <v>27.239244877786739</v>
      </c>
      <c r="Q126" s="98">
        <v>10.941890197149313</v>
      </c>
      <c r="R126" s="98">
        <v>9.1513388859214171</v>
      </c>
      <c r="S126" s="98">
        <v>4.5049714762217024</v>
      </c>
      <c r="T126" s="98">
        <v>5.4883980402795496</v>
      </c>
      <c r="U126" s="98">
        <v>3.7238551642412889</v>
      </c>
      <c r="V126" s="98">
        <v>0</v>
      </c>
      <c r="W126" s="98">
        <v>0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0.1766156858303439</v>
      </c>
      <c r="G127" s="98">
        <v>2.1479066137026193E-3</v>
      </c>
      <c r="H127" s="98">
        <v>9.6581826633264437E-3</v>
      </c>
      <c r="I127" s="98">
        <v>0</v>
      </c>
      <c r="J127" s="98">
        <v>2.6635473668196051E-3</v>
      </c>
      <c r="K127" s="98">
        <v>1.1886727647649049E-2</v>
      </c>
      <c r="L127" s="98">
        <v>3.1237866672213808E-2</v>
      </c>
      <c r="M127" s="98">
        <v>0.23725329363268105</v>
      </c>
      <c r="N127" s="98">
        <v>0.13646597907352673</v>
      </c>
      <c r="O127" s="98">
        <v>0.14300352779048967</v>
      </c>
      <c r="P127" s="98">
        <v>0.11773728663128341</v>
      </c>
      <c r="Q127" s="98">
        <v>4.2870432302754981E-2</v>
      </c>
      <c r="R127" s="98">
        <v>3.5712889037791996E-2</v>
      </c>
      <c r="S127" s="98">
        <v>1.7426828133042922E-2</v>
      </c>
      <c r="T127" s="98">
        <v>2.0988333257806767E-2</v>
      </c>
      <c r="U127" s="98">
        <v>1.4317207955173262E-2</v>
      </c>
      <c r="V127" s="98">
        <v>0</v>
      </c>
      <c r="W127" s="98">
        <v>0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1.1363472393824661</v>
      </c>
      <c r="G128" s="122">
        <f t="shared" si="48"/>
        <v>1.3127163691214815E-2</v>
      </c>
      <c r="H128" s="122">
        <f t="shared" si="48"/>
        <v>0.10642648545289092</v>
      </c>
      <c r="I128" s="122">
        <f t="shared" si="48"/>
        <v>0</v>
      </c>
      <c r="J128" s="122">
        <f t="shared" si="48"/>
        <v>0.15897151359601638</v>
      </c>
      <c r="K128" s="122">
        <f t="shared" si="48"/>
        <v>0.62720023462888086</v>
      </c>
      <c r="L128" s="122">
        <f t="shared" si="48"/>
        <v>0.44962617548376566</v>
      </c>
      <c r="M128" s="122">
        <f t="shared" si="48"/>
        <v>1.6935573904988332</v>
      </c>
      <c r="N128" s="122">
        <f t="shared" si="48"/>
        <v>2.7936551322292407</v>
      </c>
      <c r="O128" s="122">
        <f t="shared" si="48"/>
        <v>1.6702179080758568</v>
      </c>
      <c r="P128" s="122">
        <f t="shared" si="48"/>
        <v>0.45643744137547382</v>
      </c>
      <c r="Q128" s="122">
        <f t="shared" si="48"/>
        <v>0.31242266506780469</v>
      </c>
      <c r="R128" s="122">
        <f t="shared" si="48"/>
        <v>0.48888987860894495</v>
      </c>
      <c r="S128" s="122">
        <f t="shared" si="48"/>
        <v>0.37514103035935364</v>
      </c>
      <c r="T128" s="122">
        <f t="shared" si="48"/>
        <v>0.56264031063534758</v>
      </c>
      <c r="U128" s="122">
        <f t="shared" si="48"/>
        <v>0.38039122705238415</v>
      </c>
      <c r="V128" s="122">
        <f t="shared" si="48"/>
        <v>0</v>
      </c>
      <c r="W128" s="122">
        <f t="shared" si="48"/>
        <v>0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1.1363472393824661</v>
      </c>
      <c r="G129" s="98">
        <v>1.3127163691214815E-2</v>
      </c>
      <c r="H129" s="98">
        <v>0.10642648545289092</v>
      </c>
      <c r="I129" s="98">
        <v>0</v>
      </c>
      <c r="J129" s="98">
        <v>0.15897151359601638</v>
      </c>
      <c r="K129" s="98">
        <v>0.62720023462888086</v>
      </c>
      <c r="L129" s="98">
        <v>0.44962617548376566</v>
      </c>
      <c r="M129" s="98">
        <v>1.6935573904988332</v>
      </c>
      <c r="N129" s="98">
        <v>2.7936551322292407</v>
      </c>
      <c r="O129" s="98">
        <v>1.6702179080758568</v>
      </c>
      <c r="P129" s="98">
        <v>0.45643744137547382</v>
      </c>
      <c r="Q129" s="98">
        <v>0.31242266506780469</v>
      </c>
      <c r="R129" s="98">
        <v>0.48888987860894495</v>
      </c>
      <c r="S129" s="98">
        <v>0.37514103035935364</v>
      </c>
      <c r="T129" s="98">
        <v>0.56264031063534758</v>
      </c>
      <c r="U129" s="98">
        <v>0.38039122705238415</v>
      </c>
      <c r="V129" s="98">
        <v>0</v>
      </c>
      <c r="W129" s="98">
        <v>0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7.3332876875460524</v>
      </c>
      <c r="G130" s="122">
        <v>6.339439277800564E-2</v>
      </c>
      <c r="H130" s="122">
        <v>0.43415327973212026</v>
      </c>
      <c r="I130" s="122">
        <v>0</v>
      </c>
      <c r="J130" s="122">
        <v>0.2747781840621088</v>
      </c>
      <c r="K130" s="122">
        <v>1.4165515398674691</v>
      </c>
      <c r="L130" s="122">
        <v>2.2878063072198085</v>
      </c>
      <c r="M130" s="122">
        <v>11.448515081300556</v>
      </c>
      <c r="N130" s="122">
        <v>6.2634114317430907</v>
      </c>
      <c r="O130" s="122">
        <v>6.1348569529220756</v>
      </c>
      <c r="P130" s="122">
        <v>6.0117451170567833</v>
      </c>
      <c r="Q130" s="122">
        <v>2.1648728629257095</v>
      </c>
      <c r="R130" s="122">
        <v>1.8678453100763943</v>
      </c>
      <c r="S130" s="122">
        <v>0.97202615378157031</v>
      </c>
      <c r="T130" s="122">
        <v>1.0693049464269471</v>
      </c>
      <c r="U130" s="122">
        <v>0.90567801811581616</v>
      </c>
      <c r="V130" s="122">
        <v>0</v>
      </c>
      <c r="W130" s="122">
        <v>0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6.3626876948366862</v>
      </c>
      <c r="G131" s="98">
        <v>1.2855664037298123E-3</v>
      </c>
      <c r="H131" s="98">
        <v>0.43365930312837458</v>
      </c>
      <c r="I131" s="98">
        <v>0</v>
      </c>
      <c r="J131" s="98">
        <v>2.9921487608711123E-2</v>
      </c>
      <c r="K131" s="98">
        <v>0.1472878941267047</v>
      </c>
      <c r="L131" s="98">
        <v>0.85501446561477834</v>
      </c>
      <c r="M131" s="98">
        <v>11.411727391528524</v>
      </c>
      <c r="N131" s="98">
        <v>5.8259385737095588</v>
      </c>
      <c r="O131" s="98">
        <v>5.973070213955503</v>
      </c>
      <c r="P131" s="98">
        <v>5.976921058807938</v>
      </c>
      <c r="Q131" s="98">
        <v>2.0158766691143115</v>
      </c>
      <c r="R131" s="98">
        <v>1.4035087994384949</v>
      </c>
      <c r="S131" s="98">
        <v>0.48637824909556243</v>
      </c>
      <c r="T131" s="98">
        <v>0.13323229705143763</v>
      </c>
      <c r="U131" s="98">
        <v>0.32959183695794686</v>
      </c>
      <c r="V131" s="98">
        <v>0</v>
      </c>
      <c r="W131" s="98">
        <v>0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2.5633636591394417E-3</v>
      </c>
      <c r="G132" s="98">
        <v>0</v>
      </c>
      <c r="H132" s="98">
        <v>4.9397660374569756E-4</v>
      </c>
      <c r="I132" s="98">
        <v>0</v>
      </c>
      <c r="J132" s="98">
        <v>0</v>
      </c>
      <c r="K132" s="98">
        <v>0</v>
      </c>
      <c r="L132" s="98">
        <v>2.7869793110592415E-3</v>
      </c>
      <c r="M132" s="98">
        <v>3.6787689772032249E-2</v>
      </c>
      <c r="N132" s="98">
        <v>1.4424769047759755E-2</v>
      </c>
      <c r="O132" s="98">
        <v>3.4961654133994061E-2</v>
      </c>
      <c r="P132" s="98">
        <v>3.4824058248845567E-2</v>
      </c>
      <c r="Q132" s="98">
        <v>1.144870646233292E-2</v>
      </c>
      <c r="R132" s="98">
        <v>1.1778175498747021E-2</v>
      </c>
      <c r="S132" s="98">
        <v>8.0751174144536573E-4</v>
      </c>
      <c r="T132" s="98">
        <v>1.2231846995714713E-2</v>
      </c>
      <c r="U132" s="98">
        <v>0</v>
      </c>
      <c r="V132" s="98">
        <v>0</v>
      </c>
      <c r="W132" s="98">
        <v>0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4.9530764823705188E-4</v>
      </c>
      <c r="G133" s="101">
        <v>0</v>
      </c>
      <c r="H133" s="101">
        <v>8.2780900005869693E-5</v>
      </c>
      <c r="I133" s="101">
        <v>0</v>
      </c>
      <c r="J133" s="101">
        <v>0</v>
      </c>
      <c r="K133" s="101">
        <v>0</v>
      </c>
      <c r="L133" s="101">
        <v>2.6310161262090257E-5</v>
      </c>
      <c r="M133" s="101">
        <v>7.2302299253346886E-3</v>
      </c>
      <c r="N133" s="101">
        <v>2.1752676165520718E-3</v>
      </c>
      <c r="O133" s="101">
        <v>5.2737691659927744E-3</v>
      </c>
      <c r="P133" s="101">
        <v>7.7811600910451225E-3</v>
      </c>
      <c r="Q133" s="101">
        <v>1.8487789087135854E-3</v>
      </c>
      <c r="R133" s="101">
        <v>1.8377158284790926E-3</v>
      </c>
      <c r="S133" s="101">
        <v>1.3317261866819147E-4</v>
      </c>
      <c r="T133" s="101">
        <v>1.9047317340974727E-3</v>
      </c>
      <c r="U133" s="101">
        <v>0</v>
      </c>
      <c r="V133" s="101">
        <v>0</v>
      </c>
      <c r="W133" s="101">
        <v>0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2.0680560109023901E-3</v>
      </c>
      <c r="G134" s="104">
        <v>0</v>
      </c>
      <c r="H134" s="104">
        <v>4.1119570373982791E-4</v>
      </c>
      <c r="I134" s="104">
        <v>0</v>
      </c>
      <c r="J134" s="104">
        <v>0</v>
      </c>
      <c r="K134" s="104">
        <v>0</v>
      </c>
      <c r="L134" s="104">
        <v>2.7606691497971511E-3</v>
      </c>
      <c r="M134" s="104">
        <v>2.955745984669756E-2</v>
      </c>
      <c r="N134" s="104">
        <v>1.2249501431207684E-2</v>
      </c>
      <c r="O134" s="104">
        <v>2.9687884968001288E-2</v>
      </c>
      <c r="P134" s="104">
        <v>2.7042898157800446E-2</v>
      </c>
      <c r="Q134" s="104">
        <v>9.5999275536193338E-3</v>
      </c>
      <c r="R134" s="104">
        <v>9.9404596702679284E-3</v>
      </c>
      <c r="S134" s="104">
        <v>6.7433912277717431E-4</v>
      </c>
      <c r="T134" s="104">
        <v>1.032711526161724E-2</v>
      </c>
      <c r="U134" s="104">
        <v>0</v>
      </c>
      <c r="V134" s="104">
        <v>0</v>
      </c>
      <c r="W134" s="104">
        <v>0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0.9373735590045249</v>
      </c>
      <c r="G135" s="101">
        <v>5.6696033682558961E-2</v>
      </c>
      <c r="H135" s="101">
        <v>0</v>
      </c>
      <c r="I135" s="101">
        <v>0</v>
      </c>
      <c r="J135" s="101">
        <v>0.16599822612701126</v>
      </c>
      <c r="K135" s="101">
        <v>0.91573416313921729</v>
      </c>
      <c r="L135" s="101">
        <v>0.75098581518605378</v>
      </c>
      <c r="M135" s="101">
        <v>0</v>
      </c>
      <c r="N135" s="101">
        <v>0.32834900416227664</v>
      </c>
      <c r="O135" s="101">
        <v>9.1148346050496862E-2</v>
      </c>
      <c r="P135" s="101">
        <v>0</v>
      </c>
      <c r="Q135" s="101">
        <v>0.1051051381586549</v>
      </c>
      <c r="R135" s="101">
        <v>0.26394301223052058</v>
      </c>
      <c r="S135" s="101">
        <v>0.2804210802199969</v>
      </c>
      <c r="T135" s="101">
        <v>0.61496507534118028</v>
      </c>
      <c r="U135" s="101">
        <v>0.38248204625933618</v>
      </c>
      <c r="V135" s="101">
        <v>0</v>
      </c>
      <c r="W135" s="101">
        <v>0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3.0663070045701197E-2</v>
      </c>
      <c r="G136" s="104">
        <v>5.4127926917168674E-3</v>
      </c>
      <c r="H136" s="104">
        <v>0</v>
      </c>
      <c r="I136" s="104">
        <v>0</v>
      </c>
      <c r="J136" s="104">
        <v>7.8858470326386404E-2</v>
      </c>
      <c r="K136" s="104">
        <v>0.35352948260154704</v>
      </c>
      <c r="L136" s="104">
        <v>0.67901904710791738</v>
      </c>
      <c r="M136" s="104">
        <v>0</v>
      </c>
      <c r="N136" s="104">
        <v>9.4699084823494928E-2</v>
      </c>
      <c r="O136" s="104">
        <v>3.5676738782081267E-2</v>
      </c>
      <c r="P136" s="104">
        <v>0</v>
      </c>
      <c r="Q136" s="104">
        <v>3.2442349190410454E-2</v>
      </c>
      <c r="R136" s="104">
        <v>0.18861532290863192</v>
      </c>
      <c r="S136" s="104">
        <v>0.20441931272456562</v>
      </c>
      <c r="T136" s="104">
        <v>0.30887572703861449</v>
      </c>
      <c r="U136" s="104">
        <v>0.19360413489853315</v>
      </c>
      <c r="V136" s="104">
        <v>0</v>
      </c>
      <c r="W136" s="104">
        <v>0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5.9125136250588609E-3</v>
      </c>
      <c r="G137" s="98">
        <v>8.8975192640077016E-4</v>
      </c>
      <c r="H137" s="98">
        <v>0</v>
      </c>
      <c r="I137" s="98">
        <v>0</v>
      </c>
      <c r="J137" s="98">
        <v>1.6769967914230598E-2</v>
      </c>
      <c r="K137" s="98">
        <v>6.3068913074860039E-2</v>
      </c>
      <c r="L137" s="98">
        <v>0.11189906306750115</v>
      </c>
      <c r="M137" s="98">
        <v>0</v>
      </c>
      <c r="N137" s="98">
        <v>1.4221506145516778E-2</v>
      </c>
      <c r="O137" s="98">
        <v>5.2729877707759602E-3</v>
      </c>
      <c r="P137" s="98">
        <v>0</v>
      </c>
      <c r="Q137" s="98">
        <v>5.2232846187059674E-3</v>
      </c>
      <c r="R137" s="98">
        <v>2.9238972744099645E-2</v>
      </c>
      <c r="S137" s="98">
        <v>3.3969603503171325E-2</v>
      </c>
      <c r="T137" s="98">
        <v>4.634189128906252E-2</v>
      </c>
      <c r="U137" s="98">
        <v>3.3181283439062494E-2</v>
      </c>
      <c r="V137" s="98">
        <v>0</v>
      </c>
      <c r="W137" s="98">
        <v>0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2.4750556420642337E-2</v>
      </c>
      <c r="G138" s="98">
        <v>4.5230407653160977E-3</v>
      </c>
      <c r="H138" s="98">
        <v>0</v>
      </c>
      <c r="I138" s="98">
        <v>0</v>
      </c>
      <c r="J138" s="98">
        <v>6.2088502412155799E-2</v>
      </c>
      <c r="K138" s="98">
        <v>0.29046056952668697</v>
      </c>
      <c r="L138" s="98">
        <v>0.56711998404041619</v>
      </c>
      <c r="M138" s="98">
        <v>0</v>
      </c>
      <c r="N138" s="98">
        <v>8.0477578677978154E-2</v>
      </c>
      <c r="O138" s="98">
        <v>3.0403751011305307E-2</v>
      </c>
      <c r="P138" s="98">
        <v>0</v>
      </c>
      <c r="Q138" s="98">
        <v>2.7219064571704484E-2</v>
      </c>
      <c r="R138" s="98">
        <v>0.15937635016453228</v>
      </c>
      <c r="S138" s="98">
        <v>0.1704497092213943</v>
      </c>
      <c r="T138" s="98">
        <v>0.26253383574955197</v>
      </c>
      <c r="U138" s="98">
        <v>0.16042285145947066</v>
      </c>
      <c r="V138" s="98">
        <v>0</v>
      </c>
      <c r="W138" s="98">
        <v>0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3.0536961375428202</v>
      </c>
      <c r="G139" s="122">
        <v>3.1837814500198583E-2</v>
      </c>
      <c r="H139" s="122">
        <v>0.18659284560876169</v>
      </c>
      <c r="I139" s="122">
        <v>0</v>
      </c>
      <c r="J139" s="122">
        <v>0.15807476535663748</v>
      </c>
      <c r="K139" s="122">
        <v>0.78646730068430937</v>
      </c>
      <c r="L139" s="122">
        <v>1.1782079363876599</v>
      </c>
      <c r="M139" s="122">
        <v>3.9232320465453316</v>
      </c>
      <c r="N139" s="122">
        <v>2.3552872756191561</v>
      </c>
      <c r="O139" s="122">
        <v>2.3683260242896305</v>
      </c>
      <c r="P139" s="122">
        <v>2.2286966913438748</v>
      </c>
      <c r="Q139" s="122">
        <v>0.86887126207634413</v>
      </c>
      <c r="R139" s="122">
        <v>0.74697506547409431</v>
      </c>
      <c r="S139" s="122">
        <v>0.4618508730501511</v>
      </c>
      <c r="T139" s="122">
        <v>0.4901431980660369</v>
      </c>
      <c r="U139" s="122">
        <v>0.42200461472314066</v>
      </c>
      <c r="V139" s="122">
        <v>0</v>
      </c>
      <c r="W139" s="122">
        <v>0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1.2304406105796368</v>
      </c>
      <c r="G140" s="98">
        <v>9.9099155667666666E-3</v>
      </c>
      <c r="H140" s="98">
        <v>5.1282680242690663E-2</v>
      </c>
      <c r="I140" s="98">
        <v>0</v>
      </c>
      <c r="J140" s="98">
        <v>9.1446733611897507E-2</v>
      </c>
      <c r="K140" s="98">
        <v>0.31869479767066056</v>
      </c>
      <c r="L140" s="98">
        <v>0.45303774617748382</v>
      </c>
      <c r="M140" s="98">
        <v>1.4335468809764915</v>
      </c>
      <c r="N140" s="98">
        <v>0.92121137251715901</v>
      </c>
      <c r="O140" s="98">
        <v>0.71385283176653713</v>
      </c>
      <c r="P140" s="98">
        <v>0.88026933586653211</v>
      </c>
      <c r="Q140" s="98">
        <v>0.26187103138763784</v>
      </c>
      <c r="R140" s="98">
        <v>0.28933494879062527</v>
      </c>
      <c r="S140" s="98">
        <v>0.12181348147351469</v>
      </c>
      <c r="T140" s="98">
        <v>0.15940643334257695</v>
      </c>
      <c r="U140" s="98">
        <v>0.12530552330275932</v>
      </c>
      <c r="V140" s="98">
        <v>0</v>
      </c>
      <c r="W140" s="98">
        <v>0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1.8232555269631832</v>
      </c>
      <c r="G141" s="33">
        <v>2.1927898933431916E-2</v>
      </c>
      <c r="H141" s="33">
        <v>0.13531016536607102</v>
      </c>
      <c r="I141" s="33">
        <v>0</v>
      </c>
      <c r="J141" s="33">
        <v>6.6628031744739968E-2</v>
      </c>
      <c r="K141" s="33">
        <v>0.46777250301364881</v>
      </c>
      <c r="L141" s="33">
        <v>0.72517019021017592</v>
      </c>
      <c r="M141" s="33">
        <v>2.4896851655688401</v>
      </c>
      <c r="N141" s="33">
        <v>1.4340759031019972</v>
      </c>
      <c r="O141" s="33">
        <v>1.6544731925230931</v>
      </c>
      <c r="P141" s="33">
        <v>1.3484273554773425</v>
      </c>
      <c r="Q141" s="33">
        <v>0.60700023068870634</v>
      </c>
      <c r="R141" s="33">
        <v>0.45764011668346899</v>
      </c>
      <c r="S141" s="33">
        <v>0.34003739157663643</v>
      </c>
      <c r="T141" s="33">
        <v>0.33073676472345992</v>
      </c>
      <c r="U141" s="33">
        <v>0.29669909142038137</v>
      </c>
      <c r="V141" s="33">
        <v>0</v>
      </c>
      <c r="W141" s="33">
        <v>0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0.59130426052658736</v>
      </c>
      <c r="D143" s="117">
        <f t="shared" si="49"/>
        <v>0.98062606063715907</v>
      </c>
      <c r="E143" s="117">
        <f t="shared" si="49"/>
        <v>1.6462192522040593</v>
      </c>
      <c r="F143" s="117">
        <f t="shared" si="49"/>
        <v>2.8864317445917562</v>
      </c>
      <c r="G143" s="117">
        <f t="shared" si="49"/>
        <v>3.855961062256001</v>
      </c>
      <c r="H143" s="117">
        <f t="shared" si="49"/>
        <v>2.6515025844446023</v>
      </c>
      <c r="I143" s="117">
        <f t="shared" si="49"/>
        <v>3.0212604813380097</v>
      </c>
      <c r="J143" s="117">
        <f t="shared" si="49"/>
        <v>4.602400968912999</v>
      </c>
      <c r="K143" s="117">
        <f t="shared" si="49"/>
        <v>6.7272436290997906</v>
      </c>
      <c r="L143" s="117">
        <f t="shared" si="49"/>
        <v>8.5959104882067585</v>
      </c>
      <c r="M143" s="117">
        <f t="shared" si="49"/>
        <v>8.2433943143619306</v>
      </c>
      <c r="N143" s="117">
        <f t="shared" si="49"/>
        <v>5.4151996390760884</v>
      </c>
      <c r="O143" s="117">
        <f t="shared" si="49"/>
        <v>4.359733100502031</v>
      </c>
      <c r="P143" s="117">
        <f t="shared" si="49"/>
        <v>4.522656210420787</v>
      </c>
      <c r="Q143" s="117">
        <f t="shared" si="49"/>
        <v>6.1283436851323208</v>
      </c>
      <c r="R143" s="117">
        <f t="shared" ref="R143:V143" si="50">R144+R146+R148+R157</f>
        <v>4.8525669546433381</v>
      </c>
      <c r="S143" s="117">
        <f t="shared" si="50"/>
        <v>4.2895435159004398</v>
      </c>
      <c r="T143" s="117">
        <f t="shared" si="50"/>
        <v>2.573434023147088</v>
      </c>
      <c r="U143" s="117">
        <f t="shared" si="50"/>
        <v>15.588294439217066</v>
      </c>
      <c r="V143" s="117">
        <f t="shared" si="50"/>
        <v>17.20883652590074</v>
      </c>
      <c r="W143" s="117">
        <f t="shared" ref="W143" si="51">W144+W146+W148+W157</f>
        <v>87.079972013445712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0.40582540878246665</v>
      </c>
      <c r="D144" s="122">
        <f t="shared" si="52"/>
        <v>0.65887256643478809</v>
      </c>
      <c r="E144" s="122">
        <f t="shared" si="52"/>
        <v>1.0217193829269346</v>
      </c>
      <c r="F144" s="122">
        <f t="shared" si="52"/>
        <v>2.0127322345109655</v>
      </c>
      <c r="G144" s="122">
        <f t="shared" si="52"/>
        <v>2.9014112376970993</v>
      </c>
      <c r="H144" s="122">
        <f t="shared" si="52"/>
        <v>1.8682687886500631</v>
      </c>
      <c r="I144" s="122">
        <f t="shared" si="52"/>
        <v>2.1703125551590325</v>
      </c>
      <c r="J144" s="122">
        <f t="shared" si="52"/>
        <v>3.2937813637562257</v>
      </c>
      <c r="K144" s="122">
        <f t="shared" si="52"/>
        <v>4.7998696146343853</v>
      </c>
      <c r="L144" s="122">
        <f t="shared" si="52"/>
        <v>6.4980951687921369</v>
      </c>
      <c r="M144" s="122">
        <f t="shared" si="52"/>
        <v>5.9632122008671216</v>
      </c>
      <c r="N144" s="122">
        <f t="shared" si="52"/>
        <v>3.8694745574996094</v>
      </c>
      <c r="O144" s="122">
        <f t="shared" si="52"/>
        <v>3.2621893055744922</v>
      </c>
      <c r="P144" s="122">
        <f t="shared" si="52"/>
        <v>3.2105944121852641</v>
      </c>
      <c r="Q144" s="122">
        <f t="shared" si="52"/>
        <v>4.2911472122806416</v>
      </c>
      <c r="R144" s="122">
        <f t="shared" si="52"/>
        <v>3.4735401225824445</v>
      </c>
      <c r="S144" s="122">
        <f t="shared" si="52"/>
        <v>2.9573083611881561</v>
      </c>
      <c r="T144" s="122">
        <f t="shared" si="52"/>
        <v>1.7784609847385087</v>
      </c>
      <c r="U144" s="122">
        <f t="shared" si="52"/>
        <v>8.9373973927044634</v>
      </c>
      <c r="V144" s="122">
        <f t="shared" si="52"/>
        <v>8.3394911396945322</v>
      </c>
      <c r="W144" s="122">
        <f t="shared" si="52"/>
        <v>64.922653426118259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0.40582540878246665</v>
      </c>
      <c r="D145" s="98">
        <v>0.65887256643478809</v>
      </c>
      <c r="E145" s="98">
        <v>1.0217193829269346</v>
      </c>
      <c r="F145" s="98">
        <v>2.0127322345109655</v>
      </c>
      <c r="G145" s="98">
        <v>2.9014112376970993</v>
      </c>
      <c r="H145" s="98">
        <v>1.8682687886500631</v>
      </c>
      <c r="I145" s="98">
        <v>2.1703125551590325</v>
      </c>
      <c r="J145" s="98">
        <v>3.2937813637562257</v>
      </c>
      <c r="K145" s="98">
        <v>4.7998696146343853</v>
      </c>
      <c r="L145" s="98">
        <v>6.4980951687921369</v>
      </c>
      <c r="M145" s="98">
        <v>5.9632122008671216</v>
      </c>
      <c r="N145" s="98">
        <v>3.8694745574996094</v>
      </c>
      <c r="O145" s="98">
        <v>3.2621893055744922</v>
      </c>
      <c r="P145" s="98">
        <v>3.2105944121852641</v>
      </c>
      <c r="Q145" s="98">
        <v>4.2911472122806416</v>
      </c>
      <c r="R145" s="98">
        <v>3.4735401225824445</v>
      </c>
      <c r="S145" s="98">
        <v>2.9573083611881561</v>
      </c>
      <c r="T145" s="98">
        <v>1.7784609847385087</v>
      </c>
      <c r="U145" s="98">
        <v>8.9373973927044634</v>
      </c>
      <c r="V145" s="98">
        <v>8.3394911396945322</v>
      </c>
      <c r="W145" s="98">
        <v>64.922653426118259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3.5885844974568162E-2</v>
      </c>
      <c r="D146" s="122">
        <f t="shared" si="53"/>
        <v>5.6982738267582392E-2</v>
      </c>
      <c r="E146" s="122">
        <f t="shared" si="53"/>
        <v>0.25439989227524212</v>
      </c>
      <c r="F146" s="122">
        <f t="shared" si="53"/>
        <v>0.17189043579888633</v>
      </c>
      <c r="G146" s="122">
        <f t="shared" si="53"/>
        <v>0.20692819101037097</v>
      </c>
      <c r="H146" s="122">
        <f t="shared" si="53"/>
        <v>0.20055821446357064</v>
      </c>
      <c r="I146" s="122">
        <f t="shared" si="53"/>
        <v>0.21141580581362407</v>
      </c>
      <c r="J146" s="122">
        <f t="shared" si="53"/>
        <v>0.38349340875566668</v>
      </c>
      <c r="K146" s="122">
        <f t="shared" si="53"/>
        <v>0.59169572795495506</v>
      </c>
      <c r="L146" s="122">
        <f t="shared" si="53"/>
        <v>0.53494096489036425</v>
      </c>
      <c r="M146" s="122">
        <f t="shared" si="53"/>
        <v>0.60658752541492822</v>
      </c>
      <c r="N146" s="122">
        <f t="shared" si="53"/>
        <v>0.58225693705497483</v>
      </c>
      <c r="O146" s="122">
        <f t="shared" si="53"/>
        <v>0.30307973457329512</v>
      </c>
      <c r="P146" s="122">
        <f t="shared" si="53"/>
        <v>0.27884294518217928</v>
      </c>
      <c r="Q146" s="122">
        <f t="shared" si="53"/>
        <v>0.65490802496515443</v>
      </c>
      <c r="R146" s="122">
        <f t="shared" si="53"/>
        <v>0.38563846788876355</v>
      </c>
      <c r="S146" s="122">
        <f t="shared" si="53"/>
        <v>0.47061105305559636</v>
      </c>
      <c r="T146" s="122">
        <f t="shared" si="53"/>
        <v>0.23019470901032735</v>
      </c>
      <c r="U146" s="122">
        <f t="shared" si="53"/>
        <v>2.1662730837282007</v>
      </c>
      <c r="V146" s="122">
        <f t="shared" si="53"/>
        <v>2.3533720476986675</v>
      </c>
      <c r="W146" s="122">
        <f t="shared" si="53"/>
        <v>6.656912175475215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3.5885844974568162E-2</v>
      </c>
      <c r="D147" s="98">
        <v>5.6982738267582392E-2</v>
      </c>
      <c r="E147" s="98">
        <v>0.25439989227524212</v>
      </c>
      <c r="F147" s="98">
        <v>0.17189043579888633</v>
      </c>
      <c r="G147" s="98">
        <v>0.20692819101037097</v>
      </c>
      <c r="H147" s="98">
        <v>0.20055821446357064</v>
      </c>
      <c r="I147" s="98">
        <v>0.21141580581362407</v>
      </c>
      <c r="J147" s="98">
        <v>0.38349340875566668</v>
      </c>
      <c r="K147" s="98">
        <v>0.59169572795495506</v>
      </c>
      <c r="L147" s="98">
        <v>0.53494096489036425</v>
      </c>
      <c r="M147" s="98">
        <v>0.60658752541492822</v>
      </c>
      <c r="N147" s="98">
        <v>0.58225693705497483</v>
      </c>
      <c r="O147" s="98">
        <v>0.30307973457329512</v>
      </c>
      <c r="P147" s="98">
        <v>0.27884294518217928</v>
      </c>
      <c r="Q147" s="98">
        <v>0.65490802496515443</v>
      </c>
      <c r="R147" s="98">
        <v>0.38563846788876355</v>
      </c>
      <c r="S147" s="98">
        <v>0.47061105305559636</v>
      </c>
      <c r="T147" s="98">
        <v>0.23019470901032735</v>
      </c>
      <c r="U147" s="98">
        <v>2.1662730837282007</v>
      </c>
      <c r="V147" s="98">
        <v>2.3533720476986675</v>
      </c>
      <c r="W147" s="98">
        <v>6.656912175475215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9.7219100335412326E-2</v>
      </c>
      <c r="D148" s="122">
        <v>0.17289028141689336</v>
      </c>
      <c r="E148" s="122">
        <v>0.24300772755696309</v>
      </c>
      <c r="F148" s="122">
        <v>0.45312483775482792</v>
      </c>
      <c r="G148" s="122">
        <v>0.49757141498156554</v>
      </c>
      <c r="H148" s="122">
        <v>0.38016188210158386</v>
      </c>
      <c r="I148" s="122">
        <v>0.42136274605108598</v>
      </c>
      <c r="J148" s="122">
        <v>0.61944908098922857</v>
      </c>
      <c r="K148" s="122">
        <v>0.89760555151499777</v>
      </c>
      <c r="L148" s="122">
        <v>1.0877554572772121</v>
      </c>
      <c r="M148" s="122">
        <v>1.1929452097461453</v>
      </c>
      <c r="N148" s="122">
        <v>0.7002045606500239</v>
      </c>
      <c r="O148" s="122">
        <v>0.55796950337423912</v>
      </c>
      <c r="P148" s="122">
        <v>0.74775935976024233</v>
      </c>
      <c r="Q148" s="122">
        <v>0.84035109232941929</v>
      </c>
      <c r="R148" s="122">
        <v>0.70661119197172106</v>
      </c>
      <c r="S148" s="122">
        <v>0.58995199888622996</v>
      </c>
      <c r="T148" s="122">
        <v>0.38550569606341961</v>
      </c>
      <c r="U148" s="122">
        <v>3.0562871159003002</v>
      </c>
      <c r="V148" s="122">
        <v>4.3492031530934074</v>
      </c>
      <c r="W148" s="122">
        <v>10.093679118054748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4.0937171985221774E-2</v>
      </c>
      <c r="D149" s="98">
        <v>5.3027690390861228E-2</v>
      </c>
      <c r="E149" s="98">
        <v>9.2500063255829656E-2</v>
      </c>
      <c r="F149" s="98">
        <v>0.20891746127327057</v>
      </c>
      <c r="G149" s="98">
        <v>0.10407914307426198</v>
      </c>
      <c r="H149" s="98">
        <v>6.4974875104619204E-2</v>
      </c>
      <c r="I149" s="98">
        <v>3.344088114908108E-2</v>
      </c>
      <c r="J149" s="98">
        <v>0.14488001080616261</v>
      </c>
      <c r="K149" s="98">
        <v>0.29987512192093074</v>
      </c>
      <c r="L149" s="98">
        <v>0.33200689624678476</v>
      </c>
      <c r="M149" s="98">
        <v>0.42819058769750767</v>
      </c>
      <c r="N149" s="98">
        <v>0.1395255731637044</v>
      </c>
      <c r="O149" s="98">
        <v>7.3520762646416063E-2</v>
      </c>
      <c r="P149" s="98">
        <v>6.9956756408179263E-2</v>
      </c>
      <c r="Q149" s="98">
        <v>0.1324485423947869</v>
      </c>
      <c r="R149" s="98">
        <v>0.20834086971969779</v>
      </c>
      <c r="S149" s="98">
        <v>0.18510304157797766</v>
      </c>
      <c r="T149" s="98">
        <v>0.11534705165702384</v>
      </c>
      <c r="U149" s="98">
        <v>0.73133748323866243</v>
      </c>
      <c r="V149" s="98">
        <v>0.90316834818750547</v>
      </c>
      <c r="W149" s="98">
        <v>2.1426941720595525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1.128359459657057E-4</v>
      </c>
      <c r="G150" s="98">
        <v>1.0291441573640335E-4</v>
      </c>
      <c r="H150" s="98">
        <v>1.0080661017314778E-4</v>
      </c>
      <c r="I150" s="98">
        <v>9.2757436039905551E-5</v>
      </c>
      <c r="J150" s="98">
        <v>4.4501331407652002E-4</v>
      </c>
      <c r="K150" s="98">
        <v>7.2287038123171788E-4</v>
      </c>
      <c r="L150" s="98">
        <v>1.3596035336845868E-3</v>
      </c>
      <c r="M150" s="98">
        <v>7.5959259882978254E-4</v>
      </c>
      <c r="N150" s="98">
        <v>5.0633556390944573E-4</v>
      </c>
      <c r="O150" s="98">
        <v>3.9010086632537146E-4</v>
      </c>
      <c r="P150" s="98">
        <v>2.6776394254090499E-4</v>
      </c>
      <c r="Q150" s="98">
        <v>7.2892335505604969E-4</v>
      </c>
      <c r="R150" s="98">
        <v>9.3482514063300472E-4</v>
      </c>
      <c r="S150" s="98">
        <v>8.6255017639294215E-4</v>
      </c>
      <c r="T150" s="98">
        <v>5.7659191484215461E-4</v>
      </c>
      <c r="U150" s="98">
        <v>3.0200925269997128E-3</v>
      </c>
      <c r="V150" s="98">
        <v>7.0150237464351407E-3</v>
      </c>
      <c r="W150" s="98">
        <v>3.0895471330941972E-2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2.1766858805616348E-5</v>
      </c>
      <c r="G151" s="101">
        <v>1.6933207502828148E-5</v>
      </c>
      <c r="H151" s="101">
        <v>1.6846198462790707E-5</v>
      </c>
      <c r="I151" s="101">
        <v>1.5582848722732604E-5</v>
      </c>
      <c r="J151" s="101">
        <v>9.4228594116565494E-5</v>
      </c>
      <c r="K151" s="101">
        <v>1.2878811937179109E-4</v>
      </c>
      <c r="L151" s="101">
        <v>2.2449675720080312E-4</v>
      </c>
      <c r="M151" s="101">
        <v>1.4803395057760168E-4</v>
      </c>
      <c r="N151" s="101">
        <v>7.6457553596122479E-5</v>
      </c>
      <c r="O151" s="101">
        <v>5.8361297212133626E-5</v>
      </c>
      <c r="P151" s="101">
        <v>5.949760637970154E-5</v>
      </c>
      <c r="Q151" s="101">
        <v>1.17274918777532E-4</v>
      </c>
      <c r="R151" s="101">
        <v>1.4538475050987425E-4</v>
      </c>
      <c r="S151" s="101">
        <v>1.4346931745993607E-4</v>
      </c>
      <c r="T151" s="101">
        <v>8.7399582623474796E-5</v>
      </c>
      <c r="U151" s="101">
        <v>5.1669346051946407E-4</v>
      </c>
      <c r="V151" s="101">
        <v>1.1166977436464487E-3</v>
      </c>
      <c r="W151" s="101">
        <v>6.0599651617335793E-3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9.1069087160089345E-5</v>
      </c>
      <c r="G152" s="104">
        <v>8.5981208233575201E-5</v>
      </c>
      <c r="H152" s="104">
        <v>8.3960411710357066E-5</v>
      </c>
      <c r="I152" s="104">
        <v>7.7174587317172953E-5</v>
      </c>
      <c r="J152" s="104">
        <v>3.5078471995995454E-4</v>
      </c>
      <c r="K152" s="104">
        <v>5.9408226185992676E-4</v>
      </c>
      <c r="L152" s="104">
        <v>1.1351067764837836E-3</v>
      </c>
      <c r="M152" s="104">
        <v>6.1155864825218089E-4</v>
      </c>
      <c r="N152" s="104">
        <v>4.2987801031332329E-4</v>
      </c>
      <c r="O152" s="104">
        <v>3.3173956911323782E-4</v>
      </c>
      <c r="P152" s="104">
        <v>2.0826633616120345E-4</v>
      </c>
      <c r="Q152" s="104">
        <v>6.1164843627851766E-4</v>
      </c>
      <c r="R152" s="104">
        <v>7.894403901231305E-4</v>
      </c>
      <c r="S152" s="104">
        <v>7.1908085893300608E-4</v>
      </c>
      <c r="T152" s="104">
        <v>4.8919233221867981E-4</v>
      </c>
      <c r="U152" s="104">
        <v>2.5033990664802487E-3</v>
      </c>
      <c r="V152" s="104">
        <v>5.8983260027886918E-3</v>
      </c>
      <c r="W152" s="104">
        <v>2.4835506169208394E-2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5.4682341015255473E-2</v>
      </c>
      <c r="D153" s="101">
        <v>0.11640153265972523</v>
      </c>
      <c r="E153" s="101">
        <v>0.14526187320566011</v>
      </c>
      <c r="F153" s="101">
        <v>0.23637662494585734</v>
      </c>
      <c r="G153" s="101">
        <v>0.35900810020899521</v>
      </c>
      <c r="H153" s="101">
        <v>0.2939045459457279</v>
      </c>
      <c r="I153" s="101">
        <v>0.32808050185116</v>
      </c>
      <c r="J153" s="101">
        <v>0.32135912916325282</v>
      </c>
      <c r="K153" s="101">
        <v>0.43076562757696418</v>
      </c>
      <c r="L153" s="101">
        <v>0.39619396943334806</v>
      </c>
      <c r="M153" s="101">
        <v>0.68687222981989238</v>
      </c>
      <c r="N153" s="101">
        <v>0.43479779249569317</v>
      </c>
      <c r="O153" s="101">
        <v>0.34785575507414179</v>
      </c>
      <c r="P153" s="101">
        <v>0.41540176113731964</v>
      </c>
      <c r="Q153" s="101">
        <v>0.54019369674074902</v>
      </c>
      <c r="R153" s="101">
        <v>0.29001840576288895</v>
      </c>
      <c r="S153" s="101">
        <v>0.23368423351666412</v>
      </c>
      <c r="T153" s="101">
        <v>0.17940755192667643</v>
      </c>
      <c r="U153" s="101">
        <v>1.5415213832128909</v>
      </c>
      <c r="V153" s="101">
        <v>1.9665273480669232</v>
      </c>
      <c r="W153" s="101">
        <v>2.2309588268352107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1.5995873349350809E-3</v>
      </c>
      <c r="D154" s="104">
        <v>3.4610583663068932E-3</v>
      </c>
      <c r="E154" s="104">
        <v>5.2457910954733112E-3</v>
      </c>
      <c r="F154" s="104">
        <v>7.7179155897343157E-3</v>
      </c>
      <c r="G154" s="104">
        <v>3.4381257282571957E-2</v>
      </c>
      <c r="H154" s="104">
        <v>2.1181654441063617E-2</v>
      </c>
      <c r="I154" s="104">
        <v>5.9748605614805016E-2</v>
      </c>
      <c r="J154" s="104">
        <v>0.15276492770573666</v>
      </c>
      <c r="K154" s="104">
        <v>0.16624193163587109</v>
      </c>
      <c r="L154" s="104">
        <v>0.35819498806339473</v>
      </c>
      <c r="M154" s="104">
        <v>7.7122799629915209E-2</v>
      </c>
      <c r="N154" s="104">
        <v>0.12537485942671689</v>
      </c>
      <c r="O154" s="104">
        <v>0.13620288478735584</v>
      </c>
      <c r="P154" s="104">
        <v>0.26213307827220256</v>
      </c>
      <c r="Q154" s="104">
        <v>0.16697992983882731</v>
      </c>
      <c r="R154" s="104">
        <v>0.20731709134850129</v>
      </c>
      <c r="S154" s="104">
        <v>0.1703021736151952</v>
      </c>
      <c r="T154" s="104">
        <v>9.0174500564877177E-2</v>
      </c>
      <c r="U154" s="104">
        <v>0.78040815692174692</v>
      </c>
      <c r="V154" s="104">
        <v>1.472492433092544</v>
      </c>
      <c r="W154" s="104">
        <v>5.6891306478290424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2.5004158309049884E-4</v>
      </c>
      <c r="D155" s="98">
        <v>6.3677728462791666E-4</v>
      </c>
      <c r="E155" s="98">
        <v>8.0762680050008103E-4</v>
      </c>
      <c r="F155" s="98">
        <v>1.488183701545428E-3</v>
      </c>
      <c r="G155" s="98">
        <v>5.6515724213974843E-3</v>
      </c>
      <c r="H155" s="98">
        <v>3.5373275106380642E-3</v>
      </c>
      <c r="I155" s="98">
        <v>1.0044505586583862E-2</v>
      </c>
      <c r="J155" s="98">
        <v>3.2486845426264239E-2</v>
      </c>
      <c r="K155" s="98">
        <v>2.9657209516402858E-2</v>
      </c>
      <c r="L155" s="98">
        <v>5.9028805937749194E-2</v>
      </c>
      <c r="M155" s="98">
        <v>1.5029374246290575E-2</v>
      </c>
      <c r="N155" s="98">
        <v>1.8828263622120957E-2</v>
      </c>
      <c r="O155" s="98">
        <v>2.0130655725428871E-2</v>
      </c>
      <c r="P155" s="98">
        <v>5.8878628711839978E-2</v>
      </c>
      <c r="Q155" s="98">
        <v>2.6884110458238786E-2</v>
      </c>
      <c r="R155" s="98">
        <v>3.2138103574232094E-2</v>
      </c>
      <c r="S155" s="98">
        <v>2.8300150491315172E-2</v>
      </c>
      <c r="T155" s="98">
        <v>1.3529249909950417E-2</v>
      </c>
      <c r="U155" s="98">
        <v>0.13375202067119196</v>
      </c>
      <c r="V155" s="98">
        <v>0.23327318476530057</v>
      </c>
      <c r="W155" s="98">
        <v>1.1231950816018956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1.349545751844582E-3</v>
      </c>
      <c r="D156" s="98">
        <v>2.8242810816789766E-3</v>
      </c>
      <c r="E156" s="98">
        <v>4.4381642949732304E-3</v>
      </c>
      <c r="F156" s="98">
        <v>6.2297318881888875E-3</v>
      </c>
      <c r="G156" s="98">
        <v>2.872968486117447E-2</v>
      </c>
      <c r="H156" s="98">
        <v>1.7644326930425554E-2</v>
      </c>
      <c r="I156" s="98">
        <v>4.9704100028221156E-2</v>
      </c>
      <c r="J156" s="98">
        <v>0.12027808227947241</v>
      </c>
      <c r="K156" s="98">
        <v>0.13658472211946823</v>
      </c>
      <c r="L156" s="98">
        <v>0.29916618212564555</v>
      </c>
      <c r="M156" s="98">
        <v>6.2093425383624633E-2</v>
      </c>
      <c r="N156" s="98">
        <v>0.10654659580459593</v>
      </c>
      <c r="O156" s="98">
        <v>0.11607222906192696</v>
      </c>
      <c r="P156" s="98">
        <v>0.20325444956036259</v>
      </c>
      <c r="Q156" s="98">
        <v>0.14009581938058852</v>
      </c>
      <c r="R156" s="98">
        <v>0.17517898777426918</v>
      </c>
      <c r="S156" s="98">
        <v>0.14200202312388002</v>
      </c>
      <c r="T156" s="98">
        <v>7.6645250654926764E-2</v>
      </c>
      <c r="U156" s="98">
        <v>0.64665613625055496</v>
      </c>
      <c r="V156" s="98">
        <v>1.2392192483272435</v>
      </c>
      <c r="W156" s="98">
        <v>4.5659355662271466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5.2373906434140173E-2</v>
      </c>
      <c r="D157" s="122">
        <v>9.1880474517895272E-2</v>
      </c>
      <c r="E157" s="122">
        <v>0.12709224944491929</v>
      </c>
      <c r="F157" s="122">
        <v>0.24868423652707644</v>
      </c>
      <c r="G157" s="122">
        <v>0.25005021856696535</v>
      </c>
      <c r="H157" s="122">
        <v>0.20251369922938495</v>
      </c>
      <c r="I157" s="122">
        <v>0.21816937431426728</v>
      </c>
      <c r="J157" s="122">
        <v>0.3056771154118787</v>
      </c>
      <c r="K157" s="122">
        <v>0.43807273499545329</v>
      </c>
      <c r="L157" s="122">
        <v>0.47511889724704703</v>
      </c>
      <c r="M157" s="122">
        <v>0.48064937833373567</v>
      </c>
      <c r="N157" s="122">
        <v>0.26326358387148041</v>
      </c>
      <c r="O157" s="122">
        <v>0.23649455698000438</v>
      </c>
      <c r="P157" s="122">
        <v>0.28545949329310077</v>
      </c>
      <c r="Q157" s="122">
        <v>0.3419373555571058</v>
      </c>
      <c r="R157" s="122">
        <v>0.28677717220040944</v>
      </c>
      <c r="S157" s="122">
        <v>0.27167210277045734</v>
      </c>
      <c r="T157" s="122">
        <v>0.17927263333483229</v>
      </c>
      <c r="U157" s="122">
        <v>1.4283368468840996</v>
      </c>
      <c r="V157" s="122">
        <v>2.1667701854141308</v>
      </c>
      <c r="W157" s="122">
        <v>5.4067272937974806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1.6600261868566044E-2</v>
      </c>
      <c r="D158" s="98">
        <v>3.3040072296345965E-2</v>
      </c>
      <c r="E158" s="98">
        <v>5.8762159448668951E-2</v>
      </c>
      <c r="F158" s="98">
        <v>0.10019204079454931</v>
      </c>
      <c r="G158" s="98">
        <v>7.7886579643668838E-2</v>
      </c>
      <c r="H158" s="98">
        <v>5.5659214199145192E-2</v>
      </c>
      <c r="I158" s="98">
        <v>5.8242669198490797E-2</v>
      </c>
      <c r="J158" s="98">
        <v>0.17680624138578666</v>
      </c>
      <c r="K158" s="98">
        <v>0.17753032982424821</v>
      </c>
      <c r="L158" s="98">
        <v>0.18269653746709416</v>
      </c>
      <c r="M158" s="98">
        <v>0.17563119472725627</v>
      </c>
      <c r="N158" s="98">
        <v>0.10295668166638325</v>
      </c>
      <c r="O158" s="98">
        <v>7.1290431617822128E-2</v>
      </c>
      <c r="P158" s="98">
        <v>0.11274077469753435</v>
      </c>
      <c r="Q158" s="98">
        <v>0.10305265662508811</v>
      </c>
      <c r="R158" s="98">
        <v>0.1110787318561503</v>
      </c>
      <c r="S158" s="98">
        <v>7.1647512059726373E-2</v>
      </c>
      <c r="T158" s="98">
        <v>5.8304469024174195E-2</v>
      </c>
      <c r="U158" s="98">
        <v>0.42414457521985899</v>
      </c>
      <c r="V158" s="98">
        <v>0.67319378200127244</v>
      </c>
      <c r="W158" s="98">
        <v>1.6158218373748701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3.5773644565574129E-2</v>
      </c>
      <c r="D159" s="33">
        <v>5.88404022215493E-2</v>
      </c>
      <c r="E159" s="33">
        <v>6.8330089996250329E-2</v>
      </c>
      <c r="F159" s="33">
        <v>0.14849219573252714</v>
      </c>
      <c r="G159" s="33">
        <v>0.17216363892329653</v>
      </c>
      <c r="H159" s="33">
        <v>0.14685448503023976</v>
      </c>
      <c r="I159" s="33">
        <v>0.15992670511577647</v>
      </c>
      <c r="J159" s="33">
        <v>0.12887087402609207</v>
      </c>
      <c r="K159" s="33">
        <v>0.26054240517120508</v>
      </c>
      <c r="L159" s="33">
        <v>0.2924223597799529</v>
      </c>
      <c r="M159" s="33">
        <v>0.30501818360647942</v>
      </c>
      <c r="N159" s="33">
        <v>0.16030690220509719</v>
      </c>
      <c r="O159" s="33">
        <v>0.16520412536218224</v>
      </c>
      <c r="P159" s="33">
        <v>0.17271871859556642</v>
      </c>
      <c r="Q159" s="33">
        <v>0.23888469893201772</v>
      </c>
      <c r="R159" s="33">
        <v>0.17569844034425913</v>
      </c>
      <c r="S159" s="33">
        <v>0.20002459071073098</v>
      </c>
      <c r="T159" s="33">
        <v>0.12096816431065809</v>
      </c>
      <c r="U159" s="33">
        <v>1.0041922716642406</v>
      </c>
      <c r="V159" s="33">
        <v>1.4935764034128582</v>
      </c>
      <c r="W159" s="33">
        <v>3.7909054564226108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3.5372639741161218</v>
      </c>
      <c r="D161" s="117">
        <f t="shared" si="54"/>
        <v>5.0326820796225018</v>
      </c>
      <c r="E161" s="117">
        <f t="shared" si="54"/>
        <v>7.3897680977113094</v>
      </c>
      <c r="F161" s="117">
        <f t="shared" si="54"/>
        <v>10.300946942669341</v>
      </c>
      <c r="G161" s="117">
        <f t="shared" si="54"/>
        <v>9.3351639930638353</v>
      </c>
      <c r="H161" s="117">
        <f t="shared" si="54"/>
        <v>2.3881823399510762</v>
      </c>
      <c r="I161" s="117">
        <f t="shared" si="54"/>
        <v>4.2491998777675288</v>
      </c>
      <c r="J161" s="117">
        <f t="shared" si="54"/>
        <v>8.2245295009925528</v>
      </c>
      <c r="K161" s="117">
        <f t="shared" si="54"/>
        <v>12.09324394181256</v>
      </c>
      <c r="L161" s="117">
        <f t="shared" si="54"/>
        <v>13.900485546646443</v>
      </c>
      <c r="M161" s="117">
        <f t="shared" si="54"/>
        <v>11.659223989330634</v>
      </c>
      <c r="N161" s="117">
        <f t="shared" si="54"/>
        <v>4.5389205812119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1.6001027624377259E-2</v>
      </c>
      <c r="S161" s="117">
        <f t="shared" si="55"/>
        <v>0</v>
      </c>
      <c r="T161" s="117">
        <f t="shared" si="55"/>
        <v>4.828846654503368E-2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7.2109255300404154E-4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2.3708409001380946</v>
      </c>
      <c r="D162" s="122">
        <f t="shared" si="57"/>
        <v>3.4747025186722578</v>
      </c>
      <c r="E162" s="122">
        <f t="shared" si="57"/>
        <v>4.8417542998123171</v>
      </c>
      <c r="F162" s="122">
        <f t="shared" si="57"/>
        <v>7.1982344481175931</v>
      </c>
      <c r="G162" s="122">
        <f t="shared" si="57"/>
        <v>6.9909972231263655</v>
      </c>
      <c r="H162" s="122">
        <f t="shared" si="57"/>
        <v>1.6914727138543337</v>
      </c>
      <c r="I162" s="122">
        <f t="shared" si="57"/>
        <v>3.0021938020158081</v>
      </c>
      <c r="J162" s="122">
        <f t="shared" si="57"/>
        <v>5.9763837426504658</v>
      </c>
      <c r="K162" s="122">
        <f t="shared" si="57"/>
        <v>8.6386243924864328</v>
      </c>
      <c r="L162" s="122">
        <f t="shared" si="57"/>
        <v>10.44134104606418</v>
      </c>
      <c r="M162" s="122">
        <f t="shared" si="57"/>
        <v>8.6312454334897186</v>
      </c>
      <c r="N162" s="122">
        <f t="shared" si="57"/>
        <v>3.2953671234765713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1.1859716155260092E-2</v>
      </c>
      <c r="S162" s="122">
        <f t="shared" si="57"/>
        <v>0</v>
      </c>
      <c r="T162" s="122">
        <f t="shared" si="57"/>
        <v>3.2444468866227018E-2</v>
      </c>
      <c r="U162" s="122">
        <f t="shared" si="57"/>
        <v>0</v>
      </c>
      <c r="V162" s="122">
        <f t="shared" si="57"/>
        <v>0</v>
      </c>
      <c r="W162" s="122">
        <f t="shared" si="57"/>
        <v>1.1403682612805936E-4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2.3708409001380946</v>
      </c>
      <c r="D163" s="33">
        <v>3.4747025186722578</v>
      </c>
      <c r="E163" s="33">
        <v>4.8417542998123171</v>
      </c>
      <c r="F163" s="33">
        <v>7.1982344481175931</v>
      </c>
      <c r="G163" s="33">
        <v>6.9909972231263655</v>
      </c>
      <c r="H163" s="33">
        <v>1.6914727138543337</v>
      </c>
      <c r="I163" s="33">
        <v>3.0021938020158081</v>
      </c>
      <c r="J163" s="33">
        <v>5.9763837426504658</v>
      </c>
      <c r="K163" s="33">
        <v>8.6386243924864328</v>
      </c>
      <c r="L163" s="33">
        <v>10.44134104606418</v>
      </c>
      <c r="M163" s="33">
        <v>8.6312454334897186</v>
      </c>
      <c r="N163" s="33">
        <v>3.2953671234765713</v>
      </c>
      <c r="O163" s="33">
        <v>0</v>
      </c>
      <c r="P163" s="33">
        <v>0</v>
      </c>
      <c r="Q163" s="33">
        <v>0</v>
      </c>
      <c r="R163" s="33">
        <v>1.1859716155260092E-2</v>
      </c>
      <c r="S163" s="33">
        <v>0</v>
      </c>
      <c r="T163" s="33">
        <v>3.2444468866227018E-2</v>
      </c>
      <c r="U163" s="33">
        <v>0</v>
      </c>
      <c r="V163" s="33">
        <v>0</v>
      </c>
      <c r="W163" s="33">
        <v>1.1403682612805936E-4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0.22579559388804069</v>
      </c>
      <c r="D164" s="122">
        <f t="shared" si="58"/>
        <v>0.27590627624405067</v>
      </c>
      <c r="E164" s="122">
        <f t="shared" si="58"/>
        <v>1.0367872469688295</v>
      </c>
      <c r="F164" s="122">
        <f t="shared" si="58"/>
        <v>0.60771553543680779</v>
      </c>
      <c r="G164" s="122">
        <f t="shared" si="58"/>
        <v>0.50008481222143164</v>
      </c>
      <c r="H164" s="122">
        <f t="shared" si="58"/>
        <v>0.17724940537521183</v>
      </c>
      <c r="I164" s="122">
        <f t="shared" si="58"/>
        <v>0.30701697413063855</v>
      </c>
      <c r="J164" s="122">
        <f t="shared" si="58"/>
        <v>0.65239203281701352</v>
      </c>
      <c r="K164" s="122">
        <f t="shared" si="58"/>
        <v>1.0407517549728356</v>
      </c>
      <c r="L164" s="122">
        <f t="shared" si="58"/>
        <v>0.86004201846247841</v>
      </c>
      <c r="M164" s="122">
        <f t="shared" si="58"/>
        <v>0.78328676506872874</v>
      </c>
      <c r="N164" s="122">
        <f t="shared" si="58"/>
        <v>0.46060666001811562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1.1102302227976495E-3</v>
      </c>
      <c r="S164" s="122">
        <f t="shared" si="58"/>
        <v>0</v>
      </c>
      <c r="T164" s="122">
        <f t="shared" si="58"/>
        <v>4.3978878543953935E-3</v>
      </c>
      <c r="U164" s="122">
        <f t="shared" si="58"/>
        <v>0</v>
      </c>
      <c r="V164" s="122">
        <f t="shared" si="58"/>
        <v>0</v>
      </c>
      <c r="W164" s="122">
        <f t="shared" si="58"/>
        <v>1.1053219831094902E-4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0.22579559388804069</v>
      </c>
      <c r="D165" s="98">
        <v>0.27590627624405067</v>
      </c>
      <c r="E165" s="98">
        <v>1.0367872469688295</v>
      </c>
      <c r="F165" s="98">
        <v>0.60771553543680779</v>
      </c>
      <c r="G165" s="98">
        <v>0.50008481222143164</v>
      </c>
      <c r="H165" s="98">
        <v>0.17724940537521183</v>
      </c>
      <c r="I165" s="98">
        <v>0.30701697413063855</v>
      </c>
      <c r="J165" s="98">
        <v>0.65239203281701352</v>
      </c>
      <c r="K165" s="98">
        <v>1.0407517549728356</v>
      </c>
      <c r="L165" s="98">
        <v>0.86004201846247841</v>
      </c>
      <c r="M165" s="98">
        <v>0.78328676506872874</v>
      </c>
      <c r="N165" s="98">
        <v>0.46060666001811562</v>
      </c>
      <c r="O165" s="98">
        <v>0</v>
      </c>
      <c r="P165" s="98">
        <v>0</v>
      </c>
      <c r="Q165" s="98">
        <v>0</v>
      </c>
      <c r="R165" s="98">
        <v>1.1102302227976495E-3</v>
      </c>
      <c r="S165" s="98">
        <v>0</v>
      </c>
      <c r="T165" s="98">
        <v>4.3978878543953935E-3</v>
      </c>
      <c r="U165" s="98">
        <v>0</v>
      </c>
      <c r="V165" s="98">
        <v>0</v>
      </c>
      <c r="W165" s="98">
        <v>1.1053219831094902E-4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0.61130305988515132</v>
      </c>
      <c r="D166" s="122">
        <v>0.83716865509129212</v>
      </c>
      <c r="E166" s="122">
        <v>0.99227306322817987</v>
      </c>
      <c r="F166" s="122">
        <v>1.6109067487895674</v>
      </c>
      <c r="G166" s="122">
        <v>1.2273101102781967</v>
      </c>
      <c r="H166" s="122">
        <v>0.33891796125119117</v>
      </c>
      <c r="I166" s="122">
        <v>0.61932295851696217</v>
      </c>
      <c r="J166" s="122">
        <v>1.0684906764152993</v>
      </c>
      <c r="K166" s="122">
        <v>1.6221721634747017</v>
      </c>
      <c r="L166" s="122">
        <v>1.8089670206165371</v>
      </c>
      <c r="M166" s="122">
        <v>1.6000265217424585</v>
      </c>
      <c r="N166" s="122">
        <v>0.56900969073898711</v>
      </c>
      <c r="O166" s="122">
        <v>0</v>
      </c>
      <c r="P166" s="122">
        <v>0</v>
      </c>
      <c r="Q166" s="122">
        <v>0</v>
      </c>
      <c r="R166" s="122">
        <v>2.1557102252363547E-3</v>
      </c>
      <c r="S166" s="122">
        <v>0</v>
      </c>
      <c r="T166" s="122">
        <v>7.8125000097513664E-3</v>
      </c>
      <c r="U166" s="122">
        <v>0</v>
      </c>
      <c r="V166" s="122">
        <v>0</v>
      </c>
      <c r="W166" s="122">
        <v>3.2338706753158217E-4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0.25711416790718239</v>
      </c>
      <c r="D167" s="98">
        <v>0.25684022559543096</v>
      </c>
      <c r="E167" s="98">
        <v>0.37747601244593421</v>
      </c>
      <c r="F167" s="98">
        <v>0.74294298053226793</v>
      </c>
      <c r="G167" s="98">
        <v>0.25680397258540727</v>
      </c>
      <c r="H167" s="98">
        <v>5.802407451203203E-2</v>
      </c>
      <c r="I167" s="98">
        <v>4.9096030495880814E-2</v>
      </c>
      <c r="J167" s="98">
        <v>0.24994023950118358</v>
      </c>
      <c r="K167" s="98">
        <v>0.54197779410393376</v>
      </c>
      <c r="L167" s="98">
        <v>0.55201848168714185</v>
      </c>
      <c r="M167" s="98">
        <v>0.57442846766108513</v>
      </c>
      <c r="N167" s="98">
        <v>0.11340249778182071</v>
      </c>
      <c r="O167" s="98">
        <v>0</v>
      </c>
      <c r="P167" s="98">
        <v>0</v>
      </c>
      <c r="Q167" s="98">
        <v>0</v>
      </c>
      <c r="R167" s="98">
        <v>6.536916575696479E-4</v>
      </c>
      <c r="S167" s="98">
        <v>0</v>
      </c>
      <c r="T167" s="98">
        <v>2.3050201829879877E-3</v>
      </c>
      <c r="U167" s="98">
        <v>0</v>
      </c>
      <c r="V167" s="98">
        <v>0</v>
      </c>
      <c r="W167" s="98">
        <v>8.2199492540743194E-5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1.0260336037670661E-4</v>
      </c>
      <c r="D168" s="98">
        <v>1.0120262664662845E-4</v>
      </c>
      <c r="E168" s="98">
        <v>1.9938552295802953E-4</v>
      </c>
      <c r="F168" s="98">
        <v>3.3850783789711708E-4</v>
      </c>
      <c r="G168" s="98">
        <v>2.058288314728067E-4</v>
      </c>
      <c r="H168" s="98">
        <v>0</v>
      </c>
      <c r="I168" s="98">
        <v>1.855148720798111E-4</v>
      </c>
      <c r="J168" s="98">
        <v>7.1202130252243198E-4</v>
      </c>
      <c r="K168" s="98">
        <v>1.2650231671555061E-3</v>
      </c>
      <c r="L168" s="98">
        <v>2.3307489148878626E-3</v>
      </c>
      <c r="M168" s="98">
        <v>9.766190556382919E-4</v>
      </c>
      <c r="N168" s="98">
        <v>4.0506845112755661E-4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1.6047513035730751E-5</v>
      </c>
      <c r="D169" s="101">
        <v>1.8612714498708964E-5</v>
      </c>
      <c r="E169" s="101">
        <v>3.0717171381344172E-5</v>
      </c>
      <c r="F169" s="101">
        <v>6.5300576416849054E-5</v>
      </c>
      <c r="G169" s="101">
        <v>3.3866415005656296E-5</v>
      </c>
      <c r="H169" s="101">
        <v>0</v>
      </c>
      <c r="I169" s="101">
        <v>3.1165697445465209E-5</v>
      </c>
      <c r="J169" s="101">
        <v>1.5076575058650481E-4</v>
      </c>
      <c r="K169" s="101">
        <v>2.2537920890063439E-4</v>
      </c>
      <c r="L169" s="101">
        <v>3.848515837728054E-4</v>
      </c>
      <c r="M169" s="101">
        <v>1.9032936502834502E-4</v>
      </c>
      <c r="N169" s="101">
        <v>6.1166042876897986E-5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8.6555847340975855E-5</v>
      </c>
      <c r="D170" s="104">
        <v>8.2589912147919484E-5</v>
      </c>
      <c r="E170" s="104">
        <v>1.6866835157668535E-4</v>
      </c>
      <c r="F170" s="104">
        <v>2.7320726148026802E-4</v>
      </c>
      <c r="G170" s="104">
        <v>1.719624164671504E-4</v>
      </c>
      <c r="H170" s="104">
        <v>0</v>
      </c>
      <c r="I170" s="104">
        <v>1.5434917463434591E-4</v>
      </c>
      <c r="J170" s="104">
        <v>5.6125555193592717E-4</v>
      </c>
      <c r="K170" s="104">
        <v>1.0396439582548718E-3</v>
      </c>
      <c r="L170" s="104">
        <v>1.9458973311150573E-3</v>
      </c>
      <c r="M170" s="104">
        <v>7.8628969060994685E-4</v>
      </c>
      <c r="N170" s="104">
        <v>3.4390240825065864E-4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0.3442888161911149</v>
      </c>
      <c r="D171" s="101">
        <v>0.56344633782045372</v>
      </c>
      <c r="E171" s="101">
        <v>0.59331756930595247</v>
      </c>
      <c r="F171" s="101">
        <v>0.84009107507224212</v>
      </c>
      <c r="G171" s="101">
        <v>0.88549989002441898</v>
      </c>
      <c r="H171" s="101">
        <v>0.2619994532001822</v>
      </c>
      <c r="I171" s="101">
        <v>0.48231528585742278</v>
      </c>
      <c r="J171" s="101">
        <v>0.55426051894010508</v>
      </c>
      <c r="K171" s="101">
        <v>0.77847543866626623</v>
      </c>
      <c r="L171" s="101">
        <v>0.65882955871102378</v>
      </c>
      <c r="M171" s="101">
        <v>0.9211282887109643</v>
      </c>
      <c r="N171" s="101">
        <v>0.35327938953404331</v>
      </c>
      <c r="O171" s="101">
        <v>0</v>
      </c>
      <c r="P171" s="101">
        <v>0</v>
      </c>
      <c r="Q171" s="101">
        <v>0</v>
      </c>
      <c r="R171" s="101">
        <v>8.4416741651552438E-4</v>
      </c>
      <c r="S171" s="101">
        <v>0</v>
      </c>
      <c r="T171" s="101">
        <v>3.6366395660812787E-3</v>
      </c>
      <c r="U171" s="101">
        <v>0</v>
      </c>
      <c r="V171" s="101">
        <v>0</v>
      </c>
      <c r="W171" s="101">
        <v>8.0163809803636757E-5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9.7974724264773706E-3</v>
      </c>
      <c r="D172" s="104">
        <v>1.6780889048760697E-2</v>
      </c>
      <c r="E172" s="104">
        <v>2.1280095953335132E-2</v>
      </c>
      <c r="F172" s="104">
        <v>2.7534185347160255E-2</v>
      </c>
      <c r="G172" s="104">
        <v>8.4800418836897595E-2</v>
      </c>
      <c r="H172" s="104">
        <v>1.8894433538976938E-2</v>
      </c>
      <c r="I172" s="104">
        <v>8.7726127291578776E-2</v>
      </c>
      <c r="J172" s="104">
        <v>0.26357789667148812</v>
      </c>
      <c r="K172" s="104">
        <v>0.30045390753734619</v>
      </c>
      <c r="L172" s="104">
        <v>0.59578823130348368</v>
      </c>
      <c r="M172" s="104">
        <v>0.10349314631477088</v>
      </c>
      <c r="N172" s="104">
        <v>0.10192273497199557</v>
      </c>
      <c r="O172" s="104">
        <v>0</v>
      </c>
      <c r="P172" s="104">
        <v>0</v>
      </c>
      <c r="Q172" s="104">
        <v>0</v>
      </c>
      <c r="R172" s="104">
        <v>6.5785115115118259E-4</v>
      </c>
      <c r="S172" s="104">
        <v>0</v>
      </c>
      <c r="T172" s="104">
        <v>1.8708402606820989E-3</v>
      </c>
      <c r="U172" s="104">
        <v>0</v>
      </c>
      <c r="V172" s="104">
        <v>0</v>
      </c>
      <c r="W172" s="104">
        <v>1.6102376518720222E-4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1.5315046964293059E-3</v>
      </c>
      <c r="D173" s="98">
        <v>3.0874050163777777E-3</v>
      </c>
      <c r="E173" s="98">
        <v>3.2762219265569312E-3</v>
      </c>
      <c r="F173" s="98">
        <v>5.3091959082161204E-3</v>
      </c>
      <c r="G173" s="98">
        <v>1.3939446846945399E-2</v>
      </c>
      <c r="H173" s="98">
        <v>3.1553625681747994E-3</v>
      </c>
      <c r="I173" s="98">
        <v>1.4747885186650907E-2</v>
      </c>
      <c r="J173" s="98">
        <v>5.6052226879199647E-2</v>
      </c>
      <c r="K173" s="98">
        <v>5.3600342574065145E-2</v>
      </c>
      <c r="L173" s="98">
        <v>9.8183026166139109E-2</v>
      </c>
      <c r="M173" s="98">
        <v>2.0168319036066997E-2</v>
      </c>
      <c r="N173" s="98">
        <v>1.5306323228717117E-2</v>
      </c>
      <c r="O173" s="98">
        <v>0</v>
      </c>
      <c r="P173" s="98">
        <v>0</v>
      </c>
      <c r="Q173" s="98">
        <v>0</v>
      </c>
      <c r="R173" s="98">
        <v>1.0197947643681987E-4</v>
      </c>
      <c r="S173" s="98">
        <v>0</v>
      </c>
      <c r="T173" s="98">
        <v>2.8068983215664761E-4</v>
      </c>
      <c r="U173" s="98">
        <v>0</v>
      </c>
      <c r="V173" s="98">
        <v>0</v>
      </c>
      <c r="W173" s="98">
        <v>3.1790639427185631E-5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8.2659677300480645E-3</v>
      </c>
      <c r="D174" s="33">
        <v>1.369348403238292E-2</v>
      </c>
      <c r="E174" s="33">
        <v>1.8003874026778201E-2</v>
      </c>
      <c r="F174" s="33">
        <v>2.2224989438944135E-2</v>
      </c>
      <c r="G174" s="33">
        <v>7.0860971989952198E-2</v>
      </c>
      <c r="H174" s="33">
        <v>1.5739070970802137E-2</v>
      </c>
      <c r="I174" s="33">
        <v>7.2978242104927871E-2</v>
      </c>
      <c r="J174" s="33">
        <v>0.20752566979228845</v>
      </c>
      <c r="K174" s="33">
        <v>0.24685356496328104</v>
      </c>
      <c r="L174" s="33">
        <v>0.49760520513734463</v>
      </c>
      <c r="M174" s="33">
        <v>8.3324827278703884E-2</v>
      </c>
      <c r="N174" s="33">
        <v>8.6616411743278457E-2</v>
      </c>
      <c r="O174" s="33">
        <v>0</v>
      </c>
      <c r="P174" s="33">
        <v>0</v>
      </c>
      <c r="Q174" s="33">
        <v>0</v>
      </c>
      <c r="R174" s="33">
        <v>5.5587167471436271E-4</v>
      </c>
      <c r="S174" s="33">
        <v>0</v>
      </c>
      <c r="T174" s="33">
        <v>1.5901504285254513E-3</v>
      </c>
      <c r="U174" s="33">
        <v>0</v>
      </c>
      <c r="V174" s="33">
        <v>0</v>
      </c>
      <c r="W174" s="33">
        <v>1.2923312576001658E-4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0.3293244202048351</v>
      </c>
      <c r="D175" s="122">
        <v>0.44490462961490118</v>
      </c>
      <c r="E175" s="122">
        <v>0.51895348770198302</v>
      </c>
      <c r="F175" s="122">
        <v>0.88409021032537294</v>
      </c>
      <c r="G175" s="122">
        <v>0.61677184743784152</v>
      </c>
      <c r="H175" s="122">
        <v>0.18054225947033961</v>
      </c>
      <c r="I175" s="122">
        <v>0.32066614310411956</v>
      </c>
      <c r="J175" s="122">
        <v>0.52726304910977329</v>
      </c>
      <c r="K175" s="122">
        <v>0.79169563087859007</v>
      </c>
      <c r="L175" s="122">
        <v>0.79013546150324898</v>
      </c>
      <c r="M175" s="122">
        <v>0.64466526902972787</v>
      </c>
      <c r="N175" s="122">
        <v>0.21393710697822568</v>
      </c>
      <c r="O175" s="122">
        <v>0</v>
      </c>
      <c r="P175" s="122">
        <v>0</v>
      </c>
      <c r="Q175" s="122">
        <v>0</v>
      </c>
      <c r="R175" s="122">
        <v>8.7537102108316343E-4</v>
      </c>
      <c r="S175" s="122">
        <v>0</v>
      </c>
      <c r="T175" s="122">
        <v>3.6336098146599032E-3</v>
      </c>
      <c r="U175" s="122">
        <v>0</v>
      </c>
      <c r="V175" s="122">
        <v>0</v>
      </c>
      <c r="W175" s="122">
        <v>1.7313646103345103E-4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0.10436745284462973</v>
      </c>
      <c r="D176" s="98">
        <v>0.1600837769745527</v>
      </c>
      <c r="E176" s="98">
        <v>0.23989664913631578</v>
      </c>
      <c r="F176" s="98">
        <v>0.35621930485687653</v>
      </c>
      <c r="G176" s="98">
        <v>0.19209166066175817</v>
      </c>
      <c r="H176" s="98">
        <v>4.9635043929672502E-2</v>
      </c>
      <c r="I176" s="98">
        <v>8.5626117700684443E-2</v>
      </c>
      <c r="J176" s="98">
        <v>0.30496079141476445</v>
      </c>
      <c r="K176" s="98">
        <v>0.32080042055960645</v>
      </c>
      <c r="L176" s="98">
        <v>0.30382344266850253</v>
      </c>
      <c r="M176" s="98">
        <v>0.23556325743124007</v>
      </c>
      <c r="N176" s="98">
        <v>8.3680818444501315E-2</v>
      </c>
      <c r="O176" s="98">
        <v>0</v>
      </c>
      <c r="P176" s="98">
        <v>0</v>
      </c>
      <c r="Q176" s="98">
        <v>0</v>
      </c>
      <c r="R176" s="98">
        <v>3.5089806483164362E-4</v>
      </c>
      <c r="S176" s="98">
        <v>0</v>
      </c>
      <c r="T176" s="98">
        <v>1.1827352844873803E-3</v>
      </c>
      <c r="U176" s="98">
        <v>0</v>
      </c>
      <c r="V176" s="98">
        <v>0</v>
      </c>
      <c r="W176" s="98">
        <v>4.3171471555382867E-5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0.2249569673602054</v>
      </c>
      <c r="D177" s="33">
        <v>0.28482085264034851</v>
      </c>
      <c r="E177" s="33">
        <v>0.27905683856566721</v>
      </c>
      <c r="F177" s="33">
        <v>0.52787090546849635</v>
      </c>
      <c r="G177" s="33">
        <v>0.42468018677608338</v>
      </c>
      <c r="H177" s="33">
        <v>0.13090721554066712</v>
      </c>
      <c r="I177" s="33">
        <v>0.2350400254034351</v>
      </c>
      <c r="J177" s="33">
        <v>0.22230225769500883</v>
      </c>
      <c r="K177" s="33">
        <v>0.47089521031898368</v>
      </c>
      <c r="L177" s="33">
        <v>0.48631201883474651</v>
      </c>
      <c r="M177" s="33">
        <v>0.4091020115984878</v>
      </c>
      <c r="N177" s="33">
        <v>0.13025628853372437</v>
      </c>
      <c r="O177" s="33">
        <v>0</v>
      </c>
      <c r="P177" s="33">
        <v>0</v>
      </c>
      <c r="Q177" s="33">
        <v>0</v>
      </c>
      <c r="R177" s="33">
        <v>5.2447295625151981E-4</v>
      </c>
      <c r="S177" s="33">
        <v>0</v>
      </c>
      <c r="T177" s="33">
        <v>2.4508745301725231E-3</v>
      </c>
      <c r="U177" s="33">
        <v>0</v>
      </c>
      <c r="V177" s="33">
        <v>0</v>
      </c>
      <c r="W177" s="33">
        <v>1.2996498947806816E-4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 t="str">
        <f>IF(RES_hhdet_in_tes!K3=0,"",RES_hhdet_in_tes!K3/RES_hhdet_in_fec!K3)</f>
        <v/>
      </c>
      <c r="L3" s="119" t="str">
        <f>IF(RES_hhdet_in_tes!L3=0,"",RES_hhdet_in_tes!L3/RES_hhdet_in_fec!L3)</f>
        <v/>
      </c>
      <c r="M3" s="119" t="str">
        <f>IF(RES_hhdet_in_tes!M3=0,"",RES_hhdet_in_tes!M3/RES_hhdet_in_fec!M3)</f>
        <v/>
      </c>
      <c r="N3" s="119" t="str">
        <f>IF(RES_hhdet_in_tes!N3=0,"",RES_hhdet_in_tes!N3/RES_hhdet_in_fec!N3)</f>
        <v/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 t="str">
        <f>IF(RES_hhdet_in_tes!K4=0,"",RES_hhdet_in_tes!K4/RES_hhdet_in_fec!K4)</f>
        <v/>
      </c>
      <c r="L4" s="124" t="str">
        <f>IF(RES_hhdet_in_tes!L4=0,"",RES_hhdet_in_tes!L4/RES_hhdet_in_fec!L4)</f>
        <v/>
      </c>
      <c r="M4" s="124" t="str">
        <f>IF(RES_hhdet_in_tes!M4=0,"",RES_hhdet_in_tes!M4/RES_hhdet_in_fec!M4)</f>
        <v/>
      </c>
      <c r="N4" s="124" t="str">
        <f>IF(RES_hhdet_in_tes!N4=0,"",RES_hhdet_in_tes!N4/RES_hhdet_in_fec!N4)</f>
        <v/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 t="str">
        <f>IF(RES_hhdet_in_tes!K5=0,"",RES_hhdet_in_tes!K5/RES_hhdet_in_fec!K5)</f>
        <v/>
      </c>
      <c r="L5" s="111" t="str">
        <f>IF(RES_hhdet_in_tes!L5=0,"",RES_hhdet_in_tes!L5/RES_hhdet_in_fec!L5)</f>
        <v/>
      </c>
      <c r="M5" s="111" t="str">
        <f>IF(RES_hhdet_in_tes!M5=0,"",RES_hhdet_in_tes!M5/RES_hhdet_in_fec!M5)</f>
        <v/>
      </c>
      <c r="N5" s="111" t="str">
        <f>IF(RES_hhdet_in_tes!N5=0,"",RES_hhdet_in_tes!N5/RES_hhdet_in_fec!N5)</f>
        <v/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 t="str">
        <f>IF(RES_hhdet_in_tes!K6=0,"",RES_hhdet_in_tes!K6/RES_hhdet_in_fec!K6)</f>
        <v/>
      </c>
      <c r="L6" s="111" t="str">
        <f>IF(RES_hhdet_in_tes!L6=0,"",RES_hhdet_in_tes!L6/RES_hhdet_in_fec!L6)</f>
        <v/>
      </c>
      <c r="M6" s="111" t="str">
        <f>IF(RES_hhdet_in_tes!M6=0,"",RES_hhdet_in_tes!M6/RES_hhdet_in_fec!M6)</f>
        <v/>
      </c>
      <c r="N6" s="111" t="str">
        <f>IF(RES_hhdet_in_tes!N6=0,"",RES_hhdet_in_tes!N6/RES_hhdet_in_fec!N6)</f>
        <v/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 t="str">
        <f>IF(RES_hhdet_in_tes!K7=0,"",RES_hhdet_in_tes!K7/RES_hhdet_in_fec!K7)</f>
        <v/>
      </c>
      <c r="L7" s="124" t="str">
        <f>IF(RES_hhdet_in_tes!L7=0,"",RES_hhdet_in_tes!L7/RES_hhdet_in_fec!L7)</f>
        <v/>
      </c>
      <c r="M7" s="124" t="str">
        <f>IF(RES_hhdet_in_tes!M7=0,"",RES_hhdet_in_tes!M7/RES_hhdet_in_fec!M7)</f>
        <v/>
      </c>
      <c r="N7" s="124" t="str">
        <f>IF(RES_hhdet_in_tes!N7=0,"",RES_hhdet_in_tes!N7/RES_hhdet_in_fec!N7)</f>
        <v/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 t="str">
        <f>IF(RES_hhdet_in_tes!K8=0,"",RES_hhdet_in_tes!K8/RES_hhdet_in_fec!K8)</f>
        <v/>
      </c>
      <c r="L8" s="111" t="str">
        <f>IF(RES_hhdet_in_tes!L8=0,"",RES_hhdet_in_tes!L8/RES_hhdet_in_fec!L8)</f>
        <v/>
      </c>
      <c r="M8" s="111" t="str">
        <f>IF(RES_hhdet_in_tes!M8=0,"",RES_hhdet_in_tes!M8/RES_hhdet_in_fec!M8)</f>
        <v/>
      </c>
      <c r="N8" s="111" t="str">
        <f>IF(RES_hhdet_in_tes!N8=0,"",RES_hhdet_in_tes!N8/RES_hhdet_in_fec!N8)</f>
        <v/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 t="str">
        <f>IF(RES_hhdet_in_tes!K9=0,"",RES_hhdet_in_tes!K9/RES_hhdet_in_fec!K9)</f>
        <v/>
      </c>
      <c r="L9" s="124" t="str">
        <f>IF(RES_hhdet_in_tes!L9=0,"",RES_hhdet_in_tes!L9/RES_hhdet_in_fec!L9)</f>
        <v/>
      </c>
      <c r="M9" s="124" t="str">
        <f>IF(RES_hhdet_in_tes!M9=0,"",RES_hhdet_in_tes!M9/RES_hhdet_in_fec!M9)</f>
        <v/>
      </c>
      <c r="N9" s="124" t="str">
        <f>IF(RES_hhdet_in_tes!N9=0,"",RES_hhdet_in_tes!N9/RES_hhdet_in_fec!N9)</f>
        <v/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 t="str">
        <f>IF(RES_hhdet_in_tes!M15=0,"",RES_hhdet_in_tes!M15/RES_hhdet_in_fec!M15)</f>
        <v/>
      </c>
      <c r="N15" s="112" t="str">
        <f>IF(RES_hhdet_in_tes!N15=0,"",RES_hhdet_in_tes!N15/RES_hhdet_in_fec!N15)</f>
        <v/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 t="str">
        <f>IF(RES_hhdet_in_tes!K19=0,"",RES_hhdet_in_tes!K19/RES_hhdet_in_fec!K19)</f>
        <v/>
      </c>
      <c r="L19" s="124" t="str">
        <f>IF(RES_hhdet_in_tes!L19=0,"",RES_hhdet_in_tes!L19/RES_hhdet_in_fec!L19)</f>
        <v/>
      </c>
      <c r="M19" s="124" t="str">
        <f>IF(RES_hhdet_in_tes!M19=0,"",RES_hhdet_in_tes!M19/RES_hhdet_in_fec!M19)</f>
        <v/>
      </c>
      <c r="N19" s="124" t="str">
        <f>IF(RES_hhdet_in_tes!N19=0,"",RES_hhdet_in_tes!N19/RES_hhdet_in_fec!N19)</f>
        <v/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 t="str">
        <f>IF(RES_hhdet_in_tes!N21=0,"",RES_hhdet_in_tes!N21/RES_hhdet_in_fec!N21)</f>
        <v/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 t="str">
        <f>IF(RES_hhdet_in_tes!K22=0,"",RES_hhdet_in_tes!K22/RES_hhdet_in_fec!K22)</f>
        <v/>
      </c>
      <c r="L22" s="45" t="str">
        <f>IF(RES_hhdet_in_tes!L22=0,"",RES_hhdet_in_tes!L22/RES_hhdet_in_fec!L22)</f>
        <v/>
      </c>
      <c r="M22" s="45" t="str">
        <f>IF(RES_hhdet_in_tes!M22=0,"",RES_hhdet_in_tes!M22/RES_hhdet_in_fec!M22)</f>
        <v/>
      </c>
      <c r="N22" s="45" t="str">
        <f>IF(RES_hhdet_in_tes!N22=0,"",RES_hhdet_in_tes!N22/RES_hhdet_in_fec!N22)</f>
        <v/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0.57795734178734193</v>
      </c>
      <c r="D24" s="119">
        <f>IF(RES_hhdet_in_tes!D24=0,"",RES_hhdet_in_tes!D24/RES_hhdet_in_fec!D24)</f>
        <v>0.59606616560384451</v>
      </c>
      <c r="E24" s="119">
        <f>IF(RES_hhdet_in_tes!E24=0,"",RES_hhdet_in_tes!E24/RES_hhdet_in_fec!E24)</f>
        <v>0.63942737258001436</v>
      </c>
      <c r="F24" s="119">
        <f>IF(RES_hhdet_in_tes!F24=0,"",RES_hhdet_in_tes!F24/RES_hhdet_in_fec!F24)</f>
        <v>0.5942648985495913</v>
      </c>
      <c r="G24" s="119">
        <f>IF(RES_hhdet_in_tes!G24=0,"",RES_hhdet_in_tes!G24/RES_hhdet_in_fec!G24)</f>
        <v>0.59795800259543341</v>
      </c>
      <c r="H24" s="119">
        <f>IF(RES_hhdet_in_tes!H24=0,"",RES_hhdet_in_tes!H24/RES_hhdet_in_fec!H24)</f>
        <v>0.61350353559286042</v>
      </c>
      <c r="I24" s="119">
        <f>IF(RES_hhdet_in_tes!I24=0,"",RES_hhdet_in_tes!I24/RES_hhdet_in_fec!I24)</f>
        <v>0.62426296745224952</v>
      </c>
      <c r="J24" s="119">
        <f>IF(RES_hhdet_in_tes!J24=0,"",RES_hhdet_in_tes!J24/RES_hhdet_in_fec!J24)</f>
        <v>0.63177627252258706</v>
      </c>
      <c r="K24" s="119">
        <f>IF(RES_hhdet_in_tes!K24=0,"",RES_hhdet_in_tes!K24/RES_hhdet_in_fec!K24)</f>
        <v>0.63249762252927455</v>
      </c>
      <c r="L24" s="119">
        <f>IF(RES_hhdet_in_tes!L24=0,"",RES_hhdet_in_tes!L24/RES_hhdet_in_fec!L24)</f>
        <v>0.62988386715277445</v>
      </c>
      <c r="M24" s="119">
        <f>IF(RES_hhdet_in_tes!M24=0,"",RES_hhdet_in_tes!M24/RES_hhdet_in_fec!M24)</f>
        <v>0.64042951113816204</v>
      </c>
      <c r="N24" s="119">
        <f>IF(RES_hhdet_in_tes!N24=0,"",RES_hhdet_in_tes!N24/RES_hhdet_in_fec!N24)</f>
        <v>0.67981480545311967</v>
      </c>
      <c r="O24" s="119">
        <f>IF(RES_hhdet_in_tes!O24=0,"",RES_hhdet_in_tes!O24/RES_hhdet_in_fec!O24)</f>
        <v>0.69444361216297579</v>
      </c>
      <c r="P24" s="119">
        <f>IF(RES_hhdet_in_tes!P24=0,"",RES_hhdet_in_tes!P24/RES_hhdet_in_fec!P24)</f>
        <v>0.70815824087393309</v>
      </c>
      <c r="Q24" s="119">
        <f>IF(RES_hhdet_in_tes!Q24=0,"",RES_hhdet_in_tes!Q24/RES_hhdet_in_fec!Q24)</f>
        <v>0.73342357074469555</v>
      </c>
      <c r="R24" s="119">
        <f>IF(RES_hhdet_in_tes!R24=0,"",RES_hhdet_in_tes!R24/RES_hhdet_in_fec!R24)</f>
        <v>0.75783825081310741</v>
      </c>
      <c r="S24" s="119">
        <f>IF(RES_hhdet_in_tes!S24=0,"",RES_hhdet_in_tes!S24/RES_hhdet_in_fec!S24)</f>
        <v>0.77946247996441231</v>
      </c>
      <c r="T24" s="119">
        <f>IF(RES_hhdet_in_tes!T24=0,"",RES_hhdet_in_tes!T24/RES_hhdet_in_fec!T24)</f>
        <v>0.80363056624051377</v>
      </c>
      <c r="U24" s="119">
        <f>IF(RES_hhdet_in_tes!U24=0,"",RES_hhdet_in_tes!U24/RES_hhdet_in_fec!U24)</f>
        <v>0.80042846900677345</v>
      </c>
      <c r="V24" s="119">
        <f>IF(RES_hhdet_in_tes!V24=0,"",RES_hhdet_in_tes!V24/RES_hhdet_in_fec!V24)</f>
        <v>0.79555586739539397</v>
      </c>
      <c r="W24" s="119">
        <f>IF(RES_hhdet_in_tes!W24=0,"",RES_hhdet_in_tes!W24/RES_hhdet_in_fec!W24)</f>
        <v>0.78190029128464233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0.53809855083885416</v>
      </c>
      <c r="D25" s="124">
        <f>IF(RES_hhdet_in_tes!D25=0,"",RES_hhdet_in_tes!D25/RES_hhdet_in_fec!D25)</f>
        <v>0.54406892750300873</v>
      </c>
      <c r="E25" s="124">
        <f>IF(RES_hhdet_in_tes!E25=0,"",RES_hhdet_in_tes!E25/RES_hhdet_in_fec!E25)</f>
        <v>0.54973884979486687</v>
      </c>
      <c r="F25" s="124">
        <f>IF(RES_hhdet_in_tes!F25=0,"",RES_hhdet_in_tes!F25/RES_hhdet_in_fec!F25)</f>
        <v>0.55627108066352071</v>
      </c>
      <c r="G25" s="124">
        <f>IF(RES_hhdet_in_tes!G25=0,"",RES_hhdet_in_tes!G25/RES_hhdet_in_fec!G25)</f>
        <v>0.56258730413082225</v>
      </c>
      <c r="H25" s="124">
        <f>IF(RES_hhdet_in_tes!H25=0,"",RES_hhdet_in_tes!H25/RES_hhdet_in_fec!H25)</f>
        <v>0.56895665051484667</v>
      </c>
      <c r="I25" s="124">
        <f>IF(RES_hhdet_in_tes!I25=0,"",RES_hhdet_in_tes!I25/RES_hhdet_in_fec!I25)</f>
        <v>0.57554330235319628</v>
      </c>
      <c r="J25" s="124">
        <f>IF(RES_hhdet_in_tes!J25=0,"",RES_hhdet_in_tes!J25/RES_hhdet_in_fec!J25)</f>
        <v>0.58242742318938456</v>
      </c>
      <c r="K25" s="124">
        <f>IF(RES_hhdet_in_tes!K25=0,"",RES_hhdet_in_tes!K25/RES_hhdet_in_fec!K25)</f>
        <v>0.59003190938690941</v>
      </c>
      <c r="L25" s="124">
        <f>IF(RES_hhdet_in_tes!L25=0,"",RES_hhdet_in_tes!L25/RES_hhdet_in_fec!L25)</f>
        <v>0.59841455771247476</v>
      </c>
      <c r="M25" s="124">
        <f>IF(RES_hhdet_in_tes!M25=0,"",RES_hhdet_in_tes!M25/RES_hhdet_in_fec!M25)</f>
        <v>0.61156787251266309</v>
      </c>
      <c r="N25" s="124">
        <f>IF(RES_hhdet_in_tes!N25=0,"",RES_hhdet_in_tes!N25/RES_hhdet_in_fec!N25)</f>
        <v>0.630637577123489</v>
      </c>
      <c r="O25" s="124">
        <f>IF(RES_hhdet_in_tes!O25=0,"",RES_hhdet_in_tes!O25/RES_hhdet_in_fec!O25)</f>
        <v>0.6571838611868499</v>
      </c>
      <c r="P25" s="124">
        <f>IF(RES_hhdet_in_tes!P25=0,"",RES_hhdet_in_tes!P25/RES_hhdet_in_fec!P25)</f>
        <v>0.68733647924016572</v>
      </c>
      <c r="Q25" s="124">
        <f>IF(RES_hhdet_in_tes!Q25=0,"",RES_hhdet_in_tes!Q25/RES_hhdet_in_fec!Q25)</f>
        <v>0.71176549634373365</v>
      </c>
      <c r="R25" s="124">
        <f>IF(RES_hhdet_in_tes!R25=0,"",RES_hhdet_in_tes!R25/RES_hhdet_in_fec!R25)</f>
        <v>0.7238801815090582</v>
      </c>
      <c r="S25" s="124">
        <f>IF(RES_hhdet_in_tes!S25=0,"",RES_hhdet_in_tes!S25/RES_hhdet_in_fec!S25)</f>
        <v>0.73249047206915896</v>
      </c>
      <c r="T25" s="124">
        <f>IF(RES_hhdet_in_tes!T25=0,"",RES_hhdet_in_tes!T25/RES_hhdet_in_fec!T25)</f>
        <v>0.73876247019381014</v>
      </c>
      <c r="U25" s="124">
        <f>IF(RES_hhdet_in_tes!U25=0,"",RES_hhdet_in_tes!U25/RES_hhdet_in_fec!U25)</f>
        <v>0.74370935090957191</v>
      </c>
      <c r="V25" s="124">
        <f>IF(RES_hhdet_in_tes!V25=0,"",RES_hhdet_in_tes!V25/RES_hhdet_in_fec!V25)</f>
        <v>0.74800646226901724</v>
      </c>
      <c r="W25" s="124">
        <f>IF(RES_hhdet_in_tes!W25=0,"",RES_hhdet_in_tes!W25/RES_hhdet_in_fec!W25)</f>
        <v>0.75074524297972367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0.53192971253210408</v>
      </c>
      <c r="D26" s="111">
        <f>IF(RES_hhdet_in_tes!D26=0,"",RES_hhdet_in_tes!D26/RES_hhdet_in_fec!D26)</f>
        <v>0.53798612468979179</v>
      </c>
      <c r="E26" s="111">
        <f>IF(RES_hhdet_in_tes!E26=0,"",RES_hhdet_in_tes!E26/RES_hhdet_in_fec!E26)</f>
        <v>0.5442521219098464</v>
      </c>
      <c r="F26" s="111">
        <f>IF(RES_hhdet_in_tes!F26=0,"",RES_hhdet_in_tes!F26/RES_hhdet_in_fec!F26)</f>
        <v>0.55048680307182563</v>
      </c>
      <c r="G26" s="111">
        <f>IF(RES_hhdet_in_tes!G26=0,"",RES_hhdet_in_tes!G26/RES_hhdet_in_fec!G26)</f>
        <v>0.55690000265687933</v>
      </c>
      <c r="H26" s="111">
        <f>IF(RES_hhdet_in_tes!H26=0,"",RES_hhdet_in_tes!H26/RES_hhdet_in_fec!H26)</f>
        <v>0.56345982557736951</v>
      </c>
      <c r="I26" s="111">
        <f>IF(RES_hhdet_in_tes!I26=0,"",RES_hhdet_in_tes!I26/RES_hhdet_in_fec!I26)</f>
        <v>0.57021170068484295</v>
      </c>
      <c r="J26" s="111">
        <f>IF(RES_hhdet_in_tes!J26=0,"",RES_hhdet_in_tes!J26/RES_hhdet_in_fec!J26)</f>
        <v>0.57735611751010496</v>
      </c>
      <c r="K26" s="111">
        <f>IF(RES_hhdet_in_tes!K26=0,"",RES_hhdet_in_tes!K26/RES_hhdet_in_fec!K26)</f>
        <v>0.58505579239929684</v>
      </c>
      <c r="L26" s="111">
        <f>IF(RES_hhdet_in_tes!L26=0,"",RES_hhdet_in_tes!L26/RES_hhdet_in_fec!L26)</f>
        <v>0.59334071315743842</v>
      </c>
      <c r="M26" s="111">
        <f>IF(RES_hhdet_in_tes!M26=0,"",RES_hhdet_in_tes!M26/RES_hhdet_in_fec!M26)</f>
        <v>0.6065777635052958</v>
      </c>
      <c r="N26" s="111">
        <f>IF(RES_hhdet_in_tes!N26=0,"",RES_hhdet_in_tes!N26/RES_hhdet_in_fec!N26)</f>
        <v>0.62604253298190338</v>
      </c>
      <c r="O26" s="111">
        <f>IF(RES_hhdet_in_tes!O26=0,"",RES_hhdet_in_tes!O26/RES_hhdet_in_fec!O26)</f>
        <v>0.65245570775862616</v>
      </c>
      <c r="P26" s="111">
        <f>IF(RES_hhdet_in_tes!P26=0,"",RES_hhdet_in_tes!P26/RES_hhdet_in_fec!P26)</f>
        <v>0.68272318844421864</v>
      </c>
      <c r="Q26" s="111">
        <f>IF(RES_hhdet_in_tes!Q26=0,"",RES_hhdet_in_tes!Q26/RES_hhdet_in_fec!Q26)</f>
        <v>0.7077690585686589</v>
      </c>
      <c r="R26" s="111">
        <f>IF(RES_hhdet_in_tes!R26=0,"",RES_hhdet_in_tes!R26/RES_hhdet_in_fec!R26)</f>
        <v>0.72000099175102983</v>
      </c>
      <c r="S26" s="111">
        <f>IF(RES_hhdet_in_tes!S26=0,"",RES_hhdet_in_tes!S26/RES_hhdet_in_fec!S26)</f>
        <v>0.72871999548296407</v>
      </c>
      <c r="T26" s="111">
        <f>IF(RES_hhdet_in_tes!T26=0,"",RES_hhdet_in_tes!T26/RES_hhdet_in_fec!T26)</f>
        <v>0.73509067173425247</v>
      </c>
      <c r="U26" s="111">
        <f>IF(RES_hhdet_in_tes!U26=0,"",RES_hhdet_in_tes!U26/RES_hhdet_in_fec!U26)</f>
        <v>0.74006317922357323</v>
      </c>
      <c r="V26" s="111">
        <f>IF(RES_hhdet_in_tes!V26=0,"",RES_hhdet_in_tes!V26/RES_hhdet_in_fec!V26)</f>
        <v>0.7444215705400925</v>
      </c>
      <c r="W26" s="111">
        <f>IF(RES_hhdet_in_tes!W26=0,"",RES_hhdet_in_tes!W26/RES_hhdet_in_fec!W26)</f>
        <v>0.74730943405568317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2.3024124972365234</v>
      </c>
      <c r="D28" s="124">
        <f>IF(RES_hhdet_in_tes!D28=0,"",RES_hhdet_in_tes!D28/RES_hhdet_in_fec!D28)</f>
        <v>2.3787747391172722</v>
      </c>
      <c r="E28" s="124">
        <f>IF(RES_hhdet_in_tes!E28=0,"",RES_hhdet_in_tes!E28/RES_hhdet_in_fec!E28)</f>
        <v>2.4559432611178993</v>
      </c>
      <c r="F28" s="124">
        <f>IF(RES_hhdet_in_tes!F28=0,"",RES_hhdet_in_tes!F28/RES_hhdet_in_fec!F28)</f>
        <v>2.5331946598946562</v>
      </c>
      <c r="G28" s="124">
        <f>IF(RES_hhdet_in_tes!G28=0,"",RES_hhdet_in_tes!G28/RES_hhdet_in_fec!G28)</f>
        <v>2.6111801381342632</v>
      </c>
      <c r="H28" s="124">
        <f>IF(RES_hhdet_in_tes!H28=0,"",RES_hhdet_in_tes!H28/RES_hhdet_in_fec!H28)</f>
        <v>2.6898157649043779</v>
      </c>
      <c r="I28" s="124">
        <f>IF(RES_hhdet_in_tes!I28=0,"",RES_hhdet_in_tes!I28/RES_hhdet_in_fec!I28)</f>
        <v>2.7692575977758453</v>
      </c>
      <c r="J28" s="124">
        <f>IF(RES_hhdet_in_tes!J28=0,"",RES_hhdet_in_tes!J28/RES_hhdet_in_fec!J28)</f>
        <v>2.8501547656521535</v>
      </c>
      <c r="K28" s="124">
        <f>IF(RES_hhdet_in_tes!K28=0,"",RES_hhdet_in_tes!K28/RES_hhdet_in_fec!K28)</f>
        <v>2.9330530699776549</v>
      </c>
      <c r="L28" s="124">
        <f>IF(RES_hhdet_in_tes!L28=0,"",RES_hhdet_in_tes!L28/RES_hhdet_in_fec!L28)</f>
        <v>3.018087456963455</v>
      </c>
      <c r="M28" s="124">
        <f>IF(RES_hhdet_in_tes!M28=0,"",RES_hhdet_in_tes!M28/RES_hhdet_in_fec!M28)</f>
        <v>3.1196530195284069</v>
      </c>
      <c r="N28" s="124">
        <f>IF(RES_hhdet_in_tes!N28=0,"",RES_hhdet_in_tes!N28/RES_hhdet_in_fec!N28)</f>
        <v>3.2424606963943838</v>
      </c>
      <c r="O28" s="124">
        <f>IF(RES_hhdet_in_tes!O28=0,"",RES_hhdet_in_tes!O28/RES_hhdet_in_fec!O28)</f>
        <v>3.3891149197225214</v>
      </c>
      <c r="P28" s="124">
        <f>IF(RES_hhdet_in_tes!P28=0,"",RES_hhdet_in_tes!P28/RES_hhdet_in_fec!P28)</f>
        <v>3.5481582670030907</v>
      </c>
      <c r="Q28" s="124">
        <f>IF(RES_hhdet_in_tes!Q28=0,"",RES_hhdet_in_tes!Q28/RES_hhdet_in_fec!Q28)</f>
        <v>3.6848375091445051</v>
      </c>
      <c r="R28" s="124">
        <f>IF(RES_hhdet_in_tes!R28=0,"",RES_hhdet_in_tes!R28/RES_hhdet_in_fec!R28)</f>
        <v>3.7705843547238675</v>
      </c>
      <c r="S28" s="124">
        <f>IF(RES_hhdet_in_tes!S28=0,"",RES_hhdet_in_tes!S28/RES_hhdet_in_fec!S28)</f>
        <v>3.8388346336861203</v>
      </c>
      <c r="T28" s="124">
        <f>IF(RES_hhdet_in_tes!T28=0,"",RES_hhdet_in_tes!T28/RES_hhdet_in_fec!T28)</f>
        <v>3.8958603398526326</v>
      </c>
      <c r="U28" s="124">
        <f>IF(RES_hhdet_in_tes!U28=0,"",RES_hhdet_in_tes!U28/RES_hhdet_in_fec!U28)</f>
        <v>3.9477749294146576</v>
      </c>
      <c r="V28" s="124">
        <f>IF(RES_hhdet_in_tes!V28=0,"",RES_hhdet_in_tes!V28/RES_hhdet_in_fec!V28)</f>
        <v>4.0007075325430037</v>
      </c>
      <c r="W28" s="124">
        <f>IF(RES_hhdet_in_tes!W28=0,"",RES_hhdet_in_tes!W28/RES_hhdet_in_fec!W28)</f>
        <v>4.0525292903981009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2.3024124972365234</v>
      </c>
      <c r="D29" s="111">
        <f>IF(RES_hhdet_in_tes!D29=0,"",RES_hhdet_in_tes!D29/RES_hhdet_in_fec!D29)</f>
        <v>2.3787747391172722</v>
      </c>
      <c r="E29" s="111">
        <f>IF(RES_hhdet_in_tes!E29=0,"",RES_hhdet_in_tes!E29/RES_hhdet_in_fec!E29)</f>
        <v>2.4559432611178993</v>
      </c>
      <c r="F29" s="111">
        <f>IF(RES_hhdet_in_tes!F29=0,"",RES_hhdet_in_tes!F29/RES_hhdet_in_fec!F29)</f>
        <v>2.5331946598946562</v>
      </c>
      <c r="G29" s="111">
        <f>IF(RES_hhdet_in_tes!G29=0,"",RES_hhdet_in_tes!G29/RES_hhdet_in_fec!G29)</f>
        <v>2.6111801381342632</v>
      </c>
      <c r="H29" s="111">
        <f>IF(RES_hhdet_in_tes!H29=0,"",RES_hhdet_in_tes!H29/RES_hhdet_in_fec!H29)</f>
        <v>2.6898157649043779</v>
      </c>
      <c r="I29" s="111">
        <f>IF(RES_hhdet_in_tes!I29=0,"",RES_hhdet_in_tes!I29/RES_hhdet_in_fec!I29)</f>
        <v>2.7692575977758453</v>
      </c>
      <c r="J29" s="111">
        <f>IF(RES_hhdet_in_tes!J29=0,"",RES_hhdet_in_tes!J29/RES_hhdet_in_fec!J29)</f>
        <v>2.8501547656521535</v>
      </c>
      <c r="K29" s="111">
        <f>IF(RES_hhdet_in_tes!K29=0,"",RES_hhdet_in_tes!K29/RES_hhdet_in_fec!K29)</f>
        <v>2.9330530699776549</v>
      </c>
      <c r="L29" s="111">
        <f>IF(RES_hhdet_in_tes!L29=0,"",RES_hhdet_in_tes!L29/RES_hhdet_in_fec!L29)</f>
        <v>3.018087456963455</v>
      </c>
      <c r="M29" s="111">
        <f>IF(RES_hhdet_in_tes!M29=0,"",RES_hhdet_in_tes!M29/RES_hhdet_in_fec!M29)</f>
        <v>3.1196530195284069</v>
      </c>
      <c r="N29" s="111">
        <f>IF(RES_hhdet_in_tes!N29=0,"",RES_hhdet_in_tes!N29/RES_hhdet_in_fec!N29)</f>
        <v>3.2424606963943838</v>
      </c>
      <c r="O29" s="111">
        <f>IF(RES_hhdet_in_tes!O29=0,"",RES_hhdet_in_tes!O29/RES_hhdet_in_fec!O29)</f>
        <v>3.3891149197225214</v>
      </c>
      <c r="P29" s="111">
        <f>IF(RES_hhdet_in_tes!P29=0,"",RES_hhdet_in_tes!P29/RES_hhdet_in_fec!P29)</f>
        <v>3.5481582670030907</v>
      </c>
      <c r="Q29" s="111">
        <f>IF(RES_hhdet_in_tes!Q29=0,"",RES_hhdet_in_tes!Q29/RES_hhdet_in_fec!Q29)</f>
        <v>3.6848375091445051</v>
      </c>
      <c r="R29" s="111">
        <f>IF(RES_hhdet_in_tes!R29=0,"",RES_hhdet_in_tes!R29/RES_hhdet_in_fec!R29)</f>
        <v>3.7705843547238675</v>
      </c>
      <c r="S29" s="111">
        <f>IF(RES_hhdet_in_tes!S29=0,"",RES_hhdet_in_tes!S29/RES_hhdet_in_fec!S29)</f>
        <v>3.8388346336861203</v>
      </c>
      <c r="T29" s="111">
        <f>IF(RES_hhdet_in_tes!T29=0,"",RES_hhdet_in_tes!T29/RES_hhdet_in_fec!T29)</f>
        <v>3.8958603398526326</v>
      </c>
      <c r="U29" s="111">
        <f>IF(RES_hhdet_in_tes!U29=0,"",RES_hhdet_in_tes!U29/RES_hhdet_in_fec!U29)</f>
        <v>3.9477749294146576</v>
      </c>
      <c r="V29" s="111">
        <f>IF(RES_hhdet_in_tes!V29=0,"",RES_hhdet_in_tes!V29/RES_hhdet_in_fec!V29)</f>
        <v>4.0007075325430037</v>
      </c>
      <c r="W29" s="111">
        <f>IF(RES_hhdet_in_tes!W29=0,"",RES_hhdet_in_tes!W29/RES_hhdet_in_fec!W29)</f>
        <v>4.0525292903981009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0.62407562822649099</v>
      </c>
      <c r="D30" s="124">
        <f>IF(RES_hhdet_in_tes!D30=0,"",RES_hhdet_in_tes!D30/RES_hhdet_in_fec!D30)</f>
        <v>0.63448388501214459</v>
      </c>
      <c r="E30" s="124">
        <f>IF(RES_hhdet_in_tes!E30=0,"",RES_hhdet_in_tes!E30/RES_hhdet_in_fec!E30)</f>
        <v>0.63106189499805687</v>
      </c>
      <c r="F30" s="124">
        <f>IF(RES_hhdet_in_tes!F30=0,"",RES_hhdet_in_tes!F30/RES_hhdet_in_fec!F30)</f>
        <v>0.62606086188394461</v>
      </c>
      <c r="G30" s="124">
        <f>IF(RES_hhdet_in_tes!G30=0,"",RES_hhdet_in_tes!G30/RES_hhdet_in_fec!G30)</f>
        <v>0.65568629831984393</v>
      </c>
      <c r="H30" s="124">
        <f>IF(RES_hhdet_in_tes!H30=0,"",RES_hhdet_in_tes!H30/RES_hhdet_in_fec!H30)</f>
        <v>0.65778864774061652</v>
      </c>
      <c r="I30" s="124">
        <f>IF(RES_hhdet_in_tes!I30=0,"",RES_hhdet_in_tes!I30/RES_hhdet_in_fec!I30)</f>
        <v>0.68316982233912149</v>
      </c>
      <c r="J30" s="124">
        <f>IF(RES_hhdet_in_tes!J30=0,"",RES_hhdet_in_tes!J30/RES_hhdet_in_fec!J30)</f>
        <v>0.69136662009547634</v>
      </c>
      <c r="K30" s="124">
        <f>IF(RES_hhdet_in_tes!K30=0,"",RES_hhdet_in_tes!K30/RES_hhdet_in_fec!K30)</f>
        <v>0.67654983427123161</v>
      </c>
      <c r="L30" s="124">
        <f>IF(RES_hhdet_in_tes!L30=0,"",RES_hhdet_in_tes!L30/RES_hhdet_in_fec!L30)</f>
        <v>0.7114911011903472</v>
      </c>
      <c r="M30" s="124">
        <f>IF(RES_hhdet_in_tes!M30=0,"",RES_hhdet_in_tes!M30/RES_hhdet_in_fec!M30)</f>
        <v>0.66247329702266233</v>
      </c>
      <c r="N30" s="124">
        <f>IF(RES_hhdet_in_tes!N30=0,"",RES_hhdet_in_tes!N30/RES_hhdet_in_fec!N30)</f>
        <v>0.70378389107001738</v>
      </c>
      <c r="O30" s="124">
        <f>IF(RES_hhdet_in_tes!O30=0,"",RES_hhdet_in_tes!O30/RES_hhdet_in_fec!O30)</f>
        <v>0.73274062824141428</v>
      </c>
      <c r="P30" s="124">
        <f>IF(RES_hhdet_in_tes!P30=0,"",RES_hhdet_in_tes!P30/RES_hhdet_in_fec!P30)</f>
        <v>0.7637784568639937</v>
      </c>
      <c r="Q30" s="124">
        <f>IF(RES_hhdet_in_tes!Q30=0,"",RES_hhdet_in_tes!Q30/RES_hhdet_in_fec!Q30)</f>
        <v>0.75244837443539903</v>
      </c>
      <c r="R30" s="124">
        <f>IF(RES_hhdet_in_tes!R30=0,"",RES_hhdet_in_tes!R30/RES_hhdet_in_fec!R30)</f>
        <v>0.78148858549431022</v>
      </c>
      <c r="S30" s="124">
        <f>IF(RES_hhdet_in_tes!S30=0,"",RES_hhdet_in_tes!S30/RES_hhdet_in_fec!S30)</f>
        <v>0.79098716649023126</v>
      </c>
      <c r="T30" s="124">
        <f>IF(RES_hhdet_in_tes!T30=0,"",RES_hhdet_in_tes!T30/RES_hhdet_in_fec!T30)</f>
        <v>0.79186442671231594</v>
      </c>
      <c r="U30" s="124">
        <f>IF(RES_hhdet_in_tes!U30=0,"",RES_hhdet_in_tes!U30/RES_hhdet_in_fec!U30)</f>
        <v>0.80217275674349309</v>
      </c>
      <c r="V30" s="124">
        <f>IF(RES_hhdet_in_tes!V30=0,"",RES_hhdet_in_tes!V30/RES_hhdet_in_fec!V30)</f>
        <v>0.82389181263706313</v>
      </c>
      <c r="W30" s="124">
        <f>IF(RES_hhdet_in_tes!W30=0,"",RES_hhdet_in_tes!W30/RES_hhdet_in_fec!W30)</f>
        <v>0.86488766366627756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0.58207812873693565</v>
      </c>
      <c r="D31" s="111">
        <f>IF(RES_hhdet_in_tes!D31=0,"",RES_hhdet_in_tes!D31/RES_hhdet_in_fec!D31)</f>
        <v>0.58373916750753918</v>
      </c>
      <c r="E31" s="111">
        <f>IF(RES_hhdet_in_tes!E31=0,"",RES_hhdet_in_tes!E31/RES_hhdet_in_fec!E31)</f>
        <v>0.58567518116364314</v>
      </c>
      <c r="F31" s="111">
        <f>IF(RES_hhdet_in_tes!F31=0,"",RES_hhdet_in_tes!F31/RES_hhdet_in_fec!F31)</f>
        <v>0.5876486913950425</v>
      </c>
      <c r="G31" s="111">
        <f>IF(RES_hhdet_in_tes!G31=0,"",RES_hhdet_in_tes!G31/RES_hhdet_in_fec!G31)</f>
        <v>0.58987543732222769</v>
      </c>
      <c r="H31" s="111">
        <f>IF(RES_hhdet_in_tes!H31=0,"",RES_hhdet_in_tes!H31/RES_hhdet_in_fec!H31)</f>
        <v>0.59232901522336368</v>
      </c>
      <c r="I31" s="111">
        <f>IF(RES_hhdet_in_tes!I31=0,"",RES_hhdet_in_tes!I31/RES_hhdet_in_fec!I31)</f>
        <v>0.59506258322404304</v>
      </c>
      <c r="J31" s="111">
        <f>IF(RES_hhdet_in_tes!J31=0,"",RES_hhdet_in_tes!J31/RES_hhdet_in_fec!J31)</f>
        <v>0.59829391140168919</v>
      </c>
      <c r="K31" s="111">
        <f>IF(RES_hhdet_in_tes!K31=0,"",RES_hhdet_in_tes!K31/RES_hhdet_in_fec!K31)</f>
        <v>0.60220816160245505</v>
      </c>
      <c r="L31" s="111">
        <f>IF(RES_hhdet_in_tes!L31=0,"",RES_hhdet_in_tes!L31/RES_hhdet_in_fec!L31)</f>
        <v>0.60685487221143752</v>
      </c>
      <c r="M31" s="111">
        <f>IF(RES_hhdet_in_tes!M31=0,"",RES_hhdet_in_tes!M31/RES_hhdet_in_fec!M31)</f>
        <v>0.61662799334919938</v>
      </c>
      <c r="N31" s="111">
        <f>IF(RES_hhdet_in_tes!N31=0,"",RES_hhdet_in_tes!N31/RES_hhdet_in_fec!N31)</f>
        <v>0.63292216176372973</v>
      </c>
      <c r="O31" s="111">
        <f>IF(RES_hhdet_in_tes!O31=0,"",RES_hhdet_in_tes!O31/RES_hhdet_in_fec!O31)</f>
        <v>0.65690158304263002</v>
      </c>
      <c r="P31" s="111">
        <f>IF(RES_hhdet_in_tes!P31=0,"",RES_hhdet_in_tes!P31/RES_hhdet_in_fec!P31)</f>
        <v>0.68611942398482562</v>
      </c>
      <c r="Q31" s="111">
        <f>IF(RES_hhdet_in_tes!Q31=0,"",RES_hhdet_in_tes!Q31/RES_hhdet_in_fec!Q31)</f>
        <v>0.71264781989202608</v>
      </c>
      <c r="R31" s="111">
        <f>IF(RES_hhdet_in_tes!R31=0,"",RES_hhdet_in_tes!R31/RES_hhdet_in_fec!R31)</f>
        <v>0.73055124180719466</v>
      </c>
      <c r="S31" s="111">
        <f>IF(RES_hhdet_in_tes!S31=0,"",RES_hhdet_in_tes!S31/RES_hhdet_in_fec!S31)</f>
        <v>0.74780363019819474</v>
      </c>
      <c r="T31" s="111">
        <f>IF(RES_hhdet_in_tes!T31=0,"",RES_hhdet_in_tes!T31/RES_hhdet_in_fec!T31)</f>
        <v>0.7634284347787087</v>
      </c>
      <c r="U31" s="111">
        <f>IF(RES_hhdet_in_tes!U31=0,"",RES_hhdet_in_tes!U31/RES_hhdet_in_fec!U31)</f>
        <v>0.77644910526247335</v>
      </c>
      <c r="V31" s="111">
        <f>IF(RES_hhdet_in_tes!V31=0,"",RES_hhdet_in_tes!V31/RES_hhdet_in_fec!V31)</f>
        <v>0.78588909136320284</v>
      </c>
      <c r="W31" s="111">
        <f>IF(RES_hhdet_in_tes!W31=0,"",RES_hhdet_in_tes!W31/RES_hhdet_in_fec!W31)</f>
        <v>0.79032954871876315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>
        <f>IF(RES_hhdet_in_tes!C32=0,"",RES_hhdet_in_tes!C32/RES_hhdet_in_fec!C32)</f>
        <v>0.89904216437947149</v>
      </c>
      <c r="D32" s="111">
        <f>IF(RES_hhdet_in_tes!D32=0,"",RES_hhdet_in_tes!D32/RES_hhdet_in_fec!D32)</f>
        <v>0.88405691052596158</v>
      </c>
      <c r="E32" s="111">
        <f>IF(RES_hhdet_in_tes!E32=0,"",RES_hhdet_in_tes!E32/RES_hhdet_in_fec!E32)</f>
        <v>0.90172443159334159</v>
      </c>
      <c r="F32" s="111">
        <f>IF(RES_hhdet_in_tes!F32=0,"",RES_hhdet_in_tes!F32/RES_hhdet_in_fec!F32)</f>
        <v>0.88077607895843224</v>
      </c>
      <c r="G32" s="111">
        <f>IF(RES_hhdet_in_tes!G32=0,"",RES_hhdet_in_tes!G32/RES_hhdet_in_fec!G32)</f>
        <v>0.89734546124177816</v>
      </c>
      <c r="H32" s="111">
        <f>IF(RES_hhdet_in_tes!H32=0,"",RES_hhdet_in_tes!H32/RES_hhdet_in_fec!H32)</f>
        <v>0.89684781077811127</v>
      </c>
      <c r="I32" s="111">
        <f>IF(RES_hhdet_in_tes!I32=0,"",RES_hhdet_in_tes!I32/RES_hhdet_in_fec!I32)</f>
        <v>0.89740803725886253</v>
      </c>
      <c r="J32" s="111">
        <f>IF(RES_hhdet_in_tes!J32=0,"",RES_hhdet_in_tes!J32/RES_hhdet_in_fec!J32)</f>
        <v>0.87552752073011342</v>
      </c>
      <c r="K32" s="111">
        <f>IF(RES_hhdet_in_tes!K32=0,"",RES_hhdet_in_tes!K32/RES_hhdet_in_fec!K32)</f>
        <v>0.89470571199358395</v>
      </c>
      <c r="L32" s="111">
        <f>IF(RES_hhdet_in_tes!L32=0,"",RES_hhdet_in_tes!L32/RES_hhdet_in_fec!L32)</f>
        <v>0.90336607509194633</v>
      </c>
      <c r="M32" s="111">
        <f>IF(RES_hhdet_in_tes!M32=0,"",RES_hhdet_in_tes!M32/RES_hhdet_in_fec!M32)</f>
        <v>0.8919292484104987</v>
      </c>
      <c r="N32" s="111">
        <f>IF(RES_hhdet_in_tes!N32=0,"",RES_hhdet_in_tes!N32/RES_hhdet_in_fec!N32)</f>
        <v>0.91947516704627386</v>
      </c>
      <c r="O32" s="111">
        <f>IF(RES_hhdet_in_tes!O32=0,"",RES_hhdet_in_tes!O32/RES_hhdet_in_fec!O32)</f>
        <v>0.92752440753205856</v>
      </c>
      <c r="P32" s="111">
        <f>IF(RES_hhdet_in_tes!P32=0,"",RES_hhdet_in_tes!P32/RES_hhdet_in_fec!P32)</f>
        <v>0.90772840022434298</v>
      </c>
      <c r="Q32" s="111">
        <f>IF(RES_hhdet_in_tes!Q32=0,"",RES_hhdet_in_tes!Q32/RES_hhdet_in_fec!Q32)</f>
        <v>0.93907927450044981</v>
      </c>
      <c r="R32" s="111">
        <f>IF(RES_hhdet_in_tes!R32=0,"",RES_hhdet_in_tes!R32/RES_hhdet_in_fec!R32)</f>
        <v>0.94575111255775635</v>
      </c>
      <c r="S32" s="111">
        <f>IF(RES_hhdet_in_tes!S32=0,"",RES_hhdet_in_tes!S32/RES_hhdet_in_fec!S32)</f>
        <v>0.94688430786661015</v>
      </c>
      <c r="T32" s="111">
        <f>IF(RES_hhdet_in_tes!T32=0,"",RES_hhdet_in_tes!T32/RES_hhdet_in_fec!T32)</f>
        <v>0.95513577855074328</v>
      </c>
      <c r="U32" s="111">
        <f>IF(RES_hhdet_in_tes!U32=0,"",RES_hhdet_in_tes!U32/RES_hhdet_in_fec!U32)</f>
        <v>0.95305451007450814</v>
      </c>
      <c r="V32" s="111">
        <f>IF(RES_hhdet_in_tes!V32=0,"",RES_hhdet_in_tes!V32/RES_hhdet_in_fec!V32)</f>
        <v>0.95843326563556674</v>
      </c>
      <c r="W32" s="111">
        <f>IF(RES_hhdet_in_tes!W32=0,"",RES_hhdet_in_tes!W32/RES_hhdet_in_fec!W32)</f>
        <v>0.95053777015392005</v>
      </c>
      <c r="DA32" s="63" t="s">
        <v>3615</v>
      </c>
    </row>
    <row r="33" spans="1:105" ht="12" customHeight="1" x14ac:dyDescent="0.25">
      <c r="A33" s="100" t="s">
        <v>50</v>
      </c>
      <c r="B33" s="112"/>
      <c r="C33" s="112">
        <f>IF(RES_hhdet_in_tes!C33=0,"",RES_hhdet_in_tes!C33/RES_hhdet_in_fec!C33)</f>
        <v>0.58207812873693565</v>
      </c>
      <c r="D33" s="112">
        <f>IF(RES_hhdet_in_tes!D33=0,"",RES_hhdet_in_tes!D33/RES_hhdet_in_fec!D33)</f>
        <v>0.58373916750753918</v>
      </c>
      <c r="E33" s="112">
        <f>IF(RES_hhdet_in_tes!E33=0,"",RES_hhdet_in_tes!E33/RES_hhdet_in_fec!E33)</f>
        <v>0.58567518116364314</v>
      </c>
      <c r="F33" s="112">
        <f>IF(RES_hhdet_in_tes!F33=0,"",RES_hhdet_in_tes!F33/RES_hhdet_in_fec!F33)</f>
        <v>0.5876486913950425</v>
      </c>
      <c r="G33" s="112">
        <f>IF(RES_hhdet_in_tes!G33=0,"",RES_hhdet_in_tes!G33/RES_hhdet_in_fec!G33)</f>
        <v>0.58987543732222769</v>
      </c>
      <c r="H33" s="112">
        <f>IF(RES_hhdet_in_tes!H33=0,"",RES_hhdet_in_tes!H33/RES_hhdet_in_fec!H33)</f>
        <v>0.59232901522336368</v>
      </c>
      <c r="I33" s="112">
        <f>IF(RES_hhdet_in_tes!I33=0,"",RES_hhdet_in_tes!I33/RES_hhdet_in_fec!I33)</f>
        <v>0.59506258322404304</v>
      </c>
      <c r="J33" s="112">
        <f>IF(RES_hhdet_in_tes!J33=0,"",RES_hhdet_in_tes!J33/RES_hhdet_in_fec!J33)</f>
        <v>0.59829391140168919</v>
      </c>
      <c r="K33" s="112">
        <f>IF(RES_hhdet_in_tes!K33=0,"",RES_hhdet_in_tes!K33/RES_hhdet_in_fec!K33)</f>
        <v>0.60220816160245505</v>
      </c>
      <c r="L33" s="112">
        <f>IF(RES_hhdet_in_tes!L33=0,"",RES_hhdet_in_tes!L33/RES_hhdet_in_fec!L33)</f>
        <v>0.60685487221143752</v>
      </c>
      <c r="M33" s="112">
        <f>IF(RES_hhdet_in_tes!M33=0,"",RES_hhdet_in_tes!M33/RES_hhdet_in_fec!M33)</f>
        <v>0.61662799334919938</v>
      </c>
      <c r="N33" s="112">
        <f>IF(RES_hhdet_in_tes!N33=0,"",RES_hhdet_in_tes!N33/RES_hhdet_in_fec!N33)</f>
        <v>0.63292216176372973</v>
      </c>
      <c r="O33" s="112">
        <f>IF(RES_hhdet_in_tes!O33=0,"",RES_hhdet_in_tes!O33/RES_hhdet_in_fec!O33)</f>
        <v>0.65690158304263002</v>
      </c>
      <c r="P33" s="112">
        <f>IF(RES_hhdet_in_tes!P33=0,"",RES_hhdet_in_tes!P33/RES_hhdet_in_fec!P33)</f>
        <v>0.68611942398482562</v>
      </c>
      <c r="Q33" s="112">
        <f>IF(RES_hhdet_in_tes!Q33=0,"",RES_hhdet_in_tes!Q33/RES_hhdet_in_fec!Q33)</f>
        <v>0.71264781989202608</v>
      </c>
      <c r="R33" s="112">
        <f>IF(RES_hhdet_in_tes!R33=0,"",RES_hhdet_in_tes!R33/RES_hhdet_in_fec!R33)</f>
        <v>0.73055124180719466</v>
      </c>
      <c r="S33" s="112">
        <f>IF(RES_hhdet_in_tes!S33=0,"",RES_hhdet_in_tes!S33/RES_hhdet_in_fec!S33)</f>
        <v>0.74780363019819474</v>
      </c>
      <c r="T33" s="112">
        <f>IF(RES_hhdet_in_tes!T33=0,"",RES_hhdet_in_tes!T33/RES_hhdet_in_fec!T33)</f>
        <v>0.7634284347787087</v>
      </c>
      <c r="U33" s="112">
        <f>IF(RES_hhdet_in_tes!U33=0,"",RES_hhdet_in_tes!U33/RES_hhdet_in_fec!U33)</f>
        <v>0.77644910526247346</v>
      </c>
      <c r="V33" s="112">
        <f>IF(RES_hhdet_in_tes!V33=0,"",RES_hhdet_in_tes!V33/RES_hhdet_in_fec!V33)</f>
        <v>0.78588909136320284</v>
      </c>
      <c r="W33" s="112">
        <f>IF(RES_hhdet_in_tes!W33=0,"",RES_hhdet_in_tes!W33/RES_hhdet_in_fec!W33)</f>
        <v>0.79032954871876315</v>
      </c>
      <c r="DA33" s="131" t="s">
        <v>3616</v>
      </c>
    </row>
    <row r="34" spans="1:105" ht="12" customHeight="1" x14ac:dyDescent="0.25">
      <c r="A34" s="103" t="s">
        <v>52</v>
      </c>
      <c r="B34" s="113"/>
      <c r="C34" s="113">
        <f>IF(RES_hhdet_in_tes!C34=0,"",RES_hhdet_in_tes!C34/RES_hhdet_in_fec!C34)</f>
        <v>1</v>
      </c>
      <c r="D34" s="113">
        <f>IF(RES_hhdet_in_tes!D34=0,"",RES_hhdet_in_tes!D34/RES_hhdet_in_fec!D34)</f>
        <v>1</v>
      </c>
      <c r="E34" s="113">
        <f>IF(RES_hhdet_in_tes!E34=0,"",RES_hhdet_in_tes!E34/RES_hhdet_in_fec!E34)</f>
        <v>1</v>
      </c>
      <c r="F34" s="113">
        <f>IF(RES_hhdet_in_tes!F34=0,"",RES_hhdet_in_tes!F34/RES_hhdet_in_fec!F34)</f>
        <v>1</v>
      </c>
      <c r="G34" s="113">
        <f>IF(RES_hhdet_in_tes!G34=0,"",RES_hhdet_in_tes!G34/RES_hhdet_in_fec!G34)</f>
        <v>1</v>
      </c>
      <c r="H34" s="113">
        <f>IF(RES_hhdet_in_tes!H34=0,"",RES_hhdet_in_tes!H34/RES_hhdet_in_fec!H34)</f>
        <v>1</v>
      </c>
      <c r="I34" s="113">
        <f>IF(RES_hhdet_in_tes!I34=0,"",RES_hhdet_in_tes!I34/RES_hhdet_in_fec!I34)</f>
        <v>1</v>
      </c>
      <c r="J34" s="113">
        <f>IF(RES_hhdet_in_tes!J34=0,"",RES_hhdet_in_tes!J34/RES_hhdet_in_fec!J34)</f>
        <v>1</v>
      </c>
      <c r="K34" s="113">
        <f>IF(RES_hhdet_in_tes!K34=0,"",RES_hhdet_in_tes!K34/RES_hhdet_in_fec!K34)</f>
        <v>1</v>
      </c>
      <c r="L34" s="113">
        <f>IF(RES_hhdet_in_tes!L34=0,"",RES_hhdet_in_tes!L34/RES_hhdet_in_fec!L34)</f>
        <v>1</v>
      </c>
      <c r="M34" s="113">
        <f>IF(RES_hhdet_in_tes!M34=0,"",RES_hhdet_in_tes!M34/RES_hhdet_in_fec!M34)</f>
        <v>1</v>
      </c>
      <c r="N34" s="113">
        <f>IF(RES_hhdet_in_tes!N34=0,"",RES_hhdet_in_tes!N34/RES_hhdet_in_fec!N34)</f>
        <v>1</v>
      </c>
      <c r="O34" s="113">
        <f>IF(RES_hhdet_in_tes!O34=0,"",RES_hhdet_in_tes!O34/RES_hhdet_in_fec!O34)</f>
        <v>1</v>
      </c>
      <c r="P34" s="113">
        <f>IF(RES_hhdet_in_tes!P34=0,"",RES_hhdet_in_tes!P34/RES_hhdet_in_fec!P34)</f>
        <v>1</v>
      </c>
      <c r="Q34" s="113">
        <f>IF(RES_hhdet_in_tes!Q34=0,"",RES_hhdet_in_tes!Q34/RES_hhdet_in_fec!Q34)</f>
        <v>1</v>
      </c>
      <c r="R34" s="113">
        <f>IF(RES_hhdet_in_tes!R34=0,"",RES_hhdet_in_tes!R34/RES_hhdet_in_fec!R34)</f>
        <v>1</v>
      </c>
      <c r="S34" s="113">
        <f>IF(RES_hhdet_in_tes!S34=0,"",RES_hhdet_in_tes!S34/RES_hhdet_in_fec!S34)</f>
        <v>1</v>
      </c>
      <c r="T34" s="113">
        <f>IF(RES_hhdet_in_tes!T34=0,"",RES_hhdet_in_tes!T34/RES_hhdet_in_fec!T34)</f>
        <v>1</v>
      </c>
      <c r="U34" s="113">
        <f>IF(RES_hhdet_in_tes!U34=0,"",RES_hhdet_in_tes!U34/RES_hhdet_in_fec!U34)</f>
        <v>1</v>
      </c>
      <c r="V34" s="113">
        <f>IF(RES_hhdet_in_tes!V34=0,"",RES_hhdet_in_tes!V34/RES_hhdet_in_fec!V34)</f>
        <v>1</v>
      </c>
      <c r="W34" s="113">
        <f>IF(RES_hhdet_in_tes!W34=0,"",RES_hhdet_in_tes!W34/RES_hhdet_in_fec!W34)</f>
        <v>1</v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0.65320060407248692</v>
      </c>
      <c r="D35" s="112">
        <f>IF(RES_hhdet_in_tes!D35=0,"",RES_hhdet_in_tes!D35/RES_hhdet_in_fec!D35)</f>
        <v>0.65448387182090761</v>
      </c>
      <c r="E35" s="112">
        <f>IF(RES_hhdet_in_tes!E35=0,"",RES_hhdet_in_tes!E35/RES_hhdet_in_fec!E35)</f>
        <v>0.65586584100745937</v>
      </c>
      <c r="F35" s="112">
        <f>IF(RES_hhdet_in_tes!F35=0,"",RES_hhdet_in_tes!F35/RES_hhdet_in_fec!F35)</f>
        <v>0.65726108527037075</v>
      </c>
      <c r="G35" s="112">
        <f>IF(RES_hhdet_in_tes!G35=0,"",RES_hhdet_in_tes!G35/RES_hhdet_in_fec!G35)</f>
        <v>0.65874801891445212</v>
      </c>
      <c r="H35" s="112">
        <f>IF(RES_hhdet_in_tes!H35=0,"",RES_hhdet_in_tes!H35/RES_hhdet_in_fec!H35)</f>
        <v>0.6603178527504131</v>
      </c>
      <c r="I35" s="112">
        <f>IF(RES_hhdet_in_tes!I35=0,"",RES_hhdet_in_tes!I35/RES_hhdet_in_fec!I35)</f>
        <v>0.6619910093099397</v>
      </c>
      <c r="J35" s="112">
        <f>IF(RES_hhdet_in_tes!J35=0,"",RES_hhdet_in_tes!J35/RES_hhdet_in_fec!J35)</f>
        <v>0.66384923672792207</v>
      </c>
      <c r="K35" s="112">
        <f>IF(RES_hhdet_in_tes!K35=0,"",RES_hhdet_in_tes!K35/RES_hhdet_in_fec!K35)</f>
        <v>0.66596498022580497</v>
      </c>
      <c r="L35" s="112">
        <f>IF(RES_hhdet_in_tes!L35=0,"",RES_hhdet_in_tes!L35/RES_hhdet_in_fec!L35)</f>
        <v>0.66836359470756401</v>
      </c>
      <c r="M35" s="112">
        <f>IF(RES_hhdet_in_tes!M35=0,"",RES_hhdet_in_tes!M35/RES_hhdet_in_fec!M35)</f>
        <v>0.67270710844026238</v>
      </c>
      <c r="N35" s="112">
        <f>IF(RES_hhdet_in_tes!N35=0,"",RES_hhdet_in_tes!N35/RES_hhdet_in_fec!N35)</f>
        <v>0.67972579167377889</v>
      </c>
      <c r="O35" s="112">
        <f>IF(RES_hhdet_in_tes!O35=0,"",RES_hhdet_in_tes!O35/RES_hhdet_in_fec!O35)</f>
        <v>0.69035613081092639</v>
      </c>
      <c r="P35" s="112">
        <f>IF(RES_hhdet_in_tes!P35=0,"",RES_hhdet_in_tes!P35/RES_hhdet_in_fec!P35)</f>
        <v>0.70418483740810067</v>
      </c>
      <c r="Q35" s="112">
        <f>IF(RES_hhdet_in_tes!Q35=0,"",RES_hhdet_in_tes!Q35/RES_hhdet_in_fec!Q35)</f>
        <v>0.7177541244075587</v>
      </c>
      <c r="R35" s="112">
        <f>IF(RES_hhdet_in_tes!R35=0,"",RES_hhdet_in_tes!R35/RES_hhdet_in_fec!R35)</f>
        <v>0.72748134481796978</v>
      </c>
      <c r="S35" s="112">
        <f>IF(RES_hhdet_in_tes!S35=0,"",RES_hhdet_in_tes!S35/RES_hhdet_in_fec!S35)</f>
        <v>0.73711266960718103</v>
      </c>
      <c r="T35" s="112">
        <f>IF(RES_hhdet_in_tes!T35=0,"",RES_hhdet_in_tes!T35/RES_hhdet_in_fec!T35)</f>
        <v>0.74644614778523666</v>
      </c>
      <c r="U35" s="112">
        <f>IF(RES_hhdet_in_tes!U35=0,"",RES_hhdet_in_tes!U35/RES_hhdet_in_fec!U35)</f>
        <v>0.75521375293788484</v>
      </c>
      <c r="V35" s="112">
        <f>IF(RES_hhdet_in_tes!V35=0,"",RES_hhdet_in_tes!V35/RES_hhdet_in_fec!V35)</f>
        <v>0.76300427888130384</v>
      </c>
      <c r="W35" s="112">
        <f>IF(RES_hhdet_in_tes!W35=0,"",RES_hhdet_in_tes!W35/RES_hhdet_in_fec!W35)</f>
        <v>0.76913692888950258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0.92336788642215517</v>
      </c>
      <c r="D36" s="113">
        <f>IF(RES_hhdet_in_tes!D36=0,"",RES_hhdet_in_tes!D36/RES_hhdet_in_fec!D36)</f>
        <v>0.91147001305626107</v>
      </c>
      <c r="E36" s="113">
        <f>IF(RES_hhdet_in_tes!E36=0,"",RES_hhdet_in_tes!E36/RES_hhdet_in_fec!E36)</f>
        <v>0.92525630644722145</v>
      </c>
      <c r="F36" s="113">
        <f>IF(RES_hhdet_in_tes!F36=0,"",RES_hhdet_in_tes!F36/RES_hhdet_in_fec!F36)</f>
        <v>0.90863660185239559</v>
      </c>
      <c r="G36" s="113">
        <f>IF(RES_hhdet_in_tes!G36=0,"",RES_hhdet_in_tes!G36/RES_hhdet_in_fec!G36)</f>
        <v>0.92152846355920892</v>
      </c>
      <c r="H36" s="113">
        <f>IF(RES_hhdet_in_tes!H36=0,"",RES_hhdet_in_tes!H36/RES_hhdet_in_fec!H36)</f>
        <v>0.92088807954476604</v>
      </c>
      <c r="I36" s="113">
        <f>IF(RES_hhdet_in_tes!I36=0,"",RES_hhdet_in_tes!I36/RES_hhdet_in_fec!I36)</f>
        <v>0.9209481343770336</v>
      </c>
      <c r="J36" s="113">
        <f>IF(RES_hhdet_in_tes!J36=0,"",RES_hhdet_in_tes!J36/RES_hhdet_in_fec!J36)</f>
        <v>0.90278508514280442</v>
      </c>
      <c r="K36" s="113">
        <f>IF(RES_hhdet_in_tes!K36=0,"",RES_hhdet_in_tes!K36/RES_hhdet_in_fec!K36)</f>
        <v>0.91786832162918452</v>
      </c>
      <c r="L36" s="113">
        <f>IF(RES_hhdet_in_tes!L36=0,"",RES_hhdet_in_tes!L36/RES_hhdet_in_fec!L36)</f>
        <v>0.92441093385978301</v>
      </c>
      <c r="M36" s="113">
        <f>IF(RES_hhdet_in_tes!M36=0,"",RES_hhdet_in_tes!M36/RES_hhdet_in_fec!M36)</f>
        <v>0.91339785371378512</v>
      </c>
      <c r="N36" s="113">
        <f>IF(RES_hhdet_in_tes!N36=0,"",RES_hhdet_in_tes!N36/RES_hhdet_in_fec!N36)</f>
        <v>0.93391606795550386</v>
      </c>
      <c r="O36" s="113">
        <f>IF(RES_hhdet_in_tes!O36=0,"",RES_hhdet_in_tes!O36/RES_hhdet_in_fec!O36)</f>
        <v>0.93782944031486204</v>
      </c>
      <c r="P36" s="113">
        <f>IF(RES_hhdet_in_tes!P36=0,"",RES_hhdet_in_tes!P36/RES_hhdet_in_fec!P36)</f>
        <v>0.91377941035147225</v>
      </c>
      <c r="Q36" s="113">
        <f>IF(RES_hhdet_in_tes!Q36=0,"",RES_hhdet_in_tes!Q36/RES_hhdet_in_fec!Q36)</f>
        <v>0.94045809138654091</v>
      </c>
      <c r="R36" s="113">
        <f>IF(RES_hhdet_in_tes!R36=0,"",RES_hhdet_in_tes!R36/RES_hhdet_in_fec!R36)</f>
        <v>0.94511613437523123</v>
      </c>
      <c r="S36" s="113">
        <f>IF(RES_hhdet_in_tes!S36=0,"",RES_hhdet_in_tes!S36/RES_hhdet_in_fec!S36)</f>
        <v>0.9440500924478662</v>
      </c>
      <c r="T36" s="113">
        <f>IF(RES_hhdet_in_tes!T36=0,"",RES_hhdet_in_tes!T36/RES_hhdet_in_fec!T36)</f>
        <v>0.95150756939555858</v>
      </c>
      <c r="U36" s="113">
        <f>IF(RES_hhdet_in_tes!U36=0,"",RES_hhdet_in_tes!U36/RES_hhdet_in_fec!U36)</f>
        <v>0.94737207410723689</v>
      </c>
      <c r="V36" s="113">
        <f>IF(RES_hhdet_in_tes!V36=0,"",RES_hhdet_in_tes!V36/RES_hhdet_in_fec!V36)</f>
        <v>0.95310093607341806</v>
      </c>
      <c r="W36" s="113">
        <f>IF(RES_hhdet_in_tes!W36=0,"",RES_hhdet_in_tes!W36/RES_hhdet_in_fec!W36)</f>
        <v>0.94405547316110217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0.65320060407248692</v>
      </c>
      <c r="D37" s="111">
        <f>IF(RES_hhdet_in_tes!D37=0,"",RES_hhdet_in_tes!D37/RES_hhdet_in_fec!D37)</f>
        <v>0.65448387182090761</v>
      </c>
      <c r="E37" s="111">
        <f>IF(RES_hhdet_in_tes!E37=0,"",RES_hhdet_in_tes!E37/RES_hhdet_in_fec!E37)</f>
        <v>0.65586584100745937</v>
      </c>
      <c r="F37" s="111">
        <f>IF(RES_hhdet_in_tes!F37=0,"",RES_hhdet_in_tes!F37/RES_hhdet_in_fec!F37)</f>
        <v>0.65726108527037075</v>
      </c>
      <c r="G37" s="111">
        <f>IF(RES_hhdet_in_tes!G37=0,"",RES_hhdet_in_tes!G37/RES_hhdet_in_fec!G37)</f>
        <v>0.65874801891445212</v>
      </c>
      <c r="H37" s="111">
        <f>IF(RES_hhdet_in_tes!H37=0,"",RES_hhdet_in_tes!H37/RES_hhdet_in_fec!H37)</f>
        <v>0.6603178527504131</v>
      </c>
      <c r="I37" s="111">
        <f>IF(RES_hhdet_in_tes!I37=0,"",RES_hhdet_in_tes!I37/RES_hhdet_in_fec!I37)</f>
        <v>0.6619910093099397</v>
      </c>
      <c r="J37" s="111">
        <f>IF(RES_hhdet_in_tes!J37=0,"",RES_hhdet_in_tes!J37/RES_hhdet_in_fec!J37)</f>
        <v>0.66384923672792207</v>
      </c>
      <c r="K37" s="111">
        <f>IF(RES_hhdet_in_tes!K37=0,"",RES_hhdet_in_tes!K37/RES_hhdet_in_fec!K37)</f>
        <v>0.66596498022580497</v>
      </c>
      <c r="L37" s="111">
        <f>IF(RES_hhdet_in_tes!L37=0,"",RES_hhdet_in_tes!L37/RES_hhdet_in_fec!L37)</f>
        <v>0.66836359470756401</v>
      </c>
      <c r="M37" s="111">
        <f>IF(RES_hhdet_in_tes!M37=0,"",RES_hhdet_in_tes!M37/RES_hhdet_in_fec!M37)</f>
        <v>0.67270710844026238</v>
      </c>
      <c r="N37" s="111">
        <f>IF(RES_hhdet_in_tes!N37=0,"",RES_hhdet_in_tes!N37/RES_hhdet_in_fec!N37)</f>
        <v>0.67972579167377889</v>
      </c>
      <c r="O37" s="111">
        <f>IF(RES_hhdet_in_tes!O37=0,"",RES_hhdet_in_tes!O37/RES_hhdet_in_fec!O37)</f>
        <v>0.69035613081092639</v>
      </c>
      <c r="P37" s="111">
        <f>IF(RES_hhdet_in_tes!P37=0,"",RES_hhdet_in_tes!P37/RES_hhdet_in_fec!P37)</f>
        <v>0.70418483740810067</v>
      </c>
      <c r="Q37" s="111">
        <f>IF(RES_hhdet_in_tes!Q37=0,"",RES_hhdet_in_tes!Q37/RES_hhdet_in_fec!Q37)</f>
        <v>0.7177541244075587</v>
      </c>
      <c r="R37" s="111">
        <f>IF(RES_hhdet_in_tes!R37=0,"",RES_hhdet_in_tes!R37/RES_hhdet_in_fec!R37)</f>
        <v>0.72748134481796978</v>
      </c>
      <c r="S37" s="111">
        <f>IF(RES_hhdet_in_tes!S37=0,"",RES_hhdet_in_tes!S37/RES_hhdet_in_fec!S37)</f>
        <v>0.73711266960718103</v>
      </c>
      <c r="T37" s="111">
        <f>IF(RES_hhdet_in_tes!T37=0,"",RES_hhdet_in_tes!T37/RES_hhdet_in_fec!T37)</f>
        <v>0.74644614778523666</v>
      </c>
      <c r="U37" s="111">
        <f>IF(RES_hhdet_in_tes!U37=0,"",RES_hhdet_in_tes!U37/RES_hhdet_in_fec!U37)</f>
        <v>0.75521375293788484</v>
      </c>
      <c r="V37" s="111">
        <f>IF(RES_hhdet_in_tes!V37=0,"",RES_hhdet_in_tes!V37/RES_hhdet_in_fec!V37)</f>
        <v>0.76300427888130384</v>
      </c>
      <c r="W37" s="111">
        <f>IF(RES_hhdet_in_tes!W37=0,"",RES_hhdet_in_tes!W37/RES_hhdet_in_fec!W37)</f>
        <v>0.76913692888950258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0.72080353280340426</v>
      </c>
      <c r="D39" s="124">
        <f>IF(RES_hhdet_in_tes!D39=0,"",RES_hhdet_in_tes!D39/RES_hhdet_in_fec!D39)</f>
        <v>0.71466255194777339</v>
      </c>
      <c r="E39" s="124">
        <f>IF(RES_hhdet_in_tes!E39=0,"",RES_hhdet_in_tes!E39/RES_hhdet_in_fec!E39)</f>
        <v>0.69915266405920606</v>
      </c>
      <c r="F39" s="124">
        <f>IF(RES_hhdet_in_tes!F39=0,"",RES_hhdet_in_tes!F39/RES_hhdet_in_fec!F39)</f>
        <v>0.70927743461129467</v>
      </c>
      <c r="G39" s="124">
        <f>IF(RES_hhdet_in_tes!G39=0,"",RES_hhdet_in_tes!G39/RES_hhdet_in_fec!G39)</f>
        <v>0.7252584974479056</v>
      </c>
      <c r="H39" s="124">
        <f>IF(RES_hhdet_in_tes!H39=0,"",RES_hhdet_in_tes!H39/RES_hhdet_in_fec!H39)</f>
        <v>0.73250272968840868</v>
      </c>
      <c r="I39" s="124">
        <f>IF(RES_hhdet_in_tes!I39=0,"",RES_hhdet_in_tes!I39/RES_hhdet_in_fec!I39)</f>
        <v>0.73491316707251253</v>
      </c>
      <c r="J39" s="124">
        <f>IF(RES_hhdet_in_tes!J39=0,"",RES_hhdet_in_tes!J39/RES_hhdet_in_fec!J39)</f>
        <v>0.68443006825324526</v>
      </c>
      <c r="K39" s="124">
        <f>IF(RES_hhdet_in_tes!K39=0,"",RES_hhdet_in_tes!K39/RES_hhdet_in_fec!K39)</f>
        <v>0.71311513847960595</v>
      </c>
      <c r="L39" s="124">
        <f>IF(RES_hhdet_in_tes!L39=0,"",RES_hhdet_in_tes!L39/RES_hhdet_in_fec!L39)</f>
        <v>0.71764090092691746</v>
      </c>
      <c r="M39" s="124">
        <f>IF(RES_hhdet_in_tes!M39=0,"",RES_hhdet_in_tes!M39/RES_hhdet_in_fec!M39)</f>
        <v>0.72231291123279495</v>
      </c>
      <c r="N39" s="124">
        <f>IF(RES_hhdet_in_tes!N39=0,"",RES_hhdet_in_tes!N39/RES_hhdet_in_fec!N39)</f>
        <v>0.71948751856813253</v>
      </c>
      <c r="O39" s="124">
        <f>IF(RES_hhdet_in_tes!O39=0,"",RES_hhdet_in_tes!O39/RES_hhdet_in_fec!O39)</f>
        <v>0.73850797453658235</v>
      </c>
      <c r="P39" s="124">
        <f>IF(RES_hhdet_in_tes!P39=0,"",RES_hhdet_in_tes!P39/RES_hhdet_in_fec!P39)</f>
        <v>0.723976447928531</v>
      </c>
      <c r="Q39" s="124">
        <f>IF(RES_hhdet_in_tes!Q39=0,"",RES_hhdet_in_tes!Q39/RES_hhdet_in_fec!Q39)</f>
        <v>0.74658091976345597</v>
      </c>
      <c r="R39" s="124">
        <f>IF(RES_hhdet_in_tes!R39=0,"",RES_hhdet_in_tes!R39/RES_hhdet_in_fec!R39)</f>
        <v>0.73457616096904221</v>
      </c>
      <c r="S39" s="124">
        <f>IF(RES_hhdet_in_tes!S39=0,"",RES_hhdet_in_tes!S39/RES_hhdet_in_fec!S39)</f>
        <v>0.76966526733723561</v>
      </c>
      <c r="T39" s="124">
        <f>IF(RES_hhdet_in_tes!T39=0,"",RES_hhdet_in_tes!T39/RES_hhdet_in_fec!T39)</f>
        <v>0.76335562799525802</v>
      </c>
      <c r="U39" s="124">
        <f>IF(RES_hhdet_in_tes!U39=0,"",RES_hhdet_in_tes!U39/RES_hhdet_in_fec!U39)</f>
        <v>0.77844576260602227</v>
      </c>
      <c r="V39" s="124">
        <f>IF(RES_hhdet_in_tes!V39=0,"",RES_hhdet_in_tes!V39/RES_hhdet_in_fec!V39)</f>
        <v>0.78136659584528956</v>
      </c>
      <c r="W39" s="124">
        <f>IF(RES_hhdet_in_tes!W39=0,"",RES_hhdet_in_tes!W39/RES_hhdet_in_fec!W39)</f>
        <v>0.78967360754729898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0.62402523682916655</v>
      </c>
      <c r="D40" s="111">
        <f>IF(RES_hhdet_in_tes!D40=0,"",RES_hhdet_in_tes!D40/RES_hhdet_in_fec!D40)</f>
        <v>0.62418714401890973</v>
      </c>
      <c r="E40" s="111">
        <f>IF(RES_hhdet_in_tes!E40=0,"",RES_hhdet_in_tes!E40/RES_hhdet_in_fec!E40)</f>
        <v>0.62434676782385767</v>
      </c>
      <c r="F40" s="111">
        <f>IF(RES_hhdet_in_tes!F40=0,"",RES_hhdet_in_tes!F40/RES_hhdet_in_fec!F40)</f>
        <v>0.62450608025815169</v>
      </c>
      <c r="G40" s="111">
        <f>IF(RES_hhdet_in_tes!G40=0,"",RES_hhdet_in_tes!G40/RES_hhdet_in_fec!G40)</f>
        <v>0.62466328982935593</v>
      </c>
      <c r="H40" s="111">
        <f>IF(RES_hhdet_in_tes!H40=0,"",RES_hhdet_in_tes!H40/RES_hhdet_in_fec!H40)</f>
        <v>0.62481861579333753</v>
      </c>
      <c r="I40" s="111">
        <f>IF(RES_hhdet_in_tes!I40=0,"",RES_hhdet_in_tes!I40/RES_hhdet_in_fec!I40)</f>
        <v>0.62497161672630785</v>
      </c>
      <c r="J40" s="111">
        <f>IF(RES_hhdet_in_tes!J40=0,"",RES_hhdet_in_tes!J40/RES_hhdet_in_fec!J40)</f>
        <v>0.62512048427081379</v>
      </c>
      <c r="K40" s="111">
        <f>IF(RES_hhdet_in_tes!K40=0,"",RES_hhdet_in_tes!K40/RES_hhdet_in_fec!K40)</f>
        <v>0.6252636808473655</v>
      </c>
      <c r="L40" s="111">
        <f>IF(RES_hhdet_in_tes!L40=0,"",RES_hhdet_in_tes!L40/RES_hhdet_in_fec!L40)</f>
        <v>0.6254007950904118</v>
      </c>
      <c r="M40" s="111">
        <f>IF(RES_hhdet_in_tes!M40=0,"",RES_hhdet_in_tes!M40/RES_hhdet_in_fec!M40)</f>
        <v>0.62547458070673267</v>
      </c>
      <c r="N40" s="111">
        <f>IF(RES_hhdet_in_tes!N40=0,"",RES_hhdet_in_tes!N40/RES_hhdet_in_fec!N40)</f>
        <v>0.62547458070673267</v>
      </c>
      <c r="O40" s="111">
        <f>IF(RES_hhdet_in_tes!O40=0,"",RES_hhdet_in_tes!O40/RES_hhdet_in_fec!O40)</f>
        <v>0.62547458070673267</v>
      </c>
      <c r="P40" s="111">
        <f>IF(RES_hhdet_in_tes!P40=0,"",RES_hhdet_in_tes!P40/RES_hhdet_in_fec!P40)</f>
        <v>0.62547458070673256</v>
      </c>
      <c r="Q40" s="111">
        <f>IF(RES_hhdet_in_tes!Q40=0,"",RES_hhdet_in_tes!Q40/RES_hhdet_in_fec!Q40)</f>
        <v>0.62547458070673267</v>
      </c>
      <c r="R40" s="111">
        <f>IF(RES_hhdet_in_tes!R40=0,"",RES_hhdet_in_tes!R40/RES_hhdet_in_fec!R40)</f>
        <v>0.62594073598265787</v>
      </c>
      <c r="S40" s="111">
        <f>IF(RES_hhdet_in_tes!S40=0,"",RES_hhdet_in_tes!S40/RES_hhdet_in_fec!S40)</f>
        <v>0.62670300547759417</v>
      </c>
      <c r="T40" s="111">
        <f>IF(RES_hhdet_in_tes!T40=0,"",RES_hhdet_in_tes!T40/RES_hhdet_in_fec!T40)</f>
        <v>0.62759231988835262</v>
      </c>
      <c r="U40" s="111">
        <f>IF(RES_hhdet_in_tes!U40=0,"",RES_hhdet_in_tes!U40/RES_hhdet_in_fec!U40)</f>
        <v>0.62851339552806684</v>
      </c>
      <c r="V40" s="111">
        <f>IF(RES_hhdet_in_tes!V40=0,"",RES_hhdet_in_tes!V40/RES_hhdet_in_fec!V40)</f>
        <v>0.62937094870986976</v>
      </c>
      <c r="W40" s="111">
        <f>IF(RES_hhdet_in_tes!W40=0,"",RES_hhdet_in_tes!W40/RES_hhdet_in_fec!W40)</f>
        <v>0.63016497943376093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0.77669735906661197</v>
      </c>
      <c r="D41" s="45">
        <f>IF(RES_hhdet_in_tes!D41=0,"",RES_hhdet_in_tes!D41/RES_hhdet_in_fec!D41)</f>
        <v>0.778031617041125</v>
      </c>
      <c r="E41" s="45">
        <f>IF(RES_hhdet_in_tes!E41=0,"",RES_hhdet_in_tes!E41/RES_hhdet_in_fec!E41)</f>
        <v>0.77941521264153835</v>
      </c>
      <c r="F41" s="45">
        <f>IF(RES_hhdet_in_tes!F41=0,"",RES_hhdet_in_tes!F41/RES_hhdet_in_fec!F41)</f>
        <v>0.78080553610002923</v>
      </c>
      <c r="G41" s="45">
        <f>IF(RES_hhdet_in_tes!G41=0,"",RES_hhdet_in_tes!G41/RES_hhdet_in_fec!G41)</f>
        <v>0.78224129660998232</v>
      </c>
      <c r="H41" s="45">
        <f>IF(RES_hhdet_in_tes!H41=0,"",RES_hhdet_in_tes!H41/RES_hhdet_in_fec!H41)</f>
        <v>0.7837177566589234</v>
      </c>
      <c r="I41" s="45">
        <f>IF(RES_hhdet_in_tes!I41=0,"",RES_hhdet_in_tes!I41/RES_hhdet_in_fec!I41)</f>
        <v>0.7852444541932333</v>
      </c>
      <c r="J41" s="45">
        <f>IF(RES_hhdet_in_tes!J41=0,"",RES_hhdet_in_tes!J41/RES_hhdet_in_fec!J41)</f>
        <v>0.78686046281264388</v>
      </c>
      <c r="K41" s="45">
        <f>IF(RES_hhdet_in_tes!K41=0,"",RES_hhdet_in_tes!K41/RES_hhdet_in_fec!K41)</f>
        <v>0.78859900535450556</v>
      </c>
      <c r="L41" s="45">
        <f>IF(RES_hhdet_in_tes!L41=0,"",RES_hhdet_in_tes!L41/RES_hhdet_in_fec!L41)</f>
        <v>0.79046897028987684</v>
      </c>
      <c r="M41" s="45">
        <f>IF(RES_hhdet_in_tes!M41=0,"",RES_hhdet_in_tes!M41/RES_hhdet_in_fec!M41)</f>
        <v>0.79301311792822082</v>
      </c>
      <c r="N41" s="45">
        <f>IF(RES_hhdet_in_tes!N41=0,"",RES_hhdet_in_tes!N41/RES_hhdet_in_fec!N41)</f>
        <v>0.79638534996093391</v>
      </c>
      <c r="O41" s="45">
        <f>IF(RES_hhdet_in_tes!O41=0,"",RES_hhdet_in_tes!O41/RES_hhdet_in_fec!O41)</f>
        <v>0.80095987514549383</v>
      </c>
      <c r="P41" s="45">
        <f>IF(RES_hhdet_in_tes!P41=0,"",RES_hhdet_in_tes!P41/RES_hhdet_in_fec!P41)</f>
        <v>0.80693323129877115</v>
      </c>
      <c r="Q41" s="45">
        <f>IF(RES_hhdet_in_tes!Q41=0,"",RES_hhdet_in_tes!Q41/RES_hhdet_in_fec!Q41)</f>
        <v>0.81463209153271199</v>
      </c>
      <c r="R41" s="45">
        <f>IF(RES_hhdet_in_tes!R41=0,"",RES_hhdet_in_tes!R41/RES_hhdet_in_fec!R41)</f>
        <v>0.82510520375670993</v>
      </c>
      <c r="S41" s="45">
        <f>IF(RES_hhdet_in_tes!S41=0,"",RES_hhdet_in_tes!S41/RES_hhdet_in_fec!S41)</f>
        <v>0.83817662738001031</v>
      </c>
      <c r="T41" s="45">
        <f>IF(RES_hhdet_in_tes!T41=0,"",RES_hhdet_in_tes!T41/RES_hhdet_in_fec!T41)</f>
        <v>0.85223052773576502</v>
      </c>
      <c r="U41" s="45">
        <f>IF(RES_hhdet_in_tes!U41=0,"",RES_hhdet_in_tes!U41/RES_hhdet_in_fec!U41)</f>
        <v>0.86565107015716558</v>
      </c>
      <c r="V41" s="45">
        <f>IF(RES_hhdet_in_tes!V41=0,"",RES_hhdet_in_tes!V41/RES_hhdet_in_fec!V41)</f>
        <v>0.8768224199773863</v>
      </c>
      <c r="W41" s="45">
        <f>IF(RES_hhdet_in_tes!W41=0,"",RES_hhdet_in_tes!W41/RES_hhdet_in_fec!W41)</f>
        <v>0.8851769865914173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0.55764153552445272</v>
      </c>
      <c r="D43" s="119" t="str">
        <f>IF(RES_hhdet_in_tes!D43=0,"",RES_hhdet_in_tes!D43/RES_hhdet_in_fec!D43)</f>
        <v/>
      </c>
      <c r="E43" s="119" t="str">
        <f>IF(RES_hhdet_in_tes!E43=0,"",RES_hhdet_in_tes!E43/RES_hhdet_in_fec!E43)</f>
        <v/>
      </c>
      <c r="F43" s="119" t="str">
        <f>IF(RES_hhdet_in_tes!F43=0,"",RES_hhdet_in_tes!F43/RES_hhdet_in_fec!F43)</f>
        <v/>
      </c>
      <c r="G43" s="119" t="str">
        <f>IF(RES_hhdet_in_tes!G43=0,"",RES_hhdet_in_tes!G43/RES_hhdet_in_fec!G43)</f>
        <v/>
      </c>
      <c r="H43" s="119" t="str">
        <f>IF(RES_hhdet_in_tes!H43=0,"",RES_hhdet_in_tes!H43/RES_hhdet_in_fec!H43)</f>
        <v/>
      </c>
      <c r="I43" s="119" t="str">
        <f>IF(RES_hhdet_in_tes!I43=0,"",RES_hhdet_in_tes!I43/RES_hhdet_in_fec!I43)</f>
        <v/>
      </c>
      <c r="J43" s="119" t="str">
        <f>IF(RES_hhdet_in_tes!J43=0,"",RES_hhdet_in_tes!J43/RES_hhdet_in_fec!J43)</f>
        <v/>
      </c>
      <c r="K43" s="119">
        <f>IF(RES_hhdet_in_tes!K43=0,"",RES_hhdet_in_tes!K43/RES_hhdet_in_fec!K43)</f>
        <v>0.60193994956145591</v>
      </c>
      <c r="L43" s="119">
        <f>IF(RES_hhdet_in_tes!L43=0,"",RES_hhdet_in_tes!L43/RES_hhdet_in_fec!L43)</f>
        <v>0.60014835426469637</v>
      </c>
      <c r="M43" s="119">
        <f>IF(RES_hhdet_in_tes!M43=0,"",RES_hhdet_in_tes!M43/RES_hhdet_in_fec!M43)</f>
        <v>0.61191150461470212</v>
      </c>
      <c r="N43" s="119">
        <f>IF(RES_hhdet_in_tes!N43=0,"",RES_hhdet_in_tes!N43/RES_hhdet_in_fec!N43)</f>
        <v>0.6495642210791257</v>
      </c>
      <c r="O43" s="119">
        <f>IF(RES_hhdet_in_tes!O43=0,"",RES_hhdet_in_tes!O43/RES_hhdet_in_fec!O43)</f>
        <v>0.6643428242860725</v>
      </c>
      <c r="P43" s="119" t="str">
        <f>IF(RES_hhdet_in_tes!P43=0,"",RES_hhdet_in_tes!P43/RES_hhdet_in_fec!P43)</f>
        <v/>
      </c>
      <c r="Q43" s="119" t="str">
        <f>IF(RES_hhdet_in_tes!Q43=0,"",RES_hhdet_in_tes!Q43/RES_hhdet_in_fec!Q43)</f>
        <v/>
      </c>
      <c r="R43" s="119" t="str">
        <f>IF(RES_hhdet_in_tes!R43=0,"",RES_hhdet_in_tes!R43/RES_hhdet_in_fec!R43)</f>
        <v/>
      </c>
      <c r="S43" s="119" t="str">
        <f>IF(RES_hhdet_in_tes!S43=0,"",RES_hhdet_in_tes!S43/RES_hhdet_in_fec!S43)</f>
        <v/>
      </c>
      <c r="T43" s="119" t="str">
        <f>IF(RES_hhdet_in_tes!T43=0,"",RES_hhdet_in_tes!T43/RES_hhdet_in_fec!T43)</f>
        <v/>
      </c>
      <c r="U43" s="119" t="str">
        <f>IF(RES_hhdet_in_tes!U43=0,"",RES_hhdet_in_tes!U43/RES_hhdet_in_fec!U43)</f>
        <v/>
      </c>
      <c r="V43" s="119" t="str">
        <f>IF(RES_hhdet_in_tes!V43=0,"",RES_hhdet_in_tes!V43/RES_hhdet_in_fec!V43)</f>
        <v/>
      </c>
      <c r="W43" s="119" t="str">
        <f>IF(RES_hhdet_in_tes!W43=0,"",RES_hhdet_in_tes!W43/RES_hhdet_in_fec!W43)</f>
        <v/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0.5119074042254933</v>
      </c>
      <c r="D44" s="124" t="str">
        <f>IF(RES_hhdet_in_tes!D44=0,"",RES_hhdet_in_tes!D44/RES_hhdet_in_fec!D44)</f>
        <v/>
      </c>
      <c r="E44" s="124" t="str">
        <f>IF(RES_hhdet_in_tes!E44=0,"",RES_hhdet_in_tes!E44/RES_hhdet_in_fec!E44)</f>
        <v/>
      </c>
      <c r="F44" s="124" t="str">
        <f>IF(RES_hhdet_in_tes!F44=0,"",RES_hhdet_in_tes!F44/RES_hhdet_in_fec!F44)</f>
        <v/>
      </c>
      <c r="G44" s="124" t="str">
        <f>IF(RES_hhdet_in_tes!G44=0,"",RES_hhdet_in_tes!G44/RES_hhdet_in_fec!G44)</f>
        <v/>
      </c>
      <c r="H44" s="124" t="str">
        <f>IF(RES_hhdet_in_tes!H44=0,"",RES_hhdet_in_tes!H44/RES_hhdet_in_fec!H44)</f>
        <v/>
      </c>
      <c r="I44" s="124" t="str">
        <f>IF(RES_hhdet_in_tes!I44=0,"",RES_hhdet_in_tes!I44/RES_hhdet_in_fec!I44)</f>
        <v/>
      </c>
      <c r="J44" s="124" t="str">
        <f>IF(RES_hhdet_in_tes!J44=0,"",RES_hhdet_in_tes!J44/RES_hhdet_in_fec!J44)</f>
        <v/>
      </c>
      <c r="K44" s="124">
        <f>IF(RES_hhdet_in_tes!K44=0,"",RES_hhdet_in_tes!K44/RES_hhdet_in_fec!K44)</f>
        <v>0.56520945638277054</v>
      </c>
      <c r="L44" s="124">
        <f>IF(RES_hhdet_in_tes!L44=0,"",RES_hhdet_in_tes!L44/RES_hhdet_in_fec!L44)</f>
        <v>0.57383725978391054</v>
      </c>
      <c r="M44" s="124">
        <f>IF(RES_hhdet_in_tes!M44=0,"",RES_hhdet_in_tes!M44/RES_hhdet_in_fec!M44)</f>
        <v>0.58742291139769831</v>
      </c>
      <c r="N44" s="124">
        <f>IF(RES_hhdet_in_tes!N44=0,"",RES_hhdet_in_tes!N44/RES_hhdet_in_fec!N44)</f>
        <v>0.60715346185484931</v>
      </c>
      <c r="O44" s="124">
        <f>IF(RES_hhdet_in_tes!O44=0,"",RES_hhdet_in_tes!O44/RES_hhdet_in_fec!O44)</f>
        <v>0.63463592806659397</v>
      </c>
      <c r="P44" s="124" t="str">
        <f>IF(RES_hhdet_in_tes!P44=0,"",RES_hhdet_in_tes!P44/RES_hhdet_in_fec!P44)</f>
        <v/>
      </c>
      <c r="Q44" s="124" t="str">
        <f>IF(RES_hhdet_in_tes!Q44=0,"",RES_hhdet_in_tes!Q44/RES_hhdet_in_fec!Q44)</f>
        <v/>
      </c>
      <c r="R44" s="124" t="str">
        <f>IF(RES_hhdet_in_tes!R44=0,"",RES_hhdet_in_tes!R44/RES_hhdet_in_fec!R44)</f>
        <v/>
      </c>
      <c r="S44" s="124" t="str">
        <f>IF(RES_hhdet_in_tes!S44=0,"",RES_hhdet_in_tes!S44/RES_hhdet_in_fec!S44)</f>
        <v/>
      </c>
      <c r="T44" s="124" t="str">
        <f>IF(RES_hhdet_in_tes!T44=0,"",RES_hhdet_in_tes!T44/RES_hhdet_in_fec!T44)</f>
        <v/>
      </c>
      <c r="U44" s="124" t="str">
        <f>IF(RES_hhdet_in_tes!U44=0,"",RES_hhdet_in_tes!U44/RES_hhdet_in_fec!U44)</f>
        <v/>
      </c>
      <c r="V44" s="124" t="str">
        <f>IF(RES_hhdet_in_tes!V44=0,"",RES_hhdet_in_tes!V44/RES_hhdet_in_fec!V44)</f>
        <v/>
      </c>
      <c r="W44" s="124" t="str">
        <f>IF(RES_hhdet_in_tes!W44=0,"",RES_hhdet_in_tes!W44/RES_hhdet_in_fec!W44)</f>
        <v/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0.50571008811372786</v>
      </c>
      <c r="D45" s="111" t="str">
        <f>IF(RES_hhdet_in_tes!D45=0,"",RES_hhdet_in_tes!D45/RES_hhdet_in_fec!D45)</f>
        <v/>
      </c>
      <c r="E45" s="111" t="str">
        <f>IF(RES_hhdet_in_tes!E45=0,"",RES_hhdet_in_tes!E45/RES_hhdet_in_fec!E45)</f>
        <v/>
      </c>
      <c r="F45" s="111" t="str">
        <f>IF(RES_hhdet_in_tes!F45=0,"",RES_hhdet_in_tes!F45/RES_hhdet_in_fec!F45)</f>
        <v/>
      </c>
      <c r="G45" s="111" t="str">
        <f>IF(RES_hhdet_in_tes!G45=0,"",RES_hhdet_in_tes!G45/RES_hhdet_in_fec!G45)</f>
        <v/>
      </c>
      <c r="H45" s="111" t="str">
        <f>IF(RES_hhdet_in_tes!H45=0,"",RES_hhdet_in_tes!H45/RES_hhdet_in_fec!H45)</f>
        <v/>
      </c>
      <c r="I45" s="111" t="str">
        <f>IF(RES_hhdet_in_tes!I45=0,"",RES_hhdet_in_tes!I45/RES_hhdet_in_fec!I45)</f>
        <v/>
      </c>
      <c r="J45" s="111" t="str">
        <f>IF(RES_hhdet_in_tes!J45=0,"",RES_hhdet_in_tes!J45/RES_hhdet_in_fec!J45)</f>
        <v/>
      </c>
      <c r="K45" s="111">
        <f>IF(RES_hhdet_in_tes!K45=0,"",RES_hhdet_in_tes!K45/RES_hhdet_in_fec!K45)</f>
        <v>0.56015664801201515</v>
      </c>
      <c r="L45" s="111">
        <f>IF(RES_hhdet_in_tes!L45=0,"",RES_hhdet_in_tes!L45/RES_hhdet_in_fec!L45)</f>
        <v>0.56867671007067666</v>
      </c>
      <c r="M45" s="111">
        <f>IF(RES_hhdet_in_tes!M45=0,"",RES_hhdet_in_tes!M45/RES_hhdet_in_fec!M45)</f>
        <v>0.58233445569737685</v>
      </c>
      <c r="N45" s="111">
        <f>IF(RES_hhdet_in_tes!N45=0,"",RES_hhdet_in_tes!N45/RES_hhdet_in_fec!N45)</f>
        <v>0.60245043573611468</v>
      </c>
      <c r="O45" s="111">
        <f>IF(RES_hhdet_in_tes!O45=0,"",RES_hhdet_in_tes!O45/RES_hhdet_in_fec!O45)</f>
        <v>0.62977198543892887</v>
      </c>
      <c r="P45" s="111" t="str">
        <f>IF(RES_hhdet_in_tes!P45=0,"",RES_hhdet_in_tes!P45/RES_hhdet_in_fec!P45)</f>
        <v/>
      </c>
      <c r="Q45" s="111" t="str">
        <f>IF(RES_hhdet_in_tes!Q45=0,"",RES_hhdet_in_tes!Q45/RES_hhdet_in_fec!Q45)</f>
        <v/>
      </c>
      <c r="R45" s="111" t="str">
        <f>IF(RES_hhdet_in_tes!R45=0,"",RES_hhdet_in_tes!R45/RES_hhdet_in_fec!R45)</f>
        <v/>
      </c>
      <c r="S45" s="111" t="str">
        <f>IF(RES_hhdet_in_tes!S45=0,"",RES_hhdet_in_tes!S45/RES_hhdet_in_fec!S45)</f>
        <v/>
      </c>
      <c r="T45" s="111" t="str">
        <f>IF(RES_hhdet_in_tes!T45=0,"",RES_hhdet_in_tes!T45/RES_hhdet_in_fec!T45)</f>
        <v/>
      </c>
      <c r="U45" s="111" t="str">
        <f>IF(RES_hhdet_in_tes!U45=0,"",RES_hhdet_in_tes!U45/RES_hhdet_in_fec!U45)</f>
        <v/>
      </c>
      <c r="V45" s="111" t="str">
        <f>IF(RES_hhdet_in_tes!V45=0,"",RES_hhdet_in_tes!V45/RES_hhdet_in_fec!V45)</f>
        <v/>
      </c>
      <c r="W45" s="111" t="str">
        <f>IF(RES_hhdet_in_tes!W45=0,"",RES_hhdet_in_tes!W45/RES_hhdet_in_fec!W45)</f>
        <v/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 t="str">
        <f>IF(RES_hhdet_in_tes!D46=0,"",RES_hhdet_in_tes!D46/RES_hhdet_in_fec!D46)</f>
        <v/>
      </c>
      <c r="E46" s="111" t="str">
        <f>IF(RES_hhdet_in_tes!E46=0,"",RES_hhdet_in_tes!E46/RES_hhdet_in_fec!E46)</f>
        <v/>
      </c>
      <c r="F46" s="111" t="str">
        <f>IF(RES_hhdet_in_tes!F46=0,"",RES_hhdet_in_tes!F46/RES_hhdet_in_fec!F46)</f>
        <v/>
      </c>
      <c r="G46" s="111" t="str">
        <f>IF(RES_hhdet_in_tes!G46=0,"",RES_hhdet_in_tes!G46/RES_hhdet_in_fec!G46)</f>
        <v/>
      </c>
      <c r="H46" s="111" t="str">
        <f>IF(RES_hhdet_in_tes!H46=0,"",RES_hhdet_in_tes!H46/RES_hhdet_in_fec!H46)</f>
        <v/>
      </c>
      <c r="I46" s="111" t="str">
        <f>IF(RES_hhdet_in_tes!I46=0,"",RES_hhdet_in_tes!I46/RES_hhdet_in_fec!I46)</f>
        <v/>
      </c>
      <c r="J46" s="111" t="str">
        <f>IF(RES_hhdet_in_tes!J46=0,"",RES_hhdet_in_tes!J46/RES_hhdet_in_fec!J46)</f>
        <v/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 t="str">
        <f>IF(RES_hhdet_in_tes!P46=0,"",RES_hhdet_in_tes!P46/RES_hhdet_in_fec!P46)</f>
        <v/>
      </c>
      <c r="Q46" s="111" t="str">
        <f>IF(RES_hhdet_in_tes!Q46=0,"",RES_hhdet_in_tes!Q46/RES_hhdet_in_fec!Q46)</f>
        <v/>
      </c>
      <c r="R46" s="111" t="str">
        <f>IF(RES_hhdet_in_tes!R46=0,"",RES_hhdet_in_tes!R46/RES_hhdet_in_fec!R46)</f>
        <v/>
      </c>
      <c r="S46" s="111" t="str">
        <f>IF(RES_hhdet_in_tes!S46=0,"",RES_hhdet_in_tes!S46/RES_hhdet_in_fec!S46)</f>
        <v/>
      </c>
      <c r="T46" s="111" t="str">
        <f>IF(RES_hhdet_in_tes!T46=0,"",RES_hhdet_in_tes!T46/RES_hhdet_in_fec!T46)</f>
        <v/>
      </c>
      <c r="U46" s="111" t="str">
        <f>IF(RES_hhdet_in_tes!U46=0,"",RES_hhdet_in_tes!U46/RES_hhdet_in_fec!U46)</f>
        <v/>
      </c>
      <c r="V46" s="111" t="str">
        <f>IF(RES_hhdet_in_tes!V46=0,"",RES_hhdet_in_tes!V46/RES_hhdet_in_fec!V46)</f>
        <v/>
      </c>
      <c r="W46" s="111" t="str">
        <f>IF(RES_hhdet_in_tes!W46=0,"",RES_hhdet_in_tes!W46/RES_hhdet_in_fec!W46)</f>
        <v/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2.3024124972365234</v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 t="str">
        <f>IF(RES_hhdet_in_tes!G47=0,"",RES_hhdet_in_tes!G47/RES_hhdet_in_fec!G47)</f>
        <v/>
      </c>
      <c r="H47" s="124" t="str">
        <f>IF(RES_hhdet_in_tes!H47=0,"",RES_hhdet_in_tes!H47/RES_hhdet_in_fec!H47)</f>
        <v/>
      </c>
      <c r="I47" s="124" t="str">
        <f>IF(RES_hhdet_in_tes!I47=0,"",RES_hhdet_in_tes!I47/RES_hhdet_in_fec!I47)</f>
        <v/>
      </c>
      <c r="J47" s="124" t="str">
        <f>IF(RES_hhdet_in_tes!J47=0,"",RES_hhdet_in_tes!J47/RES_hhdet_in_fec!J47)</f>
        <v/>
      </c>
      <c r="K47" s="124">
        <f>IF(RES_hhdet_in_tes!K47=0,"",RES_hhdet_in_tes!K47/RES_hhdet_in_fec!K47)</f>
        <v>2.9330530699776549</v>
      </c>
      <c r="L47" s="124">
        <f>IF(RES_hhdet_in_tes!L47=0,"",RES_hhdet_in_tes!L47/RES_hhdet_in_fec!L47)</f>
        <v>3.018087456963455</v>
      </c>
      <c r="M47" s="124">
        <f>IF(RES_hhdet_in_tes!M47=0,"",RES_hhdet_in_tes!M47/RES_hhdet_in_fec!M47)</f>
        <v>3.1196530195284069</v>
      </c>
      <c r="N47" s="124">
        <f>IF(RES_hhdet_in_tes!N47=0,"",RES_hhdet_in_tes!N47/RES_hhdet_in_fec!N47)</f>
        <v>3.2424606963943838</v>
      </c>
      <c r="O47" s="124">
        <f>IF(RES_hhdet_in_tes!O47=0,"",RES_hhdet_in_tes!O47/RES_hhdet_in_fec!O47)</f>
        <v>3.389114919722521</v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 t="str">
        <f>IF(RES_hhdet_in_tes!R47=0,"",RES_hhdet_in_tes!R47/RES_hhdet_in_fec!R47)</f>
        <v/>
      </c>
      <c r="S47" s="124" t="str">
        <f>IF(RES_hhdet_in_tes!S47=0,"",RES_hhdet_in_tes!S47/RES_hhdet_in_fec!S47)</f>
        <v/>
      </c>
      <c r="T47" s="124" t="str">
        <f>IF(RES_hhdet_in_tes!T47=0,"",RES_hhdet_in_tes!T47/RES_hhdet_in_fec!T47)</f>
        <v/>
      </c>
      <c r="U47" s="124" t="str">
        <f>IF(RES_hhdet_in_tes!U47=0,"",RES_hhdet_in_tes!U47/RES_hhdet_in_fec!U47)</f>
        <v/>
      </c>
      <c r="V47" s="124" t="str">
        <f>IF(RES_hhdet_in_tes!V47=0,"",RES_hhdet_in_tes!V47/RES_hhdet_in_fec!V47)</f>
        <v/>
      </c>
      <c r="W47" s="124" t="str">
        <f>IF(RES_hhdet_in_tes!W47=0,"",RES_hhdet_in_tes!W47/RES_hhdet_in_fec!W47)</f>
        <v/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2.3024124972365234</v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 t="str">
        <f>IF(RES_hhdet_in_tes!G48=0,"",RES_hhdet_in_tes!G48/RES_hhdet_in_fec!G48)</f>
        <v/>
      </c>
      <c r="H48" s="111" t="str">
        <f>IF(RES_hhdet_in_tes!H48=0,"",RES_hhdet_in_tes!H48/RES_hhdet_in_fec!H48)</f>
        <v/>
      </c>
      <c r="I48" s="111" t="str">
        <f>IF(RES_hhdet_in_tes!I48=0,"",RES_hhdet_in_tes!I48/RES_hhdet_in_fec!I48)</f>
        <v/>
      </c>
      <c r="J48" s="111" t="str">
        <f>IF(RES_hhdet_in_tes!J48=0,"",RES_hhdet_in_tes!J48/RES_hhdet_in_fec!J48)</f>
        <v/>
      </c>
      <c r="K48" s="111">
        <f>IF(RES_hhdet_in_tes!K48=0,"",RES_hhdet_in_tes!K48/RES_hhdet_in_fec!K48)</f>
        <v>2.9330530699776549</v>
      </c>
      <c r="L48" s="111">
        <f>IF(RES_hhdet_in_tes!L48=0,"",RES_hhdet_in_tes!L48/RES_hhdet_in_fec!L48)</f>
        <v>3.018087456963455</v>
      </c>
      <c r="M48" s="111">
        <f>IF(RES_hhdet_in_tes!M48=0,"",RES_hhdet_in_tes!M48/RES_hhdet_in_fec!M48)</f>
        <v>3.1196530195284069</v>
      </c>
      <c r="N48" s="111">
        <f>IF(RES_hhdet_in_tes!N48=0,"",RES_hhdet_in_tes!N48/RES_hhdet_in_fec!N48)</f>
        <v>3.2424606963943838</v>
      </c>
      <c r="O48" s="111">
        <f>IF(RES_hhdet_in_tes!O48=0,"",RES_hhdet_in_tes!O48/RES_hhdet_in_fec!O48)</f>
        <v>3.389114919722521</v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 t="str">
        <f>IF(RES_hhdet_in_tes!R48=0,"",RES_hhdet_in_tes!R48/RES_hhdet_in_fec!R48)</f>
        <v/>
      </c>
      <c r="S48" s="111" t="str">
        <f>IF(RES_hhdet_in_tes!S48=0,"",RES_hhdet_in_tes!S48/RES_hhdet_in_fec!S48)</f>
        <v/>
      </c>
      <c r="T48" s="111" t="str">
        <f>IF(RES_hhdet_in_tes!T48=0,"",RES_hhdet_in_tes!T48/RES_hhdet_in_fec!T48)</f>
        <v/>
      </c>
      <c r="U48" s="111" t="str">
        <f>IF(RES_hhdet_in_tes!U48=0,"",RES_hhdet_in_tes!U48/RES_hhdet_in_fec!U48)</f>
        <v/>
      </c>
      <c r="V48" s="111" t="str">
        <f>IF(RES_hhdet_in_tes!V48=0,"",RES_hhdet_in_tes!V48/RES_hhdet_in_fec!V48)</f>
        <v/>
      </c>
      <c r="W48" s="111" t="str">
        <f>IF(RES_hhdet_in_tes!W48=0,"",RES_hhdet_in_tes!W48/RES_hhdet_in_fec!W48)</f>
        <v/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0.65503830622187487</v>
      </c>
      <c r="D49" s="124" t="str">
        <f>IF(RES_hhdet_in_tes!D49=0,"",RES_hhdet_in_tes!D49/RES_hhdet_in_fec!D49)</f>
        <v/>
      </c>
      <c r="E49" s="124" t="str">
        <f>IF(RES_hhdet_in_tes!E49=0,"",RES_hhdet_in_tes!E49/RES_hhdet_in_fec!E49)</f>
        <v/>
      </c>
      <c r="F49" s="124" t="str">
        <f>IF(RES_hhdet_in_tes!F49=0,"",RES_hhdet_in_tes!F49/RES_hhdet_in_fec!F49)</f>
        <v/>
      </c>
      <c r="G49" s="124" t="str">
        <f>IF(RES_hhdet_in_tes!G49=0,"",RES_hhdet_in_tes!G49/RES_hhdet_in_fec!G49)</f>
        <v/>
      </c>
      <c r="H49" s="124" t="str">
        <f>IF(RES_hhdet_in_tes!H49=0,"",RES_hhdet_in_tes!H49/RES_hhdet_in_fec!H49)</f>
        <v/>
      </c>
      <c r="I49" s="124" t="str">
        <f>IF(RES_hhdet_in_tes!I49=0,"",RES_hhdet_in_tes!I49/RES_hhdet_in_fec!I49)</f>
        <v/>
      </c>
      <c r="J49" s="124" t="str">
        <f>IF(RES_hhdet_in_tes!J49=0,"",RES_hhdet_in_tes!J49/RES_hhdet_in_fec!J49)</f>
        <v/>
      </c>
      <c r="K49" s="124">
        <f>IF(RES_hhdet_in_tes!K49=0,"",RES_hhdet_in_tes!K49/RES_hhdet_in_fec!K49)</f>
        <v>0.60477673011895761</v>
      </c>
      <c r="L49" s="124">
        <f>IF(RES_hhdet_in_tes!L49=0,"",RES_hhdet_in_tes!L49/RES_hhdet_in_fec!L49)</f>
        <v>0.62287823153889676</v>
      </c>
      <c r="M49" s="124">
        <f>IF(RES_hhdet_in_tes!M49=0,"",RES_hhdet_in_tes!M49/RES_hhdet_in_fec!M49)</f>
        <v>0.61305941544061482</v>
      </c>
      <c r="N49" s="124">
        <f>IF(RES_hhdet_in_tes!N49=0,"",RES_hhdet_in_tes!N49/RES_hhdet_in_fec!N49)</f>
        <v>0.63223458885169248</v>
      </c>
      <c r="O49" s="124">
        <f>IF(RES_hhdet_in_tes!O49=0,"",RES_hhdet_in_tes!O49/RES_hhdet_in_fec!O49)</f>
        <v>0.65496258283675546</v>
      </c>
      <c r="P49" s="124" t="str">
        <f>IF(RES_hhdet_in_tes!P49=0,"",RES_hhdet_in_tes!P49/RES_hhdet_in_fec!P49)</f>
        <v/>
      </c>
      <c r="Q49" s="124" t="str">
        <f>IF(RES_hhdet_in_tes!Q49=0,"",RES_hhdet_in_tes!Q49/RES_hhdet_in_fec!Q49)</f>
        <v/>
      </c>
      <c r="R49" s="124" t="str">
        <f>IF(RES_hhdet_in_tes!R49=0,"",RES_hhdet_in_tes!R49/RES_hhdet_in_fec!R49)</f>
        <v/>
      </c>
      <c r="S49" s="124" t="str">
        <f>IF(RES_hhdet_in_tes!S49=0,"",RES_hhdet_in_tes!S49/RES_hhdet_in_fec!S49)</f>
        <v/>
      </c>
      <c r="T49" s="124" t="str">
        <f>IF(RES_hhdet_in_tes!T49=0,"",RES_hhdet_in_tes!T49/RES_hhdet_in_fec!T49)</f>
        <v/>
      </c>
      <c r="U49" s="124" t="str">
        <f>IF(RES_hhdet_in_tes!U49=0,"",RES_hhdet_in_tes!U49/RES_hhdet_in_fec!U49)</f>
        <v/>
      </c>
      <c r="V49" s="124" t="str">
        <f>IF(RES_hhdet_in_tes!V49=0,"",RES_hhdet_in_tes!V49/RES_hhdet_in_fec!V49)</f>
        <v/>
      </c>
      <c r="W49" s="124" t="str">
        <f>IF(RES_hhdet_in_tes!W49=0,"",RES_hhdet_in_tes!W49/RES_hhdet_in_fec!W49)</f>
        <v/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0.5250633352523717</v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 t="str">
        <f>IF(RES_hhdet_in_tes!J50=0,"",RES_hhdet_in_tes!J50/RES_hhdet_in_fec!J50)</f>
        <v/>
      </c>
      <c r="K50" s="111">
        <f>IF(RES_hhdet_in_tes!K50=0,"",RES_hhdet_in_tes!K50/RES_hhdet_in_fec!K50)</f>
        <v>0.54924516397860035</v>
      </c>
      <c r="L50" s="111">
        <f>IF(RES_hhdet_in_tes!L50=0,"",RES_hhdet_in_tes!L50/RES_hhdet_in_fec!L50)</f>
        <v>0.55482716977250235</v>
      </c>
      <c r="M50" s="111">
        <f>IF(RES_hhdet_in_tes!M50=0,"",RES_hhdet_in_tes!M50/RES_hhdet_in_fec!M50)</f>
        <v>0.56656743582437008</v>
      </c>
      <c r="N50" s="111">
        <f>IF(RES_hhdet_in_tes!N50=0,"",RES_hhdet_in_tes!N50/RES_hhdet_in_fec!N50)</f>
        <v>0.58614131294959926</v>
      </c>
      <c r="O50" s="111">
        <f>IF(RES_hhdet_in_tes!O50=0,"",RES_hhdet_in_tes!O50/RES_hhdet_in_fec!O50)</f>
        <v>0.61494733935771806</v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 t="str">
        <f>IF(RES_hhdet_in_tes!T50=0,"",RES_hhdet_in_tes!T50/RES_hhdet_in_fec!T50)</f>
        <v/>
      </c>
      <c r="U50" s="111" t="str">
        <f>IF(RES_hhdet_in_tes!U50=0,"",RES_hhdet_in_tes!U50/RES_hhdet_in_fec!U50)</f>
        <v/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DA50" s="63" t="s">
        <v>3632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0.87605823230951096</v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>
        <f>IF(RES_hhdet_in_tes!K51=0,"",RES_hhdet_in_tes!K51/RES_hhdet_in_fec!K51)</f>
        <v>0.87202213725110611</v>
      </c>
      <c r="L51" s="111">
        <f>IF(RES_hhdet_in_tes!L51=0,"",RES_hhdet_in_tes!L51/RES_hhdet_in_fec!L51)</f>
        <v>0.88378539726163752</v>
      </c>
      <c r="M51" s="111">
        <f>IF(RES_hhdet_in_tes!M51=0,"",RES_hhdet_in_tes!M51/RES_hhdet_in_fec!M51)</f>
        <v>0.87034538492344427</v>
      </c>
      <c r="N51" s="111">
        <f>IF(RES_hhdet_in_tes!N51=0,"",RES_hhdet_in_tes!N51/RES_hhdet_in_fec!N51)</f>
        <v>0.9038819521275161</v>
      </c>
      <c r="O51" s="111">
        <f>IF(RES_hhdet_in_tes!O51=0,"",RES_hhdet_in_tes!O51/RES_hhdet_in_fec!O51)</f>
        <v>0.91441616627892486</v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>
        <f>IF(RES_hhdet_in_tes!C52=0,"",RES_hhdet_in_tes!C52/RES_hhdet_in_fec!C52)</f>
        <v>0.5250633352523717</v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>
        <f>IF(RES_hhdet_in_tes!K52=0,"",RES_hhdet_in_tes!K52/RES_hhdet_in_fec!K52)</f>
        <v>0.54924516397860035</v>
      </c>
      <c r="L52" s="112">
        <f>IF(RES_hhdet_in_tes!L52=0,"",RES_hhdet_in_tes!L52/RES_hhdet_in_fec!L52)</f>
        <v>0.55482716977250235</v>
      </c>
      <c r="M52" s="112">
        <f>IF(RES_hhdet_in_tes!M52=0,"",RES_hhdet_in_tes!M52/RES_hhdet_in_fec!M52)</f>
        <v>0.56656743582437008</v>
      </c>
      <c r="N52" s="112">
        <f>IF(RES_hhdet_in_tes!N52=0,"",RES_hhdet_in_tes!N52/RES_hhdet_in_fec!N52)</f>
        <v>0.58614131294959926</v>
      </c>
      <c r="O52" s="112">
        <f>IF(RES_hhdet_in_tes!O52=0,"",RES_hhdet_in_tes!O52/RES_hhdet_in_fec!O52)</f>
        <v>0.61494733935771806</v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0.65320060407248692</v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 t="str">
        <f>IF(RES_hhdet_in_tes!G54=0,"",RES_hhdet_in_tes!G54/RES_hhdet_in_fec!G54)</f>
        <v/>
      </c>
      <c r="H54" s="112" t="str">
        <f>IF(RES_hhdet_in_tes!H54=0,"",RES_hhdet_in_tes!H54/RES_hhdet_in_fec!H54)</f>
        <v/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>
        <f>IF(RES_hhdet_in_tes!K54=0,"",RES_hhdet_in_tes!K54/RES_hhdet_in_fec!K54)</f>
        <v>0.66596498022580497</v>
      </c>
      <c r="L54" s="112">
        <f>IF(RES_hhdet_in_tes!L54=0,"",RES_hhdet_in_tes!L54/RES_hhdet_in_fec!L54)</f>
        <v>0.6683635947075639</v>
      </c>
      <c r="M54" s="112">
        <f>IF(RES_hhdet_in_tes!M54=0,"",RES_hhdet_in_tes!M54/RES_hhdet_in_fec!M54)</f>
        <v>0.67270710844026238</v>
      </c>
      <c r="N54" s="112">
        <f>IF(RES_hhdet_in_tes!N54=0,"",RES_hhdet_in_tes!N54/RES_hhdet_in_fec!N54)</f>
        <v>0.67972579167377889</v>
      </c>
      <c r="O54" s="112">
        <f>IF(RES_hhdet_in_tes!O54=0,"",RES_hhdet_in_tes!O54/RES_hhdet_in_fec!O54)</f>
        <v>0.69035613081092639</v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 t="str">
        <f>IF(RES_hhdet_in_tes!T54=0,"",RES_hhdet_in_tes!T54/RES_hhdet_in_fec!T54)</f>
        <v/>
      </c>
      <c r="U54" s="112" t="str">
        <f>IF(RES_hhdet_in_tes!U54=0,"",RES_hhdet_in_tes!U54/RES_hhdet_in_fec!U54)</f>
        <v/>
      </c>
      <c r="V54" s="112" t="str">
        <f>IF(RES_hhdet_in_tes!V54=0,"",RES_hhdet_in_tes!V54/RES_hhdet_in_fec!V54)</f>
        <v/>
      </c>
      <c r="W54" s="112" t="str">
        <f>IF(RES_hhdet_in_tes!W54=0,"",RES_hhdet_in_tes!W54/RES_hhdet_in_fec!W54)</f>
        <v/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0.92336788642215506</v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>
        <f>IF(RES_hhdet_in_tes!K55=0,"",RES_hhdet_in_tes!K55/RES_hhdet_in_fec!K55)</f>
        <v>0.9178683216291843</v>
      </c>
      <c r="L55" s="113">
        <f>IF(RES_hhdet_in_tes!L55=0,"",RES_hhdet_in_tes!L55/RES_hhdet_in_fec!L55)</f>
        <v>0.9244109338597829</v>
      </c>
      <c r="M55" s="113">
        <f>IF(RES_hhdet_in_tes!M55=0,"",RES_hhdet_in_tes!M55/RES_hhdet_in_fec!M55)</f>
        <v>0.91339785371378501</v>
      </c>
      <c r="N55" s="113">
        <f>IF(RES_hhdet_in_tes!N55=0,"",RES_hhdet_in_tes!N55/RES_hhdet_in_fec!N55)</f>
        <v>0.93391606795550375</v>
      </c>
      <c r="O55" s="113">
        <f>IF(RES_hhdet_in_tes!O55=0,"",RES_hhdet_in_tes!O55/RES_hhdet_in_fec!O55)</f>
        <v>0.93782944031486215</v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0.65320060407248692</v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>
        <f>IF(RES_hhdet_in_tes!K56=0,"",RES_hhdet_in_tes!K56/RES_hhdet_in_fec!K56)</f>
        <v>0.66596498022580497</v>
      </c>
      <c r="L56" s="111">
        <f>IF(RES_hhdet_in_tes!L56=0,"",RES_hhdet_in_tes!L56/RES_hhdet_in_fec!L56)</f>
        <v>0.66836359470756401</v>
      </c>
      <c r="M56" s="111">
        <f>IF(RES_hhdet_in_tes!M56=0,"",RES_hhdet_in_tes!M56/RES_hhdet_in_fec!M56)</f>
        <v>0.67270710844026238</v>
      </c>
      <c r="N56" s="111">
        <f>IF(RES_hhdet_in_tes!N56=0,"",RES_hhdet_in_tes!N56/RES_hhdet_in_fec!N56)</f>
        <v>0.67972579167377889</v>
      </c>
      <c r="O56" s="111">
        <f>IF(RES_hhdet_in_tes!O56=0,"",RES_hhdet_in_tes!O56/RES_hhdet_in_fec!O56)</f>
        <v>0.69035613081092639</v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0.72079881298495885</v>
      </c>
      <c r="D58" s="124" t="str">
        <f>IF(RES_hhdet_in_tes!D58=0,"",RES_hhdet_in_tes!D58/RES_hhdet_in_fec!D58)</f>
        <v/>
      </c>
      <c r="E58" s="124" t="str">
        <f>IF(RES_hhdet_in_tes!E58=0,"",RES_hhdet_in_tes!E58/RES_hhdet_in_fec!E58)</f>
        <v/>
      </c>
      <c r="F58" s="124" t="str">
        <f>IF(RES_hhdet_in_tes!F58=0,"",RES_hhdet_in_tes!F58/RES_hhdet_in_fec!F58)</f>
        <v/>
      </c>
      <c r="G58" s="124" t="str">
        <f>IF(RES_hhdet_in_tes!G58=0,"",RES_hhdet_in_tes!G58/RES_hhdet_in_fec!G58)</f>
        <v/>
      </c>
      <c r="H58" s="124" t="str">
        <f>IF(RES_hhdet_in_tes!H58=0,"",RES_hhdet_in_tes!H58/RES_hhdet_in_fec!H58)</f>
        <v/>
      </c>
      <c r="I58" s="124" t="str">
        <f>IF(RES_hhdet_in_tes!I58=0,"",RES_hhdet_in_tes!I58/RES_hhdet_in_fec!I58)</f>
        <v/>
      </c>
      <c r="J58" s="124" t="str">
        <f>IF(RES_hhdet_in_tes!J58=0,"",RES_hhdet_in_tes!J58/RES_hhdet_in_fec!J58)</f>
        <v/>
      </c>
      <c r="K58" s="124">
        <f>IF(RES_hhdet_in_tes!K58=0,"",RES_hhdet_in_tes!K58/RES_hhdet_in_fec!K58)</f>
        <v>0.71311191374105343</v>
      </c>
      <c r="L58" s="124">
        <f>IF(RES_hhdet_in_tes!L58=0,"",RES_hhdet_in_tes!L58/RES_hhdet_in_fec!L58)</f>
        <v>0.71763700462919322</v>
      </c>
      <c r="M58" s="124">
        <f>IF(RES_hhdet_in_tes!M58=0,"",RES_hhdet_in_tes!M58/RES_hhdet_in_fec!M58)</f>
        <v>0.72231598893612237</v>
      </c>
      <c r="N58" s="124">
        <f>IF(RES_hhdet_in_tes!N58=0,"",RES_hhdet_in_tes!N58/RES_hhdet_in_fec!N58)</f>
        <v>0.71949009172441858</v>
      </c>
      <c r="O58" s="124">
        <f>IF(RES_hhdet_in_tes!O58=0,"",RES_hhdet_in_tes!O58/RES_hhdet_in_fec!O58)</f>
        <v>0.73850747084958179</v>
      </c>
      <c r="P58" s="124" t="str">
        <f>IF(RES_hhdet_in_tes!P58=0,"",RES_hhdet_in_tes!P58/RES_hhdet_in_fec!P58)</f>
        <v/>
      </c>
      <c r="Q58" s="124" t="str">
        <f>IF(RES_hhdet_in_tes!Q58=0,"",RES_hhdet_in_tes!Q58/RES_hhdet_in_fec!Q58)</f>
        <v/>
      </c>
      <c r="R58" s="124" t="str">
        <f>IF(RES_hhdet_in_tes!R58=0,"",RES_hhdet_in_tes!R58/RES_hhdet_in_fec!R58)</f>
        <v/>
      </c>
      <c r="S58" s="124" t="str">
        <f>IF(RES_hhdet_in_tes!S58=0,"",RES_hhdet_in_tes!S58/RES_hhdet_in_fec!S58)</f>
        <v/>
      </c>
      <c r="T58" s="124" t="str">
        <f>IF(RES_hhdet_in_tes!T58=0,"",RES_hhdet_in_tes!T58/RES_hhdet_in_fec!T58)</f>
        <v/>
      </c>
      <c r="U58" s="124" t="str">
        <f>IF(RES_hhdet_in_tes!U58=0,"",RES_hhdet_in_tes!U58/RES_hhdet_in_fec!U58)</f>
        <v/>
      </c>
      <c r="V58" s="124" t="str">
        <f>IF(RES_hhdet_in_tes!V58=0,"",RES_hhdet_in_tes!V58/RES_hhdet_in_fec!V58)</f>
        <v/>
      </c>
      <c r="W58" s="124" t="str">
        <f>IF(RES_hhdet_in_tes!W58=0,"",RES_hhdet_in_tes!W58/RES_hhdet_in_fec!W58)</f>
        <v/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0.62402523682916655</v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>
        <f>IF(RES_hhdet_in_tes!K59=0,"",RES_hhdet_in_tes!K59/RES_hhdet_in_fec!K59)</f>
        <v>0.6252636808473655</v>
      </c>
      <c r="L59" s="111">
        <f>IF(RES_hhdet_in_tes!L59=0,"",RES_hhdet_in_tes!L59/RES_hhdet_in_fec!L59)</f>
        <v>0.6254007950904118</v>
      </c>
      <c r="M59" s="111">
        <f>IF(RES_hhdet_in_tes!M59=0,"",RES_hhdet_in_tes!M59/RES_hhdet_in_fec!M59)</f>
        <v>0.62547458070673267</v>
      </c>
      <c r="N59" s="111">
        <f>IF(RES_hhdet_in_tes!N59=0,"",RES_hhdet_in_tes!N59/RES_hhdet_in_fec!N59)</f>
        <v>0.62547458070673267</v>
      </c>
      <c r="O59" s="111">
        <f>IF(RES_hhdet_in_tes!O59=0,"",RES_hhdet_in_tes!O59/RES_hhdet_in_fec!O59)</f>
        <v>0.62547458070673267</v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0.77669735906661197</v>
      </c>
      <c r="D60" s="45" t="str">
        <f>IF(RES_hhdet_in_tes!D60=0,"",RES_hhdet_in_tes!D60/RES_hhdet_in_fec!D60)</f>
        <v/>
      </c>
      <c r="E60" s="45" t="str">
        <f>IF(RES_hhdet_in_tes!E60=0,"",RES_hhdet_in_tes!E60/RES_hhdet_in_fec!E60)</f>
        <v/>
      </c>
      <c r="F60" s="45" t="str">
        <f>IF(RES_hhdet_in_tes!F60=0,"",RES_hhdet_in_tes!F60/RES_hhdet_in_fec!F60)</f>
        <v/>
      </c>
      <c r="G60" s="45" t="str">
        <f>IF(RES_hhdet_in_tes!G60=0,"",RES_hhdet_in_tes!G60/RES_hhdet_in_fec!G60)</f>
        <v/>
      </c>
      <c r="H60" s="45" t="str">
        <f>IF(RES_hhdet_in_tes!H60=0,"",RES_hhdet_in_tes!H60/RES_hhdet_in_fec!H60)</f>
        <v/>
      </c>
      <c r="I60" s="45" t="str">
        <f>IF(RES_hhdet_in_tes!I60=0,"",RES_hhdet_in_tes!I60/RES_hhdet_in_fec!I60)</f>
        <v/>
      </c>
      <c r="J60" s="45" t="str">
        <f>IF(RES_hhdet_in_tes!J60=0,"",RES_hhdet_in_tes!J60/RES_hhdet_in_fec!J60)</f>
        <v/>
      </c>
      <c r="K60" s="45">
        <f>IF(RES_hhdet_in_tes!K60=0,"",RES_hhdet_in_tes!K60/RES_hhdet_in_fec!K60)</f>
        <v>0.78859900535450556</v>
      </c>
      <c r="L60" s="45">
        <f>IF(RES_hhdet_in_tes!L60=0,"",RES_hhdet_in_tes!L60/RES_hhdet_in_fec!L60)</f>
        <v>0.79046897028987684</v>
      </c>
      <c r="M60" s="45">
        <f>IF(RES_hhdet_in_tes!M60=0,"",RES_hhdet_in_tes!M60/RES_hhdet_in_fec!M60)</f>
        <v>0.79301311792822082</v>
      </c>
      <c r="N60" s="45">
        <f>IF(RES_hhdet_in_tes!N60=0,"",RES_hhdet_in_tes!N60/RES_hhdet_in_fec!N60)</f>
        <v>0.79638534996093391</v>
      </c>
      <c r="O60" s="45">
        <f>IF(RES_hhdet_in_tes!O60=0,"",RES_hhdet_in_tes!O60/RES_hhdet_in_fec!O60)</f>
        <v>0.80095987514549383</v>
      </c>
      <c r="P60" s="45" t="str">
        <f>IF(RES_hhdet_in_tes!P60=0,"",RES_hhdet_in_tes!P60/RES_hhdet_in_fec!P60)</f>
        <v/>
      </c>
      <c r="Q60" s="45" t="str">
        <f>IF(RES_hhdet_in_tes!Q60=0,"",RES_hhdet_in_tes!Q60/RES_hhdet_in_fec!Q60)</f>
        <v/>
      </c>
      <c r="R60" s="45" t="str">
        <f>IF(RES_hhdet_in_tes!R60=0,"",RES_hhdet_in_tes!R60/RES_hhdet_in_fec!R60)</f>
        <v/>
      </c>
      <c r="S60" s="45" t="str">
        <f>IF(RES_hhdet_in_tes!S60=0,"",RES_hhdet_in_tes!S60/RES_hhdet_in_fec!S60)</f>
        <v/>
      </c>
      <c r="T60" s="45" t="str">
        <f>IF(RES_hhdet_in_tes!T60=0,"",RES_hhdet_in_tes!T60/RES_hhdet_in_fec!T60)</f>
        <v/>
      </c>
      <c r="U60" s="45" t="str">
        <f>IF(RES_hhdet_in_tes!U60=0,"",RES_hhdet_in_tes!U60/RES_hhdet_in_fec!U60)</f>
        <v/>
      </c>
      <c r="V60" s="45" t="str">
        <f>IF(RES_hhdet_in_tes!V60=0,"",RES_hhdet_in_tes!V60/RES_hhdet_in_fec!V60)</f>
        <v/>
      </c>
      <c r="W60" s="45" t="str">
        <f>IF(RES_hhdet_in_tes!W60=0,"",RES_hhdet_in_tes!W60/RES_hhdet_in_fec!W60)</f>
        <v/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0.61381676369914517</v>
      </c>
      <c r="D62" s="119">
        <f>IF(RES_hhdet_in_tes!D62=0,"",RES_hhdet_in_tes!D62/RES_hhdet_in_fec!D62)</f>
        <v>0.63691393852960909</v>
      </c>
      <c r="E62" s="119">
        <f>IF(RES_hhdet_in_tes!E62=0,"",RES_hhdet_in_tes!E62/RES_hhdet_in_fec!E62)</f>
        <v>0.6905666311301063</v>
      </c>
      <c r="F62" s="119">
        <f>IF(RES_hhdet_in_tes!F62=0,"",RES_hhdet_in_tes!F62/RES_hhdet_in_fec!F62)</f>
        <v>0.64483532716948555</v>
      </c>
      <c r="G62" s="119">
        <f>IF(RES_hhdet_in_tes!G62=0,"",RES_hhdet_in_tes!G62/RES_hhdet_in_fec!G62)</f>
        <v>0.64197516312736735</v>
      </c>
      <c r="H62" s="119">
        <f>IF(RES_hhdet_in_tes!H62=0,"",RES_hhdet_in_tes!H62/RES_hhdet_in_fec!H62)</f>
        <v>0.66095462861943699</v>
      </c>
      <c r="I62" s="119">
        <f>IF(RES_hhdet_in_tes!I62=0,"",RES_hhdet_in_tes!I62/RES_hhdet_in_fec!I62)</f>
        <v>0.67042908519017219</v>
      </c>
      <c r="J62" s="119">
        <f>IF(RES_hhdet_in_tes!J62=0,"",RES_hhdet_in_tes!J62/RES_hhdet_in_fec!J62)</f>
        <v>0.6908690108862392</v>
      </c>
      <c r="K62" s="119">
        <f>IF(RES_hhdet_in_tes!K62=0,"",RES_hhdet_in_tes!K62/RES_hhdet_in_fec!K62)</f>
        <v>0.68792694938921473</v>
      </c>
      <c r="L62" s="119">
        <f>IF(RES_hhdet_in_tes!L62=0,"",RES_hhdet_in_tes!L62/RES_hhdet_in_fec!L62)</f>
        <v>0.68080365484269956</v>
      </c>
      <c r="M62" s="119">
        <f>IF(RES_hhdet_in_tes!M62=0,"",RES_hhdet_in_tes!M62/RES_hhdet_in_fec!M62)</f>
        <v>0.6963589833268119</v>
      </c>
      <c r="N62" s="119">
        <f>IF(RES_hhdet_in_tes!N62=0,"",RES_hhdet_in_tes!N62/RES_hhdet_in_fec!N62)</f>
        <v>0.73095155497491737</v>
      </c>
      <c r="O62" s="119">
        <f>IF(RES_hhdet_in_tes!O62=0,"",RES_hhdet_in_tes!O62/RES_hhdet_in_fec!O62)</f>
        <v>0.73795847413316129</v>
      </c>
      <c r="P62" s="119">
        <f>IF(RES_hhdet_in_tes!P62=0,"",RES_hhdet_in_tes!P62/RES_hhdet_in_fec!P62)</f>
        <v>0.74310784000504393</v>
      </c>
      <c r="Q62" s="119">
        <f>IF(RES_hhdet_in_tes!Q62=0,"",RES_hhdet_in_tes!Q62/RES_hhdet_in_fec!Q62)</f>
        <v>0.76566736040917716</v>
      </c>
      <c r="R62" s="119">
        <f>IF(RES_hhdet_in_tes!R62=0,"",RES_hhdet_in_tes!R62/RES_hhdet_in_fec!R62)</f>
        <v>0.78801719691945682</v>
      </c>
      <c r="S62" s="119">
        <f>IF(RES_hhdet_in_tes!S62=0,"",RES_hhdet_in_tes!S62/RES_hhdet_in_fec!S62)</f>
        <v>0.80486066096382147</v>
      </c>
      <c r="T62" s="119">
        <f>IF(RES_hhdet_in_tes!T62=0,"",RES_hhdet_in_tes!T62/RES_hhdet_in_fec!T62)</f>
        <v>0.83108411365750567</v>
      </c>
      <c r="U62" s="119">
        <f>IF(RES_hhdet_in_tes!U62=0,"",RES_hhdet_in_tes!U62/RES_hhdet_in_fec!U62)</f>
        <v>0.82712993182914063</v>
      </c>
      <c r="V62" s="119">
        <f>IF(RES_hhdet_in_tes!V62=0,"",RES_hhdet_in_tes!V62/RES_hhdet_in_fec!V62)</f>
        <v>0.81550807552254001</v>
      </c>
      <c r="W62" s="119">
        <f>IF(RES_hhdet_in_tes!W62=0,"",RES_hhdet_in_tes!W62/RES_hhdet_in_fec!W62)</f>
        <v>0.798730559616744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0.59661458927274502</v>
      </c>
      <c r="D63" s="124">
        <f>IF(RES_hhdet_in_tes!D63=0,"",RES_hhdet_in_tes!D63/RES_hhdet_in_fec!D63)</f>
        <v>0.60549884103118545</v>
      </c>
      <c r="E63" s="124">
        <f>IF(RES_hhdet_in_tes!E63=0,"",RES_hhdet_in_tes!E63/RES_hhdet_in_fec!E63)</f>
        <v>0.61389776002102203</v>
      </c>
      <c r="F63" s="124">
        <f>IF(RES_hhdet_in_tes!F63=0,"",RES_hhdet_in_tes!F63/RES_hhdet_in_fec!F63)</f>
        <v>0.6230414625945303</v>
      </c>
      <c r="G63" s="124">
        <f>IF(RES_hhdet_in_tes!G63=0,"",RES_hhdet_in_tes!G63/RES_hhdet_in_fec!G63)</f>
        <v>0.6318019962847472</v>
      </c>
      <c r="H63" s="124">
        <f>IF(RES_hhdet_in_tes!H63=0,"",RES_hhdet_in_tes!H63/RES_hhdet_in_fec!H63)</f>
        <v>0.64045762043137644</v>
      </c>
      <c r="I63" s="124">
        <f>IF(RES_hhdet_in_tes!I63=0,"",RES_hhdet_in_tes!I63/RES_hhdet_in_fec!I63)</f>
        <v>0.64914824955804318</v>
      </c>
      <c r="J63" s="124">
        <f>IF(RES_hhdet_in_tes!J63=0,"",RES_hhdet_in_tes!J63/RES_hhdet_in_fec!J63)</f>
        <v>0.65787109849075354</v>
      </c>
      <c r="K63" s="124">
        <f>IF(RES_hhdet_in_tes!K63=0,"",RES_hhdet_in_tes!K63/RES_hhdet_in_fec!K63)</f>
        <v>0.66696128883041117</v>
      </c>
      <c r="L63" s="124">
        <f>IF(RES_hhdet_in_tes!L63=0,"",RES_hhdet_in_tes!L63/RES_hhdet_in_fec!L63)</f>
        <v>0.67646829518273699</v>
      </c>
      <c r="M63" s="124">
        <f>IF(RES_hhdet_in_tes!M63=0,"",RES_hhdet_in_tes!M63/RES_hhdet_in_fec!M63)</f>
        <v>0.68845240865271329</v>
      </c>
      <c r="N63" s="124">
        <f>IF(RES_hhdet_in_tes!N63=0,"",RES_hhdet_in_tes!N63/RES_hhdet_in_fec!N63)</f>
        <v>0.70359954208415809</v>
      </c>
      <c r="O63" s="124">
        <f>IF(RES_hhdet_in_tes!O63=0,"",RES_hhdet_in_tes!O63/RES_hhdet_in_fec!O63)</f>
        <v>0.72313165802221924</v>
      </c>
      <c r="P63" s="124">
        <f>IF(RES_hhdet_in_tes!P63=0,"",RES_hhdet_in_tes!P63/RES_hhdet_in_fec!P63)</f>
        <v>0.74462432356835151</v>
      </c>
      <c r="Q63" s="124">
        <f>IF(RES_hhdet_in_tes!Q63=0,"",RES_hhdet_in_tes!Q63/RES_hhdet_in_fec!Q63)</f>
        <v>0.76242841178073717</v>
      </c>
      <c r="R63" s="124">
        <f>IF(RES_hhdet_in_tes!R63=0,"",RES_hhdet_in_tes!R63/RES_hhdet_in_fec!R63)</f>
        <v>0.77280049774977888</v>
      </c>
      <c r="S63" s="124">
        <f>IF(RES_hhdet_in_tes!S63=0,"",RES_hhdet_in_tes!S63/RES_hhdet_in_fec!S63)</f>
        <v>0.78083875432822059</v>
      </c>
      <c r="T63" s="124">
        <f>IF(RES_hhdet_in_tes!T63=0,"",RES_hhdet_in_tes!T63/RES_hhdet_in_fec!T63)</f>
        <v>0.78728783280291492</v>
      </c>
      <c r="U63" s="124">
        <f>IF(RES_hhdet_in_tes!U63=0,"",RES_hhdet_in_tes!U63/RES_hhdet_in_fec!U63)</f>
        <v>0.79276318502335685</v>
      </c>
      <c r="V63" s="124">
        <f>IF(RES_hhdet_in_tes!V63=0,"",RES_hhdet_in_tes!V63/RES_hhdet_in_fec!V63)</f>
        <v>0.79753833163429499</v>
      </c>
      <c r="W63" s="124">
        <f>IF(RES_hhdet_in_tes!W63=0,"",RES_hhdet_in_tes!W63/RES_hhdet_in_fec!W63)</f>
        <v>0.80085524933590224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0.59063271203646217</v>
      </c>
      <c r="D64" s="111">
        <f>IF(RES_hhdet_in_tes!D64=0,"",RES_hhdet_in_tes!D64/RES_hhdet_in_fec!D64)</f>
        <v>0.59963250518167144</v>
      </c>
      <c r="E64" s="111">
        <f>IF(RES_hhdet_in_tes!E64=0,"",RES_hhdet_in_tes!E64/RES_hhdet_in_fec!E64)</f>
        <v>0.60863626742957322</v>
      </c>
      <c r="F64" s="111">
        <f>IF(RES_hhdet_in_tes!F64=0,"",RES_hhdet_in_tes!F64/RES_hhdet_in_fec!F64)</f>
        <v>0.61752912874288413</v>
      </c>
      <c r="G64" s="111">
        <f>IF(RES_hhdet_in_tes!G64=0,"",RES_hhdet_in_tes!G64/RES_hhdet_in_fec!G64)</f>
        <v>0.62641703438948348</v>
      </c>
      <c r="H64" s="111">
        <f>IF(RES_hhdet_in_tes!H64=0,"",RES_hhdet_in_tes!H64/RES_hhdet_in_fec!H64)</f>
        <v>0.63528811708326749</v>
      </c>
      <c r="I64" s="111">
        <f>IF(RES_hhdet_in_tes!I64=0,"",RES_hhdet_in_tes!I64/RES_hhdet_in_fec!I64)</f>
        <v>0.64416959437006605</v>
      </c>
      <c r="J64" s="111">
        <f>IF(RES_hhdet_in_tes!J64=0,"",RES_hhdet_in_tes!J64/RES_hhdet_in_fec!J64)</f>
        <v>0.6531704224587439</v>
      </c>
      <c r="K64" s="111">
        <f>IF(RES_hhdet_in_tes!K64=0,"",RES_hhdet_in_tes!K64/RES_hhdet_in_fec!K64)</f>
        <v>0.66238463347384668</v>
      </c>
      <c r="L64" s="111">
        <f>IF(RES_hhdet_in_tes!L64=0,"",RES_hhdet_in_tes!L64/RES_hhdet_in_fec!L64)</f>
        <v>0.67183982322541103</v>
      </c>
      <c r="M64" s="111">
        <f>IF(RES_hhdet_in_tes!M64=0,"",RES_hhdet_in_tes!M64/RES_hhdet_in_fec!M64)</f>
        <v>0.68393956250320986</v>
      </c>
      <c r="N64" s="111">
        <f>IF(RES_hhdet_in_tes!N64=0,"",RES_hhdet_in_tes!N64/RES_hhdet_in_fec!N64)</f>
        <v>0.69947963819812609</v>
      </c>
      <c r="O64" s="111">
        <f>IF(RES_hhdet_in_tes!O64=0,"",RES_hhdet_in_tes!O64/RES_hhdet_in_fec!O64)</f>
        <v>0.71892404706426483</v>
      </c>
      <c r="P64" s="111">
        <f>IF(RES_hhdet_in_tes!P64=0,"",RES_hhdet_in_tes!P64/RES_hhdet_in_fec!P64)</f>
        <v>0.74053722241820386</v>
      </c>
      <c r="Q64" s="111">
        <f>IF(RES_hhdet_in_tes!Q64=0,"",RES_hhdet_in_tes!Q64/RES_hhdet_in_fec!Q64)</f>
        <v>0.75889647799337812</v>
      </c>
      <c r="R64" s="111">
        <f>IF(RES_hhdet_in_tes!R64=0,"",RES_hhdet_in_tes!R64/RES_hhdet_in_fec!R64)</f>
        <v>0.7693896364591859</v>
      </c>
      <c r="S64" s="111">
        <f>IF(RES_hhdet_in_tes!S64=0,"",RES_hhdet_in_tes!S64/RES_hhdet_in_fec!S64)</f>
        <v>0.77754277592094256</v>
      </c>
      <c r="T64" s="111">
        <f>IF(RES_hhdet_in_tes!T64=0,"",RES_hhdet_in_tes!T64/RES_hhdet_in_fec!T64)</f>
        <v>0.78409875253462358</v>
      </c>
      <c r="U64" s="111">
        <f>IF(RES_hhdet_in_tes!U64=0,"",RES_hhdet_in_tes!U64/RES_hhdet_in_fec!U64)</f>
        <v>0.78961747117498737</v>
      </c>
      <c r="V64" s="111">
        <f>IF(RES_hhdet_in_tes!V64=0,"",RES_hhdet_in_tes!V64/RES_hhdet_in_fec!V64)</f>
        <v>0.79446446529393566</v>
      </c>
      <c r="W64" s="111">
        <f>IF(RES_hhdet_in_tes!W64=0,"",RES_hhdet_in_tes!W64/RES_hhdet_in_fec!W64)</f>
        <v>0.79792425073856244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2.3024124972365234</v>
      </c>
      <c r="D66" s="124">
        <f>IF(RES_hhdet_in_tes!D66=0,"",RES_hhdet_in_tes!D66/RES_hhdet_in_fec!D66)</f>
        <v>2.3787747391172722</v>
      </c>
      <c r="E66" s="124">
        <f>IF(RES_hhdet_in_tes!E66=0,"",RES_hhdet_in_tes!E66/RES_hhdet_in_fec!E66)</f>
        <v>2.4559432611178993</v>
      </c>
      <c r="F66" s="124">
        <f>IF(RES_hhdet_in_tes!F66=0,"",RES_hhdet_in_tes!F66/RES_hhdet_in_fec!F66)</f>
        <v>2.5331946598946562</v>
      </c>
      <c r="G66" s="124">
        <f>IF(RES_hhdet_in_tes!G66=0,"",RES_hhdet_in_tes!G66/RES_hhdet_in_fec!G66)</f>
        <v>2.6111801381342628</v>
      </c>
      <c r="H66" s="124">
        <f>IF(RES_hhdet_in_tes!H66=0,"",RES_hhdet_in_tes!H66/RES_hhdet_in_fec!H66)</f>
        <v>2.6898157649043779</v>
      </c>
      <c r="I66" s="124">
        <f>IF(RES_hhdet_in_tes!I66=0,"",RES_hhdet_in_tes!I66/RES_hhdet_in_fec!I66)</f>
        <v>2.7692575977758453</v>
      </c>
      <c r="J66" s="124">
        <f>IF(RES_hhdet_in_tes!J66=0,"",RES_hhdet_in_tes!J66/RES_hhdet_in_fec!J66)</f>
        <v>2.8501547656521535</v>
      </c>
      <c r="K66" s="124">
        <f>IF(RES_hhdet_in_tes!K66=0,"",RES_hhdet_in_tes!K66/RES_hhdet_in_fec!K66)</f>
        <v>2.9330530699776549</v>
      </c>
      <c r="L66" s="124">
        <f>IF(RES_hhdet_in_tes!L66=0,"",RES_hhdet_in_tes!L66/RES_hhdet_in_fec!L66)</f>
        <v>3.0180874569634555</v>
      </c>
      <c r="M66" s="124">
        <f>IF(RES_hhdet_in_tes!M66=0,"",RES_hhdet_in_tes!M66/RES_hhdet_in_fec!M66)</f>
        <v>3.1196530195284069</v>
      </c>
      <c r="N66" s="124">
        <f>IF(RES_hhdet_in_tes!N66=0,"",RES_hhdet_in_tes!N66/RES_hhdet_in_fec!N66)</f>
        <v>3.2424606963943838</v>
      </c>
      <c r="O66" s="124">
        <f>IF(RES_hhdet_in_tes!O66=0,"",RES_hhdet_in_tes!O66/RES_hhdet_in_fec!O66)</f>
        <v>3.3891149197225214</v>
      </c>
      <c r="P66" s="124">
        <f>IF(RES_hhdet_in_tes!P66=0,"",RES_hhdet_in_tes!P66/RES_hhdet_in_fec!P66)</f>
        <v>3.5481582670030907</v>
      </c>
      <c r="Q66" s="124">
        <f>IF(RES_hhdet_in_tes!Q66=0,"",RES_hhdet_in_tes!Q66/RES_hhdet_in_fec!Q66)</f>
        <v>3.6848375091445056</v>
      </c>
      <c r="R66" s="124">
        <f>IF(RES_hhdet_in_tes!R66=0,"",RES_hhdet_in_tes!R66/RES_hhdet_in_fec!R66)</f>
        <v>3.770584354723868</v>
      </c>
      <c r="S66" s="124">
        <f>IF(RES_hhdet_in_tes!S66=0,"",RES_hhdet_in_tes!S66/RES_hhdet_in_fec!S66)</f>
        <v>3.8388346336861199</v>
      </c>
      <c r="T66" s="124">
        <f>IF(RES_hhdet_in_tes!T66=0,"",RES_hhdet_in_tes!T66/RES_hhdet_in_fec!T66)</f>
        <v>3.8958603398526321</v>
      </c>
      <c r="U66" s="124">
        <f>IF(RES_hhdet_in_tes!U66=0,"",RES_hhdet_in_tes!U66/RES_hhdet_in_fec!U66)</f>
        <v>3.9477749294146571</v>
      </c>
      <c r="V66" s="124">
        <f>IF(RES_hhdet_in_tes!V66=0,"",RES_hhdet_in_tes!V66/RES_hhdet_in_fec!V66)</f>
        <v>4.0007075325430037</v>
      </c>
      <c r="W66" s="124">
        <f>IF(RES_hhdet_in_tes!W66=0,"",RES_hhdet_in_tes!W66/RES_hhdet_in_fec!W66)</f>
        <v>4.0525292903981009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2.3024124972365234</v>
      </c>
      <c r="D67" s="111">
        <f>IF(RES_hhdet_in_tes!D67=0,"",RES_hhdet_in_tes!D67/RES_hhdet_in_fec!D67)</f>
        <v>2.3787747391172722</v>
      </c>
      <c r="E67" s="111">
        <f>IF(RES_hhdet_in_tes!E67=0,"",RES_hhdet_in_tes!E67/RES_hhdet_in_fec!E67)</f>
        <v>2.4559432611178993</v>
      </c>
      <c r="F67" s="111">
        <f>IF(RES_hhdet_in_tes!F67=0,"",RES_hhdet_in_tes!F67/RES_hhdet_in_fec!F67)</f>
        <v>2.5331946598946562</v>
      </c>
      <c r="G67" s="111">
        <f>IF(RES_hhdet_in_tes!G67=0,"",RES_hhdet_in_tes!G67/RES_hhdet_in_fec!G67)</f>
        <v>2.6111801381342628</v>
      </c>
      <c r="H67" s="111">
        <f>IF(RES_hhdet_in_tes!H67=0,"",RES_hhdet_in_tes!H67/RES_hhdet_in_fec!H67)</f>
        <v>2.6898157649043779</v>
      </c>
      <c r="I67" s="111">
        <f>IF(RES_hhdet_in_tes!I67=0,"",RES_hhdet_in_tes!I67/RES_hhdet_in_fec!I67)</f>
        <v>2.7692575977758453</v>
      </c>
      <c r="J67" s="111">
        <f>IF(RES_hhdet_in_tes!J67=0,"",RES_hhdet_in_tes!J67/RES_hhdet_in_fec!J67)</f>
        <v>2.8501547656521535</v>
      </c>
      <c r="K67" s="111">
        <f>IF(RES_hhdet_in_tes!K67=0,"",RES_hhdet_in_tes!K67/RES_hhdet_in_fec!K67)</f>
        <v>2.9330530699776549</v>
      </c>
      <c r="L67" s="111">
        <f>IF(RES_hhdet_in_tes!L67=0,"",RES_hhdet_in_tes!L67/RES_hhdet_in_fec!L67)</f>
        <v>3.0180874569634555</v>
      </c>
      <c r="M67" s="111">
        <f>IF(RES_hhdet_in_tes!M67=0,"",RES_hhdet_in_tes!M67/RES_hhdet_in_fec!M67)</f>
        <v>3.1196530195284069</v>
      </c>
      <c r="N67" s="111">
        <f>IF(RES_hhdet_in_tes!N67=0,"",RES_hhdet_in_tes!N67/RES_hhdet_in_fec!N67)</f>
        <v>3.2424606963943838</v>
      </c>
      <c r="O67" s="111">
        <f>IF(RES_hhdet_in_tes!O67=0,"",RES_hhdet_in_tes!O67/RES_hhdet_in_fec!O67)</f>
        <v>3.3891149197225214</v>
      </c>
      <c r="P67" s="111">
        <f>IF(RES_hhdet_in_tes!P67=0,"",RES_hhdet_in_tes!P67/RES_hhdet_in_fec!P67)</f>
        <v>3.5481582670030907</v>
      </c>
      <c r="Q67" s="111">
        <f>IF(RES_hhdet_in_tes!Q67=0,"",RES_hhdet_in_tes!Q67/RES_hhdet_in_fec!Q67)</f>
        <v>3.6848375091445056</v>
      </c>
      <c r="R67" s="111">
        <f>IF(RES_hhdet_in_tes!R67=0,"",RES_hhdet_in_tes!R67/RES_hhdet_in_fec!R67)</f>
        <v>3.770584354723868</v>
      </c>
      <c r="S67" s="111">
        <f>IF(RES_hhdet_in_tes!S67=0,"",RES_hhdet_in_tes!S67/RES_hhdet_in_fec!S67)</f>
        <v>3.8388346336861199</v>
      </c>
      <c r="T67" s="111">
        <f>IF(RES_hhdet_in_tes!T67=0,"",RES_hhdet_in_tes!T67/RES_hhdet_in_fec!T67)</f>
        <v>3.8958603398526321</v>
      </c>
      <c r="U67" s="111">
        <f>IF(RES_hhdet_in_tes!U67=0,"",RES_hhdet_in_tes!U67/RES_hhdet_in_fec!U67)</f>
        <v>3.9477749294146571</v>
      </c>
      <c r="V67" s="111">
        <f>IF(RES_hhdet_in_tes!V67=0,"",RES_hhdet_in_tes!V67/RES_hhdet_in_fec!V67)</f>
        <v>4.0007075325430037</v>
      </c>
      <c r="W67" s="111">
        <f>IF(RES_hhdet_in_tes!W67=0,"",RES_hhdet_in_tes!W67/RES_hhdet_in_fec!W67)</f>
        <v>4.0525292903981009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0.59654226525134191</v>
      </c>
      <c r="D68" s="124">
        <f>IF(RES_hhdet_in_tes!D68=0,"",RES_hhdet_in_tes!D68/RES_hhdet_in_fec!D68)</f>
        <v>0.6111522845178653</v>
      </c>
      <c r="E68" s="124">
        <f>IF(RES_hhdet_in_tes!E68=0,"",RES_hhdet_in_tes!E68/RES_hhdet_in_fec!E68)</f>
        <v>0.61961221815626732</v>
      </c>
      <c r="F68" s="124">
        <f>IF(RES_hhdet_in_tes!F68=0,"",RES_hhdet_in_tes!F68/RES_hhdet_in_fec!F68)</f>
        <v>0.63565744860275908</v>
      </c>
      <c r="G68" s="124">
        <f>IF(RES_hhdet_in_tes!G68=0,"",RES_hhdet_in_tes!G68/RES_hhdet_in_fec!G68)</f>
        <v>0.60592575569286855</v>
      </c>
      <c r="H68" s="124">
        <f>IF(RES_hhdet_in_tes!H68=0,"",RES_hhdet_in_tes!H68/RES_hhdet_in_fec!H68)</f>
        <v>0.61262404140929294</v>
      </c>
      <c r="I68" s="124">
        <f>IF(RES_hhdet_in_tes!I68=0,"",RES_hhdet_in_tes!I68/RES_hhdet_in_fec!I68)</f>
        <v>0.61994088992249574</v>
      </c>
      <c r="J68" s="124">
        <f>IF(RES_hhdet_in_tes!J68=0,"",RES_hhdet_in_tes!J68/RES_hhdet_in_fec!J68)</f>
        <v>0.6349336467606852</v>
      </c>
      <c r="K68" s="124">
        <f>IF(RES_hhdet_in_tes!K68=0,"",RES_hhdet_in_tes!K68/RES_hhdet_in_fec!K68)</f>
        <v>0.63834808343703364</v>
      </c>
      <c r="L68" s="124">
        <f>IF(RES_hhdet_in_tes!L68=0,"",RES_hhdet_in_tes!L68/RES_hhdet_in_fec!L68)</f>
        <v>0.64770967750189834</v>
      </c>
      <c r="M68" s="124">
        <f>IF(RES_hhdet_in_tes!M68=0,"",RES_hhdet_in_tes!M68/RES_hhdet_in_fec!M68)</f>
        <v>0.66534617080698411</v>
      </c>
      <c r="N68" s="124">
        <f>IF(RES_hhdet_in_tes!N68=0,"",RES_hhdet_in_tes!N68/RES_hhdet_in_fec!N68)</f>
        <v>0.68111404713575197</v>
      </c>
      <c r="O68" s="124">
        <f>IF(RES_hhdet_in_tes!O68=0,"",RES_hhdet_in_tes!O68/RES_hhdet_in_fec!O68)</f>
        <v>0.70168290973323766</v>
      </c>
      <c r="P68" s="124">
        <f>IF(RES_hhdet_in_tes!P68=0,"",RES_hhdet_in_tes!P68/RES_hhdet_in_fec!P68)</f>
        <v>0.73069555292834176</v>
      </c>
      <c r="Q68" s="124">
        <f>IF(RES_hhdet_in_tes!Q68=0,"",RES_hhdet_in_tes!Q68/RES_hhdet_in_fec!Q68)</f>
        <v>0.75747597636167396</v>
      </c>
      <c r="R68" s="124">
        <f>IF(RES_hhdet_in_tes!R68=0,"",RES_hhdet_in_tes!R68/RES_hhdet_in_fec!R68)</f>
        <v>0.77419367105782688</v>
      </c>
      <c r="S68" s="124">
        <f>IF(RES_hhdet_in_tes!S68=0,"",RES_hhdet_in_tes!S68/RES_hhdet_in_fec!S68)</f>
        <v>0.78954627456516857</v>
      </c>
      <c r="T68" s="124">
        <f>IF(RES_hhdet_in_tes!T68=0,"",RES_hhdet_in_tes!T68/RES_hhdet_in_fec!T68)</f>
        <v>0.8034386508938931</v>
      </c>
      <c r="U68" s="124">
        <f>IF(RES_hhdet_in_tes!U68=0,"",RES_hhdet_in_tes!U68/RES_hhdet_in_fec!U68)</f>
        <v>0.8143162468829227</v>
      </c>
      <c r="V68" s="124">
        <f>IF(RES_hhdet_in_tes!V68=0,"",RES_hhdet_in_tes!V68/RES_hhdet_in_fec!V68)</f>
        <v>0.82479595792872396</v>
      </c>
      <c r="W68" s="124">
        <f>IF(RES_hhdet_in_tes!W68=0,"",RES_hhdet_in_tes!W68/RES_hhdet_in_fec!W68)</f>
        <v>0.82948827800178559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0.58044058614538618</v>
      </c>
      <c r="D69" s="111">
        <f>IF(RES_hhdet_in_tes!D69=0,"",RES_hhdet_in_tes!D69/RES_hhdet_in_fec!D69)</f>
        <v>0.58644670566809043</v>
      </c>
      <c r="E69" s="111">
        <f>IF(RES_hhdet_in_tes!E69=0,"",RES_hhdet_in_tes!E69/RES_hhdet_in_fec!E69)</f>
        <v>0.59271250980921752</v>
      </c>
      <c r="F69" s="111">
        <f>IF(RES_hhdet_in_tes!F69=0,"",RES_hhdet_in_tes!F69/RES_hhdet_in_fec!F69)</f>
        <v>0.5990289601158586</v>
      </c>
      <c r="G69" s="111">
        <f>IF(RES_hhdet_in_tes!G69=0,"",RES_hhdet_in_tes!G69/RES_hhdet_in_fec!G69)</f>
        <v>0.60558244342309431</v>
      </c>
      <c r="H69" s="111">
        <f>IF(RES_hhdet_in_tes!H69=0,"",RES_hhdet_in_tes!H69/RES_hhdet_in_fec!H69)</f>
        <v>0.61234772552211469</v>
      </c>
      <c r="I69" s="111">
        <f>IF(RES_hhdet_in_tes!I69=0,"",RES_hhdet_in_tes!I69/RES_hhdet_in_fec!I69)</f>
        <v>0.61936828677337818</v>
      </c>
      <c r="J69" s="111">
        <f>IF(RES_hhdet_in_tes!J69=0,"",RES_hhdet_in_tes!J69/RES_hhdet_in_fec!J69)</f>
        <v>0.62682785882534886</v>
      </c>
      <c r="K69" s="111">
        <f>IF(RES_hhdet_in_tes!K69=0,"",RES_hhdet_in_tes!K69/RES_hhdet_in_fec!K69)</f>
        <v>0.63487964600366242</v>
      </c>
      <c r="L69" s="111">
        <f>IF(RES_hhdet_in_tes!L69=0,"",RES_hhdet_in_tes!L69/RES_hhdet_in_fec!L69)</f>
        <v>0.64355937017848175</v>
      </c>
      <c r="M69" s="111">
        <f>IF(RES_hhdet_in_tes!M69=0,"",RES_hhdet_in_tes!M69/RES_hhdet_in_fec!M69)</f>
        <v>0.65668534164625569</v>
      </c>
      <c r="N69" s="111">
        <f>IF(RES_hhdet_in_tes!N69=0,"",RES_hhdet_in_tes!N69/RES_hhdet_in_fec!N69)</f>
        <v>0.67543287350583103</v>
      </c>
      <c r="O69" s="111">
        <f>IF(RES_hhdet_in_tes!O69=0,"",RES_hhdet_in_tes!O69/RES_hhdet_in_fec!O69)</f>
        <v>0.70066979132089857</v>
      </c>
      <c r="P69" s="111">
        <f>IF(RES_hhdet_in_tes!P69=0,"",RES_hhdet_in_tes!P69/RES_hhdet_in_fec!P69)</f>
        <v>0.7300369751965452</v>
      </c>
      <c r="Q69" s="111">
        <f>IF(RES_hhdet_in_tes!Q69=0,"",RES_hhdet_in_tes!Q69/RES_hhdet_in_fec!Q69)</f>
        <v>0.75613340297071441</v>
      </c>
      <c r="R69" s="111">
        <f>IF(RES_hhdet_in_tes!R69=0,"",RES_hhdet_in_tes!R69/RES_hhdet_in_fec!R69)</f>
        <v>0.77329246427124221</v>
      </c>
      <c r="S69" s="111">
        <f>IF(RES_hhdet_in_tes!S69=0,"",RES_hhdet_in_tes!S69/RES_hhdet_in_fec!S69)</f>
        <v>0.78894900266681522</v>
      </c>
      <c r="T69" s="111">
        <f>IF(RES_hhdet_in_tes!T69=0,"",RES_hhdet_in_tes!T69/RES_hhdet_in_fec!T69)</f>
        <v>0.8026965760993543</v>
      </c>
      <c r="U69" s="111">
        <f>IF(RES_hhdet_in_tes!U69=0,"",RES_hhdet_in_tes!U69/RES_hhdet_in_fec!U69)</f>
        <v>0.81408233723036583</v>
      </c>
      <c r="V69" s="111">
        <f>IF(RES_hhdet_in_tes!V69=0,"",RES_hhdet_in_tes!V69/RES_hhdet_in_fec!V69)</f>
        <v>0.8226093562254535</v>
      </c>
      <c r="W69" s="111">
        <f>IF(RES_hhdet_in_tes!W69=0,"",RES_hhdet_in_tes!W69/RES_hhdet_in_fec!W69)</f>
        <v>0.8270102769521408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0.89842361812449045</v>
      </c>
      <c r="D70" s="111">
        <f>IF(RES_hhdet_in_tes!D70=0,"",RES_hhdet_in_tes!D70/RES_hhdet_in_fec!D70)</f>
        <v>0.88518453980285816</v>
      </c>
      <c r="E70" s="111">
        <f>IF(RES_hhdet_in_tes!E70=0,"",RES_hhdet_in_tes!E70/RES_hhdet_in_fec!E70)</f>
        <v>0.90421962106826004</v>
      </c>
      <c r="F70" s="111">
        <f>IF(RES_hhdet_in_tes!F70=0,"",RES_hhdet_in_tes!F70/RES_hhdet_in_fec!F70)</f>
        <v>0.88576642731012512</v>
      </c>
      <c r="G70" s="111">
        <f>IF(RES_hhdet_in_tes!G70=0,"",RES_hhdet_in_tes!G70/RES_hhdet_in_fec!G70)</f>
        <v>0.90321254815442731</v>
      </c>
      <c r="H70" s="111">
        <f>IF(RES_hhdet_in_tes!H70=0,"",RES_hhdet_in_tes!H70/RES_hhdet_in_fec!H70)</f>
        <v>0.90434368494443285</v>
      </c>
      <c r="I70" s="111">
        <f>IF(RES_hhdet_in_tes!I70=0,"",RES_hhdet_in_tes!I70/RES_hhdet_in_fec!I70)</f>
        <v>0.90622823404854347</v>
      </c>
      <c r="J70" s="111">
        <f>IF(RES_hhdet_in_tes!J70=0,"",RES_hhdet_in_tes!J70/RES_hhdet_in_fec!J70)</f>
        <v>0.88821872028770199</v>
      </c>
      <c r="K70" s="111">
        <f>IF(RES_hhdet_in_tes!K70=0,"",RES_hhdet_in_tes!K70/RES_hhdet_in_fec!K70)</f>
        <v>0.90698387962378713</v>
      </c>
      <c r="L70" s="111">
        <f>IF(RES_hhdet_in_tes!L70=0,"",RES_hhdet_in_tes!L70/RES_hhdet_in_fec!L70)</f>
        <v>0.91589334321549976</v>
      </c>
      <c r="M70" s="111" t="str">
        <f>IF(RES_hhdet_in_tes!M70=0,"",RES_hhdet_in_tes!M70/RES_hhdet_in_fec!M70)</f>
        <v/>
      </c>
      <c r="N70" s="111">
        <f>IF(RES_hhdet_in_tes!N70=0,"",RES_hhdet_in_tes!N70/RES_hhdet_in_fec!N70)</f>
        <v>0.93225036236114878</v>
      </c>
      <c r="O70" s="111">
        <f>IF(RES_hhdet_in_tes!O70=0,"",RES_hhdet_in_tes!O70/RES_hhdet_in_fec!O70)</f>
        <v>0.93966425316746027</v>
      </c>
      <c r="P70" s="111">
        <f>IF(RES_hhdet_in_tes!P70=0,"",RES_hhdet_in_tes!P70/RES_hhdet_in_fec!P70)</f>
        <v>0.92411218255793082</v>
      </c>
      <c r="Q70" s="111">
        <f>IF(RES_hhdet_in_tes!Q70=0,"",RES_hhdet_in_tes!Q70/RES_hhdet_in_fec!Q70)</f>
        <v>0.95047293353056361</v>
      </c>
      <c r="R70" s="111">
        <f>IF(RES_hhdet_in_tes!R70=0,"",RES_hhdet_in_tes!R70/RES_hhdet_in_fec!R70)</f>
        <v>0.95620181709126972</v>
      </c>
      <c r="S70" s="111">
        <f>IF(RES_hhdet_in_tes!S70=0,"",RES_hhdet_in_tes!S70/RES_hhdet_in_fec!S70)</f>
        <v>0.95743949852214494</v>
      </c>
      <c r="T70" s="111">
        <f>IF(RES_hhdet_in_tes!T70=0,"",RES_hhdet_in_tes!T70/RES_hhdet_in_fec!T70)</f>
        <v>0.96413851855203725</v>
      </c>
      <c r="U70" s="111">
        <f>IF(RES_hhdet_in_tes!U70=0,"",RES_hhdet_in_tes!U70/RES_hhdet_in_fec!U70)</f>
        <v>0.96231934945752162</v>
      </c>
      <c r="V70" s="111">
        <f>IF(RES_hhdet_in_tes!V70=0,"",RES_hhdet_in_tes!V70/RES_hhdet_in_fec!V70)</f>
        <v>0.96653793878216832</v>
      </c>
      <c r="W70" s="111">
        <f>IF(RES_hhdet_in_tes!W70=0,"",RES_hhdet_in_tes!W70/RES_hhdet_in_fec!W70)</f>
        <v>0.96103383568418632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>
        <f>IF(RES_hhdet_in_tes!C71=0,"",RES_hhdet_in_tes!C71/RES_hhdet_in_fec!C71)</f>
        <v>0.58044058614538618</v>
      </c>
      <c r="D71" s="112">
        <f>IF(RES_hhdet_in_tes!D71=0,"",RES_hhdet_in_tes!D71/RES_hhdet_in_fec!D71)</f>
        <v>0.58644670566809043</v>
      </c>
      <c r="E71" s="112">
        <f>IF(RES_hhdet_in_tes!E71=0,"",RES_hhdet_in_tes!E71/RES_hhdet_in_fec!E71)</f>
        <v>0.59271250980921752</v>
      </c>
      <c r="F71" s="112">
        <f>IF(RES_hhdet_in_tes!F71=0,"",RES_hhdet_in_tes!F71/RES_hhdet_in_fec!F71)</f>
        <v>0.5990289601158586</v>
      </c>
      <c r="G71" s="112">
        <f>IF(RES_hhdet_in_tes!G71=0,"",RES_hhdet_in_tes!G71/RES_hhdet_in_fec!G71)</f>
        <v>0.60558244342309431</v>
      </c>
      <c r="H71" s="112">
        <f>IF(RES_hhdet_in_tes!H71=0,"",RES_hhdet_in_tes!H71/RES_hhdet_in_fec!H71)</f>
        <v>0.61234772552211469</v>
      </c>
      <c r="I71" s="112">
        <f>IF(RES_hhdet_in_tes!I71=0,"",RES_hhdet_in_tes!I71/RES_hhdet_in_fec!I71)</f>
        <v>0.61936828677337818</v>
      </c>
      <c r="J71" s="112">
        <f>IF(RES_hhdet_in_tes!J71=0,"",RES_hhdet_in_tes!J71/RES_hhdet_in_fec!J71)</f>
        <v>0.62682785882534886</v>
      </c>
      <c r="K71" s="112">
        <f>IF(RES_hhdet_in_tes!K71=0,"",RES_hhdet_in_tes!K71/RES_hhdet_in_fec!K71)</f>
        <v>0.63487964600366242</v>
      </c>
      <c r="L71" s="112">
        <f>IF(RES_hhdet_in_tes!L71=0,"",RES_hhdet_in_tes!L71/RES_hhdet_in_fec!L71)</f>
        <v>0.64355937017848175</v>
      </c>
      <c r="M71" s="112" t="str">
        <f>IF(RES_hhdet_in_tes!M71=0,"",RES_hhdet_in_tes!M71/RES_hhdet_in_fec!M71)</f>
        <v/>
      </c>
      <c r="N71" s="112">
        <f>IF(RES_hhdet_in_tes!N71=0,"",RES_hhdet_in_tes!N71/RES_hhdet_in_fec!N71)</f>
        <v>0.67543287350583103</v>
      </c>
      <c r="O71" s="112">
        <f>IF(RES_hhdet_in_tes!O71=0,"",RES_hhdet_in_tes!O71/RES_hhdet_in_fec!O71)</f>
        <v>0.70066979132089857</v>
      </c>
      <c r="P71" s="112">
        <f>IF(RES_hhdet_in_tes!P71=0,"",RES_hhdet_in_tes!P71/RES_hhdet_in_fec!P71)</f>
        <v>0.7300369751965452</v>
      </c>
      <c r="Q71" s="112">
        <f>IF(RES_hhdet_in_tes!Q71=0,"",RES_hhdet_in_tes!Q71/RES_hhdet_in_fec!Q71)</f>
        <v>0.7561334029707143</v>
      </c>
      <c r="R71" s="112">
        <f>IF(RES_hhdet_in_tes!R71=0,"",RES_hhdet_in_tes!R71/RES_hhdet_in_fec!R71)</f>
        <v>0.77329246427124221</v>
      </c>
      <c r="S71" s="112">
        <f>IF(RES_hhdet_in_tes!S71=0,"",RES_hhdet_in_tes!S71/RES_hhdet_in_fec!S71)</f>
        <v>0.78894900266681522</v>
      </c>
      <c r="T71" s="112">
        <f>IF(RES_hhdet_in_tes!T71=0,"",RES_hhdet_in_tes!T71/RES_hhdet_in_fec!T71)</f>
        <v>0.8026965760993543</v>
      </c>
      <c r="U71" s="112">
        <f>IF(RES_hhdet_in_tes!U71=0,"",RES_hhdet_in_tes!U71/RES_hhdet_in_fec!U71)</f>
        <v>0.81408233723036583</v>
      </c>
      <c r="V71" s="112">
        <f>IF(RES_hhdet_in_tes!V71=0,"",RES_hhdet_in_tes!V71/RES_hhdet_in_fec!V71)</f>
        <v>0.8226093562254535</v>
      </c>
      <c r="W71" s="112">
        <f>IF(RES_hhdet_in_tes!W71=0,"",RES_hhdet_in_tes!W71/RES_hhdet_in_fec!W71)</f>
        <v>0.8270102769521408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 t="str">
        <f>IF(RES_hhdet_in_tes!M72=0,"",RES_hhdet_in_tes!M72/RES_hhdet_in_fec!M72)</f>
        <v/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0.65320060407248692</v>
      </c>
      <c r="D73" s="112">
        <f>IF(RES_hhdet_in_tes!D73=0,"",RES_hhdet_in_tes!D73/RES_hhdet_in_fec!D73)</f>
        <v>0.65448387182090761</v>
      </c>
      <c r="E73" s="112">
        <f>IF(RES_hhdet_in_tes!E73=0,"",RES_hhdet_in_tes!E73/RES_hhdet_in_fec!E73)</f>
        <v>0.65586584100745926</v>
      </c>
      <c r="F73" s="112">
        <f>IF(RES_hhdet_in_tes!F73=0,"",RES_hhdet_in_tes!F73/RES_hhdet_in_fec!F73)</f>
        <v>0.65726108527037075</v>
      </c>
      <c r="G73" s="112" t="str">
        <f>IF(RES_hhdet_in_tes!G73=0,"",RES_hhdet_in_tes!G73/RES_hhdet_in_fec!G73)</f>
        <v/>
      </c>
      <c r="H73" s="112" t="str">
        <f>IF(RES_hhdet_in_tes!H73=0,"",RES_hhdet_in_tes!H73/RES_hhdet_in_fec!H73)</f>
        <v/>
      </c>
      <c r="I73" s="112" t="str">
        <f>IF(RES_hhdet_in_tes!I73=0,"",RES_hhdet_in_tes!I73/RES_hhdet_in_fec!I73)</f>
        <v/>
      </c>
      <c r="J73" s="112">
        <f>IF(RES_hhdet_in_tes!J73=0,"",RES_hhdet_in_tes!J73/RES_hhdet_in_fec!J73)</f>
        <v>0.66384923672792207</v>
      </c>
      <c r="K73" s="112">
        <f>IF(RES_hhdet_in_tes!K73=0,"",RES_hhdet_in_tes!K73/RES_hhdet_in_fec!K73)</f>
        <v>0.66596498022580497</v>
      </c>
      <c r="L73" s="112">
        <f>IF(RES_hhdet_in_tes!L73=0,"",RES_hhdet_in_tes!L73/RES_hhdet_in_fec!L73)</f>
        <v>0.66836359470756401</v>
      </c>
      <c r="M73" s="112">
        <f>IF(RES_hhdet_in_tes!M73=0,"",RES_hhdet_in_tes!M73/RES_hhdet_in_fec!M73)</f>
        <v>0.67270710844026238</v>
      </c>
      <c r="N73" s="112">
        <f>IF(RES_hhdet_in_tes!N73=0,"",RES_hhdet_in_tes!N73/RES_hhdet_in_fec!N73)</f>
        <v>0.67972579167377889</v>
      </c>
      <c r="O73" s="112" t="str">
        <f>IF(RES_hhdet_in_tes!O73=0,"",RES_hhdet_in_tes!O73/RES_hhdet_in_fec!O73)</f>
        <v/>
      </c>
      <c r="P73" s="112" t="str">
        <f>IF(RES_hhdet_in_tes!P73=0,"",RES_hhdet_in_tes!P73/RES_hhdet_in_fec!P73)</f>
        <v/>
      </c>
      <c r="Q73" s="112" t="str">
        <f>IF(RES_hhdet_in_tes!Q73=0,"",RES_hhdet_in_tes!Q73/RES_hhdet_in_fec!Q73)</f>
        <v/>
      </c>
      <c r="R73" s="112" t="str">
        <f>IF(RES_hhdet_in_tes!R73=0,"",RES_hhdet_in_tes!R73/RES_hhdet_in_fec!R73)</f>
        <v/>
      </c>
      <c r="S73" s="112" t="str">
        <f>IF(RES_hhdet_in_tes!S73=0,"",RES_hhdet_in_tes!S73/RES_hhdet_in_fec!S73)</f>
        <v/>
      </c>
      <c r="T73" s="112">
        <f>IF(RES_hhdet_in_tes!T73=0,"",RES_hhdet_in_tes!T73/RES_hhdet_in_fec!T73)</f>
        <v>0.74644614778523666</v>
      </c>
      <c r="U73" s="112">
        <f>IF(RES_hhdet_in_tes!U73=0,"",RES_hhdet_in_tes!U73/RES_hhdet_in_fec!U73)</f>
        <v>0.75521375293788473</v>
      </c>
      <c r="V73" s="112">
        <f>IF(RES_hhdet_in_tes!V73=0,"",RES_hhdet_in_tes!V73/RES_hhdet_in_fec!V73)</f>
        <v>0.76300427888130384</v>
      </c>
      <c r="W73" s="112" t="str">
        <f>IF(RES_hhdet_in_tes!W73=0,"",RES_hhdet_in_tes!W73/RES_hhdet_in_fec!W73)</f>
        <v/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0.92336788642215517</v>
      </c>
      <c r="D74" s="113">
        <f>IF(RES_hhdet_in_tes!D74=0,"",RES_hhdet_in_tes!D74/RES_hhdet_in_fec!D74)</f>
        <v>0.91147001305626107</v>
      </c>
      <c r="E74" s="113">
        <f>IF(RES_hhdet_in_tes!E74=0,"",RES_hhdet_in_tes!E74/RES_hhdet_in_fec!E74)</f>
        <v>0.92525630644722145</v>
      </c>
      <c r="F74" s="113">
        <f>IF(RES_hhdet_in_tes!F74=0,"",RES_hhdet_in_tes!F74/RES_hhdet_in_fec!F74)</f>
        <v>0.90863660185239548</v>
      </c>
      <c r="G74" s="113" t="str">
        <f>IF(RES_hhdet_in_tes!G74=0,"",RES_hhdet_in_tes!G74/RES_hhdet_in_fec!G74)</f>
        <v/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>
        <f>IF(RES_hhdet_in_tes!J74=0,"",RES_hhdet_in_tes!J74/RES_hhdet_in_fec!J74)</f>
        <v>0.90278508514280431</v>
      </c>
      <c r="K74" s="113">
        <f>IF(RES_hhdet_in_tes!K74=0,"",RES_hhdet_in_tes!K74/RES_hhdet_in_fec!K74)</f>
        <v>0.91786832162918441</v>
      </c>
      <c r="L74" s="113">
        <f>IF(RES_hhdet_in_tes!L74=0,"",RES_hhdet_in_tes!L74/RES_hhdet_in_fec!L74)</f>
        <v>0.92441093385978301</v>
      </c>
      <c r="M74" s="113">
        <f>IF(RES_hhdet_in_tes!M74=0,"",RES_hhdet_in_tes!M74/RES_hhdet_in_fec!M74)</f>
        <v>0.91339785371378501</v>
      </c>
      <c r="N74" s="113">
        <f>IF(RES_hhdet_in_tes!N74=0,"",RES_hhdet_in_tes!N74/RES_hhdet_in_fec!N74)</f>
        <v>0.93391606795550397</v>
      </c>
      <c r="O74" s="113" t="str">
        <f>IF(RES_hhdet_in_tes!O74=0,"",RES_hhdet_in_tes!O74/RES_hhdet_in_fec!O74)</f>
        <v/>
      </c>
      <c r="P74" s="113" t="str">
        <f>IF(RES_hhdet_in_tes!P74=0,"",RES_hhdet_in_tes!P74/RES_hhdet_in_fec!P74)</f>
        <v/>
      </c>
      <c r="Q74" s="113" t="str">
        <f>IF(RES_hhdet_in_tes!Q74=0,"",RES_hhdet_in_tes!Q74/RES_hhdet_in_fec!Q74)</f>
        <v/>
      </c>
      <c r="R74" s="113" t="str">
        <f>IF(RES_hhdet_in_tes!R74=0,"",RES_hhdet_in_tes!R74/RES_hhdet_in_fec!R74)</f>
        <v/>
      </c>
      <c r="S74" s="113" t="str">
        <f>IF(RES_hhdet_in_tes!S74=0,"",RES_hhdet_in_tes!S74/RES_hhdet_in_fec!S74)</f>
        <v/>
      </c>
      <c r="T74" s="113">
        <f>IF(RES_hhdet_in_tes!T74=0,"",RES_hhdet_in_tes!T74/RES_hhdet_in_fec!T74)</f>
        <v>0.95150756939555836</v>
      </c>
      <c r="U74" s="113">
        <f>IF(RES_hhdet_in_tes!U74=0,"",RES_hhdet_in_tes!U74/RES_hhdet_in_fec!U74)</f>
        <v>0.94737207410723689</v>
      </c>
      <c r="V74" s="113">
        <f>IF(RES_hhdet_in_tes!V74=0,"",RES_hhdet_in_tes!V74/RES_hhdet_in_fec!V74)</f>
        <v>0.95310093607341784</v>
      </c>
      <c r="W74" s="113" t="str">
        <f>IF(RES_hhdet_in_tes!W74=0,"",RES_hhdet_in_tes!W74/RES_hhdet_in_fec!W74)</f>
        <v/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0.65320060407248692</v>
      </c>
      <c r="D75" s="111">
        <f>IF(RES_hhdet_in_tes!D75=0,"",RES_hhdet_in_tes!D75/RES_hhdet_in_fec!D75)</f>
        <v>0.6544838718209075</v>
      </c>
      <c r="E75" s="111">
        <f>IF(RES_hhdet_in_tes!E75=0,"",RES_hhdet_in_tes!E75/RES_hhdet_in_fec!E75)</f>
        <v>0.65586584100745937</v>
      </c>
      <c r="F75" s="111">
        <f>IF(RES_hhdet_in_tes!F75=0,"",RES_hhdet_in_tes!F75/RES_hhdet_in_fec!F75)</f>
        <v>0.65726108527037075</v>
      </c>
      <c r="G75" s="111" t="str">
        <f>IF(RES_hhdet_in_tes!G75=0,"",RES_hhdet_in_tes!G75/RES_hhdet_in_fec!G75)</f>
        <v/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>
        <f>IF(RES_hhdet_in_tes!J75=0,"",RES_hhdet_in_tes!J75/RES_hhdet_in_fec!J75)</f>
        <v>0.66384923672792207</v>
      </c>
      <c r="K75" s="111">
        <f>IF(RES_hhdet_in_tes!K75=0,"",RES_hhdet_in_tes!K75/RES_hhdet_in_fec!K75)</f>
        <v>0.66596498022580497</v>
      </c>
      <c r="L75" s="111">
        <f>IF(RES_hhdet_in_tes!L75=0,"",RES_hhdet_in_tes!L75/RES_hhdet_in_fec!L75)</f>
        <v>0.66836359470756401</v>
      </c>
      <c r="M75" s="111">
        <f>IF(RES_hhdet_in_tes!M75=0,"",RES_hhdet_in_tes!M75/RES_hhdet_in_fec!M75)</f>
        <v>0.67270710844026227</v>
      </c>
      <c r="N75" s="111">
        <f>IF(RES_hhdet_in_tes!N75=0,"",RES_hhdet_in_tes!N75/RES_hhdet_in_fec!N75)</f>
        <v>0.67972579167377889</v>
      </c>
      <c r="O75" s="111" t="str">
        <f>IF(RES_hhdet_in_tes!O75=0,"",RES_hhdet_in_tes!O75/RES_hhdet_in_fec!O75)</f>
        <v/>
      </c>
      <c r="P75" s="111" t="str">
        <f>IF(RES_hhdet_in_tes!P75=0,"",RES_hhdet_in_tes!P75/RES_hhdet_in_fec!P75)</f>
        <v/>
      </c>
      <c r="Q75" s="111" t="str">
        <f>IF(RES_hhdet_in_tes!Q75=0,"",RES_hhdet_in_tes!Q75/RES_hhdet_in_fec!Q75)</f>
        <v/>
      </c>
      <c r="R75" s="111" t="str">
        <f>IF(RES_hhdet_in_tes!R75=0,"",RES_hhdet_in_tes!R75/RES_hhdet_in_fec!R75)</f>
        <v/>
      </c>
      <c r="S75" s="111" t="str">
        <f>IF(RES_hhdet_in_tes!S75=0,"",RES_hhdet_in_tes!S75/RES_hhdet_in_fec!S75)</f>
        <v/>
      </c>
      <c r="T75" s="111">
        <f>IF(RES_hhdet_in_tes!T75=0,"",RES_hhdet_in_tes!T75/RES_hhdet_in_fec!T75)</f>
        <v>0.74644614778523666</v>
      </c>
      <c r="U75" s="111">
        <f>IF(RES_hhdet_in_tes!U75=0,"",RES_hhdet_in_tes!U75/RES_hhdet_in_fec!U75)</f>
        <v>0.75521375293788484</v>
      </c>
      <c r="V75" s="111">
        <f>IF(RES_hhdet_in_tes!V75=0,"",RES_hhdet_in_tes!V75/RES_hhdet_in_fec!V75)</f>
        <v>0.76300427888130384</v>
      </c>
      <c r="W75" s="111" t="str">
        <f>IF(RES_hhdet_in_tes!W75=0,"",RES_hhdet_in_tes!W75/RES_hhdet_in_fec!W75)</f>
        <v/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 t="str">
        <f>IF(RES_hhdet_in_tes!G76=0,"",RES_hhdet_in_tes!G76/RES_hhdet_in_fec!G76)</f>
        <v/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 t="str">
        <f>IF(RES_hhdet_in_tes!O76=0,"",RES_hhdet_in_tes!O76/RES_hhdet_in_fec!O76)</f>
        <v/>
      </c>
      <c r="P76" s="111" t="str">
        <f>IF(RES_hhdet_in_tes!P76=0,"",RES_hhdet_in_tes!P76/RES_hhdet_in_fec!P76)</f>
        <v/>
      </c>
      <c r="Q76" s="111" t="str">
        <f>IF(RES_hhdet_in_tes!Q76=0,"",RES_hhdet_in_tes!Q76/RES_hhdet_in_fec!Q76)</f>
        <v/>
      </c>
      <c r="R76" s="111" t="str">
        <f>IF(RES_hhdet_in_tes!R76=0,"",RES_hhdet_in_tes!R76/RES_hhdet_in_fec!R76)</f>
        <v/>
      </c>
      <c r="S76" s="111" t="str">
        <f>IF(RES_hhdet_in_tes!S76=0,"",RES_hhdet_in_tes!S76/RES_hhdet_in_fec!S76)</f>
        <v/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 t="str">
        <f>IF(RES_hhdet_in_tes!W76=0,"",RES_hhdet_in_tes!W76/RES_hhdet_in_fec!W76)</f>
        <v/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0.64416850546352611</v>
      </c>
      <c r="D77" s="124">
        <f>IF(RES_hhdet_in_tes!D77=0,"",RES_hhdet_in_tes!D77/RES_hhdet_in_fec!D77)</f>
        <v>0.64755138347477537</v>
      </c>
      <c r="E77" s="124">
        <f>IF(RES_hhdet_in_tes!E77=0,"",RES_hhdet_in_tes!E77/RES_hhdet_in_fec!E77)</f>
        <v>0.65681535823678971</v>
      </c>
      <c r="F77" s="124">
        <f>IF(RES_hhdet_in_tes!F77=0,"",RES_hhdet_in_tes!F77/RES_hhdet_in_fec!F77)</f>
        <v>0.67912890767104672</v>
      </c>
      <c r="G77" s="124">
        <f>IF(RES_hhdet_in_tes!G77=0,"",RES_hhdet_in_tes!G77/RES_hhdet_in_fec!G77)</f>
        <v>0.63028767222575233</v>
      </c>
      <c r="H77" s="124">
        <f>IF(RES_hhdet_in_tes!H77=0,"",RES_hhdet_in_tes!H77/RES_hhdet_in_fec!H77)</f>
        <v>0.67426094361725875</v>
      </c>
      <c r="I77" s="124">
        <f>IF(RES_hhdet_in_tes!I77=0,"",RES_hhdet_in_tes!I77/RES_hhdet_in_fec!I77)</f>
        <v>0.64796571324438834</v>
      </c>
      <c r="J77" s="124">
        <f>IF(RES_hhdet_in_tes!J77=0,"",RES_hhdet_in_tes!J77/RES_hhdet_in_fec!J77)</f>
        <v>0.65555485284498094</v>
      </c>
      <c r="K77" s="124">
        <f>IF(RES_hhdet_in_tes!K77=0,"",RES_hhdet_in_tes!K77/RES_hhdet_in_fec!K77)</f>
        <v>0.62803661756252949</v>
      </c>
      <c r="L77" s="124">
        <f>IF(RES_hhdet_in_tes!L77=0,"",RES_hhdet_in_tes!L77/RES_hhdet_in_fec!L77)</f>
        <v>0.62745219063086233</v>
      </c>
      <c r="M77" s="124">
        <f>IF(RES_hhdet_in_tes!M77=0,"",RES_hhdet_in_tes!M77/RES_hhdet_in_fec!M77)</f>
        <v>0.64515028553667586</v>
      </c>
      <c r="N77" s="124">
        <f>IF(RES_hhdet_in_tes!N77=0,"",RES_hhdet_in_tes!N77/RES_hhdet_in_fec!N77)</f>
        <v>0.63171283834296932</v>
      </c>
      <c r="O77" s="124">
        <f>IF(RES_hhdet_in_tes!O77=0,"",RES_hhdet_in_tes!O77/RES_hhdet_in_fec!O77)</f>
        <v>0.63840350473851093</v>
      </c>
      <c r="P77" s="124">
        <f>IF(RES_hhdet_in_tes!P77=0,"",RES_hhdet_in_tes!P77/RES_hhdet_in_fec!P77)</f>
        <v>0.64907461818740375</v>
      </c>
      <c r="Q77" s="124">
        <f>IF(RES_hhdet_in_tes!Q77=0,"",RES_hhdet_in_tes!Q77/RES_hhdet_in_fec!Q77)</f>
        <v>0.63476143252836215</v>
      </c>
      <c r="R77" s="124">
        <f>IF(RES_hhdet_in_tes!R77=0,"",RES_hhdet_in_tes!R77/RES_hhdet_in_fec!R77)</f>
        <v>0.64045563759173252</v>
      </c>
      <c r="S77" s="124">
        <f>IF(RES_hhdet_in_tes!S77=0,"",RES_hhdet_in_tes!S77/RES_hhdet_in_fec!S77)</f>
        <v>0.62923035853774723</v>
      </c>
      <c r="T77" s="124">
        <f>IF(RES_hhdet_in_tes!T77=0,"",RES_hhdet_in_tes!T77/RES_hhdet_in_fec!T77)</f>
        <v>0.63608825097087329</v>
      </c>
      <c r="U77" s="124">
        <f>IF(RES_hhdet_in_tes!U77=0,"",RES_hhdet_in_tes!U77/RES_hhdet_in_fec!U77)</f>
        <v>0.64488529020332175</v>
      </c>
      <c r="V77" s="124">
        <f>IF(RES_hhdet_in_tes!V77=0,"",RES_hhdet_in_tes!V77/RES_hhdet_in_fec!V77)</f>
        <v>0.63509627096036858</v>
      </c>
      <c r="W77" s="124">
        <f>IF(RES_hhdet_in_tes!W77=0,"",RES_hhdet_in_tes!W77/RES_hhdet_in_fec!W77)</f>
        <v>0.63705785237719159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0.62449784804910802</v>
      </c>
      <c r="D78" s="111">
        <f>IF(RES_hhdet_in_tes!D78=0,"",RES_hhdet_in_tes!D78/RES_hhdet_in_fec!D78)</f>
        <v>0.62470358006285887</v>
      </c>
      <c r="E78" s="111">
        <f>IF(RES_hhdet_in_tes!E78=0,"",RES_hhdet_in_tes!E78/RES_hhdet_in_fec!E78)</f>
        <v>0.62490641062823804</v>
      </c>
      <c r="F78" s="111">
        <f>IF(RES_hhdet_in_tes!F78=0,"",RES_hhdet_in_tes!F78/RES_hhdet_in_fec!F78)</f>
        <v>0.6251088455415662</v>
      </c>
      <c r="G78" s="111">
        <f>IF(RES_hhdet_in_tes!G78=0,"",RES_hhdet_in_tes!G78/RES_hhdet_in_fec!G78)</f>
        <v>0.62530860839160429</v>
      </c>
      <c r="H78" s="111">
        <f>IF(RES_hhdet_in_tes!H78=0,"",RES_hhdet_in_tes!H78/RES_hhdet_in_fec!H78)</f>
        <v>0.62550597778210781</v>
      </c>
      <c r="I78" s="111">
        <f>IF(RES_hhdet_in_tes!I78=0,"",RES_hhdet_in_tes!I78/RES_hhdet_in_fec!I78)</f>
        <v>0.62570039280528056</v>
      </c>
      <c r="J78" s="111">
        <f>IF(RES_hhdet_in_tes!J78=0,"",RES_hhdet_in_tes!J78/RES_hhdet_in_fec!J78)</f>
        <v>0.62588955561986559</v>
      </c>
      <c r="K78" s="111">
        <f>IF(RES_hhdet_in_tes!K78=0,"",RES_hhdet_in_tes!K78/RES_hhdet_in_fec!K78)</f>
        <v>0.62607151245639003</v>
      </c>
      <c r="L78" s="111">
        <f>IF(RES_hhdet_in_tes!L78=0,"",RES_hhdet_in_tes!L78/RES_hhdet_in_fec!L78)</f>
        <v>0.62624574060141935</v>
      </c>
      <c r="M78" s="111">
        <f>IF(RES_hhdet_in_tes!M78=0,"",RES_hhdet_in_tes!M78/RES_hhdet_in_fec!M78)</f>
        <v>0.62633949841078906</v>
      </c>
      <c r="N78" s="111">
        <f>IF(RES_hhdet_in_tes!N78=0,"",RES_hhdet_in_tes!N78/RES_hhdet_in_fec!N78)</f>
        <v>0.62633949841078906</v>
      </c>
      <c r="O78" s="111">
        <f>IF(RES_hhdet_in_tes!O78=0,"",RES_hhdet_in_tes!O78/RES_hhdet_in_fec!O78)</f>
        <v>0.62633949841078906</v>
      </c>
      <c r="P78" s="111">
        <f>IF(RES_hhdet_in_tes!P78=0,"",RES_hhdet_in_tes!P78/RES_hhdet_in_fec!P78)</f>
        <v>0.62633949841078906</v>
      </c>
      <c r="Q78" s="111">
        <f>IF(RES_hhdet_in_tes!Q78=0,"",RES_hhdet_in_tes!Q78/RES_hhdet_in_fec!Q78)</f>
        <v>0.62633949841078906</v>
      </c>
      <c r="R78" s="111">
        <f>IF(RES_hhdet_in_tes!R78=0,"",RES_hhdet_in_tes!R78/RES_hhdet_in_fec!R78)</f>
        <v>0.6269318319803413</v>
      </c>
      <c r="S78" s="111">
        <f>IF(RES_hhdet_in_tes!S78=0,"",RES_hhdet_in_tes!S78/RES_hhdet_in_fec!S78)</f>
        <v>0.62790043157411435</v>
      </c>
      <c r="T78" s="111">
        <f>IF(RES_hhdet_in_tes!T78=0,"",RES_hhdet_in_tes!T78/RES_hhdet_in_fec!T78)</f>
        <v>0.62903046443351551</v>
      </c>
      <c r="U78" s="111">
        <f>IF(RES_hhdet_in_tes!U78=0,"",RES_hhdet_in_tes!U78/RES_hhdet_in_fec!U78)</f>
        <v>0.63020085560932404</v>
      </c>
      <c r="V78" s="111">
        <f>IF(RES_hhdet_in_tes!V78=0,"",RES_hhdet_in_tes!V78/RES_hhdet_in_fec!V78)</f>
        <v>0.63129053015231806</v>
      </c>
      <c r="W78" s="111">
        <f>IF(RES_hhdet_in_tes!W78=0,"",RES_hhdet_in_tes!W78/RES_hhdet_in_fec!W78)</f>
        <v>0.63229948806249736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0.77669735906661197</v>
      </c>
      <c r="D79" s="45">
        <f>IF(RES_hhdet_in_tes!D79=0,"",RES_hhdet_in_tes!D79/RES_hhdet_in_fec!D79)</f>
        <v>0.778031617041125</v>
      </c>
      <c r="E79" s="45">
        <f>IF(RES_hhdet_in_tes!E79=0,"",RES_hhdet_in_tes!E79/RES_hhdet_in_fec!E79)</f>
        <v>0.77941521264153846</v>
      </c>
      <c r="F79" s="45">
        <f>IF(RES_hhdet_in_tes!F79=0,"",RES_hhdet_in_tes!F79/RES_hhdet_in_fec!F79)</f>
        <v>0.78080553610002923</v>
      </c>
      <c r="G79" s="45">
        <f>IF(RES_hhdet_in_tes!G79=0,"",RES_hhdet_in_tes!G79/RES_hhdet_in_fec!G79)</f>
        <v>0.78224129660998232</v>
      </c>
      <c r="H79" s="45">
        <f>IF(RES_hhdet_in_tes!H79=0,"",RES_hhdet_in_tes!H79/RES_hhdet_in_fec!H79)</f>
        <v>0.7837177566589234</v>
      </c>
      <c r="I79" s="45">
        <f>IF(RES_hhdet_in_tes!I79=0,"",RES_hhdet_in_tes!I79/RES_hhdet_in_fec!I79)</f>
        <v>0.7852444541932333</v>
      </c>
      <c r="J79" s="45">
        <f>IF(RES_hhdet_in_tes!J79=0,"",RES_hhdet_in_tes!J79/RES_hhdet_in_fec!J79)</f>
        <v>0.78686046281264388</v>
      </c>
      <c r="K79" s="45">
        <f>IF(RES_hhdet_in_tes!K79=0,"",RES_hhdet_in_tes!K79/RES_hhdet_in_fec!K79)</f>
        <v>0.78859900535450556</v>
      </c>
      <c r="L79" s="45">
        <f>IF(RES_hhdet_in_tes!L79=0,"",RES_hhdet_in_tes!L79/RES_hhdet_in_fec!L79)</f>
        <v>0.79046897028987684</v>
      </c>
      <c r="M79" s="45">
        <f>IF(RES_hhdet_in_tes!M79=0,"",RES_hhdet_in_tes!M79/RES_hhdet_in_fec!M79)</f>
        <v>0.79301311792822082</v>
      </c>
      <c r="N79" s="45">
        <f>IF(RES_hhdet_in_tes!N79=0,"",RES_hhdet_in_tes!N79/RES_hhdet_in_fec!N79)</f>
        <v>0.79638534996093391</v>
      </c>
      <c r="O79" s="45">
        <f>IF(RES_hhdet_in_tes!O79=0,"",RES_hhdet_in_tes!O79/RES_hhdet_in_fec!O79)</f>
        <v>0.80095987514549383</v>
      </c>
      <c r="P79" s="45">
        <f>IF(RES_hhdet_in_tes!P79=0,"",RES_hhdet_in_tes!P79/RES_hhdet_in_fec!P79)</f>
        <v>0.80693323129877115</v>
      </c>
      <c r="Q79" s="45">
        <f>IF(RES_hhdet_in_tes!Q79=0,"",RES_hhdet_in_tes!Q79/RES_hhdet_in_fec!Q79)</f>
        <v>0.81463209153271199</v>
      </c>
      <c r="R79" s="45">
        <f>IF(RES_hhdet_in_tes!R79=0,"",RES_hhdet_in_tes!R79/RES_hhdet_in_fec!R79)</f>
        <v>0.82510520375671004</v>
      </c>
      <c r="S79" s="45">
        <f>IF(RES_hhdet_in_tes!S79=0,"",RES_hhdet_in_tes!S79/RES_hhdet_in_fec!S79)</f>
        <v>0.83817662738001031</v>
      </c>
      <c r="T79" s="45">
        <f>IF(RES_hhdet_in_tes!T79=0,"",RES_hhdet_in_tes!T79/RES_hhdet_in_fec!T79)</f>
        <v>0.85223052773576502</v>
      </c>
      <c r="U79" s="45">
        <f>IF(RES_hhdet_in_tes!U79=0,"",RES_hhdet_in_tes!U79/RES_hhdet_in_fec!U79)</f>
        <v>0.86565107015716569</v>
      </c>
      <c r="V79" s="45">
        <f>IF(RES_hhdet_in_tes!V79=0,"",RES_hhdet_in_tes!V79/RES_hhdet_in_fec!V79)</f>
        <v>0.8768224199773863</v>
      </c>
      <c r="W79" s="45">
        <f>IF(RES_hhdet_in_tes!W79=0,"",RES_hhdet_in_tes!W79/RES_hhdet_in_fec!W79)</f>
        <v>0.8851769865914173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0.60167065618621307</v>
      </c>
      <c r="D81" s="119">
        <f>IF(RES_hhdet_in_tes!D81=0,"",RES_hhdet_in_tes!D81/RES_hhdet_in_fec!D81)</f>
        <v>0.61885030178890776</v>
      </c>
      <c r="E81" s="119">
        <f>IF(RES_hhdet_in_tes!E81=0,"",RES_hhdet_in_tes!E81/RES_hhdet_in_fec!E81)</f>
        <v>0.65602875072782973</v>
      </c>
      <c r="F81" s="119">
        <f>IF(RES_hhdet_in_tes!F81=0,"",RES_hhdet_in_tes!F81/RES_hhdet_in_fec!F81)</f>
        <v>0.63289312423661137</v>
      </c>
      <c r="G81" s="119">
        <f>IF(RES_hhdet_in_tes!G81=0,"",RES_hhdet_in_tes!G81/RES_hhdet_in_fec!G81)</f>
        <v>0.63742175399104273</v>
      </c>
      <c r="H81" s="119">
        <f>IF(RES_hhdet_in_tes!H81=0,"",RES_hhdet_in_tes!H81/RES_hhdet_in_fec!H81)</f>
        <v>0.65620703564221239</v>
      </c>
      <c r="I81" s="119">
        <f>IF(RES_hhdet_in_tes!I81=0,"",RES_hhdet_in_tes!I81/RES_hhdet_in_fec!I81)</f>
        <v>0.66740139113039521</v>
      </c>
      <c r="J81" s="119">
        <f>IF(RES_hhdet_in_tes!J81=0,"",RES_hhdet_in_tes!J81/RES_hhdet_in_fec!J81)</f>
        <v>0.67969029569283168</v>
      </c>
      <c r="K81" s="119">
        <f>IF(RES_hhdet_in_tes!K81=0,"",RES_hhdet_in_tes!K81/RES_hhdet_in_fec!K81)</f>
        <v>0.68483966891707371</v>
      </c>
      <c r="L81" s="119">
        <f>IF(RES_hhdet_in_tes!L81=0,"",RES_hhdet_in_tes!L81/RES_hhdet_in_fec!L81)</f>
        <v>0.68669612884172548</v>
      </c>
      <c r="M81" s="119">
        <f>IF(RES_hhdet_in_tes!M81=0,"",RES_hhdet_in_tes!M81/RES_hhdet_in_fec!M81)</f>
        <v>0.6973787848662113</v>
      </c>
      <c r="N81" s="119">
        <f>IF(RES_hhdet_in_tes!N81=0,"",RES_hhdet_in_tes!N81/RES_hhdet_in_fec!N81)</f>
        <v>0.72573016866564255</v>
      </c>
      <c r="O81" s="119">
        <f>IF(RES_hhdet_in_tes!O81=0,"",RES_hhdet_in_tes!O81/RES_hhdet_in_fec!O81)</f>
        <v>0.72500124250045572</v>
      </c>
      <c r="P81" s="119">
        <f>IF(RES_hhdet_in_tes!P81=0,"",RES_hhdet_in_tes!P81/RES_hhdet_in_fec!P81)</f>
        <v>0.71915255318142868</v>
      </c>
      <c r="Q81" s="119">
        <f>IF(RES_hhdet_in_tes!Q81=0,"",RES_hhdet_in_tes!Q81/RES_hhdet_in_fec!Q81)</f>
        <v>0.72971210764123451</v>
      </c>
      <c r="R81" s="119">
        <f>IF(RES_hhdet_in_tes!R81=0,"",RES_hhdet_in_tes!R81/RES_hhdet_in_fec!R81)</f>
        <v>0.75513022078380576</v>
      </c>
      <c r="S81" s="119">
        <f>IF(RES_hhdet_in_tes!S81=0,"",RES_hhdet_in_tes!S81/RES_hhdet_in_fec!S81)</f>
        <v>0.77900472595718717</v>
      </c>
      <c r="T81" s="119">
        <f>IF(RES_hhdet_in_tes!T81=0,"",RES_hhdet_in_tes!T81/RES_hhdet_in_fec!T81)</f>
        <v>0.80946387702093969</v>
      </c>
      <c r="U81" s="119">
        <f>IF(RES_hhdet_in_tes!U81=0,"",RES_hhdet_in_tes!U81/RES_hhdet_in_fec!U81)</f>
        <v>0.81281343178889076</v>
      </c>
      <c r="V81" s="119">
        <f>IF(RES_hhdet_in_tes!V81=0,"",RES_hhdet_in_tes!V81/RES_hhdet_in_fec!V81)</f>
        <v>0.81184602505969916</v>
      </c>
      <c r="W81" s="119">
        <f>IF(RES_hhdet_in_tes!W81=0,"",RES_hhdet_in_tes!W81/RES_hhdet_in_fec!W81)</f>
        <v>0.80126589066815246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0.56275697851578999</v>
      </c>
      <c r="D82" s="124">
        <f>IF(RES_hhdet_in_tes!D82=0,"",RES_hhdet_in_tes!D82/RES_hhdet_in_fec!D82)</f>
        <v>0.57400034434754543</v>
      </c>
      <c r="E82" s="124">
        <f>IF(RES_hhdet_in_tes!E82=0,"",RES_hhdet_in_tes!E82/RES_hhdet_in_fec!E82)</f>
        <v>0.58514665144840972</v>
      </c>
      <c r="F82" s="124">
        <f>IF(RES_hhdet_in_tes!F82=0,"",RES_hhdet_in_tes!F82/RES_hhdet_in_fec!F82)</f>
        <v>0.5967433848402397</v>
      </c>
      <c r="G82" s="124">
        <f>IF(RES_hhdet_in_tes!G82=0,"",RES_hhdet_in_tes!G82/RES_hhdet_in_fec!G82)</f>
        <v>0.60826735645728192</v>
      </c>
      <c r="H82" s="124">
        <f>IF(RES_hhdet_in_tes!H82=0,"",RES_hhdet_in_tes!H82/RES_hhdet_in_fec!H82)</f>
        <v>0.61982612845134433</v>
      </c>
      <c r="I82" s="124">
        <f>IF(RES_hhdet_in_tes!I82=0,"",RES_hhdet_in_tes!I82/RES_hhdet_in_fec!I82)</f>
        <v>0.63144961432577429</v>
      </c>
      <c r="J82" s="124">
        <f>IF(RES_hhdet_in_tes!J82=0,"",RES_hhdet_in_tes!J82/RES_hhdet_in_fec!J82)</f>
        <v>0.64305525795132967</v>
      </c>
      <c r="K82" s="124">
        <f>IF(RES_hhdet_in_tes!K82=0,"",RES_hhdet_in_tes!K82/RES_hhdet_in_fec!K82)</f>
        <v>0.65469449656123602</v>
      </c>
      <c r="L82" s="124">
        <f>IF(RES_hhdet_in_tes!L82=0,"",RES_hhdet_in_tes!L82/RES_hhdet_in_fec!L82)</f>
        <v>0.66633305405862464</v>
      </c>
      <c r="M82" s="124">
        <f>IF(RES_hhdet_in_tes!M82=0,"",RES_hhdet_in_tes!M82/RES_hhdet_in_fec!M82)</f>
        <v>0.6769945224757139</v>
      </c>
      <c r="N82" s="124">
        <f>IF(RES_hhdet_in_tes!N82=0,"",RES_hhdet_in_tes!N82/RES_hhdet_in_fec!N82)</f>
        <v>0.68618449832219575</v>
      </c>
      <c r="O82" s="124">
        <f>IF(RES_hhdet_in_tes!O82=0,"",RES_hhdet_in_tes!O82/RES_hhdet_in_fec!O82)</f>
        <v>0.6939805005639621</v>
      </c>
      <c r="P82" s="124">
        <f>IF(RES_hhdet_in_tes!P82=0,"",RES_hhdet_in_tes!P82/RES_hhdet_in_fec!P82)</f>
        <v>0.7007527879741271</v>
      </c>
      <c r="Q82" s="124">
        <f>IF(RES_hhdet_in_tes!Q82=0,"",RES_hhdet_in_tes!Q82/RES_hhdet_in_fec!Q82)</f>
        <v>0.70860131733977172</v>
      </c>
      <c r="R82" s="124">
        <f>IF(RES_hhdet_in_tes!R82=0,"",RES_hhdet_in_tes!R82/RES_hhdet_in_fec!R82)</f>
        <v>0.72041371377778884</v>
      </c>
      <c r="S82" s="124">
        <f>IF(RES_hhdet_in_tes!S82=0,"",RES_hhdet_in_tes!S82/RES_hhdet_in_fec!S82)</f>
        <v>0.73364402301007126</v>
      </c>
      <c r="T82" s="124">
        <f>IF(RES_hhdet_in_tes!T82=0,"",RES_hhdet_in_tes!T82/RES_hhdet_in_fec!T82)</f>
        <v>0.74693289283723074</v>
      </c>
      <c r="U82" s="124">
        <f>IF(RES_hhdet_in_tes!U82=0,"",RES_hhdet_in_tes!U82/RES_hhdet_in_fec!U82)</f>
        <v>0.75919461259412901</v>
      </c>
      <c r="V82" s="124">
        <f>IF(RES_hhdet_in_tes!V82=0,"",RES_hhdet_in_tes!V82/RES_hhdet_in_fec!V82)</f>
        <v>0.76945647792422245</v>
      </c>
      <c r="W82" s="124">
        <f>IF(RES_hhdet_in_tes!W82=0,"",RES_hhdet_in_tes!W82/RES_hhdet_in_fec!W82)</f>
        <v>0.77767052787820068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0.56029660704244977</v>
      </c>
      <c r="D83" s="111">
        <f>IF(RES_hhdet_in_tes!D83=0,"",RES_hhdet_in_tes!D83/RES_hhdet_in_fec!D83)</f>
        <v>0.571584975192999</v>
      </c>
      <c r="E83" s="111">
        <f>IF(RES_hhdet_in_tes!E83=0,"",RES_hhdet_in_tes!E83/RES_hhdet_in_fec!E83)</f>
        <v>0.58298065594715454</v>
      </c>
      <c r="F83" s="111">
        <f>IF(RES_hhdet_in_tes!F83=0,"",RES_hhdet_in_tes!F83/RES_hhdet_in_fec!F83)</f>
        <v>0.59447269464900054</v>
      </c>
      <c r="G83" s="111">
        <f>IF(RES_hhdet_in_tes!G83=0,"",RES_hhdet_in_tes!G83/RES_hhdet_in_fec!G83)</f>
        <v>0.60605020173712387</v>
      </c>
      <c r="H83" s="111">
        <f>IF(RES_hhdet_in_tes!H83=0,"",RES_hhdet_in_tes!H83/RES_hhdet_in_fec!H83)</f>
        <v>0.61770020314570873</v>
      </c>
      <c r="I83" s="111">
        <f>IF(RES_hhdet_in_tes!I83=0,"",RES_hhdet_in_tes!I83/RES_hhdet_in_fec!I83)</f>
        <v>0.62940563889845258</v>
      </c>
      <c r="J83" s="111">
        <f>IF(RES_hhdet_in_tes!J83=0,"",RES_hhdet_in_tes!J83/RES_hhdet_in_fec!J83)</f>
        <v>0.64112972506360189</v>
      </c>
      <c r="K83" s="111">
        <f>IF(RES_hhdet_in_tes!K83=0,"",RES_hhdet_in_tes!K83/RES_hhdet_in_fec!K83)</f>
        <v>0.65282380272335161</v>
      </c>
      <c r="L83" s="111">
        <f>IF(RES_hhdet_in_tes!L83=0,"",RES_hhdet_in_tes!L83/RES_hhdet_in_fec!L83)</f>
        <v>0.66444468421466796</v>
      </c>
      <c r="M83" s="111">
        <f>IF(RES_hhdet_in_tes!M83=0,"",RES_hhdet_in_tes!M83/RES_hhdet_in_fec!M83)</f>
        <v>0.67514705560088484</v>
      </c>
      <c r="N83" s="111">
        <f>IF(RES_hhdet_in_tes!N83=0,"",RES_hhdet_in_tes!N83/RES_hhdet_in_fec!N83)</f>
        <v>0.68447713296458468</v>
      </c>
      <c r="O83" s="111">
        <f>IF(RES_hhdet_in_tes!O83=0,"",RES_hhdet_in_tes!O83/RES_hhdet_in_fec!O83)</f>
        <v>0.69218942742640754</v>
      </c>
      <c r="P83" s="111">
        <f>IF(RES_hhdet_in_tes!P83=0,"",RES_hhdet_in_tes!P83/RES_hhdet_in_fec!P83)</f>
        <v>0.69894469034159179</v>
      </c>
      <c r="Q83" s="111">
        <f>IF(RES_hhdet_in_tes!Q83=0,"",RES_hhdet_in_tes!Q83/RES_hhdet_in_fec!Q83)</f>
        <v>0.70698697920600917</v>
      </c>
      <c r="R83" s="111">
        <f>IF(RES_hhdet_in_tes!R83=0,"",RES_hhdet_in_tes!R83/RES_hhdet_in_fec!R83)</f>
        <v>0.71884508018251703</v>
      </c>
      <c r="S83" s="111">
        <f>IF(RES_hhdet_in_tes!S83=0,"",RES_hhdet_in_tes!S83/RES_hhdet_in_fec!S83)</f>
        <v>0.73213529799640664</v>
      </c>
      <c r="T83" s="111">
        <f>IF(RES_hhdet_in_tes!T83=0,"",RES_hhdet_in_tes!T83/RES_hhdet_in_fec!T83)</f>
        <v>0.74548998079435935</v>
      </c>
      <c r="U83" s="111">
        <f>IF(RES_hhdet_in_tes!U83=0,"",RES_hhdet_in_tes!U83/RES_hhdet_in_fec!U83)</f>
        <v>0.75779143887797118</v>
      </c>
      <c r="V83" s="111">
        <f>IF(RES_hhdet_in_tes!V83=0,"",RES_hhdet_in_tes!V83/RES_hhdet_in_fec!V83)</f>
        <v>0.76810284789116934</v>
      </c>
      <c r="W83" s="111">
        <f>IF(RES_hhdet_in_tes!W83=0,"",RES_hhdet_in_tes!W83/RES_hhdet_in_fec!W83)</f>
        <v>0.77639694875592802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2.3024124972365234</v>
      </c>
      <c r="D85" s="124">
        <f>IF(RES_hhdet_in_tes!D85=0,"",RES_hhdet_in_tes!D85/RES_hhdet_in_fec!D85)</f>
        <v>2.3787747391172722</v>
      </c>
      <c r="E85" s="124">
        <f>IF(RES_hhdet_in_tes!E85=0,"",RES_hhdet_in_tes!E85/RES_hhdet_in_fec!E85)</f>
        <v>2.4559432611178993</v>
      </c>
      <c r="F85" s="124">
        <f>IF(RES_hhdet_in_tes!F85=0,"",RES_hhdet_in_tes!F85/RES_hhdet_in_fec!F85)</f>
        <v>2.5331946598946562</v>
      </c>
      <c r="G85" s="124">
        <f>IF(RES_hhdet_in_tes!G85=0,"",RES_hhdet_in_tes!G85/RES_hhdet_in_fec!G85)</f>
        <v>2.6111801381342632</v>
      </c>
      <c r="H85" s="124">
        <f>IF(RES_hhdet_in_tes!H85=0,"",RES_hhdet_in_tes!H85/RES_hhdet_in_fec!H85)</f>
        <v>2.6898157649043779</v>
      </c>
      <c r="I85" s="124">
        <f>IF(RES_hhdet_in_tes!I85=0,"",RES_hhdet_in_tes!I85/RES_hhdet_in_fec!I85)</f>
        <v>2.7692575977758453</v>
      </c>
      <c r="J85" s="124">
        <f>IF(RES_hhdet_in_tes!J85=0,"",RES_hhdet_in_tes!J85/RES_hhdet_in_fec!J85)</f>
        <v>2.8501547656521535</v>
      </c>
      <c r="K85" s="124">
        <f>IF(RES_hhdet_in_tes!K85=0,"",RES_hhdet_in_tes!K85/RES_hhdet_in_fec!K85)</f>
        <v>2.9330530699776549</v>
      </c>
      <c r="L85" s="124">
        <f>IF(RES_hhdet_in_tes!L85=0,"",RES_hhdet_in_tes!L85/RES_hhdet_in_fec!L85)</f>
        <v>3.018087456963455</v>
      </c>
      <c r="M85" s="124">
        <f>IF(RES_hhdet_in_tes!M85=0,"",RES_hhdet_in_tes!M85/RES_hhdet_in_fec!M85)</f>
        <v>3.1196530195284069</v>
      </c>
      <c r="N85" s="124">
        <f>IF(RES_hhdet_in_tes!N85=0,"",RES_hhdet_in_tes!N85/RES_hhdet_in_fec!N85)</f>
        <v>3.2424606963943838</v>
      </c>
      <c r="O85" s="124">
        <f>IF(RES_hhdet_in_tes!O85=0,"",RES_hhdet_in_tes!O85/RES_hhdet_in_fec!O85)</f>
        <v>3.3891149197225214</v>
      </c>
      <c r="P85" s="124">
        <f>IF(RES_hhdet_in_tes!P85=0,"",RES_hhdet_in_tes!P85/RES_hhdet_in_fec!P85)</f>
        <v>3.5481582670030907</v>
      </c>
      <c r="Q85" s="124">
        <f>IF(RES_hhdet_in_tes!Q85=0,"",RES_hhdet_in_tes!Q85/RES_hhdet_in_fec!Q85)</f>
        <v>3.6848375091445051</v>
      </c>
      <c r="R85" s="124">
        <f>IF(RES_hhdet_in_tes!R85=0,"",RES_hhdet_in_tes!R85/RES_hhdet_in_fec!R85)</f>
        <v>3.7705843547238675</v>
      </c>
      <c r="S85" s="124">
        <f>IF(RES_hhdet_in_tes!S85=0,"",RES_hhdet_in_tes!S85/RES_hhdet_in_fec!S85)</f>
        <v>3.8388346336861203</v>
      </c>
      <c r="T85" s="124">
        <f>IF(RES_hhdet_in_tes!T85=0,"",RES_hhdet_in_tes!T85/RES_hhdet_in_fec!T85)</f>
        <v>3.8958603398526326</v>
      </c>
      <c r="U85" s="124">
        <f>IF(RES_hhdet_in_tes!U85=0,"",RES_hhdet_in_tes!U85/RES_hhdet_in_fec!U85)</f>
        <v>3.9477749294146571</v>
      </c>
      <c r="V85" s="124">
        <f>IF(RES_hhdet_in_tes!V85=0,"",RES_hhdet_in_tes!V85/RES_hhdet_in_fec!V85)</f>
        <v>4.0007075325430037</v>
      </c>
      <c r="W85" s="124">
        <f>IF(RES_hhdet_in_tes!W85=0,"",RES_hhdet_in_tes!W85/RES_hhdet_in_fec!W85)</f>
        <v>4.0525292903981009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2.3024124972365234</v>
      </c>
      <c r="D86" s="111">
        <f>IF(RES_hhdet_in_tes!D86=0,"",RES_hhdet_in_tes!D86/RES_hhdet_in_fec!D86)</f>
        <v>2.3787747391172722</v>
      </c>
      <c r="E86" s="111">
        <f>IF(RES_hhdet_in_tes!E86=0,"",RES_hhdet_in_tes!E86/RES_hhdet_in_fec!E86)</f>
        <v>2.4559432611178993</v>
      </c>
      <c r="F86" s="111">
        <f>IF(RES_hhdet_in_tes!F86=0,"",RES_hhdet_in_tes!F86/RES_hhdet_in_fec!F86)</f>
        <v>2.5331946598946562</v>
      </c>
      <c r="G86" s="111">
        <f>IF(RES_hhdet_in_tes!G86=0,"",RES_hhdet_in_tes!G86/RES_hhdet_in_fec!G86)</f>
        <v>2.6111801381342632</v>
      </c>
      <c r="H86" s="111">
        <f>IF(RES_hhdet_in_tes!H86=0,"",RES_hhdet_in_tes!H86/RES_hhdet_in_fec!H86)</f>
        <v>2.6898157649043779</v>
      </c>
      <c r="I86" s="111">
        <f>IF(RES_hhdet_in_tes!I86=0,"",RES_hhdet_in_tes!I86/RES_hhdet_in_fec!I86)</f>
        <v>2.7692575977758453</v>
      </c>
      <c r="J86" s="111">
        <f>IF(RES_hhdet_in_tes!J86=0,"",RES_hhdet_in_tes!J86/RES_hhdet_in_fec!J86)</f>
        <v>2.8501547656521535</v>
      </c>
      <c r="K86" s="111">
        <f>IF(RES_hhdet_in_tes!K86=0,"",RES_hhdet_in_tes!K86/RES_hhdet_in_fec!K86)</f>
        <v>2.9330530699776549</v>
      </c>
      <c r="L86" s="111">
        <f>IF(RES_hhdet_in_tes!L86=0,"",RES_hhdet_in_tes!L86/RES_hhdet_in_fec!L86)</f>
        <v>3.018087456963455</v>
      </c>
      <c r="M86" s="111">
        <f>IF(RES_hhdet_in_tes!M86=0,"",RES_hhdet_in_tes!M86/RES_hhdet_in_fec!M86)</f>
        <v>3.1196530195284069</v>
      </c>
      <c r="N86" s="111">
        <f>IF(RES_hhdet_in_tes!N86=0,"",RES_hhdet_in_tes!N86/RES_hhdet_in_fec!N86)</f>
        <v>3.2424606963943838</v>
      </c>
      <c r="O86" s="111">
        <f>IF(RES_hhdet_in_tes!O86=0,"",RES_hhdet_in_tes!O86/RES_hhdet_in_fec!O86)</f>
        <v>3.3891149197225214</v>
      </c>
      <c r="P86" s="111">
        <f>IF(RES_hhdet_in_tes!P86=0,"",RES_hhdet_in_tes!P86/RES_hhdet_in_fec!P86)</f>
        <v>3.5481582670030907</v>
      </c>
      <c r="Q86" s="111">
        <f>IF(RES_hhdet_in_tes!Q86=0,"",RES_hhdet_in_tes!Q86/RES_hhdet_in_fec!Q86)</f>
        <v>3.6848375091445051</v>
      </c>
      <c r="R86" s="111">
        <f>IF(RES_hhdet_in_tes!R86=0,"",RES_hhdet_in_tes!R86/RES_hhdet_in_fec!R86)</f>
        <v>3.7705843547238675</v>
      </c>
      <c r="S86" s="111">
        <f>IF(RES_hhdet_in_tes!S86=0,"",RES_hhdet_in_tes!S86/RES_hhdet_in_fec!S86)</f>
        <v>3.8388346336861203</v>
      </c>
      <c r="T86" s="111">
        <f>IF(RES_hhdet_in_tes!T86=0,"",RES_hhdet_in_tes!T86/RES_hhdet_in_fec!T86)</f>
        <v>3.8958603398526326</v>
      </c>
      <c r="U86" s="111">
        <f>IF(RES_hhdet_in_tes!U86=0,"",RES_hhdet_in_tes!U86/RES_hhdet_in_fec!U86)</f>
        <v>3.9477749294146571</v>
      </c>
      <c r="V86" s="111">
        <f>IF(RES_hhdet_in_tes!V86=0,"",RES_hhdet_in_tes!V86/RES_hhdet_in_fec!V86)</f>
        <v>4.0007075325430037</v>
      </c>
      <c r="W86" s="111">
        <f>IF(RES_hhdet_in_tes!W86=0,"",RES_hhdet_in_tes!W86/RES_hhdet_in_fec!W86)</f>
        <v>4.0525292903981009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0.6230501783849659</v>
      </c>
      <c r="D87" s="124">
        <f>IF(RES_hhdet_in_tes!D87=0,"",RES_hhdet_in_tes!D87/RES_hhdet_in_fec!D87)</f>
        <v>0.63224322872771166</v>
      </c>
      <c r="E87" s="124">
        <f>IF(RES_hhdet_in_tes!E87=0,"",RES_hhdet_in_tes!E87/RES_hhdet_in_fec!E87)</f>
        <v>0.63044005698311534</v>
      </c>
      <c r="F87" s="124">
        <f>IF(RES_hhdet_in_tes!F87=0,"",RES_hhdet_in_tes!F87/RES_hhdet_in_fec!F87)</f>
        <v>0.62840943005161998</v>
      </c>
      <c r="G87" s="124">
        <f>IF(RES_hhdet_in_tes!G87=0,"",RES_hhdet_in_tes!G87/RES_hhdet_in_fec!G87)</f>
        <v>0.65554049908644296</v>
      </c>
      <c r="H87" s="124">
        <f>IF(RES_hhdet_in_tes!H87=0,"",RES_hhdet_in_tes!H87/RES_hhdet_in_fec!H87)</f>
        <v>0.65859994963688584</v>
      </c>
      <c r="I87" s="124">
        <f>IF(RES_hhdet_in_tes!I87=0,"",RES_hhdet_in_tes!I87/RES_hhdet_in_fec!I87)</f>
        <v>0.68310980119097542</v>
      </c>
      <c r="J87" s="124">
        <f>IF(RES_hhdet_in_tes!J87=0,"",RES_hhdet_in_tes!J87/RES_hhdet_in_fec!J87)</f>
        <v>0.69211131517804125</v>
      </c>
      <c r="K87" s="124">
        <f>IF(RES_hhdet_in_tes!K87=0,"",RES_hhdet_in_tes!K87/RES_hhdet_in_fec!K87)</f>
        <v>0.67879188066746354</v>
      </c>
      <c r="L87" s="124">
        <f>IF(RES_hhdet_in_tes!L87=0,"",RES_hhdet_in_tes!L87/RES_hhdet_in_fec!L87)</f>
        <v>0.71225792851767922</v>
      </c>
      <c r="M87" s="124">
        <f>IF(RES_hhdet_in_tes!M87=0,"",RES_hhdet_in_tes!M87/RES_hhdet_in_fec!M87)</f>
        <v>0.66935338919346432</v>
      </c>
      <c r="N87" s="124">
        <f>IF(RES_hhdet_in_tes!N87=0,"",RES_hhdet_in_tes!N87/RES_hhdet_in_fec!N87)</f>
        <v>0.70832785449061775</v>
      </c>
      <c r="O87" s="124">
        <f>IF(RES_hhdet_in_tes!O87=0,"",RES_hhdet_in_tes!O87/RES_hhdet_in_fec!O87)</f>
        <v>0.73487642780295004</v>
      </c>
      <c r="P87" s="124">
        <f>IF(RES_hhdet_in_tes!P87=0,"",RES_hhdet_in_tes!P87/RES_hhdet_in_fec!P87)</f>
        <v>0.76395339059018463</v>
      </c>
      <c r="Q87" s="124">
        <f>IF(RES_hhdet_in_tes!Q87=0,"",RES_hhdet_in_tes!Q87/RES_hhdet_in_fec!Q87)</f>
        <v>0.75426045714543311</v>
      </c>
      <c r="R87" s="124">
        <f>IF(RES_hhdet_in_tes!R87=0,"",RES_hhdet_in_tes!R87/RES_hhdet_in_fec!R87)</f>
        <v>0.782473156945663</v>
      </c>
      <c r="S87" s="124">
        <f>IF(RES_hhdet_in_tes!S87=0,"",RES_hhdet_in_tes!S87/RES_hhdet_in_fec!S87)</f>
        <v>0.79353605970775565</v>
      </c>
      <c r="T87" s="124">
        <f>IF(RES_hhdet_in_tes!T87=0,"",RES_hhdet_in_tes!T87/RES_hhdet_in_fec!T87)</f>
        <v>0.79637558430626876</v>
      </c>
      <c r="U87" s="124">
        <f>IF(RES_hhdet_in_tes!U87=0,"",RES_hhdet_in_tes!U87/RES_hhdet_in_fec!U87)</f>
        <v>0.80797052384388279</v>
      </c>
      <c r="V87" s="124">
        <f>IF(RES_hhdet_in_tes!V87=0,"",RES_hhdet_in_tes!V87/RES_hhdet_in_fec!V87)</f>
        <v>0.8273956283722198</v>
      </c>
      <c r="W87" s="124">
        <f>IF(RES_hhdet_in_tes!W87=0,"",RES_hhdet_in_tes!W87/RES_hhdet_in_fec!W87)</f>
        <v>0.86350204278592224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0.59901332135878593</v>
      </c>
      <c r="D88" s="111">
        <f>IF(RES_hhdet_in_tes!D88=0,"",RES_hhdet_in_tes!D88/RES_hhdet_in_fec!D88)</f>
        <v>0.61253272426761329</v>
      </c>
      <c r="E88" s="111">
        <f>IF(RES_hhdet_in_tes!E88=0,"",RES_hhdet_in_tes!E88/RES_hhdet_in_fec!E88)</f>
        <v>0.62618064905896609</v>
      </c>
      <c r="F88" s="111">
        <f>IF(RES_hhdet_in_tes!F88=0,"",RES_hhdet_in_tes!F88/RES_hhdet_in_fec!F88)</f>
        <v>0.63994397599710606</v>
      </c>
      <c r="G88" s="111">
        <f>IF(RES_hhdet_in_tes!G88=0,"",RES_hhdet_in_tes!G88/RES_hhdet_in_fec!G88)</f>
        <v>0.65380966330608414</v>
      </c>
      <c r="H88" s="111">
        <f>IF(RES_hhdet_in_tes!H88=0,"",RES_hhdet_in_tes!H88/RES_hhdet_in_fec!H88)</f>
        <v>0.66776217272378957</v>
      </c>
      <c r="I88" s="111">
        <f>IF(RES_hhdet_in_tes!I88=0,"",RES_hhdet_in_tes!I88/RES_hhdet_in_fec!I88)</f>
        <v>0.68178107253766895</v>
      </c>
      <c r="J88" s="111">
        <f>IF(RES_hhdet_in_tes!J88=0,"",RES_hhdet_in_tes!J88/RES_hhdet_in_fec!J88)</f>
        <v>0.69582230883423246</v>
      </c>
      <c r="K88" s="111">
        <f>IF(RES_hhdet_in_tes!K88=0,"",RES_hhdet_in_tes!K88/RES_hhdet_in_fec!K88)</f>
        <v>0.70982760573993098</v>
      </c>
      <c r="L88" s="111">
        <f>IF(RES_hhdet_in_tes!L88=0,"",RES_hhdet_in_tes!L88/RES_hhdet_in_fec!L88)</f>
        <v>0.72374523997559304</v>
      </c>
      <c r="M88" s="111">
        <f>IF(RES_hhdet_in_tes!M88=0,"",RES_hhdet_in_tes!M88/RES_hhdet_in_fec!M88)</f>
        <v>0.7365628296325295</v>
      </c>
      <c r="N88" s="111">
        <f>IF(RES_hhdet_in_tes!N88=0,"",RES_hhdet_in_tes!N88/RES_hhdet_in_fec!N88)</f>
        <v>0.74773690487247024</v>
      </c>
      <c r="O88" s="111">
        <f>IF(RES_hhdet_in_tes!O88=0,"",RES_hhdet_in_tes!O88/RES_hhdet_in_fec!O88)</f>
        <v>0.75697345835746865</v>
      </c>
      <c r="P88" s="111">
        <f>IF(RES_hhdet_in_tes!P88=0,"",RES_hhdet_in_tes!P88/RES_hhdet_in_fec!P88)</f>
        <v>0.76506383243877396</v>
      </c>
      <c r="Q88" s="111">
        <f>IF(RES_hhdet_in_tes!Q88=0,"",RES_hhdet_in_tes!Q88/RES_hhdet_in_fec!Q88)</f>
        <v>0.77469560046911989</v>
      </c>
      <c r="R88" s="111">
        <f>IF(RES_hhdet_in_tes!R88=0,"",RES_hhdet_in_tes!R88/RES_hhdet_in_fec!R88)</f>
        <v>0.78889733828426789</v>
      </c>
      <c r="S88" s="111">
        <f>IF(RES_hhdet_in_tes!S88=0,"",RES_hhdet_in_tes!S88/RES_hhdet_in_fec!S88)</f>
        <v>0.80481423672129371</v>
      </c>
      <c r="T88" s="111">
        <f>IF(RES_hhdet_in_tes!T88=0,"",RES_hhdet_in_tes!T88/RES_hhdet_in_fec!T88)</f>
        <v>0.82080834101140965</v>
      </c>
      <c r="U88" s="111">
        <f>IF(RES_hhdet_in_tes!U88=0,"",RES_hhdet_in_tes!U88/RES_hhdet_in_fec!U88)</f>
        <v>0.83554106109817516</v>
      </c>
      <c r="V88" s="111">
        <f>IF(RES_hhdet_in_tes!V88=0,"",RES_hhdet_in_tes!V88/RES_hhdet_in_fec!V88)</f>
        <v>0.84789041852060798</v>
      </c>
      <c r="W88" s="111">
        <f>IF(RES_hhdet_in_tes!W88=0,"",RES_hhdet_in_tes!W88/RES_hhdet_in_fec!W88)</f>
        <v>0.85782376671245186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>
        <f>IF(RES_hhdet_in_tes!C89=0,"",RES_hhdet_in_tes!C89/RES_hhdet_in_fec!C89)</f>
        <v>0.90528607950411677</v>
      </c>
      <c r="D89" s="111">
        <f>IF(RES_hhdet_in_tes!D89=0,"",RES_hhdet_in_tes!D89/RES_hhdet_in_fec!D89)</f>
        <v>0.89575265517261038</v>
      </c>
      <c r="E89" s="111">
        <f>IF(RES_hhdet_in_tes!E89=0,"",RES_hhdet_in_tes!E89/RES_hhdet_in_fec!E89)</f>
        <v>0.91574972786071385</v>
      </c>
      <c r="F89" s="111">
        <f>IF(RES_hhdet_in_tes!F89=0,"",RES_hhdet_in_tes!F89/RES_hhdet_in_fec!F89)</f>
        <v>0.90219723600923885</v>
      </c>
      <c r="G89" s="111">
        <f>IF(RES_hhdet_in_tes!G89=0,"",RES_hhdet_in_tes!G89/RES_hhdet_in_fec!G89)</f>
        <v>0.91994159839742573</v>
      </c>
      <c r="H89" s="111">
        <f>IF(RES_hhdet_in_tes!H89=0,"",RES_hhdet_in_tes!H89/RES_hhdet_in_fec!H89)</f>
        <v>0.92312276152971828</v>
      </c>
      <c r="I89" s="111">
        <f>IF(RES_hhdet_in_tes!I89=0,"",RES_hhdet_in_tes!I89/RES_hhdet_in_fec!I89)</f>
        <v>0.92721919270992803</v>
      </c>
      <c r="J89" s="111">
        <f>IF(RES_hhdet_in_tes!J89=0,"",RES_hhdet_in_tes!J89/RES_hhdet_in_fec!J89)</f>
        <v>0.91512745851265298</v>
      </c>
      <c r="K89" s="111">
        <f>IF(RES_hhdet_in_tes!K89=0,"",RES_hhdet_in_tes!K89/RES_hhdet_in_fec!K89)</f>
        <v>0.93212076248610409</v>
      </c>
      <c r="L89" s="111">
        <f>IF(RES_hhdet_in_tes!L89=0,"",RES_hhdet_in_tes!L89/RES_hhdet_in_fec!L89)</f>
        <v>0.94075321361523423</v>
      </c>
      <c r="M89" s="111">
        <f>IF(RES_hhdet_in_tes!M89=0,"",RES_hhdet_in_tes!M89/RES_hhdet_in_fec!M89)</f>
        <v>0.93491503738770987</v>
      </c>
      <c r="N89" s="111">
        <f>IF(RES_hhdet_in_tes!N89=0,"",RES_hhdet_in_tes!N89/RES_hhdet_in_fec!N89)</f>
        <v>0.95154504331066381</v>
      </c>
      <c r="O89" s="111">
        <f>IF(RES_hhdet_in_tes!O89=0,"",RES_hhdet_in_tes!O89/RES_hhdet_in_fec!O89)</f>
        <v>0.9542116696273345</v>
      </c>
      <c r="P89" s="111">
        <f>IF(RES_hhdet_in_tes!P89=0,"",RES_hhdet_in_tes!P89/RES_hhdet_in_fec!P89)</f>
        <v>0.93579609670144848</v>
      </c>
      <c r="Q89" s="111">
        <f>IF(RES_hhdet_in_tes!Q89=0,"",RES_hhdet_in_tes!Q89/RES_hhdet_in_fec!Q89)</f>
        <v>0.95515799821330039</v>
      </c>
      <c r="R89" s="111">
        <f>IF(RES_hhdet_in_tes!R89=0,"",RES_hhdet_in_tes!R89/RES_hhdet_in_fec!R89)</f>
        <v>0.96017342773299996</v>
      </c>
      <c r="S89" s="111">
        <f>IF(RES_hhdet_in_tes!S89=0,"",RES_hhdet_in_tes!S89/RES_hhdet_in_fec!S89)</f>
        <v>0.96103045607049475</v>
      </c>
      <c r="T89" s="111">
        <f>IF(RES_hhdet_in_tes!T89=0,"",RES_hhdet_in_tes!T89/RES_hhdet_in_fec!T89)</f>
        <v>0.96807387850767601</v>
      </c>
      <c r="U89" s="111">
        <f>IF(RES_hhdet_in_tes!U89=0,"",RES_hhdet_in_tes!U89/RES_hhdet_in_fec!U89)</f>
        <v>0.96744605180790244</v>
      </c>
      <c r="V89" s="111">
        <f>IF(RES_hhdet_in_tes!V89=0,"",RES_hhdet_in_tes!V89/RES_hhdet_in_fec!V89)</f>
        <v>0.97237848713017616</v>
      </c>
      <c r="W89" s="111">
        <f>IF(RES_hhdet_in_tes!W89=0,"",RES_hhdet_in_tes!W89/RES_hhdet_in_fec!W89)</f>
        <v>0.96835238906213883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>
        <f>IF(RES_hhdet_in_tes!C90=0,"",RES_hhdet_in_tes!C90/RES_hhdet_in_fec!C90)</f>
        <v>0.59901332135878593</v>
      </c>
      <c r="D90" s="112">
        <f>IF(RES_hhdet_in_tes!D90=0,"",RES_hhdet_in_tes!D90/RES_hhdet_in_fec!D90)</f>
        <v>0.61253272426761329</v>
      </c>
      <c r="E90" s="112">
        <f>IF(RES_hhdet_in_tes!E90=0,"",RES_hhdet_in_tes!E90/RES_hhdet_in_fec!E90)</f>
        <v>0.62618064905896609</v>
      </c>
      <c r="F90" s="112">
        <f>IF(RES_hhdet_in_tes!F90=0,"",RES_hhdet_in_tes!F90/RES_hhdet_in_fec!F90)</f>
        <v>0.63994397599710606</v>
      </c>
      <c r="G90" s="112">
        <f>IF(RES_hhdet_in_tes!G90=0,"",RES_hhdet_in_tes!G90/RES_hhdet_in_fec!G90)</f>
        <v>0.65380966330608414</v>
      </c>
      <c r="H90" s="112">
        <f>IF(RES_hhdet_in_tes!H90=0,"",RES_hhdet_in_tes!H90/RES_hhdet_in_fec!H90)</f>
        <v>0.66776217272378957</v>
      </c>
      <c r="I90" s="112">
        <f>IF(RES_hhdet_in_tes!I90=0,"",RES_hhdet_in_tes!I90/RES_hhdet_in_fec!I90)</f>
        <v>0.68178107253766895</v>
      </c>
      <c r="J90" s="112">
        <f>IF(RES_hhdet_in_tes!J90=0,"",RES_hhdet_in_tes!J90/RES_hhdet_in_fec!J90)</f>
        <v>0.69582230883423257</v>
      </c>
      <c r="K90" s="112">
        <f>IF(RES_hhdet_in_tes!K90=0,"",RES_hhdet_in_tes!K90/RES_hhdet_in_fec!K90)</f>
        <v>0.70982760573993098</v>
      </c>
      <c r="L90" s="112">
        <f>IF(RES_hhdet_in_tes!L90=0,"",RES_hhdet_in_tes!L90/RES_hhdet_in_fec!L90)</f>
        <v>0.72374523997559304</v>
      </c>
      <c r="M90" s="112">
        <f>IF(RES_hhdet_in_tes!M90=0,"",RES_hhdet_in_tes!M90/RES_hhdet_in_fec!M90)</f>
        <v>0.7365628296325295</v>
      </c>
      <c r="N90" s="112">
        <f>IF(RES_hhdet_in_tes!N90=0,"",RES_hhdet_in_tes!N90/RES_hhdet_in_fec!N90)</f>
        <v>0.74773690487247013</v>
      </c>
      <c r="O90" s="112">
        <f>IF(RES_hhdet_in_tes!O90=0,"",RES_hhdet_in_tes!O90/RES_hhdet_in_fec!O90)</f>
        <v>0.75697345835746865</v>
      </c>
      <c r="P90" s="112">
        <f>IF(RES_hhdet_in_tes!P90=0,"",RES_hhdet_in_tes!P90/RES_hhdet_in_fec!P90)</f>
        <v>0.76506383243877396</v>
      </c>
      <c r="Q90" s="112">
        <f>IF(RES_hhdet_in_tes!Q90=0,"",RES_hhdet_in_tes!Q90/RES_hhdet_in_fec!Q90)</f>
        <v>0.77469560046911989</v>
      </c>
      <c r="R90" s="112">
        <f>IF(RES_hhdet_in_tes!R90=0,"",RES_hhdet_in_tes!R90/RES_hhdet_in_fec!R90)</f>
        <v>0.78889733828426789</v>
      </c>
      <c r="S90" s="112">
        <f>IF(RES_hhdet_in_tes!S90=0,"",RES_hhdet_in_tes!S90/RES_hhdet_in_fec!S90)</f>
        <v>0.80481423672129371</v>
      </c>
      <c r="T90" s="112">
        <f>IF(RES_hhdet_in_tes!T90=0,"",RES_hhdet_in_tes!T90/RES_hhdet_in_fec!T90)</f>
        <v>0.82080834101140954</v>
      </c>
      <c r="U90" s="112">
        <f>IF(RES_hhdet_in_tes!U90=0,"",RES_hhdet_in_tes!U90/RES_hhdet_in_fec!U90)</f>
        <v>0.83554106109817516</v>
      </c>
      <c r="V90" s="112">
        <f>IF(RES_hhdet_in_tes!V90=0,"",RES_hhdet_in_tes!V90/RES_hhdet_in_fec!V90)</f>
        <v>0.84789041852060798</v>
      </c>
      <c r="W90" s="112">
        <f>IF(RES_hhdet_in_tes!W90=0,"",RES_hhdet_in_tes!W90/RES_hhdet_in_fec!W90)</f>
        <v>0.85782376671245175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>
        <f>IF(RES_hhdet_in_tes!C91=0,"",RES_hhdet_in_tes!C91/RES_hhdet_in_fec!C91)</f>
        <v>1</v>
      </c>
      <c r="D91" s="113">
        <f>IF(RES_hhdet_in_tes!D91=0,"",RES_hhdet_in_tes!D91/RES_hhdet_in_fec!D91)</f>
        <v>1</v>
      </c>
      <c r="E91" s="113">
        <f>IF(RES_hhdet_in_tes!E91=0,"",RES_hhdet_in_tes!E91/RES_hhdet_in_fec!E91)</f>
        <v>1</v>
      </c>
      <c r="F91" s="113">
        <f>IF(RES_hhdet_in_tes!F91=0,"",RES_hhdet_in_tes!F91/RES_hhdet_in_fec!F91)</f>
        <v>1</v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>
        <f>IF(RES_hhdet_in_tes!Q91=0,"",RES_hhdet_in_tes!Q91/RES_hhdet_in_fec!Q91)</f>
        <v>1</v>
      </c>
      <c r="R91" s="113">
        <f>IF(RES_hhdet_in_tes!R91=0,"",RES_hhdet_in_tes!R91/RES_hhdet_in_fec!R91)</f>
        <v>1</v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0.58207812873693565</v>
      </c>
      <c r="D92" s="112">
        <f>IF(RES_hhdet_in_tes!D92=0,"",RES_hhdet_in_tes!D92/RES_hhdet_in_fec!D92)</f>
        <v>0.58373916750753918</v>
      </c>
      <c r="E92" s="112">
        <f>IF(RES_hhdet_in_tes!E92=0,"",RES_hhdet_in_tes!E92/RES_hhdet_in_fec!E92)</f>
        <v>0.58567518116364314</v>
      </c>
      <c r="F92" s="112">
        <f>IF(RES_hhdet_in_tes!F92=0,"",RES_hhdet_in_tes!F92/RES_hhdet_in_fec!F92)</f>
        <v>0.5876486913950425</v>
      </c>
      <c r="G92" s="112">
        <f>IF(RES_hhdet_in_tes!G92=0,"",RES_hhdet_in_tes!G92/RES_hhdet_in_fec!G92)</f>
        <v>0.58987543732222769</v>
      </c>
      <c r="H92" s="112">
        <f>IF(RES_hhdet_in_tes!H92=0,"",RES_hhdet_in_tes!H92/RES_hhdet_in_fec!H92)</f>
        <v>0.59232901522336368</v>
      </c>
      <c r="I92" s="112">
        <f>IF(RES_hhdet_in_tes!I92=0,"",RES_hhdet_in_tes!I92/RES_hhdet_in_fec!I92)</f>
        <v>0.59506258322404304</v>
      </c>
      <c r="J92" s="112">
        <f>IF(RES_hhdet_in_tes!J92=0,"",RES_hhdet_in_tes!J92/RES_hhdet_in_fec!J92)</f>
        <v>0.59829391140168919</v>
      </c>
      <c r="K92" s="112">
        <f>IF(RES_hhdet_in_tes!K92=0,"",RES_hhdet_in_tes!K92/RES_hhdet_in_fec!K92)</f>
        <v>0.60220816160245505</v>
      </c>
      <c r="L92" s="112">
        <f>IF(RES_hhdet_in_tes!L92=0,"",RES_hhdet_in_tes!L92/RES_hhdet_in_fec!L92)</f>
        <v>0.60685487221143752</v>
      </c>
      <c r="M92" s="112">
        <f>IF(RES_hhdet_in_tes!M92=0,"",RES_hhdet_in_tes!M92/RES_hhdet_in_fec!M92)</f>
        <v>0.61662799334919938</v>
      </c>
      <c r="N92" s="112">
        <f>IF(RES_hhdet_in_tes!N92=0,"",RES_hhdet_in_tes!N92/RES_hhdet_in_fec!N92)</f>
        <v>0.63292216176372973</v>
      </c>
      <c r="O92" s="112">
        <f>IF(RES_hhdet_in_tes!O92=0,"",RES_hhdet_in_tes!O92/RES_hhdet_in_fec!O92)</f>
        <v>0.65690158304263002</v>
      </c>
      <c r="P92" s="112">
        <f>IF(RES_hhdet_in_tes!P92=0,"",RES_hhdet_in_tes!P92/RES_hhdet_in_fec!P92)</f>
        <v>0.68611942398482562</v>
      </c>
      <c r="Q92" s="112">
        <f>IF(RES_hhdet_in_tes!Q92=0,"",RES_hhdet_in_tes!Q92/RES_hhdet_in_fec!Q92)</f>
        <v>0.71264781989202608</v>
      </c>
      <c r="R92" s="112">
        <f>IF(RES_hhdet_in_tes!R92=0,"",RES_hhdet_in_tes!R92/RES_hhdet_in_fec!R92)</f>
        <v>0.73055124180719466</v>
      </c>
      <c r="S92" s="112">
        <f>IF(RES_hhdet_in_tes!S92=0,"",RES_hhdet_in_tes!S92/RES_hhdet_in_fec!S92)</f>
        <v>0.74780363019819474</v>
      </c>
      <c r="T92" s="112">
        <f>IF(RES_hhdet_in_tes!T92=0,"",RES_hhdet_in_tes!T92/RES_hhdet_in_fec!T92)</f>
        <v>0.7634284347787087</v>
      </c>
      <c r="U92" s="112">
        <f>IF(RES_hhdet_in_tes!U92=0,"",RES_hhdet_in_tes!U92/RES_hhdet_in_fec!U92)</f>
        <v>0.77644910526247335</v>
      </c>
      <c r="V92" s="112">
        <f>IF(RES_hhdet_in_tes!V92=0,"",RES_hhdet_in_tes!V92/RES_hhdet_in_fec!V92)</f>
        <v>0.78588909136320284</v>
      </c>
      <c r="W92" s="112">
        <f>IF(RES_hhdet_in_tes!W92=0,"",RES_hhdet_in_tes!W92/RES_hhdet_in_fec!W92)</f>
        <v>0.79032954871876315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>
        <f>IF(RES_hhdet_in_tes!C93=0,"",RES_hhdet_in_tes!C93/RES_hhdet_in_fec!C93)</f>
        <v>0.89904216437947149</v>
      </c>
      <c r="D93" s="113">
        <f>IF(RES_hhdet_in_tes!D93=0,"",RES_hhdet_in_tes!D93/RES_hhdet_in_fec!D93)</f>
        <v>0.88405691052596169</v>
      </c>
      <c r="E93" s="113">
        <f>IF(RES_hhdet_in_tes!E93=0,"",RES_hhdet_in_tes!E93/RES_hhdet_in_fec!E93)</f>
        <v>0.90172443159334148</v>
      </c>
      <c r="F93" s="113">
        <f>IF(RES_hhdet_in_tes!F93=0,"",RES_hhdet_in_tes!F93/RES_hhdet_in_fec!F93)</f>
        <v>0.88077607895843224</v>
      </c>
      <c r="G93" s="113">
        <f>IF(RES_hhdet_in_tes!G93=0,"",RES_hhdet_in_tes!G93/RES_hhdet_in_fec!G93)</f>
        <v>0.89734546124177827</v>
      </c>
      <c r="H93" s="113">
        <f>IF(RES_hhdet_in_tes!H93=0,"",RES_hhdet_in_tes!H93/RES_hhdet_in_fec!H93)</f>
        <v>0.89684781077811127</v>
      </c>
      <c r="I93" s="113">
        <f>IF(RES_hhdet_in_tes!I93=0,"",RES_hhdet_in_tes!I93/RES_hhdet_in_fec!I93)</f>
        <v>0.89740803725886276</v>
      </c>
      <c r="J93" s="113">
        <f>IF(RES_hhdet_in_tes!J93=0,"",RES_hhdet_in_tes!J93/RES_hhdet_in_fec!J93)</f>
        <v>0.87552752073011364</v>
      </c>
      <c r="K93" s="113">
        <f>IF(RES_hhdet_in_tes!K93=0,"",RES_hhdet_in_tes!K93/RES_hhdet_in_fec!K93)</f>
        <v>0.89470571199358406</v>
      </c>
      <c r="L93" s="113">
        <f>IF(RES_hhdet_in_tes!L93=0,"",RES_hhdet_in_tes!L93/RES_hhdet_in_fec!L93)</f>
        <v>0.90336607509194622</v>
      </c>
      <c r="M93" s="113">
        <f>IF(RES_hhdet_in_tes!M93=0,"",RES_hhdet_in_tes!M93/RES_hhdet_in_fec!M93)</f>
        <v>0.89192924841049881</v>
      </c>
      <c r="N93" s="113">
        <f>IF(RES_hhdet_in_tes!N93=0,"",RES_hhdet_in_tes!N93/RES_hhdet_in_fec!N93)</f>
        <v>0.91947516704627386</v>
      </c>
      <c r="O93" s="113">
        <f>IF(RES_hhdet_in_tes!O93=0,"",RES_hhdet_in_tes!O93/RES_hhdet_in_fec!O93)</f>
        <v>0.92752440753205856</v>
      </c>
      <c r="P93" s="113">
        <f>IF(RES_hhdet_in_tes!P93=0,"",RES_hhdet_in_tes!P93/RES_hhdet_in_fec!P93)</f>
        <v>0.90772840022434309</v>
      </c>
      <c r="Q93" s="113">
        <f>IF(RES_hhdet_in_tes!Q93=0,"",RES_hhdet_in_tes!Q93/RES_hhdet_in_fec!Q93)</f>
        <v>0.93907927450044992</v>
      </c>
      <c r="R93" s="113">
        <f>IF(RES_hhdet_in_tes!R93=0,"",RES_hhdet_in_tes!R93/RES_hhdet_in_fec!R93)</f>
        <v>0.94575111255775635</v>
      </c>
      <c r="S93" s="113">
        <f>IF(RES_hhdet_in_tes!S93=0,"",RES_hhdet_in_tes!S93/RES_hhdet_in_fec!S93)</f>
        <v>0.94688430786661015</v>
      </c>
      <c r="T93" s="113">
        <f>IF(RES_hhdet_in_tes!T93=0,"",RES_hhdet_in_tes!T93/RES_hhdet_in_fec!T93)</f>
        <v>0.95513577855074328</v>
      </c>
      <c r="U93" s="113">
        <f>IF(RES_hhdet_in_tes!U93=0,"",RES_hhdet_in_tes!U93/RES_hhdet_in_fec!U93)</f>
        <v>0.95305451007450814</v>
      </c>
      <c r="V93" s="113">
        <f>IF(RES_hhdet_in_tes!V93=0,"",RES_hhdet_in_tes!V93/RES_hhdet_in_fec!V93)</f>
        <v>0.95843326563556674</v>
      </c>
      <c r="W93" s="113">
        <f>IF(RES_hhdet_in_tes!W93=0,"",RES_hhdet_in_tes!W93/RES_hhdet_in_fec!W93)</f>
        <v>0.95053777015391994</v>
      </c>
      <c r="DA93" s="132" t="s">
        <v>3673</v>
      </c>
    </row>
    <row r="94" spans="1:105" ht="12" customHeight="1" x14ac:dyDescent="0.25">
      <c r="A94" s="108" t="s">
        <v>50</v>
      </c>
      <c r="B94" s="111"/>
      <c r="C94" s="111">
        <f>IF(RES_hhdet_in_tes!C94=0,"",RES_hhdet_in_tes!C94/RES_hhdet_in_fec!C94)</f>
        <v>0.58207812873693565</v>
      </c>
      <c r="D94" s="111">
        <f>IF(RES_hhdet_in_tes!D94=0,"",RES_hhdet_in_tes!D94/RES_hhdet_in_fec!D94)</f>
        <v>0.58373916750753918</v>
      </c>
      <c r="E94" s="111">
        <f>IF(RES_hhdet_in_tes!E94=0,"",RES_hhdet_in_tes!E94/RES_hhdet_in_fec!E94)</f>
        <v>0.58567518116364314</v>
      </c>
      <c r="F94" s="111">
        <f>IF(RES_hhdet_in_tes!F94=0,"",RES_hhdet_in_tes!F94/RES_hhdet_in_fec!F94)</f>
        <v>0.5876486913950425</v>
      </c>
      <c r="G94" s="111">
        <f>IF(RES_hhdet_in_tes!G94=0,"",RES_hhdet_in_tes!G94/RES_hhdet_in_fec!G94)</f>
        <v>0.58987543732222769</v>
      </c>
      <c r="H94" s="111">
        <f>IF(RES_hhdet_in_tes!H94=0,"",RES_hhdet_in_tes!H94/RES_hhdet_in_fec!H94)</f>
        <v>0.59232901522336368</v>
      </c>
      <c r="I94" s="111">
        <f>IF(RES_hhdet_in_tes!I94=0,"",RES_hhdet_in_tes!I94/RES_hhdet_in_fec!I94)</f>
        <v>0.59506258322404304</v>
      </c>
      <c r="J94" s="111">
        <f>IF(RES_hhdet_in_tes!J94=0,"",RES_hhdet_in_tes!J94/RES_hhdet_in_fec!J94)</f>
        <v>0.59829391140168919</v>
      </c>
      <c r="K94" s="111">
        <f>IF(RES_hhdet_in_tes!K94=0,"",RES_hhdet_in_tes!K94/RES_hhdet_in_fec!K94)</f>
        <v>0.60220816160245505</v>
      </c>
      <c r="L94" s="111">
        <f>IF(RES_hhdet_in_tes!L94=0,"",RES_hhdet_in_tes!L94/RES_hhdet_in_fec!L94)</f>
        <v>0.60685487221143752</v>
      </c>
      <c r="M94" s="111">
        <f>IF(RES_hhdet_in_tes!M94=0,"",RES_hhdet_in_tes!M94/RES_hhdet_in_fec!M94)</f>
        <v>0.61662799334919949</v>
      </c>
      <c r="N94" s="111">
        <f>IF(RES_hhdet_in_tes!N94=0,"",RES_hhdet_in_tes!N94/RES_hhdet_in_fec!N94)</f>
        <v>0.63292216176372973</v>
      </c>
      <c r="O94" s="111">
        <f>IF(RES_hhdet_in_tes!O94=0,"",RES_hhdet_in_tes!O94/RES_hhdet_in_fec!O94)</f>
        <v>0.65690158304263002</v>
      </c>
      <c r="P94" s="111">
        <f>IF(RES_hhdet_in_tes!P94=0,"",RES_hhdet_in_tes!P94/RES_hhdet_in_fec!P94)</f>
        <v>0.68611942398482562</v>
      </c>
      <c r="Q94" s="111">
        <f>IF(RES_hhdet_in_tes!Q94=0,"",RES_hhdet_in_tes!Q94/RES_hhdet_in_fec!Q94)</f>
        <v>0.71264781989202608</v>
      </c>
      <c r="R94" s="111">
        <f>IF(RES_hhdet_in_tes!R94=0,"",RES_hhdet_in_tes!R94/RES_hhdet_in_fec!R94)</f>
        <v>0.73055124180719466</v>
      </c>
      <c r="S94" s="111">
        <f>IF(RES_hhdet_in_tes!S94=0,"",RES_hhdet_in_tes!S94/RES_hhdet_in_fec!S94)</f>
        <v>0.74780363019819474</v>
      </c>
      <c r="T94" s="111">
        <f>IF(RES_hhdet_in_tes!T94=0,"",RES_hhdet_in_tes!T94/RES_hhdet_in_fec!T94)</f>
        <v>0.7634284347787087</v>
      </c>
      <c r="U94" s="111">
        <f>IF(RES_hhdet_in_tes!U94=0,"",RES_hhdet_in_tes!U94/RES_hhdet_in_fec!U94)</f>
        <v>0.77644910526247335</v>
      </c>
      <c r="V94" s="111">
        <f>IF(RES_hhdet_in_tes!V94=0,"",RES_hhdet_in_tes!V94/RES_hhdet_in_fec!V94)</f>
        <v>0.78588909136320284</v>
      </c>
      <c r="W94" s="111">
        <f>IF(RES_hhdet_in_tes!W94=0,"",RES_hhdet_in_tes!W94/RES_hhdet_in_fec!W94)</f>
        <v>0.79032954871876315</v>
      </c>
      <c r="DA94" s="63" t="s">
        <v>3674</v>
      </c>
    </row>
    <row r="95" spans="1:105" ht="12" customHeight="1" x14ac:dyDescent="0.25">
      <c r="A95" s="108" t="s">
        <v>52</v>
      </c>
      <c r="B95" s="111"/>
      <c r="C95" s="111">
        <f>IF(RES_hhdet_in_tes!C95=0,"",RES_hhdet_in_tes!C95/RES_hhdet_in_fec!C95)</f>
        <v>1</v>
      </c>
      <c r="D95" s="111">
        <f>IF(RES_hhdet_in_tes!D95=0,"",RES_hhdet_in_tes!D95/RES_hhdet_in_fec!D95)</f>
        <v>1</v>
      </c>
      <c r="E95" s="111">
        <f>IF(RES_hhdet_in_tes!E95=0,"",RES_hhdet_in_tes!E95/RES_hhdet_in_fec!E95)</f>
        <v>1</v>
      </c>
      <c r="F95" s="111">
        <f>IF(RES_hhdet_in_tes!F95=0,"",RES_hhdet_in_tes!F95/RES_hhdet_in_fec!F95)</f>
        <v>1</v>
      </c>
      <c r="G95" s="111">
        <f>IF(RES_hhdet_in_tes!G95=0,"",RES_hhdet_in_tes!G95/RES_hhdet_in_fec!G95)</f>
        <v>1</v>
      </c>
      <c r="H95" s="111">
        <f>IF(RES_hhdet_in_tes!H95=0,"",RES_hhdet_in_tes!H95/RES_hhdet_in_fec!H95)</f>
        <v>1</v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>
        <f>IF(RES_hhdet_in_tes!Q95=0,"",RES_hhdet_in_tes!Q95/RES_hhdet_in_fec!Q95)</f>
        <v>1</v>
      </c>
      <c r="R95" s="111">
        <f>IF(RES_hhdet_in_tes!R95=0,"",RES_hhdet_in_tes!R95/RES_hhdet_in_fec!R95)</f>
        <v>1</v>
      </c>
      <c r="S95" s="111">
        <f>IF(RES_hhdet_in_tes!S95=0,"",RES_hhdet_in_tes!S95/RES_hhdet_in_fec!S95)</f>
        <v>1</v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>
        <f>IF(RES_hhdet_in_tes!W95=0,"",RES_hhdet_in_tes!W95/RES_hhdet_in_fec!W95)</f>
        <v>1</v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0.65320060407248692</v>
      </c>
      <c r="D96" s="112">
        <f>IF(RES_hhdet_in_tes!D96=0,"",RES_hhdet_in_tes!D96/RES_hhdet_in_fec!D96)</f>
        <v>0.65448387182090761</v>
      </c>
      <c r="E96" s="112">
        <f>IF(RES_hhdet_in_tes!E96=0,"",RES_hhdet_in_tes!E96/RES_hhdet_in_fec!E96)</f>
        <v>0.65586584100745937</v>
      </c>
      <c r="F96" s="112">
        <f>IF(RES_hhdet_in_tes!F96=0,"",RES_hhdet_in_tes!F96/RES_hhdet_in_fec!F96)</f>
        <v>0.65726108527037075</v>
      </c>
      <c r="G96" s="112">
        <f>IF(RES_hhdet_in_tes!G96=0,"",RES_hhdet_in_tes!G96/RES_hhdet_in_fec!G96)</f>
        <v>0.65874801891445212</v>
      </c>
      <c r="H96" s="112">
        <f>IF(RES_hhdet_in_tes!H96=0,"",RES_hhdet_in_tes!H96/RES_hhdet_in_fec!H96)</f>
        <v>0.6603178527504131</v>
      </c>
      <c r="I96" s="112">
        <f>IF(RES_hhdet_in_tes!I96=0,"",RES_hhdet_in_tes!I96/RES_hhdet_in_fec!I96)</f>
        <v>0.6619910093099397</v>
      </c>
      <c r="J96" s="112">
        <f>IF(RES_hhdet_in_tes!J96=0,"",RES_hhdet_in_tes!J96/RES_hhdet_in_fec!J96)</f>
        <v>0.66384923672792207</v>
      </c>
      <c r="K96" s="112">
        <f>IF(RES_hhdet_in_tes!K96=0,"",RES_hhdet_in_tes!K96/RES_hhdet_in_fec!K96)</f>
        <v>0.66596498022580497</v>
      </c>
      <c r="L96" s="112">
        <f>IF(RES_hhdet_in_tes!L96=0,"",RES_hhdet_in_tes!L96/RES_hhdet_in_fec!L96)</f>
        <v>0.66836359470756401</v>
      </c>
      <c r="M96" s="112">
        <f>IF(RES_hhdet_in_tes!M96=0,"",RES_hhdet_in_tes!M96/RES_hhdet_in_fec!M96)</f>
        <v>0.67270710844026238</v>
      </c>
      <c r="N96" s="112">
        <f>IF(RES_hhdet_in_tes!N96=0,"",RES_hhdet_in_tes!N96/RES_hhdet_in_fec!N96)</f>
        <v>0.67972579167377889</v>
      </c>
      <c r="O96" s="112">
        <f>IF(RES_hhdet_in_tes!O96=0,"",RES_hhdet_in_tes!O96/RES_hhdet_in_fec!O96)</f>
        <v>0.69035613081092639</v>
      </c>
      <c r="P96" s="112">
        <f>IF(RES_hhdet_in_tes!P96=0,"",RES_hhdet_in_tes!P96/RES_hhdet_in_fec!P96)</f>
        <v>0.70418483740810067</v>
      </c>
      <c r="Q96" s="112">
        <f>IF(RES_hhdet_in_tes!Q96=0,"",RES_hhdet_in_tes!Q96/RES_hhdet_in_fec!Q96)</f>
        <v>0.7177541244075587</v>
      </c>
      <c r="R96" s="112">
        <f>IF(RES_hhdet_in_tes!R96=0,"",RES_hhdet_in_tes!R96/RES_hhdet_in_fec!R96)</f>
        <v>0.72748134481796978</v>
      </c>
      <c r="S96" s="112">
        <f>IF(RES_hhdet_in_tes!S96=0,"",RES_hhdet_in_tes!S96/RES_hhdet_in_fec!S96)</f>
        <v>0.73711266960718103</v>
      </c>
      <c r="T96" s="112">
        <f>IF(RES_hhdet_in_tes!T96=0,"",RES_hhdet_in_tes!T96/RES_hhdet_in_fec!T96)</f>
        <v>0.74644614778523666</v>
      </c>
      <c r="U96" s="112">
        <f>IF(RES_hhdet_in_tes!U96=0,"",RES_hhdet_in_tes!U96/RES_hhdet_in_fec!U96)</f>
        <v>0.75521375293788473</v>
      </c>
      <c r="V96" s="112">
        <f>IF(RES_hhdet_in_tes!V96=0,"",RES_hhdet_in_tes!V96/RES_hhdet_in_fec!V96)</f>
        <v>0.76300427888130384</v>
      </c>
      <c r="W96" s="112">
        <f>IF(RES_hhdet_in_tes!W96=0,"",RES_hhdet_in_tes!W96/RES_hhdet_in_fec!W96)</f>
        <v>0.76913692888950258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0.92336788642215506</v>
      </c>
      <c r="D97" s="113">
        <f>IF(RES_hhdet_in_tes!D97=0,"",RES_hhdet_in_tes!D97/RES_hhdet_in_fec!D97)</f>
        <v>0.91147001305626107</v>
      </c>
      <c r="E97" s="113">
        <f>IF(RES_hhdet_in_tes!E97=0,"",RES_hhdet_in_tes!E97/RES_hhdet_in_fec!E97)</f>
        <v>0.92525630644722145</v>
      </c>
      <c r="F97" s="113">
        <f>IF(RES_hhdet_in_tes!F97=0,"",RES_hhdet_in_tes!F97/RES_hhdet_in_fec!F97)</f>
        <v>0.90863660185239559</v>
      </c>
      <c r="G97" s="113">
        <f>IF(RES_hhdet_in_tes!G97=0,"",RES_hhdet_in_tes!G97/RES_hhdet_in_fec!G97)</f>
        <v>0.92152846355920892</v>
      </c>
      <c r="H97" s="113">
        <f>IF(RES_hhdet_in_tes!H97=0,"",RES_hhdet_in_tes!H97/RES_hhdet_in_fec!H97)</f>
        <v>0.92088807954476615</v>
      </c>
      <c r="I97" s="113">
        <f>IF(RES_hhdet_in_tes!I97=0,"",RES_hhdet_in_tes!I97/RES_hhdet_in_fec!I97)</f>
        <v>0.92094813437703371</v>
      </c>
      <c r="J97" s="113">
        <f>IF(RES_hhdet_in_tes!J97=0,"",RES_hhdet_in_tes!J97/RES_hhdet_in_fec!J97)</f>
        <v>0.90278508514280431</v>
      </c>
      <c r="K97" s="113">
        <f>IF(RES_hhdet_in_tes!K97=0,"",RES_hhdet_in_tes!K97/RES_hhdet_in_fec!K97)</f>
        <v>0.91786832162918441</v>
      </c>
      <c r="L97" s="113">
        <f>IF(RES_hhdet_in_tes!L97=0,"",RES_hhdet_in_tes!L97/RES_hhdet_in_fec!L97)</f>
        <v>0.9244109338597829</v>
      </c>
      <c r="M97" s="113">
        <f>IF(RES_hhdet_in_tes!M97=0,"",RES_hhdet_in_tes!M97/RES_hhdet_in_fec!M97)</f>
        <v>0.91339785371378512</v>
      </c>
      <c r="N97" s="113">
        <f>IF(RES_hhdet_in_tes!N97=0,"",RES_hhdet_in_tes!N97/RES_hhdet_in_fec!N97)</f>
        <v>0.93391606795550397</v>
      </c>
      <c r="O97" s="113">
        <f>IF(RES_hhdet_in_tes!O97=0,"",RES_hhdet_in_tes!O97/RES_hhdet_in_fec!O97)</f>
        <v>0.93782944031486226</v>
      </c>
      <c r="P97" s="113">
        <f>IF(RES_hhdet_in_tes!P97=0,"",RES_hhdet_in_tes!P97/RES_hhdet_in_fec!P97)</f>
        <v>0.91377941035147237</v>
      </c>
      <c r="Q97" s="113">
        <f>IF(RES_hhdet_in_tes!Q97=0,"",RES_hhdet_in_tes!Q97/RES_hhdet_in_fec!Q97)</f>
        <v>0.94045809138654102</v>
      </c>
      <c r="R97" s="113">
        <f>IF(RES_hhdet_in_tes!R97=0,"",RES_hhdet_in_tes!R97/RES_hhdet_in_fec!R97)</f>
        <v>0.94511613437523123</v>
      </c>
      <c r="S97" s="113">
        <f>IF(RES_hhdet_in_tes!S97=0,"",RES_hhdet_in_tes!S97/RES_hhdet_in_fec!S97)</f>
        <v>0.9440500924478662</v>
      </c>
      <c r="T97" s="113">
        <f>IF(RES_hhdet_in_tes!T97=0,"",RES_hhdet_in_tes!T97/RES_hhdet_in_fec!T97)</f>
        <v>0.95150756939555858</v>
      </c>
      <c r="U97" s="113">
        <f>IF(RES_hhdet_in_tes!U97=0,"",RES_hhdet_in_tes!U97/RES_hhdet_in_fec!U97)</f>
        <v>0.94737207410723689</v>
      </c>
      <c r="V97" s="113">
        <f>IF(RES_hhdet_in_tes!V97=0,"",RES_hhdet_in_tes!V97/RES_hhdet_in_fec!V97)</f>
        <v>0.95310093607341806</v>
      </c>
      <c r="W97" s="113">
        <f>IF(RES_hhdet_in_tes!W97=0,"",RES_hhdet_in_tes!W97/RES_hhdet_in_fec!W97)</f>
        <v>0.94405547316110228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0.65320060407248692</v>
      </c>
      <c r="D98" s="111">
        <f>IF(RES_hhdet_in_tes!D98=0,"",RES_hhdet_in_tes!D98/RES_hhdet_in_fec!D98)</f>
        <v>0.65448387182090761</v>
      </c>
      <c r="E98" s="111">
        <f>IF(RES_hhdet_in_tes!E98=0,"",RES_hhdet_in_tes!E98/RES_hhdet_in_fec!E98)</f>
        <v>0.65586584100745937</v>
      </c>
      <c r="F98" s="111">
        <f>IF(RES_hhdet_in_tes!F98=0,"",RES_hhdet_in_tes!F98/RES_hhdet_in_fec!F98)</f>
        <v>0.65726108527037075</v>
      </c>
      <c r="G98" s="111">
        <f>IF(RES_hhdet_in_tes!G98=0,"",RES_hhdet_in_tes!G98/RES_hhdet_in_fec!G98)</f>
        <v>0.65874801891445212</v>
      </c>
      <c r="H98" s="111">
        <f>IF(RES_hhdet_in_tes!H98=0,"",RES_hhdet_in_tes!H98/RES_hhdet_in_fec!H98)</f>
        <v>0.6603178527504131</v>
      </c>
      <c r="I98" s="111">
        <f>IF(RES_hhdet_in_tes!I98=0,"",RES_hhdet_in_tes!I98/RES_hhdet_in_fec!I98)</f>
        <v>0.66199100930993959</v>
      </c>
      <c r="J98" s="111">
        <f>IF(RES_hhdet_in_tes!J98=0,"",RES_hhdet_in_tes!J98/RES_hhdet_in_fec!J98)</f>
        <v>0.66384923672792195</v>
      </c>
      <c r="K98" s="111">
        <f>IF(RES_hhdet_in_tes!K98=0,"",RES_hhdet_in_tes!K98/RES_hhdet_in_fec!K98)</f>
        <v>0.66596498022580497</v>
      </c>
      <c r="L98" s="111">
        <f>IF(RES_hhdet_in_tes!L98=0,"",RES_hhdet_in_tes!L98/RES_hhdet_in_fec!L98)</f>
        <v>0.66836359470756401</v>
      </c>
      <c r="M98" s="111">
        <f>IF(RES_hhdet_in_tes!M98=0,"",RES_hhdet_in_tes!M98/RES_hhdet_in_fec!M98)</f>
        <v>0.67270710844026238</v>
      </c>
      <c r="N98" s="111">
        <f>IF(RES_hhdet_in_tes!N98=0,"",RES_hhdet_in_tes!N98/RES_hhdet_in_fec!N98)</f>
        <v>0.67972579167377889</v>
      </c>
      <c r="O98" s="111">
        <f>IF(RES_hhdet_in_tes!O98=0,"",RES_hhdet_in_tes!O98/RES_hhdet_in_fec!O98)</f>
        <v>0.69035613081092639</v>
      </c>
      <c r="P98" s="111">
        <f>IF(RES_hhdet_in_tes!P98=0,"",RES_hhdet_in_tes!P98/RES_hhdet_in_fec!P98)</f>
        <v>0.70418483740810067</v>
      </c>
      <c r="Q98" s="111">
        <f>IF(RES_hhdet_in_tes!Q98=0,"",RES_hhdet_in_tes!Q98/RES_hhdet_in_fec!Q98)</f>
        <v>0.7177541244075587</v>
      </c>
      <c r="R98" s="111">
        <f>IF(RES_hhdet_in_tes!R98=0,"",RES_hhdet_in_tes!R98/RES_hhdet_in_fec!R98)</f>
        <v>0.72748134481796978</v>
      </c>
      <c r="S98" s="111">
        <f>IF(RES_hhdet_in_tes!S98=0,"",RES_hhdet_in_tes!S98/RES_hhdet_in_fec!S98)</f>
        <v>0.73711266960718103</v>
      </c>
      <c r="T98" s="111">
        <f>IF(RES_hhdet_in_tes!T98=0,"",RES_hhdet_in_tes!T98/RES_hhdet_in_fec!T98)</f>
        <v>0.74644614778523666</v>
      </c>
      <c r="U98" s="111">
        <f>IF(RES_hhdet_in_tes!U98=0,"",RES_hhdet_in_tes!U98/RES_hhdet_in_fec!U98)</f>
        <v>0.75521375293788484</v>
      </c>
      <c r="V98" s="111">
        <f>IF(RES_hhdet_in_tes!V98=0,"",RES_hhdet_in_tes!V98/RES_hhdet_in_fec!V98)</f>
        <v>0.76300427888130384</v>
      </c>
      <c r="W98" s="111">
        <f>IF(RES_hhdet_in_tes!W98=0,"",RES_hhdet_in_tes!W98/RES_hhdet_in_fec!W98)</f>
        <v>0.76913692888950258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0.71739460327530535</v>
      </c>
      <c r="D100" s="124">
        <f>IF(RES_hhdet_in_tes!D100=0,"",RES_hhdet_in_tes!D100/RES_hhdet_in_fec!D100)</f>
        <v>0.71005191909202703</v>
      </c>
      <c r="E100" s="124">
        <f>IF(RES_hhdet_in_tes!E100=0,"",RES_hhdet_in_tes!E100/RES_hhdet_in_fec!E100)</f>
        <v>0.69464011250636337</v>
      </c>
      <c r="F100" s="124">
        <f>IF(RES_hhdet_in_tes!F100=0,"",RES_hhdet_in_tes!F100/RES_hhdet_in_fec!F100)</f>
        <v>0.7020595956743898</v>
      </c>
      <c r="G100" s="124">
        <f>IF(RES_hhdet_in_tes!G100=0,"",RES_hhdet_in_tes!G100/RES_hhdet_in_fec!G100)</f>
        <v>0.71901751998112862</v>
      </c>
      <c r="H100" s="124">
        <f>IF(RES_hhdet_in_tes!H100=0,"",RES_hhdet_in_tes!H100/RES_hhdet_in_fec!H100)</f>
        <v>0.72538337012735876</v>
      </c>
      <c r="I100" s="124">
        <f>IF(RES_hhdet_in_tes!I100=0,"",RES_hhdet_in_tes!I100/RES_hhdet_in_fec!I100)</f>
        <v>0.72597825605334043</v>
      </c>
      <c r="J100" s="124">
        <f>IF(RES_hhdet_in_tes!J100=0,"",RES_hhdet_in_tes!J100/RES_hhdet_in_fec!J100)</f>
        <v>0.67555000340765492</v>
      </c>
      <c r="K100" s="124">
        <f>IF(RES_hhdet_in_tes!K100=0,"",RES_hhdet_in_tes!K100/RES_hhdet_in_fec!K100)</f>
        <v>0.70850252302540007</v>
      </c>
      <c r="L100" s="124">
        <f>IF(RES_hhdet_in_tes!L100=0,"",RES_hhdet_in_tes!L100/RES_hhdet_in_fec!L100)</f>
        <v>0.71399143187324443</v>
      </c>
      <c r="M100" s="124">
        <f>IF(RES_hhdet_in_tes!M100=0,"",RES_hhdet_in_tes!M100/RES_hhdet_in_fec!M100)</f>
        <v>0.71720730494240326</v>
      </c>
      <c r="N100" s="124">
        <f>IF(RES_hhdet_in_tes!N100=0,"",RES_hhdet_in_tes!N100/RES_hhdet_in_fec!N100)</f>
        <v>0.71092189653599314</v>
      </c>
      <c r="O100" s="124">
        <f>IF(RES_hhdet_in_tes!O100=0,"",RES_hhdet_in_tes!O100/RES_hhdet_in_fec!O100)</f>
        <v>0.72811184279592156</v>
      </c>
      <c r="P100" s="124">
        <f>IF(RES_hhdet_in_tes!P100=0,"",RES_hhdet_in_tes!P100/RES_hhdet_in_fec!P100)</f>
        <v>0.71338522569420704</v>
      </c>
      <c r="Q100" s="124">
        <f>IF(RES_hhdet_in_tes!Q100=0,"",RES_hhdet_in_tes!Q100/RES_hhdet_in_fec!Q100)</f>
        <v>0.73394551000050734</v>
      </c>
      <c r="R100" s="124">
        <f>IF(RES_hhdet_in_tes!R100=0,"",RES_hhdet_in_tes!R100/RES_hhdet_in_fec!R100)</f>
        <v>0.72358464145611368</v>
      </c>
      <c r="S100" s="124">
        <f>IF(RES_hhdet_in_tes!S100=0,"",RES_hhdet_in_tes!S100/RES_hhdet_in_fec!S100)</f>
        <v>0.76067638554274652</v>
      </c>
      <c r="T100" s="124">
        <f>IF(RES_hhdet_in_tes!T100=0,"",RES_hhdet_in_tes!T100/RES_hhdet_in_fec!T100)</f>
        <v>0.75561486044226089</v>
      </c>
      <c r="U100" s="124">
        <f>IF(RES_hhdet_in_tes!U100=0,"",RES_hhdet_in_tes!U100/RES_hhdet_in_fec!U100)</f>
        <v>0.76976302507163463</v>
      </c>
      <c r="V100" s="124">
        <f>IF(RES_hhdet_in_tes!V100=0,"",RES_hhdet_in_tes!V100/RES_hhdet_in_fec!V100)</f>
        <v>0.77158899746238718</v>
      </c>
      <c r="W100" s="124">
        <f>IF(RES_hhdet_in_tes!W100=0,"",RES_hhdet_in_tes!W100/RES_hhdet_in_fec!W100)</f>
        <v>0.77783601652445722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0.59310490510613101</v>
      </c>
      <c r="D101" s="111">
        <f>IF(RES_hhdet_in_tes!D101=0,"",RES_hhdet_in_tes!D101/RES_hhdet_in_fec!D101)</f>
        <v>0.59325878982543589</v>
      </c>
      <c r="E101" s="111">
        <f>IF(RES_hhdet_in_tes!E101=0,"",RES_hhdet_in_tes!E101/RES_hhdet_in_fec!E101)</f>
        <v>0.59341050430122755</v>
      </c>
      <c r="F101" s="111">
        <f>IF(RES_hhdet_in_tes!F101=0,"",RES_hhdet_in_tes!F101/RES_hhdet_in_fec!F101)</f>
        <v>0.59356192283472209</v>
      </c>
      <c r="G101" s="111">
        <f>IF(RES_hhdet_in_tes!G101=0,"",RES_hhdet_in_tes!G101/RES_hhdet_in_fec!G101)</f>
        <v>0.59371134270159254</v>
      </c>
      <c r="H101" s="111">
        <f>IF(RES_hhdet_in_tes!H101=0,"",RES_hhdet_in_tes!H101/RES_hhdet_in_fec!H101)</f>
        <v>0.59385897229361984</v>
      </c>
      <c r="I101" s="111">
        <f>IF(RES_hhdet_in_tes!I101=0,"",RES_hhdet_in_tes!I101/RES_hhdet_in_fec!I101)</f>
        <v>0.59400439205947997</v>
      </c>
      <c r="J101" s="111">
        <f>IF(RES_hhdet_in_tes!J101=0,"",RES_hhdet_in_tes!J101/RES_hhdet_in_fec!J101)</f>
        <v>0.59414588324548756</v>
      </c>
      <c r="K101" s="111">
        <f>IF(RES_hhdet_in_tes!K101=0,"",RES_hhdet_in_tes!K101/RES_hhdet_in_fec!K101)</f>
        <v>0.59428198445892366</v>
      </c>
      <c r="L101" s="111">
        <f>IF(RES_hhdet_in_tes!L101=0,"",RES_hhdet_in_tes!L101/RES_hhdet_in_fec!L101)</f>
        <v>0.59441230471732198</v>
      </c>
      <c r="M101" s="111">
        <f>IF(RES_hhdet_in_tes!M101=0,"",RES_hhdet_in_tes!M101/RES_hhdet_in_fec!M101)</f>
        <v>0.59448243427039671</v>
      </c>
      <c r="N101" s="111">
        <f>IF(RES_hhdet_in_tes!N101=0,"",RES_hhdet_in_tes!N101/RES_hhdet_in_fec!N101)</f>
        <v>0.59448243427039671</v>
      </c>
      <c r="O101" s="111">
        <f>IF(RES_hhdet_in_tes!O101=0,"",RES_hhdet_in_tes!O101/RES_hhdet_in_fec!O101)</f>
        <v>0.59448243427039671</v>
      </c>
      <c r="P101" s="111">
        <f>IF(RES_hhdet_in_tes!P101=0,"",RES_hhdet_in_tes!P101/RES_hhdet_in_fec!P101)</f>
        <v>0.59448243427039671</v>
      </c>
      <c r="Q101" s="111">
        <f>IF(RES_hhdet_in_tes!Q101=0,"",RES_hhdet_in_tes!Q101/RES_hhdet_in_fec!Q101)</f>
        <v>0.59448243427039671</v>
      </c>
      <c r="R101" s="111">
        <f>IF(RES_hhdet_in_tes!R101=0,"",RES_hhdet_in_tes!R101/RES_hhdet_in_fec!R101)</f>
        <v>0.59492549164111663</v>
      </c>
      <c r="S101" s="111">
        <f>IF(RES_hhdet_in_tes!S101=0,"",RES_hhdet_in_tes!S101/RES_hhdet_in_fec!S101)</f>
        <v>0.59564999082765069</v>
      </c>
      <c r="T101" s="111">
        <f>IF(RES_hhdet_in_tes!T101=0,"",RES_hhdet_in_tes!T101/RES_hhdet_in_fec!T101)</f>
        <v>0.59649523987860664</v>
      </c>
      <c r="U101" s="111">
        <f>IF(RES_hhdet_in_tes!U101=0,"",RES_hhdet_in_tes!U101/RES_hhdet_in_fec!U101)</f>
        <v>0.59737067639566821</v>
      </c>
      <c r="V101" s="111">
        <f>IF(RES_hhdet_in_tes!V101=0,"",RES_hhdet_in_tes!V101/RES_hhdet_in_fec!V101)</f>
        <v>0.59818573798051877</v>
      </c>
      <c r="W101" s="111">
        <f>IF(RES_hhdet_in_tes!W101=0,"",RES_hhdet_in_tes!W101/RES_hhdet_in_fec!W101)</f>
        <v>0.59894042463315766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0.62402523682916655</v>
      </c>
      <c r="D102" s="111">
        <f>IF(RES_hhdet_in_tes!D102=0,"",RES_hhdet_in_tes!D102/RES_hhdet_in_fec!D102)</f>
        <v>0.62418714401890973</v>
      </c>
      <c r="E102" s="111">
        <f>IF(RES_hhdet_in_tes!E102=0,"",RES_hhdet_in_tes!E102/RES_hhdet_in_fec!E102)</f>
        <v>0.62434676782385767</v>
      </c>
      <c r="F102" s="111">
        <f>IF(RES_hhdet_in_tes!F102=0,"",RES_hhdet_in_tes!F102/RES_hhdet_in_fec!F102)</f>
        <v>0.62450608025815169</v>
      </c>
      <c r="G102" s="111">
        <f>IF(RES_hhdet_in_tes!G102=0,"",RES_hhdet_in_tes!G102/RES_hhdet_in_fec!G102)</f>
        <v>0.62466328982935593</v>
      </c>
      <c r="H102" s="111">
        <f>IF(RES_hhdet_in_tes!H102=0,"",RES_hhdet_in_tes!H102/RES_hhdet_in_fec!H102)</f>
        <v>0.62481861579333753</v>
      </c>
      <c r="I102" s="111">
        <f>IF(RES_hhdet_in_tes!I102=0,"",RES_hhdet_in_tes!I102/RES_hhdet_in_fec!I102)</f>
        <v>0.62497161672630785</v>
      </c>
      <c r="J102" s="111">
        <f>IF(RES_hhdet_in_tes!J102=0,"",RES_hhdet_in_tes!J102/RES_hhdet_in_fec!J102)</f>
        <v>0.62512048427081379</v>
      </c>
      <c r="K102" s="111">
        <f>IF(RES_hhdet_in_tes!K102=0,"",RES_hhdet_in_tes!K102/RES_hhdet_in_fec!K102)</f>
        <v>0.6252636808473655</v>
      </c>
      <c r="L102" s="111">
        <f>IF(RES_hhdet_in_tes!L102=0,"",RES_hhdet_in_tes!L102/RES_hhdet_in_fec!L102)</f>
        <v>0.6254007950904118</v>
      </c>
      <c r="M102" s="111">
        <f>IF(RES_hhdet_in_tes!M102=0,"",RES_hhdet_in_tes!M102/RES_hhdet_in_fec!M102)</f>
        <v>0.62547458070673267</v>
      </c>
      <c r="N102" s="111">
        <f>IF(RES_hhdet_in_tes!N102=0,"",RES_hhdet_in_tes!N102/RES_hhdet_in_fec!N102)</f>
        <v>0.62547458070673267</v>
      </c>
      <c r="O102" s="111">
        <f>IF(RES_hhdet_in_tes!O102=0,"",RES_hhdet_in_tes!O102/RES_hhdet_in_fec!O102)</f>
        <v>0.62547458070673267</v>
      </c>
      <c r="P102" s="111">
        <f>IF(RES_hhdet_in_tes!P102=0,"",RES_hhdet_in_tes!P102/RES_hhdet_in_fec!P102)</f>
        <v>0.62547458070673267</v>
      </c>
      <c r="Q102" s="111">
        <f>IF(RES_hhdet_in_tes!Q102=0,"",RES_hhdet_in_tes!Q102/RES_hhdet_in_fec!Q102)</f>
        <v>0.62547458070673267</v>
      </c>
      <c r="R102" s="111">
        <f>IF(RES_hhdet_in_tes!R102=0,"",RES_hhdet_in_tes!R102/RES_hhdet_in_fec!R102)</f>
        <v>0.62594073598265787</v>
      </c>
      <c r="S102" s="111">
        <f>IF(RES_hhdet_in_tes!S102=0,"",RES_hhdet_in_tes!S102/RES_hhdet_in_fec!S102)</f>
        <v>0.62670300547759417</v>
      </c>
      <c r="T102" s="111">
        <f>IF(RES_hhdet_in_tes!T102=0,"",RES_hhdet_in_tes!T102/RES_hhdet_in_fec!T102)</f>
        <v>0.62759231988835262</v>
      </c>
      <c r="U102" s="111">
        <f>IF(RES_hhdet_in_tes!U102=0,"",RES_hhdet_in_tes!U102/RES_hhdet_in_fec!U102)</f>
        <v>0.62851339552806684</v>
      </c>
      <c r="V102" s="111">
        <f>IF(RES_hhdet_in_tes!V102=0,"",RES_hhdet_in_tes!V102/RES_hhdet_in_fec!V102)</f>
        <v>0.62937094870986976</v>
      </c>
      <c r="W102" s="111">
        <f>IF(RES_hhdet_in_tes!W102=0,"",RES_hhdet_in_tes!W102/RES_hhdet_in_fec!W102)</f>
        <v>0.63016497943376093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0.77669735906661186</v>
      </c>
      <c r="D103" s="45">
        <f>IF(RES_hhdet_in_tes!D103=0,"",RES_hhdet_in_tes!D103/RES_hhdet_in_fec!D103)</f>
        <v>0.778031617041125</v>
      </c>
      <c r="E103" s="45">
        <f>IF(RES_hhdet_in_tes!E103=0,"",RES_hhdet_in_tes!E103/RES_hhdet_in_fec!E103)</f>
        <v>0.77941521264153835</v>
      </c>
      <c r="F103" s="45">
        <f>IF(RES_hhdet_in_tes!F103=0,"",RES_hhdet_in_tes!F103/RES_hhdet_in_fec!F103)</f>
        <v>0.78080553610002923</v>
      </c>
      <c r="G103" s="45">
        <f>IF(RES_hhdet_in_tes!G103=0,"",RES_hhdet_in_tes!G103/RES_hhdet_in_fec!G103)</f>
        <v>0.78224129660998232</v>
      </c>
      <c r="H103" s="45">
        <f>IF(RES_hhdet_in_tes!H103=0,"",RES_hhdet_in_tes!H103/RES_hhdet_in_fec!H103)</f>
        <v>0.7837177566589234</v>
      </c>
      <c r="I103" s="45">
        <f>IF(RES_hhdet_in_tes!I103=0,"",RES_hhdet_in_tes!I103/RES_hhdet_in_fec!I103)</f>
        <v>0.78524445419323319</v>
      </c>
      <c r="J103" s="45">
        <f>IF(RES_hhdet_in_tes!J103=0,"",RES_hhdet_in_tes!J103/RES_hhdet_in_fec!J103)</f>
        <v>0.78686046281264377</v>
      </c>
      <c r="K103" s="45">
        <f>IF(RES_hhdet_in_tes!K103=0,"",RES_hhdet_in_tes!K103/RES_hhdet_in_fec!K103)</f>
        <v>0.78859900535450556</v>
      </c>
      <c r="L103" s="45">
        <f>IF(RES_hhdet_in_tes!L103=0,"",RES_hhdet_in_tes!L103/RES_hhdet_in_fec!L103)</f>
        <v>0.79046897028987684</v>
      </c>
      <c r="M103" s="45">
        <f>IF(RES_hhdet_in_tes!M103=0,"",RES_hhdet_in_tes!M103/RES_hhdet_in_fec!M103)</f>
        <v>0.79301311792822082</v>
      </c>
      <c r="N103" s="45">
        <f>IF(RES_hhdet_in_tes!N103=0,"",RES_hhdet_in_tes!N103/RES_hhdet_in_fec!N103)</f>
        <v>0.79638534996093402</v>
      </c>
      <c r="O103" s="45">
        <f>IF(RES_hhdet_in_tes!O103=0,"",RES_hhdet_in_tes!O103/RES_hhdet_in_fec!O103)</f>
        <v>0.80095987514549383</v>
      </c>
      <c r="P103" s="45">
        <f>IF(RES_hhdet_in_tes!P103=0,"",RES_hhdet_in_tes!P103/RES_hhdet_in_fec!P103)</f>
        <v>0.80693323129877104</v>
      </c>
      <c r="Q103" s="45">
        <f>IF(RES_hhdet_in_tes!Q103=0,"",RES_hhdet_in_tes!Q103/RES_hhdet_in_fec!Q103)</f>
        <v>0.81463209153271199</v>
      </c>
      <c r="R103" s="45">
        <f>IF(RES_hhdet_in_tes!R103=0,"",RES_hhdet_in_tes!R103/RES_hhdet_in_fec!R103)</f>
        <v>0.82510520375671004</v>
      </c>
      <c r="S103" s="45">
        <f>IF(RES_hhdet_in_tes!S103=0,"",RES_hhdet_in_tes!S103/RES_hhdet_in_fec!S103)</f>
        <v>0.83817662738001031</v>
      </c>
      <c r="T103" s="45">
        <f>IF(RES_hhdet_in_tes!T103=0,"",RES_hhdet_in_tes!T103/RES_hhdet_in_fec!T103)</f>
        <v>0.85223052773576502</v>
      </c>
      <c r="U103" s="45">
        <f>IF(RES_hhdet_in_tes!U103=0,"",RES_hhdet_in_tes!U103/RES_hhdet_in_fec!U103)</f>
        <v>0.86565107015716558</v>
      </c>
      <c r="V103" s="45">
        <f>IF(RES_hhdet_in_tes!V103=0,"",RES_hhdet_in_tes!V103/RES_hhdet_in_fec!V103)</f>
        <v>0.87682241997738641</v>
      </c>
      <c r="W103" s="45">
        <f>IF(RES_hhdet_in_tes!W103=0,"",RES_hhdet_in_tes!W103/RES_hhdet_in_fec!W103)</f>
        <v>0.8851769865914173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>
        <f>IF(RES_hhdet_in_tes!C105=0,"",RES_hhdet_in_tes!C105/RES_hhdet_in_fec!C105)</f>
        <v>0.75876907635122104</v>
      </c>
      <c r="D105" s="119">
        <f>IF(RES_hhdet_in_tes!D105=0,"",RES_hhdet_in_tes!D105/RES_hhdet_in_fec!D105)</f>
        <v>0.78309375398710623</v>
      </c>
      <c r="E105" s="119">
        <f>IF(RES_hhdet_in_tes!E105=0,"",RES_hhdet_in_tes!E105/RES_hhdet_in_fec!E105)</f>
        <v>0.83539506916482498</v>
      </c>
      <c r="F105" s="119">
        <f>IF(RES_hhdet_in_tes!F105=0,"",RES_hhdet_in_tes!F105/RES_hhdet_in_fec!F105)</f>
        <v>0.7726471534317827</v>
      </c>
      <c r="G105" s="119">
        <f>IF(RES_hhdet_in_tes!G105=0,"",RES_hhdet_in_tes!G105/RES_hhdet_in_fec!G105)</f>
        <v>0.78179392290809091</v>
      </c>
      <c r="H105" s="119">
        <f>IF(RES_hhdet_in_tes!H105=0,"",RES_hhdet_in_tes!H105/RES_hhdet_in_fec!H105)</f>
        <v>0.79327326642127505</v>
      </c>
      <c r="I105" s="119">
        <f>IF(RES_hhdet_in_tes!I105=0,"",RES_hhdet_in_tes!I105/RES_hhdet_in_fec!I105)</f>
        <v>0.81314485704107753</v>
      </c>
      <c r="J105" s="119">
        <f>IF(RES_hhdet_in_tes!J105=0,"",RES_hhdet_in_tes!J105/RES_hhdet_in_fec!J105)</f>
        <v>0.82842985966719096</v>
      </c>
      <c r="K105" s="119">
        <f>IF(RES_hhdet_in_tes!K105=0,"",RES_hhdet_in_tes!K105/RES_hhdet_in_fec!K105)</f>
        <v>0.82749839281358073</v>
      </c>
      <c r="L105" s="119" t="str">
        <f>IF(RES_hhdet_in_tes!L105=0,"",RES_hhdet_in_tes!L105/RES_hhdet_in_fec!L105)</f>
        <v/>
      </c>
      <c r="M105" s="119">
        <f>IF(RES_hhdet_in_tes!M105=0,"",RES_hhdet_in_tes!M105/RES_hhdet_in_fec!M105)</f>
        <v>0.80967894164428467</v>
      </c>
      <c r="N105" s="119">
        <f>IF(RES_hhdet_in_tes!N105=0,"",RES_hhdet_in_tes!N105/RES_hhdet_in_fec!N105)</f>
        <v>0.8457452144321107</v>
      </c>
      <c r="O105" s="119">
        <f>IF(RES_hhdet_in_tes!O105=0,"",RES_hhdet_in_tes!O105/RES_hhdet_in_fec!O105)</f>
        <v>0.84013706777213615</v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>
        <f>IF(RES_hhdet_in_tes!R105=0,"",RES_hhdet_in_tes!R105/RES_hhdet_in_fec!R105)</f>
        <v>0.8596695944755014</v>
      </c>
      <c r="S105" s="119">
        <f>IF(RES_hhdet_in_tes!S105=0,"",RES_hhdet_in_tes!S105/RES_hhdet_in_fec!S105)</f>
        <v>0.876738849198337</v>
      </c>
      <c r="T105" s="119">
        <f>IF(RES_hhdet_in_tes!T105=0,"",RES_hhdet_in_tes!T105/RES_hhdet_in_fec!T105)</f>
        <v>0.89228027766345142</v>
      </c>
      <c r="U105" s="119">
        <f>IF(RES_hhdet_in_tes!U105=0,"",RES_hhdet_in_tes!U105/RES_hhdet_in_fec!U105)</f>
        <v>0.88773897007333924</v>
      </c>
      <c r="V105" s="119">
        <f>IF(RES_hhdet_in_tes!V105=0,"",RES_hhdet_in_tes!V105/RES_hhdet_in_fec!V105)</f>
        <v>0.88053614045473927</v>
      </c>
      <c r="W105" s="119">
        <f>IF(RES_hhdet_in_tes!W105=0,"",RES_hhdet_in_tes!W105/RES_hhdet_in_fec!W105)</f>
        <v>0.86424357472470548</v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>
        <f>IF(RES_hhdet_in_tes!C106=0,"",RES_hhdet_in_tes!C106/RES_hhdet_in_fec!C106)</f>
        <v>0.76615816032518047</v>
      </c>
      <c r="D106" s="124">
        <f>IF(RES_hhdet_in_tes!D106=0,"",RES_hhdet_in_tes!D106/RES_hhdet_in_fec!D106)</f>
        <v>0.77127673659345253</v>
      </c>
      <c r="E106" s="124">
        <f>IF(RES_hhdet_in_tes!E106=0,"",RES_hhdet_in_tes!E106/RES_hhdet_in_fec!E106)</f>
        <v>0.77632356005183423</v>
      </c>
      <c r="F106" s="124">
        <f>IF(RES_hhdet_in_tes!F106=0,"",RES_hhdet_in_tes!F106/RES_hhdet_in_fec!F106)</f>
        <v>0.78149873948095594</v>
      </c>
      <c r="G106" s="124">
        <f>IF(RES_hhdet_in_tes!G106=0,"",RES_hhdet_in_tes!G106/RES_hhdet_in_fec!G106)</f>
        <v>0.78661866299460692</v>
      </c>
      <c r="H106" s="124">
        <f>IF(RES_hhdet_in_tes!H106=0,"",RES_hhdet_in_tes!H106/RES_hhdet_in_fec!H106)</f>
        <v>0.79172682367834513</v>
      </c>
      <c r="I106" s="124">
        <f>IF(RES_hhdet_in_tes!I106=0,"",RES_hhdet_in_tes!I106/RES_hhdet_in_fec!I106)</f>
        <v>0.79683998271251555</v>
      </c>
      <c r="J106" s="124">
        <f>IF(RES_hhdet_in_tes!J106=0,"",RES_hhdet_in_tes!J106/RES_hhdet_in_fec!J106)</f>
        <v>0.80194271657521177</v>
      </c>
      <c r="K106" s="124">
        <f>IF(RES_hhdet_in_tes!K106=0,"",RES_hhdet_in_tes!K106/RES_hhdet_in_fec!K106)</f>
        <v>0.80707025075438887</v>
      </c>
      <c r="L106" s="124" t="str">
        <f>IF(RES_hhdet_in_tes!L106=0,"",RES_hhdet_in_tes!L106/RES_hhdet_in_fec!L106)</f>
        <v/>
      </c>
      <c r="M106" s="124">
        <f>IF(RES_hhdet_in_tes!M106=0,"",RES_hhdet_in_tes!M106/RES_hhdet_in_fec!M106)</f>
        <v>0.81741485702094541</v>
      </c>
      <c r="N106" s="124">
        <f>IF(RES_hhdet_in_tes!N106=0,"",RES_hhdet_in_tes!N106/RES_hhdet_in_fec!N106)</f>
        <v>0.8226442258645934</v>
      </c>
      <c r="O106" s="124">
        <f>IF(RES_hhdet_in_tes!O106=0,"",RES_hhdet_in_tes!O106/RES_hhdet_in_fec!O106)</f>
        <v>0.82799887491692881</v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>
        <f>IF(RES_hhdet_in_tes!R106=0,"",RES_hhdet_in_tes!R106/RES_hhdet_in_fec!R106)</f>
        <v>0.84236377261410555</v>
      </c>
      <c r="S106" s="124">
        <f>IF(RES_hhdet_in_tes!S106=0,"",RES_hhdet_in_tes!S106/RES_hhdet_in_fec!S106)</f>
        <v>0.84628634610112241</v>
      </c>
      <c r="T106" s="124">
        <f>IF(RES_hhdet_in_tes!T106=0,"",RES_hhdet_in_tes!T106/RES_hhdet_in_fec!T106)</f>
        <v>0.84993915655115959</v>
      </c>
      <c r="U106" s="124">
        <f>IF(RES_hhdet_in_tes!U106=0,"",RES_hhdet_in_tes!U106/RES_hhdet_in_fec!U106)</f>
        <v>0.85340048935277835</v>
      </c>
      <c r="V106" s="124">
        <f>IF(RES_hhdet_in_tes!V106=0,"",RES_hhdet_in_tes!V106/RES_hhdet_in_fec!V106)</f>
        <v>0.85672553767749371</v>
      </c>
      <c r="W106" s="124">
        <f>IF(RES_hhdet_in_tes!W106=0,"",RES_hhdet_in_tes!W106/RES_hhdet_in_fec!W106)</f>
        <v>0.85982097130751389</v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>
        <f>IF(RES_hhdet_in_tes!C107=0,"",RES_hhdet_in_tes!C107/RES_hhdet_in_fec!C107)</f>
        <v>0.76525957194663763</v>
      </c>
      <c r="D107" s="111">
        <f>IF(RES_hhdet_in_tes!D107=0,"",RES_hhdet_in_tes!D107/RES_hhdet_in_fec!D107)</f>
        <v>0.77040277641245125</v>
      </c>
      <c r="E107" s="111">
        <f>IF(RES_hhdet_in_tes!E107=0,"",RES_hhdet_in_tes!E107/RES_hhdet_in_fec!E107)</f>
        <v>0.7755467639418866</v>
      </c>
      <c r="F107" s="111">
        <f>IF(RES_hhdet_in_tes!F107=0,"",RES_hhdet_in_tes!F107/RES_hhdet_in_fec!F107)</f>
        <v>0.780690858252725</v>
      </c>
      <c r="G107" s="111">
        <f>IF(RES_hhdet_in_tes!G107=0,"",RES_hhdet_in_tes!G107/RES_hhdet_in_fec!G107)</f>
        <v>0.78583567371910035</v>
      </c>
      <c r="H107" s="111">
        <f>IF(RES_hhdet_in_tes!H107=0,"",RES_hhdet_in_tes!H107/RES_hhdet_in_fec!H107)</f>
        <v>0.79098113514944024</v>
      </c>
      <c r="I107" s="111">
        <f>IF(RES_hhdet_in_tes!I107=0,"",RES_hhdet_in_tes!I107/RES_hhdet_in_fec!I107)</f>
        <v>0.79612739392554988</v>
      </c>
      <c r="J107" s="111">
        <f>IF(RES_hhdet_in_tes!J107=0,"",RES_hhdet_in_tes!J107/RES_hhdet_in_fec!J107)</f>
        <v>0.80127507020525024</v>
      </c>
      <c r="K107" s="111">
        <f>IF(RES_hhdet_in_tes!K107=0,"",RES_hhdet_in_tes!K107/RES_hhdet_in_fec!K107)</f>
        <v>0.80642469128580763</v>
      </c>
      <c r="L107" s="111" t="str">
        <f>IF(RES_hhdet_in_tes!L107=0,"",RES_hhdet_in_tes!L107/RES_hhdet_in_fec!L107)</f>
        <v/>
      </c>
      <c r="M107" s="111">
        <f>IF(RES_hhdet_in_tes!M107=0,"",RES_hhdet_in_tes!M107/RES_hhdet_in_fec!M107)</f>
        <v>0.8167831574104879</v>
      </c>
      <c r="N107" s="111">
        <f>IF(RES_hhdet_in_tes!N107=0,"",RES_hhdet_in_tes!N107/RES_hhdet_in_fec!N107)</f>
        <v>0.82206477781391907</v>
      </c>
      <c r="O107" s="111">
        <f>IF(RES_hhdet_in_tes!O107=0,"",RES_hhdet_in_tes!O107/RES_hhdet_in_fec!O107)</f>
        <v>0.82739721011899359</v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>
        <f>IF(RES_hhdet_in_tes!R107=0,"",RES_hhdet_in_tes!R107/RES_hhdet_in_fec!R107)</f>
        <v>0.84184589280854571</v>
      </c>
      <c r="S107" s="111">
        <f>IF(RES_hhdet_in_tes!S107=0,"",RES_hhdet_in_tes!S107/RES_hhdet_in_fec!S107)</f>
        <v>0.8457834272440774</v>
      </c>
      <c r="T107" s="111">
        <f>IF(RES_hhdet_in_tes!T107=0,"",RES_hhdet_in_tes!T107/RES_hhdet_in_fec!T107)</f>
        <v>0.84945169718170344</v>
      </c>
      <c r="U107" s="111">
        <f>IF(RES_hhdet_in_tes!U107=0,"",RES_hhdet_in_tes!U107/RES_hhdet_in_fec!U107)</f>
        <v>0.85291975379574791</v>
      </c>
      <c r="V107" s="111">
        <f>IF(RES_hhdet_in_tes!V107=0,"",RES_hhdet_in_tes!V107/RES_hhdet_in_fec!V107)</f>
        <v>0.85625664826052894</v>
      </c>
      <c r="W107" s="111">
        <f>IF(RES_hhdet_in_tes!W107=0,"",RES_hhdet_in_tes!W107/RES_hhdet_in_fec!W107)</f>
        <v>0.85937656355061276</v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>
        <f>IF(RES_hhdet_in_tes!C108=0,"",RES_hhdet_in_tes!C108/RES_hhdet_in_fec!C108)</f>
        <v>1</v>
      </c>
      <c r="D108" s="111">
        <f>IF(RES_hhdet_in_tes!D108=0,"",RES_hhdet_in_tes!D108/RES_hhdet_in_fec!D108)</f>
        <v>1</v>
      </c>
      <c r="E108" s="111">
        <f>IF(RES_hhdet_in_tes!E108=0,"",RES_hhdet_in_tes!E108/RES_hhdet_in_fec!E108)</f>
        <v>1</v>
      </c>
      <c r="F108" s="111">
        <f>IF(RES_hhdet_in_tes!F108=0,"",RES_hhdet_in_tes!F108/RES_hhdet_in_fec!F108)</f>
        <v>1</v>
      </c>
      <c r="G108" s="111">
        <f>IF(RES_hhdet_in_tes!G108=0,"",RES_hhdet_in_tes!G108/RES_hhdet_in_fec!G108)</f>
        <v>1</v>
      </c>
      <c r="H108" s="111">
        <f>IF(RES_hhdet_in_tes!H108=0,"",RES_hhdet_in_tes!H108/RES_hhdet_in_fec!H108)</f>
        <v>1</v>
      </c>
      <c r="I108" s="111">
        <f>IF(RES_hhdet_in_tes!I108=0,"",RES_hhdet_in_tes!I108/RES_hhdet_in_fec!I108)</f>
        <v>1</v>
      </c>
      <c r="J108" s="111">
        <f>IF(RES_hhdet_in_tes!J108=0,"",RES_hhdet_in_tes!J108/RES_hhdet_in_fec!J108)</f>
        <v>1</v>
      </c>
      <c r="K108" s="111">
        <f>IF(RES_hhdet_in_tes!K108=0,"",RES_hhdet_in_tes!K108/RES_hhdet_in_fec!K108)</f>
        <v>1</v>
      </c>
      <c r="L108" s="111" t="str">
        <f>IF(RES_hhdet_in_tes!L108=0,"",RES_hhdet_in_tes!L108/RES_hhdet_in_fec!L108)</f>
        <v/>
      </c>
      <c r="M108" s="111">
        <f>IF(RES_hhdet_in_tes!M108=0,"",RES_hhdet_in_tes!M108/RES_hhdet_in_fec!M108)</f>
        <v>1</v>
      </c>
      <c r="N108" s="111">
        <f>IF(RES_hhdet_in_tes!N108=0,"",RES_hhdet_in_tes!N108/RES_hhdet_in_fec!N108)</f>
        <v>1</v>
      </c>
      <c r="O108" s="111">
        <f>IF(RES_hhdet_in_tes!O108=0,"",RES_hhdet_in_tes!O108/RES_hhdet_in_fec!O108)</f>
        <v>1</v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>
        <f>IF(RES_hhdet_in_tes!R108=0,"",RES_hhdet_in_tes!R108/RES_hhdet_in_fec!R108)</f>
        <v>1</v>
      </c>
      <c r="S108" s="111">
        <f>IF(RES_hhdet_in_tes!S108=0,"",RES_hhdet_in_tes!S108/RES_hhdet_in_fec!S108)</f>
        <v>1</v>
      </c>
      <c r="T108" s="111">
        <f>IF(RES_hhdet_in_tes!T108=0,"",RES_hhdet_in_tes!T108/RES_hhdet_in_fec!T108)</f>
        <v>1</v>
      </c>
      <c r="U108" s="111">
        <f>IF(RES_hhdet_in_tes!U108=0,"",RES_hhdet_in_tes!U108/RES_hhdet_in_fec!U108)</f>
        <v>1</v>
      </c>
      <c r="V108" s="111">
        <f>IF(RES_hhdet_in_tes!V108=0,"",RES_hhdet_in_tes!V108/RES_hhdet_in_fec!V108)</f>
        <v>1</v>
      </c>
      <c r="W108" s="111">
        <f>IF(RES_hhdet_in_tes!W108=0,"",RES_hhdet_in_tes!W108/RES_hhdet_in_fec!W108)</f>
        <v>1</v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>
        <f>IF(RES_hhdet_in_tes!C109=0,"",RES_hhdet_in_tes!C109/RES_hhdet_in_fec!C109)</f>
        <v>2.3024124972365234</v>
      </c>
      <c r="D109" s="124">
        <f>IF(RES_hhdet_in_tes!D109=0,"",RES_hhdet_in_tes!D109/RES_hhdet_in_fec!D109)</f>
        <v>2.3787747391172722</v>
      </c>
      <c r="E109" s="124">
        <f>IF(RES_hhdet_in_tes!E109=0,"",RES_hhdet_in_tes!E109/RES_hhdet_in_fec!E109)</f>
        <v>2.4559432611178993</v>
      </c>
      <c r="F109" s="124">
        <f>IF(RES_hhdet_in_tes!F109=0,"",RES_hhdet_in_tes!F109/RES_hhdet_in_fec!F109)</f>
        <v>2.5331946598946562</v>
      </c>
      <c r="G109" s="124">
        <f>IF(RES_hhdet_in_tes!G109=0,"",RES_hhdet_in_tes!G109/RES_hhdet_in_fec!G109)</f>
        <v>2.6111801381342632</v>
      </c>
      <c r="H109" s="124">
        <f>IF(RES_hhdet_in_tes!H109=0,"",RES_hhdet_in_tes!H109/RES_hhdet_in_fec!H109)</f>
        <v>2.6898157649043779</v>
      </c>
      <c r="I109" s="124">
        <f>IF(RES_hhdet_in_tes!I109=0,"",RES_hhdet_in_tes!I109/RES_hhdet_in_fec!I109)</f>
        <v>2.7692575977758453</v>
      </c>
      <c r="J109" s="124">
        <f>IF(RES_hhdet_in_tes!J109=0,"",RES_hhdet_in_tes!J109/RES_hhdet_in_fec!J109)</f>
        <v>2.8501547656521535</v>
      </c>
      <c r="K109" s="124">
        <f>IF(RES_hhdet_in_tes!K109=0,"",RES_hhdet_in_tes!K109/RES_hhdet_in_fec!K109)</f>
        <v>2.9330530699776549</v>
      </c>
      <c r="L109" s="124" t="str">
        <f>IF(RES_hhdet_in_tes!L109=0,"",RES_hhdet_in_tes!L109/RES_hhdet_in_fec!L109)</f>
        <v/>
      </c>
      <c r="M109" s="124">
        <f>IF(RES_hhdet_in_tes!M109=0,"",RES_hhdet_in_tes!M109/RES_hhdet_in_fec!M109)</f>
        <v>3.1196530195284069</v>
      </c>
      <c r="N109" s="124">
        <f>IF(RES_hhdet_in_tes!N109=0,"",RES_hhdet_in_tes!N109/RES_hhdet_in_fec!N109)</f>
        <v>3.2424606963943838</v>
      </c>
      <c r="O109" s="124">
        <f>IF(RES_hhdet_in_tes!O109=0,"",RES_hhdet_in_tes!O109/RES_hhdet_in_fec!O109)</f>
        <v>3.3891149197225214</v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>
        <f>IF(RES_hhdet_in_tes!R109=0,"",RES_hhdet_in_tes!R109/RES_hhdet_in_fec!R109)</f>
        <v>3.770584354723868</v>
      </c>
      <c r="S109" s="124">
        <f>IF(RES_hhdet_in_tes!S109=0,"",RES_hhdet_in_tes!S109/RES_hhdet_in_fec!S109)</f>
        <v>3.8388346336861203</v>
      </c>
      <c r="T109" s="124">
        <f>IF(RES_hhdet_in_tes!T109=0,"",RES_hhdet_in_tes!T109/RES_hhdet_in_fec!T109)</f>
        <v>3.8958603398526326</v>
      </c>
      <c r="U109" s="124">
        <f>IF(RES_hhdet_in_tes!U109=0,"",RES_hhdet_in_tes!U109/RES_hhdet_in_fec!U109)</f>
        <v>3.9477749294146576</v>
      </c>
      <c r="V109" s="124">
        <f>IF(RES_hhdet_in_tes!V109=0,"",RES_hhdet_in_tes!V109/RES_hhdet_in_fec!V109)</f>
        <v>4.0007075325430037</v>
      </c>
      <c r="W109" s="124">
        <f>IF(RES_hhdet_in_tes!W109=0,"",RES_hhdet_in_tes!W109/RES_hhdet_in_fec!W109)</f>
        <v>4.0525292903981009</v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>
        <f>IF(RES_hhdet_in_tes!C110=0,"",RES_hhdet_in_tes!C110/RES_hhdet_in_fec!C110)</f>
        <v>2.3024124972365234</v>
      </c>
      <c r="D110" s="111">
        <f>IF(RES_hhdet_in_tes!D110=0,"",RES_hhdet_in_tes!D110/RES_hhdet_in_fec!D110)</f>
        <v>2.3787747391172722</v>
      </c>
      <c r="E110" s="111">
        <f>IF(RES_hhdet_in_tes!E110=0,"",RES_hhdet_in_tes!E110/RES_hhdet_in_fec!E110)</f>
        <v>2.4559432611178993</v>
      </c>
      <c r="F110" s="111">
        <f>IF(RES_hhdet_in_tes!F110=0,"",RES_hhdet_in_tes!F110/RES_hhdet_in_fec!F110)</f>
        <v>2.5331946598946562</v>
      </c>
      <c r="G110" s="111">
        <f>IF(RES_hhdet_in_tes!G110=0,"",RES_hhdet_in_tes!G110/RES_hhdet_in_fec!G110)</f>
        <v>2.6111801381342632</v>
      </c>
      <c r="H110" s="111">
        <f>IF(RES_hhdet_in_tes!H110=0,"",RES_hhdet_in_tes!H110/RES_hhdet_in_fec!H110)</f>
        <v>2.6898157649043779</v>
      </c>
      <c r="I110" s="111">
        <f>IF(RES_hhdet_in_tes!I110=0,"",RES_hhdet_in_tes!I110/RES_hhdet_in_fec!I110)</f>
        <v>2.7692575977758453</v>
      </c>
      <c r="J110" s="111">
        <f>IF(RES_hhdet_in_tes!J110=0,"",RES_hhdet_in_tes!J110/RES_hhdet_in_fec!J110)</f>
        <v>2.8501547656521535</v>
      </c>
      <c r="K110" s="111">
        <f>IF(RES_hhdet_in_tes!K110=0,"",RES_hhdet_in_tes!K110/RES_hhdet_in_fec!K110)</f>
        <v>2.9330530699776549</v>
      </c>
      <c r="L110" s="111" t="str">
        <f>IF(RES_hhdet_in_tes!L110=0,"",RES_hhdet_in_tes!L110/RES_hhdet_in_fec!L110)</f>
        <v/>
      </c>
      <c r="M110" s="111">
        <f>IF(RES_hhdet_in_tes!M110=0,"",RES_hhdet_in_tes!M110/RES_hhdet_in_fec!M110)</f>
        <v>3.1196530195284069</v>
      </c>
      <c r="N110" s="111">
        <f>IF(RES_hhdet_in_tes!N110=0,"",RES_hhdet_in_tes!N110/RES_hhdet_in_fec!N110)</f>
        <v>3.2424606963943838</v>
      </c>
      <c r="O110" s="111">
        <f>IF(RES_hhdet_in_tes!O110=0,"",RES_hhdet_in_tes!O110/RES_hhdet_in_fec!O110)</f>
        <v>3.3891149197225214</v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>
        <f>IF(RES_hhdet_in_tes!R110=0,"",RES_hhdet_in_tes!R110/RES_hhdet_in_fec!R110)</f>
        <v>3.770584354723868</v>
      </c>
      <c r="S110" s="111">
        <f>IF(RES_hhdet_in_tes!S110=0,"",RES_hhdet_in_tes!S110/RES_hhdet_in_fec!S110)</f>
        <v>3.8388346336861203</v>
      </c>
      <c r="T110" s="111">
        <f>IF(RES_hhdet_in_tes!T110=0,"",RES_hhdet_in_tes!T110/RES_hhdet_in_fec!T110)</f>
        <v>3.8958603398526326</v>
      </c>
      <c r="U110" s="111">
        <f>IF(RES_hhdet_in_tes!U110=0,"",RES_hhdet_in_tes!U110/RES_hhdet_in_fec!U110)</f>
        <v>3.9477749294146576</v>
      </c>
      <c r="V110" s="111">
        <f>IF(RES_hhdet_in_tes!V110=0,"",RES_hhdet_in_tes!V110/RES_hhdet_in_fec!V110)</f>
        <v>4.0007075325430037</v>
      </c>
      <c r="W110" s="111">
        <f>IF(RES_hhdet_in_tes!W110=0,"",RES_hhdet_in_tes!W110/RES_hhdet_in_fec!W110)</f>
        <v>4.0525292903981009</v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>
        <f>IF(RES_hhdet_in_tes!C111=0,"",RES_hhdet_in_tes!C111/RES_hhdet_in_fec!C111)</f>
        <v>0.67170471682299449</v>
      </c>
      <c r="D111" s="124">
        <f>IF(RES_hhdet_in_tes!D111=0,"",RES_hhdet_in_tes!D111/RES_hhdet_in_fec!D111)</f>
        <v>0.70873838075678031</v>
      </c>
      <c r="E111" s="124">
        <f>IF(RES_hhdet_in_tes!E111=0,"",RES_hhdet_in_tes!E111/RES_hhdet_in_fec!E111)</f>
        <v>0.68393084940631488</v>
      </c>
      <c r="F111" s="124">
        <f>IF(RES_hhdet_in_tes!F111=0,"",RES_hhdet_in_tes!F111/RES_hhdet_in_fec!F111)</f>
        <v>0.67118173301394746</v>
      </c>
      <c r="G111" s="124">
        <f>IF(RES_hhdet_in_tes!G111=0,"",RES_hhdet_in_tes!G111/RES_hhdet_in_fec!G111)</f>
        <v>0.68663178482067522</v>
      </c>
      <c r="H111" s="124">
        <f>IF(RES_hhdet_in_tes!H111=0,"",RES_hhdet_in_tes!H111/RES_hhdet_in_fec!H111)</f>
        <v>0.68493234773797507</v>
      </c>
      <c r="I111" s="124">
        <f>IF(RES_hhdet_in_tes!I111=0,"",RES_hhdet_in_tes!I111/RES_hhdet_in_fec!I111)</f>
        <v>0.75174166266892339</v>
      </c>
      <c r="J111" s="124">
        <f>IF(RES_hhdet_in_tes!J111=0,"",RES_hhdet_in_tes!J111/RES_hhdet_in_fec!J111)</f>
        <v>0.79250683873960903</v>
      </c>
      <c r="K111" s="124">
        <f>IF(RES_hhdet_in_tes!K111=0,"",RES_hhdet_in_tes!K111/RES_hhdet_in_fec!K111)</f>
        <v>0.79699119114867079</v>
      </c>
      <c r="L111" s="124" t="str">
        <f>IF(RES_hhdet_in_tes!L111=0,"",RES_hhdet_in_tes!L111/RES_hhdet_in_fec!L111)</f>
        <v/>
      </c>
      <c r="M111" s="124">
        <f>IF(RES_hhdet_in_tes!M111=0,"",RES_hhdet_in_tes!M111/RES_hhdet_in_fec!M111)</f>
        <v>0.73592044090021547</v>
      </c>
      <c r="N111" s="124">
        <f>IF(RES_hhdet_in_tes!N111=0,"",RES_hhdet_in_tes!N111/RES_hhdet_in_fec!N111)</f>
        <v>0.7705111002394327</v>
      </c>
      <c r="O111" s="124">
        <f>IF(RES_hhdet_in_tes!O111=0,"",RES_hhdet_in_tes!O111/RES_hhdet_in_fec!O111)</f>
        <v>0.7861877938207753</v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>
        <f>IF(RES_hhdet_in_tes!R111=0,"",RES_hhdet_in_tes!R111/RES_hhdet_in_fec!R111)</f>
        <v>0.82752981617469068</v>
      </c>
      <c r="S111" s="124">
        <f>IF(RES_hhdet_in_tes!S111=0,"",RES_hhdet_in_tes!S111/RES_hhdet_in_fec!S111)</f>
        <v>0.82638003994237919</v>
      </c>
      <c r="T111" s="124">
        <f>IF(RES_hhdet_in_tes!T111=0,"",RES_hhdet_in_tes!T111/RES_hhdet_in_fec!T111)</f>
        <v>0.82815347656862048</v>
      </c>
      <c r="U111" s="124">
        <f>IF(RES_hhdet_in_tes!U111=0,"",RES_hhdet_in_tes!U111/RES_hhdet_in_fec!U111)</f>
        <v>0.8318751022135501</v>
      </c>
      <c r="V111" s="124">
        <f>IF(RES_hhdet_in_tes!V111=0,"",RES_hhdet_in_tes!V111/RES_hhdet_in_fec!V111)</f>
        <v>0.84040010555754474</v>
      </c>
      <c r="W111" s="124">
        <f>IF(RES_hhdet_in_tes!W111=0,"",RES_hhdet_in_tes!W111/RES_hhdet_in_fec!W111)</f>
        <v>0.84884395675321433</v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>
        <f>IF(RES_hhdet_in_tes!C112=0,"",RES_hhdet_in_tes!C112/RES_hhdet_in_fec!C112)</f>
        <v>0.76114410663698218</v>
      </c>
      <c r="D112" s="111">
        <f>IF(RES_hhdet_in_tes!D112=0,"",RES_hhdet_in_tes!D112/RES_hhdet_in_fec!D112)</f>
        <v>0.76562287138020702</v>
      </c>
      <c r="E112" s="111">
        <f>IF(RES_hhdet_in_tes!E112=0,"",RES_hhdet_in_tes!E112/RES_hhdet_in_fec!E112)</f>
        <v>0.77010231802471796</v>
      </c>
      <c r="F112" s="111">
        <f>IF(RES_hhdet_in_tes!F112=0,"",RES_hhdet_in_tes!F112/RES_hhdet_in_fec!F112)</f>
        <v>0.77458185765576804</v>
      </c>
      <c r="G112" s="111">
        <f>IF(RES_hhdet_in_tes!G112=0,"",RES_hhdet_in_tes!G112/RES_hhdet_in_fec!G112)</f>
        <v>0.77906202527779445</v>
      </c>
      <c r="H112" s="111">
        <f>IF(RES_hhdet_in_tes!H112=0,"",RES_hhdet_in_tes!H112/RES_hhdet_in_fec!H112)</f>
        <v>0.78354275541306495</v>
      </c>
      <c r="I112" s="111">
        <f>IF(RES_hhdet_in_tes!I112=0,"",RES_hhdet_in_tes!I112/RES_hhdet_in_fec!I112)</f>
        <v>0.78802417988668916</v>
      </c>
      <c r="J112" s="111">
        <f>IF(RES_hhdet_in_tes!J112=0,"",RES_hhdet_in_tes!J112/RES_hhdet_in_fec!J112)</f>
        <v>0.79250683873960903</v>
      </c>
      <c r="K112" s="111">
        <f>IF(RES_hhdet_in_tes!K112=0,"",RES_hhdet_in_tes!K112/RES_hhdet_in_fec!K112)</f>
        <v>0.79699119114867079</v>
      </c>
      <c r="L112" s="111" t="str">
        <f>IF(RES_hhdet_in_tes!L112=0,"",RES_hhdet_in_tes!L112/RES_hhdet_in_fec!L112)</f>
        <v/>
      </c>
      <c r="M112" s="111">
        <f>IF(RES_hhdet_in_tes!M112=0,"",RES_hhdet_in_tes!M112/RES_hhdet_in_fec!M112)</f>
        <v>0.80601146891158604</v>
      </c>
      <c r="N112" s="111">
        <f>IF(RES_hhdet_in_tes!N112=0,"",RES_hhdet_in_tes!N112/RES_hhdet_in_fec!N112)</f>
        <v>0.81061076792977949</v>
      </c>
      <c r="O112" s="111">
        <f>IF(RES_hhdet_in_tes!O112=0,"",RES_hhdet_in_tes!O112/RES_hhdet_in_fec!O112)</f>
        <v>0.81525431456735653</v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>
        <f>IF(RES_hhdet_in_tes!R112=0,"",RES_hhdet_in_tes!R112/RES_hhdet_in_fec!R112)</f>
        <v>0.82783640245558743</v>
      </c>
      <c r="S112" s="111">
        <f>IF(RES_hhdet_in_tes!S112=0,"",RES_hhdet_in_tes!S112/RES_hhdet_in_fec!S112)</f>
        <v>0.83126525513339022</v>
      </c>
      <c r="T112" s="111">
        <f>IF(RES_hhdet_in_tes!T112=0,"",RES_hhdet_in_tes!T112/RES_hhdet_in_fec!T112)</f>
        <v>0.83445962902509052</v>
      </c>
      <c r="U112" s="111">
        <f>IF(RES_hhdet_in_tes!U112=0,"",RES_hhdet_in_tes!U112/RES_hhdet_in_fec!U112)</f>
        <v>0.83747965472963593</v>
      </c>
      <c r="V112" s="111">
        <f>IF(RES_hhdet_in_tes!V112=0,"",RES_hhdet_in_tes!V112/RES_hhdet_in_fec!V112)</f>
        <v>0.84038546284596916</v>
      </c>
      <c r="W112" s="111">
        <f>IF(RES_hhdet_in_tes!W112=0,"",RES_hhdet_in_tes!W112/RES_hhdet_in_fec!W112)</f>
        <v>0.8431023228689285</v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>
        <f>IF(RES_hhdet_in_tes!R113=0,"",RES_hhdet_in_tes!R113/RES_hhdet_in_fec!R113)</f>
        <v>0.96938019087875271</v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>
        <f>IF(RES_hhdet_in_tes!W113=0,"",RES_hhdet_in_tes!W113/RES_hhdet_in_fec!W113)</f>
        <v>0.99691206600111715</v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>
        <f>IF(RES_hhdet_in_tes!R114=0,"",RES_hhdet_in_tes!R114/RES_hhdet_in_fec!R114)</f>
        <v>0.82783640245558743</v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>
        <f>IF(RES_hhdet_in_tes!W114=0,"",RES_hhdet_in_tes!W114/RES_hhdet_in_fec!W114)</f>
        <v>0.8431023228689285</v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>
        <f>IF(RES_hhdet_in_tes!R115=0,"",RES_hhdet_in_tes!R115/RES_hhdet_in_fec!R115)</f>
        <v>1</v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>
        <f>IF(RES_hhdet_in_tes!W115=0,"",RES_hhdet_in_tes!W115/RES_hhdet_in_fec!W115)</f>
        <v>1</v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>
        <f>IF(RES_hhdet_in_tes!C116=0,"",RES_hhdet_in_tes!C116/RES_hhdet_in_fec!C116)</f>
        <v>0.65320060407248692</v>
      </c>
      <c r="D116" s="112">
        <f>IF(RES_hhdet_in_tes!D116=0,"",RES_hhdet_in_tes!D116/RES_hhdet_in_fec!D116)</f>
        <v>0.65448387182090761</v>
      </c>
      <c r="E116" s="112">
        <f>IF(RES_hhdet_in_tes!E116=0,"",RES_hhdet_in_tes!E116/RES_hhdet_in_fec!E116)</f>
        <v>0.65586584100745937</v>
      </c>
      <c r="F116" s="112">
        <f>IF(RES_hhdet_in_tes!F116=0,"",RES_hhdet_in_tes!F116/RES_hhdet_in_fec!F116)</f>
        <v>0.65726108527037075</v>
      </c>
      <c r="G116" s="112">
        <f>IF(RES_hhdet_in_tes!G116=0,"",RES_hhdet_in_tes!G116/RES_hhdet_in_fec!G116)</f>
        <v>0.65874801891445212</v>
      </c>
      <c r="H116" s="112">
        <f>IF(RES_hhdet_in_tes!H116=0,"",RES_hhdet_in_tes!H116/RES_hhdet_in_fec!H116)</f>
        <v>0.6603178527504131</v>
      </c>
      <c r="I116" s="112">
        <f>IF(RES_hhdet_in_tes!I116=0,"",RES_hhdet_in_tes!I116/RES_hhdet_in_fec!I116)</f>
        <v>0.6619910093099397</v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>
        <f>IF(RES_hhdet_in_tes!M116=0,"",RES_hhdet_in_tes!M116/RES_hhdet_in_fec!M116)</f>
        <v>0.67270710844026238</v>
      </c>
      <c r="N116" s="112">
        <f>IF(RES_hhdet_in_tes!N116=0,"",RES_hhdet_in_tes!N116/RES_hhdet_in_fec!N116)</f>
        <v>0.67972579167377889</v>
      </c>
      <c r="O116" s="112">
        <f>IF(RES_hhdet_in_tes!O116=0,"",RES_hhdet_in_tes!O116/RES_hhdet_in_fec!O116)</f>
        <v>0.69035613081092639</v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>
        <f>IF(RES_hhdet_in_tes!R116=0,"",RES_hhdet_in_tes!R116/RES_hhdet_in_fec!R116)</f>
        <v>0.72748134481796978</v>
      </c>
      <c r="S116" s="112">
        <f>IF(RES_hhdet_in_tes!S116=0,"",RES_hhdet_in_tes!S116/RES_hhdet_in_fec!S116)</f>
        <v>0.73711266960718103</v>
      </c>
      <c r="T116" s="112">
        <f>IF(RES_hhdet_in_tes!T116=0,"",RES_hhdet_in_tes!T116/RES_hhdet_in_fec!T116)</f>
        <v>0.74644614778523666</v>
      </c>
      <c r="U116" s="112">
        <f>IF(RES_hhdet_in_tes!U116=0,"",RES_hhdet_in_tes!U116/RES_hhdet_in_fec!U116)</f>
        <v>0.75521375293788484</v>
      </c>
      <c r="V116" s="112">
        <f>IF(RES_hhdet_in_tes!V116=0,"",RES_hhdet_in_tes!V116/RES_hhdet_in_fec!V116)</f>
        <v>0.76300427888130384</v>
      </c>
      <c r="W116" s="112">
        <f>IF(RES_hhdet_in_tes!W116=0,"",RES_hhdet_in_tes!W116/RES_hhdet_in_fec!W116)</f>
        <v>0.76913692888950258</v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>
        <f>IF(RES_hhdet_in_tes!C117=0,"",RES_hhdet_in_tes!C117/RES_hhdet_in_fec!C117)</f>
        <v>0.92336788642215517</v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>
        <f>IF(RES_hhdet_in_tes!F117=0,"",RES_hhdet_in_tes!F117/RES_hhdet_in_fec!F117)</f>
        <v>0.90863660185239559</v>
      </c>
      <c r="G117" s="113">
        <f>IF(RES_hhdet_in_tes!G117=0,"",RES_hhdet_in_tes!G117/RES_hhdet_in_fec!G117)</f>
        <v>0.92152846355920903</v>
      </c>
      <c r="H117" s="113">
        <f>IF(RES_hhdet_in_tes!H117=0,"",RES_hhdet_in_tes!H117/RES_hhdet_in_fec!H117)</f>
        <v>0.92088807954476626</v>
      </c>
      <c r="I117" s="113">
        <f>IF(RES_hhdet_in_tes!I117=0,"",RES_hhdet_in_tes!I117/RES_hhdet_in_fec!I117)</f>
        <v>0.92094813437703371</v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>
        <f>IF(RES_hhdet_in_tes!M117=0,"",RES_hhdet_in_tes!M117/RES_hhdet_in_fec!M117)</f>
        <v>0.91339785371378501</v>
      </c>
      <c r="N117" s="113">
        <f>IF(RES_hhdet_in_tes!N117=0,"",RES_hhdet_in_tes!N117/RES_hhdet_in_fec!N117)</f>
        <v>0.93391606795550397</v>
      </c>
      <c r="O117" s="113">
        <f>IF(RES_hhdet_in_tes!O117=0,"",RES_hhdet_in_tes!O117/RES_hhdet_in_fec!O117)</f>
        <v>0.93782944031486204</v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>
        <f>IF(RES_hhdet_in_tes!R117=0,"",RES_hhdet_in_tes!R117/RES_hhdet_in_fec!R117)</f>
        <v>0.94511613437523101</v>
      </c>
      <c r="S117" s="113">
        <f>IF(RES_hhdet_in_tes!S117=0,"",RES_hhdet_in_tes!S117/RES_hhdet_in_fec!S117)</f>
        <v>0.9440500924478662</v>
      </c>
      <c r="T117" s="113">
        <f>IF(RES_hhdet_in_tes!T117=0,"",RES_hhdet_in_tes!T117/RES_hhdet_in_fec!T117)</f>
        <v>0.95150756939555858</v>
      </c>
      <c r="U117" s="113">
        <f>IF(RES_hhdet_in_tes!U117=0,"",RES_hhdet_in_tes!U117/RES_hhdet_in_fec!U117)</f>
        <v>0.94737207410723678</v>
      </c>
      <c r="V117" s="113">
        <f>IF(RES_hhdet_in_tes!V117=0,"",RES_hhdet_in_tes!V117/RES_hhdet_in_fec!V117)</f>
        <v>0.95310093607341784</v>
      </c>
      <c r="W117" s="113">
        <f>IF(RES_hhdet_in_tes!W117=0,"",RES_hhdet_in_tes!W117/RES_hhdet_in_fec!W117)</f>
        <v>0.94405547316110239</v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>
        <f>IF(RES_hhdet_in_tes!C118=0,"",RES_hhdet_in_tes!C118/RES_hhdet_in_fec!C118)</f>
        <v>0.65320060407248692</v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>
        <f>IF(RES_hhdet_in_tes!F118=0,"",RES_hhdet_in_tes!F118/RES_hhdet_in_fec!F118)</f>
        <v>0.65726108527037075</v>
      </c>
      <c r="G118" s="111">
        <f>IF(RES_hhdet_in_tes!G118=0,"",RES_hhdet_in_tes!G118/RES_hhdet_in_fec!G118)</f>
        <v>0.65874801891445212</v>
      </c>
      <c r="H118" s="111">
        <f>IF(RES_hhdet_in_tes!H118=0,"",RES_hhdet_in_tes!H118/RES_hhdet_in_fec!H118)</f>
        <v>0.6603178527504131</v>
      </c>
      <c r="I118" s="111">
        <f>IF(RES_hhdet_in_tes!I118=0,"",RES_hhdet_in_tes!I118/RES_hhdet_in_fec!I118)</f>
        <v>0.6619910093099397</v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>
        <f>IF(RES_hhdet_in_tes!M118=0,"",RES_hhdet_in_tes!M118/RES_hhdet_in_fec!M118)</f>
        <v>0.67270710844026238</v>
      </c>
      <c r="N118" s="111">
        <f>IF(RES_hhdet_in_tes!N118=0,"",RES_hhdet_in_tes!N118/RES_hhdet_in_fec!N118)</f>
        <v>0.67972579167377889</v>
      </c>
      <c r="O118" s="111">
        <f>IF(RES_hhdet_in_tes!O118=0,"",RES_hhdet_in_tes!O118/RES_hhdet_in_fec!O118)</f>
        <v>0.69035613081092639</v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>
        <f>IF(RES_hhdet_in_tes!R118=0,"",RES_hhdet_in_tes!R118/RES_hhdet_in_fec!R118)</f>
        <v>0.72748134481796978</v>
      </c>
      <c r="S118" s="111">
        <f>IF(RES_hhdet_in_tes!S118=0,"",RES_hhdet_in_tes!S118/RES_hhdet_in_fec!S118)</f>
        <v>0.73711266960718103</v>
      </c>
      <c r="T118" s="111">
        <f>IF(RES_hhdet_in_tes!T118=0,"",RES_hhdet_in_tes!T118/RES_hhdet_in_fec!T118)</f>
        <v>0.74644614778523666</v>
      </c>
      <c r="U118" s="111">
        <f>IF(RES_hhdet_in_tes!U118=0,"",RES_hhdet_in_tes!U118/RES_hhdet_in_fec!U118)</f>
        <v>0.75521375293788484</v>
      </c>
      <c r="V118" s="111">
        <f>IF(RES_hhdet_in_tes!V118=0,"",RES_hhdet_in_tes!V118/RES_hhdet_in_fec!V118)</f>
        <v>0.76300427888130384</v>
      </c>
      <c r="W118" s="111">
        <f>IF(RES_hhdet_in_tes!W118=0,"",RES_hhdet_in_tes!W118/RES_hhdet_in_fec!W118)</f>
        <v>0.76913692888950258</v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>
        <f>IF(RES_hhdet_in_tes!C119=0,"",RES_hhdet_in_tes!C119/RES_hhdet_in_fec!C119)</f>
        <v>1</v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>
        <f>IF(RES_hhdet_in_tes!F119=0,"",RES_hhdet_in_tes!F119/RES_hhdet_in_fec!F119)</f>
        <v>1</v>
      </c>
      <c r="G119" s="111">
        <f>IF(RES_hhdet_in_tes!G119=0,"",RES_hhdet_in_tes!G119/RES_hhdet_in_fec!G119)</f>
        <v>1</v>
      </c>
      <c r="H119" s="111">
        <f>IF(RES_hhdet_in_tes!H119=0,"",RES_hhdet_in_tes!H119/RES_hhdet_in_fec!H119)</f>
        <v>1</v>
      </c>
      <c r="I119" s="111">
        <f>IF(RES_hhdet_in_tes!I119=0,"",RES_hhdet_in_tes!I119/RES_hhdet_in_fec!I119)</f>
        <v>1</v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>
        <f>IF(RES_hhdet_in_tes!M119=0,"",RES_hhdet_in_tes!M119/RES_hhdet_in_fec!M119)</f>
        <v>1</v>
      </c>
      <c r="N119" s="111">
        <f>IF(RES_hhdet_in_tes!N119=0,"",RES_hhdet_in_tes!N119/RES_hhdet_in_fec!N119)</f>
        <v>1</v>
      </c>
      <c r="O119" s="111">
        <f>IF(RES_hhdet_in_tes!O119=0,"",RES_hhdet_in_tes!O119/RES_hhdet_in_fec!O119)</f>
        <v>1</v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>
        <f>IF(RES_hhdet_in_tes!R119=0,"",RES_hhdet_in_tes!R119/RES_hhdet_in_fec!R119)</f>
        <v>1</v>
      </c>
      <c r="S119" s="111">
        <f>IF(RES_hhdet_in_tes!S119=0,"",RES_hhdet_in_tes!S119/RES_hhdet_in_fec!S119)</f>
        <v>1</v>
      </c>
      <c r="T119" s="111">
        <f>IF(RES_hhdet_in_tes!T119=0,"",RES_hhdet_in_tes!T119/RES_hhdet_in_fec!T119)</f>
        <v>1</v>
      </c>
      <c r="U119" s="111">
        <f>IF(RES_hhdet_in_tes!U119=0,"",RES_hhdet_in_tes!U119/RES_hhdet_in_fec!U119)</f>
        <v>1</v>
      </c>
      <c r="V119" s="111">
        <f>IF(RES_hhdet_in_tes!V119=0,"",RES_hhdet_in_tes!V119/RES_hhdet_in_fec!V119)</f>
        <v>1</v>
      </c>
      <c r="W119" s="111">
        <f>IF(RES_hhdet_in_tes!W119=0,"",RES_hhdet_in_tes!W119/RES_hhdet_in_fec!W119)</f>
        <v>1</v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>
        <f>IF(RES_hhdet_in_tes!C120=0,"",RES_hhdet_in_tes!C120/RES_hhdet_in_fec!C120)</f>
        <v>0.72059400149071828</v>
      </c>
      <c r="D120" s="124">
        <f>IF(RES_hhdet_in_tes!D120=0,"",RES_hhdet_in_tes!D120/RES_hhdet_in_fec!D120)</f>
        <v>0.71649257118877974</v>
      </c>
      <c r="E120" s="124">
        <f>IF(RES_hhdet_in_tes!E120=0,"",RES_hhdet_in_tes!E120/RES_hhdet_in_fec!E120)</f>
        <v>0.70256299184636506</v>
      </c>
      <c r="F120" s="124">
        <f>IF(RES_hhdet_in_tes!F120=0,"",RES_hhdet_in_tes!F120/RES_hhdet_in_fec!F120)</f>
        <v>0.70945679043826004</v>
      </c>
      <c r="G120" s="124">
        <f>IF(RES_hhdet_in_tes!G120=0,"",RES_hhdet_in_tes!G120/RES_hhdet_in_fec!G120)</f>
        <v>0.72426344144169363</v>
      </c>
      <c r="H120" s="124">
        <f>IF(RES_hhdet_in_tes!H120=0,"",RES_hhdet_in_tes!H120/RES_hhdet_in_fec!H120)</f>
        <v>0.73281329444762489</v>
      </c>
      <c r="I120" s="124">
        <f>IF(RES_hhdet_in_tes!I120=0,"",RES_hhdet_in_tes!I120/RES_hhdet_in_fec!I120)</f>
        <v>0.73522962941276038</v>
      </c>
      <c r="J120" s="124">
        <f>IF(RES_hhdet_in_tes!J120=0,"",RES_hhdet_in_tes!J120/RES_hhdet_in_fec!J120)</f>
        <v>0.68437369337076071</v>
      </c>
      <c r="K120" s="124">
        <f>IF(RES_hhdet_in_tes!K120=0,"",RES_hhdet_in_tes!K120/RES_hhdet_in_fec!K120)</f>
        <v>0.706172695702866</v>
      </c>
      <c r="L120" s="124" t="str">
        <f>IF(RES_hhdet_in_tes!L120=0,"",RES_hhdet_in_tes!L120/RES_hhdet_in_fec!L120)</f>
        <v/>
      </c>
      <c r="M120" s="124">
        <f>IF(RES_hhdet_in_tes!M120=0,"",RES_hhdet_in_tes!M120/RES_hhdet_in_fec!M120)</f>
        <v>0.71891193437655909</v>
      </c>
      <c r="N120" s="124">
        <f>IF(RES_hhdet_in_tes!N120=0,"",RES_hhdet_in_tes!N120/RES_hhdet_in_fec!N120)</f>
        <v>0.71945730243857853</v>
      </c>
      <c r="O120" s="124">
        <f>IF(RES_hhdet_in_tes!O120=0,"",RES_hhdet_in_tes!O120/RES_hhdet_in_fec!O120)</f>
        <v>0.7365860056785305</v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>
        <f>IF(RES_hhdet_in_tes!R120=0,"",RES_hhdet_in_tes!R120/RES_hhdet_in_fec!R120)</f>
        <v>0.73758392045459231</v>
      </c>
      <c r="S120" s="124">
        <f>IF(RES_hhdet_in_tes!S120=0,"",RES_hhdet_in_tes!S120/RES_hhdet_in_fec!S120)</f>
        <v>0.76870593789049046</v>
      </c>
      <c r="T120" s="124">
        <f>IF(RES_hhdet_in_tes!T120=0,"",RES_hhdet_in_tes!T120/RES_hhdet_in_fec!T120)</f>
        <v>0.76697877809526194</v>
      </c>
      <c r="U120" s="124">
        <f>IF(RES_hhdet_in_tes!U120=0,"",RES_hhdet_in_tes!U120/RES_hhdet_in_fec!U120)</f>
        <v>0.77461782708368754</v>
      </c>
      <c r="V120" s="124">
        <f>IF(RES_hhdet_in_tes!V120=0,"",RES_hhdet_in_tes!V120/RES_hhdet_in_fec!V120)</f>
        <v>0.78073027379292614</v>
      </c>
      <c r="W120" s="124">
        <f>IF(RES_hhdet_in_tes!W120=0,"",RES_hhdet_in_tes!W120/RES_hhdet_in_fec!W120)</f>
        <v>0.79528876974351881</v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>
        <f>IF(RES_hhdet_in_tes!C121=0,"",RES_hhdet_in_tes!C121/RES_hhdet_in_fec!C121)</f>
        <v>0.62402523682916655</v>
      </c>
      <c r="D121" s="111">
        <f>IF(RES_hhdet_in_tes!D121=0,"",RES_hhdet_in_tes!D121/RES_hhdet_in_fec!D121)</f>
        <v>0.62418714401890973</v>
      </c>
      <c r="E121" s="111">
        <f>IF(RES_hhdet_in_tes!E121=0,"",RES_hhdet_in_tes!E121/RES_hhdet_in_fec!E121)</f>
        <v>0.62434676782385767</v>
      </c>
      <c r="F121" s="111">
        <f>IF(RES_hhdet_in_tes!F121=0,"",RES_hhdet_in_tes!F121/RES_hhdet_in_fec!F121)</f>
        <v>0.62450608025815169</v>
      </c>
      <c r="G121" s="111">
        <f>IF(RES_hhdet_in_tes!G121=0,"",RES_hhdet_in_tes!G121/RES_hhdet_in_fec!G121)</f>
        <v>0.62466328982935593</v>
      </c>
      <c r="H121" s="111">
        <f>IF(RES_hhdet_in_tes!H121=0,"",RES_hhdet_in_tes!H121/RES_hhdet_in_fec!H121)</f>
        <v>0.62481861579333753</v>
      </c>
      <c r="I121" s="111">
        <f>IF(RES_hhdet_in_tes!I121=0,"",RES_hhdet_in_tes!I121/RES_hhdet_in_fec!I121)</f>
        <v>0.62497161672630785</v>
      </c>
      <c r="J121" s="111">
        <f>IF(RES_hhdet_in_tes!J121=0,"",RES_hhdet_in_tes!J121/RES_hhdet_in_fec!J121)</f>
        <v>0.62512048427081379</v>
      </c>
      <c r="K121" s="111">
        <f>IF(RES_hhdet_in_tes!K121=0,"",RES_hhdet_in_tes!K121/RES_hhdet_in_fec!K121)</f>
        <v>0.6252636808473655</v>
      </c>
      <c r="L121" s="111" t="str">
        <f>IF(RES_hhdet_in_tes!L121=0,"",RES_hhdet_in_tes!L121/RES_hhdet_in_fec!L121)</f>
        <v/>
      </c>
      <c r="M121" s="111">
        <f>IF(RES_hhdet_in_tes!M121=0,"",RES_hhdet_in_tes!M121/RES_hhdet_in_fec!M121)</f>
        <v>0.62547458070673267</v>
      </c>
      <c r="N121" s="111">
        <f>IF(RES_hhdet_in_tes!N121=0,"",RES_hhdet_in_tes!N121/RES_hhdet_in_fec!N121)</f>
        <v>0.62547458070673267</v>
      </c>
      <c r="O121" s="111">
        <f>IF(RES_hhdet_in_tes!O121=0,"",RES_hhdet_in_tes!O121/RES_hhdet_in_fec!O121)</f>
        <v>0.62547458070673267</v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>
        <f>IF(RES_hhdet_in_tes!R121=0,"",RES_hhdet_in_tes!R121/RES_hhdet_in_fec!R121)</f>
        <v>0.62594073598265787</v>
      </c>
      <c r="S121" s="111">
        <f>IF(RES_hhdet_in_tes!S121=0,"",RES_hhdet_in_tes!S121/RES_hhdet_in_fec!S121)</f>
        <v>0.62670300547759417</v>
      </c>
      <c r="T121" s="111">
        <f>IF(RES_hhdet_in_tes!T121=0,"",RES_hhdet_in_tes!T121/RES_hhdet_in_fec!T121)</f>
        <v>0.62759231988835262</v>
      </c>
      <c r="U121" s="111">
        <f>IF(RES_hhdet_in_tes!U121=0,"",RES_hhdet_in_tes!U121/RES_hhdet_in_fec!U121)</f>
        <v>0.62851339552806684</v>
      </c>
      <c r="V121" s="111">
        <f>IF(RES_hhdet_in_tes!V121=0,"",RES_hhdet_in_tes!V121/RES_hhdet_in_fec!V121)</f>
        <v>0.62937094870986976</v>
      </c>
      <c r="W121" s="111">
        <f>IF(RES_hhdet_in_tes!W121=0,"",RES_hhdet_in_tes!W121/RES_hhdet_in_fec!W121)</f>
        <v>0.63016497943376093</v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>
        <f>IF(RES_hhdet_in_tes!C122=0,"",RES_hhdet_in_tes!C122/RES_hhdet_in_fec!C122)</f>
        <v>0.77669735906661197</v>
      </c>
      <c r="D122" s="45">
        <f>IF(RES_hhdet_in_tes!D122=0,"",RES_hhdet_in_tes!D122/RES_hhdet_in_fec!D122)</f>
        <v>0.778031617041125</v>
      </c>
      <c r="E122" s="45">
        <f>IF(RES_hhdet_in_tes!E122=0,"",RES_hhdet_in_tes!E122/RES_hhdet_in_fec!E122)</f>
        <v>0.77941521264153835</v>
      </c>
      <c r="F122" s="45">
        <f>IF(RES_hhdet_in_tes!F122=0,"",RES_hhdet_in_tes!F122/RES_hhdet_in_fec!F122)</f>
        <v>0.78080553610002923</v>
      </c>
      <c r="G122" s="45">
        <f>IF(RES_hhdet_in_tes!G122=0,"",RES_hhdet_in_tes!G122/RES_hhdet_in_fec!G122)</f>
        <v>0.78224129660998232</v>
      </c>
      <c r="H122" s="45">
        <f>IF(RES_hhdet_in_tes!H122=0,"",RES_hhdet_in_tes!H122/RES_hhdet_in_fec!H122)</f>
        <v>0.7837177566589234</v>
      </c>
      <c r="I122" s="45">
        <f>IF(RES_hhdet_in_tes!I122=0,"",RES_hhdet_in_tes!I122/RES_hhdet_in_fec!I122)</f>
        <v>0.7852444541932333</v>
      </c>
      <c r="J122" s="45">
        <f>IF(RES_hhdet_in_tes!J122=0,"",RES_hhdet_in_tes!J122/RES_hhdet_in_fec!J122)</f>
        <v>0.78686046281264388</v>
      </c>
      <c r="K122" s="45">
        <f>IF(RES_hhdet_in_tes!K122=0,"",RES_hhdet_in_tes!K122/RES_hhdet_in_fec!K122)</f>
        <v>0.78859900535450544</v>
      </c>
      <c r="L122" s="45" t="str">
        <f>IF(RES_hhdet_in_tes!L122=0,"",RES_hhdet_in_tes!L122/RES_hhdet_in_fec!L122)</f>
        <v/>
      </c>
      <c r="M122" s="45">
        <f>IF(RES_hhdet_in_tes!M122=0,"",RES_hhdet_in_tes!M122/RES_hhdet_in_fec!M122)</f>
        <v>0.79301311792822082</v>
      </c>
      <c r="N122" s="45">
        <f>IF(RES_hhdet_in_tes!N122=0,"",RES_hhdet_in_tes!N122/RES_hhdet_in_fec!N122)</f>
        <v>0.79638534996093391</v>
      </c>
      <c r="O122" s="45">
        <f>IF(RES_hhdet_in_tes!O122=0,"",RES_hhdet_in_tes!O122/RES_hhdet_in_fec!O122)</f>
        <v>0.80095987514549383</v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>
        <f>IF(RES_hhdet_in_tes!R122=0,"",RES_hhdet_in_tes!R122/RES_hhdet_in_fec!R122)</f>
        <v>0.82510520375670993</v>
      </c>
      <c r="S122" s="45">
        <f>IF(RES_hhdet_in_tes!S122=0,"",RES_hhdet_in_tes!S122/RES_hhdet_in_fec!S122)</f>
        <v>0.83817662738001031</v>
      </c>
      <c r="T122" s="45">
        <f>IF(RES_hhdet_in_tes!T122=0,"",RES_hhdet_in_tes!T122/RES_hhdet_in_fec!T122)</f>
        <v>0.85223052773576502</v>
      </c>
      <c r="U122" s="45">
        <f>IF(RES_hhdet_in_tes!U122=0,"",RES_hhdet_in_tes!U122/RES_hhdet_in_fec!U122)</f>
        <v>0.86565107015716558</v>
      </c>
      <c r="V122" s="45">
        <f>IF(RES_hhdet_in_tes!V122=0,"",RES_hhdet_in_tes!V122/RES_hhdet_in_fec!V122)</f>
        <v>0.87682241997738619</v>
      </c>
      <c r="W122" s="45">
        <f>IF(RES_hhdet_in_tes!W122=0,"",RES_hhdet_in_tes!W122/RES_hhdet_in_fec!W122)</f>
        <v>0.8851769865914173</v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 t="str">
        <f>IF(RES_hhdet_in_tes!C124=0,"",RES_hhdet_in_tes!C124/RES_hhdet_in_fec!C124)</f>
        <v/>
      </c>
      <c r="D124" s="119" t="str">
        <f>IF(RES_hhdet_in_tes!D124=0,"",RES_hhdet_in_tes!D124/RES_hhdet_in_fec!D124)</f>
        <v/>
      </c>
      <c r="E124" s="119" t="str">
        <f>IF(RES_hhdet_in_tes!E124=0,"",RES_hhdet_in_tes!E124/RES_hhdet_in_fec!E124)</f>
        <v/>
      </c>
      <c r="F124" s="119">
        <f>IF(RES_hhdet_in_tes!F124=0,"",RES_hhdet_in_tes!F124/RES_hhdet_in_fec!F124)</f>
        <v>0.77426089743028537</v>
      </c>
      <c r="G124" s="119">
        <f>IF(RES_hhdet_in_tes!G124=0,"",RES_hhdet_in_tes!G124/RES_hhdet_in_fec!G124)</f>
        <v>0.76324625162410298</v>
      </c>
      <c r="H124" s="119">
        <f>IF(RES_hhdet_in_tes!H124=0,"",RES_hhdet_in_tes!H124/RES_hhdet_in_fec!H124)</f>
        <v>0.79216161797088891</v>
      </c>
      <c r="I124" s="119" t="str">
        <f>IF(RES_hhdet_in_tes!I124=0,"",RES_hhdet_in_tes!I124/RES_hhdet_in_fec!I124)</f>
        <v/>
      </c>
      <c r="J124" s="119">
        <f>IF(RES_hhdet_in_tes!J124=0,"",RES_hhdet_in_tes!J124/RES_hhdet_in_fec!J124)</f>
        <v>0.82678124796018382</v>
      </c>
      <c r="K124" s="119">
        <f>IF(RES_hhdet_in_tes!K124=0,"",RES_hhdet_in_tes!K124/RES_hhdet_in_fec!K124)</f>
        <v>0.81859835350186827</v>
      </c>
      <c r="L124" s="119">
        <f>IF(RES_hhdet_in_tes!L124=0,"",RES_hhdet_in_tes!L124/RES_hhdet_in_fec!L124)</f>
        <v>0.79650657385067547</v>
      </c>
      <c r="M124" s="119">
        <f>IF(RES_hhdet_in_tes!M124=0,"",RES_hhdet_in_tes!M124/RES_hhdet_in_fec!M124)</f>
        <v>0.79916298600243163</v>
      </c>
      <c r="N124" s="119">
        <f>IF(RES_hhdet_in_tes!N124=0,"",RES_hhdet_in_tes!N124/RES_hhdet_in_fec!N124)</f>
        <v>0.82659290664489582</v>
      </c>
      <c r="O124" s="119">
        <f>IF(RES_hhdet_in_tes!O124=0,"",RES_hhdet_in_tes!O124/RES_hhdet_in_fec!O124)</f>
        <v>0.82115632754846812</v>
      </c>
      <c r="P124" s="119">
        <f>IF(RES_hhdet_in_tes!P124=0,"",RES_hhdet_in_tes!P124/RES_hhdet_in_fec!P124)</f>
        <v>0.8132484676492131</v>
      </c>
      <c r="Q124" s="119">
        <f>IF(RES_hhdet_in_tes!Q124=0,"",RES_hhdet_in_tes!Q124/RES_hhdet_in_fec!Q124)</f>
        <v>0.8267555802708364</v>
      </c>
      <c r="R124" s="119">
        <f>IF(RES_hhdet_in_tes!R124=0,"",RES_hhdet_in_tes!R124/RES_hhdet_in_fec!R124)</f>
        <v>0.84250044534279611</v>
      </c>
      <c r="S124" s="119">
        <f>IF(RES_hhdet_in_tes!S124=0,"",RES_hhdet_in_tes!S124/RES_hhdet_in_fec!S124)</f>
        <v>0.86137119058955469</v>
      </c>
      <c r="T124" s="119">
        <f>IF(RES_hhdet_in_tes!T124=0,"",RES_hhdet_in_tes!T124/RES_hhdet_in_fec!T124)</f>
        <v>0.87199332177679334</v>
      </c>
      <c r="U124" s="119">
        <f>IF(RES_hhdet_in_tes!U124=0,"",RES_hhdet_in_tes!U124/RES_hhdet_in_fec!U124)</f>
        <v>0.877693163183211</v>
      </c>
      <c r="V124" s="119" t="str">
        <f>IF(RES_hhdet_in_tes!V124=0,"",RES_hhdet_in_tes!V124/RES_hhdet_in_fec!V124)</f>
        <v/>
      </c>
      <c r="W124" s="119" t="str">
        <f>IF(RES_hhdet_in_tes!W124=0,"",RES_hhdet_in_tes!W124/RES_hhdet_in_fec!W124)</f>
        <v/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 t="str">
        <f>IF(RES_hhdet_in_tes!C125=0,"",RES_hhdet_in_tes!C125/RES_hhdet_in_fec!C125)</f>
        <v/>
      </c>
      <c r="D125" s="124" t="str">
        <f>IF(RES_hhdet_in_tes!D125=0,"",RES_hhdet_in_tes!D125/RES_hhdet_in_fec!D125)</f>
        <v/>
      </c>
      <c r="E125" s="124" t="str">
        <f>IF(RES_hhdet_in_tes!E125=0,"",RES_hhdet_in_tes!E125/RES_hhdet_in_fec!E125)</f>
        <v/>
      </c>
      <c r="F125" s="124">
        <f>IF(RES_hhdet_in_tes!F125=0,"",RES_hhdet_in_tes!F125/RES_hhdet_in_fec!F125)</f>
        <v>0.76144672920562417</v>
      </c>
      <c r="G125" s="124">
        <f>IF(RES_hhdet_in_tes!G125=0,"",RES_hhdet_in_tes!G125/RES_hhdet_in_fec!G125)</f>
        <v>0.76384380023499132</v>
      </c>
      <c r="H125" s="124">
        <f>IF(RES_hhdet_in_tes!H125=0,"",RES_hhdet_in_tes!H125/RES_hhdet_in_fec!H125)</f>
        <v>0.7662781828119295</v>
      </c>
      <c r="I125" s="124" t="str">
        <f>IF(RES_hhdet_in_tes!I125=0,"",RES_hhdet_in_tes!I125/RES_hhdet_in_fec!I125)</f>
        <v/>
      </c>
      <c r="J125" s="124">
        <f>IF(RES_hhdet_in_tes!J125=0,"",RES_hhdet_in_tes!J125/RES_hhdet_in_fec!J125)</f>
        <v>0.77137908305264447</v>
      </c>
      <c r="K125" s="124">
        <f>IF(RES_hhdet_in_tes!K125=0,"",RES_hhdet_in_tes!K125/RES_hhdet_in_fec!K125)</f>
        <v>0.77415671247853324</v>
      </c>
      <c r="L125" s="124">
        <f>IF(RES_hhdet_in_tes!L125=0,"",RES_hhdet_in_tes!L125/RES_hhdet_in_fec!L125)</f>
        <v>0.77712745859744614</v>
      </c>
      <c r="M125" s="124">
        <f>IF(RES_hhdet_in_tes!M125=0,"",RES_hhdet_in_tes!M125/RES_hhdet_in_fec!M125)</f>
        <v>0.78121040409687792</v>
      </c>
      <c r="N125" s="124">
        <f>IF(RES_hhdet_in_tes!N125=0,"",RES_hhdet_in_tes!N125/RES_hhdet_in_fec!N125)</f>
        <v>0.78669569971302866</v>
      </c>
      <c r="O125" s="124">
        <f>IF(RES_hhdet_in_tes!O125=0,"",RES_hhdet_in_tes!O125/RES_hhdet_in_fec!O125)</f>
        <v>0.7939780965700709</v>
      </c>
      <c r="P125" s="124">
        <f>IF(RES_hhdet_in_tes!P125=0,"",RES_hhdet_in_tes!P125/RES_hhdet_in_fec!P125)</f>
        <v>0.80243178690856198</v>
      </c>
      <c r="Q125" s="124">
        <f>IF(RES_hhdet_in_tes!Q125=0,"",RES_hhdet_in_tes!Q125/RES_hhdet_in_fec!Q125)</f>
        <v>0.81033066941876097</v>
      </c>
      <c r="R125" s="124">
        <f>IF(RES_hhdet_in_tes!R125=0,"",RES_hhdet_in_tes!R125/RES_hhdet_in_fec!R125)</f>
        <v>0.81642958717484504</v>
      </c>
      <c r="S125" s="124">
        <f>IF(RES_hhdet_in_tes!S125=0,"",RES_hhdet_in_tes!S125/RES_hhdet_in_fec!S125)</f>
        <v>0.82235988407085925</v>
      </c>
      <c r="T125" s="124">
        <f>IF(RES_hhdet_in_tes!T125=0,"",RES_hhdet_in_tes!T125/RES_hhdet_in_fec!T125)</f>
        <v>0.82808333626195962</v>
      </c>
      <c r="U125" s="124">
        <f>IF(RES_hhdet_in_tes!U125=0,"",RES_hhdet_in_tes!U125/RES_hhdet_in_fec!U125)</f>
        <v>0.8335707744102494</v>
      </c>
      <c r="V125" s="124" t="str">
        <f>IF(RES_hhdet_in_tes!V125=0,"",RES_hhdet_in_tes!V125/RES_hhdet_in_fec!V125)</f>
        <v/>
      </c>
      <c r="W125" s="124" t="str">
        <f>IF(RES_hhdet_in_tes!W125=0,"",RES_hhdet_in_tes!W125/RES_hhdet_in_fec!W125)</f>
        <v/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 t="str">
        <f>IF(RES_hhdet_in_tes!C126=0,"",RES_hhdet_in_tes!C126/RES_hhdet_in_fec!C126)</f>
        <v/>
      </c>
      <c r="D126" s="111" t="str">
        <f>IF(RES_hhdet_in_tes!D126=0,"",RES_hhdet_in_tes!D126/RES_hhdet_in_fec!D126)</f>
        <v/>
      </c>
      <c r="E126" s="111" t="str">
        <f>IF(RES_hhdet_in_tes!E126=0,"",RES_hhdet_in_tes!E126/RES_hhdet_in_fec!E126)</f>
        <v/>
      </c>
      <c r="F126" s="111">
        <f>IF(RES_hhdet_in_tes!F126=0,"",RES_hhdet_in_tes!F126/RES_hhdet_in_fec!F126)</f>
        <v>0.76058742093756893</v>
      </c>
      <c r="G126" s="111">
        <f>IF(RES_hhdet_in_tes!G126=0,"",RES_hhdet_in_tes!G126/RES_hhdet_in_fec!G126)</f>
        <v>0.76300241883362119</v>
      </c>
      <c r="H126" s="111">
        <f>IF(RES_hhdet_in_tes!H126=0,"",RES_hhdet_in_tes!H126/RES_hhdet_in_fec!H126)</f>
        <v>0.76546837026646886</v>
      </c>
      <c r="I126" s="111" t="str">
        <f>IF(RES_hhdet_in_tes!I126=0,"",RES_hhdet_in_tes!I126/RES_hhdet_in_fec!I126)</f>
        <v/>
      </c>
      <c r="J126" s="111">
        <f>IF(RES_hhdet_in_tes!J126=0,"",RES_hhdet_in_tes!J126/RES_hhdet_in_fec!J126)</f>
        <v>0.77063787461414357</v>
      </c>
      <c r="K126" s="111">
        <f>IF(RES_hhdet_in_tes!K126=0,"",RES_hhdet_in_tes!K126/RES_hhdet_in_fec!K126)</f>
        <v>0.77343193860744108</v>
      </c>
      <c r="L126" s="111">
        <f>IF(RES_hhdet_in_tes!L126=0,"",RES_hhdet_in_tes!L126/RES_hhdet_in_fec!L126)</f>
        <v>0.77639053605566088</v>
      </c>
      <c r="M126" s="111">
        <f>IF(RES_hhdet_in_tes!M126=0,"",RES_hhdet_in_tes!M126/RES_hhdet_in_fec!M126)</f>
        <v>0.78048708357694385</v>
      </c>
      <c r="N126" s="111">
        <f>IF(RES_hhdet_in_tes!N126=0,"",RES_hhdet_in_tes!N126/RES_hhdet_in_fec!N126)</f>
        <v>0.78602935108562111</v>
      </c>
      <c r="O126" s="111">
        <f>IF(RES_hhdet_in_tes!O126=0,"",RES_hhdet_in_tes!O126/RES_hhdet_in_fec!O126)</f>
        <v>0.79328713631006631</v>
      </c>
      <c r="P126" s="111">
        <f>IF(RES_hhdet_in_tes!P126=0,"",RES_hhdet_in_tes!P126/RES_hhdet_in_fec!P126)</f>
        <v>0.80174712929124492</v>
      </c>
      <c r="Q126" s="111">
        <f>IF(RES_hhdet_in_tes!Q126=0,"",RES_hhdet_in_tes!Q126/RES_hhdet_in_fec!Q126)</f>
        <v>0.809728938562011</v>
      </c>
      <c r="R126" s="111">
        <f>IF(RES_hhdet_in_tes!R126=0,"",RES_hhdet_in_tes!R126/RES_hhdet_in_fec!R126)</f>
        <v>0.81584513260639113</v>
      </c>
      <c r="S126" s="111">
        <f>IF(RES_hhdet_in_tes!S126=0,"",RES_hhdet_in_tes!S126/RES_hhdet_in_fec!S126)</f>
        <v>0.82179516697778332</v>
      </c>
      <c r="T126" s="111">
        <f>IF(RES_hhdet_in_tes!T126=0,"",RES_hhdet_in_tes!T126/RES_hhdet_in_fec!T126)</f>
        <v>0.82753928609774774</v>
      </c>
      <c r="U126" s="111">
        <f>IF(RES_hhdet_in_tes!U126=0,"",RES_hhdet_in_tes!U126/RES_hhdet_in_fec!U126)</f>
        <v>0.83303773438786233</v>
      </c>
      <c r="V126" s="111" t="str">
        <f>IF(RES_hhdet_in_tes!V126=0,"",RES_hhdet_in_tes!V126/RES_hhdet_in_fec!V126)</f>
        <v/>
      </c>
      <c r="W126" s="111" t="str">
        <f>IF(RES_hhdet_in_tes!W126=0,"",RES_hhdet_in_tes!W126/RES_hhdet_in_fec!W126)</f>
        <v/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 t="str">
        <f>IF(RES_hhdet_in_tes!C127=0,"",RES_hhdet_in_tes!C127/RES_hhdet_in_fec!C127)</f>
        <v/>
      </c>
      <c r="D127" s="111" t="str">
        <f>IF(RES_hhdet_in_tes!D127=0,"",RES_hhdet_in_tes!D127/RES_hhdet_in_fec!D127)</f>
        <v/>
      </c>
      <c r="E127" s="111" t="str">
        <f>IF(RES_hhdet_in_tes!E127=0,"",RES_hhdet_in_tes!E127/RES_hhdet_in_fec!E127)</f>
        <v/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 t="str">
        <f>IF(RES_hhdet_in_tes!I127=0,"",RES_hhdet_in_tes!I127/RES_hhdet_in_fec!I127)</f>
        <v/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 t="str">
        <f>IF(RES_hhdet_in_tes!V127=0,"",RES_hhdet_in_tes!V127/RES_hhdet_in_fec!V127)</f>
        <v/>
      </c>
      <c r="W127" s="111" t="str">
        <f>IF(RES_hhdet_in_tes!W127=0,"",RES_hhdet_in_tes!W127/RES_hhdet_in_fec!W127)</f>
        <v/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 t="str">
        <f>IF(RES_hhdet_in_tes!C128=0,"",RES_hhdet_in_tes!C128/RES_hhdet_in_fec!C128)</f>
        <v/>
      </c>
      <c r="D128" s="124" t="str">
        <f>IF(RES_hhdet_in_tes!D128=0,"",RES_hhdet_in_tes!D128/RES_hhdet_in_fec!D128)</f>
        <v/>
      </c>
      <c r="E128" s="124" t="str">
        <f>IF(RES_hhdet_in_tes!E128=0,"",RES_hhdet_in_tes!E128/RES_hhdet_in_fec!E128)</f>
        <v/>
      </c>
      <c r="F128" s="124">
        <f>IF(RES_hhdet_in_tes!F128=0,"",RES_hhdet_in_tes!F128/RES_hhdet_in_fec!F128)</f>
        <v>2.5331946598946562</v>
      </c>
      <c r="G128" s="124">
        <f>IF(RES_hhdet_in_tes!G128=0,"",RES_hhdet_in_tes!G128/RES_hhdet_in_fec!G128)</f>
        <v>2.6111801381342632</v>
      </c>
      <c r="H128" s="124">
        <f>IF(RES_hhdet_in_tes!H128=0,"",RES_hhdet_in_tes!H128/RES_hhdet_in_fec!H128)</f>
        <v>2.6898157649043779</v>
      </c>
      <c r="I128" s="124" t="str">
        <f>IF(RES_hhdet_in_tes!I128=0,"",RES_hhdet_in_tes!I128/RES_hhdet_in_fec!I128)</f>
        <v/>
      </c>
      <c r="J128" s="124">
        <f>IF(RES_hhdet_in_tes!J128=0,"",RES_hhdet_in_tes!J128/RES_hhdet_in_fec!J128)</f>
        <v>2.8501547656521535</v>
      </c>
      <c r="K128" s="124">
        <f>IF(RES_hhdet_in_tes!K128=0,"",RES_hhdet_in_tes!K128/RES_hhdet_in_fec!K128)</f>
        <v>2.9330530699776549</v>
      </c>
      <c r="L128" s="124">
        <f>IF(RES_hhdet_in_tes!L128=0,"",RES_hhdet_in_tes!L128/RES_hhdet_in_fec!L128)</f>
        <v>3.018087456963455</v>
      </c>
      <c r="M128" s="124">
        <f>IF(RES_hhdet_in_tes!M128=0,"",RES_hhdet_in_tes!M128/RES_hhdet_in_fec!M128)</f>
        <v>3.1196530195284069</v>
      </c>
      <c r="N128" s="124">
        <f>IF(RES_hhdet_in_tes!N128=0,"",RES_hhdet_in_tes!N128/RES_hhdet_in_fec!N128)</f>
        <v>3.2424606963943838</v>
      </c>
      <c r="O128" s="124">
        <f>IF(RES_hhdet_in_tes!O128=0,"",RES_hhdet_in_tes!O128/RES_hhdet_in_fec!O128)</f>
        <v>3.3891149197225214</v>
      </c>
      <c r="P128" s="124">
        <f>IF(RES_hhdet_in_tes!P128=0,"",RES_hhdet_in_tes!P128/RES_hhdet_in_fec!P128)</f>
        <v>3.5481582670030907</v>
      </c>
      <c r="Q128" s="124">
        <f>IF(RES_hhdet_in_tes!Q128=0,"",RES_hhdet_in_tes!Q128/RES_hhdet_in_fec!Q128)</f>
        <v>3.6848375091445051</v>
      </c>
      <c r="R128" s="124">
        <f>IF(RES_hhdet_in_tes!R128=0,"",RES_hhdet_in_tes!R128/RES_hhdet_in_fec!R128)</f>
        <v>3.7705843547238675</v>
      </c>
      <c r="S128" s="124">
        <f>IF(RES_hhdet_in_tes!S128=0,"",RES_hhdet_in_tes!S128/RES_hhdet_in_fec!S128)</f>
        <v>3.8388346336861203</v>
      </c>
      <c r="T128" s="124">
        <f>IF(RES_hhdet_in_tes!T128=0,"",RES_hhdet_in_tes!T128/RES_hhdet_in_fec!T128)</f>
        <v>3.8958603398526326</v>
      </c>
      <c r="U128" s="124">
        <f>IF(RES_hhdet_in_tes!U128=0,"",RES_hhdet_in_tes!U128/RES_hhdet_in_fec!U128)</f>
        <v>3.9477749294146567</v>
      </c>
      <c r="V128" s="124" t="str">
        <f>IF(RES_hhdet_in_tes!V128=0,"",RES_hhdet_in_tes!V128/RES_hhdet_in_fec!V128)</f>
        <v/>
      </c>
      <c r="W128" s="124" t="str">
        <f>IF(RES_hhdet_in_tes!W128=0,"",RES_hhdet_in_tes!W128/RES_hhdet_in_fec!W128)</f>
        <v/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 t="str">
        <f>IF(RES_hhdet_in_tes!C129=0,"",RES_hhdet_in_tes!C129/RES_hhdet_in_fec!C129)</f>
        <v/>
      </c>
      <c r="D129" s="111" t="str">
        <f>IF(RES_hhdet_in_tes!D129=0,"",RES_hhdet_in_tes!D129/RES_hhdet_in_fec!D129)</f>
        <v/>
      </c>
      <c r="E129" s="111" t="str">
        <f>IF(RES_hhdet_in_tes!E129=0,"",RES_hhdet_in_tes!E129/RES_hhdet_in_fec!E129)</f>
        <v/>
      </c>
      <c r="F129" s="111">
        <f>IF(RES_hhdet_in_tes!F129=0,"",RES_hhdet_in_tes!F129/RES_hhdet_in_fec!F129)</f>
        <v>2.5331946598946562</v>
      </c>
      <c r="G129" s="111">
        <f>IF(RES_hhdet_in_tes!G129=0,"",RES_hhdet_in_tes!G129/RES_hhdet_in_fec!G129)</f>
        <v>2.6111801381342632</v>
      </c>
      <c r="H129" s="111">
        <f>IF(RES_hhdet_in_tes!H129=0,"",RES_hhdet_in_tes!H129/RES_hhdet_in_fec!H129)</f>
        <v>2.6898157649043779</v>
      </c>
      <c r="I129" s="111" t="str">
        <f>IF(RES_hhdet_in_tes!I129=0,"",RES_hhdet_in_tes!I129/RES_hhdet_in_fec!I129)</f>
        <v/>
      </c>
      <c r="J129" s="111">
        <f>IF(RES_hhdet_in_tes!J129=0,"",RES_hhdet_in_tes!J129/RES_hhdet_in_fec!J129)</f>
        <v>2.8501547656521535</v>
      </c>
      <c r="K129" s="111">
        <f>IF(RES_hhdet_in_tes!K129=0,"",RES_hhdet_in_tes!K129/RES_hhdet_in_fec!K129)</f>
        <v>2.9330530699776549</v>
      </c>
      <c r="L129" s="111">
        <f>IF(RES_hhdet_in_tes!L129=0,"",RES_hhdet_in_tes!L129/RES_hhdet_in_fec!L129)</f>
        <v>3.018087456963455</v>
      </c>
      <c r="M129" s="111">
        <f>IF(RES_hhdet_in_tes!M129=0,"",RES_hhdet_in_tes!M129/RES_hhdet_in_fec!M129)</f>
        <v>3.1196530195284069</v>
      </c>
      <c r="N129" s="111">
        <f>IF(RES_hhdet_in_tes!N129=0,"",RES_hhdet_in_tes!N129/RES_hhdet_in_fec!N129)</f>
        <v>3.2424606963943838</v>
      </c>
      <c r="O129" s="111">
        <f>IF(RES_hhdet_in_tes!O129=0,"",RES_hhdet_in_tes!O129/RES_hhdet_in_fec!O129)</f>
        <v>3.3891149197225214</v>
      </c>
      <c r="P129" s="111">
        <f>IF(RES_hhdet_in_tes!P129=0,"",RES_hhdet_in_tes!P129/RES_hhdet_in_fec!P129)</f>
        <v>3.5481582670030907</v>
      </c>
      <c r="Q129" s="111">
        <f>IF(RES_hhdet_in_tes!Q129=0,"",RES_hhdet_in_tes!Q129/RES_hhdet_in_fec!Q129)</f>
        <v>3.6848375091445051</v>
      </c>
      <c r="R129" s="111">
        <f>IF(RES_hhdet_in_tes!R129=0,"",RES_hhdet_in_tes!R129/RES_hhdet_in_fec!R129)</f>
        <v>3.7705843547238675</v>
      </c>
      <c r="S129" s="111">
        <f>IF(RES_hhdet_in_tes!S129=0,"",RES_hhdet_in_tes!S129/RES_hhdet_in_fec!S129)</f>
        <v>3.8388346336861203</v>
      </c>
      <c r="T129" s="111">
        <f>IF(RES_hhdet_in_tes!T129=0,"",RES_hhdet_in_tes!T129/RES_hhdet_in_fec!T129)</f>
        <v>3.8958603398526326</v>
      </c>
      <c r="U129" s="111">
        <f>IF(RES_hhdet_in_tes!U129=0,"",RES_hhdet_in_tes!U129/RES_hhdet_in_fec!U129)</f>
        <v>3.9477749294146567</v>
      </c>
      <c r="V129" s="111" t="str">
        <f>IF(RES_hhdet_in_tes!V129=0,"",RES_hhdet_in_tes!V129/RES_hhdet_in_fec!V129)</f>
        <v/>
      </c>
      <c r="W129" s="111" t="str">
        <f>IF(RES_hhdet_in_tes!W129=0,"",RES_hhdet_in_tes!W129/RES_hhdet_in_fec!W129)</f>
        <v/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 t="str">
        <f>IF(RES_hhdet_in_tes!C130=0,"",RES_hhdet_in_tes!C130/RES_hhdet_in_fec!C130)</f>
        <v/>
      </c>
      <c r="D130" s="124" t="str">
        <f>IF(RES_hhdet_in_tes!D130=0,"",RES_hhdet_in_tes!D130/RES_hhdet_in_fec!D130)</f>
        <v/>
      </c>
      <c r="E130" s="124" t="str">
        <f>IF(RES_hhdet_in_tes!E130=0,"",RES_hhdet_in_tes!E130/RES_hhdet_in_fec!E130)</f>
        <v/>
      </c>
      <c r="F130" s="124">
        <f>IF(RES_hhdet_in_tes!F130=0,"",RES_hhdet_in_tes!F130/RES_hhdet_in_fec!F130)</f>
        <v>0.78728270099662956</v>
      </c>
      <c r="G130" s="124">
        <f>IF(RES_hhdet_in_tes!G130=0,"",RES_hhdet_in_tes!G130/RES_hhdet_in_fec!G130)</f>
        <v>0.67785882060158398</v>
      </c>
      <c r="H130" s="124">
        <f>IF(RES_hhdet_in_tes!H130=0,"",RES_hhdet_in_tes!H130/RES_hhdet_in_fec!H130)</f>
        <v>0.81566192422925621</v>
      </c>
      <c r="I130" s="124" t="str">
        <f>IF(RES_hhdet_in_tes!I130=0,"",RES_hhdet_in_tes!I130/RES_hhdet_in_fec!I130)</f>
        <v/>
      </c>
      <c r="J130" s="124">
        <f>IF(RES_hhdet_in_tes!J130=0,"",RES_hhdet_in_tes!J130/RES_hhdet_in_fec!J130)</f>
        <v>0.73499916048293634</v>
      </c>
      <c r="K130" s="124">
        <f>IF(RES_hhdet_in_tes!K130=0,"",RES_hhdet_in_tes!K130/RES_hhdet_in_fec!K130)</f>
        <v>0.73057331068731668</v>
      </c>
      <c r="L130" s="124">
        <f>IF(RES_hhdet_in_tes!L130=0,"",RES_hhdet_in_tes!L130/RES_hhdet_in_fec!L130)</f>
        <v>0.79036124140422925</v>
      </c>
      <c r="M130" s="124">
        <f>IF(RES_hhdet_in_tes!M130=0,"",RES_hhdet_in_tes!M130/RES_hhdet_in_fec!M130)</f>
        <v>0.83188198587302276</v>
      </c>
      <c r="N130" s="124">
        <f>IF(RES_hhdet_in_tes!N130=0,"",RES_hhdet_in_tes!N130/RES_hhdet_in_fec!N130)</f>
        <v>0.82890173868323413</v>
      </c>
      <c r="O130" s="124">
        <f>IF(RES_hhdet_in_tes!O130=0,"",RES_hhdet_in_tes!O130/RES_hhdet_in_fec!O130)</f>
        <v>0.84346382545545895</v>
      </c>
      <c r="P130" s="124">
        <f>IF(RES_hhdet_in_tes!P130=0,"",RES_hhdet_in_tes!P130/RES_hhdet_in_fec!P130)</f>
        <v>0.85473099194404534</v>
      </c>
      <c r="Q130" s="124">
        <f>IF(RES_hhdet_in_tes!Q130=0,"",RES_hhdet_in_tes!Q130/RES_hhdet_in_fec!Q130)</f>
        <v>0.85586623734726541</v>
      </c>
      <c r="R130" s="124">
        <f>IF(RES_hhdet_in_tes!R130=0,"",RES_hhdet_in_tes!R130/RES_hhdet_in_fec!R130)</f>
        <v>0.85321983782436539</v>
      </c>
      <c r="S130" s="124">
        <f>IF(RES_hhdet_in_tes!S130=0,"",RES_hhdet_in_tes!S130/RES_hhdet_in_fec!S130)</f>
        <v>0.84280882337774654</v>
      </c>
      <c r="T130" s="124">
        <f>IF(RES_hhdet_in_tes!T130=0,"",RES_hhdet_in_tes!T130/RES_hhdet_in_fec!T130)</f>
        <v>0.81496983191412564</v>
      </c>
      <c r="U130" s="124">
        <f>IF(RES_hhdet_in_tes!U130=0,"",RES_hhdet_in_tes!U130/RES_hhdet_in_fec!U130)</f>
        <v>0.8368993752409386</v>
      </c>
      <c r="V130" s="124" t="str">
        <f>IF(RES_hhdet_in_tes!V130=0,"",RES_hhdet_in_tes!V130/RES_hhdet_in_fec!V130)</f>
        <v/>
      </c>
      <c r="W130" s="124" t="str">
        <f>IF(RES_hhdet_in_tes!W130=0,"",RES_hhdet_in_tes!W130/RES_hhdet_in_fec!W130)</f>
        <v/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 t="str">
        <f>IF(RES_hhdet_in_tes!C131=0,"",RES_hhdet_in_tes!C131/RES_hhdet_in_fec!C131)</f>
        <v/>
      </c>
      <c r="D131" s="111" t="str">
        <f>IF(RES_hhdet_in_tes!D131=0,"",RES_hhdet_in_tes!D131/RES_hhdet_in_fec!D131)</f>
        <v/>
      </c>
      <c r="E131" s="111" t="str">
        <f>IF(RES_hhdet_in_tes!E131=0,"",RES_hhdet_in_tes!E131/RES_hhdet_in_fec!E131)</f>
        <v/>
      </c>
      <c r="F131" s="111">
        <f>IF(RES_hhdet_in_tes!F131=0,"",RES_hhdet_in_tes!F131/RES_hhdet_in_fec!F131)</f>
        <v>0.81031931147160807</v>
      </c>
      <c r="G131" s="111">
        <f>IF(RES_hhdet_in_tes!G131=0,"",RES_hhdet_in_tes!G131/RES_hhdet_in_fec!G131)</f>
        <v>0.81289221680564872</v>
      </c>
      <c r="H131" s="111">
        <f>IF(RES_hhdet_in_tes!H131=0,"",RES_hhdet_in_tes!H131/RES_hhdet_in_fec!H131)</f>
        <v>0.81551940733257633</v>
      </c>
      <c r="I131" s="111" t="str">
        <f>IF(RES_hhdet_in_tes!I131=0,"",RES_hhdet_in_tes!I131/RES_hhdet_in_fec!I131)</f>
        <v/>
      </c>
      <c r="J131" s="111">
        <f>IF(RES_hhdet_in_tes!J131=0,"",RES_hhdet_in_tes!J131/RES_hhdet_in_fec!J131)</f>
        <v>0.82102692571684521</v>
      </c>
      <c r="K131" s="111">
        <f>IF(RES_hhdet_in_tes!K131=0,"",RES_hhdet_in_tes!K131/RES_hhdet_in_fec!K131)</f>
        <v>0.82400368282448377</v>
      </c>
      <c r="L131" s="111">
        <f>IF(RES_hhdet_in_tes!L131=0,"",RES_hhdet_in_tes!L131/RES_hhdet_in_fec!L131)</f>
        <v>0.82715573159779621</v>
      </c>
      <c r="M131" s="111">
        <f>IF(RES_hhdet_in_tes!M131=0,"",RES_hhdet_in_tes!M131/RES_hhdet_in_fec!M131)</f>
        <v>0.83152013662932411</v>
      </c>
      <c r="N131" s="111">
        <f>IF(RES_hhdet_in_tes!N131=0,"",RES_hhdet_in_tes!N131/RES_hhdet_in_fec!N131)</f>
        <v>0.83742479172615281</v>
      </c>
      <c r="O131" s="111">
        <f>IF(RES_hhdet_in_tes!O131=0,"",RES_hhdet_in_tes!O131/RES_hhdet_in_fec!O131)</f>
        <v>0.84515713565399675</v>
      </c>
      <c r="P131" s="111">
        <f>IF(RES_hhdet_in_tes!P131=0,"",RES_hhdet_in_tes!P131/RES_hhdet_in_fec!P131)</f>
        <v>0.85417029508689002</v>
      </c>
      <c r="Q131" s="111">
        <f>IF(RES_hhdet_in_tes!Q131=0,"",RES_hhdet_in_tes!Q131/RES_hhdet_in_fec!Q131)</f>
        <v>0.86267400421293905</v>
      </c>
      <c r="R131" s="111">
        <f>IF(RES_hhdet_in_tes!R131=0,"",RES_hhdet_in_tes!R131/RES_hhdet_in_fec!R131)</f>
        <v>0.86919011269756197</v>
      </c>
      <c r="S131" s="111">
        <f>IF(RES_hhdet_in_tes!S131=0,"",RES_hhdet_in_tes!S131/RES_hhdet_in_fec!S131)</f>
        <v>0.87552919696629172</v>
      </c>
      <c r="T131" s="111">
        <f>IF(RES_hhdet_in_tes!T131=0,"",RES_hhdet_in_tes!T131/RES_hhdet_in_fec!T131)</f>
        <v>0.88164890197608892</v>
      </c>
      <c r="U131" s="111">
        <f>IF(RES_hhdet_in_tes!U131=0,"",RES_hhdet_in_tes!U131/RES_hhdet_in_fec!U131)</f>
        <v>0.88750687268393424</v>
      </c>
      <c r="V131" s="111" t="str">
        <f>IF(RES_hhdet_in_tes!V131=0,"",RES_hhdet_in_tes!V131/RES_hhdet_in_fec!V131)</f>
        <v/>
      </c>
      <c r="W131" s="111" t="str">
        <f>IF(RES_hhdet_in_tes!W131=0,"",RES_hhdet_in_tes!W131/RES_hhdet_in_fec!W131)</f>
        <v/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>
        <f>IF(RES_hhdet_in_tes!F132=0,"",RES_hhdet_in_tes!F132/RES_hhdet_in_fec!F132)</f>
        <v>0.95672673639807015</v>
      </c>
      <c r="G132" s="111" t="str">
        <f>IF(RES_hhdet_in_tes!G132=0,"",RES_hhdet_in_tes!G132/RES_hhdet_in_fec!G132)</f>
        <v/>
      </c>
      <c r="H132" s="111">
        <f>IF(RES_hhdet_in_tes!H132=0,"",RES_hhdet_in_tes!H132/RES_hhdet_in_fec!H132)</f>
        <v>0.96347577998451628</v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>
        <f>IF(RES_hhdet_in_tes!L132=0,"",RES_hhdet_in_tes!L132/RES_hhdet_in_fec!L132)</f>
        <v>0.99803120008135793</v>
      </c>
      <c r="M132" s="111">
        <f>IF(RES_hhdet_in_tes!M132=0,"",RES_hhdet_in_tes!M132/RES_hhdet_in_fec!M132)</f>
        <v>0.96170291182815315</v>
      </c>
      <c r="N132" s="111">
        <f>IF(RES_hhdet_in_tes!N132=0,"",RES_hhdet_in_tes!N132/RES_hhdet_in_fec!N132)</f>
        <v>0.97155666816615005</v>
      </c>
      <c r="O132" s="111">
        <f>IF(RES_hhdet_in_tes!O132=0,"",RES_hhdet_in_tes!O132/RES_hhdet_in_fec!O132)</f>
        <v>0.97310674551262288</v>
      </c>
      <c r="P132" s="111">
        <f>IF(RES_hhdet_in_tes!P132=0,"",RES_hhdet_in_tes!P132/RES_hhdet_in_fec!P132)</f>
        <v>0.96325422385689252</v>
      </c>
      <c r="Q132" s="111">
        <f>IF(RES_hhdet_in_tes!Q132=0,"",RES_hhdet_in_tes!Q132/RES_hhdet_in_fec!Q132)</f>
        <v>0.97493823203894725</v>
      </c>
      <c r="R132" s="111">
        <f>IF(RES_hhdet_in_tes!R132=0,"",RES_hhdet_in_tes!R132/RES_hhdet_in_fec!R132)</f>
        <v>0.97705721553361791</v>
      </c>
      <c r="S132" s="111">
        <f>IF(RES_hhdet_in_tes!S132=0,"",RES_hhdet_in_tes!S132/RES_hhdet_in_fec!S132)</f>
        <v>0.97709142095288692</v>
      </c>
      <c r="T132" s="111">
        <f>IF(RES_hhdet_in_tes!T132=0,"",RES_hhdet_in_tes!T132/RES_hhdet_in_fec!T132)</f>
        <v>0.97952453762022418</v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>
        <f>IF(RES_hhdet_in_tes!F133=0,"",RES_hhdet_in_tes!F133/RES_hhdet_in_fec!F133)</f>
        <v>0.81031931147160807</v>
      </c>
      <c r="G133" s="112" t="str">
        <f>IF(RES_hhdet_in_tes!G133=0,"",RES_hhdet_in_tes!G133/RES_hhdet_in_fec!G133)</f>
        <v/>
      </c>
      <c r="H133" s="112">
        <f>IF(RES_hhdet_in_tes!H133=0,"",RES_hhdet_in_tes!H133/RES_hhdet_in_fec!H133)</f>
        <v>0.81551940733257633</v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>
        <f>IF(RES_hhdet_in_tes!L133=0,"",RES_hhdet_in_tes!L133/RES_hhdet_in_fec!L133)</f>
        <v>0.82715573159779621</v>
      </c>
      <c r="M133" s="112">
        <f>IF(RES_hhdet_in_tes!M133=0,"",RES_hhdet_in_tes!M133/RES_hhdet_in_fec!M133)</f>
        <v>0.83152013662932411</v>
      </c>
      <c r="N133" s="112">
        <f>IF(RES_hhdet_in_tes!N133=0,"",RES_hhdet_in_tes!N133/RES_hhdet_in_fec!N133)</f>
        <v>0.83742479172615281</v>
      </c>
      <c r="O133" s="112">
        <f>IF(RES_hhdet_in_tes!O133=0,"",RES_hhdet_in_tes!O133/RES_hhdet_in_fec!O133)</f>
        <v>0.84515713565399686</v>
      </c>
      <c r="P133" s="112">
        <f>IF(RES_hhdet_in_tes!P133=0,"",RES_hhdet_in_tes!P133/RES_hhdet_in_fec!P133)</f>
        <v>0.85417029508689002</v>
      </c>
      <c r="Q133" s="112">
        <f>IF(RES_hhdet_in_tes!Q133=0,"",RES_hhdet_in_tes!Q133/RES_hhdet_in_fec!Q133)</f>
        <v>0.86267400421293905</v>
      </c>
      <c r="R133" s="112">
        <f>IF(RES_hhdet_in_tes!R133=0,"",RES_hhdet_in_tes!R133/RES_hhdet_in_fec!R133)</f>
        <v>0.86919011269756197</v>
      </c>
      <c r="S133" s="112">
        <f>IF(RES_hhdet_in_tes!S133=0,"",RES_hhdet_in_tes!S133/RES_hhdet_in_fec!S133)</f>
        <v>0.87552919696629172</v>
      </c>
      <c r="T133" s="112">
        <f>IF(RES_hhdet_in_tes!T133=0,"",RES_hhdet_in_tes!T133/RES_hhdet_in_fec!T133)</f>
        <v>0.88164890197608892</v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>
        <f>IF(RES_hhdet_in_tes!F134=0,"",RES_hhdet_in_tes!F134/RES_hhdet_in_fec!F134)</f>
        <v>1</v>
      </c>
      <c r="G134" s="113" t="str">
        <f>IF(RES_hhdet_in_tes!G134=0,"",RES_hhdet_in_tes!G134/RES_hhdet_in_fec!G134)</f>
        <v/>
      </c>
      <c r="H134" s="113">
        <f>IF(RES_hhdet_in_tes!H134=0,"",RES_hhdet_in_tes!H134/RES_hhdet_in_fec!H134)</f>
        <v>1</v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>
        <f>IF(RES_hhdet_in_tes!Q134=0,"",RES_hhdet_in_tes!Q134/RES_hhdet_in_fec!Q134)</f>
        <v>1</v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 t="str">
        <f>IF(RES_hhdet_in_tes!C135=0,"",RES_hhdet_in_tes!C135/RES_hhdet_in_fec!C135)</f>
        <v/>
      </c>
      <c r="D135" s="112" t="str">
        <f>IF(RES_hhdet_in_tes!D135=0,"",RES_hhdet_in_tes!D135/RES_hhdet_in_fec!D135)</f>
        <v/>
      </c>
      <c r="E135" s="112" t="str">
        <f>IF(RES_hhdet_in_tes!E135=0,"",RES_hhdet_in_tes!E135/RES_hhdet_in_fec!E135)</f>
        <v/>
      </c>
      <c r="F135" s="112">
        <f>IF(RES_hhdet_in_tes!F135=0,"",RES_hhdet_in_tes!F135/RES_hhdet_in_fec!F135)</f>
        <v>0.65726108527037075</v>
      </c>
      <c r="G135" s="112">
        <f>IF(RES_hhdet_in_tes!G135=0,"",RES_hhdet_in_tes!G135/RES_hhdet_in_fec!G135)</f>
        <v>0.65874801891445212</v>
      </c>
      <c r="H135" s="112" t="str">
        <f>IF(RES_hhdet_in_tes!H135=0,"",RES_hhdet_in_tes!H135/RES_hhdet_in_fec!H135)</f>
        <v/>
      </c>
      <c r="I135" s="112" t="str">
        <f>IF(RES_hhdet_in_tes!I135=0,"",RES_hhdet_in_tes!I135/RES_hhdet_in_fec!I135)</f>
        <v/>
      </c>
      <c r="J135" s="112">
        <f>IF(RES_hhdet_in_tes!J135=0,"",RES_hhdet_in_tes!J135/RES_hhdet_in_fec!J135)</f>
        <v>0.66384923672792207</v>
      </c>
      <c r="K135" s="112">
        <f>IF(RES_hhdet_in_tes!K135=0,"",RES_hhdet_in_tes!K135/RES_hhdet_in_fec!K135)</f>
        <v>0.66596498022580497</v>
      </c>
      <c r="L135" s="112">
        <f>IF(RES_hhdet_in_tes!L135=0,"",RES_hhdet_in_tes!L135/RES_hhdet_in_fec!L135)</f>
        <v>0.66836359470756401</v>
      </c>
      <c r="M135" s="112" t="str">
        <f>IF(RES_hhdet_in_tes!M135=0,"",RES_hhdet_in_tes!M135/RES_hhdet_in_fec!M135)</f>
        <v/>
      </c>
      <c r="N135" s="112">
        <f>IF(RES_hhdet_in_tes!N135=0,"",RES_hhdet_in_tes!N135/RES_hhdet_in_fec!N135)</f>
        <v>0.67972579167377889</v>
      </c>
      <c r="O135" s="112">
        <f>IF(RES_hhdet_in_tes!O135=0,"",RES_hhdet_in_tes!O135/RES_hhdet_in_fec!O135)</f>
        <v>0.69035613081092639</v>
      </c>
      <c r="P135" s="112" t="str">
        <f>IF(RES_hhdet_in_tes!P135=0,"",RES_hhdet_in_tes!P135/RES_hhdet_in_fec!P135)</f>
        <v/>
      </c>
      <c r="Q135" s="112">
        <f>IF(RES_hhdet_in_tes!Q135=0,"",RES_hhdet_in_tes!Q135/RES_hhdet_in_fec!Q135)</f>
        <v>0.7177541244075587</v>
      </c>
      <c r="R135" s="112">
        <f>IF(RES_hhdet_in_tes!R135=0,"",RES_hhdet_in_tes!R135/RES_hhdet_in_fec!R135)</f>
        <v>0.72748134481796978</v>
      </c>
      <c r="S135" s="112">
        <f>IF(RES_hhdet_in_tes!S135=0,"",RES_hhdet_in_tes!S135/RES_hhdet_in_fec!S135)</f>
        <v>0.73711266960718103</v>
      </c>
      <c r="T135" s="112">
        <f>IF(RES_hhdet_in_tes!T135=0,"",RES_hhdet_in_tes!T135/RES_hhdet_in_fec!T135)</f>
        <v>0.74644614778523655</v>
      </c>
      <c r="U135" s="112">
        <f>IF(RES_hhdet_in_tes!U135=0,"",RES_hhdet_in_tes!U135/RES_hhdet_in_fec!U135)</f>
        <v>0.75521375293788484</v>
      </c>
      <c r="V135" s="112" t="str">
        <f>IF(RES_hhdet_in_tes!V135=0,"",RES_hhdet_in_tes!V135/RES_hhdet_in_fec!V135)</f>
        <v/>
      </c>
      <c r="W135" s="112" t="str">
        <f>IF(RES_hhdet_in_tes!W135=0,"",RES_hhdet_in_tes!W135/RES_hhdet_in_fec!W135)</f>
        <v/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>
        <f>IF(RES_hhdet_in_tes!F136=0,"",RES_hhdet_in_tes!F136/RES_hhdet_in_fec!F136)</f>
        <v>0.90863660185239548</v>
      </c>
      <c r="G136" s="113">
        <f>IF(RES_hhdet_in_tes!G136=0,"",RES_hhdet_in_tes!G136/RES_hhdet_in_fec!G136)</f>
        <v>0.92152846355920892</v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>
        <f>IF(RES_hhdet_in_tes!J136=0,"",RES_hhdet_in_tes!J136/RES_hhdet_in_fec!J136)</f>
        <v>0.90278508514280442</v>
      </c>
      <c r="K136" s="113">
        <f>IF(RES_hhdet_in_tes!K136=0,"",RES_hhdet_in_tes!K136/RES_hhdet_in_fec!K136)</f>
        <v>0.91786832162918452</v>
      </c>
      <c r="L136" s="113">
        <f>IF(RES_hhdet_in_tes!L136=0,"",RES_hhdet_in_tes!L136/RES_hhdet_in_fec!L136)</f>
        <v>0.92441093385978301</v>
      </c>
      <c r="M136" s="113" t="str">
        <f>IF(RES_hhdet_in_tes!M136=0,"",RES_hhdet_in_tes!M136/RES_hhdet_in_fec!M136)</f>
        <v/>
      </c>
      <c r="N136" s="113">
        <f>IF(RES_hhdet_in_tes!N136=0,"",RES_hhdet_in_tes!N136/RES_hhdet_in_fec!N136)</f>
        <v>0.93391606795550386</v>
      </c>
      <c r="O136" s="113">
        <f>IF(RES_hhdet_in_tes!O136=0,"",RES_hhdet_in_tes!O136/RES_hhdet_in_fec!O136)</f>
        <v>0.93782944031486215</v>
      </c>
      <c r="P136" s="113" t="str">
        <f>IF(RES_hhdet_in_tes!P136=0,"",RES_hhdet_in_tes!P136/RES_hhdet_in_fec!P136)</f>
        <v/>
      </c>
      <c r="Q136" s="113">
        <f>IF(RES_hhdet_in_tes!Q136=0,"",RES_hhdet_in_tes!Q136/RES_hhdet_in_fec!Q136)</f>
        <v>0.94045809138654091</v>
      </c>
      <c r="R136" s="113">
        <f>IF(RES_hhdet_in_tes!R136=0,"",RES_hhdet_in_tes!R136/RES_hhdet_in_fec!R136)</f>
        <v>0.94511613437523112</v>
      </c>
      <c r="S136" s="113">
        <f>IF(RES_hhdet_in_tes!S136=0,"",RES_hhdet_in_tes!S136/RES_hhdet_in_fec!S136)</f>
        <v>0.94405009244786631</v>
      </c>
      <c r="T136" s="113">
        <f>IF(RES_hhdet_in_tes!T136=0,"",RES_hhdet_in_tes!T136/RES_hhdet_in_fec!T136)</f>
        <v>0.95150756939555847</v>
      </c>
      <c r="U136" s="113">
        <f>IF(RES_hhdet_in_tes!U136=0,"",RES_hhdet_in_tes!U136/RES_hhdet_in_fec!U136)</f>
        <v>0.94737207410723678</v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>
        <f>IF(RES_hhdet_in_tes!F137=0,"",RES_hhdet_in_tes!F137/RES_hhdet_in_fec!F137)</f>
        <v>0.65726108527037075</v>
      </c>
      <c r="G137" s="111">
        <f>IF(RES_hhdet_in_tes!G137=0,"",RES_hhdet_in_tes!G137/RES_hhdet_in_fec!G137)</f>
        <v>0.65874801891445212</v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>
        <f>IF(RES_hhdet_in_tes!J137=0,"",RES_hhdet_in_tes!J137/RES_hhdet_in_fec!J137)</f>
        <v>0.66384923672792218</v>
      </c>
      <c r="K137" s="111">
        <f>IF(RES_hhdet_in_tes!K137=0,"",RES_hhdet_in_tes!K137/RES_hhdet_in_fec!K137)</f>
        <v>0.66596498022580486</v>
      </c>
      <c r="L137" s="111">
        <f>IF(RES_hhdet_in_tes!L137=0,"",RES_hhdet_in_tes!L137/RES_hhdet_in_fec!L137)</f>
        <v>0.66836359470756401</v>
      </c>
      <c r="M137" s="111" t="str">
        <f>IF(RES_hhdet_in_tes!M137=0,"",RES_hhdet_in_tes!M137/RES_hhdet_in_fec!M137)</f>
        <v/>
      </c>
      <c r="N137" s="111">
        <f>IF(RES_hhdet_in_tes!N137=0,"",RES_hhdet_in_tes!N137/RES_hhdet_in_fec!N137)</f>
        <v>0.67972579167377889</v>
      </c>
      <c r="O137" s="111">
        <f>IF(RES_hhdet_in_tes!O137=0,"",RES_hhdet_in_tes!O137/RES_hhdet_in_fec!O137)</f>
        <v>0.69035613081092639</v>
      </c>
      <c r="P137" s="111" t="str">
        <f>IF(RES_hhdet_in_tes!P137=0,"",RES_hhdet_in_tes!P137/RES_hhdet_in_fec!P137)</f>
        <v/>
      </c>
      <c r="Q137" s="111">
        <f>IF(RES_hhdet_in_tes!Q137=0,"",RES_hhdet_in_tes!Q137/RES_hhdet_in_fec!Q137)</f>
        <v>0.7177541244075587</v>
      </c>
      <c r="R137" s="111">
        <f>IF(RES_hhdet_in_tes!R137=0,"",RES_hhdet_in_tes!R137/RES_hhdet_in_fec!R137)</f>
        <v>0.72748134481796978</v>
      </c>
      <c r="S137" s="111">
        <f>IF(RES_hhdet_in_tes!S137=0,"",RES_hhdet_in_tes!S137/RES_hhdet_in_fec!S137)</f>
        <v>0.73711266960718103</v>
      </c>
      <c r="T137" s="111">
        <f>IF(RES_hhdet_in_tes!T137=0,"",RES_hhdet_in_tes!T137/RES_hhdet_in_fec!T137)</f>
        <v>0.74644614778523666</v>
      </c>
      <c r="U137" s="111">
        <f>IF(RES_hhdet_in_tes!U137=0,"",RES_hhdet_in_tes!U137/RES_hhdet_in_fec!U137)</f>
        <v>0.75521375293788484</v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 t="str">
        <f>IF(RES_hhdet_in_tes!M138=0,"",RES_hhdet_in_tes!M138/RES_hhdet_in_fec!M138)</f>
        <v/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 t="str">
        <f>IF(RES_hhdet_in_tes!P138=0,"",RES_hhdet_in_tes!P138/RES_hhdet_in_fec!P138)</f>
        <v/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 t="str">
        <f>IF(RES_hhdet_in_tes!C139=0,"",RES_hhdet_in_tes!C139/RES_hhdet_in_fec!C139)</f>
        <v/>
      </c>
      <c r="D139" s="124" t="str">
        <f>IF(RES_hhdet_in_tes!D139=0,"",RES_hhdet_in_tes!D139/RES_hhdet_in_fec!D139)</f>
        <v/>
      </c>
      <c r="E139" s="124" t="str">
        <f>IF(RES_hhdet_in_tes!E139=0,"",RES_hhdet_in_tes!E139/RES_hhdet_in_fec!E139)</f>
        <v/>
      </c>
      <c r="F139" s="124">
        <f>IF(RES_hhdet_in_tes!F139=0,"",RES_hhdet_in_tes!F139/RES_hhdet_in_fec!F139)</f>
        <v>0.70927817117547154</v>
      </c>
      <c r="G139" s="124">
        <f>IF(RES_hhdet_in_tes!G139=0,"",RES_hhdet_in_tes!G139/RES_hhdet_in_fec!G139)</f>
        <v>0.72529189693632445</v>
      </c>
      <c r="H139" s="124">
        <f>IF(RES_hhdet_in_tes!H139=0,"",RES_hhdet_in_tes!H139/RES_hhdet_in_fec!H139)</f>
        <v>0.73251869198957242</v>
      </c>
      <c r="I139" s="124" t="str">
        <f>IF(RES_hhdet_in_tes!I139=0,"",RES_hhdet_in_tes!I139/RES_hhdet_in_fec!I139)</f>
        <v/>
      </c>
      <c r="J139" s="124">
        <f>IF(RES_hhdet_in_tes!J139=0,"",RES_hhdet_in_tes!J139/RES_hhdet_in_fec!J139)</f>
        <v>0.68441785338437133</v>
      </c>
      <c r="K139" s="124">
        <f>IF(RES_hhdet_in_tes!K139=0,"",RES_hhdet_in_tes!K139/RES_hhdet_in_fec!K139)</f>
        <v>0.71311250794394754</v>
      </c>
      <c r="L139" s="124">
        <f>IF(RES_hhdet_in_tes!L139=0,"",RES_hhdet_in_tes!L139/RES_hhdet_in_fec!L139)</f>
        <v>0.71763698042224566</v>
      </c>
      <c r="M139" s="124">
        <f>IF(RES_hhdet_in_tes!M139=0,"",RES_hhdet_in_tes!M139/RES_hhdet_in_fec!M139)</f>
        <v>0.72231622473929658</v>
      </c>
      <c r="N139" s="124">
        <f>IF(RES_hhdet_in_tes!N139=0,"",RES_hhdet_in_tes!N139/RES_hhdet_in_fec!N139)</f>
        <v>0.71949002342536894</v>
      </c>
      <c r="O139" s="124">
        <f>IF(RES_hhdet_in_tes!O139=0,"",RES_hhdet_in_tes!O139/RES_hhdet_in_fec!O139)</f>
        <v>0.73850694128541849</v>
      </c>
      <c r="P139" s="124">
        <f>IF(RES_hhdet_in_tes!P139=0,"",RES_hhdet_in_tes!P139/RES_hhdet_in_fec!P139)</f>
        <v>0.72397556505958693</v>
      </c>
      <c r="Q139" s="124">
        <f>IF(RES_hhdet_in_tes!Q139=0,"",RES_hhdet_in_tes!Q139/RES_hhdet_in_fec!Q139)</f>
        <v>0.74658275354894243</v>
      </c>
      <c r="R139" s="124">
        <f>IF(RES_hhdet_in_tes!R139=0,"",RES_hhdet_in_tes!R139/RES_hhdet_in_fec!R139)</f>
        <v>0.73457201578142617</v>
      </c>
      <c r="S139" s="124">
        <f>IF(RES_hhdet_in_tes!S139=0,"",RES_hhdet_in_tes!S139/RES_hhdet_in_fec!S139)</f>
        <v>0.76967579602236291</v>
      </c>
      <c r="T139" s="124">
        <f>IF(RES_hhdet_in_tes!T139=0,"",RES_hhdet_in_tes!T139/RES_hhdet_in_fec!T139)</f>
        <v>0.76336723796562034</v>
      </c>
      <c r="U139" s="124">
        <f>IF(RES_hhdet_in_tes!U139=0,"",RES_hhdet_in_tes!U139/RES_hhdet_in_fec!U139)</f>
        <v>0.77844134326618197</v>
      </c>
      <c r="V139" s="124" t="str">
        <f>IF(RES_hhdet_in_tes!V139=0,"",RES_hhdet_in_tes!V139/RES_hhdet_in_fec!V139)</f>
        <v/>
      </c>
      <c r="W139" s="124" t="str">
        <f>IF(RES_hhdet_in_tes!W139=0,"",RES_hhdet_in_tes!W139/RES_hhdet_in_fec!W139)</f>
        <v/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 t="str">
        <f>IF(RES_hhdet_in_tes!C140=0,"",RES_hhdet_in_tes!C140/RES_hhdet_in_fec!C140)</f>
        <v/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>
        <f>IF(RES_hhdet_in_tes!F140=0,"",RES_hhdet_in_tes!F140/RES_hhdet_in_fec!F140)</f>
        <v>0.62450608025815169</v>
      </c>
      <c r="G140" s="111">
        <f>IF(RES_hhdet_in_tes!G140=0,"",RES_hhdet_in_tes!G140/RES_hhdet_in_fec!G140)</f>
        <v>0.62466328982935593</v>
      </c>
      <c r="H140" s="111">
        <f>IF(RES_hhdet_in_tes!H140=0,"",RES_hhdet_in_tes!H140/RES_hhdet_in_fec!H140)</f>
        <v>0.62481861579333753</v>
      </c>
      <c r="I140" s="111" t="str">
        <f>IF(RES_hhdet_in_tes!I140=0,"",RES_hhdet_in_tes!I140/RES_hhdet_in_fec!I140)</f>
        <v/>
      </c>
      <c r="J140" s="111">
        <f>IF(RES_hhdet_in_tes!J140=0,"",RES_hhdet_in_tes!J140/RES_hhdet_in_fec!J140)</f>
        <v>0.62512048427081379</v>
      </c>
      <c r="K140" s="111">
        <f>IF(RES_hhdet_in_tes!K140=0,"",RES_hhdet_in_tes!K140/RES_hhdet_in_fec!K140)</f>
        <v>0.6252636808473655</v>
      </c>
      <c r="L140" s="111">
        <f>IF(RES_hhdet_in_tes!L140=0,"",RES_hhdet_in_tes!L140/RES_hhdet_in_fec!L140)</f>
        <v>0.6254007950904118</v>
      </c>
      <c r="M140" s="111">
        <f>IF(RES_hhdet_in_tes!M140=0,"",RES_hhdet_in_tes!M140/RES_hhdet_in_fec!M140)</f>
        <v>0.62547458070673267</v>
      </c>
      <c r="N140" s="111">
        <f>IF(RES_hhdet_in_tes!N140=0,"",RES_hhdet_in_tes!N140/RES_hhdet_in_fec!N140)</f>
        <v>0.62547458070673267</v>
      </c>
      <c r="O140" s="111">
        <f>IF(RES_hhdet_in_tes!O140=0,"",RES_hhdet_in_tes!O140/RES_hhdet_in_fec!O140)</f>
        <v>0.62547458070673267</v>
      </c>
      <c r="P140" s="111">
        <f>IF(RES_hhdet_in_tes!P140=0,"",RES_hhdet_in_tes!P140/RES_hhdet_in_fec!P140)</f>
        <v>0.62547458070673267</v>
      </c>
      <c r="Q140" s="111">
        <f>IF(RES_hhdet_in_tes!Q140=0,"",RES_hhdet_in_tes!Q140/RES_hhdet_in_fec!Q140)</f>
        <v>0.62547458070673267</v>
      </c>
      <c r="R140" s="111">
        <f>IF(RES_hhdet_in_tes!R140=0,"",RES_hhdet_in_tes!R140/RES_hhdet_in_fec!R140)</f>
        <v>0.62594073598265787</v>
      </c>
      <c r="S140" s="111">
        <f>IF(RES_hhdet_in_tes!S140=0,"",RES_hhdet_in_tes!S140/RES_hhdet_in_fec!S140)</f>
        <v>0.62670300547759417</v>
      </c>
      <c r="T140" s="111">
        <f>IF(RES_hhdet_in_tes!T140=0,"",RES_hhdet_in_tes!T140/RES_hhdet_in_fec!T140)</f>
        <v>0.62759231988835262</v>
      </c>
      <c r="U140" s="111">
        <f>IF(RES_hhdet_in_tes!U140=0,"",RES_hhdet_in_tes!U140/RES_hhdet_in_fec!U140)</f>
        <v>0.62851339552806684</v>
      </c>
      <c r="V140" s="111" t="str">
        <f>IF(RES_hhdet_in_tes!V140=0,"",RES_hhdet_in_tes!V140/RES_hhdet_in_fec!V140)</f>
        <v/>
      </c>
      <c r="W140" s="111" t="str">
        <f>IF(RES_hhdet_in_tes!W140=0,"",RES_hhdet_in_tes!W140/RES_hhdet_in_fec!W140)</f>
        <v/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 t="str">
        <f>IF(RES_hhdet_in_tes!C141=0,"",RES_hhdet_in_tes!C141/RES_hhdet_in_fec!C141)</f>
        <v/>
      </c>
      <c r="D141" s="45" t="str">
        <f>IF(RES_hhdet_in_tes!D141=0,"",RES_hhdet_in_tes!D141/RES_hhdet_in_fec!D141)</f>
        <v/>
      </c>
      <c r="E141" s="45" t="str">
        <f>IF(RES_hhdet_in_tes!E141=0,"",RES_hhdet_in_tes!E141/RES_hhdet_in_fec!E141)</f>
        <v/>
      </c>
      <c r="F141" s="45">
        <f>IF(RES_hhdet_in_tes!F141=0,"",RES_hhdet_in_tes!F141/RES_hhdet_in_fec!F141)</f>
        <v>0.78080553610002923</v>
      </c>
      <c r="G141" s="45">
        <f>IF(RES_hhdet_in_tes!G141=0,"",RES_hhdet_in_tes!G141/RES_hhdet_in_fec!G141)</f>
        <v>0.78224129660998232</v>
      </c>
      <c r="H141" s="45">
        <f>IF(RES_hhdet_in_tes!H141=0,"",RES_hhdet_in_tes!H141/RES_hhdet_in_fec!H141)</f>
        <v>0.78371775665892351</v>
      </c>
      <c r="I141" s="45" t="str">
        <f>IF(RES_hhdet_in_tes!I141=0,"",RES_hhdet_in_tes!I141/RES_hhdet_in_fec!I141)</f>
        <v/>
      </c>
      <c r="J141" s="45">
        <f>IF(RES_hhdet_in_tes!J141=0,"",RES_hhdet_in_tes!J141/RES_hhdet_in_fec!J141)</f>
        <v>0.78686046281264388</v>
      </c>
      <c r="K141" s="45">
        <f>IF(RES_hhdet_in_tes!K141=0,"",RES_hhdet_in_tes!K141/RES_hhdet_in_fec!K141)</f>
        <v>0.78859900535450556</v>
      </c>
      <c r="L141" s="45">
        <f>IF(RES_hhdet_in_tes!L141=0,"",RES_hhdet_in_tes!L141/RES_hhdet_in_fec!L141)</f>
        <v>0.79046897028987684</v>
      </c>
      <c r="M141" s="45">
        <f>IF(RES_hhdet_in_tes!M141=0,"",RES_hhdet_in_tes!M141/RES_hhdet_in_fec!M141)</f>
        <v>0.79301311792822071</v>
      </c>
      <c r="N141" s="45">
        <f>IF(RES_hhdet_in_tes!N141=0,"",RES_hhdet_in_tes!N141/RES_hhdet_in_fec!N141)</f>
        <v>0.79638534996093391</v>
      </c>
      <c r="O141" s="45">
        <f>IF(RES_hhdet_in_tes!O141=0,"",RES_hhdet_in_tes!O141/RES_hhdet_in_fec!O141)</f>
        <v>0.80095987514549383</v>
      </c>
      <c r="P141" s="45">
        <f>IF(RES_hhdet_in_tes!P141=0,"",RES_hhdet_in_tes!P141/RES_hhdet_in_fec!P141)</f>
        <v>0.80693323129877126</v>
      </c>
      <c r="Q141" s="45">
        <f>IF(RES_hhdet_in_tes!Q141=0,"",RES_hhdet_in_tes!Q141/RES_hhdet_in_fec!Q141)</f>
        <v>0.81463209153271199</v>
      </c>
      <c r="R141" s="45">
        <f>IF(RES_hhdet_in_tes!R141=0,"",RES_hhdet_in_tes!R141/RES_hhdet_in_fec!R141)</f>
        <v>0.82510520375670993</v>
      </c>
      <c r="S141" s="45">
        <f>IF(RES_hhdet_in_tes!S141=0,"",RES_hhdet_in_tes!S141/RES_hhdet_in_fec!S141)</f>
        <v>0.83817662738001031</v>
      </c>
      <c r="T141" s="45">
        <f>IF(RES_hhdet_in_tes!T141=0,"",RES_hhdet_in_tes!T141/RES_hhdet_in_fec!T141)</f>
        <v>0.85223052773576502</v>
      </c>
      <c r="U141" s="45">
        <f>IF(RES_hhdet_in_tes!U141=0,"",RES_hhdet_in_tes!U141/RES_hhdet_in_fec!U141)</f>
        <v>0.86565107015716558</v>
      </c>
      <c r="V141" s="45" t="str">
        <f>IF(RES_hhdet_in_tes!V141=0,"",RES_hhdet_in_tes!V141/RES_hhdet_in_fec!V141)</f>
        <v/>
      </c>
      <c r="W141" s="45" t="str">
        <f>IF(RES_hhdet_in_tes!W141=0,"",RES_hhdet_in_tes!W141/RES_hhdet_in_fec!W141)</f>
        <v/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1.1365175958413254</v>
      </c>
      <c r="D143" s="119">
        <f>IF(RES_hhdet_in_tes!D143=0,"",RES_hhdet_in_tes!D143/RES_hhdet_in_fec!D143)</f>
        <v>1.1661515883405102</v>
      </c>
      <c r="E143" s="119">
        <f>IF(RES_hhdet_in_tes!E143=0,"",RES_hhdet_in_tes!E143/RES_hhdet_in_fec!E143)</f>
        <v>1.2956975907456216</v>
      </c>
      <c r="F143" s="119">
        <f>IF(RES_hhdet_in_tes!F143=0,"",RES_hhdet_in_tes!F143/RES_hhdet_in_fec!F143)</f>
        <v>1.2852901728412574</v>
      </c>
      <c r="G143" s="119">
        <f>IF(RES_hhdet_in_tes!G143=0,"",RES_hhdet_in_tes!G143/RES_hhdet_in_fec!G143)</f>
        <v>1.4431181624531488</v>
      </c>
      <c r="H143" s="119">
        <f>IF(RES_hhdet_in_tes!H143=0,"",RES_hhdet_in_tes!H143/RES_hhdet_in_fec!H143)</f>
        <v>1.4498345645974493</v>
      </c>
      <c r="I143" s="119">
        <f>IF(RES_hhdet_in_tes!I143=0,"",RES_hhdet_in_tes!I143/RES_hhdet_in_fec!I143)</f>
        <v>1.531001326581874</v>
      </c>
      <c r="J143" s="119">
        <f>IF(RES_hhdet_in_tes!J143=0,"",RES_hhdet_in_tes!J143/RES_hhdet_in_fec!J143)</f>
        <v>1.5958798079250791</v>
      </c>
      <c r="K143" s="119">
        <f>IF(RES_hhdet_in_tes!K143=0,"",RES_hhdet_in_tes!K143/RES_hhdet_in_fec!K143)</f>
        <v>1.6494325181774283</v>
      </c>
      <c r="L143" s="119">
        <f>IF(RES_hhdet_in_tes!L143=0,"",RES_hhdet_in_tes!L143/RES_hhdet_in_fec!L143)</f>
        <v>1.773528950302099</v>
      </c>
      <c r="M143" s="119">
        <f>IF(RES_hhdet_in_tes!M143=0,"",RES_hhdet_in_tes!M143/RES_hhdet_in_fec!M143)</f>
        <v>1.714773963566226</v>
      </c>
      <c r="N143" s="119">
        <f>IF(RES_hhdet_in_tes!N143=0,"",RES_hhdet_in_tes!N143/RES_hhdet_in_fec!N143)</f>
        <v>1.8989616066075301</v>
      </c>
      <c r="O143" s="119">
        <f>IF(RES_hhdet_in_tes!O143=0,"",RES_hhdet_in_tes!O143/RES_hhdet_in_fec!O143)</f>
        <v>1.9723893123541052</v>
      </c>
      <c r="P143" s="119">
        <f>IF(RES_hhdet_in_tes!P143=0,"",RES_hhdet_in_tes!P143/RES_hhdet_in_fec!P143)</f>
        <v>1.871398377202554</v>
      </c>
      <c r="Q143" s="119">
        <f>IF(RES_hhdet_in_tes!Q143=0,"",RES_hhdet_in_tes!Q143/RES_hhdet_in_fec!Q143)</f>
        <v>2.0531985525474621</v>
      </c>
      <c r="R143" s="119">
        <f>IF(RES_hhdet_in_tes!R143=0,"",RES_hhdet_in_tes!R143/RES_hhdet_in_fec!R143)</f>
        <v>2.0411908196510797</v>
      </c>
      <c r="S143" s="119">
        <f>IF(RES_hhdet_in_tes!S143=0,"",RES_hhdet_in_tes!S143/RES_hhdet_in_fec!S143)</f>
        <v>2.0952681457033768</v>
      </c>
      <c r="T143" s="119">
        <f>IF(RES_hhdet_in_tes!T143=0,"",RES_hhdet_in_tes!T143/RES_hhdet_in_fec!T143)</f>
        <v>2.0199554848133658</v>
      </c>
      <c r="U143" s="119">
        <f>IF(RES_hhdet_in_tes!U143=0,"",RES_hhdet_in_tes!U143/RES_hhdet_in_fec!U143)</f>
        <v>1.8002258687953487</v>
      </c>
      <c r="V143" s="119">
        <f>IF(RES_hhdet_in_tes!V143=0,"",RES_hhdet_in_tes!V143/RES_hhdet_in_fec!V143)</f>
        <v>1.5750666236851156</v>
      </c>
      <c r="W143" s="119">
        <f>IF(RES_hhdet_in_tes!W143=0,"",RES_hhdet_in_tes!W143/RES_hhdet_in_fec!W143)</f>
        <v>2.3022754253728421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1.4690281622400037</v>
      </c>
      <c r="D144" s="124">
        <f>IF(RES_hhdet_in_tes!D144=0,"",RES_hhdet_in_tes!D144/RES_hhdet_in_fec!D144)</f>
        <v>1.5842016692795311</v>
      </c>
      <c r="E144" s="124">
        <f>IF(RES_hhdet_in_tes!E144=0,"",RES_hhdet_in_tes!E144/RES_hhdet_in_fec!E144)</f>
        <v>1.7026737647567676</v>
      </c>
      <c r="F144" s="124">
        <f>IF(RES_hhdet_in_tes!F144=0,"",RES_hhdet_in_tes!F144/RES_hhdet_in_fec!F144)</f>
        <v>1.8239519782754412</v>
      </c>
      <c r="G144" s="124">
        <f>IF(RES_hhdet_in_tes!G144=0,"",RES_hhdet_in_tes!G144/RES_hhdet_in_fec!G144)</f>
        <v>1.9484454487893366</v>
      </c>
      <c r="H144" s="124">
        <f>IF(RES_hhdet_in_tes!H144=0,"",RES_hhdet_in_tes!H144/RES_hhdet_in_fec!H144)</f>
        <v>2.07607697591268</v>
      </c>
      <c r="I144" s="124">
        <f>IF(RES_hhdet_in_tes!I144=0,"",RES_hhdet_in_tes!I144/RES_hhdet_in_fec!I144)</f>
        <v>2.2069191162647241</v>
      </c>
      <c r="J144" s="124">
        <f>IF(RES_hhdet_in_tes!J144=0,"",RES_hhdet_in_tes!J144/RES_hhdet_in_fec!J144)</f>
        <v>2.3413320390766854</v>
      </c>
      <c r="K144" s="124">
        <f>IF(RES_hhdet_in_tes!K144=0,"",RES_hhdet_in_tes!K144/RES_hhdet_in_fec!K144)</f>
        <v>2.4795822971483328</v>
      </c>
      <c r="L144" s="124">
        <f>IF(RES_hhdet_in_tes!L144=0,"",RES_hhdet_in_tes!L144/RES_hhdet_in_fec!L144)</f>
        <v>2.6216693214386071</v>
      </c>
      <c r="M144" s="124">
        <f>IF(RES_hhdet_in_tes!M144=0,"",RES_hhdet_in_tes!M144/RES_hhdet_in_fec!M144)</f>
        <v>2.7779051993630377</v>
      </c>
      <c r="N144" s="124">
        <f>IF(RES_hhdet_in_tes!N144=0,"",RES_hhdet_in_tes!N144/RES_hhdet_in_fec!N144)</f>
        <v>2.9509095269828665</v>
      </c>
      <c r="O144" s="124">
        <f>IF(RES_hhdet_in_tes!O144=0,"",RES_hhdet_in_tes!O144/RES_hhdet_in_fec!O144)</f>
        <v>3.1389341617870237</v>
      </c>
      <c r="P144" s="124">
        <f>IF(RES_hhdet_in_tes!P144=0,"",RES_hhdet_in_tes!P144/RES_hhdet_in_fec!P144)</f>
        <v>3.3276638913943568</v>
      </c>
      <c r="Q144" s="124">
        <f>IF(RES_hhdet_in_tes!Q144=0,"",RES_hhdet_in_tes!Q144/RES_hhdet_in_fec!Q144)</f>
        <v>3.4823726939740327</v>
      </c>
      <c r="R144" s="124">
        <f>IF(RES_hhdet_in_tes!R144=0,"",RES_hhdet_in_tes!R144/RES_hhdet_in_fec!R144)</f>
        <v>3.5427736392738329</v>
      </c>
      <c r="S144" s="124">
        <f>IF(RES_hhdet_in_tes!S144=0,"",RES_hhdet_in_tes!S144/RES_hhdet_in_fec!S144)</f>
        <v>3.5810050669863647</v>
      </c>
      <c r="T144" s="124">
        <f>IF(RES_hhdet_in_tes!T144=0,"",RES_hhdet_in_tes!T144/RES_hhdet_in_fec!T144)</f>
        <v>3.605525403511586</v>
      </c>
      <c r="U144" s="124">
        <f>IF(RES_hhdet_in_tes!U144=0,"",RES_hhdet_in_tes!U144/RES_hhdet_in_fec!U144)</f>
        <v>3.625040228274846</v>
      </c>
      <c r="V144" s="124">
        <f>IF(RES_hhdet_in_tes!V144=0,"",RES_hhdet_in_tes!V144/RES_hhdet_in_fec!V144)</f>
        <v>3.6485970784501935</v>
      </c>
      <c r="W144" s="124">
        <f>IF(RES_hhdet_in_tes!W144=0,"",RES_hhdet_in_tes!W144/RES_hhdet_in_fec!W144)</f>
        <v>3.6755273759606735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1.4690281622400037</v>
      </c>
      <c r="D145" s="111">
        <f>IF(RES_hhdet_in_tes!D145=0,"",RES_hhdet_in_tes!D145/RES_hhdet_in_fec!D145)</f>
        <v>1.5842016692795311</v>
      </c>
      <c r="E145" s="111">
        <f>IF(RES_hhdet_in_tes!E145=0,"",RES_hhdet_in_tes!E145/RES_hhdet_in_fec!E145)</f>
        <v>1.7026737647567676</v>
      </c>
      <c r="F145" s="111">
        <f>IF(RES_hhdet_in_tes!F145=0,"",RES_hhdet_in_tes!F145/RES_hhdet_in_fec!F145)</f>
        <v>1.8239519782754412</v>
      </c>
      <c r="G145" s="111">
        <f>IF(RES_hhdet_in_tes!G145=0,"",RES_hhdet_in_tes!G145/RES_hhdet_in_fec!G145)</f>
        <v>1.9484454487893366</v>
      </c>
      <c r="H145" s="111">
        <f>IF(RES_hhdet_in_tes!H145=0,"",RES_hhdet_in_tes!H145/RES_hhdet_in_fec!H145)</f>
        <v>2.07607697591268</v>
      </c>
      <c r="I145" s="111">
        <f>IF(RES_hhdet_in_tes!I145=0,"",RES_hhdet_in_tes!I145/RES_hhdet_in_fec!I145)</f>
        <v>2.2069191162647241</v>
      </c>
      <c r="J145" s="111">
        <f>IF(RES_hhdet_in_tes!J145=0,"",RES_hhdet_in_tes!J145/RES_hhdet_in_fec!J145)</f>
        <v>2.3413320390766854</v>
      </c>
      <c r="K145" s="111">
        <f>IF(RES_hhdet_in_tes!K145=0,"",RES_hhdet_in_tes!K145/RES_hhdet_in_fec!K145)</f>
        <v>2.4795822971483328</v>
      </c>
      <c r="L145" s="111">
        <f>IF(RES_hhdet_in_tes!L145=0,"",RES_hhdet_in_tes!L145/RES_hhdet_in_fec!L145)</f>
        <v>2.6216693214386071</v>
      </c>
      <c r="M145" s="111">
        <f>IF(RES_hhdet_in_tes!M145=0,"",RES_hhdet_in_tes!M145/RES_hhdet_in_fec!M145)</f>
        <v>2.7779051993630377</v>
      </c>
      <c r="N145" s="111">
        <f>IF(RES_hhdet_in_tes!N145=0,"",RES_hhdet_in_tes!N145/RES_hhdet_in_fec!N145)</f>
        <v>2.9509095269828665</v>
      </c>
      <c r="O145" s="111">
        <f>IF(RES_hhdet_in_tes!O145=0,"",RES_hhdet_in_tes!O145/RES_hhdet_in_fec!O145)</f>
        <v>3.1389341617870237</v>
      </c>
      <c r="P145" s="111">
        <f>IF(RES_hhdet_in_tes!P145=0,"",RES_hhdet_in_tes!P145/RES_hhdet_in_fec!P145)</f>
        <v>3.3276638913943568</v>
      </c>
      <c r="Q145" s="111">
        <f>IF(RES_hhdet_in_tes!Q145=0,"",RES_hhdet_in_tes!Q145/RES_hhdet_in_fec!Q145)</f>
        <v>3.4823726939740327</v>
      </c>
      <c r="R145" s="111">
        <f>IF(RES_hhdet_in_tes!R145=0,"",RES_hhdet_in_tes!R145/RES_hhdet_in_fec!R145)</f>
        <v>3.5427736392738329</v>
      </c>
      <c r="S145" s="111">
        <f>IF(RES_hhdet_in_tes!S145=0,"",RES_hhdet_in_tes!S145/RES_hhdet_in_fec!S145)</f>
        <v>3.5810050669863647</v>
      </c>
      <c r="T145" s="111">
        <f>IF(RES_hhdet_in_tes!T145=0,"",RES_hhdet_in_tes!T145/RES_hhdet_in_fec!T145)</f>
        <v>3.605525403511586</v>
      </c>
      <c r="U145" s="111">
        <f>IF(RES_hhdet_in_tes!U145=0,"",RES_hhdet_in_tes!U145/RES_hhdet_in_fec!U145)</f>
        <v>3.625040228274846</v>
      </c>
      <c r="V145" s="111">
        <f>IF(RES_hhdet_in_tes!V145=0,"",RES_hhdet_in_tes!V145/RES_hhdet_in_fec!V145)</f>
        <v>3.6485970784501935</v>
      </c>
      <c r="W145" s="111">
        <f>IF(RES_hhdet_in_tes!W145=0,"",RES_hhdet_in_tes!W145/RES_hhdet_in_fec!W145)</f>
        <v>3.6755273759606735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2.3024124972365234</v>
      </c>
      <c r="D146" s="124">
        <f>IF(RES_hhdet_in_tes!D146=0,"",RES_hhdet_in_tes!D146/RES_hhdet_in_fec!D146)</f>
        <v>2.3787747391172722</v>
      </c>
      <c r="E146" s="124">
        <f>IF(RES_hhdet_in_tes!E146=0,"",RES_hhdet_in_tes!E146/RES_hhdet_in_fec!E146)</f>
        <v>2.4559432611178993</v>
      </c>
      <c r="F146" s="124">
        <f>IF(RES_hhdet_in_tes!F146=0,"",RES_hhdet_in_tes!F146/RES_hhdet_in_fec!F146)</f>
        <v>2.5331946598946562</v>
      </c>
      <c r="G146" s="124">
        <f>IF(RES_hhdet_in_tes!G146=0,"",RES_hhdet_in_tes!G146/RES_hhdet_in_fec!G146)</f>
        <v>2.6111801381342632</v>
      </c>
      <c r="H146" s="124">
        <f>IF(RES_hhdet_in_tes!H146=0,"",RES_hhdet_in_tes!H146/RES_hhdet_in_fec!H146)</f>
        <v>2.6898157649043779</v>
      </c>
      <c r="I146" s="124">
        <f>IF(RES_hhdet_in_tes!I146=0,"",RES_hhdet_in_tes!I146/RES_hhdet_in_fec!I146)</f>
        <v>2.7692575977758453</v>
      </c>
      <c r="J146" s="124">
        <f>IF(RES_hhdet_in_tes!J146=0,"",RES_hhdet_in_tes!J146/RES_hhdet_in_fec!J146)</f>
        <v>2.8501547656521535</v>
      </c>
      <c r="K146" s="124">
        <f>IF(RES_hhdet_in_tes!K146=0,"",RES_hhdet_in_tes!K146/RES_hhdet_in_fec!K146)</f>
        <v>2.9330530699776545</v>
      </c>
      <c r="L146" s="124">
        <f>IF(RES_hhdet_in_tes!L146=0,"",RES_hhdet_in_tes!L146/RES_hhdet_in_fec!L146)</f>
        <v>3.018087456963455</v>
      </c>
      <c r="M146" s="124">
        <f>IF(RES_hhdet_in_tes!M146=0,"",RES_hhdet_in_tes!M146/RES_hhdet_in_fec!M146)</f>
        <v>3.1196530195284069</v>
      </c>
      <c r="N146" s="124">
        <f>IF(RES_hhdet_in_tes!N146=0,"",RES_hhdet_in_tes!N146/RES_hhdet_in_fec!N146)</f>
        <v>3.2424606963943838</v>
      </c>
      <c r="O146" s="124">
        <f>IF(RES_hhdet_in_tes!O146=0,"",RES_hhdet_in_tes!O146/RES_hhdet_in_fec!O146)</f>
        <v>3.3891149197225214</v>
      </c>
      <c r="P146" s="124">
        <f>IF(RES_hhdet_in_tes!P146=0,"",RES_hhdet_in_tes!P146/RES_hhdet_in_fec!P146)</f>
        <v>3.5481582670030911</v>
      </c>
      <c r="Q146" s="124">
        <f>IF(RES_hhdet_in_tes!Q146=0,"",RES_hhdet_in_tes!Q146/RES_hhdet_in_fec!Q146)</f>
        <v>3.6848375091445047</v>
      </c>
      <c r="R146" s="124">
        <f>IF(RES_hhdet_in_tes!R146=0,"",RES_hhdet_in_tes!R146/RES_hhdet_in_fec!R146)</f>
        <v>3.7705843547238675</v>
      </c>
      <c r="S146" s="124">
        <f>IF(RES_hhdet_in_tes!S146=0,"",RES_hhdet_in_tes!S146/RES_hhdet_in_fec!S146)</f>
        <v>3.8388346336861203</v>
      </c>
      <c r="T146" s="124">
        <f>IF(RES_hhdet_in_tes!T146=0,"",RES_hhdet_in_tes!T146/RES_hhdet_in_fec!T146)</f>
        <v>3.8958603398526326</v>
      </c>
      <c r="U146" s="124">
        <f>IF(RES_hhdet_in_tes!U146=0,"",RES_hhdet_in_tes!U146/RES_hhdet_in_fec!U146)</f>
        <v>3.9477749294146571</v>
      </c>
      <c r="V146" s="124">
        <f>IF(RES_hhdet_in_tes!V146=0,"",RES_hhdet_in_tes!V146/RES_hhdet_in_fec!V146)</f>
        <v>4.0007075325430037</v>
      </c>
      <c r="W146" s="124">
        <f>IF(RES_hhdet_in_tes!W146=0,"",RES_hhdet_in_tes!W146/RES_hhdet_in_fec!W146)</f>
        <v>4.0525292903981009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2.3024124972365234</v>
      </c>
      <c r="D147" s="111">
        <f>IF(RES_hhdet_in_tes!D147=0,"",RES_hhdet_in_tes!D147/RES_hhdet_in_fec!D147)</f>
        <v>2.3787747391172722</v>
      </c>
      <c r="E147" s="111">
        <f>IF(RES_hhdet_in_tes!E147=0,"",RES_hhdet_in_tes!E147/RES_hhdet_in_fec!E147)</f>
        <v>2.4559432611178993</v>
      </c>
      <c r="F147" s="111">
        <f>IF(RES_hhdet_in_tes!F147=0,"",RES_hhdet_in_tes!F147/RES_hhdet_in_fec!F147)</f>
        <v>2.5331946598946562</v>
      </c>
      <c r="G147" s="111">
        <f>IF(RES_hhdet_in_tes!G147=0,"",RES_hhdet_in_tes!G147/RES_hhdet_in_fec!G147)</f>
        <v>2.6111801381342632</v>
      </c>
      <c r="H147" s="111">
        <f>IF(RES_hhdet_in_tes!H147=0,"",RES_hhdet_in_tes!H147/RES_hhdet_in_fec!H147)</f>
        <v>2.6898157649043779</v>
      </c>
      <c r="I147" s="111">
        <f>IF(RES_hhdet_in_tes!I147=0,"",RES_hhdet_in_tes!I147/RES_hhdet_in_fec!I147)</f>
        <v>2.7692575977758453</v>
      </c>
      <c r="J147" s="111">
        <f>IF(RES_hhdet_in_tes!J147=0,"",RES_hhdet_in_tes!J147/RES_hhdet_in_fec!J147)</f>
        <v>2.8501547656521535</v>
      </c>
      <c r="K147" s="111">
        <f>IF(RES_hhdet_in_tes!K147=0,"",RES_hhdet_in_tes!K147/RES_hhdet_in_fec!K147)</f>
        <v>2.9330530699776545</v>
      </c>
      <c r="L147" s="111">
        <f>IF(RES_hhdet_in_tes!L147=0,"",RES_hhdet_in_tes!L147/RES_hhdet_in_fec!L147)</f>
        <v>3.018087456963455</v>
      </c>
      <c r="M147" s="111">
        <f>IF(RES_hhdet_in_tes!M147=0,"",RES_hhdet_in_tes!M147/RES_hhdet_in_fec!M147)</f>
        <v>3.1196530195284069</v>
      </c>
      <c r="N147" s="111">
        <f>IF(RES_hhdet_in_tes!N147=0,"",RES_hhdet_in_tes!N147/RES_hhdet_in_fec!N147)</f>
        <v>3.2424606963943838</v>
      </c>
      <c r="O147" s="111">
        <f>IF(RES_hhdet_in_tes!O147=0,"",RES_hhdet_in_tes!O147/RES_hhdet_in_fec!O147)</f>
        <v>3.3891149197225214</v>
      </c>
      <c r="P147" s="111">
        <f>IF(RES_hhdet_in_tes!P147=0,"",RES_hhdet_in_tes!P147/RES_hhdet_in_fec!P147)</f>
        <v>3.5481582670030911</v>
      </c>
      <c r="Q147" s="111">
        <f>IF(RES_hhdet_in_tes!Q147=0,"",RES_hhdet_in_tes!Q147/RES_hhdet_in_fec!Q147)</f>
        <v>3.6848375091445047</v>
      </c>
      <c r="R147" s="111">
        <f>IF(RES_hhdet_in_tes!R147=0,"",RES_hhdet_in_tes!R147/RES_hhdet_in_fec!R147)</f>
        <v>3.7705843547238675</v>
      </c>
      <c r="S147" s="111">
        <f>IF(RES_hhdet_in_tes!S147=0,"",RES_hhdet_in_tes!S147/RES_hhdet_in_fec!S147)</f>
        <v>3.8388346336861203</v>
      </c>
      <c r="T147" s="111">
        <f>IF(RES_hhdet_in_tes!T147=0,"",RES_hhdet_in_tes!T147/RES_hhdet_in_fec!T147)</f>
        <v>3.8958603398526326</v>
      </c>
      <c r="U147" s="111">
        <f>IF(RES_hhdet_in_tes!U147=0,"",RES_hhdet_in_tes!U147/RES_hhdet_in_fec!U147)</f>
        <v>3.9477749294146571</v>
      </c>
      <c r="V147" s="111">
        <f>IF(RES_hhdet_in_tes!V147=0,"",RES_hhdet_in_tes!V147/RES_hhdet_in_fec!V147)</f>
        <v>4.0007075325430037</v>
      </c>
      <c r="W147" s="111">
        <f>IF(RES_hhdet_in_tes!W147=0,"",RES_hhdet_in_tes!W147/RES_hhdet_in_fec!W147)</f>
        <v>4.0525292903981009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0.62409489533430873</v>
      </c>
      <c r="D148" s="124">
        <f>IF(RES_hhdet_in_tes!D148=0,"",RES_hhdet_in_tes!D148/RES_hhdet_in_fec!D148)</f>
        <v>0.63448059375216603</v>
      </c>
      <c r="E148" s="124">
        <f>IF(RES_hhdet_in_tes!E148=0,"",RES_hhdet_in_tes!E148/RES_hhdet_in_fec!E148)</f>
        <v>0.63104447732869262</v>
      </c>
      <c r="F148" s="124">
        <f>IF(RES_hhdet_in_tes!F148=0,"",RES_hhdet_in_tes!F148/RES_hhdet_in_fec!F148)</f>
        <v>0.62605748565728936</v>
      </c>
      <c r="G148" s="124">
        <f>IF(RES_hhdet_in_tes!G148=0,"",RES_hhdet_in_tes!G148/RES_hhdet_in_fec!G148)</f>
        <v>0.65568993804083053</v>
      </c>
      <c r="H148" s="124">
        <f>IF(RES_hhdet_in_tes!H148=0,"",RES_hhdet_in_tes!H148/RES_hhdet_in_fec!H148)</f>
        <v>0.6578297004636724</v>
      </c>
      <c r="I148" s="124">
        <f>IF(RES_hhdet_in_tes!I148=0,"",RES_hhdet_in_tes!I148/RES_hhdet_in_fec!I148)</f>
        <v>0.68317147672539968</v>
      </c>
      <c r="J148" s="124">
        <f>IF(RES_hhdet_in_tes!J148=0,"",RES_hhdet_in_tes!J148/RES_hhdet_in_fec!J148)</f>
        <v>0.6913778171060887</v>
      </c>
      <c r="K148" s="124">
        <f>IF(RES_hhdet_in_tes!K148=0,"",RES_hhdet_in_tes!K148/RES_hhdet_in_fec!K148)</f>
        <v>0.67656303975480425</v>
      </c>
      <c r="L148" s="124">
        <f>IF(RES_hhdet_in_tes!L148=0,"",RES_hhdet_in_tes!L148/RES_hhdet_in_fec!L148)</f>
        <v>0.71147855965796458</v>
      </c>
      <c r="M148" s="124">
        <f>IF(RES_hhdet_in_tes!M148=0,"",RES_hhdet_in_tes!M148/RES_hhdet_in_fec!M148)</f>
        <v>0.66247121999110714</v>
      </c>
      <c r="N148" s="124">
        <f>IF(RES_hhdet_in_tes!N148=0,"",RES_hhdet_in_tes!N148/RES_hhdet_in_fec!N148)</f>
        <v>0.7037867051920208</v>
      </c>
      <c r="O148" s="124">
        <f>IF(RES_hhdet_in_tes!O148=0,"",RES_hhdet_in_tes!O148/RES_hhdet_in_fec!O148)</f>
        <v>0.73277056975526023</v>
      </c>
      <c r="P148" s="124">
        <f>IF(RES_hhdet_in_tes!P148=0,"",RES_hhdet_in_tes!P148/RES_hhdet_in_fec!P148)</f>
        <v>0.76377857458302334</v>
      </c>
      <c r="Q148" s="124">
        <f>IF(RES_hhdet_in_tes!Q148=0,"",RES_hhdet_in_tes!Q148/RES_hhdet_in_fec!Q148)</f>
        <v>0.75246426069670047</v>
      </c>
      <c r="R148" s="124">
        <f>IF(RES_hhdet_in_tes!R148=0,"",RES_hhdet_in_tes!R148/RES_hhdet_in_fec!R148)</f>
        <v>0.78148641314438538</v>
      </c>
      <c r="S148" s="124">
        <f>IF(RES_hhdet_in_tes!S148=0,"",RES_hhdet_in_tes!S148/RES_hhdet_in_fec!S148)</f>
        <v>0.79096708682696271</v>
      </c>
      <c r="T148" s="124">
        <f>IF(RES_hhdet_in_tes!T148=0,"",RES_hhdet_in_tes!T148/RES_hhdet_in_fec!T148)</f>
        <v>0.79189587801362371</v>
      </c>
      <c r="U148" s="124">
        <f>IF(RES_hhdet_in_tes!U148=0,"",RES_hhdet_in_tes!U148/RES_hhdet_in_fec!U148)</f>
        <v>0.80217462786731619</v>
      </c>
      <c r="V148" s="124">
        <f>IF(RES_hhdet_in_tes!V148=0,"",RES_hhdet_in_tes!V148/RES_hhdet_in_fec!V148)</f>
        <v>0.82389257016558159</v>
      </c>
      <c r="W148" s="124">
        <f>IF(RES_hhdet_in_tes!W148=0,"",RES_hhdet_in_tes!W148/RES_hhdet_in_fec!W148)</f>
        <v>0.86488750685828153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0.58207812873693565</v>
      </c>
      <c r="D149" s="111">
        <f>IF(RES_hhdet_in_tes!D149=0,"",RES_hhdet_in_tes!D149/RES_hhdet_in_fec!D149)</f>
        <v>0.58373916750753918</v>
      </c>
      <c r="E149" s="111">
        <f>IF(RES_hhdet_in_tes!E149=0,"",RES_hhdet_in_tes!E149/RES_hhdet_in_fec!E149)</f>
        <v>0.58567518116364314</v>
      </c>
      <c r="F149" s="111">
        <f>IF(RES_hhdet_in_tes!F149=0,"",RES_hhdet_in_tes!F149/RES_hhdet_in_fec!F149)</f>
        <v>0.5876486913950425</v>
      </c>
      <c r="G149" s="111">
        <f>IF(RES_hhdet_in_tes!G149=0,"",RES_hhdet_in_tes!G149/RES_hhdet_in_fec!G149)</f>
        <v>0.58987543732222769</v>
      </c>
      <c r="H149" s="111">
        <f>IF(RES_hhdet_in_tes!H149=0,"",RES_hhdet_in_tes!H149/RES_hhdet_in_fec!H149)</f>
        <v>0.59232901522336356</v>
      </c>
      <c r="I149" s="111">
        <f>IF(RES_hhdet_in_tes!I149=0,"",RES_hhdet_in_tes!I149/RES_hhdet_in_fec!I149)</f>
        <v>0.59506258322404304</v>
      </c>
      <c r="J149" s="111">
        <f>IF(RES_hhdet_in_tes!J149=0,"",RES_hhdet_in_tes!J149/RES_hhdet_in_fec!J149)</f>
        <v>0.59829391140168919</v>
      </c>
      <c r="K149" s="111">
        <f>IF(RES_hhdet_in_tes!K149=0,"",RES_hhdet_in_tes!K149/RES_hhdet_in_fec!K149)</f>
        <v>0.60220816160245505</v>
      </c>
      <c r="L149" s="111">
        <f>IF(RES_hhdet_in_tes!L149=0,"",RES_hhdet_in_tes!L149/RES_hhdet_in_fec!L149)</f>
        <v>0.60685487221143752</v>
      </c>
      <c r="M149" s="111">
        <f>IF(RES_hhdet_in_tes!M149=0,"",RES_hhdet_in_tes!M149/RES_hhdet_in_fec!M149)</f>
        <v>0.61662799334919938</v>
      </c>
      <c r="N149" s="111">
        <f>IF(RES_hhdet_in_tes!N149=0,"",RES_hhdet_in_tes!N149/RES_hhdet_in_fec!N149)</f>
        <v>0.63292216176372973</v>
      </c>
      <c r="O149" s="111">
        <f>IF(RES_hhdet_in_tes!O149=0,"",RES_hhdet_in_tes!O149/RES_hhdet_in_fec!O149)</f>
        <v>0.65690158304263002</v>
      </c>
      <c r="P149" s="111">
        <f>IF(RES_hhdet_in_tes!P149=0,"",RES_hhdet_in_tes!P149/RES_hhdet_in_fec!P149)</f>
        <v>0.68611942398482562</v>
      </c>
      <c r="Q149" s="111">
        <f>IF(RES_hhdet_in_tes!Q149=0,"",RES_hhdet_in_tes!Q149/RES_hhdet_in_fec!Q149)</f>
        <v>0.71264781989202619</v>
      </c>
      <c r="R149" s="111">
        <f>IF(RES_hhdet_in_tes!R149=0,"",RES_hhdet_in_tes!R149/RES_hhdet_in_fec!R149)</f>
        <v>0.73055124180719466</v>
      </c>
      <c r="S149" s="111">
        <f>IF(RES_hhdet_in_tes!S149=0,"",RES_hhdet_in_tes!S149/RES_hhdet_in_fec!S149)</f>
        <v>0.74780363019819474</v>
      </c>
      <c r="T149" s="111">
        <f>IF(RES_hhdet_in_tes!T149=0,"",RES_hhdet_in_tes!T149/RES_hhdet_in_fec!T149)</f>
        <v>0.7634284347787087</v>
      </c>
      <c r="U149" s="111">
        <f>IF(RES_hhdet_in_tes!U149=0,"",RES_hhdet_in_tes!U149/RES_hhdet_in_fec!U149)</f>
        <v>0.77644910526247335</v>
      </c>
      <c r="V149" s="111">
        <f>IF(RES_hhdet_in_tes!V149=0,"",RES_hhdet_in_tes!V149/RES_hhdet_in_fec!V149)</f>
        <v>0.78588909136320284</v>
      </c>
      <c r="W149" s="111">
        <f>IF(RES_hhdet_in_tes!W149=0,"",RES_hhdet_in_tes!W149/RES_hhdet_in_fec!W149)</f>
        <v>0.79032954871876315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>
        <f>IF(RES_hhdet_in_tes!F150=0,"",RES_hhdet_in_tes!F150/RES_hhdet_in_fec!F150)</f>
        <v>0.88077607895843224</v>
      </c>
      <c r="G150" s="111">
        <f>IF(RES_hhdet_in_tes!G150=0,"",RES_hhdet_in_tes!G150/RES_hhdet_in_fec!G150)</f>
        <v>0.89734546124177827</v>
      </c>
      <c r="H150" s="111">
        <f>IF(RES_hhdet_in_tes!H150=0,"",RES_hhdet_in_tes!H150/RES_hhdet_in_fec!H150)</f>
        <v>0.89684781077811127</v>
      </c>
      <c r="I150" s="111">
        <f>IF(RES_hhdet_in_tes!I150=0,"",RES_hhdet_in_tes!I150/RES_hhdet_in_fec!I150)</f>
        <v>0.89740803725886253</v>
      </c>
      <c r="J150" s="111">
        <f>IF(RES_hhdet_in_tes!J150=0,"",RES_hhdet_in_tes!J150/RES_hhdet_in_fec!J150)</f>
        <v>0.87552752073011364</v>
      </c>
      <c r="K150" s="111">
        <f>IF(RES_hhdet_in_tes!K150=0,"",RES_hhdet_in_tes!K150/RES_hhdet_in_fec!K150)</f>
        <v>0.89470571199358406</v>
      </c>
      <c r="L150" s="111">
        <f>IF(RES_hhdet_in_tes!L150=0,"",RES_hhdet_in_tes!L150/RES_hhdet_in_fec!L150)</f>
        <v>0.90336607509194633</v>
      </c>
      <c r="M150" s="111">
        <f>IF(RES_hhdet_in_tes!M150=0,"",RES_hhdet_in_tes!M150/RES_hhdet_in_fec!M150)</f>
        <v>0.8919292484104987</v>
      </c>
      <c r="N150" s="111">
        <f>IF(RES_hhdet_in_tes!N150=0,"",RES_hhdet_in_tes!N150/RES_hhdet_in_fec!N150)</f>
        <v>0.91947516704627386</v>
      </c>
      <c r="O150" s="111">
        <f>IF(RES_hhdet_in_tes!O150=0,"",RES_hhdet_in_tes!O150/RES_hhdet_in_fec!O150)</f>
        <v>0.92752440753205856</v>
      </c>
      <c r="P150" s="111">
        <f>IF(RES_hhdet_in_tes!P150=0,"",RES_hhdet_in_tes!P150/RES_hhdet_in_fec!P150)</f>
        <v>0.90772840022434298</v>
      </c>
      <c r="Q150" s="111">
        <f>IF(RES_hhdet_in_tes!Q150=0,"",RES_hhdet_in_tes!Q150/RES_hhdet_in_fec!Q150)</f>
        <v>0.93907927450044981</v>
      </c>
      <c r="R150" s="111">
        <f>IF(RES_hhdet_in_tes!R150=0,"",RES_hhdet_in_tes!R150/RES_hhdet_in_fec!R150)</f>
        <v>0.94575111255775635</v>
      </c>
      <c r="S150" s="111">
        <f>IF(RES_hhdet_in_tes!S150=0,"",RES_hhdet_in_tes!S150/RES_hhdet_in_fec!S150)</f>
        <v>0.94688430786661004</v>
      </c>
      <c r="T150" s="111">
        <f>IF(RES_hhdet_in_tes!T150=0,"",RES_hhdet_in_tes!T150/RES_hhdet_in_fec!T150)</f>
        <v>0.95513577855074328</v>
      </c>
      <c r="U150" s="111">
        <f>IF(RES_hhdet_in_tes!U150=0,"",RES_hhdet_in_tes!U150/RES_hhdet_in_fec!U150)</f>
        <v>0.95305451007450803</v>
      </c>
      <c r="V150" s="111">
        <f>IF(RES_hhdet_in_tes!V150=0,"",RES_hhdet_in_tes!V150/RES_hhdet_in_fec!V150)</f>
        <v>0.95843326563556674</v>
      </c>
      <c r="W150" s="111">
        <f>IF(RES_hhdet_in_tes!W150=0,"",RES_hhdet_in_tes!W150/RES_hhdet_in_fec!W150)</f>
        <v>0.95053777015391994</v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>
        <f>IF(RES_hhdet_in_tes!F151=0,"",RES_hhdet_in_tes!F151/RES_hhdet_in_fec!F151)</f>
        <v>0.5876486913950425</v>
      </c>
      <c r="G151" s="112">
        <f>IF(RES_hhdet_in_tes!G151=0,"",RES_hhdet_in_tes!G151/RES_hhdet_in_fec!G151)</f>
        <v>0.58987543732222769</v>
      </c>
      <c r="H151" s="112">
        <f>IF(RES_hhdet_in_tes!H151=0,"",RES_hhdet_in_tes!H151/RES_hhdet_in_fec!H151)</f>
        <v>0.59232901522336368</v>
      </c>
      <c r="I151" s="112">
        <f>IF(RES_hhdet_in_tes!I151=0,"",RES_hhdet_in_tes!I151/RES_hhdet_in_fec!I151)</f>
        <v>0.59506258322404304</v>
      </c>
      <c r="J151" s="112">
        <f>IF(RES_hhdet_in_tes!J151=0,"",RES_hhdet_in_tes!J151/RES_hhdet_in_fec!J151)</f>
        <v>0.59829391140168919</v>
      </c>
      <c r="K151" s="112">
        <f>IF(RES_hhdet_in_tes!K151=0,"",RES_hhdet_in_tes!K151/RES_hhdet_in_fec!K151)</f>
        <v>0.60220816160245505</v>
      </c>
      <c r="L151" s="112">
        <f>IF(RES_hhdet_in_tes!L151=0,"",RES_hhdet_in_tes!L151/RES_hhdet_in_fec!L151)</f>
        <v>0.60685487221143752</v>
      </c>
      <c r="M151" s="112">
        <f>IF(RES_hhdet_in_tes!M151=0,"",RES_hhdet_in_tes!M151/RES_hhdet_in_fec!M151)</f>
        <v>0.61662799334919938</v>
      </c>
      <c r="N151" s="112">
        <f>IF(RES_hhdet_in_tes!N151=0,"",RES_hhdet_in_tes!N151/RES_hhdet_in_fec!N151)</f>
        <v>0.63292216176372973</v>
      </c>
      <c r="O151" s="112">
        <f>IF(RES_hhdet_in_tes!O151=0,"",RES_hhdet_in_tes!O151/RES_hhdet_in_fec!O151)</f>
        <v>0.65690158304263002</v>
      </c>
      <c r="P151" s="112">
        <f>IF(RES_hhdet_in_tes!P151=0,"",RES_hhdet_in_tes!P151/RES_hhdet_in_fec!P151)</f>
        <v>0.68611942398482562</v>
      </c>
      <c r="Q151" s="112">
        <f>IF(RES_hhdet_in_tes!Q151=0,"",RES_hhdet_in_tes!Q151/RES_hhdet_in_fec!Q151)</f>
        <v>0.71264781989202608</v>
      </c>
      <c r="R151" s="112">
        <f>IF(RES_hhdet_in_tes!R151=0,"",RES_hhdet_in_tes!R151/RES_hhdet_in_fec!R151)</f>
        <v>0.73055124180719466</v>
      </c>
      <c r="S151" s="112">
        <f>IF(RES_hhdet_in_tes!S151=0,"",RES_hhdet_in_tes!S151/RES_hhdet_in_fec!S151)</f>
        <v>0.74780363019819474</v>
      </c>
      <c r="T151" s="112">
        <f>IF(RES_hhdet_in_tes!T151=0,"",RES_hhdet_in_tes!T151/RES_hhdet_in_fec!T151)</f>
        <v>0.7634284347787087</v>
      </c>
      <c r="U151" s="112">
        <f>IF(RES_hhdet_in_tes!U151=0,"",RES_hhdet_in_tes!U151/RES_hhdet_in_fec!U151)</f>
        <v>0.77644910526247335</v>
      </c>
      <c r="V151" s="112">
        <f>IF(RES_hhdet_in_tes!V151=0,"",RES_hhdet_in_tes!V151/RES_hhdet_in_fec!V151)</f>
        <v>0.78588909136320284</v>
      </c>
      <c r="W151" s="112">
        <f>IF(RES_hhdet_in_tes!W151=0,"",RES_hhdet_in_tes!W151/RES_hhdet_in_fec!W151)</f>
        <v>0.79032954871876315</v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>
        <f>IF(RES_hhdet_in_tes!F152=0,"",RES_hhdet_in_tes!F152/RES_hhdet_in_fec!F152)</f>
        <v>1</v>
      </c>
      <c r="G152" s="113">
        <f>IF(RES_hhdet_in_tes!G152=0,"",RES_hhdet_in_tes!G152/RES_hhdet_in_fec!G152)</f>
        <v>1</v>
      </c>
      <c r="H152" s="113">
        <f>IF(RES_hhdet_in_tes!H152=0,"",RES_hhdet_in_tes!H152/RES_hhdet_in_fec!H152)</f>
        <v>1</v>
      </c>
      <c r="I152" s="113">
        <f>IF(RES_hhdet_in_tes!I152=0,"",RES_hhdet_in_tes!I152/RES_hhdet_in_fec!I152)</f>
        <v>1</v>
      </c>
      <c r="J152" s="113">
        <f>IF(RES_hhdet_in_tes!J152=0,"",RES_hhdet_in_tes!J152/RES_hhdet_in_fec!J152)</f>
        <v>1</v>
      </c>
      <c r="K152" s="113">
        <f>IF(RES_hhdet_in_tes!K152=0,"",RES_hhdet_in_tes!K152/RES_hhdet_in_fec!K152)</f>
        <v>1</v>
      </c>
      <c r="L152" s="113">
        <f>IF(RES_hhdet_in_tes!L152=0,"",RES_hhdet_in_tes!L152/RES_hhdet_in_fec!L152)</f>
        <v>1</v>
      </c>
      <c r="M152" s="113">
        <f>IF(RES_hhdet_in_tes!M152=0,"",RES_hhdet_in_tes!M152/RES_hhdet_in_fec!M152)</f>
        <v>1</v>
      </c>
      <c r="N152" s="113">
        <f>IF(RES_hhdet_in_tes!N152=0,"",RES_hhdet_in_tes!N152/RES_hhdet_in_fec!N152)</f>
        <v>1</v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0.65320060407248692</v>
      </c>
      <c r="D153" s="112">
        <f>IF(RES_hhdet_in_tes!D153=0,"",RES_hhdet_in_tes!D153/RES_hhdet_in_fec!D153)</f>
        <v>0.65448387182090761</v>
      </c>
      <c r="E153" s="112">
        <f>IF(RES_hhdet_in_tes!E153=0,"",RES_hhdet_in_tes!E153/RES_hhdet_in_fec!E153)</f>
        <v>0.65586584100745937</v>
      </c>
      <c r="F153" s="112">
        <f>IF(RES_hhdet_in_tes!F153=0,"",RES_hhdet_in_tes!F153/RES_hhdet_in_fec!F153)</f>
        <v>0.65726108527037075</v>
      </c>
      <c r="G153" s="112">
        <f>IF(RES_hhdet_in_tes!G153=0,"",RES_hhdet_in_tes!G153/RES_hhdet_in_fec!G153)</f>
        <v>0.65874801891445212</v>
      </c>
      <c r="H153" s="112">
        <f>IF(RES_hhdet_in_tes!H153=0,"",RES_hhdet_in_tes!H153/RES_hhdet_in_fec!H153)</f>
        <v>0.6603178527504131</v>
      </c>
      <c r="I153" s="112">
        <f>IF(RES_hhdet_in_tes!I153=0,"",RES_hhdet_in_tes!I153/RES_hhdet_in_fec!I153)</f>
        <v>0.6619910093099397</v>
      </c>
      <c r="J153" s="112">
        <f>IF(RES_hhdet_in_tes!J153=0,"",RES_hhdet_in_tes!J153/RES_hhdet_in_fec!J153)</f>
        <v>0.66384923672792207</v>
      </c>
      <c r="K153" s="112">
        <f>IF(RES_hhdet_in_tes!K153=0,"",RES_hhdet_in_tes!K153/RES_hhdet_in_fec!K153)</f>
        <v>0.66596498022580497</v>
      </c>
      <c r="L153" s="112">
        <f>IF(RES_hhdet_in_tes!L153=0,"",RES_hhdet_in_tes!L153/RES_hhdet_in_fec!L153)</f>
        <v>0.66836359470756401</v>
      </c>
      <c r="M153" s="112">
        <f>IF(RES_hhdet_in_tes!M153=0,"",RES_hhdet_in_tes!M153/RES_hhdet_in_fec!M153)</f>
        <v>0.67270710844026238</v>
      </c>
      <c r="N153" s="112">
        <f>IF(RES_hhdet_in_tes!N153=0,"",RES_hhdet_in_tes!N153/RES_hhdet_in_fec!N153)</f>
        <v>0.67972579167377889</v>
      </c>
      <c r="O153" s="112">
        <f>IF(RES_hhdet_in_tes!O153=0,"",RES_hhdet_in_tes!O153/RES_hhdet_in_fec!O153)</f>
        <v>0.69035613081092639</v>
      </c>
      <c r="P153" s="112">
        <f>IF(RES_hhdet_in_tes!P153=0,"",RES_hhdet_in_tes!P153/RES_hhdet_in_fec!P153)</f>
        <v>0.70418483740810067</v>
      </c>
      <c r="Q153" s="112">
        <f>IF(RES_hhdet_in_tes!Q153=0,"",RES_hhdet_in_tes!Q153/RES_hhdet_in_fec!Q153)</f>
        <v>0.7177541244075587</v>
      </c>
      <c r="R153" s="112">
        <f>IF(RES_hhdet_in_tes!R153=0,"",RES_hhdet_in_tes!R153/RES_hhdet_in_fec!R153)</f>
        <v>0.72748134481796978</v>
      </c>
      <c r="S153" s="112">
        <f>IF(RES_hhdet_in_tes!S153=0,"",RES_hhdet_in_tes!S153/RES_hhdet_in_fec!S153)</f>
        <v>0.73711266960718103</v>
      </c>
      <c r="T153" s="112">
        <f>IF(RES_hhdet_in_tes!T153=0,"",RES_hhdet_in_tes!T153/RES_hhdet_in_fec!T153)</f>
        <v>0.74644614778523666</v>
      </c>
      <c r="U153" s="112">
        <f>IF(RES_hhdet_in_tes!U153=0,"",RES_hhdet_in_tes!U153/RES_hhdet_in_fec!U153)</f>
        <v>0.75521375293788484</v>
      </c>
      <c r="V153" s="112">
        <f>IF(RES_hhdet_in_tes!V153=0,"",RES_hhdet_in_tes!V153/RES_hhdet_in_fec!V153)</f>
        <v>0.76300427888130384</v>
      </c>
      <c r="W153" s="112">
        <f>IF(RES_hhdet_in_tes!W153=0,"",RES_hhdet_in_tes!W153/RES_hhdet_in_fec!W153)</f>
        <v>0.76913692888950247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0.92336788642215517</v>
      </c>
      <c r="D154" s="113">
        <f>IF(RES_hhdet_in_tes!D154=0,"",RES_hhdet_in_tes!D154/RES_hhdet_in_fec!D154)</f>
        <v>0.91147001305626096</v>
      </c>
      <c r="E154" s="113">
        <f>IF(RES_hhdet_in_tes!E154=0,"",RES_hhdet_in_tes!E154/RES_hhdet_in_fec!E154)</f>
        <v>0.92525630644722134</v>
      </c>
      <c r="F154" s="113">
        <f>IF(RES_hhdet_in_tes!F154=0,"",RES_hhdet_in_tes!F154/RES_hhdet_in_fec!F154)</f>
        <v>0.90863660185239559</v>
      </c>
      <c r="G154" s="113">
        <f>IF(RES_hhdet_in_tes!G154=0,"",RES_hhdet_in_tes!G154/RES_hhdet_in_fec!G154)</f>
        <v>0.92152846355920903</v>
      </c>
      <c r="H154" s="113">
        <f>IF(RES_hhdet_in_tes!H154=0,"",RES_hhdet_in_tes!H154/RES_hhdet_in_fec!H154)</f>
        <v>0.92088807954476604</v>
      </c>
      <c r="I154" s="113">
        <f>IF(RES_hhdet_in_tes!I154=0,"",RES_hhdet_in_tes!I154/RES_hhdet_in_fec!I154)</f>
        <v>0.9209481343770336</v>
      </c>
      <c r="J154" s="113">
        <f>IF(RES_hhdet_in_tes!J154=0,"",RES_hhdet_in_tes!J154/RES_hhdet_in_fec!J154)</f>
        <v>0.90278508514280431</v>
      </c>
      <c r="K154" s="113">
        <f>IF(RES_hhdet_in_tes!K154=0,"",RES_hhdet_in_tes!K154/RES_hhdet_in_fec!K154)</f>
        <v>0.91786832162918452</v>
      </c>
      <c r="L154" s="113">
        <f>IF(RES_hhdet_in_tes!L154=0,"",RES_hhdet_in_tes!L154/RES_hhdet_in_fec!L154)</f>
        <v>0.92441093385978279</v>
      </c>
      <c r="M154" s="113">
        <f>IF(RES_hhdet_in_tes!M154=0,"",RES_hhdet_in_tes!M154/RES_hhdet_in_fec!M154)</f>
        <v>0.91339785371378501</v>
      </c>
      <c r="N154" s="113">
        <f>IF(RES_hhdet_in_tes!N154=0,"",RES_hhdet_in_tes!N154/RES_hhdet_in_fec!N154)</f>
        <v>0.93391606795550397</v>
      </c>
      <c r="O154" s="113">
        <f>IF(RES_hhdet_in_tes!O154=0,"",RES_hhdet_in_tes!O154/RES_hhdet_in_fec!O154)</f>
        <v>0.93782944031486215</v>
      </c>
      <c r="P154" s="113">
        <f>IF(RES_hhdet_in_tes!P154=0,"",RES_hhdet_in_tes!P154/RES_hhdet_in_fec!P154)</f>
        <v>0.91377941035147237</v>
      </c>
      <c r="Q154" s="113">
        <f>IF(RES_hhdet_in_tes!Q154=0,"",RES_hhdet_in_tes!Q154/RES_hhdet_in_fec!Q154)</f>
        <v>0.94045809138654102</v>
      </c>
      <c r="R154" s="113">
        <f>IF(RES_hhdet_in_tes!R154=0,"",RES_hhdet_in_tes!R154/RES_hhdet_in_fec!R154)</f>
        <v>0.94511613437523134</v>
      </c>
      <c r="S154" s="113">
        <f>IF(RES_hhdet_in_tes!S154=0,"",RES_hhdet_in_tes!S154/RES_hhdet_in_fec!S154)</f>
        <v>0.94405009244786631</v>
      </c>
      <c r="T154" s="113">
        <f>IF(RES_hhdet_in_tes!T154=0,"",RES_hhdet_in_tes!T154/RES_hhdet_in_fec!T154)</f>
        <v>0.95150756939555847</v>
      </c>
      <c r="U154" s="113">
        <f>IF(RES_hhdet_in_tes!U154=0,"",RES_hhdet_in_tes!U154/RES_hhdet_in_fec!U154)</f>
        <v>0.94737207410723689</v>
      </c>
      <c r="V154" s="113">
        <f>IF(RES_hhdet_in_tes!V154=0,"",RES_hhdet_in_tes!V154/RES_hhdet_in_fec!V154)</f>
        <v>0.95310093607341784</v>
      </c>
      <c r="W154" s="113">
        <f>IF(RES_hhdet_in_tes!W154=0,"",RES_hhdet_in_tes!W154/RES_hhdet_in_fec!W154)</f>
        <v>0.94405547316110228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0.65320060407248692</v>
      </c>
      <c r="D155" s="111">
        <f>IF(RES_hhdet_in_tes!D155=0,"",RES_hhdet_in_tes!D155/RES_hhdet_in_fec!D155)</f>
        <v>0.65448387182090761</v>
      </c>
      <c r="E155" s="111">
        <f>IF(RES_hhdet_in_tes!E155=0,"",RES_hhdet_in_tes!E155/RES_hhdet_in_fec!E155)</f>
        <v>0.65586584100745937</v>
      </c>
      <c r="F155" s="111">
        <f>IF(RES_hhdet_in_tes!F155=0,"",RES_hhdet_in_tes!F155/RES_hhdet_in_fec!F155)</f>
        <v>0.65726108527037075</v>
      </c>
      <c r="G155" s="111">
        <f>IF(RES_hhdet_in_tes!G155=0,"",RES_hhdet_in_tes!G155/RES_hhdet_in_fec!G155)</f>
        <v>0.65874801891445212</v>
      </c>
      <c r="H155" s="111">
        <f>IF(RES_hhdet_in_tes!H155=0,"",RES_hhdet_in_tes!H155/RES_hhdet_in_fec!H155)</f>
        <v>0.6603178527504131</v>
      </c>
      <c r="I155" s="111">
        <f>IF(RES_hhdet_in_tes!I155=0,"",RES_hhdet_in_tes!I155/RES_hhdet_in_fec!I155)</f>
        <v>0.6619910093099397</v>
      </c>
      <c r="J155" s="111">
        <f>IF(RES_hhdet_in_tes!J155=0,"",RES_hhdet_in_tes!J155/RES_hhdet_in_fec!J155)</f>
        <v>0.66384923672792207</v>
      </c>
      <c r="K155" s="111">
        <f>IF(RES_hhdet_in_tes!K155=0,"",RES_hhdet_in_tes!K155/RES_hhdet_in_fec!K155)</f>
        <v>0.66596498022580497</v>
      </c>
      <c r="L155" s="111">
        <f>IF(RES_hhdet_in_tes!L155=0,"",RES_hhdet_in_tes!L155/RES_hhdet_in_fec!L155)</f>
        <v>0.66836359470756401</v>
      </c>
      <c r="M155" s="111">
        <f>IF(RES_hhdet_in_tes!M155=0,"",RES_hhdet_in_tes!M155/RES_hhdet_in_fec!M155)</f>
        <v>0.67270710844026238</v>
      </c>
      <c r="N155" s="111">
        <f>IF(RES_hhdet_in_tes!N155=0,"",RES_hhdet_in_tes!N155/RES_hhdet_in_fec!N155)</f>
        <v>0.67972579167377889</v>
      </c>
      <c r="O155" s="111">
        <f>IF(RES_hhdet_in_tes!O155=0,"",RES_hhdet_in_tes!O155/RES_hhdet_in_fec!O155)</f>
        <v>0.69035613081092639</v>
      </c>
      <c r="P155" s="111">
        <f>IF(RES_hhdet_in_tes!P155=0,"",RES_hhdet_in_tes!P155/RES_hhdet_in_fec!P155)</f>
        <v>0.70418483740810067</v>
      </c>
      <c r="Q155" s="111">
        <f>IF(RES_hhdet_in_tes!Q155=0,"",RES_hhdet_in_tes!Q155/RES_hhdet_in_fec!Q155)</f>
        <v>0.7177541244075587</v>
      </c>
      <c r="R155" s="111">
        <f>IF(RES_hhdet_in_tes!R155=0,"",RES_hhdet_in_tes!R155/RES_hhdet_in_fec!R155)</f>
        <v>0.72748134481796989</v>
      </c>
      <c r="S155" s="111">
        <f>IF(RES_hhdet_in_tes!S155=0,"",RES_hhdet_in_tes!S155/RES_hhdet_in_fec!S155)</f>
        <v>0.73711266960718103</v>
      </c>
      <c r="T155" s="111">
        <f>IF(RES_hhdet_in_tes!T155=0,"",RES_hhdet_in_tes!T155/RES_hhdet_in_fec!T155)</f>
        <v>0.74644614778523666</v>
      </c>
      <c r="U155" s="111">
        <f>IF(RES_hhdet_in_tes!U155=0,"",RES_hhdet_in_tes!U155/RES_hhdet_in_fec!U155)</f>
        <v>0.75521375293788495</v>
      </c>
      <c r="V155" s="111">
        <f>IF(RES_hhdet_in_tes!V155=0,"",RES_hhdet_in_tes!V155/RES_hhdet_in_fec!V155)</f>
        <v>0.76300427888130384</v>
      </c>
      <c r="W155" s="111">
        <f>IF(RES_hhdet_in_tes!W155=0,"",RES_hhdet_in_tes!W155/RES_hhdet_in_fec!W155)</f>
        <v>0.76913692888950258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0.7208022636637258</v>
      </c>
      <c r="D157" s="124">
        <f>IF(RES_hhdet_in_tes!D157=0,"",RES_hhdet_in_tes!D157/RES_hhdet_in_fec!D157)</f>
        <v>0.71468820501387831</v>
      </c>
      <c r="E157" s="124">
        <f>IF(RES_hhdet_in_tes!E157=0,"",RES_hhdet_in_tes!E157/RES_hhdet_in_fec!E157)</f>
        <v>0.69913022870877284</v>
      </c>
      <c r="F157" s="124">
        <f>IF(RES_hhdet_in_tes!F157=0,"",RES_hhdet_in_tes!F157/RES_hhdet_in_fec!F157)</f>
        <v>0.70928563208920703</v>
      </c>
      <c r="G157" s="124">
        <f>IF(RES_hhdet_in_tes!G157=0,"",RES_hhdet_in_tes!G157/RES_hhdet_in_fec!G157)</f>
        <v>0.72525435401456717</v>
      </c>
      <c r="H157" s="124">
        <f>IF(RES_hhdet_in_tes!H157=0,"",RES_hhdet_in_tes!H157/RES_hhdet_in_fec!H157)</f>
        <v>0.73251792764710877</v>
      </c>
      <c r="I157" s="124">
        <f>IF(RES_hhdet_in_tes!I157=0,"",RES_hhdet_in_tes!I157/RES_hhdet_in_fec!I157)</f>
        <v>0.73492996472624961</v>
      </c>
      <c r="J157" s="124">
        <f>IF(RES_hhdet_in_tes!J157=0,"",RES_hhdet_in_tes!J157/RES_hhdet_in_fec!J157)</f>
        <v>0.6844324169508138</v>
      </c>
      <c r="K157" s="124">
        <f>IF(RES_hhdet_in_tes!K157=0,"",RES_hhdet_in_tes!K157/RES_hhdet_in_fec!K157)</f>
        <v>0.71310747311603806</v>
      </c>
      <c r="L157" s="124">
        <f>IF(RES_hhdet_in_tes!L157=0,"",RES_hhdet_in_tes!L157/RES_hhdet_in_fec!L157)</f>
        <v>0.71763461015492414</v>
      </c>
      <c r="M157" s="124">
        <f>IF(RES_hhdet_in_tes!M157=0,"",RES_hhdet_in_tes!M157/RES_hhdet_in_fec!M157)</f>
        <v>0.72231542902116086</v>
      </c>
      <c r="N157" s="124">
        <f>IF(RES_hhdet_in_tes!N157=0,"",RES_hhdet_in_tes!N157/RES_hhdet_in_fec!N157)</f>
        <v>0.71949828626584011</v>
      </c>
      <c r="O157" s="124">
        <f>IF(RES_hhdet_in_tes!O157=0,"",RES_hhdet_in_tes!O157/RES_hhdet_in_fec!O157)</f>
        <v>0.7385012535842449</v>
      </c>
      <c r="P157" s="124">
        <f>IF(RES_hhdet_in_tes!P157=0,"",RES_hhdet_in_tes!P157/RES_hhdet_in_fec!P157)</f>
        <v>0.72398037743653687</v>
      </c>
      <c r="Q157" s="124">
        <f>IF(RES_hhdet_in_tes!Q157=0,"",RES_hhdet_in_tes!Q157/RES_hhdet_in_fec!Q157)</f>
        <v>0.74658553678132744</v>
      </c>
      <c r="R157" s="124">
        <f>IF(RES_hhdet_in_tes!R157=0,"",RES_hhdet_in_tes!R157/RES_hhdet_in_fec!R157)</f>
        <v>0.73457358497664305</v>
      </c>
      <c r="S157" s="124">
        <f>IF(RES_hhdet_in_tes!S157=0,"",RES_hhdet_in_tes!S157/RES_hhdet_in_fec!S157)</f>
        <v>0.76968122969481367</v>
      </c>
      <c r="T157" s="124">
        <f>IF(RES_hhdet_in_tes!T157=0,"",RES_hhdet_in_tes!T157/RES_hhdet_in_fec!T157)</f>
        <v>0.76336632483815425</v>
      </c>
      <c r="U157" s="124">
        <f>IF(RES_hhdet_in_tes!U157=0,"",RES_hhdet_in_tes!U157/RES_hhdet_in_fec!U157)</f>
        <v>0.77843587839174089</v>
      </c>
      <c r="V157" s="124">
        <f>IF(RES_hhdet_in_tes!V157=0,"",RES_hhdet_in_tes!V157/RES_hhdet_in_fec!V157)</f>
        <v>0.78137384227544038</v>
      </c>
      <c r="W157" s="124">
        <f>IF(RES_hhdet_in_tes!W157=0,"",RES_hhdet_in_tes!W157/RES_hhdet_in_fec!W157)</f>
        <v>0.78967473380868447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0.62402523682916655</v>
      </c>
      <c r="D158" s="111">
        <f>IF(RES_hhdet_in_tes!D158=0,"",RES_hhdet_in_tes!D158/RES_hhdet_in_fec!D158)</f>
        <v>0.62418714401890973</v>
      </c>
      <c r="E158" s="111">
        <f>IF(RES_hhdet_in_tes!E158=0,"",RES_hhdet_in_tes!E158/RES_hhdet_in_fec!E158)</f>
        <v>0.62434676782385767</v>
      </c>
      <c r="F158" s="111">
        <f>IF(RES_hhdet_in_tes!F158=0,"",RES_hhdet_in_tes!F158/RES_hhdet_in_fec!F158)</f>
        <v>0.62450608025815169</v>
      </c>
      <c r="G158" s="111">
        <f>IF(RES_hhdet_in_tes!G158=0,"",RES_hhdet_in_tes!G158/RES_hhdet_in_fec!G158)</f>
        <v>0.62466328982935593</v>
      </c>
      <c r="H158" s="111">
        <f>IF(RES_hhdet_in_tes!H158=0,"",RES_hhdet_in_tes!H158/RES_hhdet_in_fec!H158)</f>
        <v>0.62481861579333753</v>
      </c>
      <c r="I158" s="111">
        <f>IF(RES_hhdet_in_tes!I158=0,"",RES_hhdet_in_tes!I158/RES_hhdet_in_fec!I158)</f>
        <v>0.62497161672630785</v>
      </c>
      <c r="J158" s="111">
        <f>IF(RES_hhdet_in_tes!J158=0,"",RES_hhdet_in_tes!J158/RES_hhdet_in_fec!J158)</f>
        <v>0.62512048427081379</v>
      </c>
      <c r="K158" s="111">
        <f>IF(RES_hhdet_in_tes!K158=0,"",RES_hhdet_in_tes!K158/RES_hhdet_in_fec!K158)</f>
        <v>0.6252636808473655</v>
      </c>
      <c r="L158" s="111">
        <f>IF(RES_hhdet_in_tes!L158=0,"",RES_hhdet_in_tes!L158/RES_hhdet_in_fec!L158)</f>
        <v>0.6254007950904118</v>
      </c>
      <c r="M158" s="111">
        <f>IF(RES_hhdet_in_tes!M158=0,"",RES_hhdet_in_tes!M158/RES_hhdet_in_fec!M158)</f>
        <v>0.62547458070673267</v>
      </c>
      <c r="N158" s="111">
        <f>IF(RES_hhdet_in_tes!N158=0,"",RES_hhdet_in_tes!N158/RES_hhdet_in_fec!N158)</f>
        <v>0.62547458070673267</v>
      </c>
      <c r="O158" s="111">
        <f>IF(RES_hhdet_in_tes!O158=0,"",RES_hhdet_in_tes!O158/RES_hhdet_in_fec!O158)</f>
        <v>0.62547458070673267</v>
      </c>
      <c r="P158" s="111">
        <f>IF(RES_hhdet_in_tes!P158=0,"",RES_hhdet_in_tes!P158/RES_hhdet_in_fec!P158)</f>
        <v>0.62547458070673267</v>
      </c>
      <c r="Q158" s="111">
        <f>IF(RES_hhdet_in_tes!Q158=0,"",RES_hhdet_in_tes!Q158/RES_hhdet_in_fec!Q158)</f>
        <v>0.62547458070673267</v>
      </c>
      <c r="R158" s="111">
        <f>IF(RES_hhdet_in_tes!R158=0,"",RES_hhdet_in_tes!R158/RES_hhdet_in_fec!R158)</f>
        <v>0.62594073598265787</v>
      </c>
      <c r="S158" s="111">
        <f>IF(RES_hhdet_in_tes!S158=0,"",RES_hhdet_in_tes!S158/RES_hhdet_in_fec!S158)</f>
        <v>0.62670300547759417</v>
      </c>
      <c r="T158" s="111">
        <f>IF(RES_hhdet_in_tes!T158=0,"",RES_hhdet_in_tes!T158/RES_hhdet_in_fec!T158)</f>
        <v>0.62759231988835262</v>
      </c>
      <c r="U158" s="111">
        <f>IF(RES_hhdet_in_tes!U158=0,"",RES_hhdet_in_tes!U158/RES_hhdet_in_fec!U158)</f>
        <v>0.62851339552806684</v>
      </c>
      <c r="V158" s="111">
        <f>IF(RES_hhdet_in_tes!V158=0,"",RES_hhdet_in_tes!V158/RES_hhdet_in_fec!V158)</f>
        <v>0.62937094870986976</v>
      </c>
      <c r="W158" s="111">
        <f>IF(RES_hhdet_in_tes!W158=0,"",RES_hhdet_in_tes!W158/RES_hhdet_in_fec!W158)</f>
        <v>0.63016497943376093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0.77669735906661197</v>
      </c>
      <c r="D159" s="45">
        <f>IF(RES_hhdet_in_tes!D159=0,"",RES_hhdet_in_tes!D159/RES_hhdet_in_fec!D159)</f>
        <v>0.778031617041125</v>
      </c>
      <c r="E159" s="45">
        <f>IF(RES_hhdet_in_tes!E159=0,"",RES_hhdet_in_tes!E159/RES_hhdet_in_fec!E159)</f>
        <v>0.77941521264153835</v>
      </c>
      <c r="F159" s="45">
        <f>IF(RES_hhdet_in_tes!F159=0,"",RES_hhdet_in_tes!F159/RES_hhdet_in_fec!F159)</f>
        <v>0.78080553610002923</v>
      </c>
      <c r="G159" s="45">
        <f>IF(RES_hhdet_in_tes!G159=0,"",RES_hhdet_in_tes!G159/RES_hhdet_in_fec!G159)</f>
        <v>0.78224129660998232</v>
      </c>
      <c r="H159" s="45">
        <f>IF(RES_hhdet_in_tes!H159=0,"",RES_hhdet_in_tes!H159/RES_hhdet_in_fec!H159)</f>
        <v>0.7837177566589234</v>
      </c>
      <c r="I159" s="45">
        <f>IF(RES_hhdet_in_tes!I159=0,"",RES_hhdet_in_tes!I159/RES_hhdet_in_fec!I159)</f>
        <v>0.7852444541932333</v>
      </c>
      <c r="J159" s="45">
        <f>IF(RES_hhdet_in_tes!J159=0,"",RES_hhdet_in_tes!J159/RES_hhdet_in_fec!J159)</f>
        <v>0.78686046281264388</v>
      </c>
      <c r="K159" s="45">
        <f>IF(RES_hhdet_in_tes!K159=0,"",RES_hhdet_in_tes!K159/RES_hhdet_in_fec!K159)</f>
        <v>0.78859900535450544</v>
      </c>
      <c r="L159" s="45">
        <f>IF(RES_hhdet_in_tes!L159=0,"",RES_hhdet_in_tes!L159/RES_hhdet_in_fec!L159)</f>
        <v>0.79046897028987673</v>
      </c>
      <c r="M159" s="45">
        <f>IF(RES_hhdet_in_tes!M159=0,"",RES_hhdet_in_tes!M159/RES_hhdet_in_fec!M159)</f>
        <v>0.79301311792822093</v>
      </c>
      <c r="N159" s="45">
        <f>IF(RES_hhdet_in_tes!N159=0,"",RES_hhdet_in_tes!N159/RES_hhdet_in_fec!N159)</f>
        <v>0.7963853499609338</v>
      </c>
      <c r="O159" s="45">
        <f>IF(RES_hhdet_in_tes!O159=0,"",RES_hhdet_in_tes!O159/RES_hhdet_in_fec!O159)</f>
        <v>0.80095987514549383</v>
      </c>
      <c r="P159" s="45">
        <f>IF(RES_hhdet_in_tes!P159=0,"",RES_hhdet_in_tes!P159/RES_hhdet_in_fec!P159)</f>
        <v>0.80693323129877126</v>
      </c>
      <c r="Q159" s="45">
        <f>IF(RES_hhdet_in_tes!Q159=0,"",RES_hhdet_in_tes!Q159/RES_hhdet_in_fec!Q159)</f>
        <v>0.81463209153271199</v>
      </c>
      <c r="R159" s="45">
        <f>IF(RES_hhdet_in_tes!R159=0,"",RES_hhdet_in_tes!R159/RES_hhdet_in_fec!R159)</f>
        <v>0.82510520375670982</v>
      </c>
      <c r="S159" s="45">
        <f>IF(RES_hhdet_in_tes!S159=0,"",RES_hhdet_in_tes!S159/RES_hhdet_in_fec!S159)</f>
        <v>0.83817662738001031</v>
      </c>
      <c r="T159" s="45">
        <f>IF(RES_hhdet_in_tes!T159=0,"",RES_hhdet_in_tes!T159/RES_hhdet_in_fec!T159)</f>
        <v>0.85223052773576502</v>
      </c>
      <c r="U159" s="45">
        <f>IF(RES_hhdet_in_tes!U159=0,"",RES_hhdet_in_tes!U159/RES_hhdet_in_fec!U159)</f>
        <v>0.86565107015716558</v>
      </c>
      <c r="V159" s="45">
        <f>IF(RES_hhdet_in_tes!V159=0,"",RES_hhdet_in_tes!V159/RES_hhdet_in_fec!V159)</f>
        <v>0.87682241997738619</v>
      </c>
      <c r="W159" s="45">
        <f>IF(RES_hhdet_in_tes!W159=0,"",RES_hhdet_in_tes!W159/RES_hhdet_in_fec!W159)</f>
        <v>0.8851769865914173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0.72628550346902243</v>
      </c>
      <c r="D161" s="119">
        <f>IF(RES_hhdet_in_tes!D161=0,"",RES_hhdet_in_tes!D161/RES_hhdet_in_fec!D161)</f>
        <v>0.7266559827164295</v>
      </c>
      <c r="E161" s="119">
        <f>IF(RES_hhdet_in_tes!E161=0,"",RES_hhdet_in_tes!E161/RES_hhdet_in_fec!E161)</f>
        <v>0.77870796980352142</v>
      </c>
      <c r="F161" s="119">
        <f>IF(RES_hhdet_in_tes!F161=0,"",RES_hhdet_in_tes!F161/RES_hhdet_in_fec!F161)</f>
        <v>0.73291584910563889</v>
      </c>
      <c r="G161" s="119">
        <f>IF(RES_hhdet_in_tes!G161=0,"",RES_hhdet_in_tes!G161/RES_hhdet_in_fec!G161)</f>
        <v>0.74220955818887324</v>
      </c>
      <c r="H161" s="119">
        <f>IF(RES_hhdet_in_tes!H161=0,"",RES_hhdet_in_tes!H161/RES_hhdet_in_fec!H161)</f>
        <v>0.75693147997299703</v>
      </c>
      <c r="I161" s="119">
        <f>IF(RES_hhdet_in_tes!I161=0,"",RES_hhdet_in_tes!I161/RES_hhdet_in_fec!I161)</f>
        <v>0.7634902301082257</v>
      </c>
      <c r="J161" s="119">
        <f>IF(RES_hhdet_in_tes!J161=0,"",RES_hhdet_in_tes!J161/RES_hhdet_in_fec!J161)</f>
        <v>0.76934734914216008</v>
      </c>
      <c r="K161" s="119">
        <f>IF(RES_hhdet_in_tes!K161=0,"",RES_hhdet_in_tes!K161/RES_hhdet_in_fec!K161)</f>
        <v>0.77635208943866829</v>
      </c>
      <c r="L161" s="119">
        <f>IF(RES_hhdet_in_tes!L161=0,"",RES_hhdet_in_tes!L161/RES_hhdet_in_fec!L161)</f>
        <v>0.77174456158425786</v>
      </c>
      <c r="M161" s="119">
        <f>IF(RES_hhdet_in_tes!M161=0,"",RES_hhdet_in_tes!M161/RES_hhdet_in_fec!M161)</f>
        <v>0.77117912695562219</v>
      </c>
      <c r="N161" s="119">
        <f>IF(RES_hhdet_in_tes!N161=0,"",RES_hhdet_in_tes!N161/RES_hhdet_in_fec!N161)</f>
        <v>0.80748555871568428</v>
      </c>
      <c r="O161" s="119" t="str">
        <f>IF(RES_hhdet_in_tes!O161=0,"",RES_hhdet_in_tes!O161/RES_hhdet_in_fec!O161)</f>
        <v/>
      </c>
      <c r="P161" s="119" t="str">
        <f>IF(RES_hhdet_in_tes!P161=0,"",RES_hhdet_in_tes!P161/RES_hhdet_in_fec!P161)</f>
        <v/>
      </c>
      <c r="Q161" s="119" t="str">
        <f>IF(RES_hhdet_in_tes!Q161=0,"",RES_hhdet_in_tes!Q161/RES_hhdet_in_fec!Q161)</f>
        <v/>
      </c>
      <c r="R161" s="119">
        <f>IF(RES_hhdet_in_tes!R161=0,"",RES_hhdet_in_tes!R161/RES_hhdet_in_fec!R161)</f>
        <v>0.83658113825333758</v>
      </c>
      <c r="S161" s="119" t="str">
        <f>IF(RES_hhdet_in_tes!S161=0,"",RES_hhdet_in_tes!S161/RES_hhdet_in_fec!S161)</f>
        <v/>
      </c>
      <c r="T161" s="119">
        <f>IF(RES_hhdet_in_tes!T161=0,"",RES_hhdet_in_tes!T161/RES_hhdet_in_fec!T161)</f>
        <v>0.87710427825476767</v>
      </c>
      <c r="U161" s="119" t="str">
        <f>IF(RES_hhdet_in_tes!U161=0,"",RES_hhdet_in_tes!U161/RES_hhdet_in_fec!U161)</f>
        <v/>
      </c>
      <c r="V161" s="119" t="str">
        <f>IF(RES_hhdet_in_tes!V161=0,"",RES_hhdet_in_tes!V161/RES_hhdet_in_fec!V161)</f>
        <v/>
      </c>
      <c r="W161" s="119">
        <f>IF(RES_hhdet_in_tes!W161=0,"",RES_hhdet_in_tes!W161/RES_hhdet_in_fec!W161)</f>
        <v>0.95476738279004081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0.71071004957755324</v>
      </c>
      <c r="D162" s="124">
        <f>IF(RES_hhdet_in_tes!D162=0,"",RES_hhdet_in_tes!D162/RES_hhdet_in_fec!D162)</f>
        <v>0.71380500695924709</v>
      </c>
      <c r="E162" s="124">
        <f>IF(RES_hhdet_in_tes!E162=0,"",RES_hhdet_in_tes!E162/RES_hhdet_in_fec!E162)</f>
        <v>0.71697936736883161</v>
      </c>
      <c r="F162" s="124">
        <f>IF(RES_hhdet_in_tes!F162=0,"",RES_hhdet_in_tes!F162/RES_hhdet_in_fec!F162)</f>
        <v>0.72016445218965019</v>
      </c>
      <c r="G162" s="124">
        <f>IF(RES_hhdet_in_tes!G162=0,"",RES_hhdet_in_tes!G162/RES_hhdet_in_fec!G162)</f>
        <v>0.72342261306132516</v>
      </c>
      <c r="H162" s="124">
        <f>IF(RES_hhdet_in_tes!H162=0,"",RES_hhdet_in_tes!H162/RES_hhdet_in_fec!H162)</f>
        <v>0.72674617468521541</v>
      </c>
      <c r="I162" s="124">
        <f>IF(RES_hhdet_in_tes!I162=0,"",RES_hhdet_in_tes!I162/RES_hhdet_in_fec!I162)</f>
        <v>0.73015043683231295</v>
      </c>
      <c r="J162" s="124">
        <f>IF(RES_hhdet_in_tes!J162=0,"",RES_hhdet_in_tes!J162/RES_hhdet_in_fec!J162)</f>
        <v>0.73369818276065291</v>
      </c>
      <c r="K162" s="124">
        <f>IF(RES_hhdet_in_tes!K162=0,"",RES_hhdet_in_tes!K162/RES_hhdet_in_fec!K162)</f>
        <v>0.73744261122216936</v>
      </c>
      <c r="L162" s="124">
        <f>IF(RES_hhdet_in_tes!L162=0,"",RES_hhdet_in_tes!L162/RES_hhdet_in_fec!L162)</f>
        <v>0.74139757855715049</v>
      </c>
      <c r="M162" s="124">
        <f>IF(RES_hhdet_in_tes!M162=0,"",RES_hhdet_in_tes!M162/RES_hhdet_in_fec!M162)</f>
        <v>0.74665608884254708</v>
      </c>
      <c r="N162" s="124">
        <f>IF(RES_hhdet_in_tes!N162=0,"",RES_hhdet_in_tes!N162/RES_hhdet_in_fec!N162)</f>
        <v>0.75354253183967757</v>
      </c>
      <c r="O162" s="124" t="str">
        <f>IF(RES_hhdet_in_tes!O162=0,"",RES_hhdet_in_tes!O162/RES_hhdet_in_fec!O162)</f>
        <v/>
      </c>
      <c r="P162" s="124" t="str">
        <f>IF(RES_hhdet_in_tes!P162=0,"",RES_hhdet_in_tes!P162/RES_hhdet_in_fec!P162)</f>
        <v/>
      </c>
      <c r="Q162" s="124" t="str">
        <f>IF(RES_hhdet_in_tes!Q162=0,"",RES_hhdet_in_tes!Q162/RES_hhdet_in_fec!Q162)</f>
        <v/>
      </c>
      <c r="R162" s="124">
        <f>IF(RES_hhdet_in_tes!R162=0,"",RES_hhdet_in_tes!R162/RES_hhdet_in_fec!R162)</f>
        <v>0.79676881224264151</v>
      </c>
      <c r="S162" s="124" t="str">
        <f>IF(RES_hhdet_in_tes!S162=0,"",RES_hhdet_in_tes!S162/RES_hhdet_in_fec!S162)</f>
        <v/>
      </c>
      <c r="T162" s="124">
        <f>IF(RES_hhdet_in_tes!T162=0,"",RES_hhdet_in_tes!T162/RES_hhdet_in_fec!T162)</f>
        <v>0.82539649293066841</v>
      </c>
      <c r="U162" s="124" t="str">
        <f>IF(RES_hhdet_in_tes!U162=0,"",RES_hhdet_in_tes!U162/RES_hhdet_in_fec!U162)</f>
        <v/>
      </c>
      <c r="V162" s="124" t="str">
        <f>IF(RES_hhdet_in_tes!V162=0,"",RES_hhdet_in_tes!V162/RES_hhdet_in_fec!V162)</f>
        <v/>
      </c>
      <c r="W162" s="124">
        <f>IF(RES_hhdet_in_tes!W162=0,"",RES_hhdet_in_tes!W162/RES_hhdet_in_fec!W162)</f>
        <v>0.85197718907866604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0.71071004957755324</v>
      </c>
      <c r="D163" s="45">
        <f>IF(RES_hhdet_in_tes!D163=0,"",RES_hhdet_in_tes!D163/RES_hhdet_in_fec!D163)</f>
        <v>0.71380500695924709</v>
      </c>
      <c r="E163" s="45">
        <f>IF(RES_hhdet_in_tes!E163=0,"",RES_hhdet_in_tes!E163/RES_hhdet_in_fec!E163)</f>
        <v>0.71697936736883161</v>
      </c>
      <c r="F163" s="45">
        <f>IF(RES_hhdet_in_tes!F163=0,"",RES_hhdet_in_tes!F163/RES_hhdet_in_fec!F163)</f>
        <v>0.72016445218965019</v>
      </c>
      <c r="G163" s="45">
        <f>IF(RES_hhdet_in_tes!G163=0,"",RES_hhdet_in_tes!G163/RES_hhdet_in_fec!G163)</f>
        <v>0.72342261306132516</v>
      </c>
      <c r="H163" s="45">
        <f>IF(RES_hhdet_in_tes!H163=0,"",RES_hhdet_in_tes!H163/RES_hhdet_in_fec!H163)</f>
        <v>0.72674617468521541</v>
      </c>
      <c r="I163" s="45">
        <f>IF(RES_hhdet_in_tes!I163=0,"",RES_hhdet_in_tes!I163/RES_hhdet_in_fec!I163)</f>
        <v>0.73015043683231295</v>
      </c>
      <c r="J163" s="45">
        <f>IF(RES_hhdet_in_tes!J163=0,"",RES_hhdet_in_tes!J163/RES_hhdet_in_fec!J163)</f>
        <v>0.73369818276065291</v>
      </c>
      <c r="K163" s="45">
        <f>IF(RES_hhdet_in_tes!K163=0,"",RES_hhdet_in_tes!K163/RES_hhdet_in_fec!K163)</f>
        <v>0.73744261122216936</v>
      </c>
      <c r="L163" s="45">
        <f>IF(RES_hhdet_in_tes!L163=0,"",RES_hhdet_in_tes!L163/RES_hhdet_in_fec!L163)</f>
        <v>0.74139757855715049</v>
      </c>
      <c r="M163" s="45">
        <f>IF(RES_hhdet_in_tes!M163=0,"",RES_hhdet_in_tes!M163/RES_hhdet_in_fec!M163)</f>
        <v>0.74665608884254708</v>
      </c>
      <c r="N163" s="45">
        <f>IF(RES_hhdet_in_tes!N163=0,"",RES_hhdet_in_tes!N163/RES_hhdet_in_fec!N163)</f>
        <v>0.75354253183967757</v>
      </c>
      <c r="O163" s="45" t="str">
        <f>IF(RES_hhdet_in_tes!O163=0,"",RES_hhdet_in_tes!O163/RES_hhdet_in_fec!O163)</f>
        <v/>
      </c>
      <c r="P163" s="45" t="str">
        <f>IF(RES_hhdet_in_tes!P163=0,"",RES_hhdet_in_tes!P163/RES_hhdet_in_fec!P163)</f>
        <v/>
      </c>
      <c r="Q163" s="45" t="str">
        <f>IF(RES_hhdet_in_tes!Q163=0,"",RES_hhdet_in_tes!Q163/RES_hhdet_in_fec!Q163)</f>
        <v/>
      </c>
      <c r="R163" s="45">
        <f>IF(RES_hhdet_in_tes!R163=0,"",RES_hhdet_in_tes!R163/RES_hhdet_in_fec!R163)</f>
        <v>0.79676881224264151</v>
      </c>
      <c r="S163" s="45" t="str">
        <f>IF(RES_hhdet_in_tes!S163=0,"",RES_hhdet_in_tes!S163/RES_hhdet_in_fec!S163)</f>
        <v/>
      </c>
      <c r="T163" s="45">
        <f>IF(RES_hhdet_in_tes!T163=0,"",RES_hhdet_in_tes!T163/RES_hhdet_in_fec!T163)</f>
        <v>0.82539649293066841</v>
      </c>
      <c r="U163" s="45" t="str">
        <f>IF(RES_hhdet_in_tes!U163=0,"",RES_hhdet_in_tes!U163/RES_hhdet_in_fec!U163)</f>
        <v/>
      </c>
      <c r="V163" s="45" t="str">
        <f>IF(RES_hhdet_in_tes!V163=0,"",RES_hhdet_in_tes!V163/RES_hhdet_in_fec!V163)</f>
        <v/>
      </c>
      <c r="W163" s="45">
        <f>IF(RES_hhdet_in_tes!W163=0,"",RES_hhdet_in_tes!W163/RES_hhdet_in_fec!W163)</f>
        <v>0.85197718907866604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2.3024124972365234</v>
      </c>
      <c r="D164" s="124">
        <f>IF(RES_hhdet_in_tes!D164=0,"",RES_hhdet_in_tes!D164/RES_hhdet_in_fec!D164)</f>
        <v>2.3787747391172722</v>
      </c>
      <c r="E164" s="124">
        <f>IF(RES_hhdet_in_tes!E164=0,"",RES_hhdet_in_tes!E164/RES_hhdet_in_fec!E164)</f>
        <v>2.4559432611178997</v>
      </c>
      <c r="F164" s="124">
        <f>IF(RES_hhdet_in_tes!F164=0,"",RES_hhdet_in_tes!F164/RES_hhdet_in_fec!F164)</f>
        <v>2.5331946598946562</v>
      </c>
      <c r="G164" s="124">
        <f>IF(RES_hhdet_in_tes!G164=0,"",RES_hhdet_in_tes!G164/RES_hhdet_in_fec!G164)</f>
        <v>2.6111801381342632</v>
      </c>
      <c r="H164" s="124">
        <f>IF(RES_hhdet_in_tes!H164=0,"",RES_hhdet_in_tes!H164/RES_hhdet_in_fec!H164)</f>
        <v>2.6898157649043779</v>
      </c>
      <c r="I164" s="124">
        <f>IF(RES_hhdet_in_tes!I164=0,"",RES_hhdet_in_tes!I164/RES_hhdet_in_fec!I164)</f>
        <v>2.7692575977758453</v>
      </c>
      <c r="J164" s="124">
        <f>IF(RES_hhdet_in_tes!J164=0,"",RES_hhdet_in_tes!J164/RES_hhdet_in_fec!J164)</f>
        <v>2.8501547656521535</v>
      </c>
      <c r="K164" s="124">
        <f>IF(RES_hhdet_in_tes!K164=0,"",RES_hhdet_in_tes!K164/RES_hhdet_in_fec!K164)</f>
        <v>2.9330530699776545</v>
      </c>
      <c r="L164" s="124">
        <f>IF(RES_hhdet_in_tes!L164=0,"",RES_hhdet_in_tes!L164/RES_hhdet_in_fec!L164)</f>
        <v>3.018087456963455</v>
      </c>
      <c r="M164" s="124">
        <f>IF(RES_hhdet_in_tes!M164=0,"",RES_hhdet_in_tes!M164/RES_hhdet_in_fec!M164)</f>
        <v>3.1196530195284069</v>
      </c>
      <c r="N164" s="124">
        <f>IF(RES_hhdet_in_tes!N164=0,"",RES_hhdet_in_tes!N164/RES_hhdet_in_fec!N164)</f>
        <v>3.2424606963943838</v>
      </c>
      <c r="O164" s="124" t="str">
        <f>IF(RES_hhdet_in_tes!O164=0,"",RES_hhdet_in_tes!O164/RES_hhdet_in_fec!O164)</f>
        <v/>
      </c>
      <c r="P164" s="124" t="str">
        <f>IF(RES_hhdet_in_tes!P164=0,"",RES_hhdet_in_tes!P164/RES_hhdet_in_fec!P164)</f>
        <v/>
      </c>
      <c r="Q164" s="124" t="str">
        <f>IF(RES_hhdet_in_tes!Q164=0,"",RES_hhdet_in_tes!Q164/RES_hhdet_in_fec!Q164)</f>
        <v/>
      </c>
      <c r="R164" s="124">
        <f>IF(RES_hhdet_in_tes!R164=0,"",RES_hhdet_in_tes!R164/RES_hhdet_in_fec!R164)</f>
        <v>3.770584354723868</v>
      </c>
      <c r="S164" s="124" t="str">
        <f>IF(RES_hhdet_in_tes!S164=0,"",RES_hhdet_in_tes!S164/RES_hhdet_in_fec!S164)</f>
        <v/>
      </c>
      <c r="T164" s="124">
        <f>IF(RES_hhdet_in_tes!T164=0,"",RES_hhdet_in_tes!T164/RES_hhdet_in_fec!T164)</f>
        <v>3.8958603398526326</v>
      </c>
      <c r="U164" s="124" t="str">
        <f>IF(RES_hhdet_in_tes!U164=0,"",RES_hhdet_in_tes!U164/RES_hhdet_in_fec!U164)</f>
        <v/>
      </c>
      <c r="V164" s="124" t="str">
        <f>IF(RES_hhdet_in_tes!V164=0,"",RES_hhdet_in_tes!V164/RES_hhdet_in_fec!V164)</f>
        <v/>
      </c>
      <c r="W164" s="124">
        <f>IF(RES_hhdet_in_tes!W164=0,"",RES_hhdet_in_tes!W164/RES_hhdet_in_fec!W164)</f>
        <v>4.0525292903981009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2.3024124972365234</v>
      </c>
      <c r="D165" s="111">
        <f>IF(RES_hhdet_in_tes!D165=0,"",RES_hhdet_in_tes!D165/RES_hhdet_in_fec!D165)</f>
        <v>2.3787747391172722</v>
      </c>
      <c r="E165" s="111">
        <f>IF(RES_hhdet_in_tes!E165=0,"",RES_hhdet_in_tes!E165/RES_hhdet_in_fec!E165)</f>
        <v>2.4559432611178997</v>
      </c>
      <c r="F165" s="111">
        <f>IF(RES_hhdet_in_tes!F165=0,"",RES_hhdet_in_tes!F165/RES_hhdet_in_fec!F165)</f>
        <v>2.5331946598946562</v>
      </c>
      <c r="G165" s="111">
        <f>IF(RES_hhdet_in_tes!G165=0,"",RES_hhdet_in_tes!G165/RES_hhdet_in_fec!G165)</f>
        <v>2.6111801381342632</v>
      </c>
      <c r="H165" s="111">
        <f>IF(RES_hhdet_in_tes!H165=0,"",RES_hhdet_in_tes!H165/RES_hhdet_in_fec!H165)</f>
        <v>2.6898157649043779</v>
      </c>
      <c r="I165" s="111">
        <f>IF(RES_hhdet_in_tes!I165=0,"",RES_hhdet_in_tes!I165/RES_hhdet_in_fec!I165)</f>
        <v>2.7692575977758453</v>
      </c>
      <c r="J165" s="111">
        <f>IF(RES_hhdet_in_tes!J165=0,"",RES_hhdet_in_tes!J165/RES_hhdet_in_fec!J165)</f>
        <v>2.8501547656521535</v>
      </c>
      <c r="K165" s="111">
        <f>IF(RES_hhdet_in_tes!K165=0,"",RES_hhdet_in_tes!K165/RES_hhdet_in_fec!K165)</f>
        <v>2.9330530699776545</v>
      </c>
      <c r="L165" s="111">
        <f>IF(RES_hhdet_in_tes!L165=0,"",RES_hhdet_in_tes!L165/RES_hhdet_in_fec!L165)</f>
        <v>3.018087456963455</v>
      </c>
      <c r="M165" s="111">
        <f>IF(RES_hhdet_in_tes!M165=0,"",RES_hhdet_in_tes!M165/RES_hhdet_in_fec!M165)</f>
        <v>3.1196530195284069</v>
      </c>
      <c r="N165" s="111">
        <f>IF(RES_hhdet_in_tes!N165=0,"",RES_hhdet_in_tes!N165/RES_hhdet_in_fec!N165)</f>
        <v>3.2424606963943838</v>
      </c>
      <c r="O165" s="111" t="str">
        <f>IF(RES_hhdet_in_tes!O165=0,"",RES_hhdet_in_tes!O165/RES_hhdet_in_fec!O165)</f>
        <v/>
      </c>
      <c r="P165" s="111" t="str">
        <f>IF(RES_hhdet_in_tes!P165=0,"",RES_hhdet_in_tes!P165/RES_hhdet_in_fec!P165)</f>
        <v/>
      </c>
      <c r="Q165" s="111" t="str">
        <f>IF(RES_hhdet_in_tes!Q165=0,"",RES_hhdet_in_tes!Q165/RES_hhdet_in_fec!Q165)</f>
        <v/>
      </c>
      <c r="R165" s="111">
        <f>IF(RES_hhdet_in_tes!R165=0,"",RES_hhdet_in_tes!R165/RES_hhdet_in_fec!R165)</f>
        <v>3.770584354723868</v>
      </c>
      <c r="S165" s="111" t="str">
        <f>IF(RES_hhdet_in_tes!S165=0,"",RES_hhdet_in_tes!S165/RES_hhdet_in_fec!S165)</f>
        <v/>
      </c>
      <c r="T165" s="111">
        <f>IF(RES_hhdet_in_tes!T165=0,"",RES_hhdet_in_tes!T165/RES_hhdet_in_fec!T165)</f>
        <v>3.8958603398526326</v>
      </c>
      <c r="U165" s="111" t="str">
        <f>IF(RES_hhdet_in_tes!U165=0,"",RES_hhdet_in_tes!U165/RES_hhdet_in_fec!U165)</f>
        <v/>
      </c>
      <c r="V165" s="111" t="str">
        <f>IF(RES_hhdet_in_tes!V165=0,"",RES_hhdet_in_tes!V165/RES_hhdet_in_fec!V165)</f>
        <v/>
      </c>
      <c r="W165" s="111">
        <f>IF(RES_hhdet_in_tes!W165=0,"",RES_hhdet_in_tes!W165/RES_hhdet_in_fec!W165)</f>
        <v>4.0525292903981009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0.62408297441908811</v>
      </c>
      <c r="D166" s="124">
        <f>IF(RES_hhdet_in_tes!D166=0,"",RES_hhdet_in_tes!D166/RES_hhdet_in_fec!D166)</f>
        <v>0.63449820142255975</v>
      </c>
      <c r="E166" s="124">
        <f>IF(RES_hhdet_in_tes!E166=0,"",RES_hhdet_in_tes!E166/RES_hhdet_in_fec!E166)</f>
        <v>0.63106961366660963</v>
      </c>
      <c r="F166" s="124">
        <f>IF(RES_hhdet_in_tes!F166=0,"",RES_hhdet_in_tes!F166/RES_hhdet_in_fec!F166)</f>
        <v>0.6260518348172216</v>
      </c>
      <c r="G166" s="124">
        <f>IF(RES_hhdet_in_tes!G166=0,"",RES_hhdet_in_tes!G166/RES_hhdet_in_fec!G166)</f>
        <v>0.65567737049057517</v>
      </c>
      <c r="H166" s="124">
        <f>IF(RES_hhdet_in_tes!H166=0,"",RES_hhdet_in_tes!H166/RES_hhdet_in_fec!H166)</f>
        <v>0.65776794735801991</v>
      </c>
      <c r="I166" s="124">
        <f>IF(RES_hhdet_in_tes!I166=0,"",RES_hhdet_in_tes!I166/RES_hhdet_in_fec!I166)</f>
        <v>0.68316354443625782</v>
      </c>
      <c r="J166" s="124">
        <f>IF(RES_hhdet_in_tes!J166=0,"",RES_hhdet_in_tes!J166/RES_hhdet_in_fec!J166)</f>
        <v>0.69137911131515051</v>
      </c>
      <c r="K166" s="124">
        <f>IF(RES_hhdet_in_tes!K166=0,"",RES_hhdet_in_tes!K166/RES_hhdet_in_fec!K166)</f>
        <v>0.6765589804914105</v>
      </c>
      <c r="L166" s="124">
        <f>IF(RES_hhdet_in_tes!L166=0,"",RES_hhdet_in_tes!L166/RES_hhdet_in_fec!L166)</f>
        <v>0.71150277895338876</v>
      </c>
      <c r="M166" s="124">
        <f>IF(RES_hhdet_in_tes!M166=0,"",RES_hhdet_in_tes!M166/RES_hhdet_in_fec!M166)</f>
        <v>0.66246815949507554</v>
      </c>
      <c r="N166" s="124">
        <f>IF(RES_hhdet_in_tes!N166=0,"",RES_hhdet_in_tes!N166/RES_hhdet_in_fec!N166)</f>
        <v>0.70379630460372544</v>
      </c>
      <c r="O166" s="124" t="str">
        <f>IF(RES_hhdet_in_tes!O166=0,"",RES_hhdet_in_tes!O166/RES_hhdet_in_fec!O166)</f>
        <v/>
      </c>
      <c r="P166" s="124" t="str">
        <f>IF(RES_hhdet_in_tes!P166=0,"",RES_hhdet_in_tes!P166/RES_hhdet_in_fec!P166)</f>
        <v/>
      </c>
      <c r="Q166" s="124" t="str">
        <f>IF(RES_hhdet_in_tes!Q166=0,"",RES_hhdet_in_tes!Q166/RES_hhdet_in_fec!Q166)</f>
        <v/>
      </c>
      <c r="R166" s="124">
        <f>IF(RES_hhdet_in_tes!R166=0,"",RES_hhdet_in_tes!R166/RES_hhdet_in_fec!R166)</f>
        <v>0.78354048816538491</v>
      </c>
      <c r="S166" s="124" t="str">
        <f>IF(RES_hhdet_in_tes!S166=0,"",RES_hhdet_in_tes!S166/RES_hhdet_in_fec!S166)</f>
        <v/>
      </c>
      <c r="T166" s="124">
        <f>IF(RES_hhdet_in_tes!T166=0,"",RES_hhdet_in_tes!T166/RES_hhdet_in_fec!T166)</f>
        <v>0.79254981287278747</v>
      </c>
      <c r="U166" s="124" t="str">
        <f>IF(RES_hhdet_in_tes!U166=0,"",RES_hhdet_in_tes!U166/RES_hhdet_in_fec!U166)</f>
        <v/>
      </c>
      <c r="V166" s="124" t="str">
        <f>IF(RES_hhdet_in_tes!V166=0,"",RES_hhdet_in_tes!V166/RES_hhdet_in_fec!V166)</f>
        <v/>
      </c>
      <c r="W166" s="124">
        <f>IF(RES_hhdet_in_tes!W166=0,"",RES_hhdet_in_tes!W166/RES_hhdet_in_fec!W166)</f>
        <v>0.85371843619569809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0.58207812873693565</v>
      </c>
      <c r="D167" s="111">
        <f>IF(RES_hhdet_in_tes!D167=0,"",RES_hhdet_in_tes!D167/RES_hhdet_in_fec!D167)</f>
        <v>0.58373916750753918</v>
      </c>
      <c r="E167" s="111">
        <f>IF(RES_hhdet_in_tes!E167=0,"",RES_hhdet_in_tes!E167/RES_hhdet_in_fec!E167)</f>
        <v>0.58567518116364314</v>
      </c>
      <c r="F167" s="111">
        <f>IF(RES_hhdet_in_tes!F167=0,"",RES_hhdet_in_tes!F167/RES_hhdet_in_fec!F167)</f>
        <v>0.5876486913950425</v>
      </c>
      <c r="G167" s="111">
        <f>IF(RES_hhdet_in_tes!G167=0,"",RES_hhdet_in_tes!G167/RES_hhdet_in_fec!G167)</f>
        <v>0.58987543732222769</v>
      </c>
      <c r="H167" s="111">
        <f>IF(RES_hhdet_in_tes!H167=0,"",RES_hhdet_in_tes!H167/RES_hhdet_in_fec!H167)</f>
        <v>0.59232901522336368</v>
      </c>
      <c r="I167" s="111">
        <f>IF(RES_hhdet_in_tes!I167=0,"",RES_hhdet_in_tes!I167/RES_hhdet_in_fec!I167)</f>
        <v>0.59506258322404304</v>
      </c>
      <c r="J167" s="111">
        <f>IF(RES_hhdet_in_tes!J167=0,"",RES_hhdet_in_tes!J167/RES_hhdet_in_fec!J167)</f>
        <v>0.59829391140168919</v>
      </c>
      <c r="K167" s="111">
        <f>IF(RES_hhdet_in_tes!K167=0,"",RES_hhdet_in_tes!K167/RES_hhdet_in_fec!K167)</f>
        <v>0.60220816160245505</v>
      </c>
      <c r="L167" s="111">
        <f>IF(RES_hhdet_in_tes!L167=0,"",RES_hhdet_in_tes!L167/RES_hhdet_in_fec!L167)</f>
        <v>0.60685487221143752</v>
      </c>
      <c r="M167" s="111">
        <f>IF(RES_hhdet_in_tes!M167=0,"",RES_hhdet_in_tes!M167/RES_hhdet_in_fec!M167)</f>
        <v>0.61662799334919938</v>
      </c>
      <c r="N167" s="111">
        <f>IF(RES_hhdet_in_tes!N167=0,"",RES_hhdet_in_tes!N167/RES_hhdet_in_fec!N167)</f>
        <v>0.63292216176372973</v>
      </c>
      <c r="O167" s="111" t="str">
        <f>IF(RES_hhdet_in_tes!O167=0,"",RES_hhdet_in_tes!O167/RES_hhdet_in_fec!O167)</f>
        <v/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>
        <f>IF(RES_hhdet_in_tes!R167=0,"",RES_hhdet_in_tes!R167/RES_hhdet_in_fec!R167)</f>
        <v>0.73055124180719466</v>
      </c>
      <c r="S167" s="111" t="str">
        <f>IF(RES_hhdet_in_tes!S167=0,"",RES_hhdet_in_tes!S167/RES_hhdet_in_fec!S167)</f>
        <v/>
      </c>
      <c r="T167" s="111">
        <f>IF(RES_hhdet_in_tes!T167=0,"",RES_hhdet_in_tes!T167/RES_hhdet_in_fec!T167)</f>
        <v>0.76342843477870881</v>
      </c>
      <c r="U167" s="111" t="str">
        <f>IF(RES_hhdet_in_tes!U167=0,"",RES_hhdet_in_tes!U167/RES_hhdet_in_fec!U167)</f>
        <v/>
      </c>
      <c r="V167" s="111" t="str">
        <f>IF(RES_hhdet_in_tes!V167=0,"",RES_hhdet_in_tes!V167/RES_hhdet_in_fec!V167)</f>
        <v/>
      </c>
      <c r="W167" s="111">
        <f>IF(RES_hhdet_in_tes!W167=0,"",RES_hhdet_in_tes!W167/RES_hhdet_in_fec!W167)</f>
        <v>0.79032954871876326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>
        <f>IF(RES_hhdet_in_tes!C168=0,"",RES_hhdet_in_tes!C168/RES_hhdet_in_fec!C168)</f>
        <v>0.89904216437947149</v>
      </c>
      <c r="D168" s="111">
        <f>IF(RES_hhdet_in_tes!D168=0,"",RES_hhdet_in_tes!D168/RES_hhdet_in_fec!D168)</f>
        <v>0.88405691052596158</v>
      </c>
      <c r="E168" s="111">
        <f>IF(RES_hhdet_in_tes!E168=0,"",RES_hhdet_in_tes!E168/RES_hhdet_in_fec!E168)</f>
        <v>0.90172443159334159</v>
      </c>
      <c r="F168" s="111">
        <f>IF(RES_hhdet_in_tes!F168=0,"",RES_hhdet_in_tes!F168/RES_hhdet_in_fec!F168)</f>
        <v>0.88077607895843224</v>
      </c>
      <c r="G168" s="111">
        <f>IF(RES_hhdet_in_tes!G168=0,"",RES_hhdet_in_tes!G168/RES_hhdet_in_fec!G168)</f>
        <v>0.89734546124177827</v>
      </c>
      <c r="H168" s="111" t="str">
        <f>IF(RES_hhdet_in_tes!H168=0,"",RES_hhdet_in_tes!H168/RES_hhdet_in_fec!H168)</f>
        <v/>
      </c>
      <c r="I168" s="111">
        <f>IF(RES_hhdet_in_tes!I168=0,"",RES_hhdet_in_tes!I168/RES_hhdet_in_fec!I168)</f>
        <v>0.89740803725886253</v>
      </c>
      <c r="J168" s="111">
        <f>IF(RES_hhdet_in_tes!J168=0,"",RES_hhdet_in_tes!J168/RES_hhdet_in_fec!J168)</f>
        <v>0.87552752073011353</v>
      </c>
      <c r="K168" s="111">
        <f>IF(RES_hhdet_in_tes!K168=0,"",RES_hhdet_in_tes!K168/RES_hhdet_in_fec!K168)</f>
        <v>0.89470571199358395</v>
      </c>
      <c r="L168" s="111">
        <f>IF(RES_hhdet_in_tes!L168=0,"",RES_hhdet_in_tes!L168/RES_hhdet_in_fec!L168)</f>
        <v>0.90336607509194622</v>
      </c>
      <c r="M168" s="111">
        <f>IF(RES_hhdet_in_tes!M168=0,"",RES_hhdet_in_tes!M168/RES_hhdet_in_fec!M168)</f>
        <v>0.8919292484104987</v>
      </c>
      <c r="N168" s="111">
        <f>IF(RES_hhdet_in_tes!N168=0,"",RES_hhdet_in_tes!N168/RES_hhdet_in_fec!N168)</f>
        <v>0.91947516704627386</v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>
        <f>IF(RES_hhdet_in_tes!C169=0,"",RES_hhdet_in_tes!C169/RES_hhdet_in_fec!C169)</f>
        <v>0.58207812873693565</v>
      </c>
      <c r="D169" s="112">
        <f>IF(RES_hhdet_in_tes!D169=0,"",RES_hhdet_in_tes!D169/RES_hhdet_in_fec!D169)</f>
        <v>0.58373916750753918</v>
      </c>
      <c r="E169" s="112">
        <f>IF(RES_hhdet_in_tes!E169=0,"",RES_hhdet_in_tes!E169/RES_hhdet_in_fec!E169)</f>
        <v>0.58567518116364314</v>
      </c>
      <c r="F169" s="112">
        <f>IF(RES_hhdet_in_tes!F169=0,"",RES_hhdet_in_tes!F169/RES_hhdet_in_fec!F169)</f>
        <v>0.5876486913950425</v>
      </c>
      <c r="G169" s="112">
        <f>IF(RES_hhdet_in_tes!G169=0,"",RES_hhdet_in_tes!G169/RES_hhdet_in_fec!G169)</f>
        <v>0.58987543732222769</v>
      </c>
      <c r="H169" s="112" t="str">
        <f>IF(RES_hhdet_in_tes!H169=0,"",RES_hhdet_in_tes!H169/RES_hhdet_in_fec!H169)</f>
        <v/>
      </c>
      <c r="I169" s="112">
        <f>IF(RES_hhdet_in_tes!I169=0,"",RES_hhdet_in_tes!I169/RES_hhdet_in_fec!I169)</f>
        <v>0.59506258322404304</v>
      </c>
      <c r="J169" s="112">
        <f>IF(RES_hhdet_in_tes!J169=0,"",RES_hhdet_in_tes!J169/RES_hhdet_in_fec!J169)</f>
        <v>0.59829391140168919</v>
      </c>
      <c r="K169" s="112">
        <f>IF(RES_hhdet_in_tes!K169=0,"",RES_hhdet_in_tes!K169/RES_hhdet_in_fec!K169)</f>
        <v>0.60220816160245505</v>
      </c>
      <c r="L169" s="112">
        <f>IF(RES_hhdet_in_tes!L169=0,"",RES_hhdet_in_tes!L169/RES_hhdet_in_fec!L169)</f>
        <v>0.60685487221143752</v>
      </c>
      <c r="M169" s="112">
        <f>IF(RES_hhdet_in_tes!M169=0,"",RES_hhdet_in_tes!M169/RES_hhdet_in_fec!M169)</f>
        <v>0.61662799334919938</v>
      </c>
      <c r="N169" s="112">
        <f>IF(RES_hhdet_in_tes!N169=0,"",RES_hhdet_in_tes!N169/RES_hhdet_in_fec!N169)</f>
        <v>0.63292216176372973</v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>
        <f>IF(RES_hhdet_in_tes!C170=0,"",RES_hhdet_in_tes!C170/RES_hhdet_in_fec!C170)</f>
        <v>1</v>
      </c>
      <c r="D170" s="113">
        <f>IF(RES_hhdet_in_tes!D170=0,"",RES_hhdet_in_tes!D170/RES_hhdet_in_fec!D170)</f>
        <v>1</v>
      </c>
      <c r="E170" s="113">
        <f>IF(RES_hhdet_in_tes!E170=0,"",RES_hhdet_in_tes!E170/RES_hhdet_in_fec!E170)</f>
        <v>1</v>
      </c>
      <c r="F170" s="113">
        <f>IF(RES_hhdet_in_tes!F170=0,"",RES_hhdet_in_tes!F170/RES_hhdet_in_fec!F170)</f>
        <v>1</v>
      </c>
      <c r="G170" s="113">
        <f>IF(RES_hhdet_in_tes!G170=0,"",RES_hhdet_in_tes!G170/RES_hhdet_in_fec!G170)</f>
        <v>1</v>
      </c>
      <c r="H170" s="113" t="str">
        <f>IF(RES_hhdet_in_tes!H170=0,"",RES_hhdet_in_tes!H170/RES_hhdet_in_fec!H170)</f>
        <v/>
      </c>
      <c r="I170" s="113">
        <f>IF(RES_hhdet_in_tes!I170=0,"",RES_hhdet_in_tes!I170/RES_hhdet_in_fec!I170)</f>
        <v>1</v>
      </c>
      <c r="J170" s="113">
        <f>IF(RES_hhdet_in_tes!J170=0,"",RES_hhdet_in_tes!J170/RES_hhdet_in_fec!J170)</f>
        <v>1</v>
      </c>
      <c r="K170" s="113">
        <f>IF(RES_hhdet_in_tes!K170=0,"",RES_hhdet_in_tes!K170/RES_hhdet_in_fec!K170)</f>
        <v>1</v>
      </c>
      <c r="L170" s="113">
        <f>IF(RES_hhdet_in_tes!L170=0,"",RES_hhdet_in_tes!L170/RES_hhdet_in_fec!L170)</f>
        <v>1</v>
      </c>
      <c r="M170" s="113">
        <f>IF(RES_hhdet_in_tes!M170=0,"",RES_hhdet_in_tes!M170/RES_hhdet_in_fec!M170)</f>
        <v>1</v>
      </c>
      <c r="N170" s="113">
        <f>IF(RES_hhdet_in_tes!N170=0,"",RES_hhdet_in_tes!N170/RES_hhdet_in_fec!N170)</f>
        <v>1</v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0.65320060407248692</v>
      </c>
      <c r="D171" s="112">
        <f>IF(RES_hhdet_in_tes!D171=0,"",RES_hhdet_in_tes!D171/RES_hhdet_in_fec!D171)</f>
        <v>0.65448387182090761</v>
      </c>
      <c r="E171" s="112">
        <f>IF(RES_hhdet_in_tes!E171=0,"",RES_hhdet_in_tes!E171/RES_hhdet_in_fec!E171)</f>
        <v>0.65586584100745948</v>
      </c>
      <c r="F171" s="112">
        <f>IF(RES_hhdet_in_tes!F171=0,"",RES_hhdet_in_tes!F171/RES_hhdet_in_fec!F171)</f>
        <v>0.65726108527037075</v>
      </c>
      <c r="G171" s="112">
        <f>IF(RES_hhdet_in_tes!G171=0,"",RES_hhdet_in_tes!G171/RES_hhdet_in_fec!G171)</f>
        <v>0.65874801891445212</v>
      </c>
      <c r="H171" s="112">
        <f>IF(RES_hhdet_in_tes!H171=0,"",RES_hhdet_in_tes!H171/RES_hhdet_in_fec!H171)</f>
        <v>0.6603178527504131</v>
      </c>
      <c r="I171" s="112">
        <f>IF(RES_hhdet_in_tes!I171=0,"",RES_hhdet_in_tes!I171/RES_hhdet_in_fec!I171)</f>
        <v>0.6619910093099397</v>
      </c>
      <c r="J171" s="112">
        <f>IF(RES_hhdet_in_tes!J171=0,"",RES_hhdet_in_tes!J171/RES_hhdet_in_fec!J171)</f>
        <v>0.66384923672792207</v>
      </c>
      <c r="K171" s="112">
        <f>IF(RES_hhdet_in_tes!K171=0,"",RES_hhdet_in_tes!K171/RES_hhdet_in_fec!K171)</f>
        <v>0.66596498022580497</v>
      </c>
      <c r="L171" s="112">
        <f>IF(RES_hhdet_in_tes!L171=0,"",RES_hhdet_in_tes!L171/RES_hhdet_in_fec!L171)</f>
        <v>0.66836359470756401</v>
      </c>
      <c r="M171" s="112">
        <f>IF(RES_hhdet_in_tes!M171=0,"",RES_hhdet_in_tes!M171/RES_hhdet_in_fec!M171)</f>
        <v>0.67270710844026238</v>
      </c>
      <c r="N171" s="112">
        <f>IF(RES_hhdet_in_tes!N171=0,"",RES_hhdet_in_tes!N171/RES_hhdet_in_fec!N171)</f>
        <v>0.67972579167377889</v>
      </c>
      <c r="O171" s="112" t="str">
        <f>IF(RES_hhdet_in_tes!O171=0,"",RES_hhdet_in_tes!O171/RES_hhdet_in_fec!O171)</f>
        <v/>
      </c>
      <c r="P171" s="112" t="str">
        <f>IF(RES_hhdet_in_tes!P171=0,"",RES_hhdet_in_tes!P171/RES_hhdet_in_fec!P171)</f>
        <v/>
      </c>
      <c r="Q171" s="112" t="str">
        <f>IF(RES_hhdet_in_tes!Q171=0,"",RES_hhdet_in_tes!Q171/RES_hhdet_in_fec!Q171)</f>
        <v/>
      </c>
      <c r="R171" s="112">
        <f>IF(RES_hhdet_in_tes!R171=0,"",RES_hhdet_in_tes!R171/RES_hhdet_in_fec!R171)</f>
        <v>0.72748134481796978</v>
      </c>
      <c r="S171" s="112" t="str">
        <f>IF(RES_hhdet_in_tes!S171=0,"",RES_hhdet_in_tes!S171/RES_hhdet_in_fec!S171)</f>
        <v/>
      </c>
      <c r="T171" s="112">
        <f>IF(RES_hhdet_in_tes!T171=0,"",RES_hhdet_in_tes!T171/RES_hhdet_in_fec!T171)</f>
        <v>0.74644614778523666</v>
      </c>
      <c r="U171" s="112" t="str">
        <f>IF(RES_hhdet_in_tes!U171=0,"",RES_hhdet_in_tes!U171/RES_hhdet_in_fec!U171)</f>
        <v/>
      </c>
      <c r="V171" s="112" t="str">
        <f>IF(RES_hhdet_in_tes!V171=0,"",RES_hhdet_in_tes!V171/RES_hhdet_in_fec!V171)</f>
        <v/>
      </c>
      <c r="W171" s="112">
        <f>IF(RES_hhdet_in_tes!W171=0,"",RES_hhdet_in_tes!W171/RES_hhdet_in_fec!W171)</f>
        <v>0.76913692888950258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0.92336788642215506</v>
      </c>
      <c r="D172" s="113">
        <f>IF(RES_hhdet_in_tes!D172=0,"",RES_hhdet_in_tes!D172/RES_hhdet_in_fec!D172)</f>
        <v>0.91147001305626107</v>
      </c>
      <c r="E172" s="113">
        <f>IF(RES_hhdet_in_tes!E172=0,"",RES_hhdet_in_tes!E172/RES_hhdet_in_fec!E172)</f>
        <v>0.92525630644722145</v>
      </c>
      <c r="F172" s="113">
        <f>IF(RES_hhdet_in_tes!F172=0,"",RES_hhdet_in_tes!F172/RES_hhdet_in_fec!F172)</f>
        <v>0.90863660185239548</v>
      </c>
      <c r="G172" s="113">
        <f>IF(RES_hhdet_in_tes!G172=0,"",RES_hhdet_in_tes!G172/RES_hhdet_in_fec!G172)</f>
        <v>0.92152846355920892</v>
      </c>
      <c r="H172" s="113">
        <f>IF(RES_hhdet_in_tes!H172=0,"",RES_hhdet_in_tes!H172/RES_hhdet_in_fec!H172)</f>
        <v>0.92088807954476615</v>
      </c>
      <c r="I172" s="113">
        <f>IF(RES_hhdet_in_tes!I172=0,"",RES_hhdet_in_tes!I172/RES_hhdet_in_fec!I172)</f>
        <v>0.92094813437703371</v>
      </c>
      <c r="J172" s="113">
        <f>IF(RES_hhdet_in_tes!J172=0,"",RES_hhdet_in_tes!J172/RES_hhdet_in_fec!J172)</f>
        <v>0.90278508514280431</v>
      </c>
      <c r="K172" s="113">
        <f>IF(RES_hhdet_in_tes!K172=0,"",RES_hhdet_in_tes!K172/RES_hhdet_in_fec!K172)</f>
        <v>0.91786832162918452</v>
      </c>
      <c r="L172" s="113">
        <f>IF(RES_hhdet_in_tes!L172=0,"",RES_hhdet_in_tes!L172/RES_hhdet_in_fec!L172)</f>
        <v>0.92441093385978279</v>
      </c>
      <c r="M172" s="113">
        <f>IF(RES_hhdet_in_tes!M172=0,"",RES_hhdet_in_tes!M172/RES_hhdet_in_fec!M172)</f>
        <v>0.91339785371378512</v>
      </c>
      <c r="N172" s="113">
        <f>IF(RES_hhdet_in_tes!N172=0,"",RES_hhdet_in_tes!N172/RES_hhdet_in_fec!N172)</f>
        <v>0.93391606795550386</v>
      </c>
      <c r="O172" s="113" t="str">
        <f>IF(RES_hhdet_in_tes!O172=0,"",RES_hhdet_in_tes!O172/RES_hhdet_in_fec!O172)</f>
        <v/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>
        <f>IF(RES_hhdet_in_tes!R172=0,"",RES_hhdet_in_tes!R172/RES_hhdet_in_fec!R172)</f>
        <v>0.94511613437523123</v>
      </c>
      <c r="S172" s="113" t="str">
        <f>IF(RES_hhdet_in_tes!S172=0,"",RES_hhdet_in_tes!S172/RES_hhdet_in_fec!S172)</f>
        <v/>
      </c>
      <c r="T172" s="113">
        <f>IF(RES_hhdet_in_tes!T172=0,"",RES_hhdet_in_tes!T172/RES_hhdet_in_fec!T172)</f>
        <v>0.95150756939555858</v>
      </c>
      <c r="U172" s="113" t="str">
        <f>IF(RES_hhdet_in_tes!U172=0,"",RES_hhdet_in_tes!U172/RES_hhdet_in_fec!U172)</f>
        <v/>
      </c>
      <c r="V172" s="113" t="str">
        <f>IF(RES_hhdet_in_tes!V172=0,"",RES_hhdet_in_tes!V172/RES_hhdet_in_fec!V172)</f>
        <v/>
      </c>
      <c r="W172" s="113">
        <f>IF(RES_hhdet_in_tes!W172=0,"",RES_hhdet_in_tes!W172/RES_hhdet_in_fec!W172)</f>
        <v>0.94405547316110239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0.65320060407248692</v>
      </c>
      <c r="D173" s="111">
        <f>IF(RES_hhdet_in_tes!D173=0,"",RES_hhdet_in_tes!D173/RES_hhdet_in_fec!D173)</f>
        <v>0.65448387182090761</v>
      </c>
      <c r="E173" s="111">
        <f>IF(RES_hhdet_in_tes!E173=0,"",RES_hhdet_in_tes!E173/RES_hhdet_in_fec!E173)</f>
        <v>0.65586584100745937</v>
      </c>
      <c r="F173" s="111">
        <f>IF(RES_hhdet_in_tes!F173=0,"",RES_hhdet_in_tes!F173/RES_hhdet_in_fec!F173)</f>
        <v>0.65726108527037075</v>
      </c>
      <c r="G173" s="111">
        <f>IF(RES_hhdet_in_tes!G173=0,"",RES_hhdet_in_tes!G173/RES_hhdet_in_fec!G173)</f>
        <v>0.65874801891445212</v>
      </c>
      <c r="H173" s="111">
        <f>IF(RES_hhdet_in_tes!H173=0,"",RES_hhdet_in_tes!H173/RES_hhdet_in_fec!H173)</f>
        <v>0.6603178527504131</v>
      </c>
      <c r="I173" s="111">
        <f>IF(RES_hhdet_in_tes!I173=0,"",RES_hhdet_in_tes!I173/RES_hhdet_in_fec!I173)</f>
        <v>0.6619910093099397</v>
      </c>
      <c r="J173" s="111">
        <f>IF(RES_hhdet_in_tes!J173=0,"",RES_hhdet_in_tes!J173/RES_hhdet_in_fec!J173)</f>
        <v>0.66384923672792207</v>
      </c>
      <c r="K173" s="111">
        <f>IF(RES_hhdet_in_tes!K173=0,"",RES_hhdet_in_tes!K173/RES_hhdet_in_fec!K173)</f>
        <v>0.66596498022580497</v>
      </c>
      <c r="L173" s="111">
        <f>IF(RES_hhdet_in_tes!L173=0,"",RES_hhdet_in_tes!L173/RES_hhdet_in_fec!L173)</f>
        <v>0.66836359470756401</v>
      </c>
      <c r="M173" s="111">
        <f>IF(RES_hhdet_in_tes!M173=0,"",RES_hhdet_in_tes!M173/RES_hhdet_in_fec!M173)</f>
        <v>0.67270710844026238</v>
      </c>
      <c r="N173" s="111">
        <f>IF(RES_hhdet_in_tes!N173=0,"",RES_hhdet_in_tes!N173/RES_hhdet_in_fec!N173)</f>
        <v>0.67972579167377889</v>
      </c>
      <c r="O173" s="111" t="str">
        <f>IF(RES_hhdet_in_tes!O173=0,"",RES_hhdet_in_tes!O173/RES_hhdet_in_fec!O173)</f>
        <v/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>
        <f>IF(RES_hhdet_in_tes!R173=0,"",RES_hhdet_in_tes!R173/RES_hhdet_in_fec!R173)</f>
        <v>0.72748134481796978</v>
      </c>
      <c r="S173" s="111" t="str">
        <f>IF(RES_hhdet_in_tes!S173=0,"",RES_hhdet_in_tes!S173/RES_hhdet_in_fec!S173)</f>
        <v/>
      </c>
      <c r="T173" s="111">
        <f>IF(RES_hhdet_in_tes!T173=0,"",RES_hhdet_in_tes!T173/RES_hhdet_in_fec!T173)</f>
        <v>0.74644614778523666</v>
      </c>
      <c r="U173" s="111" t="str">
        <f>IF(RES_hhdet_in_tes!U173=0,"",RES_hhdet_in_tes!U173/RES_hhdet_in_fec!U173)</f>
        <v/>
      </c>
      <c r="V173" s="111" t="str">
        <f>IF(RES_hhdet_in_tes!V173=0,"",RES_hhdet_in_tes!V173/RES_hhdet_in_fec!V173)</f>
        <v/>
      </c>
      <c r="W173" s="111">
        <f>IF(RES_hhdet_in_tes!W173=0,"",RES_hhdet_in_tes!W173/RES_hhdet_in_fec!W173)</f>
        <v>0.76913692888950258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 t="str">
        <f>IF(RES_hhdet_in_tes!O174=0,"",RES_hhdet_in_tes!O174/RES_hhdet_in_fec!O174)</f>
        <v/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>
        <f>IF(RES_hhdet_in_tes!R174=0,"",RES_hhdet_in_tes!R174/RES_hhdet_in_fec!R174)</f>
        <v>1</v>
      </c>
      <c r="S174" s="45" t="str">
        <f>IF(RES_hhdet_in_tes!S174=0,"",RES_hhdet_in_tes!S174/RES_hhdet_in_fec!S174)</f>
        <v/>
      </c>
      <c r="T174" s="45">
        <f>IF(RES_hhdet_in_tes!T174=0,"",RES_hhdet_in_tes!T174/RES_hhdet_in_fec!T174)</f>
        <v>1</v>
      </c>
      <c r="U174" s="45" t="str">
        <f>IF(RES_hhdet_in_tes!U174=0,"",RES_hhdet_in_tes!U174/RES_hhdet_in_fec!U174)</f>
        <v/>
      </c>
      <c r="V174" s="45" t="str">
        <f>IF(RES_hhdet_in_tes!V174=0,"",RES_hhdet_in_tes!V174/RES_hhdet_in_fec!V174)</f>
        <v/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0.72080928909113973</v>
      </c>
      <c r="D175" s="124">
        <f>IF(RES_hhdet_in_tes!D175=0,"",RES_hhdet_in_tes!D175/RES_hhdet_in_fec!D175)</f>
        <v>0.71465300815985078</v>
      </c>
      <c r="E175" s="124">
        <f>IF(RES_hhdet_in_tes!E175=0,"",RES_hhdet_in_tes!E175/RES_hhdet_in_fec!E175)</f>
        <v>0.69914397986082522</v>
      </c>
      <c r="F175" s="124">
        <f>IF(RES_hhdet_in_tes!F175=0,"",RES_hhdet_in_tes!F175/RES_hhdet_in_fec!F175)</f>
        <v>0.70928026068833261</v>
      </c>
      <c r="G175" s="124">
        <f>IF(RES_hhdet_in_tes!G175=0,"",RES_hhdet_in_tes!G175/RES_hhdet_in_fec!G175)</f>
        <v>0.72526060995018216</v>
      </c>
      <c r="H175" s="124">
        <f>IF(RES_hhdet_in_tes!H175=0,"",RES_hhdet_in_tes!H175/RES_hhdet_in_fec!H175)</f>
        <v>0.73250394566874322</v>
      </c>
      <c r="I175" s="124">
        <f>IF(RES_hhdet_in_tes!I175=0,"",RES_hhdet_in_tes!I175/RES_hhdet_in_fec!I175)</f>
        <v>0.73491850663698932</v>
      </c>
      <c r="J175" s="124">
        <f>IF(RES_hhdet_in_tes!J175=0,"",RES_hhdet_in_tes!J175/RES_hhdet_in_fec!J175)</f>
        <v>0.68443610878988881</v>
      </c>
      <c r="K175" s="124">
        <f>IF(RES_hhdet_in_tes!K175=0,"",RES_hhdet_in_tes!K175/RES_hhdet_in_fec!K175)</f>
        <v>0.71311527780665729</v>
      </c>
      <c r="L175" s="124">
        <f>IF(RES_hhdet_in_tes!L175=0,"",RES_hhdet_in_tes!L175/RES_hhdet_in_fec!L175)</f>
        <v>0.7176358716141078</v>
      </c>
      <c r="M175" s="124">
        <f>IF(RES_hhdet_in_tes!M175=0,"",RES_hhdet_in_tes!M175/RES_hhdet_in_fec!M175)</f>
        <v>0.72231542797254944</v>
      </c>
      <c r="N175" s="124">
        <f>IF(RES_hhdet_in_tes!N175=0,"",RES_hhdet_in_tes!N175/RES_hhdet_in_fec!N175)</f>
        <v>0.71948612096638398</v>
      </c>
      <c r="O175" s="124" t="str">
        <f>IF(RES_hhdet_in_tes!O175=0,"",RES_hhdet_in_tes!O175/RES_hhdet_in_fec!O175)</f>
        <v/>
      </c>
      <c r="P175" s="124" t="str">
        <f>IF(RES_hhdet_in_tes!P175=0,"",RES_hhdet_in_tes!P175/RES_hhdet_in_fec!P175)</f>
        <v/>
      </c>
      <c r="Q175" s="124" t="str">
        <f>IF(RES_hhdet_in_tes!Q175=0,"",RES_hhdet_in_tes!Q175/RES_hhdet_in_fec!Q175)</f>
        <v/>
      </c>
      <c r="R175" s="124">
        <f>IF(RES_hhdet_in_tes!R175=0,"",RES_hhdet_in_tes!R175/RES_hhdet_in_fec!R175)</f>
        <v>0.73177065323789481</v>
      </c>
      <c r="S175" s="124" t="str">
        <f>IF(RES_hhdet_in_tes!S175=0,"",RES_hhdet_in_tes!S175/RES_hhdet_in_fec!S175)</f>
        <v/>
      </c>
      <c r="T175" s="124">
        <f>IF(RES_hhdet_in_tes!T175=0,"",RES_hhdet_in_tes!T175/RES_hhdet_in_fec!T175)</f>
        <v>0.76330006206708179</v>
      </c>
      <c r="U175" s="124" t="str">
        <f>IF(RES_hhdet_in_tes!U175=0,"",RES_hhdet_in_tes!U175/RES_hhdet_in_fec!U175)</f>
        <v/>
      </c>
      <c r="V175" s="124" t="str">
        <f>IF(RES_hhdet_in_tes!V175=0,"",RES_hhdet_in_tes!V175/RES_hhdet_in_fec!V175)</f>
        <v/>
      </c>
      <c r="W175" s="124">
        <f>IF(RES_hhdet_in_tes!W175=0,"",RES_hhdet_in_tes!W175/RES_hhdet_in_fec!W175)</f>
        <v>0.80404450331655652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0.62402523682916655</v>
      </c>
      <c r="D176" s="111">
        <f>IF(RES_hhdet_in_tes!D176=0,"",RES_hhdet_in_tes!D176/RES_hhdet_in_fec!D176)</f>
        <v>0.62418714401890973</v>
      </c>
      <c r="E176" s="111">
        <f>IF(RES_hhdet_in_tes!E176=0,"",RES_hhdet_in_tes!E176/RES_hhdet_in_fec!E176)</f>
        <v>0.62434676782385767</v>
      </c>
      <c r="F176" s="111">
        <f>IF(RES_hhdet_in_tes!F176=0,"",RES_hhdet_in_tes!F176/RES_hhdet_in_fec!F176)</f>
        <v>0.62450608025815169</v>
      </c>
      <c r="G176" s="111">
        <f>IF(RES_hhdet_in_tes!G176=0,"",RES_hhdet_in_tes!G176/RES_hhdet_in_fec!G176)</f>
        <v>0.62466328982935593</v>
      </c>
      <c r="H176" s="111">
        <f>IF(RES_hhdet_in_tes!H176=0,"",RES_hhdet_in_tes!H176/RES_hhdet_in_fec!H176)</f>
        <v>0.62481861579333753</v>
      </c>
      <c r="I176" s="111">
        <f>IF(RES_hhdet_in_tes!I176=0,"",RES_hhdet_in_tes!I176/RES_hhdet_in_fec!I176)</f>
        <v>0.62497161672630785</v>
      </c>
      <c r="J176" s="111">
        <f>IF(RES_hhdet_in_tes!J176=0,"",RES_hhdet_in_tes!J176/RES_hhdet_in_fec!J176)</f>
        <v>0.62512048427081379</v>
      </c>
      <c r="K176" s="111">
        <f>IF(RES_hhdet_in_tes!K176=0,"",RES_hhdet_in_tes!K176/RES_hhdet_in_fec!K176)</f>
        <v>0.6252636808473655</v>
      </c>
      <c r="L176" s="111">
        <f>IF(RES_hhdet_in_tes!L176=0,"",RES_hhdet_in_tes!L176/RES_hhdet_in_fec!L176)</f>
        <v>0.6254007950904118</v>
      </c>
      <c r="M176" s="111">
        <f>IF(RES_hhdet_in_tes!M176=0,"",RES_hhdet_in_tes!M176/RES_hhdet_in_fec!M176)</f>
        <v>0.62547458070673267</v>
      </c>
      <c r="N176" s="111">
        <f>IF(RES_hhdet_in_tes!N176=0,"",RES_hhdet_in_tes!N176/RES_hhdet_in_fec!N176)</f>
        <v>0.62547458070673267</v>
      </c>
      <c r="O176" s="111" t="str">
        <f>IF(RES_hhdet_in_tes!O176=0,"",RES_hhdet_in_tes!O176/RES_hhdet_in_fec!O176)</f>
        <v/>
      </c>
      <c r="P176" s="111" t="str">
        <f>IF(RES_hhdet_in_tes!P176=0,"",RES_hhdet_in_tes!P176/RES_hhdet_in_fec!P176)</f>
        <v/>
      </c>
      <c r="Q176" s="111" t="str">
        <f>IF(RES_hhdet_in_tes!Q176=0,"",RES_hhdet_in_tes!Q176/RES_hhdet_in_fec!Q176)</f>
        <v/>
      </c>
      <c r="R176" s="111">
        <f>IF(RES_hhdet_in_tes!R176=0,"",RES_hhdet_in_tes!R176/RES_hhdet_in_fec!R176)</f>
        <v>0.62594073598265787</v>
      </c>
      <c r="S176" s="111" t="str">
        <f>IF(RES_hhdet_in_tes!S176=0,"",RES_hhdet_in_tes!S176/RES_hhdet_in_fec!S176)</f>
        <v/>
      </c>
      <c r="T176" s="111">
        <f>IF(RES_hhdet_in_tes!T176=0,"",RES_hhdet_in_tes!T176/RES_hhdet_in_fec!T176)</f>
        <v>0.62759231988835262</v>
      </c>
      <c r="U176" s="111" t="str">
        <f>IF(RES_hhdet_in_tes!U176=0,"",RES_hhdet_in_tes!U176/RES_hhdet_in_fec!U176)</f>
        <v/>
      </c>
      <c r="V176" s="111" t="str">
        <f>IF(RES_hhdet_in_tes!V176=0,"",RES_hhdet_in_tes!V176/RES_hhdet_in_fec!V176)</f>
        <v/>
      </c>
      <c r="W176" s="111">
        <f>IF(RES_hhdet_in_tes!W176=0,"",RES_hhdet_in_tes!W176/RES_hhdet_in_fec!W176)</f>
        <v>0.63016497943376093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0.77669735906661197</v>
      </c>
      <c r="D177" s="45">
        <f>IF(RES_hhdet_in_tes!D177=0,"",RES_hhdet_in_tes!D177/RES_hhdet_in_fec!D177)</f>
        <v>0.778031617041125</v>
      </c>
      <c r="E177" s="45">
        <f>IF(RES_hhdet_in_tes!E177=0,"",RES_hhdet_in_tes!E177/RES_hhdet_in_fec!E177)</f>
        <v>0.77941521264153835</v>
      </c>
      <c r="F177" s="45">
        <f>IF(RES_hhdet_in_tes!F177=0,"",RES_hhdet_in_tes!F177/RES_hhdet_in_fec!F177)</f>
        <v>0.78080553610002923</v>
      </c>
      <c r="G177" s="45">
        <f>IF(RES_hhdet_in_tes!G177=0,"",RES_hhdet_in_tes!G177/RES_hhdet_in_fec!G177)</f>
        <v>0.78224129660998232</v>
      </c>
      <c r="H177" s="45">
        <f>IF(RES_hhdet_in_tes!H177=0,"",RES_hhdet_in_tes!H177/RES_hhdet_in_fec!H177)</f>
        <v>0.7837177566589234</v>
      </c>
      <c r="I177" s="45">
        <f>IF(RES_hhdet_in_tes!I177=0,"",RES_hhdet_in_tes!I177/RES_hhdet_in_fec!I177)</f>
        <v>0.7852444541932333</v>
      </c>
      <c r="J177" s="45">
        <f>IF(RES_hhdet_in_tes!J177=0,"",RES_hhdet_in_tes!J177/RES_hhdet_in_fec!J177)</f>
        <v>0.78686046281264388</v>
      </c>
      <c r="K177" s="45">
        <f>IF(RES_hhdet_in_tes!K177=0,"",RES_hhdet_in_tes!K177/RES_hhdet_in_fec!K177)</f>
        <v>0.78859900535450556</v>
      </c>
      <c r="L177" s="45">
        <f>IF(RES_hhdet_in_tes!L177=0,"",RES_hhdet_in_tes!L177/RES_hhdet_in_fec!L177)</f>
        <v>0.79046897028987684</v>
      </c>
      <c r="M177" s="45">
        <f>IF(RES_hhdet_in_tes!M177=0,"",RES_hhdet_in_tes!M177/RES_hhdet_in_fec!M177)</f>
        <v>0.79301311792822082</v>
      </c>
      <c r="N177" s="45">
        <f>IF(RES_hhdet_in_tes!N177=0,"",RES_hhdet_in_tes!N177/RES_hhdet_in_fec!N177)</f>
        <v>0.79638534996093391</v>
      </c>
      <c r="O177" s="45" t="str">
        <f>IF(RES_hhdet_in_tes!O177=0,"",RES_hhdet_in_tes!O177/RES_hhdet_in_fec!O177)</f>
        <v/>
      </c>
      <c r="P177" s="45" t="str">
        <f>IF(RES_hhdet_in_tes!P177=0,"",RES_hhdet_in_tes!P177/RES_hhdet_in_fec!P177)</f>
        <v/>
      </c>
      <c r="Q177" s="45" t="str">
        <f>IF(RES_hhdet_in_tes!Q177=0,"",RES_hhdet_in_tes!Q177/RES_hhdet_in_fec!Q177)</f>
        <v/>
      </c>
      <c r="R177" s="45">
        <f>IF(RES_hhdet_in_tes!R177=0,"",RES_hhdet_in_tes!R177/RES_hhdet_in_fec!R177)</f>
        <v>0.82510520375670993</v>
      </c>
      <c r="S177" s="45" t="str">
        <f>IF(RES_hhdet_in_tes!S177=0,"",RES_hhdet_in_tes!S177/RES_hhdet_in_fec!S177)</f>
        <v/>
      </c>
      <c r="T177" s="45">
        <f>IF(RES_hhdet_in_tes!T177=0,"",RES_hhdet_in_tes!T177/RES_hhdet_in_fec!T177)</f>
        <v>0.85223052773576502</v>
      </c>
      <c r="U177" s="45" t="str">
        <f>IF(RES_hhdet_in_tes!U177=0,"",RES_hhdet_in_tes!U177/RES_hhdet_in_fec!U177)</f>
        <v/>
      </c>
      <c r="V177" s="45" t="str">
        <f>IF(RES_hhdet_in_tes!V177=0,"",RES_hhdet_in_tes!V177/RES_hhdet_in_fec!V177)</f>
        <v/>
      </c>
      <c r="W177" s="45">
        <f>IF(RES_hhdet_in_tes!W177=0,"",RES_hhdet_in_tes!W177/RES_hhdet_in_fec!W177)</f>
        <v>0.88517698659141741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31.983746288915334</v>
      </c>
      <c r="D24" s="117">
        <f t="shared" si="7"/>
        <v>18.854190717174337</v>
      </c>
      <c r="E24" s="117">
        <f t="shared" si="7"/>
        <v>19.60354619065054</v>
      </c>
      <c r="F24" s="117">
        <f t="shared" si="7"/>
        <v>32.138701970179277</v>
      </c>
      <c r="G24" s="117">
        <f t="shared" si="7"/>
        <v>63.19032788354842</v>
      </c>
      <c r="H24" s="117">
        <f t="shared" si="7"/>
        <v>66.93737826905992</v>
      </c>
      <c r="I24" s="117">
        <f t="shared" si="7"/>
        <v>73.247687495215246</v>
      </c>
      <c r="J24" s="117">
        <f t="shared" si="7"/>
        <v>95.374260737883461</v>
      </c>
      <c r="K24" s="117">
        <f t="shared" si="7"/>
        <v>62.232566499685475</v>
      </c>
      <c r="L24" s="117">
        <f t="shared" si="7"/>
        <v>47.503970489041706</v>
      </c>
      <c r="M24" s="117">
        <f t="shared" si="7"/>
        <v>47.433522307253227</v>
      </c>
      <c r="N24" s="117">
        <f t="shared" si="7"/>
        <v>59.449536835659799</v>
      </c>
      <c r="O24" s="117">
        <f t="shared" si="7"/>
        <v>64.477883500168147</v>
      </c>
      <c r="P24" s="117">
        <f t="shared" si="7"/>
        <v>34.673512343577073</v>
      </c>
      <c r="Q24" s="117">
        <f t="shared" si="7"/>
        <v>26.5093415168813</v>
      </c>
      <c r="R24" s="117">
        <f t="shared" ref="R24:V24" si="8">R25+R28+R30+R39</f>
        <v>27.460281336298376</v>
      </c>
      <c r="S24" s="117">
        <f t="shared" si="8"/>
        <v>24.863633284278695</v>
      </c>
      <c r="T24" s="117">
        <f t="shared" si="8"/>
        <v>28.210966137201154</v>
      </c>
      <c r="U24" s="117">
        <f t="shared" si="8"/>
        <v>30.075081931662012</v>
      </c>
      <c r="V24" s="117">
        <f t="shared" si="8"/>
        <v>29.171360333375087</v>
      </c>
      <c r="W24" s="117">
        <f t="shared" ref="W24" si="9">W25+W28+W30+W39</f>
        <v>26.220168956559625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28.30767176206739</v>
      </c>
      <c r="D25" s="122">
        <f t="shared" si="10"/>
        <v>16.973759350109066</v>
      </c>
      <c r="E25" s="122">
        <f t="shared" si="10"/>
        <v>17.546823192139531</v>
      </c>
      <c r="F25" s="122">
        <f t="shared" si="10"/>
        <v>27.994232485481572</v>
      </c>
      <c r="G25" s="122">
        <f t="shared" si="10"/>
        <v>59.364344028061403</v>
      </c>
      <c r="H25" s="122">
        <f t="shared" si="10"/>
        <v>63.102523238767333</v>
      </c>
      <c r="I25" s="122">
        <f t="shared" si="10"/>
        <v>70.439159694093746</v>
      </c>
      <c r="J25" s="122">
        <f t="shared" si="10"/>
        <v>88.067369563270162</v>
      </c>
      <c r="K25" s="122">
        <f t="shared" si="10"/>
        <v>57.198437477119782</v>
      </c>
      <c r="L25" s="122">
        <f t="shared" si="10"/>
        <v>43.904772141082361</v>
      </c>
      <c r="M25" s="122">
        <f t="shared" si="10"/>
        <v>42.730603673088559</v>
      </c>
      <c r="N25" s="122">
        <f t="shared" si="10"/>
        <v>55.702309883562386</v>
      </c>
      <c r="O25" s="122">
        <f t="shared" si="10"/>
        <v>61.492156275720298</v>
      </c>
      <c r="P25" s="122">
        <f t="shared" si="10"/>
        <v>32.85061836561961</v>
      </c>
      <c r="Q25" s="122">
        <f t="shared" si="10"/>
        <v>24.978946208038032</v>
      </c>
      <c r="R25" s="122">
        <f t="shared" ref="R25:V25" si="11">SUM(R26:R27)</f>
        <v>25.004721192792861</v>
      </c>
      <c r="S25" s="122">
        <f t="shared" si="11"/>
        <v>22.700881336876378</v>
      </c>
      <c r="T25" s="122">
        <f t="shared" si="11"/>
        <v>25.452132660513382</v>
      </c>
      <c r="U25" s="122">
        <f t="shared" si="11"/>
        <v>27.498333881844914</v>
      </c>
      <c r="V25" s="122">
        <f t="shared" si="11"/>
        <v>26.616489529343493</v>
      </c>
      <c r="W25" s="122">
        <f t="shared" ref="W25" si="12">SUM(W26:W27)</f>
        <v>24.060768283681501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28.30767176206739</v>
      </c>
      <c r="D26" s="98">
        <v>16.973759350109066</v>
      </c>
      <c r="E26" s="98">
        <v>17.546823192139531</v>
      </c>
      <c r="F26" s="98">
        <v>27.994232485481572</v>
      </c>
      <c r="G26" s="98">
        <v>59.364344028061403</v>
      </c>
      <c r="H26" s="98">
        <v>63.102523238767333</v>
      </c>
      <c r="I26" s="98">
        <v>70.439159694093746</v>
      </c>
      <c r="J26" s="98">
        <v>88.067369563270162</v>
      </c>
      <c r="K26" s="98">
        <v>57.198437477119782</v>
      </c>
      <c r="L26" s="98">
        <v>43.904772141082361</v>
      </c>
      <c r="M26" s="98">
        <v>42.730603673088559</v>
      </c>
      <c r="N26" s="98">
        <v>55.702309883562386</v>
      </c>
      <c r="O26" s="98">
        <v>61.492156275720298</v>
      </c>
      <c r="P26" s="98">
        <v>32.85061836561961</v>
      </c>
      <c r="Q26" s="98">
        <v>24.978946208038032</v>
      </c>
      <c r="R26" s="98">
        <v>25.004721192792861</v>
      </c>
      <c r="S26" s="98">
        <v>22.700881336876378</v>
      </c>
      <c r="T26" s="98">
        <v>25.452132660513382</v>
      </c>
      <c r="U26" s="98">
        <v>27.498333881844914</v>
      </c>
      <c r="V26" s="98">
        <v>26.616489529343493</v>
      </c>
      <c r="W26" s="98">
        <v>24.060768283681501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2.6665535180316189</v>
      </c>
      <c r="D30" s="122">
        <v>1.1881326458321595</v>
      </c>
      <c r="E30" s="122">
        <v>1.2886896542487003</v>
      </c>
      <c r="F30" s="122">
        <v>2.8559968870487751</v>
      </c>
      <c r="G30" s="122">
        <v>2.2421737172236345</v>
      </c>
      <c r="H30" s="122">
        <v>2.1169425513731595</v>
      </c>
      <c r="I30" s="122">
        <v>1.0559230204985579</v>
      </c>
      <c r="J30" s="122">
        <v>3.371833006311705</v>
      </c>
      <c r="K30" s="122">
        <v>3.2069691823113353</v>
      </c>
      <c r="L30" s="122">
        <v>2.3468709599657629</v>
      </c>
      <c r="M30" s="122">
        <v>3.3490722024357402</v>
      </c>
      <c r="N30" s="122">
        <v>2.1460235544813342</v>
      </c>
      <c r="O30" s="122">
        <v>1.4806303357580342</v>
      </c>
      <c r="P30" s="122">
        <v>0.65883017259860421</v>
      </c>
      <c r="Q30" s="122">
        <v>0.81162005438409279</v>
      </c>
      <c r="R30" s="122">
        <v>1.5139639900054542</v>
      </c>
      <c r="S30" s="122">
        <v>1.479566285133725</v>
      </c>
      <c r="T30" s="122">
        <v>1.7088675482323357</v>
      </c>
      <c r="U30" s="122">
        <v>1.5016905963101943</v>
      </c>
      <c r="V30" s="122">
        <v>1.3239896342716921</v>
      </c>
      <c r="W30" s="122">
        <v>1.1112885894444111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2.6664078487339467</v>
      </c>
      <c r="D31" s="98">
        <v>1.188048408916633</v>
      </c>
      <c r="E31" s="98">
        <v>1.2886203745517446</v>
      </c>
      <c r="F31" s="98">
        <v>2.8557033176278184</v>
      </c>
      <c r="G31" s="98">
        <v>2.2417945240616413</v>
      </c>
      <c r="H31" s="98">
        <v>2.1166420057056943</v>
      </c>
      <c r="I31" s="98">
        <v>1.0553003786661892</v>
      </c>
      <c r="J31" s="98">
        <v>3.3698358091489524</v>
      </c>
      <c r="K31" s="98">
        <v>3.2056979548758546</v>
      </c>
      <c r="L31" s="98">
        <v>2.3452653627583837</v>
      </c>
      <c r="M31" s="98">
        <v>3.3478943388932034</v>
      </c>
      <c r="N31" s="98">
        <v>2.1448746493461437</v>
      </c>
      <c r="O31" s="98">
        <v>1.479574129548143</v>
      </c>
      <c r="P31" s="98">
        <v>0.65829562283739762</v>
      </c>
      <c r="Q31" s="98">
        <v>0.81091358211389242</v>
      </c>
      <c r="R31" s="98">
        <v>1.5129124888782035</v>
      </c>
      <c r="S31" s="98">
        <v>1.478383625365701</v>
      </c>
      <c r="T31" s="98">
        <v>1.7076577509822133</v>
      </c>
      <c r="U31" s="98">
        <v>1.5006251106683615</v>
      </c>
      <c r="V31" s="98">
        <v>1.3223740196366203</v>
      </c>
      <c r="W31" s="98">
        <v>1.1081555186485681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1.4566929767215712E-4</v>
      </c>
      <c r="D32" s="98">
        <v>8.4236915526557992E-5</v>
      </c>
      <c r="E32" s="98">
        <v>6.927969695568724E-5</v>
      </c>
      <c r="F32" s="98">
        <v>2.9356942095676303E-4</v>
      </c>
      <c r="G32" s="98">
        <v>3.7919316199315907E-4</v>
      </c>
      <c r="H32" s="98">
        <v>3.0054566746536243E-4</v>
      </c>
      <c r="I32" s="98">
        <v>6.2264183236865117E-4</v>
      </c>
      <c r="J32" s="98">
        <v>1.9971971627527683E-3</v>
      </c>
      <c r="K32" s="98">
        <v>1.2712274354804924E-3</v>
      </c>
      <c r="L32" s="98">
        <v>1.6055972073792321E-3</v>
      </c>
      <c r="M32" s="98">
        <v>1.1778635425366596E-3</v>
      </c>
      <c r="N32" s="98">
        <v>1.148905135190327E-3</v>
      </c>
      <c r="O32" s="98">
        <v>1.056206209891005E-3</v>
      </c>
      <c r="P32" s="98">
        <v>5.3454976120664616E-4</v>
      </c>
      <c r="Q32" s="98">
        <v>7.0647227020033886E-4</v>
      </c>
      <c r="R32" s="98">
        <v>1.0515011272506725E-3</v>
      </c>
      <c r="S32" s="98">
        <v>1.1826597680241076E-3</v>
      </c>
      <c r="T32" s="98">
        <v>1.2097972501224684E-3</v>
      </c>
      <c r="U32" s="98">
        <v>1.0654856418328214E-3</v>
      </c>
      <c r="V32" s="98">
        <v>1.6156146350718168E-3</v>
      </c>
      <c r="W32" s="98">
        <v>3.1330707958430693E-3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1.4566929767215712E-4</v>
      </c>
      <c r="D33" s="101">
        <v>8.4236915526557992E-5</v>
      </c>
      <c r="E33" s="101">
        <v>6.927969695568724E-5</v>
      </c>
      <c r="F33" s="101">
        <v>2.9356942095676303E-4</v>
      </c>
      <c r="G33" s="101">
        <v>3.7919316199315907E-4</v>
      </c>
      <c r="H33" s="101">
        <v>3.0054566746536243E-4</v>
      </c>
      <c r="I33" s="101">
        <v>6.2264183236865117E-4</v>
      </c>
      <c r="J33" s="101">
        <v>1.9971971627527683E-3</v>
      </c>
      <c r="K33" s="101">
        <v>1.2712274354804924E-3</v>
      </c>
      <c r="L33" s="101">
        <v>1.6055972073792321E-3</v>
      </c>
      <c r="M33" s="101">
        <v>1.1778635425366596E-3</v>
      </c>
      <c r="N33" s="101">
        <v>1.148905135190327E-3</v>
      </c>
      <c r="O33" s="101">
        <v>1.056206209891005E-3</v>
      </c>
      <c r="P33" s="101">
        <v>5.3454976120664616E-4</v>
      </c>
      <c r="Q33" s="101">
        <v>7.0647227020033886E-4</v>
      </c>
      <c r="R33" s="101">
        <v>1.0515011272506725E-3</v>
      </c>
      <c r="S33" s="101">
        <v>1.1826597680241076E-3</v>
      </c>
      <c r="T33" s="101">
        <v>1.2097972501224684E-3</v>
      </c>
      <c r="U33" s="101">
        <v>1.0654856418328214E-3</v>
      </c>
      <c r="V33" s="101">
        <v>1.6156146350718168E-3</v>
      </c>
      <c r="W33" s="101">
        <v>3.1330707958430693E-3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1.0095210088163251</v>
      </c>
      <c r="D39" s="122">
        <v>0.6922987212331102</v>
      </c>
      <c r="E39" s="122">
        <v>0.76803334426231107</v>
      </c>
      <c r="F39" s="122">
        <v>1.2884725976489313</v>
      </c>
      <c r="G39" s="122">
        <v>1.583810138263378</v>
      </c>
      <c r="H39" s="122">
        <v>1.7179124789194329</v>
      </c>
      <c r="I39" s="122">
        <v>1.7526047806229408</v>
      </c>
      <c r="J39" s="122">
        <v>3.9350581683015888</v>
      </c>
      <c r="K39" s="122">
        <v>1.8271598402543634</v>
      </c>
      <c r="L39" s="122">
        <v>1.2523273879935795</v>
      </c>
      <c r="M39" s="122">
        <v>1.353846431728928</v>
      </c>
      <c r="N39" s="122">
        <v>1.6012033976160835</v>
      </c>
      <c r="O39" s="122">
        <v>1.5050968886898171</v>
      </c>
      <c r="P39" s="122">
        <v>1.1640638053588539</v>
      </c>
      <c r="Q39" s="122">
        <v>0.71877525445917612</v>
      </c>
      <c r="R39" s="122">
        <v>0.94159615350005998</v>
      </c>
      <c r="S39" s="122">
        <v>0.68318566226859134</v>
      </c>
      <c r="T39" s="122">
        <v>1.0499659284554372</v>
      </c>
      <c r="U39" s="122">
        <v>1.0750574535069053</v>
      </c>
      <c r="V39" s="122">
        <v>1.2308811697599</v>
      </c>
      <c r="W39" s="122">
        <v>1.0481120834337152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1.0095210088163251</v>
      </c>
      <c r="D40" s="98">
        <v>0.6922987212331102</v>
      </c>
      <c r="E40" s="98">
        <v>0.76803334426231107</v>
      </c>
      <c r="F40" s="98">
        <v>1.2884725976489313</v>
      </c>
      <c r="G40" s="98">
        <v>1.583810138263378</v>
      </c>
      <c r="H40" s="98">
        <v>1.7179124789194329</v>
      </c>
      <c r="I40" s="98">
        <v>1.7526047806229408</v>
      </c>
      <c r="J40" s="98">
        <v>3.9350581683015888</v>
      </c>
      <c r="K40" s="98">
        <v>1.8271598402543634</v>
      </c>
      <c r="L40" s="98">
        <v>1.2523273879935795</v>
      </c>
      <c r="M40" s="98">
        <v>1.353846431728928</v>
      </c>
      <c r="N40" s="98">
        <v>1.6012033976160835</v>
      </c>
      <c r="O40" s="98">
        <v>1.5050968886898171</v>
      </c>
      <c r="P40" s="98">
        <v>1.1640638053588539</v>
      </c>
      <c r="Q40" s="98">
        <v>0.71877525445917612</v>
      </c>
      <c r="R40" s="98">
        <v>0.94159615350005998</v>
      </c>
      <c r="S40" s="98">
        <v>0.68318566226859134</v>
      </c>
      <c r="T40" s="98">
        <v>1.0499659284554372</v>
      </c>
      <c r="U40" s="98">
        <v>1.0750574535069053</v>
      </c>
      <c r="V40" s="98">
        <v>1.2308811697599</v>
      </c>
      <c r="W40" s="98">
        <v>1.0481120834337152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192.10386524123055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179.42373595058532</v>
      </c>
      <c r="L43" s="117">
        <f t="shared" si="14"/>
        <v>186.08215833488654</v>
      </c>
      <c r="M43" s="117">
        <f t="shared" si="14"/>
        <v>302.77041112212464</v>
      </c>
      <c r="N43" s="117">
        <f t="shared" si="14"/>
        <v>231.11745984547667</v>
      </c>
      <c r="O43" s="117">
        <f t="shared" si="14"/>
        <v>242.42901341376432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186.23687767163474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157.90057451532653</v>
      </c>
      <c r="L44" s="122">
        <f t="shared" si="17"/>
        <v>163.27619222632578</v>
      </c>
      <c r="M44" s="122">
        <f t="shared" si="17"/>
        <v>263.59606034492168</v>
      </c>
      <c r="N44" s="122">
        <f t="shared" si="17"/>
        <v>202.14318509022894</v>
      </c>
      <c r="O44" s="122">
        <f t="shared" si="17"/>
        <v>212.71915227289458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186.23687767163474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157.90057451532653</v>
      </c>
      <c r="L45" s="98">
        <v>163.27619222632578</v>
      </c>
      <c r="M45" s="98">
        <v>263.59606034492168</v>
      </c>
      <c r="N45" s="98">
        <v>202.14318509022894</v>
      </c>
      <c r="O45" s="98">
        <v>212.71915227289458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0.85406851571156039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17.479796461111015</v>
      </c>
      <c r="L49" s="122">
        <v>18.651256052292631</v>
      </c>
      <c r="M49" s="122">
        <v>32.734552731818575</v>
      </c>
      <c r="N49" s="122">
        <v>24.237147182659555</v>
      </c>
      <c r="O49" s="122">
        <v>25.56106925934391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0.85397256091689622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17.46786691740521</v>
      </c>
      <c r="L50" s="98">
        <v>18.643808079131766</v>
      </c>
      <c r="M50" s="98">
        <v>32.722687739614969</v>
      </c>
      <c r="N50" s="98">
        <v>24.232520080649373</v>
      </c>
      <c r="O50" s="98">
        <v>25.546224828930708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9.595479466422869E-5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1.1929543705805037E-2</v>
      </c>
      <c r="L51" s="98">
        <v>7.4479731608630253E-3</v>
      </c>
      <c r="M51" s="98">
        <v>1.1864992203608274E-2</v>
      </c>
      <c r="N51" s="98">
        <v>4.6271020101833057E-3</v>
      </c>
      <c r="O51" s="98">
        <v>1.4844430413202747E-2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9.595479466422869E-5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1.1929543705805037E-2</v>
      </c>
      <c r="L52" s="101">
        <v>7.4479731608630253E-3</v>
      </c>
      <c r="M52" s="101">
        <v>1.1864992203608274E-2</v>
      </c>
      <c r="N52" s="101">
        <v>4.6271020101833057E-3</v>
      </c>
      <c r="O52" s="101">
        <v>1.4844430413202747E-2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5.0129190538842545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4.0433649741477913</v>
      </c>
      <c r="L58" s="122">
        <v>4.1547100562681267</v>
      </c>
      <c r="M58" s="122">
        <v>6.4397980453843795</v>
      </c>
      <c r="N58" s="122">
        <v>4.7371275725881903</v>
      </c>
      <c r="O58" s="122">
        <v>4.1487918815258382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5.0129190538842545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4.0433649741477913</v>
      </c>
      <c r="L59" s="98">
        <v>4.1547100562681267</v>
      </c>
      <c r="M59" s="98">
        <v>6.4397980453843795</v>
      </c>
      <c r="N59" s="98">
        <v>4.7371275725881903</v>
      </c>
      <c r="O59" s="98">
        <v>4.1487918815258382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813.9059544078583</v>
      </c>
      <c r="D62" s="117">
        <f t="shared" si="21"/>
        <v>685.30430257568173</v>
      </c>
      <c r="E62" s="117">
        <f t="shared" si="21"/>
        <v>947.51887758870589</v>
      </c>
      <c r="F62" s="117">
        <f t="shared" si="21"/>
        <v>1089.2193860818691</v>
      </c>
      <c r="G62" s="117">
        <f t="shared" si="21"/>
        <v>1017.3362098034589</v>
      </c>
      <c r="H62" s="117">
        <f t="shared" si="21"/>
        <v>547.70414688766289</v>
      </c>
      <c r="I62" s="117">
        <f t="shared" si="21"/>
        <v>595.06242589230635</v>
      </c>
      <c r="J62" s="117">
        <f t="shared" si="21"/>
        <v>1325.0623054881266</v>
      </c>
      <c r="K62" s="117">
        <f t="shared" si="21"/>
        <v>1370.9617139597049</v>
      </c>
      <c r="L62" s="117">
        <f t="shared" si="21"/>
        <v>1211.292913253468</v>
      </c>
      <c r="M62" s="117">
        <f t="shared" si="21"/>
        <v>1220.5123058479151</v>
      </c>
      <c r="N62" s="117">
        <f t="shared" si="21"/>
        <v>1197.977647735448</v>
      </c>
      <c r="O62" s="117">
        <f t="shared" si="21"/>
        <v>1066.3218070755488</v>
      </c>
      <c r="P62" s="117">
        <f t="shared" si="21"/>
        <v>1002.2446229026901</v>
      </c>
      <c r="Q62" s="117">
        <f t="shared" si="21"/>
        <v>712.49319064059489</v>
      </c>
      <c r="R62" s="117">
        <f t="shared" ref="R62:V62" si="22">R63+R66+R68+R77</f>
        <v>665.09279652304872</v>
      </c>
      <c r="S62" s="117">
        <f t="shared" si="22"/>
        <v>590.5438507429468</v>
      </c>
      <c r="T62" s="117">
        <f t="shared" si="22"/>
        <v>617.5609679884675</v>
      </c>
      <c r="U62" s="117">
        <f t="shared" si="22"/>
        <v>438.26542212856447</v>
      </c>
      <c r="V62" s="117">
        <f t="shared" si="22"/>
        <v>433.42889050416801</v>
      </c>
      <c r="W62" s="117">
        <f t="shared" ref="W62" si="23">W63+W66+W68+W77</f>
        <v>265.82330101052037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627.74896945676664</v>
      </c>
      <c r="D63" s="122">
        <f t="shared" si="24"/>
        <v>538.07782901383393</v>
      </c>
      <c r="E63" s="122">
        <f t="shared" si="24"/>
        <v>779.0680324992901</v>
      </c>
      <c r="F63" s="122">
        <f t="shared" si="24"/>
        <v>945.2232591126126</v>
      </c>
      <c r="G63" s="122">
        <f t="shared" si="24"/>
        <v>783.30483929626632</v>
      </c>
      <c r="H63" s="122">
        <f t="shared" si="24"/>
        <v>427.16151706616608</v>
      </c>
      <c r="I63" s="122">
        <f t="shared" si="24"/>
        <v>458.89927497394712</v>
      </c>
      <c r="J63" s="122">
        <f t="shared" si="24"/>
        <v>1066.669292795945</v>
      </c>
      <c r="K63" s="122">
        <f t="shared" si="24"/>
        <v>1074.3825820829545</v>
      </c>
      <c r="L63" s="122">
        <f t="shared" si="24"/>
        <v>952.47308705596504</v>
      </c>
      <c r="M63" s="122">
        <f t="shared" si="24"/>
        <v>997.00995096374493</v>
      </c>
      <c r="N63" s="122">
        <f t="shared" si="24"/>
        <v>955.81537101601612</v>
      </c>
      <c r="O63" s="122">
        <f t="shared" si="24"/>
        <v>835.51547279781983</v>
      </c>
      <c r="P63" s="122">
        <f t="shared" si="24"/>
        <v>765.77722725049409</v>
      </c>
      <c r="Q63" s="122">
        <f t="shared" si="24"/>
        <v>549.84344020168351</v>
      </c>
      <c r="R63" s="122">
        <f t="shared" ref="R63:V63" si="25">SUM(R64:R65)</f>
        <v>509.69430378133632</v>
      </c>
      <c r="S63" s="122">
        <f t="shared" si="25"/>
        <v>444.73757912882098</v>
      </c>
      <c r="T63" s="122">
        <f t="shared" si="25"/>
        <v>465.7217877033093</v>
      </c>
      <c r="U63" s="122">
        <f t="shared" si="25"/>
        <v>329.0202564641607</v>
      </c>
      <c r="V63" s="122">
        <f t="shared" si="25"/>
        <v>312.20687329138246</v>
      </c>
      <c r="W63" s="122">
        <f t="shared" ref="W63" si="26">SUM(W64:W65)</f>
        <v>195.73399437792378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627.74896945676664</v>
      </c>
      <c r="D64" s="98">
        <v>538.07782901383393</v>
      </c>
      <c r="E64" s="98">
        <v>779.0680324992901</v>
      </c>
      <c r="F64" s="98">
        <v>945.2232591126126</v>
      </c>
      <c r="G64" s="98">
        <v>783.30483929626632</v>
      </c>
      <c r="H64" s="98">
        <v>427.16151706616608</v>
      </c>
      <c r="I64" s="98">
        <v>458.89927497394712</v>
      </c>
      <c r="J64" s="98">
        <v>1066.669292795945</v>
      </c>
      <c r="K64" s="98">
        <v>1074.3825820829545</v>
      </c>
      <c r="L64" s="98">
        <v>952.47308705596504</v>
      </c>
      <c r="M64" s="98">
        <v>997.00995096374493</v>
      </c>
      <c r="N64" s="98">
        <v>955.81537101601612</v>
      </c>
      <c r="O64" s="98">
        <v>835.51547279781983</v>
      </c>
      <c r="P64" s="98">
        <v>765.77722725049409</v>
      </c>
      <c r="Q64" s="98">
        <v>549.84344020168351</v>
      </c>
      <c r="R64" s="98">
        <v>509.69430378133632</v>
      </c>
      <c r="S64" s="98">
        <v>444.73757912882098</v>
      </c>
      <c r="T64" s="98">
        <v>465.7217877033093</v>
      </c>
      <c r="U64" s="98">
        <v>329.0202564641607</v>
      </c>
      <c r="V64" s="98">
        <v>312.20687329138246</v>
      </c>
      <c r="W64" s="98">
        <v>195.73399437792378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120.98044385283532</v>
      </c>
      <c r="D68" s="122">
        <v>89.746354348566911</v>
      </c>
      <c r="E68" s="122">
        <v>102.31178058118921</v>
      </c>
      <c r="F68" s="122">
        <v>80.415483244897857</v>
      </c>
      <c r="G68" s="122">
        <v>155.32112200370707</v>
      </c>
      <c r="H68" s="122">
        <v>89.99023367674404</v>
      </c>
      <c r="I68" s="122">
        <v>96.904313792615653</v>
      </c>
      <c r="J68" s="122">
        <v>181.98933179938857</v>
      </c>
      <c r="K68" s="122">
        <v>198.52510190455942</v>
      </c>
      <c r="L68" s="122">
        <v>176.29834836555699</v>
      </c>
      <c r="M68" s="122">
        <v>145.77396496085436</v>
      </c>
      <c r="N68" s="122">
        <v>168.97686997380131</v>
      </c>
      <c r="O68" s="122">
        <v>164.23259215561464</v>
      </c>
      <c r="P68" s="122">
        <v>169.57967354163517</v>
      </c>
      <c r="Q68" s="122">
        <v>111.62587762885239</v>
      </c>
      <c r="R68" s="122">
        <v>106.8635425251657</v>
      </c>
      <c r="S68" s="122">
        <v>92.342146986573368</v>
      </c>
      <c r="T68" s="122">
        <v>93.581729636358389</v>
      </c>
      <c r="U68" s="122">
        <v>66.259511666995621</v>
      </c>
      <c r="V68" s="122">
        <v>71.605994317461608</v>
      </c>
      <c r="W68" s="122">
        <v>41.251780056028643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120.97127789995182</v>
      </c>
      <c r="D69" s="98">
        <v>89.741032071339149</v>
      </c>
      <c r="E69" s="98">
        <v>102.2994435362491</v>
      </c>
      <c r="F69" s="98">
        <v>80.414442534328515</v>
      </c>
      <c r="G69" s="98">
        <v>155.27711883091382</v>
      </c>
      <c r="H69" s="98">
        <v>89.969205318050015</v>
      </c>
      <c r="I69" s="98">
        <v>96.856588579516611</v>
      </c>
      <c r="J69" s="98">
        <v>181.90370103832066</v>
      </c>
      <c r="K69" s="98">
        <v>198.40077844245911</v>
      </c>
      <c r="L69" s="98">
        <v>176.09338083667706</v>
      </c>
      <c r="M69" s="98">
        <v>145.77396496085436</v>
      </c>
      <c r="N69" s="98">
        <v>168.85008238745851</v>
      </c>
      <c r="O69" s="98">
        <v>164.09178384854613</v>
      </c>
      <c r="P69" s="98">
        <v>169.41751519205778</v>
      </c>
      <c r="Q69" s="98">
        <v>111.46839610344853</v>
      </c>
      <c r="R69" s="98">
        <v>106.76141610941637</v>
      </c>
      <c r="S69" s="98">
        <v>92.275948698329557</v>
      </c>
      <c r="T69" s="98">
        <v>93.514871059724243</v>
      </c>
      <c r="U69" s="98">
        <v>66.183665832888906</v>
      </c>
      <c r="V69" s="98">
        <v>71.454167474619368</v>
      </c>
      <c r="W69" s="98">
        <v>41.077480431666608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9.1659528835078431E-3</v>
      </c>
      <c r="D70" s="98">
        <v>5.3222772277606335E-3</v>
      </c>
      <c r="E70" s="98">
        <v>1.2337044940114504E-2</v>
      </c>
      <c r="F70" s="98">
        <v>1.0407105693485373E-3</v>
      </c>
      <c r="G70" s="98">
        <v>4.4003172793260346E-2</v>
      </c>
      <c r="H70" s="98">
        <v>2.1028358694018749E-2</v>
      </c>
      <c r="I70" s="98">
        <v>4.7725213099043803E-2</v>
      </c>
      <c r="J70" s="98">
        <v>8.5630761067899949E-2</v>
      </c>
      <c r="K70" s="98">
        <v>0.12432346210031765</v>
      </c>
      <c r="L70" s="98">
        <v>0.20496752887994765</v>
      </c>
      <c r="M70" s="98">
        <v>0</v>
      </c>
      <c r="N70" s="98">
        <v>0.12678758634279599</v>
      </c>
      <c r="O70" s="98">
        <v>0.14080830706850553</v>
      </c>
      <c r="P70" s="98">
        <v>0.16215834957740138</v>
      </c>
      <c r="Q70" s="98">
        <v>0.15748152540386526</v>
      </c>
      <c r="R70" s="98">
        <v>0.10212641574932431</v>
      </c>
      <c r="S70" s="98">
        <v>6.6198288243808773E-2</v>
      </c>
      <c r="T70" s="98">
        <v>6.6858576634146405E-2</v>
      </c>
      <c r="U70" s="98">
        <v>7.5845834106722229E-2</v>
      </c>
      <c r="V70" s="98">
        <v>0.15182684284224507</v>
      </c>
      <c r="W70" s="98">
        <v>0.17429962436203636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9.1659528835078431E-3</v>
      </c>
      <c r="D71" s="101">
        <v>5.3222772277606335E-3</v>
      </c>
      <c r="E71" s="101">
        <v>1.2337044940114504E-2</v>
      </c>
      <c r="F71" s="101">
        <v>1.0407105693485373E-3</v>
      </c>
      <c r="G71" s="101">
        <v>4.4003172793260346E-2</v>
      </c>
      <c r="H71" s="101">
        <v>2.1028358694018749E-2</v>
      </c>
      <c r="I71" s="101">
        <v>4.7725213099043803E-2</v>
      </c>
      <c r="J71" s="101">
        <v>8.5630761067899949E-2</v>
      </c>
      <c r="K71" s="101">
        <v>0.12432346210031765</v>
      </c>
      <c r="L71" s="101">
        <v>0.20496752887994765</v>
      </c>
      <c r="M71" s="101">
        <v>0</v>
      </c>
      <c r="N71" s="101">
        <v>0.12678758634279599</v>
      </c>
      <c r="O71" s="101">
        <v>0.14080830706850553</v>
      </c>
      <c r="P71" s="101">
        <v>0.16215834957740138</v>
      </c>
      <c r="Q71" s="101">
        <v>0.15748152540386526</v>
      </c>
      <c r="R71" s="101">
        <v>0.10212641574932431</v>
      </c>
      <c r="S71" s="101">
        <v>6.6198288243808773E-2</v>
      </c>
      <c r="T71" s="101">
        <v>6.6858576634146405E-2</v>
      </c>
      <c r="U71" s="101">
        <v>7.5845834106722229E-2</v>
      </c>
      <c r="V71" s="101">
        <v>0.15182684284224507</v>
      </c>
      <c r="W71" s="101">
        <v>0.17429962436203636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65.176541098256322</v>
      </c>
      <c r="D77" s="122">
        <v>57.480119213280915</v>
      </c>
      <c r="E77" s="122">
        <v>66.139064508226582</v>
      </c>
      <c r="F77" s="122">
        <v>63.580643724358602</v>
      </c>
      <c r="G77" s="122">
        <v>78.710248503485602</v>
      </c>
      <c r="H77" s="122">
        <v>30.552396144752727</v>
      </c>
      <c r="I77" s="122">
        <v>39.25883712574349</v>
      </c>
      <c r="J77" s="122">
        <v>76.403680892793091</v>
      </c>
      <c r="K77" s="122">
        <v>98.054029972190904</v>
      </c>
      <c r="L77" s="122">
        <v>82.521477831945944</v>
      </c>
      <c r="M77" s="122">
        <v>77.728389923315817</v>
      </c>
      <c r="N77" s="122">
        <v>73.185406745630587</v>
      </c>
      <c r="O77" s="122">
        <v>66.57374212211441</v>
      </c>
      <c r="P77" s="122">
        <v>66.887722110560844</v>
      </c>
      <c r="Q77" s="122">
        <v>51.023872810058947</v>
      </c>
      <c r="R77" s="122">
        <v>48.534950216546648</v>
      </c>
      <c r="S77" s="122">
        <v>53.464124627552486</v>
      </c>
      <c r="T77" s="122">
        <v>58.257450648799846</v>
      </c>
      <c r="U77" s="122">
        <v>42.985653997408178</v>
      </c>
      <c r="V77" s="122">
        <v>49.616022895323958</v>
      </c>
      <c r="W77" s="122">
        <v>28.837526576567935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65.176541098256322</v>
      </c>
      <c r="D78" s="98">
        <v>57.480119213280915</v>
      </c>
      <c r="E78" s="98">
        <v>66.139064508226582</v>
      </c>
      <c r="F78" s="98">
        <v>63.580643724358602</v>
      </c>
      <c r="G78" s="98">
        <v>78.710248503485602</v>
      </c>
      <c r="H78" s="98">
        <v>30.552396144752727</v>
      </c>
      <c r="I78" s="98">
        <v>39.25883712574349</v>
      </c>
      <c r="J78" s="98">
        <v>76.403680892793091</v>
      </c>
      <c r="K78" s="98">
        <v>98.054029972190904</v>
      </c>
      <c r="L78" s="98">
        <v>82.521477831945944</v>
      </c>
      <c r="M78" s="98">
        <v>77.728389923315817</v>
      </c>
      <c r="N78" s="98">
        <v>73.185406745630587</v>
      </c>
      <c r="O78" s="98">
        <v>66.57374212211441</v>
      </c>
      <c r="P78" s="98">
        <v>66.887722110560844</v>
      </c>
      <c r="Q78" s="98">
        <v>51.023872810058947</v>
      </c>
      <c r="R78" s="98">
        <v>48.534950216546648</v>
      </c>
      <c r="S78" s="98">
        <v>53.464124627552486</v>
      </c>
      <c r="T78" s="98">
        <v>58.257450648799846</v>
      </c>
      <c r="U78" s="98">
        <v>42.985653997408178</v>
      </c>
      <c r="V78" s="98">
        <v>49.616022895323958</v>
      </c>
      <c r="W78" s="98">
        <v>28.837526576567935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30.112261730868568</v>
      </c>
      <c r="D81" s="117">
        <f t="shared" si="28"/>
        <v>47.897191169707867</v>
      </c>
      <c r="E81" s="117">
        <f t="shared" si="28"/>
        <v>44.949259037925231</v>
      </c>
      <c r="F81" s="117">
        <f t="shared" si="28"/>
        <v>39.203411259261067</v>
      </c>
      <c r="G81" s="117">
        <f t="shared" si="28"/>
        <v>59.73517264462383</v>
      </c>
      <c r="H81" s="117">
        <f t="shared" si="28"/>
        <v>60.18534654808488</v>
      </c>
      <c r="I81" s="117">
        <f t="shared" si="28"/>
        <v>42.451706192061032</v>
      </c>
      <c r="J81" s="117">
        <f t="shared" si="28"/>
        <v>25.15483482217418</v>
      </c>
      <c r="K81" s="117">
        <f t="shared" si="28"/>
        <v>12.882558900598738</v>
      </c>
      <c r="L81" s="117">
        <f t="shared" si="28"/>
        <v>14.579587569964062</v>
      </c>
      <c r="M81" s="117">
        <f t="shared" si="28"/>
        <v>9.0443875986967193</v>
      </c>
      <c r="N81" s="117">
        <f t="shared" si="28"/>
        <v>8.5647975965851906</v>
      </c>
      <c r="O81" s="117">
        <f t="shared" si="28"/>
        <v>9.6858640754955374</v>
      </c>
      <c r="P81" s="117">
        <f t="shared" si="28"/>
        <v>35.620815736981172</v>
      </c>
      <c r="Q81" s="117">
        <f t="shared" si="28"/>
        <v>22.862445724844701</v>
      </c>
      <c r="R81" s="117">
        <f t="shared" ref="R81:V81" si="29">R82+R85+R87+R100</f>
        <v>30.84019300805091</v>
      </c>
      <c r="S81" s="117">
        <f t="shared" si="29"/>
        <v>30.287464123329453</v>
      </c>
      <c r="T81" s="117">
        <f t="shared" si="29"/>
        <v>30.36684253732955</v>
      </c>
      <c r="U81" s="117">
        <f t="shared" si="29"/>
        <v>24.876751822111171</v>
      </c>
      <c r="V81" s="117">
        <f t="shared" si="29"/>
        <v>22.276037042149078</v>
      </c>
      <c r="W81" s="117">
        <f t="shared" ref="W81" si="30">W82+W85+W87+W100</f>
        <v>21.34888029797612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21.704423048189238</v>
      </c>
      <c r="D87" s="122">
        <v>29.489878182085814</v>
      </c>
      <c r="E87" s="122">
        <v>27.177413799221519</v>
      </c>
      <c r="F87" s="122">
        <v>25.720414022166082</v>
      </c>
      <c r="G87" s="122">
        <v>34.33734641514414</v>
      </c>
      <c r="H87" s="122">
        <v>32.732708911316344</v>
      </c>
      <c r="I87" s="122">
        <v>15.843365366681832</v>
      </c>
      <c r="J87" s="122">
        <v>11.15615431537578</v>
      </c>
      <c r="K87" s="122">
        <v>8.0850132214402954</v>
      </c>
      <c r="L87" s="122">
        <v>9.3765687989630084</v>
      </c>
      <c r="M87" s="122">
        <v>6.3052142409981418</v>
      </c>
      <c r="N87" s="122">
        <v>4.7948797385533801</v>
      </c>
      <c r="O87" s="122">
        <v>4.7338837776458735</v>
      </c>
      <c r="P87" s="122">
        <v>12.822832503319747</v>
      </c>
      <c r="Q87" s="122">
        <v>12.033014251657427</v>
      </c>
      <c r="R87" s="122">
        <v>18.486885905071269</v>
      </c>
      <c r="S87" s="122">
        <v>19.749258303849935</v>
      </c>
      <c r="T87" s="122">
        <v>17.810216281942651</v>
      </c>
      <c r="U87" s="122">
        <v>13.507377152113994</v>
      </c>
      <c r="V87" s="122">
        <v>10.867176175481582</v>
      </c>
      <c r="W87" s="122">
        <v>9.788879109753907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21.703330528456696</v>
      </c>
      <c r="D92" s="101">
        <v>29.488698865268443</v>
      </c>
      <c r="E92" s="101">
        <v>27.175681806797627</v>
      </c>
      <c r="F92" s="101">
        <v>25.718065466798429</v>
      </c>
      <c r="G92" s="101">
        <v>34.332113549508634</v>
      </c>
      <c r="H92" s="101">
        <v>32.728200726304365</v>
      </c>
      <c r="I92" s="101">
        <v>15.834440833751215</v>
      </c>
      <c r="J92" s="101">
        <v>11.149580208048386</v>
      </c>
      <c r="K92" s="101">
        <v>8.081764529105179</v>
      </c>
      <c r="L92" s="101">
        <v>9.3700766015592585</v>
      </c>
      <c r="M92" s="101">
        <v>6.3030397236888431</v>
      </c>
      <c r="N92" s="101">
        <v>4.7922627879676689</v>
      </c>
      <c r="O92" s="101">
        <v>4.7304804465251138</v>
      </c>
      <c r="P92" s="101">
        <v>12.812370600850416</v>
      </c>
      <c r="Q92" s="101">
        <v>12.022308479562852</v>
      </c>
      <c r="R92" s="101">
        <v>18.473742140980637</v>
      </c>
      <c r="S92" s="101">
        <v>19.733545824074756</v>
      </c>
      <c r="T92" s="101">
        <v>17.79746300259761</v>
      </c>
      <c r="U92" s="101">
        <v>13.49784105561959</v>
      </c>
      <c r="V92" s="101">
        <v>10.853728559548484</v>
      </c>
      <c r="W92" s="101">
        <v>9.7612756756732892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1.0925197325411785E-3</v>
      </c>
      <c r="D93" s="104">
        <v>1.1793168173718116E-3</v>
      </c>
      <c r="E93" s="104">
        <v>1.731992423892181E-3</v>
      </c>
      <c r="F93" s="104">
        <v>2.3485553676541042E-3</v>
      </c>
      <c r="G93" s="104">
        <v>5.2328656355055949E-3</v>
      </c>
      <c r="H93" s="104">
        <v>4.5081850119804371E-3</v>
      </c>
      <c r="I93" s="104">
        <v>8.9245329306173338E-3</v>
      </c>
      <c r="J93" s="104">
        <v>6.5741073273945282E-3</v>
      </c>
      <c r="K93" s="104">
        <v>3.2486923351168141E-3</v>
      </c>
      <c r="L93" s="104">
        <v>6.4921974037508079E-3</v>
      </c>
      <c r="M93" s="104">
        <v>2.1745173092984483E-3</v>
      </c>
      <c r="N93" s="104">
        <v>2.6169505857113E-3</v>
      </c>
      <c r="O93" s="104">
        <v>3.403331120759905E-3</v>
      </c>
      <c r="P93" s="104">
        <v>1.0461902469330077E-2</v>
      </c>
      <c r="Q93" s="104">
        <v>1.0705772094574366E-2</v>
      </c>
      <c r="R93" s="104">
        <v>1.3143764090633406E-2</v>
      </c>
      <c r="S93" s="104">
        <v>1.5712479775177431E-2</v>
      </c>
      <c r="T93" s="104">
        <v>1.2753279345041021E-2</v>
      </c>
      <c r="U93" s="104">
        <v>9.5360964944037514E-3</v>
      </c>
      <c r="V93" s="104">
        <v>1.344761593309777E-2</v>
      </c>
      <c r="W93" s="104">
        <v>2.7603434080617391E-2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1.0925197325411785E-3</v>
      </c>
      <c r="D94" s="98">
        <v>1.1793168173718116E-3</v>
      </c>
      <c r="E94" s="98">
        <v>1.731992423892181E-3</v>
      </c>
      <c r="F94" s="98">
        <v>2.3485553676541042E-3</v>
      </c>
      <c r="G94" s="98">
        <v>5.2328656355055949E-3</v>
      </c>
      <c r="H94" s="98">
        <v>4.5081850119804371E-3</v>
      </c>
      <c r="I94" s="98">
        <v>8.9245329306173338E-3</v>
      </c>
      <c r="J94" s="98">
        <v>6.5741073273945282E-3</v>
      </c>
      <c r="K94" s="98">
        <v>3.2486923351168141E-3</v>
      </c>
      <c r="L94" s="98">
        <v>6.4921974037508079E-3</v>
      </c>
      <c r="M94" s="98">
        <v>2.1745173092984483E-3</v>
      </c>
      <c r="N94" s="98">
        <v>2.6169505857113E-3</v>
      </c>
      <c r="O94" s="98">
        <v>3.403331120759905E-3</v>
      </c>
      <c r="P94" s="98">
        <v>1.0461902469330077E-2</v>
      </c>
      <c r="Q94" s="98">
        <v>1.0705772094574366E-2</v>
      </c>
      <c r="R94" s="98">
        <v>1.3143764090633406E-2</v>
      </c>
      <c r="S94" s="98">
        <v>1.5712479775177431E-2</v>
      </c>
      <c r="T94" s="98">
        <v>1.2753279345041021E-2</v>
      </c>
      <c r="U94" s="98">
        <v>9.5360964944037514E-3</v>
      </c>
      <c r="V94" s="98">
        <v>1.344761593309777E-2</v>
      </c>
      <c r="W94" s="98">
        <v>2.7603434080617391E-2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8.4078386826793281</v>
      </c>
      <c r="D100" s="122">
        <v>18.407312987622056</v>
      </c>
      <c r="E100" s="122">
        <v>17.771845238703712</v>
      </c>
      <c r="F100" s="122">
        <v>13.482997237094986</v>
      </c>
      <c r="G100" s="122">
        <v>25.397826229479691</v>
      </c>
      <c r="H100" s="122">
        <v>27.452637636768532</v>
      </c>
      <c r="I100" s="122">
        <v>26.608340825379198</v>
      </c>
      <c r="J100" s="122">
        <v>13.998680506798401</v>
      </c>
      <c r="K100" s="122">
        <v>4.7975456791584437</v>
      </c>
      <c r="L100" s="122">
        <v>5.2030187710010525</v>
      </c>
      <c r="M100" s="122">
        <v>2.7391733576985784</v>
      </c>
      <c r="N100" s="122">
        <v>3.7699178580318096</v>
      </c>
      <c r="O100" s="122">
        <v>4.9519802978496639</v>
      </c>
      <c r="P100" s="122">
        <v>22.797983233661423</v>
      </c>
      <c r="Q100" s="122">
        <v>10.829431473187274</v>
      </c>
      <c r="R100" s="122">
        <v>12.35330710297964</v>
      </c>
      <c r="S100" s="122">
        <v>10.538205819479519</v>
      </c>
      <c r="T100" s="122">
        <v>12.556626255386899</v>
      </c>
      <c r="U100" s="122">
        <v>11.369374669997176</v>
      </c>
      <c r="V100" s="122">
        <v>11.408860866667494</v>
      </c>
      <c r="W100" s="122">
        <v>11.560001188222213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8.4078386826793281</v>
      </c>
      <c r="D102" s="98">
        <v>18.407312987622056</v>
      </c>
      <c r="E102" s="98">
        <v>17.771845238703712</v>
      </c>
      <c r="F102" s="98">
        <v>13.482997237094986</v>
      </c>
      <c r="G102" s="98">
        <v>25.397826229479691</v>
      </c>
      <c r="H102" s="98">
        <v>27.452637636768532</v>
      </c>
      <c r="I102" s="98">
        <v>26.608340825379198</v>
      </c>
      <c r="J102" s="98">
        <v>13.998680506798401</v>
      </c>
      <c r="K102" s="98">
        <v>4.7975456791584437</v>
      </c>
      <c r="L102" s="98">
        <v>5.2030187710010525</v>
      </c>
      <c r="M102" s="98">
        <v>2.7391733576985784</v>
      </c>
      <c r="N102" s="98">
        <v>3.7699178580318096</v>
      </c>
      <c r="O102" s="98">
        <v>4.9519802978496639</v>
      </c>
      <c r="P102" s="98">
        <v>22.797983233661423</v>
      </c>
      <c r="Q102" s="98">
        <v>10.829431473187274</v>
      </c>
      <c r="R102" s="98">
        <v>12.35330710297964</v>
      </c>
      <c r="S102" s="98">
        <v>10.538205819479519</v>
      </c>
      <c r="T102" s="98">
        <v>12.556626255386899</v>
      </c>
      <c r="U102" s="98">
        <v>11.369374669997176</v>
      </c>
      <c r="V102" s="98">
        <v>11.408860866667494</v>
      </c>
      <c r="W102" s="98">
        <v>11.560001188222213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4.987528002236505E-3</v>
      </c>
      <c r="D105" s="117">
        <f t="shared" si="35"/>
        <v>2.7645872395332194E-3</v>
      </c>
      <c r="E105" s="117">
        <f t="shared" si="35"/>
        <v>1.3525682611018098E-3</v>
      </c>
      <c r="F105" s="117">
        <f t="shared" si="35"/>
        <v>4.8384250756625287E-3</v>
      </c>
      <c r="G105" s="117">
        <f t="shared" si="35"/>
        <v>4.0778976525162082E-3</v>
      </c>
      <c r="H105" s="117">
        <f t="shared" si="35"/>
        <v>6.3134535405732555E-3</v>
      </c>
      <c r="I105" s="117">
        <f t="shared" si="35"/>
        <v>5.1623115776817108E-3</v>
      </c>
      <c r="J105" s="117">
        <f t="shared" si="35"/>
        <v>4.6774006259837613E-3</v>
      </c>
      <c r="K105" s="117">
        <f t="shared" si="35"/>
        <v>9.2673962277052286E-4</v>
      </c>
      <c r="L105" s="117">
        <f t="shared" si="35"/>
        <v>0</v>
      </c>
      <c r="M105" s="117">
        <f t="shared" si="35"/>
        <v>1.1110762673195961E-3</v>
      </c>
      <c r="N105" s="117">
        <f t="shared" si="35"/>
        <v>2.4087905891326104E-3</v>
      </c>
      <c r="O105" s="117">
        <f t="shared" si="35"/>
        <v>1.6025307588264663E-3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1.3164573974135756E-3</v>
      </c>
      <c r="S105" s="117">
        <f t="shared" si="36"/>
        <v>1.4288850452676418E-3</v>
      </c>
      <c r="T105" s="117">
        <f t="shared" si="36"/>
        <v>1.6595878742709756E-3</v>
      </c>
      <c r="U105" s="117">
        <f t="shared" si="36"/>
        <v>1.651112129959411E-3</v>
      </c>
      <c r="V105" s="117">
        <f t="shared" si="36"/>
        <v>2.058955728004699E-3</v>
      </c>
      <c r="W105" s="117">
        <f t="shared" ref="W105" si="37">W106+W109+W111+W120</f>
        <v>1.2669287832906247E-3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4.987528002236505E-3</v>
      </c>
      <c r="D120" s="122">
        <v>2.7645872395332194E-3</v>
      </c>
      <c r="E120" s="122">
        <v>1.3525682611018098E-3</v>
      </c>
      <c r="F120" s="122">
        <v>4.8384250756625287E-3</v>
      </c>
      <c r="G120" s="122">
        <v>4.0778976525162082E-3</v>
      </c>
      <c r="H120" s="122">
        <v>6.3134535405732555E-3</v>
      </c>
      <c r="I120" s="122">
        <v>5.1623115776817108E-3</v>
      </c>
      <c r="J120" s="122">
        <v>4.6774006259837613E-3</v>
      </c>
      <c r="K120" s="122">
        <v>9.2673962277052286E-4</v>
      </c>
      <c r="L120" s="122">
        <v>0</v>
      </c>
      <c r="M120" s="122">
        <v>1.1110762673195961E-3</v>
      </c>
      <c r="N120" s="122">
        <v>2.4087905891326104E-3</v>
      </c>
      <c r="O120" s="122">
        <v>1.6025307588264663E-3</v>
      </c>
      <c r="P120" s="122">
        <v>0</v>
      </c>
      <c r="Q120" s="122">
        <v>0</v>
      </c>
      <c r="R120" s="122">
        <v>1.3164573974135756E-3</v>
      </c>
      <c r="S120" s="122">
        <v>1.4288850452676418E-3</v>
      </c>
      <c r="T120" s="122">
        <v>1.6595878742709756E-3</v>
      </c>
      <c r="U120" s="122">
        <v>1.651112129959411E-3</v>
      </c>
      <c r="V120" s="122">
        <v>2.058955728004699E-3</v>
      </c>
      <c r="W120" s="122">
        <v>1.2669287832906247E-3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4.987528002236505E-3</v>
      </c>
      <c r="D121" s="98">
        <v>2.7645872395332194E-3</v>
      </c>
      <c r="E121" s="98">
        <v>1.3525682611018098E-3</v>
      </c>
      <c r="F121" s="98">
        <v>4.8384250756625287E-3</v>
      </c>
      <c r="G121" s="98">
        <v>4.0778976525162082E-3</v>
      </c>
      <c r="H121" s="98">
        <v>6.3134535405732555E-3</v>
      </c>
      <c r="I121" s="98">
        <v>5.1623115776817108E-3</v>
      </c>
      <c r="J121" s="98">
        <v>4.6774006259837613E-3</v>
      </c>
      <c r="K121" s="98">
        <v>9.2673962277052286E-4</v>
      </c>
      <c r="L121" s="98">
        <v>0</v>
      </c>
      <c r="M121" s="98">
        <v>1.1110762673195961E-3</v>
      </c>
      <c r="N121" s="98">
        <v>2.4087905891326104E-3</v>
      </c>
      <c r="O121" s="98">
        <v>1.6025307588264663E-3</v>
      </c>
      <c r="P121" s="98">
        <v>0</v>
      </c>
      <c r="Q121" s="98">
        <v>0</v>
      </c>
      <c r="R121" s="98">
        <v>1.3164573974135756E-3</v>
      </c>
      <c r="S121" s="98">
        <v>1.4288850452676418E-3</v>
      </c>
      <c r="T121" s="98">
        <v>1.6595878742709756E-3</v>
      </c>
      <c r="U121" s="98">
        <v>1.651112129959411E-3</v>
      </c>
      <c r="V121" s="98">
        <v>2.058955728004699E-3</v>
      </c>
      <c r="W121" s="98">
        <v>1.2669287832906247E-3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5.2051776963977492</v>
      </c>
      <c r="G124" s="117">
        <f t="shared" si="42"/>
        <v>4.1911725873083241E-2</v>
      </c>
      <c r="H124" s="117">
        <f t="shared" si="42"/>
        <v>0.21683447332451591</v>
      </c>
      <c r="I124" s="117">
        <f t="shared" si="42"/>
        <v>0</v>
      </c>
      <c r="J124" s="117">
        <f t="shared" si="42"/>
        <v>0.38647022672190839</v>
      </c>
      <c r="K124" s="117">
        <f t="shared" si="42"/>
        <v>1.3465526718855698</v>
      </c>
      <c r="L124" s="117">
        <f t="shared" si="42"/>
        <v>1.9137602675274497</v>
      </c>
      <c r="M124" s="117">
        <f t="shared" si="42"/>
        <v>6.054995298136026</v>
      </c>
      <c r="N124" s="117">
        <f t="shared" si="42"/>
        <v>3.8909997316455427</v>
      </c>
      <c r="O124" s="117">
        <f t="shared" si="42"/>
        <v>3.0151616227319966</v>
      </c>
      <c r="P124" s="117">
        <f t="shared" si="42"/>
        <v>3.718069328946195</v>
      </c>
      <c r="Q124" s="117">
        <f t="shared" si="42"/>
        <v>1.1060872056657778</v>
      </c>
      <c r="R124" s="117">
        <f t="shared" ref="R124:V124" si="43">R125+R128+R130+R139</f>
        <v>1.2211787932757681</v>
      </c>
      <c r="S124" s="117">
        <f t="shared" si="43"/>
        <v>0.51350556314305884</v>
      </c>
      <c r="T124" s="117">
        <f t="shared" si="43"/>
        <v>0.67102669716356456</v>
      </c>
      <c r="U124" s="117">
        <f t="shared" si="43"/>
        <v>0.52670476945705202</v>
      </c>
      <c r="V124" s="117">
        <f t="shared" si="43"/>
        <v>0</v>
      </c>
      <c r="W124" s="117">
        <f t="shared" ref="W124" si="44">W125+W128+W130+W139</f>
        <v>0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5.2051776963977492</v>
      </c>
      <c r="G139" s="122">
        <v>4.1911725873083241E-2</v>
      </c>
      <c r="H139" s="122">
        <v>0.21683447332451591</v>
      </c>
      <c r="I139" s="122">
        <v>0</v>
      </c>
      <c r="J139" s="122">
        <v>0.38647022672190839</v>
      </c>
      <c r="K139" s="122">
        <v>1.3465526718855698</v>
      </c>
      <c r="L139" s="122">
        <v>1.9137602675274497</v>
      </c>
      <c r="M139" s="122">
        <v>6.054995298136026</v>
      </c>
      <c r="N139" s="122">
        <v>3.8909997316455427</v>
      </c>
      <c r="O139" s="122">
        <v>3.0151616227319966</v>
      </c>
      <c r="P139" s="122">
        <v>3.718069328946195</v>
      </c>
      <c r="Q139" s="122">
        <v>1.1060872056657778</v>
      </c>
      <c r="R139" s="122">
        <v>1.2211787932757681</v>
      </c>
      <c r="S139" s="122">
        <v>0.51350556314305884</v>
      </c>
      <c r="T139" s="122">
        <v>0.67102669716356456</v>
      </c>
      <c r="U139" s="122">
        <v>0.52670476945705202</v>
      </c>
      <c r="V139" s="122">
        <v>0</v>
      </c>
      <c r="W139" s="122">
        <v>0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5.2051776963977492</v>
      </c>
      <c r="G140" s="98">
        <v>4.1911725873083241E-2</v>
      </c>
      <c r="H140" s="98">
        <v>0.21683447332451591</v>
      </c>
      <c r="I140" s="98">
        <v>0</v>
      </c>
      <c r="J140" s="98">
        <v>0.38647022672190839</v>
      </c>
      <c r="K140" s="98">
        <v>1.3465526718855698</v>
      </c>
      <c r="L140" s="98">
        <v>1.9137602675274497</v>
      </c>
      <c r="M140" s="98">
        <v>6.054995298136026</v>
      </c>
      <c r="N140" s="98">
        <v>3.8909997316455427</v>
      </c>
      <c r="O140" s="98">
        <v>3.0151616227319966</v>
      </c>
      <c r="P140" s="98">
        <v>3.718069328946195</v>
      </c>
      <c r="Q140" s="98">
        <v>1.1060872056657778</v>
      </c>
      <c r="R140" s="98">
        <v>1.2211787932757681</v>
      </c>
      <c r="S140" s="98">
        <v>0.51350556314305884</v>
      </c>
      <c r="T140" s="98">
        <v>0.67102669716356456</v>
      </c>
      <c r="U140" s="98">
        <v>0.52670476945705202</v>
      </c>
      <c r="V140" s="98">
        <v>0</v>
      </c>
      <c r="W140" s="98">
        <v>0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0.25607983958210162</v>
      </c>
      <c r="D143" s="117">
        <f t="shared" si="49"/>
        <v>0.37983331245093599</v>
      </c>
      <c r="E143" s="117">
        <f t="shared" si="49"/>
        <v>0.66589755334744316</v>
      </c>
      <c r="F143" s="117">
        <f t="shared" si="49"/>
        <v>1.3631665079563726</v>
      </c>
      <c r="G143" s="117">
        <f t="shared" si="49"/>
        <v>0.79561784466236007</v>
      </c>
      <c r="H143" s="117">
        <f t="shared" si="49"/>
        <v>0.52521165034513773</v>
      </c>
      <c r="I143" s="117">
        <f t="shared" si="49"/>
        <v>0.39473761015667236</v>
      </c>
      <c r="J143" s="117">
        <f t="shared" si="49"/>
        <v>1.3873737128867276</v>
      </c>
      <c r="K143" s="117">
        <f t="shared" si="49"/>
        <v>2.066212031512396</v>
      </c>
      <c r="L143" s="117">
        <f t="shared" si="49"/>
        <v>2.218092140926534</v>
      </c>
      <c r="M143" s="117">
        <f t="shared" si="49"/>
        <v>2.5769955105769613</v>
      </c>
      <c r="N143" s="117">
        <f t="shared" si="49"/>
        <v>1.0175777143382292</v>
      </c>
      <c r="O143" s="117">
        <f t="shared" si="49"/>
        <v>0.59702977922785316</v>
      </c>
      <c r="P143" s="117">
        <f t="shared" si="49"/>
        <v>0.74578722617591653</v>
      </c>
      <c r="Q143" s="117">
        <f t="shared" si="49"/>
        <v>0.92670973011392888</v>
      </c>
      <c r="R143" s="117">
        <f t="shared" ref="R143:V143" si="50">R144+R146+R148+R157</f>
        <v>1.2227660525316584</v>
      </c>
      <c r="S143" s="117">
        <f t="shared" si="50"/>
        <v>0.95647691525946921</v>
      </c>
      <c r="T143" s="117">
        <f t="shared" si="50"/>
        <v>0.64489956265560444</v>
      </c>
      <c r="U143" s="117">
        <f t="shared" si="50"/>
        <v>4.2729705859288512</v>
      </c>
      <c r="V143" s="117">
        <f t="shared" si="50"/>
        <v>5.8656977102145591</v>
      </c>
      <c r="W143" s="117">
        <f t="shared" ref="W143" si="51">W144+W146+W148+W157</f>
        <v>13.956826137333668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0.18580103591422362</v>
      </c>
      <c r="D148" s="122">
        <v>0.2399912745845473</v>
      </c>
      <c r="E148" s="122">
        <v>0.4172504213482271</v>
      </c>
      <c r="F148" s="122">
        <v>0.93932047132833518</v>
      </c>
      <c r="G148" s="122">
        <v>0.46621433428688419</v>
      </c>
      <c r="H148" s="122">
        <v>0.28987222698790704</v>
      </c>
      <c r="I148" s="122">
        <v>0.1485350579903138</v>
      </c>
      <c r="J148" s="122">
        <v>0.64015896288582175</v>
      </c>
      <c r="K148" s="122">
        <v>1.3161089808419346</v>
      </c>
      <c r="L148" s="122">
        <v>1.4463300143279487</v>
      </c>
      <c r="M148" s="122">
        <v>1.8351669227632443</v>
      </c>
      <c r="N148" s="122">
        <v>0.58271071998015544</v>
      </c>
      <c r="O148" s="122">
        <v>0.29591424964436014</v>
      </c>
      <c r="P148" s="122">
        <v>0.2695943162957839</v>
      </c>
      <c r="Q148" s="122">
        <v>0.49143735806545058</v>
      </c>
      <c r="R148" s="122">
        <v>0.75394266187774872</v>
      </c>
      <c r="S148" s="122">
        <v>0.65444633881602143</v>
      </c>
      <c r="T148" s="122">
        <v>0.39946495591619691</v>
      </c>
      <c r="U148" s="122">
        <v>2.4901363993793448</v>
      </c>
      <c r="V148" s="122">
        <v>3.0398745624248376</v>
      </c>
      <c r="W148" s="122">
        <v>7.1827389229048819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0.18580103591422362</v>
      </c>
      <c r="D149" s="98">
        <v>0.2399912745845473</v>
      </c>
      <c r="E149" s="98">
        <v>0.4172504213482271</v>
      </c>
      <c r="F149" s="98">
        <v>0.93922261485468295</v>
      </c>
      <c r="G149" s="98">
        <v>0.46613849565448556</v>
      </c>
      <c r="H149" s="98">
        <v>0.28979709057104069</v>
      </c>
      <c r="I149" s="98">
        <v>0.14846587556449506</v>
      </c>
      <c r="J149" s="98">
        <v>0.6397428801435816</v>
      </c>
      <c r="K149" s="98">
        <v>1.3155439908706099</v>
      </c>
      <c r="L149" s="98">
        <v>1.4453526942886743</v>
      </c>
      <c r="M149" s="98">
        <v>1.8345326885480322</v>
      </c>
      <c r="N149" s="98">
        <v>0.5823915796648248</v>
      </c>
      <c r="O149" s="98">
        <v>0.29567953715327328</v>
      </c>
      <c r="P149" s="98">
        <v>0.26936522354098102</v>
      </c>
      <c r="Q149" s="98">
        <v>0.49100260589917344</v>
      </c>
      <c r="R149" s="98">
        <v>0.75341691131412336</v>
      </c>
      <c r="S149" s="98">
        <v>0.6539394846297254</v>
      </c>
      <c r="T149" s="98">
        <v>0.39916250660366631</v>
      </c>
      <c r="U149" s="98">
        <v>2.4883783480703205</v>
      </c>
      <c r="V149" s="98">
        <v>3.0361206343021707</v>
      </c>
      <c r="W149" s="98">
        <v>7.1624819996558964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9.7856473652254347E-5</v>
      </c>
      <c r="G150" s="98">
        <v>7.5838632398631808E-5</v>
      </c>
      <c r="H150" s="98">
        <v>7.5136416866340607E-5</v>
      </c>
      <c r="I150" s="98">
        <v>6.918242581873901E-5</v>
      </c>
      <c r="J150" s="98">
        <v>4.1608274224016009E-4</v>
      </c>
      <c r="K150" s="98">
        <v>5.6498997132466329E-4</v>
      </c>
      <c r="L150" s="98">
        <v>9.7732003927431519E-4</v>
      </c>
      <c r="M150" s="98">
        <v>6.3423421521204741E-4</v>
      </c>
      <c r="N150" s="98">
        <v>3.1914031533064624E-4</v>
      </c>
      <c r="O150" s="98">
        <v>2.3471249108689002E-4</v>
      </c>
      <c r="P150" s="98">
        <v>2.2909275480284839E-4</v>
      </c>
      <c r="Q150" s="98">
        <v>4.3475216627713171E-4</v>
      </c>
      <c r="R150" s="98">
        <v>5.2575056362533625E-4</v>
      </c>
      <c r="S150" s="98">
        <v>5.0685418629604613E-4</v>
      </c>
      <c r="T150" s="98">
        <v>3.024493125306171E-4</v>
      </c>
      <c r="U150" s="98">
        <v>1.7580513090241551E-3</v>
      </c>
      <c r="V150" s="98">
        <v>3.7539281226668681E-3</v>
      </c>
      <c r="W150" s="98">
        <v>2.0256923248985363E-2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9.7856473652254347E-5</v>
      </c>
      <c r="G151" s="101">
        <v>7.5838632398631808E-5</v>
      </c>
      <c r="H151" s="101">
        <v>7.5136416866340607E-5</v>
      </c>
      <c r="I151" s="101">
        <v>6.918242581873901E-5</v>
      </c>
      <c r="J151" s="101">
        <v>4.1608274224016009E-4</v>
      </c>
      <c r="K151" s="101">
        <v>5.6498997132466329E-4</v>
      </c>
      <c r="L151" s="101">
        <v>9.7732003927431519E-4</v>
      </c>
      <c r="M151" s="101">
        <v>6.3423421521204741E-4</v>
      </c>
      <c r="N151" s="101">
        <v>3.1914031533064624E-4</v>
      </c>
      <c r="O151" s="101">
        <v>2.3471249108689002E-4</v>
      </c>
      <c r="P151" s="101">
        <v>2.2909275480284839E-4</v>
      </c>
      <c r="Q151" s="101">
        <v>4.3475216627713171E-4</v>
      </c>
      <c r="R151" s="101">
        <v>5.2575056362533625E-4</v>
      </c>
      <c r="S151" s="101">
        <v>5.0685418629604613E-4</v>
      </c>
      <c r="T151" s="101">
        <v>3.024493125306171E-4</v>
      </c>
      <c r="U151" s="101">
        <v>1.7580513090241551E-3</v>
      </c>
      <c r="V151" s="101">
        <v>3.7539281226668681E-3</v>
      </c>
      <c r="W151" s="101">
        <v>2.0256923248985363E-2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7.0278803667878004E-2</v>
      </c>
      <c r="D157" s="122">
        <v>0.13984203786638866</v>
      </c>
      <c r="E157" s="122">
        <v>0.24864713199921601</v>
      </c>
      <c r="F157" s="122">
        <v>0.42384603662803749</v>
      </c>
      <c r="G157" s="122">
        <v>0.32940351037547588</v>
      </c>
      <c r="H157" s="122">
        <v>0.23533942335723065</v>
      </c>
      <c r="I157" s="122">
        <v>0.24620255216635856</v>
      </c>
      <c r="J157" s="122">
        <v>0.74721475000090598</v>
      </c>
      <c r="K157" s="122">
        <v>0.75010305067046124</v>
      </c>
      <c r="L157" s="122">
        <v>0.77176212659858501</v>
      </c>
      <c r="M157" s="122">
        <v>0.74182858781371719</v>
      </c>
      <c r="N157" s="122">
        <v>0.4348669943580738</v>
      </c>
      <c r="O157" s="122">
        <v>0.30111552958349302</v>
      </c>
      <c r="P157" s="122">
        <v>0.47619290988013263</v>
      </c>
      <c r="Q157" s="122">
        <v>0.43527237204847824</v>
      </c>
      <c r="R157" s="122">
        <v>0.4688233906539096</v>
      </c>
      <c r="S157" s="122">
        <v>0.30203057644344783</v>
      </c>
      <c r="T157" s="122">
        <v>0.24543460673940759</v>
      </c>
      <c r="U157" s="122">
        <v>1.7828341865495065</v>
      </c>
      <c r="V157" s="122">
        <v>2.8258231477897215</v>
      </c>
      <c r="W157" s="122">
        <v>6.7740872144287856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7.0278803667878004E-2</v>
      </c>
      <c r="D158" s="98">
        <v>0.13984203786638866</v>
      </c>
      <c r="E158" s="98">
        <v>0.24864713199921601</v>
      </c>
      <c r="F158" s="98">
        <v>0.42384603662803749</v>
      </c>
      <c r="G158" s="98">
        <v>0.32940351037547588</v>
      </c>
      <c r="H158" s="98">
        <v>0.23533942335723065</v>
      </c>
      <c r="I158" s="98">
        <v>0.24620255216635856</v>
      </c>
      <c r="J158" s="98">
        <v>0.74721475000090598</v>
      </c>
      <c r="K158" s="98">
        <v>0.75010305067046124</v>
      </c>
      <c r="L158" s="98">
        <v>0.77176212659858501</v>
      </c>
      <c r="M158" s="98">
        <v>0.74182858781371719</v>
      </c>
      <c r="N158" s="98">
        <v>0.4348669943580738</v>
      </c>
      <c r="O158" s="98">
        <v>0.30111552958349302</v>
      </c>
      <c r="P158" s="98">
        <v>0.47619290988013263</v>
      </c>
      <c r="Q158" s="98">
        <v>0.43527237204847824</v>
      </c>
      <c r="R158" s="98">
        <v>0.4688233906539096</v>
      </c>
      <c r="S158" s="98">
        <v>0.30203057644344783</v>
      </c>
      <c r="T158" s="98">
        <v>0.24543460673940759</v>
      </c>
      <c r="U158" s="98">
        <v>1.7828341865495065</v>
      </c>
      <c r="V158" s="98">
        <v>2.8258231477897215</v>
      </c>
      <c r="W158" s="98">
        <v>6.7740872144287856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1.6088833667165277</v>
      </c>
      <c r="D161" s="117">
        <f t="shared" si="54"/>
        <v>1.8400389793130751</v>
      </c>
      <c r="E161" s="117">
        <f t="shared" si="54"/>
        <v>2.7179644721587248</v>
      </c>
      <c r="F161" s="117">
        <f t="shared" si="54"/>
        <v>4.847242733875869</v>
      </c>
      <c r="G161" s="117">
        <f t="shared" si="54"/>
        <v>1.9627055803935138</v>
      </c>
      <c r="H161" s="117">
        <f t="shared" si="54"/>
        <v>0.46866344524759695</v>
      </c>
      <c r="I161" s="117">
        <f t="shared" si="54"/>
        <v>0.58006511762020874</v>
      </c>
      <c r="J161" s="117">
        <f t="shared" si="54"/>
        <v>2.3931390848601799</v>
      </c>
      <c r="K161" s="117">
        <f t="shared" si="54"/>
        <v>3.7340799232531605</v>
      </c>
      <c r="L161" s="117">
        <f t="shared" si="54"/>
        <v>3.6882590936986981</v>
      </c>
      <c r="M161" s="117">
        <f t="shared" si="54"/>
        <v>3.456856089833205</v>
      </c>
      <c r="N161" s="117">
        <f t="shared" si="54"/>
        <v>0.82705683144990849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3.844940335962466E-3</v>
      </c>
      <c r="S161" s="117">
        <f t="shared" si="55"/>
        <v>0</v>
      </c>
      <c r="T161" s="117">
        <f t="shared" si="55"/>
        <v>1.2955366585750474E-2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4.5576183675927407E-4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1.1670337268820301</v>
      </c>
      <c r="D166" s="122">
        <v>1.1624847233574753</v>
      </c>
      <c r="E166" s="122">
        <v>1.7028619922018167</v>
      </c>
      <c r="F166" s="122">
        <v>3.3403152440607746</v>
      </c>
      <c r="G166" s="122">
        <v>1.1502977480644518</v>
      </c>
      <c r="H166" s="122">
        <v>0.25879554134716187</v>
      </c>
      <c r="I166" s="122">
        <v>0.21810765584660255</v>
      </c>
      <c r="J166" s="122">
        <v>1.1043203207089043</v>
      </c>
      <c r="K166" s="122">
        <v>2.3786305509889938</v>
      </c>
      <c r="L166" s="122">
        <v>2.4048224753852323</v>
      </c>
      <c r="M166" s="122">
        <v>2.4618872924485067</v>
      </c>
      <c r="N166" s="122">
        <v>0.47360695900451694</v>
      </c>
      <c r="O166" s="122">
        <v>0</v>
      </c>
      <c r="P166" s="122">
        <v>0</v>
      </c>
      <c r="Q166" s="122">
        <v>0</v>
      </c>
      <c r="R166" s="122">
        <v>2.3639257638721932E-3</v>
      </c>
      <c r="S166" s="122">
        <v>0</v>
      </c>
      <c r="T166" s="122">
        <v>7.9766029629375467E-3</v>
      </c>
      <c r="U166" s="122">
        <v>0</v>
      </c>
      <c r="V166" s="122">
        <v>0</v>
      </c>
      <c r="W166" s="122">
        <v>2.7477201057489914E-4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1.166960892233194</v>
      </c>
      <c r="D167" s="98">
        <v>1.1624004864419488</v>
      </c>
      <c r="E167" s="98">
        <v>1.7027234328079053</v>
      </c>
      <c r="F167" s="98">
        <v>3.3400216746398179</v>
      </c>
      <c r="G167" s="98">
        <v>1.1501460707996545</v>
      </c>
      <c r="H167" s="98">
        <v>0.25879554134716187</v>
      </c>
      <c r="I167" s="98">
        <v>0.21796929099496506</v>
      </c>
      <c r="J167" s="98">
        <v>1.10365458832132</v>
      </c>
      <c r="K167" s="98">
        <v>2.3776418185391757</v>
      </c>
      <c r="L167" s="98">
        <v>2.403147069603619</v>
      </c>
      <c r="M167" s="98">
        <v>2.4610718484575198</v>
      </c>
      <c r="N167" s="98">
        <v>0.47335164675225244</v>
      </c>
      <c r="O167" s="98">
        <v>0</v>
      </c>
      <c r="P167" s="98">
        <v>0</v>
      </c>
      <c r="Q167" s="98">
        <v>0</v>
      </c>
      <c r="R167" s="98">
        <v>2.3639257638721932E-3</v>
      </c>
      <c r="S167" s="98">
        <v>0</v>
      </c>
      <c r="T167" s="98">
        <v>7.9766029629375467E-3</v>
      </c>
      <c r="U167" s="98">
        <v>0</v>
      </c>
      <c r="V167" s="98">
        <v>0</v>
      </c>
      <c r="W167" s="98">
        <v>2.7477201057489914E-4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7.2834648836078562E-5</v>
      </c>
      <c r="D168" s="98">
        <v>8.4236915526557992E-5</v>
      </c>
      <c r="E168" s="98">
        <v>1.3855939391137448E-4</v>
      </c>
      <c r="F168" s="98">
        <v>2.9356942095676303E-4</v>
      </c>
      <c r="G168" s="98">
        <v>1.5167726479726362E-4</v>
      </c>
      <c r="H168" s="98">
        <v>0</v>
      </c>
      <c r="I168" s="98">
        <v>1.3836485163747802E-4</v>
      </c>
      <c r="J168" s="98">
        <v>6.6573238758425618E-4</v>
      </c>
      <c r="K168" s="98">
        <v>9.8873244981816078E-4</v>
      </c>
      <c r="L168" s="98">
        <v>1.6754057816131117E-3</v>
      </c>
      <c r="M168" s="98">
        <v>8.1544399098691818E-4</v>
      </c>
      <c r="N168" s="98">
        <v>2.5531225226451705E-4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7.2834648836078562E-5</v>
      </c>
      <c r="D169" s="101">
        <v>8.4236915526557992E-5</v>
      </c>
      <c r="E169" s="101">
        <v>1.3855939391137448E-4</v>
      </c>
      <c r="F169" s="101">
        <v>2.9356942095676303E-4</v>
      </c>
      <c r="G169" s="101">
        <v>1.5167726479726362E-4</v>
      </c>
      <c r="H169" s="101">
        <v>0</v>
      </c>
      <c r="I169" s="101">
        <v>1.3836485163747802E-4</v>
      </c>
      <c r="J169" s="101">
        <v>6.6573238758425618E-4</v>
      </c>
      <c r="K169" s="101">
        <v>9.8873244981816078E-4</v>
      </c>
      <c r="L169" s="101">
        <v>1.6754057816131117E-3</v>
      </c>
      <c r="M169" s="101">
        <v>8.1544399098691818E-4</v>
      </c>
      <c r="N169" s="101">
        <v>2.5531225226451705E-4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0.44184963983449749</v>
      </c>
      <c r="D175" s="122">
        <v>0.67755425595559982</v>
      </c>
      <c r="E175" s="122">
        <v>1.0151024799569084</v>
      </c>
      <c r="F175" s="122">
        <v>1.5069274898150946</v>
      </c>
      <c r="G175" s="122">
        <v>0.81240783232906211</v>
      </c>
      <c r="H175" s="122">
        <v>0.20986790390043511</v>
      </c>
      <c r="I175" s="122">
        <v>0.36195746177360616</v>
      </c>
      <c r="J175" s="122">
        <v>1.2888187641512756</v>
      </c>
      <c r="K175" s="122">
        <v>1.355449372264167</v>
      </c>
      <c r="L175" s="122">
        <v>1.283436618313466</v>
      </c>
      <c r="M175" s="122">
        <v>0.99496879738469823</v>
      </c>
      <c r="N175" s="122">
        <v>0.35344987244539161</v>
      </c>
      <c r="O175" s="122">
        <v>0</v>
      </c>
      <c r="P175" s="122">
        <v>0</v>
      </c>
      <c r="Q175" s="122">
        <v>0</v>
      </c>
      <c r="R175" s="122">
        <v>1.4810145720902726E-3</v>
      </c>
      <c r="S175" s="122">
        <v>0</v>
      </c>
      <c r="T175" s="122">
        <v>4.9787636228129269E-3</v>
      </c>
      <c r="U175" s="122">
        <v>0</v>
      </c>
      <c r="V175" s="122">
        <v>0</v>
      </c>
      <c r="W175" s="122">
        <v>1.8098982618437493E-4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0.44184963983449749</v>
      </c>
      <c r="D176" s="98">
        <v>0.67755425595559982</v>
      </c>
      <c r="E176" s="98">
        <v>1.0151024799569084</v>
      </c>
      <c r="F176" s="98">
        <v>1.5069274898150946</v>
      </c>
      <c r="G176" s="98">
        <v>0.81240783232906211</v>
      </c>
      <c r="H176" s="98">
        <v>0.20986790390043511</v>
      </c>
      <c r="I176" s="98">
        <v>0.36195746177360616</v>
      </c>
      <c r="J176" s="98">
        <v>1.2888187641512756</v>
      </c>
      <c r="K176" s="98">
        <v>1.355449372264167</v>
      </c>
      <c r="L176" s="98">
        <v>1.283436618313466</v>
      </c>
      <c r="M176" s="98">
        <v>0.99496879738469823</v>
      </c>
      <c r="N176" s="98">
        <v>0.35344987244539161</v>
      </c>
      <c r="O176" s="98">
        <v>0</v>
      </c>
      <c r="P176" s="98">
        <v>0</v>
      </c>
      <c r="Q176" s="98">
        <v>0</v>
      </c>
      <c r="R176" s="98">
        <v>1.4810145720902726E-3</v>
      </c>
      <c r="S176" s="98">
        <v>0</v>
      </c>
      <c r="T176" s="98">
        <v>4.9787636228129269E-3</v>
      </c>
      <c r="U176" s="98">
        <v>0</v>
      </c>
      <c r="V176" s="98">
        <v>0</v>
      </c>
      <c r="W176" s="98">
        <v>1.8098982618437493E-4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0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11987.925090192861</v>
      </c>
      <c r="D24" s="117">
        <f t="shared" si="7"/>
        <v>12144.186390906532</v>
      </c>
      <c r="E24" s="117">
        <f t="shared" si="7"/>
        <v>13514.568527515095</v>
      </c>
      <c r="F24" s="117">
        <f t="shared" si="7"/>
        <v>12873.698261514266</v>
      </c>
      <c r="G24" s="117">
        <f t="shared" si="7"/>
        <v>13836.147673838917</v>
      </c>
      <c r="H24" s="117">
        <f t="shared" si="7"/>
        <v>12837.615997863233</v>
      </c>
      <c r="I24" s="117">
        <f t="shared" si="7"/>
        <v>12430.000967351103</v>
      </c>
      <c r="J24" s="117">
        <f t="shared" si="7"/>
        <v>13610.61766374079</v>
      </c>
      <c r="K24" s="117">
        <f t="shared" si="7"/>
        <v>13114.365181827854</v>
      </c>
      <c r="L24" s="117">
        <f t="shared" si="7"/>
        <v>13137.151437882085</v>
      </c>
      <c r="M24" s="117">
        <f t="shared" si="7"/>
        <v>11888.767128940055</v>
      </c>
      <c r="N24" s="117">
        <f t="shared" si="7"/>
        <v>11977.553887335318</v>
      </c>
      <c r="O24" s="117">
        <f t="shared" si="7"/>
        <v>11694.5652008664</v>
      </c>
      <c r="P24" s="117">
        <f t="shared" si="7"/>
        <v>9797.8835539905394</v>
      </c>
      <c r="Q24" s="117">
        <f t="shared" si="7"/>
        <v>9547.2995966350209</v>
      </c>
      <c r="R24" s="117">
        <f t="shared" ref="R24:V24" si="8">R25+R28+R30+R39</f>
        <v>9445.5431322258246</v>
      </c>
      <c r="S24" s="117">
        <f t="shared" si="8"/>
        <v>9360.7677675288924</v>
      </c>
      <c r="T24" s="117">
        <f t="shared" si="8"/>
        <v>8686.2593490932995</v>
      </c>
      <c r="U24" s="117">
        <f t="shared" si="8"/>
        <v>8311.6948772340711</v>
      </c>
      <c r="V24" s="117">
        <f t="shared" si="8"/>
        <v>7647.6505228266415</v>
      </c>
      <c r="W24" s="117">
        <f t="shared" ref="W24" si="9">W25+W28+W30+W39</f>
        <v>7302.687997271898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9138.1319137925202</v>
      </c>
      <c r="D25" s="122">
        <f t="shared" si="10"/>
        <v>9179.1127484661956</v>
      </c>
      <c r="E25" s="122">
        <f t="shared" si="10"/>
        <v>10332.444588499882</v>
      </c>
      <c r="F25" s="122">
        <f t="shared" si="10"/>
        <v>9793.0813570963801</v>
      </c>
      <c r="G25" s="122">
        <f t="shared" si="10"/>
        <v>11144.675413892312</v>
      </c>
      <c r="H25" s="122">
        <f t="shared" si="10"/>
        <v>10102.752634489856</v>
      </c>
      <c r="I25" s="122">
        <f t="shared" si="10"/>
        <v>9904.1416228455437</v>
      </c>
      <c r="J25" s="122">
        <f t="shared" si="10"/>
        <v>11098.144469943227</v>
      </c>
      <c r="K25" s="122">
        <f t="shared" si="10"/>
        <v>10670.503037627093</v>
      </c>
      <c r="L25" s="122">
        <f t="shared" si="10"/>
        <v>10794.111276231744</v>
      </c>
      <c r="M25" s="122">
        <f t="shared" si="10"/>
        <v>9272.620947535941</v>
      </c>
      <c r="N25" s="122">
        <f t="shared" si="10"/>
        <v>9572.113655224337</v>
      </c>
      <c r="O25" s="122">
        <f t="shared" si="10"/>
        <v>9434.2628470223844</v>
      </c>
      <c r="P25" s="122">
        <f t="shared" si="10"/>
        <v>7719.5270005689681</v>
      </c>
      <c r="Q25" s="122">
        <f t="shared" si="10"/>
        <v>7476.297716572657</v>
      </c>
      <c r="R25" s="122">
        <f t="shared" ref="R25:V25" si="11">SUM(R26:R27)</f>
        <v>7371.6690337512573</v>
      </c>
      <c r="S25" s="122">
        <f t="shared" si="11"/>
        <v>7200.1407138930663</v>
      </c>
      <c r="T25" s="122">
        <f t="shared" si="11"/>
        <v>6486.6290771517179</v>
      </c>
      <c r="U25" s="122">
        <f t="shared" si="11"/>
        <v>6197.622036557872</v>
      </c>
      <c r="V25" s="122">
        <f t="shared" si="11"/>
        <v>5637.4551832572088</v>
      </c>
      <c r="W25" s="122">
        <f t="shared" ref="W25" si="12">SUM(W26:W27)</f>
        <v>5555.0931934733999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9017.6977403121</v>
      </c>
      <c r="D26" s="98">
        <v>9058.2619778876779</v>
      </c>
      <c r="E26" s="98">
        <v>10208.052760101868</v>
      </c>
      <c r="F26" s="98">
        <v>9667.0652547114023</v>
      </c>
      <c r="G26" s="98">
        <v>11001.630662621497</v>
      </c>
      <c r="H26" s="98">
        <v>9975.5408316085395</v>
      </c>
      <c r="I26" s="98">
        <v>9781.2789528191333</v>
      </c>
      <c r="J26" s="98">
        <v>10964.977788934344</v>
      </c>
      <c r="K26" s="98">
        <v>10542.539638068078</v>
      </c>
      <c r="L26" s="98">
        <v>10659.434300942186</v>
      </c>
      <c r="M26" s="98">
        <v>9155.008405539158</v>
      </c>
      <c r="N26" s="98">
        <v>9454.4952396201315</v>
      </c>
      <c r="O26" s="98">
        <v>9305.9147681768445</v>
      </c>
      <c r="P26" s="98">
        <v>7607.2829866236616</v>
      </c>
      <c r="Q26" s="98">
        <v>7374.0547491925709</v>
      </c>
      <c r="R26" s="98">
        <v>7269.5397326721768</v>
      </c>
      <c r="S26" s="98">
        <v>7100.0671311482793</v>
      </c>
      <c r="T26" s="98">
        <v>6396.7205986200934</v>
      </c>
      <c r="U26" s="98">
        <v>6110.6870885858225</v>
      </c>
      <c r="V26" s="98">
        <v>5558.3809573870913</v>
      </c>
      <c r="W26" s="98">
        <v>5479.5611343453247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120.43417348042031</v>
      </c>
      <c r="D27" s="98">
        <v>120.85077057851753</v>
      </c>
      <c r="E27" s="98">
        <v>124.39182839801518</v>
      </c>
      <c r="F27" s="98">
        <v>126.01610238497828</v>
      </c>
      <c r="G27" s="98">
        <v>143.04475127081344</v>
      </c>
      <c r="H27" s="98">
        <v>127.21180288131626</v>
      </c>
      <c r="I27" s="98">
        <v>122.86267002640984</v>
      </c>
      <c r="J27" s="98">
        <v>133.16668100888299</v>
      </c>
      <c r="K27" s="98">
        <v>127.96339955901477</v>
      </c>
      <c r="L27" s="98">
        <v>134.67697528955875</v>
      </c>
      <c r="M27" s="98">
        <v>117.61254199678349</v>
      </c>
      <c r="N27" s="98">
        <v>117.61841560420586</v>
      </c>
      <c r="O27" s="98">
        <v>128.34807884553956</v>
      </c>
      <c r="P27" s="98">
        <v>112.24401394530631</v>
      </c>
      <c r="Q27" s="98">
        <v>102.24296738008624</v>
      </c>
      <c r="R27" s="98">
        <v>102.12930107908043</v>
      </c>
      <c r="S27" s="98">
        <v>100.07358274478729</v>
      </c>
      <c r="T27" s="98">
        <v>89.908478531624283</v>
      </c>
      <c r="U27" s="98">
        <v>86.934947972049741</v>
      </c>
      <c r="V27" s="98">
        <v>79.074225870117587</v>
      </c>
      <c r="W27" s="98">
        <v>75.53205912807519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88.086889266526171</v>
      </c>
      <c r="D28" s="122">
        <f t="shared" si="13"/>
        <v>167.09451257610431</v>
      </c>
      <c r="E28" s="122">
        <f t="shared" si="13"/>
        <v>490.1921614501037</v>
      </c>
      <c r="F28" s="122">
        <f t="shared" si="13"/>
        <v>101.31291955881736</v>
      </c>
      <c r="G28" s="122">
        <f t="shared" si="13"/>
        <v>93.250250959416576</v>
      </c>
      <c r="H28" s="122">
        <f t="shared" si="13"/>
        <v>130.89357512260261</v>
      </c>
      <c r="I28" s="122">
        <f t="shared" si="13"/>
        <v>140.75930492827405</v>
      </c>
      <c r="J28" s="122">
        <f t="shared" si="13"/>
        <v>186.83066377278175</v>
      </c>
      <c r="K28" s="122">
        <f t="shared" si="13"/>
        <v>141.29248139878641</v>
      </c>
      <c r="L28" s="122">
        <f t="shared" si="13"/>
        <v>62.532030386584431</v>
      </c>
      <c r="M28" s="122">
        <f t="shared" si="13"/>
        <v>68.70560327646686</v>
      </c>
      <c r="N28" s="122">
        <f t="shared" si="13"/>
        <v>158.97579712601237</v>
      </c>
      <c r="O28" s="122">
        <f t="shared" si="13"/>
        <v>98.353679787882783</v>
      </c>
      <c r="P28" s="122">
        <f t="shared" si="13"/>
        <v>24.639043811476547</v>
      </c>
      <c r="Q28" s="122">
        <f t="shared" si="13"/>
        <v>42.962408908859004</v>
      </c>
      <c r="R28" s="122">
        <f t="shared" si="13"/>
        <v>76.789986646936441</v>
      </c>
      <c r="S28" s="122">
        <f t="shared" si="13"/>
        <v>107.40941617828992</v>
      </c>
      <c r="T28" s="122">
        <f t="shared" si="13"/>
        <v>150.02314779975299</v>
      </c>
      <c r="U28" s="122">
        <f t="shared" si="13"/>
        <v>115.47872147416477</v>
      </c>
      <c r="V28" s="122">
        <f t="shared" si="13"/>
        <v>75.369011231157813</v>
      </c>
      <c r="W28" s="122">
        <f t="shared" si="13"/>
        <v>23.835630634833201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88.086889266526171</v>
      </c>
      <c r="D29" s="98">
        <f>IF(RES_hhdet_in_fec!D29=0,0,RES_hhdet_in_fec!D29*1000*11630/RES_hhdet_in_new!D26)</f>
        <v>167.09451257610431</v>
      </c>
      <c r="E29" s="98">
        <f>IF(RES_hhdet_in_fec!E29=0,0,RES_hhdet_in_fec!E29*1000*11630/RES_hhdet_in_new!E26)</f>
        <v>490.1921614501037</v>
      </c>
      <c r="F29" s="98">
        <f>IF(RES_hhdet_in_fec!F29=0,0,RES_hhdet_in_fec!F29*1000*11630/RES_hhdet_in_new!F26)</f>
        <v>101.31291955881736</v>
      </c>
      <c r="G29" s="98">
        <f>IF(RES_hhdet_in_fec!G29=0,0,RES_hhdet_in_fec!G29*1000*11630/RES_hhdet_in_new!G26)</f>
        <v>93.250250959416576</v>
      </c>
      <c r="H29" s="98">
        <f>IF(RES_hhdet_in_fec!H29=0,0,RES_hhdet_in_fec!H29*1000*11630/RES_hhdet_in_new!H26)</f>
        <v>130.89357512260261</v>
      </c>
      <c r="I29" s="98">
        <f>IF(RES_hhdet_in_fec!I29=0,0,RES_hhdet_in_fec!I29*1000*11630/RES_hhdet_in_new!I26)</f>
        <v>140.75930492827405</v>
      </c>
      <c r="J29" s="98">
        <f>IF(RES_hhdet_in_fec!J29=0,0,RES_hhdet_in_fec!J29*1000*11630/RES_hhdet_in_new!J26)</f>
        <v>186.83066377278175</v>
      </c>
      <c r="K29" s="98">
        <f>IF(RES_hhdet_in_fec!K29=0,0,RES_hhdet_in_fec!K29*1000*11630/RES_hhdet_in_new!K26)</f>
        <v>141.29248139878641</v>
      </c>
      <c r="L29" s="98">
        <f>IF(RES_hhdet_in_fec!L29=0,0,RES_hhdet_in_fec!L29*1000*11630/RES_hhdet_in_new!L26)</f>
        <v>62.532030386584431</v>
      </c>
      <c r="M29" s="98">
        <f>IF(RES_hhdet_in_fec!M29=0,0,RES_hhdet_in_fec!M29*1000*11630/RES_hhdet_in_new!M26)</f>
        <v>68.70560327646686</v>
      </c>
      <c r="N29" s="98">
        <f>IF(RES_hhdet_in_fec!N29=0,0,RES_hhdet_in_fec!N29*1000*11630/RES_hhdet_in_new!N26)</f>
        <v>158.97579712601237</v>
      </c>
      <c r="O29" s="98">
        <f>IF(RES_hhdet_in_fec!O29=0,0,RES_hhdet_in_fec!O29*1000*11630/RES_hhdet_in_new!O26)</f>
        <v>98.353679787882783</v>
      </c>
      <c r="P29" s="98">
        <f>IF(RES_hhdet_in_fec!P29=0,0,RES_hhdet_in_fec!P29*1000*11630/RES_hhdet_in_new!P26)</f>
        <v>24.639043811476547</v>
      </c>
      <c r="Q29" s="98">
        <f>IF(RES_hhdet_in_fec!Q29=0,0,RES_hhdet_in_fec!Q29*1000*11630/RES_hhdet_in_new!Q26)</f>
        <v>42.962408908859004</v>
      </c>
      <c r="R29" s="98">
        <f>IF(RES_hhdet_in_fec!R29=0,0,RES_hhdet_in_fec!R29*1000*11630/RES_hhdet_in_new!R26)</f>
        <v>76.789986646936441</v>
      </c>
      <c r="S29" s="98">
        <f>IF(RES_hhdet_in_fec!S29=0,0,RES_hhdet_in_fec!S29*1000*11630/RES_hhdet_in_new!S26)</f>
        <v>107.40941617828992</v>
      </c>
      <c r="T29" s="98">
        <f>IF(RES_hhdet_in_fec!T29=0,0,RES_hhdet_in_fec!T29*1000*11630/RES_hhdet_in_new!T26)</f>
        <v>150.02314779975299</v>
      </c>
      <c r="U29" s="98">
        <f>IF(RES_hhdet_in_fec!U29=0,0,RES_hhdet_in_fec!U29*1000*11630/RES_hhdet_in_new!U26)</f>
        <v>115.47872147416477</v>
      </c>
      <c r="V29" s="98">
        <f>IF(RES_hhdet_in_fec!V29=0,0,RES_hhdet_in_fec!V29*1000*11630/RES_hhdet_in_new!V26)</f>
        <v>75.369011231157813</v>
      </c>
      <c r="W29" s="98">
        <f>IF(RES_hhdet_in_fec!W29=0,0,RES_hhdet_in_fec!W29*1000*11630/RES_hhdet_in_new!W26)</f>
        <v>23.835630634833201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1883.2851319435745</v>
      </c>
      <c r="D30" s="122">
        <v>1901.0358828995459</v>
      </c>
      <c r="E30" s="122">
        <v>1828.6849977307077</v>
      </c>
      <c r="F30" s="122">
        <v>2007.0448330160991</v>
      </c>
      <c r="G30" s="122">
        <v>1786.5392335401568</v>
      </c>
      <c r="H30" s="122">
        <v>1761.3824998626205</v>
      </c>
      <c r="I30" s="122">
        <v>1610.1256345796653</v>
      </c>
      <c r="J30" s="122">
        <v>1552.0140959211365</v>
      </c>
      <c r="K30" s="122">
        <v>1573.8447812332881</v>
      </c>
      <c r="L30" s="122">
        <v>1591.3722526525282</v>
      </c>
      <c r="M30" s="122">
        <v>1860.0823124861922</v>
      </c>
      <c r="N30" s="122">
        <v>1642.4226503894729</v>
      </c>
      <c r="O30" s="122">
        <v>1521.9208196387563</v>
      </c>
      <c r="P30" s="122">
        <v>1464.0752771727828</v>
      </c>
      <c r="Q30" s="122">
        <v>1438.2278235566569</v>
      </c>
      <c r="R30" s="122">
        <v>1394.8386923589251</v>
      </c>
      <c r="S30" s="122">
        <v>1393.6610011787704</v>
      </c>
      <c r="T30" s="122">
        <v>1382.6269700685</v>
      </c>
      <c r="U30" s="122">
        <v>1348.9537899511979</v>
      </c>
      <c r="V30" s="122">
        <v>1268.4780651825508</v>
      </c>
      <c r="W30" s="122">
        <v>1086.3975567496484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2049.9505048303054</v>
      </c>
      <c r="D31" s="98">
        <v>2016.1939409199026</v>
      </c>
      <c r="E31" s="98">
        <v>1979.3242598460292</v>
      </c>
      <c r="F31" s="98">
        <v>2232.5217505294095</v>
      </c>
      <c r="G31" s="98">
        <v>2027.6948481859413</v>
      </c>
      <c r="H31" s="98">
        <v>1977.8914194348599</v>
      </c>
      <c r="I31" s="98">
        <v>1810.4543634356717</v>
      </c>
      <c r="J31" s="98">
        <v>1727.7702701470967</v>
      </c>
      <c r="K31" s="98">
        <v>1743.3070523119995</v>
      </c>
      <c r="L31" s="98">
        <v>1859.8970353458324</v>
      </c>
      <c r="M31" s="98">
        <v>2046.0981759725407</v>
      </c>
      <c r="N31" s="98">
        <v>1860.5185723099996</v>
      </c>
      <c r="O31" s="98">
        <v>1726.3071282751496</v>
      </c>
      <c r="P31" s="98">
        <v>1512.493798429527</v>
      </c>
      <c r="Q31" s="98">
        <v>1485.5557125793928</v>
      </c>
      <c r="R31" s="98">
        <v>1486.6335646820319</v>
      </c>
      <c r="S31" s="98">
        <v>1489.2713906484535</v>
      </c>
      <c r="T31" s="98">
        <v>1463.1029089147053</v>
      </c>
      <c r="U31" s="98">
        <v>1370.8294410397737</v>
      </c>
      <c r="V31" s="98">
        <v>1313.1813822699432</v>
      </c>
      <c r="W31" s="98">
        <v>1209.5968065456025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1327.2759926723907</v>
      </c>
      <c r="D32" s="98">
        <v>1331.3470364708212</v>
      </c>
      <c r="E32" s="98">
        <v>1285.7884020645215</v>
      </c>
      <c r="F32" s="98">
        <v>1489.9156356891588</v>
      </c>
      <c r="G32" s="98">
        <v>1333.8170266756194</v>
      </c>
      <c r="H32" s="98">
        <v>1307.2238814928287</v>
      </c>
      <c r="I32" s="98">
        <v>1202.0941827523711</v>
      </c>
      <c r="J32" s="98">
        <v>1182.2597737176804</v>
      </c>
      <c r="K32" s="98">
        <v>1174.5457781576627</v>
      </c>
      <c r="L32" s="98">
        <v>1250.2595675008647</v>
      </c>
      <c r="M32" s="98">
        <v>1414.9203522482301</v>
      </c>
      <c r="N32" s="98">
        <v>1280.87909697087</v>
      </c>
      <c r="O32" s="98">
        <v>1222.8446600763061</v>
      </c>
      <c r="P32" s="98">
        <v>1143.5486102748662</v>
      </c>
      <c r="Q32" s="98">
        <v>1128.4162649382638</v>
      </c>
      <c r="R32" s="98">
        <v>1149.5642184505384</v>
      </c>
      <c r="S32" s="98">
        <v>1177.1306129551729</v>
      </c>
      <c r="T32" s="98">
        <v>1170.1240319620872</v>
      </c>
      <c r="U32" s="98">
        <v>1116.7816841827657</v>
      </c>
      <c r="V32" s="98">
        <v>1077.5064783599262</v>
      </c>
      <c r="W32" s="98">
        <v>1008.0310125096771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320.63148809684162</v>
      </c>
      <c r="D33" s="101">
        <v>370.82635819051757</v>
      </c>
      <c r="E33" s="101">
        <v>304.98193764609624</v>
      </c>
      <c r="F33" s="101">
        <v>430.78215201731967</v>
      </c>
      <c r="G33" s="101">
        <v>333.85557491913983</v>
      </c>
      <c r="H33" s="101">
        <v>330.76429330137609</v>
      </c>
      <c r="I33" s="101">
        <v>304.55373225364951</v>
      </c>
      <c r="J33" s="101">
        <v>366.33451509082585</v>
      </c>
      <c r="K33" s="101">
        <v>310.89868997879427</v>
      </c>
      <c r="L33" s="101">
        <v>307.31015246469292</v>
      </c>
      <c r="M33" s="101">
        <v>398.85934093782066</v>
      </c>
      <c r="N33" s="101">
        <v>280.98284498207988</v>
      </c>
      <c r="O33" s="101">
        <v>258.31186287956717</v>
      </c>
      <c r="P33" s="101">
        <v>336.16944708993418</v>
      </c>
      <c r="Q33" s="101">
        <v>239.23235069836875</v>
      </c>
      <c r="R33" s="101">
        <v>231.44504473733764</v>
      </c>
      <c r="S33" s="101">
        <v>247.91834746729961</v>
      </c>
      <c r="T33" s="101">
        <v>221.90622801154623</v>
      </c>
      <c r="U33" s="101">
        <v>234.52316469290835</v>
      </c>
      <c r="V33" s="101">
        <v>209.18329592407221</v>
      </c>
      <c r="W33" s="101">
        <v>237.7991811819611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1006.6445045755493</v>
      </c>
      <c r="D34" s="104">
        <v>960.52067828030363</v>
      </c>
      <c r="E34" s="104">
        <v>980.80646441842521</v>
      </c>
      <c r="F34" s="104">
        <v>1059.133483671839</v>
      </c>
      <c r="G34" s="104">
        <v>999.96145175647985</v>
      </c>
      <c r="H34" s="104">
        <v>976.45958819145278</v>
      </c>
      <c r="I34" s="104">
        <v>897.54045049872173</v>
      </c>
      <c r="J34" s="104">
        <v>815.92525862685432</v>
      </c>
      <c r="K34" s="104">
        <v>863.64708817886844</v>
      </c>
      <c r="L34" s="104">
        <v>942.94941503617167</v>
      </c>
      <c r="M34" s="104">
        <v>1016.0610113104095</v>
      </c>
      <c r="N34" s="104">
        <v>999.89625198879025</v>
      </c>
      <c r="O34" s="104">
        <v>964.5327971967389</v>
      </c>
      <c r="P34" s="104">
        <v>807.37916318493194</v>
      </c>
      <c r="Q34" s="104">
        <v>889.18391423989499</v>
      </c>
      <c r="R34" s="104">
        <v>918.11917371320067</v>
      </c>
      <c r="S34" s="104">
        <v>929.21226548787342</v>
      </c>
      <c r="T34" s="104">
        <v>948.21780395054111</v>
      </c>
      <c r="U34" s="104">
        <v>882.25851948985746</v>
      </c>
      <c r="V34" s="104">
        <v>868.32318243585405</v>
      </c>
      <c r="W34" s="104">
        <v>770.23183132771601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1779.888961453426</v>
      </c>
      <c r="D35" s="101">
        <v>1863.4446000830696</v>
      </c>
      <c r="E35" s="101">
        <v>1754.6491363100608</v>
      </c>
      <c r="F35" s="101">
        <v>1844.993338271591</v>
      </c>
      <c r="G35" s="101">
        <v>1768.4656927307017</v>
      </c>
      <c r="H35" s="101">
        <v>1750.5787585999617</v>
      </c>
      <c r="I35" s="101">
        <v>1664.391742907507</v>
      </c>
      <c r="J35" s="101">
        <v>1634.6988366074165</v>
      </c>
      <c r="K35" s="101">
        <v>1609.8061541059994</v>
      </c>
      <c r="L35" s="101">
        <v>1695.1206594687367</v>
      </c>
      <c r="M35" s="101">
        <v>1807.9920313234393</v>
      </c>
      <c r="N35" s="101">
        <v>1692.6782608822314</v>
      </c>
      <c r="O35" s="101">
        <v>1611.2481086139023</v>
      </c>
      <c r="P35" s="101">
        <v>1599.950704333588</v>
      </c>
      <c r="Q35" s="101">
        <v>1513.8241977831306</v>
      </c>
      <c r="R35" s="101">
        <v>1499.4912277375797</v>
      </c>
      <c r="S35" s="101">
        <v>1486.7007817962772</v>
      </c>
      <c r="T35" s="101">
        <v>1452.8369812836461</v>
      </c>
      <c r="U35" s="101">
        <v>1439.7642950700008</v>
      </c>
      <c r="V35" s="101">
        <v>1373.5304096156358</v>
      </c>
      <c r="W35" s="101">
        <v>1212.1445128923647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1259.1948032610712</v>
      </c>
      <c r="D36" s="104">
        <v>1338.2347803651801</v>
      </c>
      <c r="E36" s="104">
        <v>1244.0928175995862</v>
      </c>
      <c r="F36" s="104">
        <v>1334.9278457360067</v>
      </c>
      <c r="G36" s="104">
        <v>1265.023504809187</v>
      </c>
      <c r="H36" s="104">
        <v>1255.8944426028497</v>
      </c>
      <c r="I36" s="104">
        <v>1197.6550972728835</v>
      </c>
      <c r="J36" s="104">
        <v>1203.6528294877867</v>
      </c>
      <c r="K36" s="104">
        <v>1169.5699385402909</v>
      </c>
      <c r="L36" s="104">
        <v>1227.5798790440981</v>
      </c>
      <c r="M36" s="104">
        <v>1332.4012350197816</v>
      </c>
      <c r="N36" s="104">
        <v>1232.2695343472465</v>
      </c>
      <c r="O36" s="104">
        <v>1186.1296699309971</v>
      </c>
      <c r="P36" s="104">
        <v>1234.7380436286196</v>
      </c>
      <c r="Q36" s="104">
        <v>1156.1737027378072</v>
      </c>
      <c r="R36" s="104">
        <v>1156.4427465755412</v>
      </c>
      <c r="S36" s="104">
        <v>1164.2602765632669</v>
      </c>
      <c r="T36" s="104">
        <v>1143.3367916113591</v>
      </c>
      <c r="U36" s="104">
        <v>1149.273069167062</v>
      </c>
      <c r="V36" s="104">
        <v>1101.0330307800587</v>
      </c>
      <c r="W36" s="104">
        <v>991.84128600861686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278.24373488904081</v>
      </c>
      <c r="D37" s="98">
        <v>342.88965976134654</v>
      </c>
      <c r="E37" s="98">
        <v>270.20884117432814</v>
      </c>
      <c r="F37" s="98">
        <v>355.84971249767182</v>
      </c>
      <c r="G37" s="98">
        <v>290.89453998277571</v>
      </c>
      <c r="H37" s="98">
        <v>292.49762475848763</v>
      </c>
      <c r="I37" s="98">
        <v>280.101631672547</v>
      </c>
      <c r="J37" s="98">
        <v>348.09680691270182</v>
      </c>
      <c r="K37" s="98">
        <v>287.5708723274002</v>
      </c>
      <c r="L37" s="98">
        <v>279.79924757549048</v>
      </c>
      <c r="M37" s="98">
        <v>352.55518724290948</v>
      </c>
      <c r="N37" s="98">
        <v>254.26092408090832</v>
      </c>
      <c r="O37" s="98">
        <v>238.15212499405129</v>
      </c>
      <c r="P37" s="98">
        <v>359.88636028775488</v>
      </c>
      <c r="Q37" s="98">
        <v>243.9036134901902</v>
      </c>
      <c r="R37" s="98">
        <v>232.90166415724991</v>
      </c>
      <c r="S37" s="98">
        <v>247.78772998683777</v>
      </c>
      <c r="T37" s="98">
        <v>218.66431742380925</v>
      </c>
      <c r="U37" s="98">
        <v>247.08846448928426</v>
      </c>
      <c r="V37" s="98">
        <v>217.88333667834638</v>
      </c>
      <c r="W37" s="98">
        <v>240.35065971412038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980.95106837203059</v>
      </c>
      <c r="D38" s="98">
        <v>995.34512060383361</v>
      </c>
      <c r="E38" s="98">
        <v>973.88397642525797</v>
      </c>
      <c r="F38" s="98">
        <v>979.07813323833477</v>
      </c>
      <c r="G38" s="98">
        <v>974.12896482641145</v>
      </c>
      <c r="H38" s="98">
        <v>963.39681784436232</v>
      </c>
      <c r="I38" s="98">
        <v>917.55346560033638</v>
      </c>
      <c r="J38" s="98">
        <v>855.55602257508508</v>
      </c>
      <c r="K38" s="98">
        <v>881.99906621289051</v>
      </c>
      <c r="L38" s="98">
        <v>947.78063146860768</v>
      </c>
      <c r="M38" s="98">
        <v>979.84604777687207</v>
      </c>
      <c r="N38" s="98">
        <v>978.00861026633822</v>
      </c>
      <c r="O38" s="98">
        <v>947.97754493694561</v>
      </c>
      <c r="P38" s="98">
        <v>874.85168334086472</v>
      </c>
      <c r="Q38" s="98">
        <v>912.27008924761697</v>
      </c>
      <c r="R38" s="98">
        <v>923.54108241829113</v>
      </c>
      <c r="S38" s="98">
        <v>916.47254657642918</v>
      </c>
      <c r="T38" s="98">
        <v>924.67247418754994</v>
      </c>
      <c r="U38" s="98">
        <v>902.18460467777754</v>
      </c>
      <c r="V38" s="98">
        <v>883.14969410171227</v>
      </c>
      <c r="W38" s="98">
        <v>751.49062629449645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878.42115519024071</v>
      </c>
      <c r="D39" s="122">
        <v>896.94324696468618</v>
      </c>
      <c r="E39" s="122">
        <v>863.2467798344004</v>
      </c>
      <c r="F39" s="122">
        <v>972.259151842969</v>
      </c>
      <c r="G39" s="122">
        <v>811.68277544703153</v>
      </c>
      <c r="H39" s="122">
        <v>842.58728838815409</v>
      </c>
      <c r="I39" s="122">
        <v>774.97440499762081</v>
      </c>
      <c r="J39" s="122">
        <v>773.62843410364383</v>
      </c>
      <c r="K39" s="122">
        <v>728.72488156868553</v>
      </c>
      <c r="L39" s="122">
        <v>689.13587861122767</v>
      </c>
      <c r="M39" s="122">
        <v>687.35826564145418</v>
      </c>
      <c r="N39" s="122">
        <v>604.04178459549541</v>
      </c>
      <c r="O39" s="122">
        <v>640.02785441737819</v>
      </c>
      <c r="P39" s="122">
        <v>589.64223243731237</v>
      </c>
      <c r="Q39" s="122">
        <v>589.81164759684646</v>
      </c>
      <c r="R39" s="122">
        <v>602.24541946870772</v>
      </c>
      <c r="S39" s="122">
        <v>659.55663627876663</v>
      </c>
      <c r="T39" s="122">
        <v>666.98015407332889</v>
      </c>
      <c r="U39" s="122">
        <v>649.640329250837</v>
      </c>
      <c r="V39" s="122">
        <v>666.34826315572377</v>
      </c>
      <c r="W39" s="122">
        <v>637.36161641401679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998.00060874924031</v>
      </c>
      <c r="D40" s="98">
        <v>1014.1850236005527</v>
      </c>
      <c r="E40" s="98">
        <v>992.37560977710996</v>
      </c>
      <c r="F40" s="98">
        <v>1064.981747592562</v>
      </c>
      <c r="G40" s="98">
        <v>997.31409396123297</v>
      </c>
      <c r="H40" s="98">
        <v>958.37865162231901</v>
      </c>
      <c r="I40" s="98">
        <v>874.05549082343009</v>
      </c>
      <c r="J40" s="98">
        <v>857.94899079645779</v>
      </c>
      <c r="K40" s="98">
        <v>815.93557208181278</v>
      </c>
      <c r="L40" s="98">
        <v>796.21244118188179</v>
      </c>
      <c r="M40" s="98">
        <v>815.19359872600523</v>
      </c>
      <c r="N40" s="98">
        <v>706.92920970024352</v>
      </c>
      <c r="O40" s="98">
        <v>705.4634437517459</v>
      </c>
      <c r="P40" s="98">
        <v>726.86843363371452</v>
      </c>
      <c r="Q40" s="98">
        <v>694.50846206645065</v>
      </c>
      <c r="R40" s="98">
        <v>724.41087637214707</v>
      </c>
      <c r="S40" s="98">
        <v>786.27676817421752</v>
      </c>
      <c r="T40" s="98">
        <v>811.7567031905927</v>
      </c>
      <c r="U40" s="98">
        <v>807.610949677863</v>
      </c>
      <c r="V40" s="98">
        <v>823.9909907332833</v>
      </c>
      <c r="W40" s="98">
        <v>796.75042342126665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821.56793004629174</v>
      </c>
      <c r="D41" s="33">
        <v>829.75950577651349</v>
      </c>
      <c r="E41" s="33">
        <v>757.49150973468613</v>
      </c>
      <c r="F41" s="33">
        <v>905.72175694101111</v>
      </c>
      <c r="G41" s="33">
        <v>734.26533538661374</v>
      </c>
      <c r="H41" s="33">
        <v>796.80107635764728</v>
      </c>
      <c r="I41" s="33">
        <v>736.74101725622552</v>
      </c>
      <c r="J41" s="33">
        <v>661.36967370639968</v>
      </c>
      <c r="K41" s="33">
        <v>667.42993025837552</v>
      </c>
      <c r="L41" s="33">
        <v>622.98686725869288</v>
      </c>
      <c r="M41" s="33">
        <v>616.7474980242622</v>
      </c>
      <c r="N41" s="33">
        <v>539.78306140605332</v>
      </c>
      <c r="O41" s="33">
        <v>608.82660270247845</v>
      </c>
      <c r="P41" s="33">
        <v>508.75220581234294</v>
      </c>
      <c r="Q41" s="33">
        <v>543.75151948526718</v>
      </c>
      <c r="R41" s="33">
        <v>528.03833407576906</v>
      </c>
      <c r="S41" s="33">
        <v>612.2683919372937</v>
      </c>
      <c r="T41" s="33">
        <v>597.24934112512221</v>
      </c>
      <c r="U41" s="33">
        <v>583.28134461267416</v>
      </c>
      <c r="V41" s="33">
        <v>594.87428518068032</v>
      </c>
      <c r="W41" s="33">
        <v>569.18667133838471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13019.185074570751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14007.714121665304</v>
      </c>
      <c r="L43" s="117">
        <f t="shared" si="14"/>
        <v>12741.222764208807</v>
      </c>
      <c r="M43" s="117">
        <f t="shared" si="14"/>
        <v>12981.762674751781</v>
      </c>
      <c r="N43" s="117">
        <f t="shared" si="14"/>
        <v>12529.507553898542</v>
      </c>
      <c r="O43" s="117">
        <f t="shared" si="14"/>
        <v>12531.18704357712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10276.494525294233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11313.634896828018</v>
      </c>
      <c r="L44" s="122">
        <f t="shared" si="17"/>
        <v>10291.285360116945</v>
      </c>
      <c r="M44" s="122">
        <f t="shared" si="17"/>
        <v>10227.793067742596</v>
      </c>
      <c r="N44" s="122">
        <f t="shared" si="17"/>
        <v>9989.5515989964315</v>
      </c>
      <c r="O44" s="122">
        <f t="shared" si="17"/>
        <v>10077.653181717438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10147.649724778197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11183.666741456365</v>
      </c>
      <c r="L45" s="98">
        <v>10168.155700870715</v>
      </c>
      <c r="M45" s="98">
        <v>10103.186974069822</v>
      </c>
      <c r="N45" s="98">
        <v>9871.3748323547188</v>
      </c>
      <c r="O45" s="98">
        <v>9945.2560508425868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128.84480051603509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129.96815537165327</v>
      </c>
      <c r="L46" s="98">
        <v>123.12965924622939</v>
      </c>
      <c r="M46" s="98">
        <v>124.60609367277299</v>
      </c>
      <c r="N46" s="98">
        <v>118.17676664171192</v>
      </c>
      <c r="O46" s="98">
        <v>132.39713087485219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88.074458317605206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141.29165795934352</v>
      </c>
      <c r="L47" s="122">
        <f t="shared" si="20"/>
        <v>62.535732585191461</v>
      </c>
      <c r="M47" s="122">
        <f t="shared" si="20"/>
        <v>68.700772853735771</v>
      </c>
      <c r="N47" s="122">
        <f t="shared" si="20"/>
        <v>158.98056083307577</v>
      </c>
      <c r="O47" s="122">
        <f t="shared" si="20"/>
        <v>98.355697333376497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88.074458317605206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0</v>
      </c>
      <c r="K48" s="98">
        <f>IF(RES_hhdet_in_fec!K48=0,0,RES_hhdet_in_fec!K48*1000*11630/RES_hhdet_in_new!K45)</f>
        <v>141.29165795934352</v>
      </c>
      <c r="L48" s="98">
        <f>IF(RES_hhdet_in_fec!L48=0,0,RES_hhdet_in_fec!L48*1000*11630/RES_hhdet_in_new!L45)</f>
        <v>62.535732585191461</v>
      </c>
      <c r="M48" s="98">
        <f>IF(RES_hhdet_in_fec!M48=0,0,RES_hhdet_in_fec!M48*1000*11630/RES_hhdet_in_new!M45)</f>
        <v>68.700772853735771</v>
      </c>
      <c r="N48" s="98">
        <f>IF(RES_hhdet_in_fec!N48=0,0,RES_hhdet_in_fec!N48*1000*11630/RES_hhdet_in_new!N45)</f>
        <v>158.98056083307577</v>
      </c>
      <c r="O48" s="98">
        <f>IF(RES_hhdet_in_fec!O48=0,0,RES_hhdet_in_fec!O48*1000*11630/RES_hhdet_in_new!O45)</f>
        <v>98.355697333376497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0</v>
      </c>
      <c r="T48" s="98">
        <f>IF(RES_hhdet_in_fec!T48=0,0,RES_hhdet_in_fec!T48*1000*11630/RES_hhdet_in_new!T45)</f>
        <v>0</v>
      </c>
      <c r="U48" s="98">
        <f>IF(RES_hhdet_in_fec!U48=0,0,RES_hhdet_in_fec!U48*1000*11630/RES_hhdet_in_new!U45)</f>
        <v>0</v>
      </c>
      <c r="V48" s="98">
        <f>IF(RES_hhdet_in_fec!V48=0,0,RES_hhdet_in_fec!V48*1000*11630/RES_hhdet_in_new!V45)</f>
        <v>0</v>
      </c>
      <c r="W48" s="98">
        <f>IF(RES_hhdet_in_fec!W48=0,0,RES_hhdet_in_fec!W48*1000*11630/RES_hhdet_in_new!W45)</f>
        <v>0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1776.1898026842773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1824.0598262398535</v>
      </c>
      <c r="L49" s="122">
        <v>1698.2618781355363</v>
      </c>
      <c r="M49" s="122">
        <v>1997.9139942240474</v>
      </c>
      <c r="N49" s="122">
        <v>1776.9360156649063</v>
      </c>
      <c r="O49" s="122">
        <v>1715.150045568206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2293.5974940196443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2044.567961934607</v>
      </c>
      <c r="L50" s="98">
        <v>1828.3366928543348</v>
      </c>
      <c r="M50" s="98">
        <v>2172.8167046689427</v>
      </c>
      <c r="N50" s="98">
        <v>1889.113015953897</v>
      </c>
      <c r="O50" s="98">
        <v>1836.2808751650161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1374.6660806962368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1289.2087954209862</v>
      </c>
      <c r="L51" s="98">
        <v>1149.1726438505621</v>
      </c>
      <c r="M51" s="98">
        <v>1415.1534191524775</v>
      </c>
      <c r="N51" s="98">
        <v>1223.8628423170826</v>
      </c>
      <c r="O51" s="98">
        <v>1233.3534944028595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358.73950501628178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366.03087330430981</v>
      </c>
      <c r="L52" s="101">
        <v>299.99728917561771</v>
      </c>
      <c r="M52" s="101">
        <v>423.3211507387764</v>
      </c>
      <c r="N52" s="101">
        <v>284.24027560127445</v>
      </c>
      <c r="O52" s="101">
        <v>274.13164788476325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1015.9265756799549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923.17792211667654</v>
      </c>
      <c r="L53" s="104">
        <v>849.1753546749444</v>
      </c>
      <c r="M53" s="104">
        <v>991.83226841370106</v>
      </c>
      <c r="N53" s="104">
        <v>939.62256671580803</v>
      </c>
      <c r="O53" s="104">
        <v>959.2218465180963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1779.8889614534262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1609.8061541059994</v>
      </c>
      <c r="L54" s="101">
        <v>1695.1206594687364</v>
      </c>
      <c r="M54" s="101">
        <v>1807.9920313234388</v>
      </c>
      <c r="N54" s="101">
        <v>1692.6782608822314</v>
      </c>
      <c r="O54" s="101">
        <v>1611.2481086139028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1259.1948032610712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1169.5699385402909</v>
      </c>
      <c r="L55" s="104">
        <v>1227.5798790440983</v>
      </c>
      <c r="M55" s="104">
        <v>1332.4012350197813</v>
      </c>
      <c r="N55" s="104">
        <v>1232.2695343472467</v>
      </c>
      <c r="O55" s="104">
        <v>1186.1296699309969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278.24373488904081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287.57087232740025</v>
      </c>
      <c r="L56" s="98">
        <v>279.79924757549054</v>
      </c>
      <c r="M56" s="98">
        <v>352.55518724290954</v>
      </c>
      <c r="N56" s="98">
        <v>254.26092408090835</v>
      </c>
      <c r="O56" s="98">
        <v>238.15212499405132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980.95106837203048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881.99906621289051</v>
      </c>
      <c r="L57" s="98">
        <v>947.78063146860768</v>
      </c>
      <c r="M57" s="98">
        <v>979.84604777687184</v>
      </c>
      <c r="N57" s="98">
        <v>978.00861026633822</v>
      </c>
      <c r="O57" s="98">
        <v>947.97754493694561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878.42628827463579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728.72774063808981</v>
      </c>
      <c r="L58" s="122">
        <v>689.13979337113597</v>
      </c>
      <c r="M58" s="122">
        <v>687.35483993140156</v>
      </c>
      <c r="N58" s="122">
        <v>604.03937840412857</v>
      </c>
      <c r="O58" s="122">
        <v>640.02811895809987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998.00060874924043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815.93557208181267</v>
      </c>
      <c r="L59" s="98">
        <v>796.21244118188167</v>
      </c>
      <c r="M59" s="98">
        <v>815.19359872600512</v>
      </c>
      <c r="N59" s="98">
        <v>706.9292097002434</v>
      </c>
      <c r="O59" s="98">
        <v>705.4634437517459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821.56793004629162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667.42993025837552</v>
      </c>
      <c r="L60" s="33">
        <v>622.98686725869288</v>
      </c>
      <c r="M60" s="33">
        <v>616.7474980242622</v>
      </c>
      <c r="N60" s="33">
        <v>539.78306140605321</v>
      </c>
      <c r="O60" s="33">
        <v>608.82660270247868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11444.660146975792</v>
      </c>
      <c r="D62" s="117">
        <f t="shared" si="21"/>
        <v>11108.760540196705</v>
      </c>
      <c r="E62" s="117">
        <f t="shared" si="21"/>
        <v>12457.510245257066</v>
      </c>
      <c r="F62" s="117">
        <f t="shared" si="21"/>
        <v>12442.061843555426</v>
      </c>
      <c r="G62" s="117">
        <f t="shared" si="21"/>
        <v>13031.898527072604</v>
      </c>
      <c r="H62" s="117">
        <f t="shared" si="21"/>
        <v>12048.054835808209</v>
      </c>
      <c r="I62" s="117">
        <f t="shared" si="21"/>
        <v>11489.7003152368</v>
      </c>
      <c r="J62" s="117">
        <f t="shared" si="21"/>
        <v>11252.15583448844</v>
      </c>
      <c r="K62" s="117">
        <f t="shared" si="21"/>
        <v>11487.916481066435</v>
      </c>
      <c r="L62" s="117">
        <f t="shared" si="21"/>
        <v>12366.456483683278</v>
      </c>
      <c r="M62" s="117">
        <f t="shared" si="21"/>
        <v>11696.498193036858</v>
      </c>
      <c r="N62" s="117">
        <f t="shared" si="21"/>
        <v>11504.625495919514</v>
      </c>
      <c r="O62" s="117">
        <f t="shared" si="21"/>
        <v>11113.303190708601</v>
      </c>
      <c r="P62" s="117">
        <f t="shared" si="21"/>
        <v>8739.5178158146082</v>
      </c>
      <c r="Q62" s="117">
        <f t="shared" si="21"/>
        <v>9382.0493345134983</v>
      </c>
      <c r="R62" s="117">
        <f t="shared" ref="R62:V62" si="22">R63+R66+R68+R77</f>
        <v>9171.3261791460209</v>
      </c>
      <c r="S62" s="117">
        <f t="shared" si="22"/>
        <v>9080.1555563339771</v>
      </c>
      <c r="T62" s="117">
        <f t="shared" si="22"/>
        <v>8446.2207319713307</v>
      </c>
      <c r="U62" s="117">
        <f t="shared" si="22"/>
        <v>8021.3624916687713</v>
      </c>
      <c r="V62" s="117">
        <f t="shared" si="22"/>
        <v>7649.4443993664518</v>
      </c>
      <c r="W62" s="117">
        <f t="shared" ref="W62" si="23">W63+W66+W68+W77</f>
        <v>6903.0017066673936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8372.1109413902759</v>
      </c>
      <c r="D63" s="122">
        <f t="shared" si="24"/>
        <v>7979.4184024337064</v>
      </c>
      <c r="E63" s="122">
        <f t="shared" si="24"/>
        <v>9094.5334858728293</v>
      </c>
      <c r="F63" s="122">
        <f t="shared" si="24"/>
        <v>9512.3524412290753</v>
      </c>
      <c r="G63" s="122">
        <f t="shared" si="24"/>
        <v>9969.0401583454768</v>
      </c>
      <c r="H63" s="122">
        <f t="shared" si="24"/>
        <v>9098.8105903950145</v>
      </c>
      <c r="I63" s="122">
        <f t="shared" si="24"/>
        <v>8686.1231564762202</v>
      </c>
      <c r="J63" s="122">
        <f t="shared" si="24"/>
        <v>8717.0668474592385</v>
      </c>
      <c r="K63" s="122">
        <f t="shared" si="24"/>
        <v>8865.0926420296528</v>
      </c>
      <c r="L63" s="122">
        <f t="shared" si="24"/>
        <v>9661.8813775154194</v>
      </c>
      <c r="M63" s="122">
        <f t="shared" si="24"/>
        <v>9089.7495543403347</v>
      </c>
      <c r="N63" s="122">
        <f t="shared" si="24"/>
        <v>8917.2015513902461</v>
      </c>
      <c r="O63" s="122">
        <f t="shared" si="24"/>
        <v>8614.908183102425</v>
      </c>
      <c r="P63" s="122">
        <f t="shared" si="24"/>
        <v>6618.0007485566184</v>
      </c>
      <c r="Q63" s="122">
        <f t="shared" si="24"/>
        <v>7201.2692729574546</v>
      </c>
      <c r="R63" s="122">
        <f t="shared" ref="R63:V63" si="25">SUM(R64:R65)</f>
        <v>6952.629538890189</v>
      </c>
      <c r="S63" s="122">
        <f t="shared" si="25"/>
        <v>6775.3386129091532</v>
      </c>
      <c r="T63" s="122">
        <f t="shared" si="25"/>
        <v>6153.1781423719531</v>
      </c>
      <c r="U63" s="122">
        <f t="shared" si="25"/>
        <v>5781.1880165473931</v>
      </c>
      <c r="V63" s="122">
        <f t="shared" si="25"/>
        <v>5405.9580580606453</v>
      </c>
      <c r="W63" s="122">
        <f t="shared" ref="W63" si="26">SUM(W64:W65)</f>
        <v>5063.0739397584321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8249.7735164605201</v>
      </c>
      <c r="D64" s="98">
        <v>7862.5009482489968</v>
      </c>
      <c r="E64" s="98">
        <v>8972.2666109012407</v>
      </c>
      <c r="F64" s="98">
        <v>9375.2563476148589</v>
      </c>
      <c r="G64" s="98">
        <v>9825.342756893262</v>
      </c>
      <c r="H64" s="98">
        <v>8969.8421251103391</v>
      </c>
      <c r="I64" s="98">
        <v>8564.5899444960887</v>
      </c>
      <c r="J64" s="98">
        <v>8598.9220586273113</v>
      </c>
      <c r="K64" s="98">
        <v>8744.9189836323749</v>
      </c>
      <c r="L64" s="98">
        <v>9525.6072340456667</v>
      </c>
      <c r="M64" s="98">
        <v>8959.9622212557497</v>
      </c>
      <c r="N64" s="98">
        <v>8794.9535509425295</v>
      </c>
      <c r="O64" s="98">
        <v>8485.9459517397117</v>
      </c>
      <c r="P64" s="98">
        <v>6513.7528917996842</v>
      </c>
      <c r="Q64" s="98">
        <v>7095.7776316684885</v>
      </c>
      <c r="R64" s="98">
        <v>6849.7961076518013</v>
      </c>
      <c r="S64" s="98">
        <v>6674.9536069261194</v>
      </c>
      <c r="T64" s="98">
        <v>6062.2894641846378</v>
      </c>
      <c r="U64" s="98">
        <v>5694.7456522253688</v>
      </c>
      <c r="V64" s="98">
        <v>5325.109787537348</v>
      </c>
      <c r="W64" s="98">
        <v>4989.6368119986782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122.33742492975668</v>
      </c>
      <c r="D65" s="98">
        <v>116.91745418470987</v>
      </c>
      <c r="E65" s="98">
        <v>122.26687497158919</v>
      </c>
      <c r="F65" s="98">
        <v>137.09609361421599</v>
      </c>
      <c r="G65" s="98">
        <v>143.69740145221525</v>
      </c>
      <c r="H65" s="98">
        <v>128.9684652846758</v>
      </c>
      <c r="I65" s="98">
        <v>121.53321198013106</v>
      </c>
      <c r="J65" s="98">
        <v>118.14478883192696</v>
      </c>
      <c r="K65" s="98">
        <v>120.17365839727813</v>
      </c>
      <c r="L65" s="98">
        <v>136.27414346975192</v>
      </c>
      <c r="M65" s="98">
        <v>129.78733308458425</v>
      </c>
      <c r="N65" s="98">
        <v>122.24800044771608</v>
      </c>
      <c r="O65" s="98">
        <v>128.96223136271391</v>
      </c>
      <c r="P65" s="98">
        <v>104.24785675693464</v>
      </c>
      <c r="Q65" s="98">
        <v>105.49164128896609</v>
      </c>
      <c r="R65" s="98">
        <v>102.83343123838773</v>
      </c>
      <c r="S65" s="98">
        <v>100.38500598303347</v>
      </c>
      <c r="T65" s="98">
        <v>90.888678187315449</v>
      </c>
      <c r="U65" s="98">
        <v>86.442364322024275</v>
      </c>
      <c r="V65" s="98">
        <v>80.84827052329716</v>
      </c>
      <c r="W65" s="98">
        <v>73.437127759753395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88.076264817021709</v>
      </c>
      <c r="D66" s="122">
        <f t="shared" si="27"/>
        <v>167.09784748763059</v>
      </c>
      <c r="E66" s="122">
        <f t="shared" si="27"/>
        <v>490.20167054026439</v>
      </c>
      <c r="F66" s="122">
        <f t="shared" si="27"/>
        <v>101.29975099541093</v>
      </c>
      <c r="G66" s="122">
        <f t="shared" si="27"/>
        <v>93.25018570266505</v>
      </c>
      <c r="H66" s="122">
        <f t="shared" si="27"/>
        <v>130.8879649832314</v>
      </c>
      <c r="I66" s="122">
        <f t="shared" si="27"/>
        <v>140.75697148593162</v>
      </c>
      <c r="J66" s="122">
        <f t="shared" si="27"/>
        <v>186.83258419562858</v>
      </c>
      <c r="K66" s="122">
        <f t="shared" si="27"/>
        <v>141.29465605462693</v>
      </c>
      <c r="L66" s="122">
        <f t="shared" si="27"/>
        <v>62.536412299852671</v>
      </c>
      <c r="M66" s="122">
        <f t="shared" si="27"/>
        <v>68.701102462155163</v>
      </c>
      <c r="N66" s="122">
        <f t="shared" si="27"/>
        <v>158.98172972638517</v>
      </c>
      <c r="O66" s="122">
        <f t="shared" si="27"/>
        <v>98.355857433692961</v>
      </c>
      <c r="P66" s="122">
        <f t="shared" si="27"/>
        <v>24.640357370923084</v>
      </c>
      <c r="Q66" s="122">
        <f t="shared" si="27"/>
        <v>42.965341726744946</v>
      </c>
      <c r="R66" s="122">
        <f t="shared" si="27"/>
        <v>76.788225441400215</v>
      </c>
      <c r="S66" s="122">
        <f t="shared" si="27"/>
        <v>107.40683983716187</v>
      </c>
      <c r="T66" s="122">
        <f t="shared" si="27"/>
        <v>150.02168905926615</v>
      </c>
      <c r="U66" s="122">
        <f t="shared" si="27"/>
        <v>115.47228317527752</v>
      </c>
      <c r="V66" s="122">
        <f t="shared" si="27"/>
        <v>75.370726964810871</v>
      </c>
      <c r="W66" s="122">
        <f t="shared" si="27"/>
        <v>23.835780384128689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88.076264817021709</v>
      </c>
      <c r="D67" s="98">
        <f>IF(RES_hhdet_in_fec!D67=0,0,RES_hhdet_in_fec!D67*1000*11630/RES_hhdet_in_new!D64)</f>
        <v>167.09784748763059</v>
      </c>
      <c r="E67" s="98">
        <f>IF(RES_hhdet_in_fec!E67=0,0,RES_hhdet_in_fec!E67*1000*11630/RES_hhdet_in_new!E64)</f>
        <v>490.20167054026439</v>
      </c>
      <c r="F67" s="98">
        <f>IF(RES_hhdet_in_fec!F67=0,0,RES_hhdet_in_fec!F67*1000*11630/RES_hhdet_in_new!F64)</f>
        <v>101.29975099541093</v>
      </c>
      <c r="G67" s="98">
        <f>IF(RES_hhdet_in_fec!G67=0,0,RES_hhdet_in_fec!G67*1000*11630/RES_hhdet_in_new!G64)</f>
        <v>93.25018570266505</v>
      </c>
      <c r="H67" s="98">
        <f>IF(RES_hhdet_in_fec!H67=0,0,RES_hhdet_in_fec!H67*1000*11630/RES_hhdet_in_new!H64)</f>
        <v>130.8879649832314</v>
      </c>
      <c r="I67" s="98">
        <f>IF(RES_hhdet_in_fec!I67=0,0,RES_hhdet_in_fec!I67*1000*11630/RES_hhdet_in_new!I64)</f>
        <v>140.75697148593162</v>
      </c>
      <c r="J67" s="98">
        <f>IF(RES_hhdet_in_fec!J67=0,0,RES_hhdet_in_fec!J67*1000*11630/RES_hhdet_in_new!J64)</f>
        <v>186.83258419562858</v>
      </c>
      <c r="K67" s="98">
        <f>IF(RES_hhdet_in_fec!K67=0,0,RES_hhdet_in_fec!K67*1000*11630/RES_hhdet_in_new!K64)</f>
        <v>141.29465605462693</v>
      </c>
      <c r="L67" s="98">
        <f>IF(RES_hhdet_in_fec!L67=0,0,RES_hhdet_in_fec!L67*1000*11630/RES_hhdet_in_new!L64)</f>
        <v>62.536412299852671</v>
      </c>
      <c r="M67" s="98">
        <f>IF(RES_hhdet_in_fec!M67=0,0,RES_hhdet_in_fec!M67*1000*11630/RES_hhdet_in_new!M64)</f>
        <v>68.701102462155163</v>
      </c>
      <c r="N67" s="98">
        <f>IF(RES_hhdet_in_fec!N67=0,0,RES_hhdet_in_fec!N67*1000*11630/RES_hhdet_in_new!N64)</f>
        <v>158.98172972638517</v>
      </c>
      <c r="O67" s="98">
        <f>IF(RES_hhdet_in_fec!O67=0,0,RES_hhdet_in_fec!O67*1000*11630/RES_hhdet_in_new!O64)</f>
        <v>98.355857433692961</v>
      </c>
      <c r="P67" s="98">
        <f>IF(RES_hhdet_in_fec!P67=0,0,RES_hhdet_in_fec!P67*1000*11630/RES_hhdet_in_new!P64)</f>
        <v>24.640357370923084</v>
      </c>
      <c r="Q67" s="98">
        <f>IF(RES_hhdet_in_fec!Q67=0,0,RES_hhdet_in_fec!Q67*1000*11630/RES_hhdet_in_new!Q64)</f>
        <v>42.965341726744946</v>
      </c>
      <c r="R67" s="98">
        <f>IF(RES_hhdet_in_fec!R67=0,0,RES_hhdet_in_fec!R67*1000*11630/RES_hhdet_in_new!R64)</f>
        <v>76.788225441400215</v>
      </c>
      <c r="S67" s="98">
        <f>IF(RES_hhdet_in_fec!S67=0,0,RES_hhdet_in_fec!S67*1000*11630/RES_hhdet_in_new!S64)</f>
        <v>107.40683983716187</v>
      </c>
      <c r="T67" s="98">
        <f>IF(RES_hhdet_in_fec!T67=0,0,RES_hhdet_in_fec!T67*1000*11630/RES_hhdet_in_new!T64)</f>
        <v>150.02168905926615</v>
      </c>
      <c r="U67" s="98">
        <f>IF(RES_hhdet_in_fec!U67=0,0,RES_hhdet_in_fec!U67*1000*11630/RES_hhdet_in_new!U64)</f>
        <v>115.47228317527752</v>
      </c>
      <c r="V67" s="98">
        <f>IF(RES_hhdet_in_fec!V67=0,0,RES_hhdet_in_fec!V67*1000*11630/RES_hhdet_in_new!V64)</f>
        <v>75.370726964810871</v>
      </c>
      <c r="W67" s="98">
        <f>IF(RES_hhdet_in_fec!W67=0,0,RES_hhdet_in_fec!W67*1000*11630/RES_hhdet_in_new!W64)</f>
        <v>23.835780384128689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2000.8013196383067</v>
      </c>
      <c r="D68" s="122">
        <v>1975.260265237898</v>
      </c>
      <c r="E68" s="122">
        <v>1912.8262127445016</v>
      </c>
      <c r="F68" s="122">
        <v>1862.7325860776612</v>
      </c>
      <c r="G68" s="122">
        <v>1949.9595661857491</v>
      </c>
      <c r="H68" s="122">
        <v>1891.0270058541087</v>
      </c>
      <c r="I68" s="122">
        <v>1811.2822711476488</v>
      </c>
      <c r="J68" s="122">
        <v>1593.1770206026554</v>
      </c>
      <c r="K68" s="122">
        <v>1673.6520843668254</v>
      </c>
      <c r="L68" s="122">
        <v>1810.6401997408484</v>
      </c>
      <c r="M68" s="122">
        <v>1750.6497254287815</v>
      </c>
      <c r="N68" s="122">
        <v>1733.0513799294104</v>
      </c>
      <c r="O68" s="122">
        <v>1673.6996531006789</v>
      </c>
      <c r="P68" s="122">
        <v>1445.9836662961272</v>
      </c>
      <c r="Q68" s="122">
        <v>1448.5163063777991</v>
      </c>
      <c r="R68" s="122">
        <v>1441.8738892252973</v>
      </c>
      <c r="S68" s="122">
        <v>1389.8732053197018</v>
      </c>
      <c r="T68" s="122">
        <v>1359.9227811237079</v>
      </c>
      <c r="U68" s="122">
        <v>1331.210163145887</v>
      </c>
      <c r="V68" s="122">
        <v>1308.5236861486223</v>
      </c>
      <c r="W68" s="122">
        <v>1066.8698272789304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2072.4521007988055</v>
      </c>
      <c r="D69" s="98">
        <v>2046.6136619286613</v>
      </c>
      <c r="E69" s="98">
        <v>2042.1020072799975</v>
      </c>
      <c r="F69" s="98">
        <v>1910.064546257106</v>
      </c>
      <c r="G69" s="98">
        <v>1951.0613796807716</v>
      </c>
      <c r="H69" s="98">
        <v>1891.8771795113873</v>
      </c>
      <c r="I69" s="98">
        <v>1812.9490164188533</v>
      </c>
      <c r="J69" s="98">
        <v>1603.045095110582</v>
      </c>
      <c r="K69" s="98">
        <v>1682.5348949631077</v>
      </c>
      <c r="L69" s="98">
        <v>1824.009346619509</v>
      </c>
      <c r="M69" s="98">
        <v>1747.5298200900024</v>
      </c>
      <c r="N69" s="98">
        <v>1753.0268111340215</v>
      </c>
      <c r="O69" s="98">
        <v>1676.1040240980321</v>
      </c>
      <c r="P69" s="98">
        <v>1447.2775685876409</v>
      </c>
      <c r="Q69" s="98">
        <v>1451.0539472588939</v>
      </c>
      <c r="R69" s="98">
        <v>1443.5302193604257</v>
      </c>
      <c r="S69" s="98">
        <v>1390.9120885606926</v>
      </c>
      <c r="T69" s="98">
        <v>1362.1608006737813</v>
      </c>
      <c r="U69" s="98">
        <v>1330.8593042473105</v>
      </c>
      <c r="V69" s="98">
        <v>1314.3558400981456</v>
      </c>
      <c r="W69" s="98">
        <v>1069.9773772191761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1339.0134933998002</v>
      </c>
      <c r="D70" s="98">
        <v>1356.0172187116013</v>
      </c>
      <c r="E70" s="98">
        <v>1338.9629959383051</v>
      </c>
      <c r="F70" s="98">
        <v>1291.9800711094738</v>
      </c>
      <c r="G70" s="98">
        <v>1309.5621615302421</v>
      </c>
      <c r="H70" s="98">
        <v>1282.5455740017549</v>
      </c>
      <c r="I70" s="98">
        <v>1240.8974586219485</v>
      </c>
      <c r="J70" s="98">
        <v>1133.2928289300157</v>
      </c>
      <c r="K70" s="98">
        <v>1180.4503173565572</v>
      </c>
      <c r="L70" s="98">
        <v>1285.0523583755623</v>
      </c>
      <c r="M70" s="98">
        <v>0</v>
      </c>
      <c r="N70" s="98">
        <v>1272.217759687039</v>
      </c>
      <c r="O70" s="98">
        <v>1251.8661192317213</v>
      </c>
      <c r="P70" s="98">
        <v>1145.2748593593933</v>
      </c>
      <c r="Q70" s="98">
        <v>1157.5199696218694</v>
      </c>
      <c r="R70" s="98">
        <v>1170.6061250014532</v>
      </c>
      <c r="S70" s="98">
        <v>1148.6973786650235</v>
      </c>
      <c r="T70" s="98">
        <v>1136.2257768066677</v>
      </c>
      <c r="U70" s="98">
        <v>1127.7973383951371</v>
      </c>
      <c r="V70" s="98">
        <v>1121.6723442477908</v>
      </c>
      <c r="W70" s="98">
        <v>924.35586268516124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324.17851072022188</v>
      </c>
      <c r="D71" s="101">
        <v>376.47322155452514</v>
      </c>
      <c r="E71" s="101">
        <v>314.87925903757872</v>
      </c>
      <c r="F71" s="101">
        <v>368.07520914627264</v>
      </c>
      <c r="G71" s="101">
        <v>321.35786689601451</v>
      </c>
      <c r="H71" s="101">
        <v>316.4784307407279</v>
      </c>
      <c r="I71" s="101">
        <v>305.70533672367719</v>
      </c>
      <c r="J71" s="101">
        <v>339.4704714768049</v>
      </c>
      <c r="K71" s="101">
        <v>300.72524748504628</v>
      </c>
      <c r="L71" s="101">
        <v>303.22429210756934</v>
      </c>
      <c r="M71" s="101">
        <v>0</v>
      </c>
      <c r="N71" s="101">
        <v>265.5607582552156</v>
      </c>
      <c r="O71" s="101">
        <v>252.33763598906879</v>
      </c>
      <c r="P71" s="101">
        <v>321.94190115973595</v>
      </c>
      <c r="Q71" s="101">
        <v>235.08167651299036</v>
      </c>
      <c r="R71" s="101">
        <v>226.15225829209237</v>
      </c>
      <c r="S71" s="101">
        <v>231.64608127911404</v>
      </c>
      <c r="T71" s="101">
        <v>206.51815771918791</v>
      </c>
      <c r="U71" s="101">
        <v>228.57504100328714</v>
      </c>
      <c r="V71" s="101">
        <v>211.58651804247037</v>
      </c>
      <c r="W71" s="101">
        <v>208.21238277669713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1014.834982679578</v>
      </c>
      <c r="D72" s="104">
        <v>979.54399715707586</v>
      </c>
      <c r="E72" s="104">
        <v>1024.0837369007265</v>
      </c>
      <c r="F72" s="104">
        <v>923.90486196320114</v>
      </c>
      <c r="G72" s="104">
        <v>988.20429463422749</v>
      </c>
      <c r="H72" s="104">
        <v>966.06714326102679</v>
      </c>
      <c r="I72" s="104">
        <v>935.19212189827135</v>
      </c>
      <c r="J72" s="104">
        <v>793.82235745321077</v>
      </c>
      <c r="K72" s="104">
        <v>879.72506987151087</v>
      </c>
      <c r="L72" s="104">
        <v>981.82806626799288</v>
      </c>
      <c r="M72" s="104">
        <v>0</v>
      </c>
      <c r="N72" s="104">
        <v>1006.6570014318233</v>
      </c>
      <c r="O72" s="104">
        <v>999.52848324265244</v>
      </c>
      <c r="P72" s="104">
        <v>823.33295819965724</v>
      </c>
      <c r="Q72" s="104">
        <v>922.43829310887907</v>
      </c>
      <c r="R72" s="104">
        <v>944.45386670936114</v>
      </c>
      <c r="S72" s="104">
        <v>917.05129738590949</v>
      </c>
      <c r="T72" s="104">
        <v>929.70761908747977</v>
      </c>
      <c r="U72" s="104">
        <v>899.22229739185013</v>
      </c>
      <c r="V72" s="104">
        <v>910.08582620532047</v>
      </c>
      <c r="W72" s="104">
        <v>716.1434799084642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1779.8889614534262</v>
      </c>
      <c r="D73" s="101">
        <v>1863.4446000830696</v>
      </c>
      <c r="E73" s="101">
        <v>1754.6491363100613</v>
      </c>
      <c r="F73" s="101">
        <v>1844.9933382715915</v>
      </c>
      <c r="G73" s="101">
        <v>0</v>
      </c>
      <c r="H73" s="101">
        <v>0</v>
      </c>
      <c r="I73" s="101">
        <v>0</v>
      </c>
      <c r="J73" s="101">
        <v>1634.6988366074163</v>
      </c>
      <c r="K73" s="101">
        <v>1609.8061541059992</v>
      </c>
      <c r="L73" s="101">
        <v>1695.1206594687369</v>
      </c>
      <c r="M73" s="101">
        <v>1807.9920313234391</v>
      </c>
      <c r="N73" s="101">
        <v>1692.6782608822311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1452.8369812836461</v>
      </c>
      <c r="U73" s="101">
        <v>1439.7642950700008</v>
      </c>
      <c r="V73" s="101">
        <v>1373.5304096156358</v>
      </c>
      <c r="W73" s="101">
        <v>0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1259.1948032610712</v>
      </c>
      <c r="D74" s="104">
        <v>1338.2347803651801</v>
      </c>
      <c r="E74" s="104">
        <v>1244.0928175995864</v>
      </c>
      <c r="F74" s="104">
        <v>1334.9278457360067</v>
      </c>
      <c r="G74" s="104">
        <v>0</v>
      </c>
      <c r="H74" s="104">
        <v>0</v>
      </c>
      <c r="I74" s="104">
        <v>0</v>
      </c>
      <c r="J74" s="104">
        <v>1203.6528294877869</v>
      </c>
      <c r="K74" s="104">
        <v>1169.5699385402907</v>
      </c>
      <c r="L74" s="104">
        <v>1227.5798790440983</v>
      </c>
      <c r="M74" s="104">
        <v>1332.4012350197813</v>
      </c>
      <c r="N74" s="104">
        <v>1232.2695343472467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1143.3367916113591</v>
      </c>
      <c r="U74" s="104">
        <v>1149.2730691670617</v>
      </c>
      <c r="V74" s="104">
        <v>1101.0330307800587</v>
      </c>
      <c r="W74" s="104">
        <v>0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278.24373488904087</v>
      </c>
      <c r="D75" s="98">
        <v>342.88965976134654</v>
      </c>
      <c r="E75" s="98">
        <v>270.20884117432814</v>
      </c>
      <c r="F75" s="98">
        <v>355.84971249767187</v>
      </c>
      <c r="G75" s="98">
        <v>0</v>
      </c>
      <c r="H75" s="98">
        <v>0</v>
      </c>
      <c r="I75" s="98">
        <v>0</v>
      </c>
      <c r="J75" s="98">
        <v>348.09680691270177</v>
      </c>
      <c r="K75" s="98">
        <v>287.57087232740025</v>
      </c>
      <c r="L75" s="98">
        <v>279.79924757549054</v>
      </c>
      <c r="M75" s="98">
        <v>352.55518724290948</v>
      </c>
      <c r="N75" s="98">
        <v>254.26092408090827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218.66431742380922</v>
      </c>
      <c r="U75" s="98">
        <v>247.08846448928415</v>
      </c>
      <c r="V75" s="98">
        <v>217.88333667834632</v>
      </c>
      <c r="W75" s="98">
        <v>0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980.95106837203059</v>
      </c>
      <c r="D76" s="98">
        <v>995.34512060383349</v>
      </c>
      <c r="E76" s="98">
        <v>973.8839764252582</v>
      </c>
      <c r="F76" s="98">
        <v>979.07813323833477</v>
      </c>
      <c r="G76" s="98">
        <v>0</v>
      </c>
      <c r="H76" s="98">
        <v>0</v>
      </c>
      <c r="I76" s="98">
        <v>0</v>
      </c>
      <c r="J76" s="98">
        <v>855.55602257508508</v>
      </c>
      <c r="K76" s="98">
        <v>881.9990662128904</v>
      </c>
      <c r="L76" s="98">
        <v>947.78063146860768</v>
      </c>
      <c r="M76" s="98">
        <v>979.84604777687184</v>
      </c>
      <c r="N76" s="98">
        <v>978.00861026633845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924.67247418754982</v>
      </c>
      <c r="U76" s="98">
        <v>902.18460467777754</v>
      </c>
      <c r="V76" s="98">
        <v>883.14969410171216</v>
      </c>
      <c r="W76" s="98">
        <v>0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983.67162113018719</v>
      </c>
      <c r="D77" s="122">
        <v>986.98402503747013</v>
      </c>
      <c r="E77" s="122">
        <v>959.94887609947227</v>
      </c>
      <c r="F77" s="122">
        <v>965.67706525327708</v>
      </c>
      <c r="G77" s="122">
        <v>1019.648616838712</v>
      </c>
      <c r="H77" s="122">
        <v>927.32927457585572</v>
      </c>
      <c r="I77" s="122">
        <v>851.53791612699854</v>
      </c>
      <c r="J77" s="122">
        <v>755.07938223091651</v>
      </c>
      <c r="K77" s="122">
        <v>807.87709861533006</v>
      </c>
      <c r="L77" s="122">
        <v>831.39849412715728</v>
      </c>
      <c r="M77" s="122">
        <v>787.39781080558726</v>
      </c>
      <c r="N77" s="122">
        <v>695.39083487347341</v>
      </c>
      <c r="O77" s="122">
        <v>726.33949707180341</v>
      </c>
      <c r="P77" s="122">
        <v>650.89304359093921</v>
      </c>
      <c r="Q77" s="122">
        <v>689.29841345150055</v>
      </c>
      <c r="R77" s="122">
        <v>700.03452558913614</v>
      </c>
      <c r="S77" s="122">
        <v>807.53689826795858</v>
      </c>
      <c r="T77" s="122">
        <v>783.09811941640271</v>
      </c>
      <c r="U77" s="122">
        <v>793.49202880021323</v>
      </c>
      <c r="V77" s="122">
        <v>859.59192819237296</v>
      </c>
      <c r="W77" s="122">
        <v>749.22215924590148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1013.3483918716547</v>
      </c>
      <c r="D78" s="98">
        <v>1020.8553331069671</v>
      </c>
      <c r="E78" s="98">
        <v>1031.7183024650169</v>
      </c>
      <c r="F78" s="98">
        <v>1000.8774732793415</v>
      </c>
      <c r="G78" s="98">
        <v>1032.8017463431424</v>
      </c>
      <c r="H78" s="98">
        <v>1000.3203191825664</v>
      </c>
      <c r="I78" s="98">
        <v>873.61600885174414</v>
      </c>
      <c r="J78" s="98">
        <v>780.04993388332559</v>
      </c>
      <c r="K78" s="98">
        <v>809.9630995994097</v>
      </c>
      <c r="L78" s="98">
        <v>833.46200083563849</v>
      </c>
      <c r="M78" s="98">
        <v>816.12576698517796</v>
      </c>
      <c r="N78" s="98">
        <v>701.99425303467797</v>
      </c>
      <c r="O78" s="98">
        <v>736.89515150797001</v>
      </c>
      <c r="P78" s="98">
        <v>678.18205633089417</v>
      </c>
      <c r="Q78" s="98">
        <v>698.0470151889557</v>
      </c>
      <c r="R78" s="98">
        <v>717.14293887717565</v>
      </c>
      <c r="S78" s="98">
        <v>809.17948533527851</v>
      </c>
      <c r="T78" s="98">
        <v>791.13679331196852</v>
      </c>
      <c r="U78" s="98">
        <v>812.98070826240826</v>
      </c>
      <c r="V78" s="98">
        <v>865.65676321597073</v>
      </c>
      <c r="W78" s="98">
        <v>753.794661079457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821.56793004629151</v>
      </c>
      <c r="D79" s="33">
        <v>829.75950577651372</v>
      </c>
      <c r="E79" s="33">
        <v>757.49150973468625</v>
      </c>
      <c r="F79" s="33">
        <v>905.72175694101111</v>
      </c>
      <c r="G79" s="33">
        <v>734.26533538661363</v>
      </c>
      <c r="H79" s="33">
        <v>796.80107635764728</v>
      </c>
      <c r="I79" s="33">
        <v>736.7410172562254</v>
      </c>
      <c r="J79" s="33">
        <v>661.36967370639945</v>
      </c>
      <c r="K79" s="33">
        <v>667.42993025837552</v>
      </c>
      <c r="L79" s="33">
        <v>622.98686725869277</v>
      </c>
      <c r="M79" s="33">
        <v>616.7474980242622</v>
      </c>
      <c r="N79" s="33">
        <v>539.78306140605332</v>
      </c>
      <c r="O79" s="33">
        <v>608.82660270247845</v>
      </c>
      <c r="P79" s="33">
        <v>508.75220581234271</v>
      </c>
      <c r="Q79" s="33">
        <v>543.75151948526718</v>
      </c>
      <c r="R79" s="33">
        <v>528.03833407576894</v>
      </c>
      <c r="S79" s="33">
        <v>612.2683919372937</v>
      </c>
      <c r="T79" s="33">
        <v>597.24934112512221</v>
      </c>
      <c r="U79" s="33">
        <v>583.28134461267416</v>
      </c>
      <c r="V79" s="33">
        <v>594.87428518068032</v>
      </c>
      <c r="W79" s="33">
        <v>569.1866713383846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10343.268800280694</v>
      </c>
      <c r="D81" s="117">
        <f t="shared" si="28"/>
        <v>11957.881552890363</v>
      </c>
      <c r="E81" s="117">
        <f t="shared" si="28"/>
        <v>15455.976521080947</v>
      </c>
      <c r="F81" s="117">
        <f t="shared" si="28"/>
        <v>9979.2574162916771</v>
      </c>
      <c r="G81" s="117">
        <f t="shared" si="28"/>
        <v>12406.816103379775</v>
      </c>
      <c r="H81" s="117">
        <f t="shared" si="28"/>
        <v>11792.261651825538</v>
      </c>
      <c r="I81" s="117">
        <f t="shared" si="28"/>
        <v>12752.57800804271</v>
      </c>
      <c r="J81" s="117">
        <f t="shared" si="28"/>
        <v>14029.345675337912</v>
      </c>
      <c r="K81" s="117">
        <f t="shared" si="28"/>
        <v>13241.496095583094</v>
      </c>
      <c r="L81" s="117">
        <f t="shared" si="28"/>
        <v>12430.533138252795</v>
      </c>
      <c r="M81" s="117">
        <f t="shared" si="28"/>
        <v>8905.2049575532074</v>
      </c>
      <c r="N81" s="117">
        <f t="shared" si="28"/>
        <v>11572.905949875867</v>
      </c>
      <c r="O81" s="117">
        <f t="shared" si="28"/>
        <v>11258.811930993132</v>
      </c>
      <c r="P81" s="117">
        <f t="shared" si="28"/>
        <v>9261.1944640535494</v>
      </c>
      <c r="Q81" s="117">
        <f t="shared" si="28"/>
        <v>9883.1864336711442</v>
      </c>
      <c r="R81" s="117">
        <f t="shared" ref="R81:V81" si="29">R82+R85+R87+R100</f>
        <v>9281.308821788507</v>
      </c>
      <c r="S81" s="117">
        <f t="shared" si="29"/>
        <v>9596.0847579669207</v>
      </c>
      <c r="T81" s="117">
        <f t="shared" si="29"/>
        <v>8732.5331279597103</v>
      </c>
      <c r="U81" s="117">
        <f t="shared" si="29"/>
        <v>8208.6693700955548</v>
      </c>
      <c r="V81" s="117">
        <f t="shared" si="29"/>
        <v>7490.0786263879527</v>
      </c>
      <c r="W81" s="117">
        <f t="shared" ref="W81" si="30">W82+W85+W87+W100</f>
        <v>7313.8162341677144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7499.9928256869134</v>
      </c>
      <c r="D82" s="122">
        <f t="shared" si="31"/>
        <v>8968.7817020737402</v>
      </c>
      <c r="E82" s="122">
        <f t="shared" si="31"/>
        <v>12255.704559249651</v>
      </c>
      <c r="F82" s="122">
        <f t="shared" si="31"/>
        <v>6947.9872574914934</v>
      </c>
      <c r="G82" s="122">
        <f t="shared" si="31"/>
        <v>9711.8019984383918</v>
      </c>
      <c r="H82" s="122">
        <f t="shared" si="31"/>
        <v>9045.102516365474</v>
      </c>
      <c r="I82" s="122">
        <f t="shared" si="31"/>
        <v>10214.873248539767</v>
      </c>
      <c r="J82" s="122">
        <f t="shared" si="31"/>
        <v>11506.999144586045</v>
      </c>
      <c r="K82" s="122">
        <f t="shared" si="31"/>
        <v>10799.561104739687</v>
      </c>
      <c r="L82" s="122">
        <f t="shared" si="31"/>
        <v>10084.829018937309</v>
      </c>
      <c r="M82" s="122">
        <f t="shared" si="31"/>
        <v>6307.0673993703667</v>
      </c>
      <c r="N82" s="122">
        <f t="shared" si="31"/>
        <v>9170.6380556569402</v>
      </c>
      <c r="O82" s="122">
        <f t="shared" si="31"/>
        <v>8995.104373930877</v>
      </c>
      <c r="P82" s="122">
        <f t="shared" si="31"/>
        <v>7169.6268733424185</v>
      </c>
      <c r="Q82" s="122">
        <f t="shared" si="31"/>
        <v>7803.9776438920026</v>
      </c>
      <c r="R82" s="122">
        <f t="shared" ref="R82:V82" si="32">SUM(R83:R84)</f>
        <v>7206.1598352630526</v>
      </c>
      <c r="S82" s="122">
        <f t="shared" si="32"/>
        <v>7423.2819055694281</v>
      </c>
      <c r="T82" s="122">
        <f t="shared" si="32"/>
        <v>6538.0324928008586</v>
      </c>
      <c r="U82" s="122">
        <f t="shared" si="32"/>
        <v>6103.4751846577492</v>
      </c>
      <c r="V82" s="122">
        <f t="shared" si="32"/>
        <v>5489.8008136398976</v>
      </c>
      <c r="W82" s="122">
        <f t="shared" ref="W82" si="33">SUM(W83:W84)</f>
        <v>5541.0991382278689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7458.0264258498355</v>
      </c>
      <c r="D83" s="98">
        <v>8918.2164384329335</v>
      </c>
      <c r="E83" s="98">
        <v>12192.048517105277</v>
      </c>
      <c r="F83" s="98">
        <v>6909.0830300664484</v>
      </c>
      <c r="G83" s="98">
        <v>9657.1438472297214</v>
      </c>
      <c r="H83" s="98">
        <v>8994.8037390973841</v>
      </c>
      <c r="I83" s="98">
        <v>10158.534156247159</v>
      </c>
      <c r="J83" s="98">
        <v>11445.257878063256</v>
      </c>
      <c r="K83" s="98">
        <v>10741.369694818821</v>
      </c>
      <c r="L83" s="98">
        <v>10028.075672752791</v>
      </c>
      <c r="M83" s="98">
        <v>6271.1985599507207</v>
      </c>
      <c r="N83" s="98">
        <v>9121.0136659240052</v>
      </c>
      <c r="O83" s="98">
        <v>8942.7640995895999</v>
      </c>
      <c r="P83" s="98">
        <v>7126.567060211868</v>
      </c>
      <c r="Q83" s="98">
        <v>7760.9820846112998</v>
      </c>
      <c r="R83" s="98">
        <v>7165.9548677745597</v>
      </c>
      <c r="S83" s="98">
        <v>7381.4709054240402</v>
      </c>
      <c r="T83" s="98">
        <v>6500.9659527487584</v>
      </c>
      <c r="U83" s="98">
        <v>6068.1162530136326</v>
      </c>
      <c r="V83" s="98">
        <v>5457.7557488806096</v>
      </c>
      <c r="W83" s="98">
        <v>5509.5386199897366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41.966399837077773</v>
      </c>
      <c r="D84" s="98">
        <v>50.565263640807508</v>
      </c>
      <c r="E84" s="98">
        <v>63.656042144373494</v>
      </c>
      <c r="F84" s="98">
        <v>38.904227425045377</v>
      </c>
      <c r="G84" s="98">
        <v>54.658151208670731</v>
      </c>
      <c r="H84" s="98">
        <v>50.298777268090568</v>
      </c>
      <c r="I84" s="98">
        <v>56.33909229260842</v>
      </c>
      <c r="J84" s="98">
        <v>61.741266522790241</v>
      </c>
      <c r="K84" s="98">
        <v>58.191409920866064</v>
      </c>
      <c r="L84" s="98">
        <v>56.753346184517696</v>
      </c>
      <c r="M84" s="98">
        <v>35.868839419645937</v>
      </c>
      <c r="N84" s="98">
        <v>49.624389732935533</v>
      </c>
      <c r="O84" s="98">
        <v>52.340274341277158</v>
      </c>
      <c r="P84" s="98">
        <v>43.059813130550964</v>
      </c>
      <c r="Q84" s="98">
        <v>42.995559280702544</v>
      </c>
      <c r="R84" s="98">
        <v>40.204967488492734</v>
      </c>
      <c r="S84" s="98">
        <v>41.811000145387602</v>
      </c>
      <c r="T84" s="98">
        <v>37.06654005210013</v>
      </c>
      <c r="U84" s="98">
        <v>35.358931644117064</v>
      </c>
      <c r="V84" s="98">
        <v>32.045064759288245</v>
      </c>
      <c r="W84" s="98">
        <v>31.560518238132325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88.076242727945896</v>
      </c>
      <c r="D85" s="122">
        <f t="shared" si="34"/>
        <v>167.09747537802588</v>
      </c>
      <c r="E85" s="122">
        <f t="shared" si="34"/>
        <v>490.20111323962635</v>
      </c>
      <c r="F85" s="122">
        <f t="shared" si="34"/>
        <v>101.30039375223353</v>
      </c>
      <c r="G85" s="122">
        <f t="shared" si="34"/>
        <v>93.249416731046239</v>
      </c>
      <c r="H85" s="122">
        <f t="shared" si="34"/>
        <v>130.88773102380426</v>
      </c>
      <c r="I85" s="122">
        <f t="shared" si="34"/>
        <v>140.7571243774068</v>
      </c>
      <c r="J85" s="122">
        <f t="shared" si="34"/>
        <v>186.83335913411412</v>
      </c>
      <c r="K85" s="122">
        <f t="shared" si="34"/>
        <v>141.29513147559487</v>
      </c>
      <c r="L85" s="122">
        <f t="shared" si="34"/>
        <v>62.534089242129653</v>
      </c>
      <c r="M85" s="122">
        <f t="shared" si="34"/>
        <v>68.700501565517655</v>
      </c>
      <c r="N85" s="122">
        <f t="shared" si="34"/>
        <v>158.98170747002607</v>
      </c>
      <c r="O85" s="122">
        <f t="shared" si="34"/>
        <v>98.35612166918105</v>
      </c>
      <c r="P85" s="122">
        <f t="shared" si="34"/>
        <v>24.640637048869749</v>
      </c>
      <c r="Q85" s="122">
        <f t="shared" si="34"/>
        <v>42.965749324418248</v>
      </c>
      <c r="R85" s="122">
        <f t="shared" si="34"/>
        <v>76.788573275454709</v>
      </c>
      <c r="S85" s="122">
        <f t="shared" si="34"/>
        <v>107.40630293364535</v>
      </c>
      <c r="T85" s="122">
        <f t="shared" si="34"/>
        <v>150.02185397712211</v>
      </c>
      <c r="U85" s="122">
        <f t="shared" si="34"/>
        <v>115.47219800036301</v>
      </c>
      <c r="V85" s="122">
        <f t="shared" si="34"/>
        <v>75.370197858337448</v>
      </c>
      <c r="W85" s="122">
        <f t="shared" si="34"/>
        <v>23.83579584924157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88.076242727945896</v>
      </c>
      <c r="D86" s="98">
        <f>IF(RES_hhdet_in_fec!D86=0,0,RES_hhdet_in_fec!D86*1000*11630/RES_hhdet_in_new!D83)</f>
        <v>167.09747537802588</v>
      </c>
      <c r="E86" s="98">
        <f>IF(RES_hhdet_in_fec!E86=0,0,RES_hhdet_in_fec!E86*1000*11630/RES_hhdet_in_new!E83)</f>
        <v>490.20111323962635</v>
      </c>
      <c r="F86" s="98">
        <f>IF(RES_hhdet_in_fec!F86=0,0,RES_hhdet_in_fec!F86*1000*11630/RES_hhdet_in_new!F83)</f>
        <v>101.30039375223353</v>
      </c>
      <c r="G86" s="98">
        <f>IF(RES_hhdet_in_fec!G86=0,0,RES_hhdet_in_fec!G86*1000*11630/RES_hhdet_in_new!G83)</f>
        <v>93.249416731046239</v>
      </c>
      <c r="H86" s="98">
        <f>IF(RES_hhdet_in_fec!H86=0,0,RES_hhdet_in_fec!H86*1000*11630/RES_hhdet_in_new!H83)</f>
        <v>130.88773102380426</v>
      </c>
      <c r="I86" s="98">
        <f>IF(RES_hhdet_in_fec!I86=0,0,RES_hhdet_in_fec!I86*1000*11630/RES_hhdet_in_new!I83)</f>
        <v>140.7571243774068</v>
      </c>
      <c r="J86" s="98">
        <f>IF(RES_hhdet_in_fec!J86=0,0,RES_hhdet_in_fec!J86*1000*11630/RES_hhdet_in_new!J83)</f>
        <v>186.83335913411412</v>
      </c>
      <c r="K86" s="98">
        <f>IF(RES_hhdet_in_fec!K86=0,0,RES_hhdet_in_fec!K86*1000*11630/RES_hhdet_in_new!K83)</f>
        <v>141.29513147559487</v>
      </c>
      <c r="L86" s="98">
        <f>IF(RES_hhdet_in_fec!L86=0,0,RES_hhdet_in_fec!L86*1000*11630/RES_hhdet_in_new!L83)</f>
        <v>62.534089242129653</v>
      </c>
      <c r="M86" s="98">
        <f>IF(RES_hhdet_in_fec!M86=0,0,RES_hhdet_in_fec!M86*1000*11630/RES_hhdet_in_new!M83)</f>
        <v>68.700501565517655</v>
      </c>
      <c r="N86" s="98">
        <f>IF(RES_hhdet_in_fec!N86=0,0,RES_hhdet_in_fec!N86*1000*11630/RES_hhdet_in_new!N83)</f>
        <v>158.98170747002607</v>
      </c>
      <c r="O86" s="98">
        <f>IF(RES_hhdet_in_fec!O86=0,0,RES_hhdet_in_fec!O86*1000*11630/RES_hhdet_in_new!O83)</f>
        <v>98.35612166918105</v>
      </c>
      <c r="P86" s="98">
        <f>IF(RES_hhdet_in_fec!P86=0,0,RES_hhdet_in_fec!P86*1000*11630/RES_hhdet_in_new!P83)</f>
        <v>24.640637048869749</v>
      </c>
      <c r="Q86" s="98">
        <f>IF(RES_hhdet_in_fec!Q86=0,0,RES_hhdet_in_fec!Q86*1000*11630/RES_hhdet_in_new!Q83)</f>
        <v>42.965749324418248</v>
      </c>
      <c r="R86" s="98">
        <f>IF(RES_hhdet_in_fec!R86=0,0,RES_hhdet_in_fec!R86*1000*11630/RES_hhdet_in_new!R83)</f>
        <v>76.788573275454709</v>
      </c>
      <c r="S86" s="98">
        <f>IF(RES_hhdet_in_fec!S86=0,0,RES_hhdet_in_fec!S86*1000*11630/RES_hhdet_in_new!S83)</f>
        <v>107.40630293364535</v>
      </c>
      <c r="T86" s="98">
        <f>IF(RES_hhdet_in_fec!T86=0,0,RES_hhdet_in_fec!T86*1000*11630/RES_hhdet_in_new!T83)</f>
        <v>150.02185397712211</v>
      </c>
      <c r="U86" s="98">
        <f>IF(RES_hhdet_in_fec!U86=0,0,RES_hhdet_in_fec!U86*1000*11630/RES_hhdet_in_new!U83)</f>
        <v>115.47219800036301</v>
      </c>
      <c r="V86" s="98">
        <f>IF(RES_hhdet_in_fec!V86=0,0,RES_hhdet_in_fec!V86*1000*11630/RES_hhdet_in_new!V83)</f>
        <v>75.370197858337448</v>
      </c>
      <c r="W86" s="98">
        <f>IF(RES_hhdet_in_fec!W86=0,0,RES_hhdet_in_fec!W86*1000*11630/RES_hhdet_in_new!W83)</f>
        <v>23.83579584924157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1873.8281149783124</v>
      </c>
      <c r="D87" s="122">
        <v>1917.5317393139849</v>
      </c>
      <c r="E87" s="122">
        <v>1841.8917933646467</v>
      </c>
      <c r="F87" s="122">
        <v>1955.0402089758973</v>
      </c>
      <c r="G87" s="122">
        <v>1783.3707839883584</v>
      </c>
      <c r="H87" s="122">
        <v>1768.2452035771194</v>
      </c>
      <c r="I87" s="122">
        <v>1609.9033766186135</v>
      </c>
      <c r="J87" s="122">
        <v>1552.6479829908908</v>
      </c>
      <c r="K87" s="122">
        <v>1566.6669877252343</v>
      </c>
      <c r="L87" s="122">
        <v>1588.1848270913638</v>
      </c>
      <c r="M87" s="122">
        <v>1838.9619772705455</v>
      </c>
      <c r="N87" s="122">
        <v>1632.9322193018029</v>
      </c>
      <c r="O87" s="122">
        <v>1517.8136829919079</v>
      </c>
      <c r="P87" s="122">
        <v>1465.9735601723164</v>
      </c>
      <c r="Q87" s="122">
        <v>1435.3334042548638</v>
      </c>
      <c r="R87" s="122">
        <v>1386.6831919128256</v>
      </c>
      <c r="S87" s="122">
        <v>1397.931039577177</v>
      </c>
      <c r="T87" s="122">
        <v>1371.3166357536413</v>
      </c>
      <c r="U87" s="122">
        <v>1332.6854690356142</v>
      </c>
      <c r="V87" s="122">
        <v>1251.7528012051628</v>
      </c>
      <c r="W87" s="122">
        <v>1099.897668175973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1675.3999176181223</v>
      </c>
      <c r="D88" s="98">
        <v>2075.9262174820124</v>
      </c>
      <c r="E88" s="98">
        <v>1936.6575120411458</v>
      </c>
      <c r="F88" s="98">
        <v>1734.5541162994518</v>
      </c>
      <c r="G88" s="98">
        <v>1748.5054769993346</v>
      </c>
      <c r="H88" s="98">
        <v>1851.8958262616777</v>
      </c>
      <c r="I88" s="98">
        <v>1607.3422078535405</v>
      </c>
      <c r="J88" s="98">
        <v>1557.2055056014576</v>
      </c>
      <c r="K88" s="98">
        <v>1473.1420523942368</v>
      </c>
      <c r="L88" s="98">
        <v>1539.7257716132863</v>
      </c>
      <c r="M88" s="98">
        <v>1655.2666730715598</v>
      </c>
      <c r="N88" s="98">
        <v>1555.1408425619613</v>
      </c>
      <c r="O88" s="98">
        <v>1476.6995993260557</v>
      </c>
      <c r="P88" s="98">
        <v>1493.4757980606876</v>
      </c>
      <c r="Q88" s="98">
        <v>1403.6837940371161</v>
      </c>
      <c r="R88" s="98">
        <v>1332.5195908755827</v>
      </c>
      <c r="S88" s="98">
        <v>1420.5138218312998</v>
      </c>
      <c r="T88" s="98">
        <v>1312.9418932955377</v>
      </c>
      <c r="U88" s="98">
        <v>1259.8657239482566</v>
      </c>
      <c r="V88" s="98">
        <v>1160.266728372703</v>
      </c>
      <c r="W88" s="98">
        <v>1145.1791219928086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1108.5870804195702</v>
      </c>
      <c r="D89" s="98">
        <v>1419.6701931167902</v>
      </c>
      <c r="E89" s="98">
        <v>1324.4245393947685</v>
      </c>
      <c r="F89" s="98">
        <v>1230.3725652397911</v>
      </c>
      <c r="G89" s="98">
        <v>1243.2938589401092</v>
      </c>
      <c r="H89" s="98">
        <v>1340.5633391476065</v>
      </c>
      <c r="I89" s="98">
        <v>1183.2834110256438</v>
      </c>
      <c r="J89" s="98">
        <v>1185.3583079345281</v>
      </c>
      <c r="K89" s="98">
        <v>1123.0050464616254</v>
      </c>
      <c r="L89" s="98">
        <v>1185.8667418412804</v>
      </c>
      <c r="M89" s="98">
        <v>1305.1732652342384</v>
      </c>
      <c r="N89" s="98">
        <v>1223.0417407319239</v>
      </c>
      <c r="O89" s="98">
        <v>1172.3374907169273</v>
      </c>
      <c r="P89" s="98">
        <v>1223.0278575596317</v>
      </c>
      <c r="Q89" s="98">
        <v>1140.5104273390175</v>
      </c>
      <c r="R89" s="98">
        <v>1096.6206172973039</v>
      </c>
      <c r="S89" s="98">
        <v>1192.2293857661755</v>
      </c>
      <c r="T89" s="98">
        <v>1114.4003479674634</v>
      </c>
      <c r="U89" s="98">
        <v>1088.8801946929186</v>
      </c>
      <c r="V89" s="98">
        <v>1012.5689557021323</v>
      </c>
      <c r="W89" s="98">
        <v>1017.1016703205006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261.8506653473417</v>
      </c>
      <c r="D90" s="101">
        <v>381.95960648101374</v>
      </c>
      <c r="E90" s="101">
        <v>298.49478789972829</v>
      </c>
      <c r="F90" s="101">
        <v>334.20864975692655</v>
      </c>
      <c r="G90" s="101">
        <v>287.51847905288741</v>
      </c>
      <c r="H90" s="101">
        <v>310.19588694362687</v>
      </c>
      <c r="I90" s="101">
        <v>270.63230523140641</v>
      </c>
      <c r="J90" s="101">
        <v>330.74211255262128</v>
      </c>
      <c r="K90" s="101">
        <v>262.70151050189776</v>
      </c>
      <c r="L90" s="101">
        <v>254.32609207696936</v>
      </c>
      <c r="M90" s="101">
        <v>322.45697542164413</v>
      </c>
      <c r="N90" s="101">
        <v>234.92312478944302</v>
      </c>
      <c r="O90" s="101">
        <v>220.87865782234368</v>
      </c>
      <c r="P90" s="101">
        <v>334.23190270493177</v>
      </c>
      <c r="Q90" s="101">
        <v>226.99410542791432</v>
      </c>
      <c r="R90" s="101">
        <v>206.88815531414227</v>
      </c>
      <c r="S90" s="101">
        <v>238.03291101882735</v>
      </c>
      <c r="T90" s="101">
        <v>198.54987169108503</v>
      </c>
      <c r="U90" s="101">
        <v>215.53920803657223</v>
      </c>
      <c r="V90" s="101">
        <v>183.87195710810533</v>
      </c>
      <c r="W90" s="101">
        <v>226.4009757625999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846.73641507222851</v>
      </c>
      <c r="D91" s="104">
        <v>1037.7105866357763</v>
      </c>
      <c r="E91" s="104">
        <v>1025.9297514950401</v>
      </c>
      <c r="F91" s="104">
        <v>896.16391548286481</v>
      </c>
      <c r="G91" s="104">
        <v>955.77537988722179</v>
      </c>
      <c r="H91" s="104">
        <v>1030.3674522039796</v>
      </c>
      <c r="I91" s="104">
        <v>912.65110579423731</v>
      </c>
      <c r="J91" s="104">
        <v>854.61619538190666</v>
      </c>
      <c r="K91" s="104">
        <v>860.3035359597277</v>
      </c>
      <c r="L91" s="104">
        <v>931.54064976431084</v>
      </c>
      <c r="M91" s="104">
        <v>982.71628981259437</v>
      </c>
      <c r="N91" s="104">
        <v>988.11861594248091</v>
      </c>
      <c r="O91" s="104">
        <v>951.45883289458357</v>
      </c>
      <c r="P91" s="104">
        <v>888.79595485469974</v>
      </c>
      <c r="Q91" s="104">
        <v>913.51632191110298</v>
      </c>
      <c r="R91" s="104">
        <v>889.73246198316144</v>
      </c>
      <c r="S91" s="104">
        <v>954.19647474734813</v>
      </c>
      <c r="T91" s="104">
        <v>915.85047627637823</v>
      </c>
      <c r="U91" s="104">
        <v>873.34098665634622</v>
      </c>
      <c r="V91" s="104">
        <v>828.69699859402692</v>
      </c>
      <c r="W91" s="104">
        <v>790.70069455790076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2049.9505048303054</v>
      </c>
      <c r="D92" s="101">
        <v>2016.1939409199024</v>
      </c>
      <c r="E92" s="101">
        <v>1979.3242598460292</v>
      </c>
      <c r="F92" s="101">
        <v>2232.5217505294099</v>
      </c>
      <c r="G92" s="101">
        <v>2027.6948481859415</v>
      </c>
      <c r="H92" s="101">
        <v>1977.8914194348595</v>
      </c>
      <c r="I92" s="101">
        <v>1810.4543634356712</v>
      </c>
      <c r="J92" s="101">
        <v>1727.7702701470964</v>
      </c>
      <c r="K92" s="101">
        <v>1743.3070523119993</v>
      </c>
      <c r="L92" s="101">
        <v>1859.8970353458326</v>
      </c>
      <c r="M92" s="101">
        <v>2046.098175972541</v>
      </c>
      <c r="N92" s="101">
        <v>1860.5185723099996</v>
      </c>
      <c r="O92" s="101">
        <v>1726.30712827515</v>
      </c>
      <c r="P92" s="101">
        <v>1512.4937984295268</v>
      </c>
      <c r="Q92" s="101">
        <v>1485.555712579393</v>
      </c>
      <c r="R92" s="101">
        <v>1486.6335646820321</v>
      </c>
      <c r="S92" s="101">
        <v>1489.2713906484532</v>
      </c>
      <c r="T92" s="101">
        <v>1463.1029089147048</v>
      </c>
      <c r="U92" s="101">
        <v>1370.8294410397737</v>
      </c>
      <c r="V92" s="101">
        <v>1313.1813822699432</v>
      </c>
      <c r="W92" s="101">
        <v>1209.5968065456022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1327.2759926723909</v>
      </c>
      <c r="D93" s="104">
        <v>1331.3470364708212</v>
      </c>
      <c r="E93" s="104">
        <v>1285.7884020645215</v>
      </c>
      <c r="F93" s="104">
        <v>1489.9156356891588</v>
      </c>
      <c r="G93" s="104">
        <v>1333.8170266756192</v>
      </c>
      <c r="H93" s="104">
        <v>1307.2238814928287</v>
      </c>
      <c r="I93" s="104">
        <v>1202.0941827523709</v>
      </c>
      <c r="J93" s="104">
        <v>1182.25977371768</v>
      </c>
      <c r="K93" s="104">
        <v>1174.5457781576627</v>
      </c>
      <c r="L93" s="104">
        <v>1250.2595675008647</v>
      </c>
      <c r="M93" s="104">
        <v>1414.9203522482301</v>
      </c>
      <c r="N93" s="104">
        <v>1280.87909697087</v>
      </c>
      <c r="O93" s="104">
        <v>1222.8446600763064</v>
      </c>
      <c r="P93" s="104">
        <v>1143.5486102748662</v>
      </c>
      <c r="Q93" s="104">
        <v>1128.4162649382638</v>
      </c>
      <c r="R93" s="104">
        <v>1149.5642184505382</v>
      </c>
      <c r="S93" s="104">
        <v>1177.1306129551733</v>
      </c>
      <c r="T93" s="104">
        <v>1170.1240319620874</v>
      </c>
      <c r="U93" s="104">
        <v>1116.7816841827657</v>
      </c>
      <c r="V93" s="104">
        <v>1077.5064783599264</v>
      </c>
      <c r="W93" s="104">
        <v>1008.0310125096776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320.63148809684168</v>
      </c>
      <c r="D94" s="98">
        <v>370.82635819051757</v>
      </c>
      <c r="E94" s="98">
        <v>304.98193764609624</v>
      </c>
      <c r="F94" s="98">
        <v>430.78215201731967</v>
      </c>
      <c r="G94" s="98">
        <v>333.85557491913983</v>
      </c>
      <c r="H94" s="98">
        <v>330.76429330137609</v>
      </c>
      <c r="I94" s="98">
        <v>304.55373225364946</v>
      </c>
      <c r="J94" s="98">
        <v>366.33451509082573</v>
      </c>
      <c r="K94" s="98">
        <v>310.89868997879427</v>
      </c>
      <c r="L94" s="98">
        <v>307.31015246469292</v>
      </c>
      <c r="M94" s="98">
        <v>398.8593409378206</v>
      </c>
      <c r="N94" s="98">
        <v>280.98284498207988</v>
      </c>
      <c r="O94" s="98">
        <v>258.31186287956723</v>
      </c>
      <c r="P94" s="98">
        <v>336.16944708993424</v>
      </c>
      <c r="Q94" s="98">
        <v>239.23235069836875</v>
      </c>
      <c r="R94" s="98">
        <v>231.44504473733764</v>
      </c>
      <c r="S94" s="98">
        <v>247.91834746729964</v>
      </c>
      <c r="T94" s="98">
        <v>221.90622801154623</v>
      </c>
      <c r="U94" s="98">
        <v>234.52316469290838</v>
      </c>
      <c r="V94" s="98">
        <v>209.18329592407224</v>
      </c>
      <c r="W94" s="98">
        <v>237.79918118196116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1006.6445045755491</v>
      </c>
      <c r="D95" s="98">
        <v>960.52067828030374</v>
      </c>
      <c r="E95" s="98">
        <v>980.80646441842532</v>
      </c>
      <c r="F95" s="98">
        <v>1059.133483671839</v>
      </c>
      <c r="G95" s="98">
        <v>999.96145175647962</v>
      </c>
      <c r="H95" s="98">
        <v>976.45958819145255</v>
      </c>
      <c r="I95" s="98">
        <v>897.5404504987215</v>
      </c>
      <c r="J95" s="98">
        <v>815.9252586268542</v>
      </c>
      <c r="K95" s="98">
        <v>863.64708817886844</v>
      </c>
      <c r="L95" s="98">
        <v>942.94941503617156</v>
      </c>
      <c r="M95" s="98">
        <v>1016.0610113104093</v>
      </c>
      <c r="N95" s="98">
        <v>999.89625198878991</v>
      </c>
      <c r="O95" s="98">
        <v>964.53279719673912</v>
      </c>
      <c r="P95" s="98">
        <v>807.37916318493205</v>
      </c>
      <c r="Q95" s="98">
        <v>889.1839142398951</v>
      </c>
      <c r="R95" s="98">
        <v>918.11917371320055</v>
      </c>
      <c r="S95" s="98">
        <v>929.21226548787365</v>
      </c>
      <c r="T95" s="98">
        <v>948.21780395054134</v>
      </c>
      <c r="U95" s="98">
        <v>882.25851948985724</v>
      </c>
      <c r="V95" s="98">
        <v>868.32318243585428</v>
      </c>
      <c r="W95" s="98">
        <v>770.23183132771624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1779.8889614534266</v>
      </c>
      <c r="D96" s="101">
        <v>1863.4446000830696</v>
      </c>
      <c r="E96" s="101">
        <v>1754.6491363100611</v>
      </c>
      <c r="F96" s="101">
        <v>1844.9933382715913</v>
      </c>
      <c r="G96" s="101">
        <v>1768.4656927307017</v>
      </c>
      <c r="H96" s="101">
        <v>1750.5787585999619</v>
      </c>
      <c r="I96" s="101">
        <v>1664.391742907507</v>
      </c>
      <c r="J96" s="101">
        <v>1634.6988366074163</v>
      </c>
      <c r="K96" s="101">
        <v>1609.8061541059994</v>
      </c>
      <c r="L96" s="101">
        <v>1695.1206594687364</v>
      </c>
      <c r="M96" s="101">
        <v>1807.9920313234388</v>
      </c>
      <c r="N96" s="101">
        <v>1692.6782608822311</v>
      </c>
      <c r="O96" s="101">
        <v>1611.2481086139028</v>
      </c>
      <c r="P96" s="101">
        <v>1599.9507043335877</v>
      </c>
      <c r="Q96" s="101">
        <v>1513.8241977831308</v>
      </c>
      <c r="R96" s="101">
        <v>1499.4912277375797</v>
      </c>
      <c r="S96" s="101">
        <v>1486.7007817962767</v>
      </c>
      <c r="T96" s="101">
        <v>1452.8369812836463</v>
      </c>
      <c r="U96" s="101">
        <v>1439.7642950700008</v>
      </c>
      <c r="V96" s="101">
        <v>1373.5304096156358</v>
      </c>
      <c r="W96" s="101">
        <v>1212.1445128923644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1259.1948032610712</v>
      </c>
      <c r="D97" s="104">
        <v>1338.2347803651799</v>
      </c>
      <c r="E97" s="104">
        <v>1244.0928175995862</v>
      </c>
      <c r="F97" s="104">
        <v>1334.9278457360067</v>
      </c>
      <c r="G97" s="104">
        <v>1265.0235048091872</v>
      </c>
      <c r="H97" s="104">
        <v>1255.8944426028497</v>
      </c>
      <c r="I97" s="104">
        <v>1197.6550972728833</v>
      </c>
      <c r="J97" s="104">
        <v>1203.6528294877871</v>
      </c>
      <c r="K97" s="104">
        <v>1169.5699385402907</v>
      </c>
      <c r="L97" s="104">
        <v>1227.5798790440981</v>
      </c>
      <c r="M97" s="104">
        <v>1332.4012350197811</v>
      </c>
      <c r="N97" s="104">
        <v>1232.2695343472465</v>
      </c>
      <c r="O97" s="104">
        <v>1186.1296699309971</v>
      </c>
      <c r="P97" s="104">
        <v>1234.7380436286198</v>
      </c>
      <c r="Q97" s="104">
        <v>1156.1737027378074</v>
      </c>
      <c r="R97" s="104">
        <v>1156.4427465755409</v>
      </c>
      <c r="S97" s="104">
        <v>1164.2602765632669</v>
      </c>
      <c r="T97" s="104">
        <v>1143.3367916113591</v>
      </c>
      <c r="U97" s="104">
        <v>1149.2730691670617</v>
      </c>
      <c r="V97" s="104">
        <v>1101.0330307800584</v>
      </c>
      <c r="W97" s="104">
        <v>991.84128600861698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278.24373488904081</v>
      </c>
      <c r="D98" s="98">
        <v>342.88965976134659</v>
      </c>
      <c r="E98" s="98">
        <v>270.20884117432809</v>
      </c>
      <c r="F98" s="98">
        <v>355.84971249767199</v>
      </c>
      <c r="G98" s="98">
        <v>290.89453998277571</v>
      </c>
      <c r="H98" s="98">
        <v>292.49762475848758</v>
      </c>
      <c r="I98" s="98">
        <v>280.10163167254694</v>
      </c>
      <c r="J98" s="98">
        <v>348.09680691270188</v>
      </c>
      <c r="K98" s="98">
        <v>287.57087232740014</v>
      </c>
      <c r="L98" s="98">
        <v>279.79924757549054</v>
      </c>
      <c r="M98" s="98">
        <v>352.55518724290948</v>
      </c>
      <c r="N98" s="98">
        <v>254.26092408090827</v>
      </c>
      <c r="O98" s="98">
        <v>238.15212499405123</v>
      </c>
      <c r="P98" s="98">
        <v>359.88636028775488</v>
      </c>
      <c r="Q98" s="98">
        <v>243.90361349019017</v>
      </c>
      <c r="R98" s="98">
        <v>232.90166415724991</v>
      </c>
      <c r="S98" s="98">
        <v>247.78772998683783</v>
      </c>
      <c r="T98" s="98">
        <v>218.66431742380925</v>
      </c>
      <c r="U98" s="98">
        <v>247.08846448928423</v>
      </c>
      <c r="V98" s="98">
        <v>217.88333667834632</v>
      </c>
      <c r="W98" s="98">
        <v>240.35065971412035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980.95106837203059</v>
      </c>
      <c r="D99" s="98">
        <v>995.34512060383338</v>
      </c>
      <c r="E99" s="98">
        <v>973.88397642525831</v>
      </c>
      <c r="F99" s="98">
        <v>979.07813323833466</v>
      </c>
      <c r="G99" s="98">
        <v>974.12896482641133</v>
      </c>
      <c r="H99" s="98">
        <v>963.3968178443622</v>
      </c>
      <c r="I99" s="98">
        <v>917.55346560033638</v>
      </c>
      <c r="J99" s="98">
        <v>855.55602257508519</v>
      </c>
      <c r="K99" s="98">
        <v>881.99906621289051</v>
      </c>
      <c r="L99" s="98">
        <v>947.78063146860745</v>
      </c>
      <c r="M99" s="98">
        <v>979.84604777687184</v>
      </c>
      <c r="N99" s="98">
        <v>978.00861026633822</v>
      </c>
      <c r="O99" s="98">
        <v>947.97754493694583</v>
      </c>
      <c r="P99" s="98">
        <v>874.85168334086495</v>
      </c>
      <c r="Q99" s="98">
        <v>912.27008924761731</v>
      </c>
      <c r="R99" s="98">
        <v>923.54108241829124</v>
      </c>
      <c r="S99" s="98">
        <v>916.47254657642907</v>
      </c>
      <c r="T99" s="98">
        <v>924.67247418754982</v>
      </c>
      <c r="U99" s="98">
        <v>902.18460467777754</v>
      </c>
      <c r="V99" s="98">
        <v>883.14969410171216</v>
      </c>
      <c r="W99" s="98">
        <v>751.49062629449656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881.37161688752167</v>
      </c>
      <c r="D100" s="122">
        <v>904.47063612461181</v>
      </c>
      <c r="E100" s="122">
        <v>868.1790552270254</v>
      </c>
      <c r="F100" s="122">
        <v>974.92955607205363</v>
      </c>
      <c r="G100" s="122">
        <v>818.39390422197744</v>
      </c>
      <c r="H100" s="122">
        <v>848.02620085914111</v>
      </c>
      <c r="I100" s="122">
        <v>787.04425850692405</v>
      </c>
      <c r="J100" s="122">
        <v>782.86518862686171</v>
      </c>
      <c r="K100" s="122">
        <v>733.97287164257705</v>
      </c>
      <c r="L100" s="122">
        <v>694.98520298199196</v>
      </c>
      <c r="M100" s="122">
        <v>690.47507934677765</v>
      </c>
      <c r="N100" s="122">
        <v>610.35396744709772</v>
      </c>
      <c r="O100" s="122">
        <v>647.53775240116533</v>
      </c>
      <c r="P100" s="122">
        <v>600.95339348994435</v>
      </c>
      <c r="Q100" s="122">
        <v>600.90963619986007</v>
      </c>
      <c r="R100" s="122">
        <v>611.67722133717314</v>
      </c>
      <c r="S100" s="122">
        <v>667.46550988666934</v>
      </c>
      <c r="T100" s="122">
        <v>673.16214542808768</v>
      </c>
      <c r="U100" s="122">
        <v>657.03651840182818</v>
      </c>
      <c r="V100" s="122">
        <v>673.15481368455448</v>
      </c>
      <c r="W100" s="122">
        <v>648.98363191463022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1004.3201602339744</v>
      </c>
      <c r="D101" s="98">
        <v>1148.7661852979713</v>
      </c>
      <c r="E101" s="98">
        <v>995.75640454441179</v>
      </c>
      <c r="F101" s="98">
        <v>1016.9339119687866</v>
      </c>
      <c r="G101" s="98">
        <v>981.25932016210788</v>
      </c>
      <c r="H101" s="98">
        <v>962.85339395139511</v>
      </c>
      <c r="I101" s="98">
        <v>1022.2234550060709</v>
      </c>
      <c r="J101" s="98">
        <v>879.08106264350965</v>
      </c>
      <c r="K101" s="98">
        <v>893.28900783891049</v>
      </c>
      <c r="L101" s="98">
        <v>962.85779826911346</v>
      </c>
      <c r="M101" s="98">
        <v>774.99347955659641</v>
      </c>
      <c r="N101" s="98">
        <v>711.42868253098061</v>
      </c>
      <c r="O101" s="98">
        <v>762.54442281692684</v>
      </c>
      <c r="P101" s="98">
        <v>765.89359739293593</v>
      </c>
      <c r="Q101" s="98">
        <v>758.4192000388017</v>
      </c>
      <c r="R101" s="98">
        <v>748.97021041087135</v>
      </c>
      <c r="S101" s="98">
        <v>855.8590205884783</v>
      </c>
      <c r="T101" s="98">
        <v>831.61900332950734</v>
      </c>
      <c r="U101" s="98">
        <v>848.93339080093222</v>
      </c>
      <c r="V101" s="98">
        <v>822.09891578710278</v>
      </c>
      <c r="W101" s="98">
        <v>895.85301436443046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998.00060874924043</v>
      </c>
      <c r="D102" s="98">
        <v>1014.1850236005527</v>
      </c>
      <c r="E102" s="98">
        <v>992.37560977710984</v>
      </c>
      <c r="F102" s="98">
        <v>1064.981747592562</v>
      </c>
      <c r="G102" s="98">
        <v>997.31409396123297</v>
      </c>
      <c r="H102" s="98">
        <v>958.37865162231901</v>
      </c>
      <c r="I102" s="98">
        <v>874.0554908234302</v>
      </c>
      <c r="J102" s="98">
        <v>857.94899079645779</v>
      </c>
      <c r="K102" s="98">
        <v>815.93557208181278</v>
      </c>
      <c r="L102" s="98">
        <v>796.21244118188156</v>
      </c>
      <c r="M102" s="98">
        <v>815.19359872600523</v>
      </c>
      <c r="N102" s="98">
        <v>706.9292097002434</v>
      </c>
      <c r="O102" s="98">
        <v>705.4634437517459</v>
      </c>
      <c r="P102" s="98">
        <v>726.86843363371452</v>
      </c>
      <c r="Q102" s="98">
        <v>694.50846206645065</v>
      </c>
      <c r="R102" s="98">
        <v>724.41087637214696</v>
      </c>
      <c r="S102" s="98">
        <v>786.2767681742173</v>
      </c>
      <c r="T102" s="98">
        <v>811.7567031905927</v>
      </c>
      <c r="U102" s="98">
        <v>807.61094967786323</v>
      </c>
      <c r="V102" s="98">
        <v>823.99099073328318</v>
      </c>
      <c r="W102" s="98">
        <v>796.75042342126653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821.56793004629185</v>
      </c>
      <c r="D103" s="33">
        <v>829.75950577651361</v>
      </c>
      <c r="E103" s="33">
        <v>757.49150973468613</v>
      </c>
      <c r="F103" s="33">
        <v>905.72175694101099</v>
      </c>
      <c r="G103" s="33">
        <v>734.26533538661363</v>
      </c>
      <c r="H103" s="33">
        <v>796.80107635764739</v>
      </c>
      <c r="I103" s="33">
        <v>736.74101725622529</v>
      </c>
      <c r="J103" s="33">
        <v>661.36967370639945</v>
      </c>
      <c r="K103" s="33">
        <v>667.42993025837563</v>
      </c>
      <c r="L103" s="33">
        <v>622.98686725869288</v>
      </c>
      <c r="M103" s="33">
        <v>616.7474980242622</v>
      </c>
      <c r="N103" s="33">
        <v>539.78306140605332</v>
      </c>
      <c r="O103" s="33">
        <v>608.82660270247857</v>
      </c>
      <c r="P103" s="33">
        <v>508.75220581234288</v>
      </c>
      <c r="Q103" s="33">
        <v>543.75151948526718</v>
      </c>
      <c r="R103" s="33">
        <v>528.03833407576917</v>
      </c>
      <c r="S103" s="33">
        <v>612.26839193729359</v>
      </c>
      <c r="T103" s="33">
        <v>597.24934112512221</v>
      </c>
      <c r="U103" s="33">
        <v>583.28134461267416</v>
      </c>
      <c r="V103" s="33">
        <v>594.87428518068043</v>
      </c>
      <c r="W103" s="33">
        <v>569.18667133838471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9136.8073475591118</v>
      </c>
      <c r="D105" s="117">
        <f t="shared" si="35"/>
        <v>9397.415780015428</v>
      </c>
      <c r="E105" s="117">
        <f t="shared" si="35"/>
        <v>10138.764363186201</v>
      </c>
      <c r="F105" s="117">
        <f t="shared" si="35"/>
        <v>10088.318246910838</v>
      </c>
      <c r="G105" s="117">
        <f t="shared" si="35"/>
        <v>10143.614083996808</v>
      </c>
      <c r="H105" s="117">
        <f t="shared" si="35"/>
        <v>10113.805893609424</v>
      </c>
      <c r="I105" s="117">
        <f t="shared" si="35"/>
        <v>9880.3914458688341</v>
      </c>
      <c r="J105" s="117">
        <f t="shared" si="35"/>
        <v>10294.428090051759</v>
      </c>
      <c r="K105" s="117">
        <f t="shared" si="35"/>
        <v>11161.123291253563</v>
      </c>
      <c r="L105" s="117">
        <f t="shared" si="35"/>
        <v>0</v>
      </c>
      <c r="M105" s="117">
        <f t="shared" si="35"/>
        <v>8954.9684980600905</v>
      </c>
      <c r="N105" s="117">
        <f t="shared" si="35"/>
        <v>10818.200300970149</v>
      </c>
      <c r="O105" s="117">
        <f t="shared" si="35"/>
        <v>11024.101353683896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8436.4147992889102</v>
      </c>
      <c r="S105" s="117">
        <f t="shared" si="36"/>
        <v>8179.0172333740875</v>
      </c>
      <c r="T105" s="117">
        <f t="shared" si="36"/>
        <v>8709.4466212380321</v>
      </c>
      <c r="U105" s="117">
        <f t="shared" si="36"/>
        <v>8108.6514012143798</v>
      </c>
      <c r="V105" s="117">
        <f t="shared" si="36"/>
        <v>7170.146463032167</v>
      </c>
      <c r="W105" s="117">
        <f t="shared" ref="W105" si="37">W106+W109+W111+W120</f>
        <v>6357.3893417824584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6436.0011910925887</v>
      </c>
      <c r="D106" s="122">
        <f t="shared" si="38"/>
        <v>6623.0447329293429</v>
      </c>
      <c r="E106" s="122">
        <f t="shared" si="38"/>
        <v>7133.4373103178004</v>
      </c>
      <c r="F106" s="122">
        <f t="shared" si="38"/>
        <v>7218.4979472388868</v>
      </c>
      <c r="G106" s="122">
        <f t="shared" si="38"/>
        <v>7558.365449405107</v>
      </c>
      <c r="H106" s="122">
        <f t="shared" si="38"/>
        <v>7460.3627053843002</v>
      </c>
      <c r="I106" s="122">
        <f t="shared" si="38"/>
        <v>7476.9849334680675</v>
      </c>
      <c r="J106" s="122">
        <f t="shared" si="38"/>
        <v>7928.8507340073047</v>
      </c>
      <c r="K106" s="122">
        <f t="shared" si="38"/>
        <v>8742.9965755427293</v>
      </c>
      <c r="L106" s="122">
        <f t="shared" si="38"/>
        <v>0</v>
      </c>
      <c r="M106" s="122">
        <f t="shared" si="38"/>
        <v>6616.2774536925945</v>
      </c>
      <c r="N106" s="122">
        <f t="shared" si="38"/>
        <v>8456.0808141326888</v>
      </c>
      <c r="O106" s="122">
        <f t="shared" si="38"/>
        <v>8705.3401162769569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6472.4845299488688</v>
      </c>
      <c r="S106" s="122">
        <f t="shared" si="39"/>
        <v>6115.9103314969525</v>
      </c>
      <c r="T106" s="122">
        <f t="shared" si="39"/>
        <v>6530.8683092124411</v>
      </c>
      <c r="U106" s="122">
        <f t="shared" si="39"/>
        <v>6027.483916446271</v>
      </c>
      <c r="V106" s="122">
        <f t="shared" si="39"/>
        <v>5211.1248173242393</v>
      </c>
      <c r="W106" s="122">
        <f t="shared" ref="W106" si="40">SUM(W107:W108)</f>
        <v>4600.3628083586591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6411.3641231509328</v>
      </c>
      <c r="D107" s="98">
        <v>6597.8341607668108</v>
      </c>
      <c r="E107" s="98">
        <v>7108.7496450805975</v>
      </c>
      <c r="F107" s="98">
        <v>7191.9067666746132</v>
      </c>
      <c r="G107" s="98">
        <v>7530.7319065550155</v>
      </c>
      <c r="H107" s="98">
        <v>7433.7473714293819</v>
      </c>
      <c r="I107" s="98">
        <v>7450.8508896330914</v>
      </c>
      <c r="J107" s="98">
        <v>7902.2125642719066</v>
      </c>
      <c r="K107" s="98">
        <v>8713.8393226854096</v>
      </c>
      <c r="L107" s="98">
        <v>0</v>
      </c>
      <c r="M107" s="98">
        <v>6593.4656868751681</v>
      </c>
      <c r="N107" s="98">
        <v>8428.5434919325344</v>
      </c>
      <c r="O107" s="98">
        <v>8674.9947394401861</v>
      </c>
      <c r="P107" s="98">
        <v>0</v>
      </c>
      <c r="Q107" s="98">
        <v>0</v>
      </c>
      <c r="R107" s="98">
        <v>6451.29020822442</v>
      </c>
      <c r="S107" s="98">
        <v>6095.9656097414363</v>
      </c>
      <c r="T107" s="98">
        <v>6509.722053237364</v>
      </c>
      <c r="U107" s="98">
        <v>6007.7829306725534</v>
      </c>
      <c r="V107" s="98">
        <v>5194.1261787941257</v>
      </c>
      <c r="W107" s="98">
        <v>4585.8244286389327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24.63706794165568</v>
      </c>
      <c r="D108" s="98">
        <v>25.210572162532511</v>
      </c>
      <c r="E108" s="98">
        <v>24.687665237202712</v>
      </c>
      <c r="F108" s="98">
        <v>26.591180564273287</v>
      </c>
      <c r="G108" s="98">
        <v>27.633542850091111</v>
      </c>
      <c r="H108" s="98">
        <v>26.615333954918</v>
      </c>
      <c r="I108" s="98">
        <v>26.134043834975913</v>
      </c>
      <c r="J108" s="98">
        <v>26.638169735397788</v>
      </c>
      <c r="K108" s="98">
        <v>29.15725285731946</v>
      </c>
      <c r="L108" s="98">
        <v>0</v>
      </c>
      <c r="M108" s="98">
        <v>22.811766817426751</v>
      </c>
      <c r="N108" s="98">
        <v>27.537322200153639</v>
      </c>
      <c r="O108" s="98">
        <v>30.345376836771457</v>
      </c>
      <c r="P108" s="98">
        <v>0</v>
      </c>
      <c r="Q108" s="98">
        <v>0</v>
      </c>
      <c r="R108" s="98">
        <v>21.194321724449193</v>
      </c>
      <c r="S108" s="98">
        <v>19.944721755516547</v>
      </c>
      <c r="T108" s="98">
        <v>21.146255975077327</v>
      </c>
      <c r="U108" s="98">
        <v>19.700985773717335</v>
      </c>
      <c r="V108" s="98">
        <v>16.998638530113301</v>
      </c>
      <c r="W108" s="98">
        <v>14.538379719726358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88.69233419930967</v>
      </c>
      <c r="D109" s="122">
        <f t="shared" si="41"/>
        <v>166.23301887301045</v>
      </c>
      <c r="E109" s="122">
        <f t="shared" si="41"/>
        <v>485.65863954367444</v>
      </c>
      <c r="F109" s="122">
        <f t="shared" si="41"/>
        <v>102.08626569275775</v>
      </c>
      <c r="G109" s="122">
        <f t="shared" si="41"/>
        <v>92.982506434699332</v>
      </c>
      <c r="H109" s="122">
        <f t="shared" si="41"/>
        <v>129.02679032671767</v>
      </c>
      <c r="I109" s="122">
        <f t="shared" si="41"/>
        <v>139.91481361514451</v>
      </c>
      <c r="J109" s="122">
        <f t="shared" si="41"/>
        <v>184.02272586503545</v>
      </c>
      <c r="K109" s="122">
        <f t="shared" si="41"/>
        <v>149.39591498898176</v>
      </c>
      <c r="L109" s="122">
        <f t="shared" si="41"/>
        <v>0</v>
      </c>
      <c r="M109" s="122">
        <f t="shared" si="41"/>
        <v>55.824661124705976</v>
      </c>
      <c r="N109" s="122">
        <f t="shared" si="41"/>
        <v>163.39162570640016</v>
      </c>
      <c r="O109" s="122">
        <f t="shared" si="41"/>
        <v>100.87076763754779</v>
      </c>
      <c r="P109" s="122">
        <f t="shared" si="41"/>
        <v>0</v>
      </c>
      <c r="Q109" s="122">
        <f t="shared" si="41"/>
        <v>0</v>
      </c>
      <c r="R109" s="122">
        <f t="shared" si="41"/>
        <v>77.827202969699968</v>
      </c>
      <c r="S109" s="122">
        <f t="shared" si="41"/>
        <v>108.95463978945889</v>
      </c>
      <c r="T109" s="122">
        <f t="shared" si="41"/>
        <v>148.91858610151661</v>
      </c>
      <c r="U109" s="122">
        <f t="shared" si="41"/>
        <v>115.73543784459535</v>
      </c>
      <c r="V109" s="122">
        <f t="shared" si="41"/>
        <v>76.733086879266224</v>
      </c>
      <c r="W109" s="122">
        <f t="shared" si="41"/>
        <v>25.376536463825172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88.69233419930967</v>
      </c>
      <c r="D110" s="98">
        <f>IF(RES_hhdet_in_fec!D110=0,0,RES_hhdet_in_fec!D110*1000*11630/RES_hhdet_in_new!D107)</f>
        <v>166.23301887301045</v>
      </c>
      <c r="E110" s="98">
        <f>IF(RES_hhdet_in_fec!E110=0,0,RES_hhdet_in_fec!E110*1000*11630/RES_hhdet_in_new!E107)</f>
        <v>485.65863954367444</v>
      </c>
      <c r="F110" s="98">
        <f>IF(RES_hhdet_in_fec!F110=0,0,RES_hhdet_in_fec!F110*1000*11630/RES_hhdet_in_new!F107)</f>
        <v>102.08626569275775</v>
      </c>
      <c r="G110" s="98">
        <f>IF(RES_hhdet_in_fec!G110=0,0,RES_hhdet_in_fec!G110*1000*11630/RES_hhdet_in_new!G107)</f>
        <v>92.982506434699332</v>
      </c>
      <c r="H110" s="98">
        <f>IF(RES_hhdet_in_fec!H110=0,0,RES_hhdet_in_fec!H110*1000*11630/RES_hhdet_in_new!H107)</f>
        <v>129.02679032671767</v>
      </c>
      <c r="I110" s="98">
        <f>IF(RES_hhdet_in_fec!I110=0,0,RES_hhdet_in_fec!I110*1000*11630/RES_hhdet_in_new!I107)</f>
        <v>139.91481361514451</v>
      </c>
      <c r="J110" s="98">
        <f>IF(RES_hhdet_in_fec!J110=0,0,RES_hhdet_in_fec!J110*1000*11630/RES_hhdet_in_new!J107)</f>
        <v>184.02272586503545</v>
      </c>
      <c r="K110" s="98">
        <f>IF(RES_hhdet_in_fec!K110=0,0,RES_hhdet_in_fec!K110*1000*11630/RES_hhdet_in_new!K107)</f>
        <v>149.39591498898176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55.824661124705976</v>
      </c>
      <c r="N110" s="98">
        <f>IF(RES_hhdet_in_fec!N110=0,0,RES_hhdet_in_fec!N110*1000*11630/RES_hhdet_in_new!N107)</f>
        <v>163.39162570640016</v>
      </c>
      <c r="O110" s="98">
        <f>IF(RES_hhdet_in_fec!O110=0,0,RES_hhdet_in_fec!O110*1000*11630/RES_hhdet_in_new!O107)</f>
        <v>100.87076763754779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77.827202969699968</v>
      </c>
      <c r="S110" s="98">
        <f>IF(RES_hhdet_in_fec!S110=0,0,RES_hhdet_in_fec!S110*1000*11630/RES_hhdet_in_new!S107)</f>
        <v>108.95463978945889</v>
      </c>
      <c r="T110" s="98">
        <f>IF(RES_hhdet_in_fec!T110=0,0,RES_hhdet_in_fec!T110*1000*11630/RES_hhdet_in_new!T107)</f>
        <v>148.91858610151661</v>
      </c>
      <c r="U110" s="98">
        <f>IF(RES_hhdet_in_fec!U110=0,0,RES_hhdet_in_fec!U110*1000*11630/RES_hhdet_in_new!U107)</f>
        <v>115.73543784459535</v>
      </c>
      <c r="V110" s="98">
        <f>IF(RES_hhdet_in_fec!V110=0,0,RES_hhdet_in_fec!V110*1000*11630/RES_hhdet_in_new!V107)</f>
        <v>76.733086879266224</v>
      </c>
      <c r="W110" s="98">
        <f>IF(RES_hhdet_in_fec!W110=0,0,RES_hhdet_in_fec!W110*1000*11630/RES_hhdet_in_new!W107)</f>
        <v>25.376536463825172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1733.4647314640856</v>
      </c>
      <c r="D111" s="122">
        <v>1713.2871632045467</v>
      </c>
      <c r="E111" s="122">
        <v>1661.5122892861448</v>
      </c>
      <c r="F111" s="122">
        <v>1795.6539476000362</v>
      </c>
      <c r="G111" s="122">
        <v>1679.0861651980024</v>
      </c>
      <c r="H111" s="122">
        <v>1682.1226061749771</v>
      </c>
      <c r="I111" s="122">
        <v>1488.7700824576166</v>
      </c>
      <c r="J111" s="122">
        <v>1407.8539181358428</v>
      </c>
      <c r="K111" s="122">
        <v>1533.7983059982782</v>
      </c>
      <c r="L111" s="122">
        <v>0</v>
      </c>
      <c r="M111" s="122">
        <v>1591.7015974553733</v>
      </c>
      <c r="N111" s="122">
        <v>1594.6578196118567</v>
      </c>
      <c r="O111" s="122">
        <v>1576.8515867171591</v>
      </c>
      <c r="P111" s="122">
        <v>0</v>
      </c>
      <c r="Q111" s="122">
        <v>0</v>
      </c>
      <c r="R111" s="122">
        <v>1286.656535095889</v>
      </c>
      <c r="S111" s="122">
        <v>1293.8815594643349</v>
      </c>
      <c r="T111" s="122">
        <v>1365.8391345027719</v>
      </c>
      <c r="U111" s="122">
        <v>1312.5311697044012</v>
      </c>
      <c r="V111" s="122">
        <v>1215.4061661885914</v>
      </c>
      <c r="W111" s="122">
        <v>1098.7454750383833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1544.8379255767077</v>
      </c>
      <c r="D112" s="98">
        <v>1579.8138859791932</v>
      </c>
      <c r="E112" s="98">
        <v>1428.6701717263531</v>
      </c>
      <c r="F112" s="98">
        <v>1473.348286331779</v>
      </c>
      <c r="G112" s="98">
        <v>1361.9570195372185</v>
      </c>
      <c r="H112" s="98">
        <v>1436.5112352314416</v>
      </c>
      <c r="I112" s="98">
        <v>1432.0187452990385</v>
      </c>
      <c r="J112" s="98">
        <v>1407.8539181358428</v>
      </c>
      <c r="K112" s="98">
        <v>1533.7983059982782</v>
      </c>
      <c r="L112" s="98">
        <v>0</v>
      </c>
      <c r="M112" s="98">
        <v>1381.5554390969539</v>
      </c>
      <c r="N112" s="98">
        <v>1598.3371988153417</v>
      </c>
      <c r="O112" s="98">
        <v>1624.7736452331478</v>
      </c>
      <c r="P112" s="98">
        <v>0</v>
      </c>
      <c r="Q112" s="98">
        <v>0</v>
      </c>
      <c r="R112" s="98">
        <v>1280.2356486553626</v>
      </c>
      <c r="S112" s="98">
        <v>1265.6143972706511</v>
      </c>
      <c r="T112" s="98">
        <v>1364.2994866047236</v>
      </c>
      <c r="U112" s="98">
        <v>1305.5601542179259</v>
      </c>
      <c r="V112" s="98">
        <v>1196.2865802095864</v>
      </c>
      <c r="W112" s="98">
        <v>1104.8795846046617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1106.7768942623311</v>
      </c>
      <c r="S113" s="98">
        <v>0</v>
      </c>
      <c r="T113" s="98">
        <v>0</v>
      </c>
      <c r="U113" s="98">
        <v>0</v>
      </c>
      <c r="V113" s="98">
        <v>0</v>
      </c>
      <c r="W113" s="98">
        <v>957.30021575604167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196.8435704497704</v>
      </c>
      <c r="S114" s="101">
        <v>0</v>
      </c>
      <c r="T114" s="101">
        <v>0</v>
      </c>
      <c r="U114" s="101">
        <v>0</v>
      </c>
      <c r="V114" s="101">
        <v>0</v>
      </c>
      <c r="W114" s="101">
        <v>18.84081356348846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909.93332381256073</v>
      </c>
      <c r="S115" s="104">
        <v>0</v>
      </c>
      <c r="T115" s="104">
        <v>0</v>
      </c>
      <c r="U115" s="104">
        <v>0</v>
      </c>
      <c r="V115" s="104">
        <v>0</v>
      </c>
      <c r="W115" s="104">
        <v>938.45940219255317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1779.8889614534264</v>
      </c>
      <c r="D116" s="101">
        <v>1863.4446000830696</v>
      </c>
      <c r="E116" s="101">
        <v>1754.6491363100608</v>
      </c>
      <c r="F116" s="101">
        <v>1844.993338271591</v>
      </c>
      <c r="G116" s="101">
        <v>1768.4656927307021</v>
      </c>
      <c r="H116" s="101">
        <v>1750.5787585999617</v>
      </c>
      <c r="I116" s="101">
        <v>1664.391742907507</v>
      </c>
      <c r="J116" s="101">
        <v>0</v>
      </c>
      <c r="K116" s="101">
        <v>0</v>
      </c>
      <c r="L116" s="101">
        <v>0</v>
      </c>
      <c r="M116" s="101">
        <v>1807.9920313234391</v>
      </c>
      <c r="N116" s="101">
        <v>1692.6782608822316</v>
      </c>
      <c r="O116" s="101">
        <v>1611.2481086139026</v>
      </c>
      <c r="P116" s="101">
        <v>0</v>
      </c>
      <c r="Q116" s="101">
        <v>0</v>
      </c>
      <c r="R116" s="101">
        <v>1499.4912277375797</v>
      </c>
      <c r="S116" s="101">
        <v>1486.7007817962765</v>
      </c>
      <c r="T116" s="101">
        <v>1452.8369812836461</v>
      </c>
      <c r="U116" s="101">
        <v>1439.7642950700008</v>
      </c>
      <c r="V116" s="101">
        <v>1373.530409615636</v>
      </c>
      <c r="W116" s="101">
        <v>1212.1445128923647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1259.1948032610715</v>
      </c>
      <c r="D117" s="104">
        <v>0</v>
      </c>
      <c r="E117" s="104">
        <v>0</v>
      </c>
      <c r="F117" s="104">
        <v>1334.9278457360065</v>
      </c>
      <c r="G117" s="104">
        <v>1265.0235048091868</v>
      </c>
      <c r="H117" s="104">
        <v>1255.8944426028497</v>
      </c>
      <c r="I117" s="104">
        <v>1197.6550972728833</v>
      </c>
      <c r="J117" s="104">
        <v>0</v>
      </c>
      <c r="K117" s="104">
        <v>0</v>
      </c>
      <c r="L117" s="104">
        <v>0</v>
      </c>
      <c r="M117" s="104">
        <v>1332.4012350197813</v>
      </c>
      <c r="N117" s="104">
        <v>1232.2695343472465</v>
      </c>
      <c r="O117" s="104">
        <v>1186.1296699309969</v>
      </c>
      <c r="P117" s="104">
        <v>0</v>
      </c>
      <c r="Q117" s="104">
        <v>0</v>
      </c>
      <c r="R117" s="104">
        <v>1156.4427465755412</v>
      </c>
      <c r="S117" s="104">
        <v>1164.2602765632666</v>
      </c>
      <c r="T117" s="104">
        <v>1143.3367916113593</v>
      </c>
      <c r="U117" s="104">
        <v>1149.2730691670617</v>
      </c>
      <c r="V117" s="104">
        <v>1101.0330307800584</v>
      </c>
      <c r="W117" s="104">
        <v>991.84128600861663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278.24373488904081</v>
      </c>
      <c r="D118" s="98">
        <v>0</v>
      </c>
      <c r="E118" s="98">
        <v>0</v>
      </c>
      <c r="F118" s="98">
        <v>355.84971249767193</v>
      </c>
      <c r="G118" s="98">
        <v>290.89453998277571</v>
      </c>
      <c r="H118" s="98">
        <v>292.49762475848758</v>
      </c>
      <c r="I118" s="98">
        <v>280.10163167254694</v>
      </c>
      <c r="J118" s="98">
        <v>0</v>
      </c>
      <c r="K118" s="98">
        <v>0</v>
      </c>
      <c r="L118" s="98">
        <v>0</v>
      </c>
      <c r="M118" s="98">
        <v>352.55518724290948</v>
      </c>
      <c r="N118" s="98">
        <v>254.26092408090827</v>
      </c>
      <c r="O118" s="98">
        <v>238.15212499405129</v>
      </c>
      <c r="P118" s="98">
        <v>0</v>
      </c>
      <c r="Q118" s="98">
        <v>0</v>
      </c>
      <c r="R118" s="98">
        <v>232.90166415724988</v>
      </c>
      <c r="S118" s="98">
        <v>247.7877299868378</v>
      </c>
      <c r="T118" s="98">
        <v>218.66431742380922</v>
      </c>
      <c r="U118" s="98">
        <v>247.08846448928421</v>
      </c>
      <c r="V118" s="98">
        <v>217.8833366783463</v>
      </c>
      <c r="W118" s="98">
        <v>240.35065971412038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980.95106837203048</v>
      </c>
      <c r="D119" s="98">
        <v>0</v>
      </c>
      <c r="E119" s="98">
        <v>0</v>
      </c>
      <c r="F119" s="98">
        <v>979.07813323833454</v>
      </c>
      <c r="G119" s="98">
        <v>974.12896482641133</v>
      </c>
      <c r="H119" s="98">
        <v>963.39681784436232</v>
      </c>
      <c r="I119" s="98">
        <v>917.55346560033627</v>
      </c>
      <c r="J119" s="98">
        <v>0</v>
      </c>
      <c r="K119" s="98">
        <v>0</v>
      </c>
      <c r="L119" s="98">
        <v>0</v>
      </c>
      <c r="M119" s="98">
        <v>979.84604777687184</v>
      </c>
      <c r="N119" s="98">
        <v>978.00861026633822</v>
      </c>
      <c r="O119" s="98">
        <v>947.97754493694572</v>
      </c>
      <c r="P119" s="98">
        <v>0</v>
      </c>
      <c r="Q119" s="98">
        <v>0</v>
      </c>
      <c r="R119" s="98">
        <v>923.54108241829124</v>
      </c>
      <c r="S119" s="98">
        <v>916.47254657642884</v>
      </c>
      <c r="T119" s="98">
        <v>924.67247418755005</v>
      </c>
      <c r="U119" s="98">
        <v>902.18460467777766</v>
      </c>
      <c r="V119" s="98">
        <v>883.14969410171216</v>
      </c>
      <c r="W119" s="98">
        <v>751.49062629449634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878.64909080312805</v>
      </c>
      <c r="D120" s="122">
        <v>894.85086500852731</v>
      </c>
      <c r="E120" s="122">
        <v>858.15612403858199</v>
      </c>
      <c r="F120" s="122">
        <v>972.08008637915725</v>
      </c>
      <c r="G120" s="122">
        <v>813.17996295899934</v>
      </c>
      <c r="H120" s="122">
        <v>842.29379172342885</v>
      </c>
      <c r="I120" s="122">
        <v>774.72161632800555</v>
      </c>
      <c r="J120" s="122">
        <v>773.70071204357578</v>
      </c>
      <c r="K120" s="122">
        <v>734.93249472357445</v>
      </c>
      <c r="L120" s="122">
        <v>0</v>
      </c>
      <c r="M120" s="122">
        <v>691.16478578741578</v>
      </c>
      <c r="N120" s="122">
        <v>604.0700415192033</v>
      </c>
      <c r="O120" s="122">
        <v>641.03888305223416</v>
      </c>
      <c r="P120" s="122">
        <v>0</v>
      </c>
      <c r="Q120" s="122">
        <v>0</v>
      </c>
      <c r="R120" s="122">
        <v>599.4465312744519</v>
      </c>
      <c r="S120" s="122">
        <v>660.27070262334144</v>
      </c>
      <c r="T120" s="122">
        <v>663.82059142130277</v>
      </c>
      <c r="U120" s="122">
        <v>652.9008772191122</v>
      </c>
      <c r="V120" s="122">
        <v>666.88239264006972</v>
      </c>
      <c r="W120" s="122">
        <v>632.90452192159159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998.00060874924031</v>
      </c>
      <c r="D121" s="98">
        <v>1014.1850236005529</v>
      </c>
      <c r="E121" s="98">
        <v>992.37560977710984</v>
      </c>
      <c r="F121" s="98">
        <v>1064.9817475925622</v>
      </c>
      <c r="G121" s="98">
        <v>997.31409396123331</v>
      </c>
      <c r="H121" s="98">
        <v>958.37865162231913</v>
      </c>
      <c r="I121" s="98">
        <v>874.05549082343009</v>
      </c>
      <c r="J121" s="98">
        <v>857.94899079645791</v>
      </c>
      <c r="K121" s="98">
        <v>815.93557208181267</v>
      </c>
      <c r="L121" s="98">
        <v>0</v>
      </c>
      <c r="M121" s="98">
        <v>815.19359872600501</v>
      </c>
      <c r="N121" s="98">
        <v>706.92920970024352</v>
      </c>
      <c r="O121" s="98">
        <v>705.4634437517459</v>
      </c>
      <c r="P121" s="98">
        <v>0</v>
      </c>
      <c r="Q121" s="98">
        <v>0</v>
      </c>
      <c r="R121" s="98">
        <v>724.41087637214707</v>
      </c>
      <c r="S121" s="98">
        <v>786.2767681742173</v>
      </c>
      <c r="T121" s="98">
        <v>811.7567031905927</v>
      </c>
      <c r="U121" s="98">
        <v>807.61094967786323</v>
      </c>
      <c r="V121" s="98">
        <v>823.9909907332833</v>
      </c>
      <c r="W121" s="98">
        <v>796.75042342126665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821.56793004629162</v>
      </c>
      <c r="D122" s="33">
        <v>829.75950577651349</v>
      </c>
      <c r="E122" s="33">
        <v>757.49150973468613</v>
      </c>
      <c r="F122" s="33">
        <v>905.72175694101111</v>
      </c>
      <c r="G122" s="33">
        <v>734.26533538661374</v>
      </c>
      <c r="H122" s="33">
        <v>796.80107635764739</v>
      </c>
      <c r="I122" s="33">
        <v>736.7410172562254</v>
      </c>
      <c r="J122" s="33">
        <v>661.36967370639968</v>
      </c>
      <c r="K122" s="33">
        <v>667.42993025837563</v>
      </c>
      <c r="L122" s="33">
        <v>0</v>
      </c>
      <c r="M122" s="33">
        <v>616.74749802426209</v>
      </c>
      <c r="N122" s="33">
        <v>539.78306140605321</v>
      </c>
      <c r="O122" s="33">
        <v>608.82660270247857</v>
      </c>
      <c r="P122" s="33">
        <v>0</v>
      </c>
      <c r="Q122" s="33">
        <v>0</v>
      </c>
      <c r="R122" s="33">
        <v>528.03833407576906</v>
      </c>
      <c r="S122" s="33">
        <v>612.2683919372937</v>
      </c>
      <c r="T122" s="33">
        <v>597.24934112512221</v>
      </c>
      <c r="U122" s="33">
        <v>583.28134461267416</v>
      </c>
      <c r="V122" s="33">
        <v>594.87428518068032</v>
      </c>
      <c r="W122" s="33">
        <v>569.1866713383846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14289.241831256984</v>
      </c>
      <c r="G124" s="117">
        <f t="shared" si="42"/>
        <v>13820.299417356853</v>
      </c>
      <c r="H124" s="117">
        <f t="shared" si="42"/>
        <v>11986.221012923934</v>
      </c>
      <c r="I124" s="117">
        <f t="shared" si="42"/>
        <v>0</v>
      </c>
      <c r="J124" s="117">
        <f t="shared" si="42"/>
        <v>4973.5818960489923</v>
      </c>
      <c r="K124" s="117">
        <f t="shared" si="42"/>
        <v>4606.4841525307511</v>
      </c>
      <c r="L124" s="117">
        <f t="shared" si="42"/>
        <v>5945.3823365752232</v>
      </c>
      <c r="M124" s="117">
        <f t="shared" si="42"/>
        <v>11609.500611339732</v>
      </c>
      <c r="N124" s="117">
        <f t="shared" si="42"/>
        <v>10243.118498504333</v>
      </c>
      <c r="O124" s="117">
        <f t="shared" si="42"/>
        <v>10728.3367733796</v>
      </c>
      <c r="P124" s="117">
        <f t="shared" si="42"/>
        <v>8491.6246348486675</v>
      </c>
      <c r="Q124" s="117">
        <f t="shared" si="42"/>
        <v>8784.8031666551251</v>
      </c>
      <c r="R124" s="117">
        <f t="shared" ref="R124:V124" si="43">R125+R128+R130+R139</f>
        <v>8639.9901137538673</v>
      </c>
      <c r="S124" s="117">
        <f t="shared" si="43"/>
        <v>8079.1102049960118</v>
      </c>
      <c r="T124" s="117">
        <f t="shared" si="43"/>
        <v>9091.0101398678507</v>
      </c>
      <c r="U124" s="117">
        <f t="shared" si="43"/>
        <v>7435.9888872545826</v>
      </c>
      <c r="V124" s="117">
        <f t="shared" si="43"/>
        <v>0</v>
      </c>
      <c r="W124" s="117">
        <f t="shared" ref="W124" si="44">W125+W128+W130+W139</f>
        <v>0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11112.19189047592</v>
      </c>
      <c r="G125" s="122">
        <f t="shared" si="45"/>
        <v>11186.53202654989</v>
      </c>
      <c r="H125" s="122">
        <f t="shared" si="45"/>
        <v>9252.1610568034812</v>
      </c>
      <c r="I125" s="122">
        <f t="shared" si="45"/>
        <v>0</v>
      </c>
      <c r="J125" s="122">
        <f t="shared" si="45"/>
        <v>2760.8433909637542</v>
      </c>
      <c r="K125" s="122">
        <f t="shared" si="45"/>
        <v>2455.278972463967</v>
      </c>
      <c r="L125" s="122">
        <f t="shared" si="45"/>
        <v>3978.6882930842839</v>
      </c>
      <c r="M125" s="122">
        <f t="shared" si="45"/>
        <v>9111.8329162581686</v>
      </c>
      <c r="N125" s="122">
        <f t="shared" si="45"/>
        <v>8085.8053081921316</v>
      </c>
      <c r="O125" s="122">
        <f t="shared" si="45"/>
        <v>8538.3415338600043</v>
      </c>
      <c r="P125" s="122">
        <f t="shared" si="45"/>
        <v>6530.1374106953599</v>
      </c>
      <c r="Q125" s="122">
        <f t="shared" si="45"/>
        <v>6870.1021525240267</v>
      </c>
      <c r="R125" s="122">
        <f t="shared" ref="R125:V125" si="46">SUM(R126:R127)</f>
        <v>6664.4145438373571</v>
      </c>
      <c r="S125" s="122">
        <f t="shared" si="46"/>
        <v>6044.4931996483801</v>
      </c>
      <c r="T125" s="122">
        <f t="shared" si="46"/>
        <v>6911.081431197973</v>
      </c>
      <c r="U125" s="122">
        <f t="shared" si="46"/>
        <v>5374.0415371767549</v>
      </c>
      <c r="V125" s="122">
        <f t="shared" si="46"/>
        <v>0</v>
      </c>
      <c r="W125" s="122">
        <f t="shared" ref="W125" si="47">SUM(W126:W127)</f>
        <v>0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11072.307610355398</v>
      </c>
      <c r="G126" s="98">
        <v>11146.817950369665</v>
      </c>
      <c r="H126" s="98">
        <v>9220.2143376981094</v>
      </c>
      <c r="I126" s="98">
        <v>0</v>
      </c>
      <c r="J126" s="98">
        <v>2751.9214278657955</v>
      </c>
      <c r="K126" s="98">
        <v>2447.4247231291474</v>
      </c>
      <c r="L126" s="98">
        <v>3965.5762134871479</v>
      </c>
      <c r="M126" s="98">
        <v>9081.8083699584076</v>
      </c>
      <c r="N126" s="98">
        <v>8060.6244467238139</v>
      </c>
      <c r="O126" s="98">
        <v>8509.8011973713492</v>
      </c>
      <c r="P126" s="98">
        <v>6507.5858667788634</v>
      </c>
      <c r="Q126" s="98">
        <v>6848.3755041154054</v>
      </c>
      <c r="R126" s="98">
        <v>6643.2636094018771</v>
      </c>
      <c r="S126" s="98">
        <v>6025.338676334205</v>
      </c>
      <c r="T126" s="98">
        <v>6889.2795094591111</v>
      </c>
      <c r="U126" s="98">
        <v>5356.8844914767378</v>
      </c>
      <c r="V126" s="98">
        <v>0</v>
      </c>
      <c r="W126" s="98">
        <v>0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39.88428012052232</v>
      </c>
      <c r="G127" s="98">
        <v>39.7140761802249</v>
      </c>
      <c r="H127" s="98">
        <v>31.946719105371599</v>
      </c>
      <c r="I127" s="98">
        <v>0</v>
      </c>
      <c r="J127" s="98">
        <v>8.9219630979585283</v>
      </c>
      <c r="K127" s="98">
        <v>7.8542493348195235</v>
      </c>
      <c r="L127" s="98">
        <v>13.112079597135979</v>
      </c>
      <c r="M127" s="98">
        <v>30.024546299761489</v>
      </c>
      <c r="N127" s="98">
        <v>25.180861468317509</v>
      </c>
      <c r="O127" s="98">
        <v>28.540336488655033</v>
      </c>
      <c r="P127" s="98">
        <v>22.55154391649636</v>
      </c>
      <c r="Q127" s="98">
        <v>21.726648408621251</v>
      </c>
      <c r="R127" s="98">
        <v>21.150934435480007</v>
      </c>
      <c r="S127" s="98">
        <v>19.154523314175332</v>
      </c>
      <c r="T127" s="98">
        <v>21.801921738861441</v>
      </c>
      <c r="U127" s="98">
        <v>17.157045700017004</v>
      </c>
      <c r="V127" s="98">
        <v>0</v>
      </c>
      <c r="W127" s="98">
        <v>0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101.30129168859592</v>
      </c>
      <c r="G128" s="122">
        <f t="shared" si="48"/>
        <v>92.952941249823425</v>
      </c>
      <c r="H128" s="122">
        <f t="shared" si="48"/>
        <v>130.87540368357443</v>
      </c>
      <c r="I128" s="122">
        <f t="shared" si="48"/>
        <v>0</v>
      </c>
      <c r="J128" s="122">
        <f t="shared" si="48"/>
        <v>186.83182853521024</v>
      </c>
      <c r="K128" s="122">
        <f t="shared" si="48"/>
        <v>141.2956081008607</v>
      </c>
      <c r="L128" s="122">
        <f t="shared" si="48"/>
        <v>62.533102446818972</v>
      </c>
      <c r="M128" s="122">
        <f t="shared" si="48"/>
        <v>68.700172737320429</v>
      </c>
      <c r="N128" s="122">
        <f t="shared" si="48"/>
        <v>158.98064723779788</v>
      </c>
      <c r="O128" s="122">
        <f t="shared" si="48"/>
        <v>98.355619535041356</v>
      </c>
      <c r="P128" s="122">
        <f t="shared" si="48"/>
        <v>24.639990476641625</v>
      </c>
      <c r="Q128" s="122">
        <f t="shared" si="48"/>
        <v>42.969377769428064</v>
      </c>
      <c r="R128" s="122">
        <f t="shared" si="48"/>
        <v>76.790405276728876</v>
      </c>
      <c r="S128" s="122">
        <f t="shared" si="48"/>
        <v>107.41085235516334</v>
      </c>
      <c r="T128" s="122">
        <f t="shared" si="48"/>
        <v>150.01831713928664</v>
      </c>
      <c r="U128" s="122">
        <f t="shared" si="48"/>
        <v>115.46816990012286</v>
      </c>
      <c r="V128" s="122">
        <f t="shared" si="48"/>
        <v>0</v>
      </c>
      <c r="W128" s="122">
        <f t="shared" si="48"/>
        <v>0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0</v>
      </c>
      <c r="D129" s="98">
        <f>IF(RES_hhdet_in_fec!D129=0,0,RES_hhdet_in_fec!D129*1000*11630/RES_hhdet_in_new!D126)</f>
        <v>0</v>
      </c>
      <c r="E129" s="98">
        <f>IF(RES_hhdet_in_fec!E129=0,0,RES_hhdet_in_fec!E129*1000*11630/RES_hhdet_in_new!E126)</f>
        <v>0</v>
      </c>
      <c r="F129" s="98">
        <f>IF(RES_hhdet_in_fec!F129=0,0,RES_hhdet_in_fec!F129*1000*11630/RES_hhdet_in_new!F126)</f>
        <v>101.30129168859592</v>
      </c>
      <c r="G129" s="98">
        <f>IF(RES_hhdet_in_fec!G129=0,0,RES_hhdet_in_fec!G129*1000*11630/RES_hhdet_in_new!G126)</f>
        <v>92.952941249823425</v>
      </c>
      <c r="H129" s="98">
        <f>IF(RES_hhdet_in_fec!H129=0,0,RES_hhdet_in_fec!H129*1000*11630/RES_hhdet_in_new!H126)</f>
        <v>130.87540368357443</v>
      </c>
      <c r="I129" s="98">
        <f>IF(RES_hhdet_in_fec!I129=0,0,RES_hhdet_in_fec!I129*1000*11630/RES_hhdet_in_new!I126)</f>
        <v>0</v>
      </c>
      <c r="J129" s="98">
        <f>IF(RES_hhdet_in_fec!J129=0,0,RES_hhdet_in_fec!J129*1000*11630/RES_hhdet_in_new!J126)</f>
        <v>186.83182853521024</v>
      </c>
      <c r="K129" s="98">
        <f>IF(RES_hhdet_in_fec!K129=0,0,RES_hhdet_in_fec!K129*1000*11630/RES_hhdet_in_new!K126)</f>
        <v>141.2956081008607</v>
      </c>
      <c r="L129" s="98">
        <f>IF(RES_hhdet_in_fec!L129=0,0,RES_hhdet_in_fec!L129*1000*11630/RES_hhdet_in_new!L126)</f>
        <v>62.533102446818972</v>
      </c>
      <c r="M129" s="98">
        <f>IF(RES_hhdet_in_fec!M129=0,0,RES_hhdet_in_fec!M129*1000*11630/RES_hhdet_in_new!M126)</f>
        <v>68.700172737320429</v>
      </c>
      <c r="N129" s="98">
        <f>IF(RES_hhdet_in_fec!N129=0,0,RES_hhdet_in_fec!N129*1000*11630/RES_hhdet_in_new!N126)</f>
        <v>158.98064723779788</v>
      </c>
      <c r="O129" s="98">
        <f>IF(RES_hhdet_in_fec!O129=0,0,RES_hhdet_in_fec!O129*1000*11630/RES_hhdet_in_new!O126)</f>
        <v>98.355619535041356</v>
      </c>
      <c r="P129" s="98">
        <f>IF(RES_hhdet_in_fec!P129=0,0,RES_hhdet_in_fec!P129*1000*11630/RES_hhdet_in_new!P126)</f>
        <v>24.639990476641625</v>
      </c>
      <c r="Q129" s="98">
        <f>IF(RES_hhdet_in_fec!Q129=0,0,RES_hhdet_in_fec!Q129*1000*11630/RES_hhdet_in_new!Q126)</f>
        <v>42.969377769428064</v>
      </c>
      <c r="R129" s="98">
        <f>IF(RES_hhdet_in_fec!R129=0,0,RES_hhdet_in_fec!R129*1000*11630/RES_hhdet_in_new!R126)</f>
        <v>76.790405276728876</v>
      </c>
      <c r="S129" s="98">
        <f>IF(RES_hhdet_in_fec!S129=0,0,RES_hhdet_in_fec!S129*1000*11630/RES_hhdet_in_new!S126)</f>
        <v>107.41085235516334</v>
      </c>
      <c r="T129" s="98">
        <f>IF(RES_hhdet_in_fec!T129=0,0,RES_hhdet_in_fec!T129*1000*11630/RES_hhdet_in_new!T126)</f>
        <v>150.01831713928664</v>
      </c>
      <c r="U129" s="98">
        <f>IF(RES_hhdet_in_fec!U129=0,0,RES_hhdet_in_fec!U129*1000*11630/RES_hhdet_in_new!U126)</f>
        <v>115.46816990012286</v>
      </c>
      <c r="V129" s="98">
        <f>IF(RES_hhdet_in_fec!V129=0,0,RES_hhdet_in_fec!V129*1000*11630/RES_hhdet_in_new!V126)</f>
        <v>0</v>
      </c>
      <c r="W129" s="98">
        <f>IF(RES_hhdet_in_fec!W129=0,0,RES_hhdet_in_fec!W129*1000*11630/RES_hhdet_in_new!W126)</f>
        <v>0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2103.4902327561408</v>
      </c>
      <c r="G130" s="122">
        <v>1729.1818322368135</v>
      </c>
      <c r="H130" s="122">
        <v>1760.6123540759274</v>
      </c>
      <c r="I130" s="122">
        <v>0</v>
      </c>
      <c r="J130" s="122">
        <v>1252.2625829733558</v>
      </c>
      <c r="K130" s="122">
        <v>1281.182358152791</v>
      </c>
      <c r="L130" s="122">
        <v>1215.0211233511959</v>
      </c>
      <c r="M130" s="122">
        <v>1741.612944877699</v>
      </c>
      <c r="N130" s="122">
        <v>1394.2931008032072</v>
      </c>
      <c r="O130" s="122">
        <v>1451.6112228945906</v>
      </c>
      <c r="P130" s="122">
        <v>1347.2040034880001</v>
      </c>
      <c r="Q130" s="122">
        <v>1281.9213350898983</v>
      </c>
      <c r="R130" s="122">
        <v>1296.5358698072048</v>
      </c>
      <c r="S130" s="122">
        <v>1267.6573450565772</v>
      </c>
      <c r="T130" s="122">
        <v>1362.9404099484989</v>
      </c>
      <c r="U130" s="122">
        <v>1296.8351054112788</v>
      </c>
      <c r="V130" s="122">
        <v>0</v>
      </c>
      <c r="W130" s="122">
        <v>0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2164.0235019969659</v>
      </c>
      <c r="G131" s="98">
        <v>2043.6134590757772</v>
      </c>
      <c r="H131" s="98">
        <v>1760.9197906869401</v>
      </c>
      <c r="I131" s="98">
        <v>0</v>
      </c>
      <c r="J131" s="98">
        <v>499.2267016150825</v>
      </c>
      <c r="K131" s="98">
        <v>541.78355130283023</v>
      </c>
      <c r="L131" s="98">
        <v>924.81731005793165</v>
      </c>
      <c r="M131" s="98">
        <v>1742.365059284135</v>
      </c>
      <c r="N131" s="98">
        <v>1380.5441850090217</v>
      </c>
      <c r="O131" s="98">
        <v>1451.7795999628056</v>
      </c>
      <c r="P131" s="98">
        <v>1348.0722744049456</v>
      </c>
      <c r="Q131" s="98">
        <v>1272.6160210315272</v>
      </c>
      <c r="R131" s="98">
        <v>1278.1140192495909</v>
      </c>
      <c r="S131" s="98">
        <v>1189.1688412922244</v>
      </c>
      <c r="T131" s="98">
        <v>1476.8847224263511</v>
      </c>
      <c r="U131" s="98">
        <v>1217.9955611527375</v>
      </c>
      <c r="V131" s="98">
        <v>0</v>
      </c>
      <c r="W131" s="98">
        <v>0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1832.9604978415948</v>
      </c>
      <c r="G132" s="98">
        <v>0</v>
      </c>
      <c r="H132" s="98">
        <v>1490.6830096068393</v>
      </c>
      <c r="I132" s="98">
        <v>0</v>
      </c>
      <c r="J132" s="98">
        <v>0</v>
      </c>
      <c r="K132" s="98">
        <v>0</v>
      </c>
      <c r="L132" s="98">
        <v>811.91272840410102</v>
      </c>
      <c r="M132" s="98">
        <v>1508.0623001265333</v>
      </c>
      <c r="N132" s="98">
        <v>1190.8373404301738</v>
      </c>
      <c r="O132" s="98">
        <v>1262.3599572476267</v>
      </c>
      <c r="P132" s="98">
        <v>1197.8737743049587</v>
      </c>
      <c r="Q132" s="98">
        <v>1128.6873649477677</v>
      </c>
      <c r="R132" s="98">
        <v>1139.8104336518722</v>
      </c>
      <c r="S132" s="98">
        <v>1067.949830102317</v>
      </c>
      <c r="T132" s="98">
        <v>1332.3856204558242</v>
      </c>
      <c r="U132" s="98">
        <v>0</v>
      </c>
      <c r="V132" s="98">
        <v>0</v>
      </c>
      <c r="W132" s="98">
        <v>0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418.16688567719507</v>
      </c>
      <c r="G133" s="101">
        <v>0</v>
      </c>
      <c r="H133" s="101">
        <v>295.13150098328975</v>
      </c>
      <c r="I133" s="101">
        <v>0</v>
      </c>
      <c r="J133" s="101">
        <v>0</v>
      </c>
      <c r="K133" s="101">
        <v>0</v>
      </c>
      <c r="L133" s="101">
        <v>9.2481731005793133</v>
      </c>
      <c r="M133" s="101">
        <v>342.79701871266002</v>
      </c>
      <c r="N133" s="101">
        <v>208.34284632710234</v>
      </c>
      <c r="O133" s="101">
        <v>219.24786607585932</v>
      </c>
      <c r="P133" s="101">
        <v>301.83700628439124</v>
      </c>
      <c r="Q133" s="101">
        <v>205.98358438088482</v>
      </c>
      <c r="R133" s="101">
        <v>199.9116859671893</v>
      </c>
      <c r="S133" s="101">
        <v>196.55383033581285</v>
      </c>
      <c r="T133" s="101">
        <v>230.51084529427857</v>
      </c>
      <c r="U133" s="101">
        <v>0</v>
      </c>
      <c r="V133" s="101">
        <v>0</v>
      </c>
      <c r="W133" s="101">
        <v>0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1414.7936121643997</v>
      </c>
      <c r="G134" s="104">
        <v>0</v>
      </c>
      <c r="H134" s="104">
        <v>1195.5515086235498</v>
      </c>
      <c r="I134" s="104">
        <v>0</v>
      </c>
      <c r="J134" s="104">
        <v>0</v>
      </c>
      <c r="K134" s="104">
        <v>0</v>
      </c>
      <c r="L134" s="104">
        <v>802.66455530352164</v>
      </c>
      <c r="M134" s="104">
        <v>1165.2652814138733</v>
      </c>
      <c r="N134" s="104">
        <v>982.49449410307125</v>
      </c>
      <c r="O134" s="104">
        <v>1043.1120911717674</v>
      </c>
      <c r="P134" s="104">
        <v>896.03676802056737</v>
      </c>
      <c r="Q134" s="104">
        <v>922.70378056688298</v>
      </c>
      <c r="R134" s="104">
        <v>939.89874768468303</v>
      </c>
      <c r="S134" s="104">
        <v>871.39599976650413</v>
      </c>
      <c r="T134" s="104">
        <v>1101.8747751615458</v>
      </c>
      <c r="U134" s="104">
        <v>0</v>
      </c>
      <c r="V134" s="104">
        <v>0</v>
      </c>
      <c r="W134" s="104">
        <v>0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1844.9933382715915</v>
      </c>
      <c r="G135" s="101">
        <v>1768.4656927307021</v>
      </c>
      <c r="H135" s="101">
        <v>0</v>
      </c>
      <c r="I135" s="101">
        <v>0</v>
      </c>
      <c r="J135" s="101">
        <v>1634.6988366074165</v>
      </c>
      <c r="K135" s="101">
        <v>1609.8061541059997</v>
      </c>
      <c r="L135" s="101">
        <v>1695.1206594687367</v>
      </c>
      <c r="M135" s="101">
        <v>0</v>
      </c>
      <c r="N135" s="101">
        <v>1692.6782608822314</v>
      </c>
      <c r="O135" s="101">
        <v>1611.2481086139023</v>
      </c>
      <c r="P135" s="101">
        <v>0</v>
      </c>
      <c r="Q135" s="101">
        <v>1513.8241977831306</v>
      </c>
      <c r="R135" s="101">
        <v>1499.4912277375795</v>
      </c>
      <c r="S135" s="101">
        <v>1486.7007817962772</v>
      </c>
      <c r="T135" s="101">
        <v>1452.8369812836463</v>
      </c>
      <c r="U135" s="101">
        <v>1439.7642950700008</v>
      </c>
      <c r="V135" s="101">
        <v>0</v>
      </c>
      <c r="W135" s="101">
        <v>0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1334.9278457360065</v>
      </c>
      <c r="G136" s="104">
        <v>1265.023504809187</v>
      </c>
      <c r="H136" s="104">
        <v>0</v>
      </c>
      <c r="I136" s="104">
        <v>0</v>
      </c>
      <c r="J136" s="104">
        <v>1203.6528294877871</v>
      </c>
      <c r="K136" s="104">
        <v>1169.5699385402904</v>
      </c>
      <c r="L136" s="104">
        <v>1227.5798790440981</v>
      </c>
      <c r="M136" s="104">
        <v>0</v>
      </c>
      <c r="N136" s="104">
        <v>1232.2695343472467</v>
      </c>
      <c r="O136" s="104">
        <v>1186.1296699309969</v>
      </c>
      <c r="P136" s="104">
        <v>0</v>
      </c>
      <c r="Q136" s="104">
        <v>1156.1737027378074</v>
      </c>
      <c r="R136" s="104">
        <v>1156.4427465755409</v>
      </c>
      <c r="S136" s="104">
        <v>1164.2602765632669</v>
      </c>
      <c r="T136" s="104">
        <v>1143.3367916113591</v>
      </c>
      <c r="U136" s="104">
        <v>1149.2730691670615</v>
      </c>
      <c r="V136" s="104">
        <v>0</v>
      </c>
      <c r="W136" s="104">
        <v>0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355.84971249767187</v>
      </c>
      <c r="G137" s="98">
        <v>290.89453998277571</v>
      </c>
      <c r="H137" s="98">
        <v>0</v>
      </c>
      <c r="I137" s="98">
        <v>0</v>
      </c>
      <c r="J137" s="98">
        <v>348.09680691270182</v>
      </c>
      <c r="K137" s="98">
        <v>287.5708723274002</v>
      </c>
      <c r="L137" s="98">
        <v>279.79924757549048</v>
      </c>
      <c r="M137" s="98">
        <v>0</v>
      </c>
      <c r="N137" s="98">
        <v>254.26092408090832</v>
      </c>
      <c r="O137" s="98">
        <v>238.15212499405126</v>
      </c>
      <c r="P137" s="98">
        <v>0</v>
      </c>
      <c r="Q137" s="98">
        <v>243.9036134901902</v>
      </c>
      <c r="R137" s="98">
        <v>232.90166415724991</v>
      </c>
      <c r="S137" s="98">
        <v>247.7877299868378</v>
      </c>
      <c r="T137" s="98">
        <v>218.66431742380917</v>
      </c>
      <c r="U137" s="98">
        <v>247.08846448928418</v>
      </c>
      <c r="V137" s="98">
        <v>0</v>
      </c>
      <c r="W137" s="98">
        <v>0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979.07813323833454</v>
      </c>
      <c r="G138" s="98">
        <v>974.12896482641145</v>
      </c>
      <c r="H138" s="98">
        <v>0</v>
      </c>
      <c r="I138" s="98">
        <v>0</v>
      </c>
      <c r="J138" s="98">
        <v>855.55602257508519</v>
      </c>
      <c r="K138" s="98">
        <v>881.99906621289017</v>
      </c>
      <c r="L138" s="98">
        <v>947.78063146860768</v>
      </c>
      <c r="M138" s="98">
        <v>0</v>
      </c>
      <c r="N138" s="98">
        <v>978.00861026633856</v>
      </c>
      <c r="O138" s="98">
        <v>947.97754493694572</v>
      </c>
      <c r="P138" s="98">
        <v>0</v>
      </c>
      <c r="Q138" s="98">
        <v>912.27008924761708</v>
      </c>
      <c r="R138" s="98">
        <v>923.54108241829113</v>
      </c>
      <c r="S138" s="98">
        <v>916.47254657642884</v>
      </c>
      <c r="T138" s="98">
        <v>924.67247418754971</v>
      </c>
      <c r="U138" s="98">
        <v>902.18460467777743</v>
      </c>
      <c r="V138" s="98">
        <v>0</v>
      </c>
      <c r="W138" s="98">
        <v>0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972.25841633632706</v>
      </c>
      <c r="G139" s="122">
        <v>811.63261732032527</v>
      </c>
      <c r="H139" s="122">
        <v>842.57219836095032</v>
      </c>
      <c r="I139" s="122">
        <v>0</v>
      </c>
      <c r="J139" s="122">
        <v>773.64409357667216</v>
      </c>
      <c r="K139" s="122">
        <v>728.72721381313215</v>
      </c>
      <c r="L139" s="122">
        <v>689.13981769292468</v>
      </c>
      <c r="M139" s="122">
        <v>687.35457746654288</v>
      </c>
      <c r="N139" s="122">
        <v>604.03944227119632</v>
      </c>
      <c r="O139" s="122">
        <v>640.02839708996453</v>
      </c>
      <c r="P139" s="122">
        <v>589.64323018866696</v>
      </c>
      <c r="Q139" s="122">
        <v>589.81030127177053</v>
      </c>
      <c r="R139" s="122">
        <v>602.24929483257631</v>
      </c>
      <c r="S139" s="122">
        <v>659.54880793589075</v>
      </c>
      <c r="T139" s="122">
        <v>666.96998158209306</v>
      </c>
      <c r="U139" s="122">
        <v>649.64407476642555</v>
      </c>
      <c r="V139" s="122">
        <v>0</v>
      </c>
      <c r="W139" s="122">
        <v>0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1064.9817475925624</v>
      </c>
      <c r="G140" s="98">
        <v>997.31409396123297</v>
      </c>
      <c r="H140" s="98">
        <v>958.3786516223189</v>
      </c>
      <c r="I140" s="98">
        <v>0</v>
      </c>
      <c r="J140" s="98">
        <v>857.94899079645813</v>
      </c>
      <c r="K140" s="98">
        <v>815.93557208181278</v>
      </c>
      <c r="L140" s="98">
        <v>796.21244118188179</v>
      </c>
      <c r="M140" s="98">
        <v>815.19359872600523</v>
      </c>
      <c r="N140" s="98">
        <v>706.92920970024352</v>
      </c>
      <c r="O140" s="98">
        <v>705.4634437517459</v>
      </c>
      <c r="P140" s="98">
        <v>726.86843363371452</v>
      </c>
      <c r="Q140" s="98">
        <v>694.50846206645065</v>
      </c>
      <c r="R140" s="98">
        <v>724.41087637214707</v>
      </c>
      <c r="S140" s="98">
        <v>786.27676817421741</v>
      </c>
      <c r="T140" s="98">
        <v>811.75670319059282</v>
      </c>
      <c r="U140" s="98">
        <v>807.61094967786312</v>
      </c>
      <c r="V140" s="98">
        <v>0</v>
      </c>
      <c r="W140" s="98">
        <v>0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905.72175694101088</v>
      </c>
      <c r="G141" s="33">
        <v>734.26533538661374</v>
      </c>
      <c r="H141" s="33">
        <v>796.80107635764728</v>
      </c>
      <c r="I141" s="33">
        <v>0</v>
      </c>
      <c r="J141" s="33">
        <v>661.36967370639968</v>
      </c>
      <c r="K141" s="33">
        <v>667.42993025837563</v>
      </c>
      <c r="L141" s="33">
        <v>622.986867258693</v>
      </c>
      <c r="M141" s="33">
        <v>616.74749802426231</v>
      </c>
      <c r="N141" s="33">
        <v>539.78306140605321</v>
      </c>
      <c r="O141" s="33">
        <v>608.82660270247845</v>
      </c>
      <c r="P141" s="33">
        <v>508.75220581234282</v>
      </c>
      <c r="Q141" s="33">
        <v>543.75151948526718</v>
      </c>
      <c r="R141" s="33">
        <v>528.03833407576906</v>
      </c>
      <c r="S141" s="33">
        <v>612.2683919372937</v>
      </c>
      <c r="T141" s="33">
        <v>597.24934112512199</v>
      </c>
      <c r="U141" s="33">
        <v>583.28134461267405</v>
      </c>
      <c r="V141" s="33">
        <v>0</v>
      </c>
      <c r="W141" s="33">
        <v>0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6289.8383908138458</v>
      </c>
      <c r="D143" s="117">
        <f t="shared" si="49"/>
        <v>5866.681854619932</v>
      </c>
      <c r="E143" s="117">
        <f t="shared" si="49"/>
        <v>6033.5783227317916</v>
      </c>
      <c r="F143" s="117">
        <f t="shared" si="49"/>
        <v>6227.4664115379728</v>
      </c>
      <c r="G143" s="117">
        <f t="shared" si="49"/>
        <v>6290.4760467980759</v>
      </c>
      <c r="H143" s="117">
        <f t="shared" si="49"/>
        <v>5573.7175148732904</v>
      </c>
      <c r="I143" s="117">
        <f t="shared" si="49"/>
        <v>5151.6293572538061</v>
      </c>
      <c r="J143" s="117">
        <f t="shared" si="49"/>
        <v>4995.5424119648314</v>
      </c>
      <c r="K143" s="117">
        <f t="shared" si="49"/>
        <v>4838.1465127802248</v>
      </c>
      <c r="L143" s="117">
        <f t="shared" si="49"/>
        <v>5045.0272721935053</v>
      </c>
      <c r="M143" s="117">
        <f t="shared" si="49"/>
        <v>4965.6841169143418</v>
      </c>
      <c r="N143" s="117">
        <f t="shared" si="49"/>
        <v>4707.5723701619754</v>
      </c>
      <c r="O143" s="117">
        <f t="shared" si="49"/>
        <v>4417.7244098264864</v>
      </c>
      <c r="P143" s="117">
        <f t="shared" si="49"/>
        <v>3614.0565463851144</v>
      </c>
      <c r="Q143" s="117">
        <f t="shared" si="49"/>
        <v>3843.7579919850937</v>
      </c>
      <c r="R143" s="117">
        <f t="shared" ref="R143:V143" si="50">R144+R146+R148+R157</f>
        <v>3667.3630197037901</v>
      </c>
      <c r="S143" s="117">
        <f t="shared" si="50"/>
        <v>3825.4417929107753</v>
      </c>
      <c r="T143" s="117">
        <f t="shared" si="50"/>
        <v>3618.2373162824397</v>
      </c>
      <c r="U143" s="117">
        <f t="shared" si="50"/>
        <v>3065.7898704508866</v>
      </c>
      <c r="V143" s="117">
        <f t="shared" si="50"/>
        <v>2625.40257304036</v>
      </c>
      <c r="W143" s="117">
        <f t="shared" ref="W143" si="51">W144+W146+W148+W157</f>
        <v>3520.9517422408462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3339.7484417569558</v>
      </c>
      <c r="D144" s="122">
        <f t="shared" si="52"/>
        <v>2901.5835035614323</v>
      </c>
      <c r="E144" s="122">
        <f t="shared" si="52"/>
        <v>2849.6473447649105</v>
      </c>
      <c r="F144" s="122">
        <f t="shared" si="52"/>
        <v>3060.0173629914934</v>
      </c>
      <c r="G144" s="122">
        <f t="shared" si="52"/>
        <v>3505.6923699063063</v>
      </c>
      <c r="H144" s="122">
        <f t="shared" si="52"/>
        <v>2742.6302082166735</v>
      </c>
      <c r="I144" s="122">
        <f t="shared" si="52"/>
        <v>2567.2482862303377</v>
      </c>
      <c r="J144" s="122">
        <f t="shared" si="52"/>
        <v>2436.8575223195817</v>
      </c>
      <c r="K144" s="122">
        <f t="shared" si="52"/>
        <v>2296.2931235725564</v>
      </c>
      <c r="L144" s="122">
        <f t="shared" si="52"/>
        <v>2579.9902903466136</v>
      </c>
      <c r="M144" s="122">
        <f t="shared" si="52"/>
        <v>2217.3933408705348</v>
      </c>
      <c r="N144" s="122">
        <f t="shared" si="52"/>
        <v>2164.6855505888484</v>
      </c>
      <c r="O144" s="122">
        <f t="shared" si="52"/>
        <v>2077.104327612969</v>
      </c>
      <c r="P144" s="122">
        <f t="shared" si="52"/>
        <v>1442.8248282318573</v>
      </c>
      <c r="Q144" s="122">
        <f t="shared" si="52"/>
        <v>1586.8725123408669</v>
      </c>
      <c r="R144" s="122">
        <f t="shared" si="52"/>
        <v>1512.4982700596627</v>
      </c>
      <c r="S144" s="122">
        <f t="shared" si="52"/>
        <v>1543.1274840617239</v>
      </c>
      <c r="T144" s="122">
        <f t="shared" si="52"/>
        <v>1400.8821160598125</v>
      </c>
      <c r="U144" s="122">
        <f t="shared" si="52"/>
        <v>872.90910021525008</v>
      </c>
      <c r="V144" s="122">
        <f t="shared" si="52"/>
        <v>549.23344054889401</v>
      </c>
      <c r="W144" s="122">
        <f t="shared" si="52"/>
        <v>1644.2796025112468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3339.7484417569558</v>
      </c>
      <c r="D145" s="98">
        <v>2901.5835035614323</v>
      </c>
      <c r="E145" s="98">
        <v>2849.6473447649105</v>
      </c>
      <c r="F145" s="98">
        <v>3060.0173629914934</v>
      </c>
      <c r="G145" s="98">
        <v>3505.6923699063063</v>
      </c>
      <c r="H145" s="98">
        <v>2742.6302082166735</v>
      </c>
      <c r="I145" s="98">
        <v>2567.2482862303377</v>
      </c>
      <c r="J145" s="98">
        <v>2436.8575223195817</v>
      </c>
      <c r="K145" s="98">
        <v>2296.2931235725564</v>
      </c>
      <c r="L145" s="98">
        <v>2579.9902903466136</v>
      </c>
      <c r="M145" s="98">
        <v>2217.3933408705348</v>
      </c>
      <c r="N145" s="98">
        <v>2164.6855505888484</v>
      </c>
      <c r="O145" s="98">
        <v>2077.104327612969</v>
      </c>
      <c r="P145" s="98">
        <v>1442.8248282318573</v>
      </c>
      <c r="Q145" s="98">
        <v>1586.8725123408669</v>
      </c>
      <c r="R145" s="98">
        <v>1512.4982700596627</v>
      </c>
      <c r="S145" s="98">
        <v>1543.1274840617239</v>
      </c>
      <c r="T145" s="98">
        <v>1400.8821160598125</v>
      </c>
      <c r="U145" s="98">
        <v>872.90910021525008</v>
      </c>
      <c r="V145" s="98">
        <v>549.23344054889401</v>
      </c>
      <c r="W145" s="98">
        <v>1644.2796025112468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188.42767328044607</v>
      </c>
      <c r="D146" s="122">
        <f t="shared" si="53"/>
        <v>167.12218769021763</v>
      </c>
      <c r="E146" s="122">
        <f t="shared" si="53"/>
        <v>491.91438578227485</v>
      </c>
      <c r="F146" s="122">
        <f t="shared" si="53"/>
        <v>188.16309044098736</v>
      </c>
      <c r="G146" s="122">
        <f t="shared" si="53"/>
        <v>186.56732870055461</v>
      </c>
      <c r="H146" s="122">
        <f t="shared" si="53"/>
        <v>227.24234829357647</v>
      </c>
      <c r="I146" s="122">
        <f t="shared" si="53"/>
        <v>199.29945139306179</v>
      </c>
      <c r="J146" s="122">
        <f t="shared" si="53"/>
        <v>233.07078483665907</v>
      </c>
      <c r="K146" s="122">
        <f t="shared" si="53"/>
        <v>239.30673680388605</v>
      </c>
      <c r="L146" s="122">
        <f t="shared" si="53"/>
        <v>184.49472446705067</v>
      </c>
      <c r="M146" s="122">
        <f t="shared" si="53"/>
        <v>200.84779934626425</v>
      </c>
      <c r="N146" s="122">
        <f t="shared" si="53"/>
        <v>296.44127210546043</v>
      </c>
      <c r="O146" s="122">
        <f t="shared" si="53"/>
        <v>178.73185402524336</v>
      </c>
      <c r="P146" s="122">
        <f t="shared" si="53"/>
        <v>117.52338544064887</v>
      </c>
      <c r="Q146" s="122">
        <f t="shared" si="53"/>
        <v>228.878945080254</v>
      </c>
      <c r="R146" s="122">
        <f t="shared" si="53"/>
        <v>157.77480751652905</v>
      </c>
      <c r="S146" s="122">
        <f t="shared" si="53"/>
        <v>229.07244405210611</v>
      </c>
      <c r="T146" s="122">
        <f t="shared" si="53"/>
        <v>167.80997245268043</v>
      </c>
      <c r="U146" s="122">
        <f t="shared" si="53"/>
        <v>194.2815687476224</v>
      </c>
      <c r="V146" s="122">
        <f t="shared" si="53"/>
        <v>141.35042319864831</v>
      </c>
      <c r="W146" s="122">
        <f t="shared" si="53"/>
        <v>152.91346681751313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188.42767328044607</v>
      </c>
      <c r="D147" s="98">
        <f>IF(RES_hhdet_in_fec!D147=0,0,RES_hhdet_in_fec!D147*1000*11630/RES_hhdet_in_new!D145)</f>
        <v>167.12218769021763</v>
      </c>
      <c r="E147" s="98">
        <f>IF(RES_hhdet_in_fec!E147=0,0,RES_hhdet_in_fec!E147*1000*11630/RES_hhdet_in_new!E145)</f>
        <v>491.91438578227485</v>
      </c>
      <c r="F147" s="98">
        <f>IF(RES_hhdet_in_fec!F147=0,0,RES_hhdet_in_fec!F147*1000*11630/RES_hhdet_in_new!F145)</f>
        <v>188.16309044098736</v>
      </c>
      <c r="G147" s="98">
        <f>IF(RES_hhdet_in_fec!G147=0,0,RES_hhdet_in_fec!G147*1000*11630/RES_hhdet_in_new!G145)</f>
        <v>186.56732870055461</v>
      </c>
      <c r="H147" s="98">
        <f>IF(RES_hhdet_in_fec!H147=0,0,RES_hhdet_in_fec!H147*1000*11630/RES_hhdet_in_new!H145)</f>
        <v>227.24234829357647</v>
      </c>
      <c r="I147" s="98">
        <f>IF(RES_hhdet_in_fec!I147=0,0,RES_hhdet_in_fec!I147*1000*11630/RES_hhdet_in_new!I145)</f>
        <v>199.29945139306179</v>
      </c>
      <c r="J147" s="98">
        <f>IF(RES_hhdet_in_fec!J147=0,0,RES_hhdet_in_fec!J147*1000*11630/RES_hhdet_in_new!J145)</f>
        <v>233.07078483665907</v>
      </c>
      <c r="K147" s="98">
        <f>IF(RES_hhdet_in_fec!K147=0,0,RES_hhdet_in_fec!K147*1000*11630/RES_hhdet_in_new!K145)</f>
        <v>239.30673680388605</v>
      </c>
      <c r="L147" s="98">
        <f>IF(RES_hhdet_in_fec!L147=0,0,RES_hhdet_in_fec!L147*1000*11630/RES_hhdet_in_new!L145)</f>
        <v>184.49472446705067</v>
      </c>
      <c r="M147" s="98">
        <f>IF(RES_hhdet_in_fec!M147=0,0,RES_hhdet_in_fec!M147*1000*11630/RES_hhdet_in_new!M145)</f>
        <v>200.84779934626425</v>
      </c>
      <c r="N147" s="98">
        <f>IF(RES_hhdet_in_fec!N147=0,0,RES_hhdet_in_fec!N147*1000*11630/RES_hhdet_in_new!N145)</f>
        <v>296.44127210546043</v>
      </c>
      <c r="O147" s="98">
        <f>IF(RES_hhdet_in_fec!O147=0,0,RES_hhdet_in_fec!O147*1000*11630/RES_hhdet_in_new!O145)</f>
        <v>178.73185402524336</v>
      </c>
      <c r="P147" s="98">
        <f>IF(RES_hhdet_in_fec!P147=0,0,RES_hhdet_in_fec!P147*1000*11630/RES_hhdet_in_new!P145)</f>
        <v>117.52338544064887</v>
      </c>
      <c r="Q147" s="98">
        <f>IF(RES_hhdet_in_fec!Q147=0,0,RES_hhdet_in_fec!Q147*1000*11630/RES_hhdet_in_new!Q145)</f>
        <v>228.878945080254</v>
      </c>
      <c r="R147" s="98">
        <f>IF(RES_hhdet_in_fec!R147=0,0,RES_hhdet_in_fec!R147*1000*11630/RES_hhdet_in_new!R145)</f>
        <v>157.77480751652905</v>
      </c>
      <c r="S147" s="98">
        <f>IF(RES_hhdet_in_fec!S147=0,0,RES_hhdet_in_fec!S147*1000*11630/RES_hhdet_in_new!S145)</f>
        <v>229.07244405210611</v>
      </c>
      <c r="T147" s="98">
        <f>IF(RES_hhdet_in_fec!T147=0,0,RES_hhdet_in_fec!T147*1000*11630/RES_hhdet_in_new!T145)</f>
        <v>167.80997245268043</v>
      </c>
      <c r="U147" s="98">
        <f>IF(RES_hhdet_in_fec!U147=0,0,RES_hhdet_in_fec!U147*1000*11630/RES_hhdet_in_new!U145)</f>
        <v>194.2815687476224</v>
      </c>
      <c r="V147" s="98">
        <f>IF(RES_hhdet_in_fec!V147=0,0,RES_hhdet_in_fec!V147*1000*11630/RES_hhdet_in_new!V145)</f>
        <v>141.35042319864831</v>
      </c>
      <c r="W147" s="98">
        <f>IF(RES_hhdet_in_fec!W147=0,0,RES_hhdet_in_fec!W147*1000*11630/RES_hhdet_in_new!W145)</f>
        <v>152.91346681751313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1883.2397403269158</v>
      </c>
      <c r="D148" s="122">
        <v>1901.0623148687982</v>
      </c>
      <c r="E148" s="122">
        <v>1828.7361227329779</v>
      </c>
      <c r="F148" s="122">
        <v>2007.0349919080395</v>
      </c>
      <c r="G148" s="122">
        <v>1786.5273498557153</v>
      </c>
      <c r="H148" s="122">
        <v>1761.2720374401129</v>
      </c>
      <c r="I148" s="122">
        <v>1610.1206366674844</v>
      </c>
      <c r="J148" s="122">
        <v>1551.9886816647047</v>
      </c>
      <c r="K148" s="122">
        <v>1573.8149746485233</v>
      </c>
      <c r="L148" s="122">
        <v>1591.4000581664138</v>
      </c>
      <c r="M148" s="122">
        <v>1860.0875135421695</v>
      </c>
      <c r="N148" s="122">
        <v>1642.4138317563379</v>
      </c>
      <c r="O148" s="122">
        <v>1521.8568438512239</v>
      </c>
      <c r="P148" s="122">
        <v>1464.0705410655175</v>
      </c>
      <c r="Q148" s="122">
        <v>1438.1982766686199</v>
      </c>
      <c r="R148" s="122">
        <v>1394.8421143520839</v>
      </c>
      <c r="S148" s="122">
        <v>1393.6970968608341</v>
      </c>
      <c r="T148" s="122">
        <v>1382.5744461297722</v>
      </c>
      <c r="U148" s="122">
        <v>1348.95049502611</v>
      </c>
      <c r="V148" s="122">
        <v>1268.4765238718924</v>
      </c>
      <c r="W148" s="122">
        <v>1086.3979567743827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2049.9505048303054</v>
      </c>
      <c r="D149" s="98">
        <v>2016.1939409199022</v>
      </c>
      <c r="E149" s="98">
        <v>1979.324259846029</v>
      </c>
      <c r="F149" s="98">
        <v>2232.5217505294099</v>
      </c>
      <c r="G149" s="98">
        <v>2027.6948481859417</v>
      </c>
      <c r="H149" s="98">
        <v>1977.8914194348597</v>
      </c>
      <c r="I149" s="98">
        <v>1810.4543634356719</v>
      </c>
      <c r="J149" s="98">
        <v>1727.7702701470967</v>
      </c>
      <c r="K149" s="98">
        <v>1743.3070523119993</v>
      </c>
      <c r="L149" s="98">
        <v>1859.8970353458326</v>
      </c>
      <c r="M149" s="98">
        <v>2046.0981759725412</v>
      </c>
      <c r="N149" s="98">
        <v>1860.5185723099999</v>
      </c>
      <c r="O149" s="98">
        <v>1726.3071282751498</v>
      </c>
      <c r="P149" s="98">
        <v>1512.4937984295266</v>
      </c>
      <c r="Q149" s="98">
        <v>1485.555712579393</v>
      </c>
      <c r="R149" s="98">
        <v>1486.6335646820321</v>
      </c>
      <c r="S149" s="98">
        <v>1489.2713906484535</v>
      </c>
      <c r="T149" s="98">
        <v>1463.1029089147046</v>
      </c>
      <c r="U149" s="98">
        <v>1370.8294410397734</v>
      </c>
      <c r="V149" s="98">
        <v>1313.1813822699437</v>
      </c>
      <c r="W149" s="98">
        <v>1209.5968065456027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1489.9156356891588</v>
      </c>
      <c r="G150" s="98">
        <v>1333.8170266756192</v>
      </c>
      <c r="H150" s="98">
        <v>1307.2238814928287</v>
      </c>
      <c r="I150" s="98">
        <v>1202.0941827523709</v>
      </c>
      <c r="J150" s="98">
        <v>1182.25977371768</v>
      </c>
      <c r="K150" s="98">
        <v>1174.5457781576627</v>
      </c>
      <c r="L150" s="98">
        <v>1250.2595675008647</v>
      </c>
      <c r="M150" s="98">
        <v>1414.9203522482296</v>
      </c>
      <c r="N150" s="98">
        <v>1280.8790969708696</v>
      </c>
      <c r="O150" s="98">
        <v>1222.8446600763064</v>
      </c>
      <c r="P150" s="98">
        <v>1143.5486102748664</v>
      </c>
      <c r="Q150" s="98">
        <v>1128.4162649382638</v>
      </c>
      <c r="R150" s="98">
        <v>1149.5642184505384</v>
      </c>
      <c r="S150" s="98">
        <v>1177.1306129551731</v>
      </c>
      <c r="T150" s="98">
        <v>1170.1240319620872</v>
      </c>
      <c r="U150" s="98">
        <v>1116.7816841827657</v>
      </c>
      <c r="V150" s="98">
        <v>1077.5064783599264</v>
      </c>
      <c r="W150" s="98">
        <v>1008.0310125096776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430.78215201731962</v>
      </c>
      <c r="G151" s="101">
        <v>333.85557491913983</v>
      </c>
      <c r="H151" s="101">
        <v>330.76429330137609</v>
      </c>
      <c r="I151" s="101">
        <v>304.5537322536494</v>
      </c>
      <c r="J151" s="101">
        <v>366.33451509082585</v>
      </c>
      <c r="K151" s="101">
        <v>310.89868997879421</v>
      </c>
      <c r="L151" s="101">
        <v>307.31015246469298</v>
      </c>
      <c r="M151" s="101">
        <v>398.8593409378206</v>
      </c>
      <c r="N151" s="101">
        <v>280.98284498207977</v>
      </c>
      <c r="O151" s="101">
        <v>258.31186287956723</v>
      </c>
      <c r="P151" s="101">
        <v>336.16944708993418</v>
      </c>
      <c r="Q151" s="101">
        <v>239.2323506983688</v>
      </c>
      <c r="R151" s="101">
        <v>231.44504473733764</v>
      </c>
      <c r="S151" s="101">
        <v>247.91834746729967</v>
      </c>
      <c r="T151" s="101">
        <v>221.90622801154623</v>
      </c>
      <c r="U151" s="101">
        <v>234.52316469290832</v>
      </c>
      <c r="V151" s="101">
        <v>209.18329592407224</v>
      </c>
      <c r="W151" s="101">
        <v>237.79918118196113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1059.133483671839</v>
      </c>
      <c r="G152" s="104">
        <v>999.96145175647951</v>
      </c>
      <c r="H152" s="104">
        <v>976.45958819145278</v>
      </c>
      <c r="I152" s="104">
        <v>897.5404504987215</v>
      </c>
      <c r="J152" s="104">
        <v>815.9252586268542</v>
      </c>
      <c r="K152" s="104">
        <v>863.64708817886844</v>
      </c>
      <c r="L152" s="104">
        <v>942.94941503617167</v>
      </c>
      <c r="M152" s="104">
        <v>1016.0610113104092</v>
      </c>
      <c r="N152" s="104">
        <v>999.89625198879003</v>
      </c>
      <c r="O152" s="104">
        <v>964.53279719673901</v>
      </c>
      <c r="P152" s="104">
        <v>807.37916318493205</v>
      </c>
      <c r="Q152" s="104">
        <v>889.1839142398951</v>
      </c>
      <c r="R152" s="104">
        <v>918.11917371320067</v>
      </c>
      <c r="S152" s="104">
        <v>929.21226548787331</v>
      </c>
      <c r="T152" s="104">
        <v>948.21780395054111</v>
      </c>
      <c r="U152" s="104">
        <v>882.25851948985746</v>
      </c>
      <c r="V152" s="104">
        <v>868.32318243585439</v>
      </c>
      <c r="W152" s="104">
        <v>770.23183132771635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1779.888961453426</v>
      </c>
      <c r="D153" s="101">
        <v>1863.4446000830699</v>
      </c>
      <c r="E153" s="101">
        <v>1754.6491363100611</v>
      </c>
      <c r="F153" s="101">
        <v>1844.9933382715913</v>
      </c>
      <c r="G153" s="101">
        <v>1768.4656927307019</v>
      </c>
      <c r="H153" s="101">
        <v>1750.5787585999619</v>
      </c>
      <c r="I153" s="101">
        <v>1664.391742907507</v>
      </c>
      <c r="J153" s="101">
        <v>1634.6988366074163</v>
      </c>
      <c r="K153" s="101">
        <v>1609.8061541059997</v>
      </c>
      <c r="L153" s="101">
        <v>1695.1206594687362</v>
      </c>
      <c r="M153" s="101">
        <v>1807.9920313234388</v>
      </c>
      <c r="N153" s="101">
        <v>1692.6782608822311</v>
      </c>
      <c r="O153" s="101">
        <v>1611.2481086139028</v>
      </c>
      <c r="P153" s="101">
        <v>1599.9507043335882</v>
      </c>
      <c r="Q153" s="101">
        <v>1513.8241977831308</v>
      </c>
      <c r="R153" s="101">
        <v>1499.4912277375795</v>
      </c>
      <c r="S153" s="101">
        <v>1486.7007817962769</v>
      </c>
      <c r="T153" s="101">
        <v>1452.8369812836461</v>
      </c>
      <c r="U153" s="101">
        <v>1439.764295070001</v>
      </c>
      <c r="V153" s="101">
        <v>1373.5304096156358</v>
      </c>
      <c r="W153" s="101">
        <v>1212.1445128923649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1259.1948032610715</v>
      </c>
      <c r="D154" s="104">
        <v>1338.2347803651799</v>
      </c>
      <c r="E154" s="104">
        <v>1244.0928175995862</v>
      </c>
      <c r="F154" s="104">
        <v>1334.9278457360065</v>
      </c>
      <c r="G154" s="104">
        <v>1265.023504809187</v>
      </c>
      <c r="H154" s="104">
        <v>1255.8944426028499</v>
      </c>
      <c r="I154" s="104">
        <v>1197.6550972728835</v>
      </c>
      <c r="J154" s="104">
        <v>1203.6528294877869</v>
      </c>
      <c r="K154" s="104">
        <v>1169.5699385402904</v>
      </c>
      <c r="L154" s="104">
        <v>1227.5798790440977</v>
      </c>
      <c r="M154" s="104">
        <v>1332.4012350197813</v>
      </c>
      <c r="N154" s="104">
        <v>1232.2695343472465</v>
      </c>
      <c r="O154" s="104">
        <v>1186.1296699309969</v>
      </c>
      <c r="P154" s="104">
        <v>1234.7380436286198</v>
      </c>
      <c r="Q154" s="104">
        <v>1156.1737027378074</v>
      </c>
      <c r="R154" s="104">
        <v>1156.4427465755412</v>
      </c>
      <c r="S154" s="104">
        <v>1164.2602765632666</v>
      </c>
      <c r="T154" s="104">
        <v>1143.3367916113593</v>
      </c>
      <c r="U154" s="104">
        <v>1149.2730691670617</v>
      </c>
      <c r="V154" s="104">
        <v>1101.0330307800587</v>
      </c>
      <c r="W154" s="104">
        <v>991.84128600861698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278.24373488904081</v>
      </c>
      <c r="D155" s="98">
        <v>342.88965976134648</v>
      </c>
      <c r="E155" s="98">
        <v>270.20884117432814</v>
      </c>
      <c r="F155" s="98">
        <v>355.84971249767199</v>
      </c>
      <c r="G155" s="98">
        <v>290.89453998277571</v>
      </c>
      <c r="H155" s="98">
        <v>292.49762475848758</v>
      </c>
      <c r="I155" s="98">
        <v>280.10163167254694</v>
      </c>
      <c r="J155" s="98">
        <v>348.09680691270177</v>
      </c>
      <c r="K155" s="98">
        <v>287.5708723274002</v>
      </c>
      <c r="L155" s="98">
        <v>279.79924757549043</v>
      </c>
      <c r="M155" s="98">
        <v>352.55518724290943</v>
      </c>
      <c r="N155" s="98">
        <v>254.26092408090832</v>
      </c>
      <c r="O155" s="98">
        <v>238.15212499405129</v>
      </c>
      <c r="P155" s="98">
        <v>359.88636028775488</v>
      </c>
      <c r="Q155" s="98">
        <v>243.90361349019022</v>
      </c>
      <c r="R155" s="98">
        <v>232.90166415724988</v>
      </c>
      <c r="S155" s="98">
        <v>247.78772998683783</v>
      </c>
      <c r="T155" s="98">
        <v>218.66431742380925</v>
      </c>
      <c r="U155" s="98">
        <v>247.08846448928423</v>
      </c>
      <c r="V155" s="98">
        <v>217.88333667834632</v>
      </c>
      <c r="W155" s="98">
        <v>240.35065971412038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980.95106837203048</v>
      </c>
      <c r="D156" s="98">
        <v>995.34512060383315</v>
      </c>
      <c r="E156" s="98">
        <v>973.88397642525786</v>
      </c>
      <c r="F156" s="98">
        <v>979.07813323833477</v>
      </c>
      <c r="G156" s="98">
        <v>974.12896482641133</v>
      </c>
      <c r="H156" s="98">
        <v>963.39681784436243</v>
      </c>
      <c r="I156" s="98">
        <v>917.55346560033649</v>
      </c>
      <c r="J156" s="98">
        <v>855.55602257508508</v>
      </c>
      <c r="K156" s="98">
        <v>881.9990662128904</v>
      </c>
      <c r="L156" s="98">
        <v>947.78063146860745</v>
      </c>
      <c r="M156" s="98">
        <v>979.84604777687173</v>
      </c>
      <c r="N156" s="98">
        <v>978.00861026633822</v>
      </c>
      <c r="O156" s="98">
        <v>947.97754493694561</v>
      </c>
      <c r="P156" s="98">
        <v>874.85168334086484</v>
      </c>
      <c r="Q156" s="98">
        <v>912.27008924761731</v>
      </c>
      <c r="R156" s="98">
        <v>923.54108241829135</v>
      </c>
      <c r="S156" s="98">
        <v>916.47254657642873</v>
      </c>
      <c r="T156" s="98">
        <v>924.67247418755005</v>
      </c>
      <c r="U156" s="98">
        <v>902.18460467777754</v>
      </c>
      <c r="V156" s="98">
        <v>883.14969410171227</v>
      </c>
      <c r="W156" s="98">
        <v>751.49062629449656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878.42253544952871</v>
      </c>
      <c r="D157" s="122">
        <v>896.91384849948417</v>
      </c>
      <c r="E157" s="122">
        <v>863.28046945162919</v>
      </c>
      <c r="F157" s="122">
        <v>972.25096619745295</v>
      </c>
      <c r="G157" s="122">
        <v>811.68899833549983</v>
      </c>
      <c r="H157" s="122">
        <v>842.57292092292789</v>
      </c>
      <c r="I157" s="122">
        <v>774.96098296292223</v>
      </c>
      <c r="J157" s="122">
        <v>773.625423143886</v>
      </c>
      <c r="K157" s="122">
        <v>728.73167775525951</v>
      </c>
      <c r="L157" s="122">
        <v>689.14219921342726</v>
      </c>
      <c r="M157" s="122">
        <v>687.35546315537351</v>
      </c>
      <c r="N157" s="122">
        <v>604.03171571132884</v>
      </c>
      <c r="O157" s="122">
        <v>640.03138433705033</v>
      </c>
      <c r="P157" s="122">
        <v>589.63779164709092</v>
      </c>
      <c r="Q157" s="122">
        <v>589.80825789535299</v>
      </c>
      <c r="R157" s="122">
        <v>602.24782777551445</v>
      </c>
      <c r="S157" s="122">
        <v>659.54476793611082</v>
      </c>
      <c r="T157" s="122">
        <v>666.97078164017489</v>
      </c>
      <c r="U157" s="122">
        <v>649.64870646190423</v>
      </c>
      <c r="V157" s="122">
        <v>666.34218542092572</v>
      </c>
      <c r="W157" s="122">
        <v>637.36071613770366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998.00060874924043</v>
      </c>
      <c r="D158" s="98">
        <v>1014.1850236005527</v>
      </c>
      <c r="E158" s="98">
        <v>992.37560977710973</v>
      </c>
      <c r="F158" s="98">
        <v>1064.981747592562</v>
      </c>
      <c r="G158" s="98">
        <v>997.31409396123308</v>
      </c>
      <c r="H158" s="98">
        <v>958.37865162231901</v>
      </c>
      <c r="I158" s="98">
        <v>874.05549082343032</v>
      </c>
      <c r="J158" s="98">
        <v>857.94899079645802</v>
      </c>
      <c r="K158" s="98">
        <v>815.93557208181267</v>
      </c>
      <c r="L158" s="98">
        <v>796.21244118188167</v>
      </c>
      <c r="M158" s="98">
        <v>815.19359872600523</v>
      </c>
      <c r="N158" s="98">
        <v>706.9292097002434</v>
      </c>
      <c r="O158" s="98">
        <v>705.4634437517459</v>
      </c>
      <c r="P158" s="98">
        <v>726.86843363371452</v>
      </c>
      <c r="Q158" s="98">
        <v>694.50846206645053</v>
      </c>
      <c r="R158" s="98">
        <v>724.41087637214696</v>
      </c>
      <c r="S158" s="98">
        <v>786.2767681742173</v>
      </c>
      <c r="T158" s="98">
        <v>811.75670319059259</v>
      </c>
      <c r="U158" s="98">
        <v>807.61094967786346</v>
      </c>
      <c r="V158" s="98">
        <v>823.99099073328307</v>
      </c>
      <c r="W158" s="98">
        <v>796.75042342126665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821.56793004629162</v>
      </c>
      <c r="D159" s="33">
        <v>829.75950577651372</v>
      </c>
      <c r="E159" s="33">
        <v>757.49150973468613</v>
      </c>
      <c r="F159" s="33">
        <v>905.72175694101111</v>
      </c>
      <c r="G159" s="33">
        <v>734.26533538661374</v>
      </c>
      <c r="H159" s="33">
        <v>796.80107635764716</v>
      </c>
      <c r="I159" s="33">
        <v>736.74101725622552</v>
      </c>
      <c r="J159" s="33">
        <v>661.36967370639957</v>
      </c>
      <c r="K159" s="33">
        <v>667.42993025837563</v>
      </c>
      <c r="L159" s="33">
        <v>622.98686725869266</v>
      </c>
      <c r="M159" s="33">
        <v>616.74749802426209</v>
      </c>
      <c r="N159" s="33">
        <v>539.78306140605332</v>
      </c>
      <c r="O159" s="33">
        <v>608.82660270247857</v>
      </c>
      <c r="P159" s="33">
        <v>508.75220581234277</v>
      </c>
      <c r="Q159" s="33">
        <v>543.75151948526718</v>
      </c>
      <c r="R159" s="33">
        <v>528.03833407576906</v>
      </c>
      <c r="S159" s="33">
        <v>612.26839193729359</v>
      </c>
      <c r="T159" s="33">
        <v>597.2493411251221</v>
      </c>
      <c r="U159" s="33">
        <v>583.28134461267416</v>
      </c>
      <c r="V159" s="33">
        <v>594.8742851806802</v>
      </c>
      <c r="W159" s="33">
        <v>569.18667133838483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9363.8883201488807</v>
      </c>
      <c r="D161" s="117">
        <f t="shared" si="54"/>
        <v>9978.5905886199253</v>
      </c>
      <c r="E161" s="117">
        <f t="shared" si="54"/>
        <v>11036.615304973329</v>
      </c>
      <c r="F161" s="117">
        <f t="shared" si="54"/>
        <v>10962.891306138572</v>
      </c>
      <c r="G161" s="117">
        <f t="shared" si="54"/>
        <v>12004.652417322284</v>
      </c>
      <c r="H161" s="117">
        <f t="shared" si="54"/>
        <v>10785.898287305374</v>
      </c>
      <c r="I161" s="117">
        <f t="shared" si="54"/>
        <v>9884.955538883185</v>
      </c>
      <c r="J161" s="117">
        <f t="shared" si="54"/>
        <v>10735.499452683083</v>
      </c>
      <c r="K161" s="117">
        <f t="shared" si="54"/>
        <v>10224.665398061854</v>
      </c>
      <c r="L161" s="117">
        <f t="shared" si="54"/>
        <v>11273.714287170927</v>
      </c>
      <c r="M161" s="117">
        <f t="shared" si="54"/>
        <v>11643.629738938072</v>
      </c>
      <c r="N161" s="117">
        <f t="shared" si="54"/>
        <v>11418.841467715947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9671.4520960893096</v>
      </c>
      <c r="S161" s="117">
        <f t="shared" si="55"/>
        <v>0</v>
      </c>
      <c r="T161" s="117">
        <f t="shared" si="55"/>
        <v>7714.2517390331541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2195.9030394739625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6413.6622309287468</v>
      </c>
      <c r="D162" s="122">
        <f t="shared" si="57"/>
        <v>7013.5290566708845</v>
      </c>
      <c r="E162" s="122">
        <f t="shared" si="57"/>
        <v>7853.7270484452056</v>
      </c>
      <c r="F162" s="122">
        <f t="shared" si="57"/>
        <v>7796.4406716470348</v>
      </c>
      <c r="G162" s="122">
        <f t="shared" si="57"/>
        <v>9223.6163573423528</v>
      </c>
      <c r="H162" s="122">
        <f t="shared" si="57"/>
        <v>7956.6022322515892</v>
      </c>
      <c r="I162" s="122">
        <f t="shared" si="57"/>
        <v>7302.9347214263389</v>
      </c>
      <c r="J162" s="122">
        <f t="shared" si="57"/>
        <v>8180.0260249350076</v>
      </c>
      <c r="K162" s="122">
        <f t="shared" si="57"/>
        <v>7689.2039448649111</v>
      </c>
      <c r="L162" s="122">
        <f t="shared" si="57"/>
        <v>8814.8667061781689</v>
      </c>
      <c r="M162" s="122">
        <f t="shared" si="57"/>
        <v>8902.8050254010723</v>
      </c>
      <c r="N162" s="122">
        <f t="shared" si="57"/>
        <v>8883.8303879566429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7526.5135428928697</v>
      </c>
      <c r="S162" s="122">
        <f t="shared" si="57"/>
        <v>0</v>
      </c>
      <c r="T162" s="122">
        <f t="shared" si="57"/>
        <v>5507.8191540198432</v>
      </c>
      <c r="U162" s="122">
        <f t="shared" si="57"/>
        <v>0</v>
      </c>
      <c r="V162" s="122">
        <f t="shared" si="57"/>
        <v>0</v>
      </c>
      <c r="W162" s="122">
        <f t="shared" si="57"/>
        <v>389.1677808016035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6413.6622309287468</v>
      </c>
      <c r="D163" s="33">
        <v>7013.5290566708845</v>
      </c>
      <c r="E163" s="33">
        <v>7853.7270484452056</v>
      </c>
      <c r="F163" s="33">
        <v>7796.4406716470348</v>
      </c>
      <c r="G163" s="33">
        <v>9223.6163573423528</v>
      </c>
      <c r="H163" s="33">
        <v>7956.6022322515892</v>
      </c>
      <c r="I163" s="33">
        <v>7302.9347214263389</v>
      </c>
      <c r="J163" s="33">
        <v>8180.0260249350076</v>
      </c>
      <c r="K163" s="33">
        <v>7689.2039448649111</v>
      </c>
      <c r="L163" s="33">
        <v>8814.8667061781689</v>
      </c>
      <c r="M163" s="33">
        <v>8902.8050254010723</v>
      </c>
      <c r="N163" s="33">
        <v>8883.8303879566429</v>
      </c>
      <c r="O163" s="33">
        <v>0</v>
      </c>
      <c r="P163" s="33">
        <v>0</v>
      </c>
      <c r="Q163" s="33">
        <v>0</v>
      </c>
      <c r="R163" s="33">
        <v>7526.5135428928697</v>
      </c>
      <c r="S163" s="33">
        <v>0</v>
      </c>
      <c r="T163" s="33">
        <v>5507.8191540198432</v>
      </c>
      <c r="U163" s="33">
        <v>0</v>
      </c>
      <c r="V163" s="33">
        <v>0</v>
      </c>
      <c r="W163" s="33">
        <v>389.1677808016035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188.55083468142212</v>
      </c>
      <c r="D164" s="122">
        <f t="shared" si="58"/>
        <v>167.11168696087574</v>
      </c>
      <c r="E164" s="122">
        <f t="shared" si="58"/>
        <v>490.96556395032451</v>
      </c>
      <c r="F164" s="122">
        <f t="shared" si="58"/>
        <v>187.12587584758907</v>
      </c>
      <c r="G164" s="122">
        <f t="shared" si="58"/>
        <v>182.79361117270099</v>
      </c>
      <c r="H164" s="122">
        <f t="shared" si="58"/>
        <v>225.27222975032163</v>
      </c>
      <c r="I164" s="122">
        <f t="shared" si="58"/>
        <v>196.91104418062076</v>
      </c>
      <c r="J164" s="122">
        <f t="shared" si="58"/>
        <v>229.86553426850898</v>
      </c>
      <c r="K164" s="122">
        <f t="shared" si="58"/>
        <v>232.91220569034195</v>
      </c>
      <c r="L164" s="122">
        <f t="shared" si="58"/>
        <v>178.36041769744756</v>
      </c>
      <c r="M164" s="122">
        <f t="shared" si="58"/>
        <v>193.36973538912119</v>
      </c>
      <c r="N164" s="122">
        <f t="shared" si="58"/>
        <v>288.57567254386913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148.8868230724695</v>
      </c>
      <c r="S164" s="122">
        <f t="shared" si="58"/>
        <v>0</v>
      </c>
      <c r="T164" s="122">
        <f t="shared" si="58"/>
        <v>158.17665723746629</v>
      </c>
      <c r="U164" s="122">
        <f t="shared" si="58"/>
        <v>0</v>
      </c>
      <c r="V164" s="122">
        <f t="shared" si="58"/>
        <v>0</v>
      </c>
      <c r="W164" s="122">
        <f t="shared" si="58"/>
        <v>79.301676449453666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188.55083468142212</v>
      </c>
      <c r="D165" s="98">
        <f>IF(RES_hhdet_in_fec!D165=0,0,RES_hhdet_in_fec!D165*1000*11630/RES_hhdet_in_new!D163)</f>
        <v>167.11168696087574</v>
      </c>
      <c r="E165" s="98">
        <f>IF(RES_hhdet_in_fec!E165=0,0,RES_hhdet_in_fec!E165*1000*11630/RES_hhdet_in_new!E163)</f>
        <v>490.96556395032451</v>
      </c>
      <c r="F165" s="98">
        <f>IF(RES_hhdet_in_fec!F165=0,0,RES_hhdet_in_fec!F165*1000*11630/RES_hhdet_in_new!F163)</f>
        <v>187.12587584758907</v>
      </c>
      <c r="G165" s="98">
        <f>IF(RES_hhdet_in_fec!G165=0,0,RES_hhdet_in_fec!G165*1000*11630/RES_hhdet_in_new!G163)</f>
        <v>182.79361117270099</v>
      </c>
      <c r="H165" s="98">
        <f>IF(RES_hhdet_in_fec!H165=0,0,RES_hhdet_in_fec!H165*1000*11630/RES_hhdet_in_new!H163)</f>
        <v>225.27222975032163</v>
      </c>
      <c r="I165" s="98">
        <f>IF(RES_hhdet_in_fec!I165=0,0,RES_hhdet_in_fec!I165*1000*11630/RES_hhdet_in_new!I163)</f>
        <v>196.91104418062076</v>
      </c>
      <c r="J165" s="98">
        <f>IF(RES_hhdet_in_fec!J165=0,0,RES_hhdet_in_fec!J165*1000*11630/RES_hhdet_in_new!J163)</f>
        <v>229.86553426850898</v>
      </c>
      <c r="K165" s="98">
        <f>IF(RES_hhdet_in_fec!K165=0,0,RES_hhdet_in_fec!K165*1000*11630/RES_hhdet_in_new!K163)</f>
        <v>232.91220569034195</v>
      </c>
      <c r="L165" s="98">
        <f>IF(RES_hhdet_in_fec!L165=0,0,RES_hhdet_in_fec!L165*1000*11630/RES_hhdet_in_new!L163)</f>
        <v>178.36041769744756</v>
      </c>
      <c r="M165" s="98">
        <f>IF(RES_hhdet_in_fec!M165=0,0,RES_hhdet_in_fec!M165*1000*11630/RES_hhdet_in_new!M163)</f>
        <v>193.36973538912119</v>
      </c>
      <c r="N165" s="98">
        <f>IF(RES_hhdet_in_fec!N165=0,0,RES_hhdet_in_fec!N165*1000*11630/RES_hhdet_in_new!N163)</f>
        <v>288.57567254386913</v>
      </c>
      <c r="O165" s="98">
        <f>IF(RES_hhdet_in_fec!O165=0,0,RES_hhdet_in_fec!O165*1000*11630/RES_hhdet_in_new!O163)</f>
        <v>0</v>
      </c>
      <c r="P165" s="98">
        <f>IF(RES_hhdet_in_fec!P165=0,0,RES_hhdet_in_fec!P165*1000*11630/RES_hhdet_in_new!P163)</f>
        <v>0</v>
      </c>
      <c r="Q165" s="98">
        <f>IF(RES_hhdet_in_fec!Q165=0,0,RES_hhdet_in_fec!Q165*1000*11630/RES_hhdet_in_new!Q163)</f>
        <v>0</v>
      </c>
      <c r="R165" s="98">
        <f>IF(RES_hhdet_in_fec!R165=0,0,RES_hhdet_in_fec!R165*1000*11630/RES_hhdet_in_new!R163)</f>
        <v>148.8868230724695</v>
      </c>
      <c r="S165" s="98">
        <f>IF(RES_hhdet_in_fec!S165=0,0,RES_hhdet_in_fec!S165*1000*11630/RES_hhdet_in_new!S163)</f>
        <v>0</v>
      </c>
      <c r="T165" s="98">
        <f>IF(RES_hhdet_in_fec!T165=0,0,RES_hhdet_in_fec!T165*1000*11630/RES_hhdet_in_new!T163)</f>
        <v>158.17665723746629</v>
      </c>
      <c r="U165" s="98">
        <f>IF(RES_hhdet_in_fec!U165=0,0,RES_hhdet_in_fec!U165*1000*11630/RES_hhdet_in_new!U163)</f>
        <v>0</v>
      </c>
      <c r="V165" s="98">
        <f>IF(RES_hhdet_in_fec!V165=0,0,RES_hhdet_in_fec!V165*1000*11630/RES_hhdet_in_new!V163)</f>
        <v>0</v>
      </c>
      <c r="W165" s="98">
        <f>IF(RES_hhdet_in_fec!W165=0,0,RES_hhdet_in_fec!W165*1000*11630/RES_hhdet_in_new!W163)</f>
        <v>79.301676449453666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1883.2603595739135</v>
      </c>
      <c r="D166" s="122">
        <v>1900.9956603315093</v>
      </c>
      <c r="E166" s="122">
        <v>1828.6628725940079</v>
      </c>
      <c r="F166" s="122">
        <v>2007.0684288143718</v>
      </c>
      <c r="G166" s="122">
        <v>1786.562846022292</v>
      </c>
      <c r="H166" s="122">
        <v>1761.4376864663491</v>
      </c>
      <c r="I166" s="122">
        <v>1610.1396348665155</v>
      </c>
      <c r="J166" s="122">
        <v>1551.9872031151438</v>
      </c>
      <c r="K166" s="122">
        <v>1573.8244894654738</v>
      </c>
      <c r="L166" s="122">
        <v>1591.3462315320733</v>
      </c>
      <c r="M166" s="122">
        <v>1860.099513825327</v>
      </c>
      <c r="N166" s="122">
        <v>1642.392315696628</v>
      </c>
      <c r="O166" s="122">
        <v>0</v>
      </c>
      <c r="P166" s="122">
        <v>0</v>
      </c>
      <c r="Q166" s="122">
        <v>0</v>
      </c>
      <c r="R166" s="122">
        <v>1391.1719664539664</v>
      </c>
      <c r="S166" s="122">
        <v>0</v>
      </c>
      <c r="T166" s="122">
        <v>1381.2270833282203</v>
      </c>
      <c r="U166" s="122">
        <v>0</v>
      </c>
      <c r="V166" s="122">
        <v>0</v>
      </c>
      <c r="W166" s="122">
        <v>1101.3559728638002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2049.9505048303054</v>
      </c>
      <c r="D167" s="98">
        <v>2016.1939409199028</v>
      </c>
      <c r="E167" s="98">
        <v>1979.324259846029</v>
      </c>
      <c r="F167" s="98">
        <v>2232.5217505294099</v>
      </c>
      <c r="G167" s="98">
        <v>2027.6948481859415</v>
      </c>
      <c r="H167" s="98">
        <v>1977.8914194348592</v>
      </c>
      <c r="I167" s="98">
        <v>1810.4543634356719</v>
      </c>
      <c r="J167" s="98">
        <v>1727.7702701470967</v>
      </c>
      <c r="K167" s="98">
        <v>1743.3070523119993</v>
      </c>
      <c r="L167" s="98">
        <v>1859.897035345833</v>
      </c>
      <c r="M167" s="98">
        <v>2046.0981759725414</v>
      </c>
      <c r="N167" s="98">
        <v>1860.5185723100001</v>
      </c>
      <c r="O167" s="98">
        <v>0</v>
      </c>
      <c r="P167" s="98">
        <v>0</v>
      </c>
      <c r="Q167" s="98">
        <v>0</v>
      </c>
      <c r="R167" s="98">
        <v>1486.6335646820321</v>
      </c>
      <c r="S167" s="98">
        <v>0</v>
      </c>
      <c r="T167" s="98">
        <v>1463.102908914705</v>
      </c>
      <c r="U167" s="98">
        <v>0</v>
      </c>
      <c r="V167" s="98">
        <v>0</v>
      </c>
      <c r="W167" s="98">
        <v>1209.5968065456027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1327.2759926723907</v>
      </c>
      <c r="D168" s="98">
        <v>1331.3470364708212</v>
      </c>
      <c r="E168" s="98">
        <v>1285.7884020645215</v>
      </c>
      <c r="F168" s="98">
        <v>1489.9156356891588</v>
      </c>
      <c r="G168" s="98">
        <v>1333.8170266756192</v>
      </c>
      <c r="H168" s="98">
        <v>0</v>
      </c>
      <c r="I168" s="98">
        <v>1202.0941827523709</v>
      </c>
      <c r="J168" s="98">
        <v>1182.25977371768</v>
      </c>
      <c r="K168" s="98">
        <v>1174.5457781576627</v>
      </c>
      <c r="L168" s="98">
        <v>1250.2595675008645</v>
      </c>
      <c r="M168" s="98">
        <v>1414.9203522482298</v>
      </c>
      <c r="N168" s="98">
        <v>1280.8790969708696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320.63148809684162</v>
      </c>
      <c r="D169" s="101">
        <v>370.82635819051757</v>
      </c>
      <c r="E169" s="101">
        <v>304.98193764609624</v>
      </c>
      <c r="F169" s="101">
        <v>430.78215201731967</v>
      </c>
      <c r="G169" s="101">
        <v>333.85557491913983</v>
      </c>
      <c r="H169" s="101">
        <v>0</v>
      </c>
      <c r="I169" s="101">
        <v>304.5537322536494</v>
      </c>
      <c r="J169" s="101">
        <v>366.33451509082585</v>
      </c>
      <c r="K169" s="101">
        <v>310.89868997879427</v>
      </c>
      <c r="L169" s="101">
        <v>307.31015246469292</v>
      </c>
      <c r="M169" s="101">
        <v>398.85934093782066</v>
      </c>
      <c r="N169" s="101">
        <v>280.98284498207983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1006.6445045755493</v>
      </c>
      <c r="D170" s="104">
        <v>960.52067828030363</v>
      </c>
      <c r="E170" s="104">
        <v>980.80646441842521</v>
      </c>
      <c r="F170" s="104">
        <v>1059.133483671839</v>
      </c>
      <c r="G170" s="104">
        <v>999.96145175647951</v>
      </c>
      <c r="H170" s="104">
        <v>0</v>
      </c>
      <c r="I170" s="104">
        <v>897.5404504987215</v>
      </c>
      <c r="J170" s="104">
        <v>815.9252586268542</v>
      </c>
      <c r="K170" s="104">
        <v>863.64708817886844</v>
      </c>
      <c r="L170" s="104">
        <v>942.94941503617156</v>
      </c>
      <c r="M170" s="104">
        <v>1016.0610113104091</v>
      </c>
      <c r="N170" s="104">
        <v>999.89625198878991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1779.8889614534262</v>
      </c>
      <c r="D171" s="101">
        <v>1863.4446000830694</v>
      </c>
      <c r="E171" s="101">
        <v>1754.6491363100608</v>
      </c>
      <c r="F171" s="101">
        <v>1844.9933382715915</v>
      </c>
      <c r="G171" s="101">
        <v>1768.4656927307019</v>
      </c>
      <c r="H171" s="101">
        <v>1750.5787585999619</v>
      </c>
      <c r="I171" s="101">
        <v>1664.3917429075066</v>
      </c>
      <c r="J171" s="101">
        <v>1634.6988366074163</v>
      </c>
      <c r="K171" s="101">
        <v>1609.8061541059994</v>
      </c>
      <c r="L171" s="101">
        <v>1695.1206594687364</v>
      </c>
      <c r="M171" s="101">
        <v>1807.9920313234393</v>
      </c>
      <c r="N171" s="101">
        <v>1692.6782608822314</v>
      </c>
      <c r="O171" s="101">
        <v>0</v>
      </c>
      <c r="P171" s="101">
        <v>0</v>
      </c>
      <c r="Q171" s="101">
        <v>0</v>
      </c>
      <c r="R171" s="101">
        <v>1499.4912277375797</v>
      </c>
      <c r="S171" s="101">
        <v>0</v>
      </c>
      <c r="T171" s="101">
        <v>1452.8369812836459</v>
      </c>
      <c r="U171" s="101">
        <v>0</v>
      </c>
      <c r="V171" s="101">
        <v>0</v>
      </c>
      <c r="W171" s="101">
        <v>1212.1445128923647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1259.1948032610715</v>
      </c>
      <c r="D172" s="104">
        <v>1338.2347803651799</v>
      </c>
      <c r="E172" s="104">
        <v>1244.0928175995859</v>
      </c>
      <c r="F172" s="104">
        <v>1334.9278457360065</v>
      </c>
      <c r="G172" s="104">
        <v>1265.0235048091874</v>
      </c>
      <c r="H172" s="104">
        <v>1255.8944426028499</v>
      </c>
      <c r="I172" s="104">
        <v>1197.655097272883</v>
      </c>
      <c r="J172" s="104">
        <v>1203.6528294877869</v>
      </c>
      <c r="K172" s="104">
        <v>1169.5699385402907</v>
      </c>
      <c r="L172" s="104">
        <v>1227.5798790440981</v>
      </c>
      <c r="M172" s="104">
        <v>1332.4012350197813</v>
      </c>
      <c r="N172" s="104">
        <v>1232.2695343472469</v>
      </c>
      <c r="O172" s="104">
        <v>0</v>
      </c>
      <c r="P172" s="104">
        <v>0</v>
      </c>
      <c r="Q172" s="104">
        <v>0</v>
      </c>
      <c r="R172" s="104">
        <v>1156.4427465755412</v>
      </c>
      <c r="S172" s="104">
        <v>0</v>
      </c>
      <c r="T172" s="104">
        <v>1143.3367916113591</v>
      </c>
      <c r="U172" s="104">
        <v>0</v>
      </c>
      <c r="V172" s="104">
        <v>0</v>
      </c>
      <c r="W172" s="104">
        <v>991.84128600861663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278.24373488904087</v>
      </c>
      <c r="D173" s="98">
        <v>342.88965976134648</v>
      </c>
      <c r="E173" s="98">
        <v>270.20884117432803</v>
      </c>
      <c r="F173" s="98">
        <v>355.84971249767193</v>
      </c>
      <c r="G173" s="98">
        <v>290.89453998277571</v>
      </c>
      <c r="H173" s="98">
        <v>292.49762475848763</v>
      </c>
      <c r="I173" s="98">
        <v>280.10163167254694</v>
      </c>
      <c r="J173" s="98">
        <v>348.09680691270177</v>
      </c>
      <c r="K173" s="98">
        <v>287.57087232740025</v>
      </c>
      <c r="L173" s="98">
        <v>279.79924757549054</v>
      </c>
      <c r="M173" s="98">
        <v>352.55518724290948</v>
      </c>
      <c r="N173" s="98">
        <v>254.26092408090832</v>
      </c>
      <c r="O173" s="98">
        <v>0</v>
      </c>
      <c r="P173" s="98">
        <v>0</v>
      </c>
      <c r="Q173" s="98">
        <v>0</v>
      </c>
      <c r="R173" s="98">
        <v>232.90166415724988</v>
      </c>
      <c r="S173" s="98">
        <v>0</v>
      </c>
      <c r="T173" s="98">
        <v>218.66431742380919</v>
      </c>
      <c r="U173" s="98">
        <v>0</v>
      </c>
      <c r="V173" s="98">
        <v>0</v>
      </c>
      <c r="W173" s="98">
        <v>240.35065971412038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980.95106837203048</v>
      </c>
      <c r="D174" s="33">
        <v>995.34512060383349</v>
      </c>
      <c r="E174" s="33">
        <v>973.88397642525808</v>
      </c>
      <c r="F174" s="33">
        <v>979.07813323833443</v>
      </c>
      <c r="G174" s="33">
        <v>974.12896482641156</v>
      </c>
      <c r="H174" s="33">
        <v>963.39681784436243</v>
      </c>
      <c r="I174" s="33">
        <v>917.55346560033627</v>
      </c>
      <c r="J174" s="33">
        <v>855.55602257508497</v>
      </c>
      <c r="K174" s="33">
        <v>881.99906621289051</v>
      </c>
      <c r="L174" s="33">
        <v>947.78063146860768</v>
      </c>
      <c r="M174" s="33">
        <v>979.84604777687173</v>
      </c>
      <c r="N174" s="33">
        <v>978.00861026633834</v>
      </c>
      <c r="O174" s="33">
        <v>0</v>
      </c>
      <c r="P174" s="33">
        <v>0</v>
      </c>
      <c r="Q174" s="33">
        <v>0</v>
      </c>
      <c r="R174" s="33">
        <v>923.54108241829113</v>
      </c>
      <c r="S174" s="33">
        <v>0</v>
      </c>
      <c r="T174" s="33">
        <v>924.67247418754982</v>
      </c>
      <c r="U174" s="33">
        <v>0</v>
      </c>
      <c r="V174" s="33">
        <v>0</v>
      </c>
      <c r="W174" s="33">
        <v>751.49062629449634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878.41489496479812</v>
      </c>
      <c r="D175" s="122">
        <v>896.95418465665477</v>
      </c>
      <c r="E175" s="122">
        <v>863.2598199837895</v>
      </c>
      <c r="F175" s="122">
        <v>972.25632982957666</v>
      </c>
      <c r="G175" s="122">
        <v>811.67960278493831</v>
      </c>
      <c r="H175" s="122">
        <v>842.58613883711337</v>
      </c>
      <c r="I175" s="122">
        <v>774.97013840970965</v>
      </c>
      <c r="J175" s="122">
        <v>773.62069036442176</v>
      </c>
      <c r="K175" s="122">
        <v>728.7247580411273</v>
      </c>
      <c r="L175" s="122">
        <v>689.14093176323775</v>
      </c>
      <c r="M175" s="122">
        <v>687.35546432255148</v>
      </c>
      <c r="N175" s="122">
        <v>604.04309151880659</v>
      </c>
      <c r="O175" s="122">
        <v>0</v>
      </c>
      <c r="P175" s="122">
        <v>0</v>
      </c>
      <c r="Q175" s="122">
        <v>0</v>
      </c>
      <c r="R175" s="122">
        <v>604.87976367000397</v>
      </c>
      <c r="S175" s="122">
        <v>0</v>
      </c>
      <c r="T175" s="122">
        <v>667.02884444762458</v>
      </c>
      <c r="U175" s="122">
        <v>0</v>
      </c>
      <c r="V175" s="122">
        <v>0</v>
      </c>
      <c r="W175" s="122">
        <v>626.07760935910528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998.0006087492402</v>
      </c>
      <c r="D176" s="98">
        <v>1014.1850236005528</v>
      </c>
      <c r="E176" s="98">
        <v>992.37560977710996</v>
      </c>
      <c r="F176" s="98">
        <v>1064.981747592562</v>
      </c>
      <c r="G176" s="98">
        <v>997.31409396123286</v>
      </c>
      <c r="H176" s="98">
        <v>958.37865162231913</v>
      </c>
      <c r="I176" s="98">
        <v>874.0554908234302</v>
      </c>
      <c r="J176" s="98">
        <v>857.94899079645779</v>
      </c>
      <c r="K176" s="98">
        <v>815.93557208181267</v>
      </c>
      <c r="L176" s="98">
        <v>796.21244118188156</v>
      </c>
      <c r="M176" s="98">
        <v>815.19359872600489</v>
      </c>
      <c r="N176" s="98">
        <v>706.9292097002434</v>
      </c>
      <c r="O176" s="98">
        <v>0</v>
      </c>
      <c r="P176" s="98">
        <v>0</v>
      </c>
      <c r="Q176" s="98">
        <v>0</v>
      </c>
      <c r="R176" s="98">
        <v>724.41087637214707</v>
      </c>
      <c r="S176" s="98">
        <v>0</v>
      </c>
      <c r="T176" s="98">
        <v>811.75670319059282</v>
      </c>
      <c r="U176" s="98">
        <v>0</v>
      </c>
      <c r="V176" s="98">
        <v>0</v>
      </c>
      <c r="W176" s="98">
        <v>796.75042342126653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821.56793004629174</v>
      </c>
      <c r="D177" s="33">
        <v>829.75950577651349</v>
      </c>
      <c r="E177" s="33">
        <v>757.49150973468613</v>
      </c>
      <c r="F177" s="33">
        <v>905.72175694101111</v>
      </c>
      <c r="G177" s="33">
        <v>734.26533538661351</v>
      </c>
      <c r="H177" s="33">
        <v>796.80107635764728</v>
      </c>
      <c r="I177" s="33">
        <v>736.74101725622552</v>
      </c>
      <c r="J177" s="33">
        <v>661.36967370639968</v>
      </c>
      <c r="K177" s="33">
        <v>667.42993025837552</v>
      </c>
      <c r="L177" s="33">
        <v>622.98686725869277</v>
      </c>
      <c r="M177" s="33">
        <v>616.7474980242622</v>
      </c>
      <c r="N177" s="33">
        <v>539.78306140605332</v>
      </c>
      <c r="O177" s="33">
        <v>0</v>
      </c>
      <c r="P177" s="33">
        <v>0</v>
      </c>
      <c r="Q177" s="33">
        <v>0</v>
      </c>
      <c r="R177" s="33">
        <v>528.03833407576906</v>
      </c>
      <c r="S177" s="33">
        <v>0</v>
      </c>
      <c r="T177" s="33">
        <v>597.24934112512221</v>
      </c>
      <c r="U177" s="33">
        <v>0</v>
      </c>
      <c r="V177" s="33">
        <v>0</v>
      </c>
      <c r="W177" s="33">
        <v>569.18667133838483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0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6928.5093186736494</v>
      </c>
      <c r="D24" s="117">
        <f t="shared" si="7"/>
        <v>7238.7386164060499</v>
      </c>
      <c r="E24" s="117">
        <f t="shared" si="7"/>
        <v>8641.5850451015303</v>
      </c>
      <c r="F24" s="117">
        <f t="shared" si="7"/>
        <v>7650.3869913368262</v>
      </c>
      <c r="G24" s="117">
        <f t="shared" si="7"/>
        <v>8273.4352266641708</v>
      </c>
      <c r="H24" s="117">
        <f t="shared" si="7"/>
        <v>7875.9228032725605</v>
      </c>
      <c r="I24" s="117">
        <f t="shared" si="7"/>
        <v>7759.5892893129294</v>
      </c>
      <c r="J24" s="117">
        <f t="shared" si="7"/>
        <v>8598.8652943282395</v>
      </c>
      <c r="K24" s="117">
        <f t="shared" si="7"/>
        <v>8294.8047984868117</v>
      </c>
      <c r="L24" s="117">
        <f t="shared" si="7"/>
        <v>8274.8797510648001</v>
      </c>
      <c r="M24" s="117">
        <f t="shared" si="7"/>
        <v>7613.9173204225317</v>
      </c>
      <c r="N24" s="117">
        <f t="shared" si="7"/>
        <v>8142.5184657231139</v>
      </c>
      <c r="O24" s="117">
        <f t="shared" si="7"/>
        <v>8121.2161007651021</v>
      </c>
      <c r="P24" s="117">
        <f t="shared" si="7"/>
        <v>6938.4519818815797</v>
      </c>
      <c r="Q24" s="117">
        <f t="shared" si="7"/>
        <v>7002.2145611334481</v>
      </c>
      <c r="R24" s="117">
        <f t="shared" ref="R24:V24" si="8">R25+R28+R30+R39</f>
        <v>7158.1938853057809</v>
      </c>
      <c r="S24" s="117">
        <f t="shared" si="8"/>
        <v>7296.3672584490096</v>
      </c>
      <c r="T24" s="117">
        <f t="shared" si="8"/>
        <v>6980.5435192238047</v>
      </c>
      <c r="U24" s="117">
        <f t="shared" si="8"/>
        <v>6652.9172054359105</v>
      </c>
      <c r="V24" s="117">
        <f t="shared" si="8"/>
        <v>6084.1332452241859</v>
      </c>
      <c r="W24" s="117">
        <f t="shared" ref="W24" si="9">W25+W28+W30+W39</f>
        <v>5709.9738722277589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4917.21554018604</v>
      </c>
      <c r="D25" s="122">
        <f t="shared" si="10"/>
        <v>4994.0700284871982</v>
      </c>
      <c r="E25" s="122">
        <f t="shared" si="10"/>
        <v>5680.1462036511211</v>
      </c>
      <c r="F25" s="122">
        <f t="shared" si="10"/>
        <v>5447.6079495377826</v>
      </c>
      <c r="G25" s="122">
        <f t="shared" si="10"/>
        <v>6269.8528965147307</v>
      </c>
      <c r="H25" s="122">
        <f t="shared" si="10"/>
        <v>5748.0282998993907</v>
      </c>
      <c r="I25" s="122">
        <f t="shared" si="10"/>
        <v>5700.2623765862672</v>
      </c>
      <c r="J25" s="122">
        <f t="shared" si="10"/>
        <v>6463.8636858125501</v>
      </c>
      <c r="K25" s="122">
        <f t="shared" si="10"/>
        <v>6295.9372814099297</v>
      </c>
      <c r="L25" s="122">
        <f t="shared" si="10"/>
        <v>6459.3533252654561</v>
      </c>
      <c r="M25" s="122">
        <f t="shared" si="10"/>
        <v>5670.8370655009112</v>
      </c>
      <c r="N25" s="122">
        <f t="shared" si="10"/>
        <v>6036.5345634813393</v>
      </c>
      <c r="O25" s="122">
        <f t="shared" si="10"/>
        <v>6200.0452852578146</v>
      </c>
      <c r="P25" s="122">
        <f t="shared" si="10"/>
        <v>5305.9125099704715</v>
      </c>
      <c r="Q25" s="122">
        <f t="shared" si="10"/>
        <v>5321.3707550498602</v>
      </c>
      <c r="R25" s="122">
        <f t="shared" ref="R25:V25" si="11">SUM(R26:R27)</f>
        <v>5336.2051181765646</v>
      </c>
      <c r="S25" s="122">
        <f t="shared" si="11"/>
        <v>5274.0344704839035</v>
      </c>
      <c r="T25" s="122">
        <f t="shared" si="11"/>
        <v>4792.078120267598</v>
      </c>
      <c r="U25" s="122">
        <f t="shared" si="11"/>
        <v>4609.2294619913137</v>
      </c>
      <c r="V25" s="122">
        <f t="shared" si="11"/>
        <v>4216.8529078283591</v>
      </c>
      <c r="W25" s="122">
        <f t="shared" ref="W25" si="12">SUM(W26:W27)</f>
        <v>4170.4597893091968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4796.7813667056198</v>
      </c>
      <c r="D26" s="98">
        <v>4873.2192579086804</v>
      </c>
      <c r="E26" s="98">
        <v>5555.7543752531055</v>
      </c>
      <c r="F26" s="98">
        <v>5321.5918471528039</v>
      </c>
      <c r="G26" s="98">
        <v>6126.8081452439174</v>
      </c>
      <c r="H26" s="98">
        <v>5620.8164970180742</v>
      </c>
      <c r="I26" s="98">
        <v>5577.3997065598578</v>
      </c>
      <c r="J26" s="98">
        <v>6330.6970048036674</v>
      </c>
      <c r="K26" s="98">
        <v>6167.9738818509149</v>
      </c>
      <c r="L26" s="98">
        <v>6324.6763499758972</v>
      </c>
      <c r="M26" s="98">
        <v>5553.2245235041273</v>
      </c>
      <c r="N26" s="98">
        <v>5918.9161478771339</v>
      </c>
      <c r="O26" s="98">
        <v>6071.6972064122747</v>
      </c>
      <c r="P26" s="98">
        <v>5193.668496025165</v>
      </c>
      <c r="Q26" s="98">
        <v>5219.1277876697741</v>
      </c>
      <c r="R26" s="98">
        <v>5234.0758170974841</v>
      </c>
      <c r="S26" s="98">
        <v>5173.9608877391165</v>
      </c>
      <c r="T26" s="98">
        <v>4702.1696417359735</v>
      </c>
      <c r="U26" s="98">
        <v>4522.2945140192642</v>
      </c>
      <c r="V26" s="98">
        <v>4137.7786819582416</v>
      </c>
      <c r="W26" s="98">
        <v>4094.9277301811217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120.43417348042031</v>
      </c>
      <c r="D27" s="98">
        <v>120.85077057851753</v>
      </c>
      <c r="E27" s="98">
        <v>124.39182839801518</v>
      </c>
      <c r="F27" s="98">
        <v>126.01610238497828</v>
      </c>
      <c r="G27" s="98">
        <v>143.04475127081344</v>
      </c>
      <c r="H27" s="98">
        <v>127.21180288131626</v>
      </c>
      <c r="I27" s="98">
        <v>122.86267002640984</v>
      </c>
      <c r="J27" s="98">
        <v>133.16668100888299</v>
      </c>
      <c r="K27" s="98">
        <v>127.96339955901477</v>
      </c>
      <c r="L27" s="98">
        <v>134.67697528955875</v>
      </c>
      <c r="M27" s="98">
        <v>117.61254199678349</v>
      </c>
      <c r="N27" s="98">
        <v>117.61841560420586</v>
      </c>
      <c r="O27" s="98">
        <v>128.34807884553956</v>
      </c>
      <c r="P27" s="98">
        <v>112.24401394530631</v>
      </c>
      <c r="Q27" s="98">
        <v>102.24296738008624</v>
      </c>
      <c r="R27" s="98">
        <v>102.12930107908043</v>
      </c>
      <c r="S27" s="98">
        <v>100.07358274478729</v>
      </c>
      <c r="T27" s="98">
        <v>89.908478531624283</v>
      </c>
      <c r="U27" s="98">
        <v>86.934947972049741</v>
      </c>
      <c r="V27" s="98">
        <v>79.074225870117587</v>
      </c>
      <c r="W27" s="98">
        <v>75.53205912807519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202.81235468993967</v>
      </c>
      <c r="D28" s="122">
        <f t="shared" si="13"/>
        <v>397.48020556115029</v>
      </c>
      <c r="E28" s="122">
        <f t="shared" si="13"/>
        <v>1203.8841355661993</v>
      </c>
      <c r="F28" s="122">
        <f t="shared" si="13"/>
        <v>256.64534680473298</v>
      </c>
      <c r="G28" s="122">
        <f t="shared" si="13"/>
        <v>243.49320318126408</v>
      </c>
      <c r="H28" s="122">
        <f t="shared" si="13"/>
        <v>352.07960188947197</v>
      </c>
      <c r="I28" s="122">
        <f t="shared" si="13"/>
        <v>389.79877463026992</v>
      </c>
      <c r="J28" s="122">
        <f t="shared" si="13"/>
        <v>532.49630672194905</v>
      </c>
      <c r="K28" s="122">
        <f t="shared" si="13"/>
        <v>414.41834633147118</v>
      </c>
      <c r="L28" s="122">
        <f t="shared" si="13"/>
        <v>188.72713656820812</v>
      </c>
      <c r="M28" s="122">
        <f t="shared" si="13"/>
        <v>214.33764271995065</v>
      </c>
      <c r="N28" s="122">
        <f t="shared" si="13"/>
        <v>515.47277385906227</v>
      </c>
      <c r="O28" s="122">
        <f t="shared" si="13"/>
        <v>333.33192357872497</v>
      </c>
      <c r="P28" s="122">
        <f t="shared" si="13"/>
        <v>87.423226990741853</v>
      </c>
      <c r="Q28" s="122">
        <f t="shared" si="13"/>
        <v>158.30949583056773</v>
      </c>
      <c r="R28" s="122">
        <f t="shared" si="13"/>
        <v>289.54312225039325</v>
      </c>
      <c r="S28" s="122">
        <f t="shared" si="13"/>
        <v>412.32698680922562</v>
      </c>
      <c r="T28" s="122">
        <f t="shared" si="13"/>
        <v>584.46923157290746</v>
      </c>
      <c r="U28" s="122">
        <f t="shared" si="13"/>
        <v>455.88400151656566</v>
      </c>
      <c r="V28" s="122">
        <f t="shared" si="13"/>
        <v>301.52937095281141</v>
      </c>
      <c r="W28" s="122">
        <f t="shared" si="13"/>
        <v>96.594591302771846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202.81235468993967</v>
      </c>
      <c r="D29" s="98">
        <f>IF(RES_hhdet_in_tes!D29=0,0,RES_hhdet_in_tes!D29*1000*11630/RES_hhdet_in_new!D26)</f>
        <v>397.48020556115029</v>
      </c>
      <c r="E29" s="98">
        <f>IF(RES_hhdet_in_tes!E29=0,0,RES_hhdet_in_tes!E29*1000*11630/RES_hhdet_in_new!E26)</f>
        <v>1203.8841355661993</v>
      </c>
      <c r="F29" s="98">
        <f>IF(RES_hhdet_in_tes!F29=0,0,RES_hhdet_in_tes!F29*1000*11630/RES_hhdet_in_new!F26)</f>
        <v>256.64534680473298</v>
      </c>
      <c r="G29" s="98">
        <f>IF(RES_hhdet_in_tes!G29=0,0,RES_hhdet_in_tes!G29*1000*11630/RES_hhdet_in_new!G26)</f>
        <v>243.49320318126408</v>
      </c>
      <c r="H29" s="98">
        <f>IF(RES_hhdet_in_tes!H29=0,0,RES_hhdet_in_tes!H29*1000*11630/RES_hhdet_in_new!H26)</f>
        <v>352.07960188947197</v>
      </c>
      <c r="I29" s="98">
        <f>IF(RES_hhdet_in_tes!I29=0,0,RES_hhdet_in_tes!I29*1000*11630/RES_hhdet_in_new!I26)</f>
        <v>389.79877463026992</v>
      </c>
      <c r="J29" s="98">
        <f>IF(RES_hhdet_in_tes!J29=0,0,RES_hhdet_in_tes!J29*1000*11630/RES_hhdet_in_new!J26)</f>
        <v>532.49630672194905</v>
      </c>
      <c r="K29" s="98">
        <f>IF(RES_hhdet_in_tes!K29=0,0,RES_hhdet_in_tes!K29*1000*11630/RES_hhdet_in_new!K26)</f>
        <v>414.41834633147118</v>
      </c>
      <c r="L29" s="98">
        <f>IF(RES_hhdet_in_tes!L29=0,0,RES_hhdet_in_tes!L29*1000*11630/RES_hhdet_in_new!L26)</f>
        <v>188.72713656820812</v>
      </c>
      <c r="M29" s="98">
        <f>IF(RES_hhdet_in_tes!M29=0,0,RES_hhdet_in_tes!M29*1000*11630/RES_hhdet_in_new!M26)</f>
        <v>214.33764271995065</v>
      </c>
      <c r="N29" s="98">
        <f>IF(RES_hhdet_in_tes!N29=0,0,RES_hhdet_in_tes!N29*1000*11630/RES_hhdet_in_new!N26)</f>
        <v>515.47277385906227</v>
      </c>
      <c r="O29" s="98">
        <f>IF(RES_hhdet_in_tes!O29=0,0,RES_hhdet_in_tes!O29*1000*11630/RES_hhdet_in_new!O26)</f>
        <v>333.33192357872497</v>
      </c>
      <c r="P29" s="98">
        <f>IF(RES_hhdet_in_tes!P29=0,0,RES_hhdet_in_tes!P29*1000*11630/RES_hhdet_in_new!P26)</f>
        <v>87.423226990741853</v>
      </c>
      <c r="Q29" s="98">
        <f>IF(RES_hhdet_in_tes!Q29=0,0,RES_hhdet_in_tes!Q29*1000*11630/RES_hhdet_in_new!Q26)</f>
        <v>158.30949583056773</v>
      </c>
      <c r="R29" s="98">
        <f>IF(RES_hhdet_in_tes!R29=0,0,RES_hhdet_in_tes!R29*1000*11630/RES_hhdet_in_new!R26)</f>
        <v>289.54312225039325</v>
      </c>
      <c r="S29" s="98">
        <f>IF(RES_hhdet_in_tes!S29=0,0,RES_hhdet_in_tes!S29*1000*11630/RES_hhdet_in_new!S26)</f>
        <v>412.32698680922562</v>
      </c>
      <c r="T29" s="98">
        <f>IF(RES_hhdet_in_tes!T29=0,0,RES_hhdet_in_tes!T29*1000*11630/RES_hhdet_in_new!T26)</f>
        <v>584.46923157290746</v>
      </c>
      <c r="U29" s="98">
        <f>IF(RES_hhdet_in_tes!U29=0,0,RES_hhdet_in_tes!U29*1000*11630/RES_hhdet_in_new!U26)</f>
        <v>455.88400151656566</v>
      </c>
      <c r="V29" s="98">
        <f>IF(RES_hhdet_in_tes!V29=0,0,RES_hhdet_in_tes!V29*1000*11630/RES_hhdet_in_new!V26)</f>
        <v>301.52937095281141</v>
      </c>
      <c r="W29" s="98">
        <f>IF(RES_hhdet_in_tes!W29=0,0,RES_hhdet_in_tes!W29*1000*11630/RES_hhdet_in_new!W26)</f>
        <v>96.594591302771846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1175.3123518472964</v>
      </c>
      <c r="D30" s="122">
        <v>1206.1766325295964</v>
      </c>
      <c r="E30" s="122">
        <v>1154.0134200224577</v>
      </c>
      <c r="F30" s="122">
        <v>1256.5322179977768</v>
      </c>
      <c r="G30" s="122">
        <v>1171.4092968431164</v>
      </c>
      <c r="H30" s="122">
        <v>1158.6174127386198</v>
      </c>
      <c r="I30" s="122">
        <v>1099.9892437194551</v>
      </c>
      <c r="J30" s="122">
        <v>1073.0107398375326</v>
      </c>
      <c r="K30" s="122">
        <v>1064.7844259120238</v>
      </c>
      <c r="L30" s="122">
        <v>1132.2471964435106</v>
      </c>
      <c r="M30" s="122">
        <v>1232.254862286266</v>
      </c>
      <c r="N30" s="122">
        <v>1155.9106036726339</v>
      </c>
      <c r="O30" s="122">
        <v>1115.1732175157904</v>
      </c>
      <c r="P30" s="122">
        <v>1118.2291559317518</v>
      </c>
      <c r="Q30" s="122">
        <v>1082.1921879029683</v>
      </c>
      <c r="R30" s="122">
        <v>1090.0505166843097</v>
      </c>
      <c r="S30" s="122">
        <v>1102.3679663703347</v>
      </c>
      <c r="T30" s="122">
        <v>1094.8531130102792</v>
      </c>
      <c r="U30" s="122">
        <v>1082.0939804047355</v>
      </c>
      <c r="V30" s="122">
        <v>1045.0886924136066</v>
      </c>
      <c r="W30" s="122">
        <v>939.61184466995576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1193.2313538549608</v>
      </c>
      <c r="D31" s="98">
        <v>1176.9313726063283</v>
      </c>
      <c r="E31" s="98">
        <v>1159.2410944669168</v>
      </c>
      <c r="F31" s="98">
        <v>1311.938485209577</v>
      </c>
      <c r="G31" s="98">
        <v>1196.0873853297101</v>
      </c>
      <c r="H31" s="98">
        <v>1171.5624766925914</v>
      </c>
      <c r="I31" s="98">
        <v>1077.3336503152714</v>
      </c>
      <c r="J31" s="98">
        <v>1033.7144329298594</v>
      </c>
      <c r="K31" s="98">
        <v>1049.8337350814043</v>
      </c>
      <c r="L31" s="98">
        <v>1128.6875777112268</v>
      </c>
      <c r="M31" s="98">
        <v>1261.6814124454047</v>
      </c>
      <c r="N31" s="98">
        <v>1177.5634367880132</v>
      </c>
      <c r="O31" s="98">
        <v>1134.0138853817225</v>
      </c>
      <c r="P31" s="98">
        <v>1037.751373759088</v>
      </c>
      <c r="Q31" s="98">
        <v>1058.6780398978494</v>
      </c>
      <c r="R31" s="98">
        <v>1086.0619967907151</v>
      </c>
      <c r="S31" s="98">
        <v>1113.6825522772276</v>
      </c>
      <c r="T31" s="98">
        <v>1116.974363672929</v>
      </c>
      <c r="U31" s="98">
        <v>1064.3792929627887</v>
      </c>
      <c r="V31" s="98">
        <v>1032.0149233072004</v>
      </c>
      <c r="W31" s="98">
        <v>955.98009824884321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1193.2770811810979</v>
      </c>
      <c r="D32" s="98">
        <v>1176.986547900289</v>
      </c>
      <c r="E32" s="98">
        <v>1159.4268160009417</v>
      </c>
      <c r="F32" s="98">
        <v>1312.282051581157</v>
      </c>
      <c r="G32" s="98">
        <v>1196.8946550143712</v>
      </c>
      <c r="H32" s="98">
        <v>1172.3808763137088</v>
      </c>
      <c r="I32" s="98">
        <v>1078.7689811441019</v>
      </c>
      <c r="J32" s="98">
        <v>1035.1009685419856</v>
      </c>
      <c r="K32" s="98">
        <v>1050.8728167156098</v>
      </c>
      <c r="L32" s="98">
        <v>1129.4420783394103</v>
      </c>
      <c r="M32" s="98">
        <v>1262.0088463414818</v>
      </c>
      <c r="N32" s="98">
        <v>1177.736521653371</v>
      </c>
      <c r="O32" s="98">
        <v>1134.2182688410171</v>
      </c>
      <c r="P32" s="98">
        <v>1038.0315505835749</v>
      </c>
      <c r="Q32" s="98">
        <v>1059.6723274127321</v>
      </c>
      <c r="R32" s="98">
        <v>1087.2016385561844</v>
      </c>
      <c r="S32" s="98">
        <v>1114.6065057166575</v>
      </c>
      <c r="T32" s="98">
        <v>1117.6273282690431</v>
      </c>
      <c r="U32" s="98">
        <v>1064.3538208789898</v>
      </c>
      <c r="V32" s="98">
        <v>1032.7180527979831</v>
      </c>
      <c r="W32" s="98">
        <v>958.17155087694687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186.63257660554862</v>
      </c>
      <c r="D33" s="101">
        <v>216.46586961998526</v>
      </c>
      <c r="E33" s="101">
        <v>178.62035158251635</v>
      </c>
      <c r="F33" s="101">
        <v>253.14856790931819</v>
      </c>
      <c r="G33" s="101">
        <v>196.93320325789136</v>
      </c>
      <c r="H33" s="101">
        <v>195.92128812225593</v>
      </c>
      <c r="I33" s="101">
        <v>181.22853064538018</v>
      </c>
      <c r="J33" s="101">
        <v>219.17570991513136</v>
      </c>
      <c r="K33" s="101">
        <v>187.22572853674126</v>
      </c>
      <c r="L33" s="101">
        <v>186.49266330323857</v>
      </c>
      <c r="M33" s="101">
        <v>245.94783503107251</v>
      </c>
      <c r="N33" s="101">
        <v>177.84026966458094</v>
      </c>
      <c r="O33" s="101">
        <v>169.68547164427846</v>
      </c>
      <c r="P33" s="101">
        <v>230.65238739864293</v>
      </c>
      <c r="Q33" s="101">
        <v>170.48841317283711</v>
      </c>
      <c r="R33" s="101">
        <v>169.08246484298374</v>
      </c>
      <c r="S33" s="101">
        <v>185.39424022878407</v>
      </c>
      <c r="T33" s="101">
        <v>169.40952431850198</v>
      </c>
      <c r="U33" s="101">
        <v>182.0953013891324</v>
      </c>
      <c r="V33" s="101">
        <v>164.39487036212913</v>
      </c>
      <c r="W33" s="101">
        <v>187.93971954923074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1006.6445045755493</v>
      </c>
      <c r="D34" s="104">
        <v>960.52067828030363</v>
      </c>
      <c r="E34" s="104">
        <v>980.80646441842521</v>
      </c>
      <c r="F34" s="104">
        <v>1059.133483671839</v>
      </c>
      <c r="G34" s="104">
        <v>999.96145175647985</v>
      </c>
      <c r="H34" s="104">
        <v>976.45958819145278</v>
      </c>
      <c r="I34" s="104">
        <v>897.54045049872173</v>
      </c>
      <c r="J34" s="104">
        <v>815.92525862685432</v>
      </c>
      <c r="K34" s="104">
        <v>863.64708817886844</v>
      </c>
      <c r="L34" s="104">
        <v>942.94941503617167</v>
      </c>
      <c r="M34" s="104">
        <v>1016.0610113104095</v>
      </c>
      <c r="N34" s="104">
        <v>999.89625198879025</v>
      </c>
      <c r="O34" s="104">
        <v>964.5327971967389</v>
      </c>
      <c r="P34" s="104">
        <v>807.37916318493194</v>
      </c>
      <c r="Q34" s="104">
        <v>889.18391423989499</v>
      </c>
      <c r="R34" s="104">
        <v>918.11917371320067</v>
      </c>
      <c r="S34" s="104">
        <v>929.21226548787342</v>
      </c>
      <c r="T34" s="104">
        <v>948.21780395054111</v>
      </c>
      <c r="U34" s="104">
        <v>882.25851948985746</v>
      </c>
      <c r="V34" s="104">
        <v>868.32318243585405</v>
      </c>
      <c r="W34" s="104">
        <v>770.23183132771601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1162.6245448033292</v>
      </c>
      <c r="D35" s="101">
        <v>1219.59443678613</v>
      </c>
      <c r="E35" s="101">
        <v>1150.8144314590104</v>
      </c>
      <c r="F35" s="101">
        <v>1212.6423238289901</v>
      </c>
      <c r="G35" s="101">
        <v>1164.9732716045239</v>
      </c>
      <c r="H35" s="101">
        <v>1155.9384069492107</v>
      </c>
      <c r="I35" s="101">
        <v>1101.8123697744702</v>
      </c>
      <c r="J35" s="101">
        <v>1085.1935749618553</v>
      </c>
      <c r="K35" s="101">
        <v>1072.0745235865811</v>
      </c>
      <c r="L35" s="101">
        <v>1132.9569374255814</v>
      </c>
      <c r="M35" s="101">
        <v>1216.2490914746272</v>
      </c>
      <c r="N35" s="101">
        <v>1150.5570709271699</v>
      </c>
      <c r="O35" s="101">
        <v>1112.3350100391169</v>
      </c>
      <c r="P35" s="101">
        <v>1126.6610265921236</v>
      </c>
      <c r="Q35" s="101">
        <v>1086.5535615868059</v>
      </c>
      <c r="R35" s="101">
        <v>1090.851894897283</v>
      </c>
      <c r="S35" s="101">
        <v>1095.865982176937</v>
      </c>
      <c r="T35" s="101">
        <v>1084.4645680391095</v>
      </c>
      <c r="U35" s="101">
        <v>1087.3297966257833</v>
      </c>
      <c r="V35" s="101">
        <v>1048.0095797103202</v>
      </c>
      <c r="W35" s="101">
        <v>932.30510801629543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1162.7000440809368</v>
      </c>
      <c r="D36" s="104">
        <v>1219.7608727317934</v>
      </c>
      <c r="E36" s="104">
        <v>1151.1047252897097</v>
      </c>
      <c r="F36" s="104">
        <v>1212.964301467704</v>
      </c>
      <c r="G36" s="104">
        <v>1165.7551667530959</v>
      </c>
      <c r="H36" s="104">
        <v>1156.5382213594828</v>
      </c>
      <c r="I36" s="104">
        <v>1102.9782274606068</v>
      </c>
      <c r="J36" s="104">
        <v>1086.6398221515092</v>
      </c>
      <c r="K36" s="104">
        <v>1073.5111965159251</v>
      </c>
      <c r="L36" s="104">
        <v>1134.7882623746343</v>
      </c>
      <c r="M36" s="104">
        <v>1217.012428352665</v>
      </c>
      <c r="N36" s="104">
        <v>1150.8363181789402</v>
      </c>
      <c r="O36" s="104">
        <v>1112.387324492239</v>
      </c>
      <c r="P36" s="104">
        <v>1128.2782014454904</v>
      </c>
      <c r="Q36" s="104">
        <v>1087.332913788108</v>
      </c>
      <c r="R36" s="104">
        <v>1092.9726982697505</v>
      </c>
      <c r="S36" s="104">
        <v>1099.1200217229302</v>
      </c>
      <c r="T36" s="104">
        <v>1087.8936115866406</v>
      </c>
      <c r="U36" s="104">
        <v>1088.7892112523896</v>
      </c>
      <c r="V36" s="104">
        <v>1049.3956122842264</v>
      </c>
      <c r="W36" s="104">
        <v>936.35319456358081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181.74897570890636</v>
      </c>
      <c r="D37" s="98">
        <v>224.41575212795971</v>
      </c>
      <c r="E37" s="98">
        <v>177.22074886445174</v>
      </c>
      <c r="F37" s="98">
        <v>233.88616822936922</v>
      </c>
      <c r="G37" s="98">
        <v>191.62620192668436</v>
      </c>
      <c r="H37" s="98">
        <v>193.1414035151206</v>
      </c>
      <c r="I37" s="98">
        <v>185.42476186027037</v>
      </c>
      <c r="J37" s="98">
        <v>231.08379957642393</v>
      </c>
      <c r="K37" s="98">
        <v>191.51213030303461</v>
      </c>
      <c r="L37" s="98">
        <v>187.00763090602649</v>
      </c>
      <c r="M37" s="98">
        <v>237.16638057579291</v>
      </c>
      <c r="N37" s="98">
        <v>172.82770791260202</v>
      </c>
      <c r="O37" s="98">
        <v>164.4097795552934</v>
      </c>
      <c r="P37" s="98">
        <v>253.42651810462579</v>
      </c>
      <c r="Q37" s="98">
        <v>175.06282454049108</v>
      </c>
      <c r="R37" s="98">
        <v>169.43161585145933</v>
      </c>
      <c r="S37" s="98">
        <v>182.64747514650131</v>
      </c>
      <c r="T37" s="98">
        <v>163.22113739909062</v>
      </c>
      <c r="U37" s="98">
        <v>186.60460657461164</v>
      </c>
      <c r="V37" s="98">
        <v>166.245918182514</v>
      </c>
      <c r="W37" s="98">
        <v>184.86256826908445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980.95106837203059</v>
      </c>
      <c r="D38" s="98">
        <v>995.34512060383361</v>
      </c>
      <c r="E38" s="98">
        <v>973.88397642525797</v>
      </c>
      <c r="F38" s="98">
        <v>979.07813323833477</v>
      </c>
      <c r="G38" s="98">
        <v>974.12896482641145</v>
      </c>
      <c r="H38" s="98">
        <v>963.39681784436232</v>
      </c>
      <c r="I38" s="98">
        <v>917.55346560033638</v>
      </c>
      <c r="J38" s="98">
        <v>855.55602257508508</v>
      </c>
      <c r="K38" s="98">
        <v>881.99906621289051</v>
      </c>
      <c r="L38" s="98">
        <v>947.78063146860768</v>
      </c>
      <c r="M38" s="98">
        <v>979.84604777687207</v>
      </c>
      <c r="N38" s="98">
        <v>978.00861026633822</v>
      </c>
      <c r="O38" s="98">
        <v>947.97754493694561</v>
      </c>
      <c r="P38" s="98">
        <v>874.85168334086472</v>
      </c>
      <c r="Q38" s="98">
        <v>912.27008924761697</v>
      </c>
      <c r="R38" s="98">
        <v>923.54108241829113</v>
      </c>
      <c r="S38" s="98">
        <v>916.47254657642918</v>
      </c>
      <c r="T38" s="98">
        <v>924.67247418754994</v>
      </c>
      <c r="U38" s="98">
        <v>902.18460467777754</v>
      </c>
      <c r="V38" s="98">
        <v>883.14969410171227</v>
      </c>
      <c r="W38" s="98">
        <v>751.49062629449645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633.16907195037288</v>
      </c>
      <c r="D39" s="122">
        <v>641.01174982810471</v>
      </c>
      <c r="E39" s="122">
        <v>603.54128586175204</v>
      </c>
      <c r="F39" s="122">
        <v>689.60147699653419</v>
      </c>
      <c r="G39" s="122">
        <v>588.67983012505977</v>
      </c>
      <c r="H39" s="122">
        <v>617.19748874507741</v>
      </c>
      <c r="I39" s="122">
        <v>569.53889437693738</v>
      </c>
      <c r="J39" s="122">
        <v>529.49456195620826</v>
      </c>
      <c r="K39" s="122">
        <v>519.66474483338766</v>
      </c>
      <c r="L39" s="122">
        <v>494.55209278762413</v>
      </c>
      <c r="M39" s="122">
        <v>496.48774991540358</v>
      </c>
      <c r="N39" s="122">
        <v>434.60052471007941</v>
      </c>
      <c r="O39" s="122">
        <v>472.6656744127726</v>
      </c>
      <c r="P39" s="122">
        <v>426.88708898861466</v>
      </c>
      <c r="Q39" s="122">
        <v>440.3421223500531</v>
      </c>
      <c r="R39" s="122">
        <v>442.39512819451369</v>
      </c>
      <c r="S39" s="122">
        <v>507.63783478554484</v>
      </c>
      <c r="T39" s="122">
        <v>509.14305437301988</v>
      </c>
      <c r="U39" s="122">
        <v>505.70976152329524</v>
      </c>
      <c r="V39" s="122">
        <v>520.6622740294091</v>
      </c>
      <c r="W39" s="122">
        <v>503.30764694583439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622.77756623039716</v>
      </c>
      <c r="D40" s="98">
        <v>633.04125338797951</v>
      </c>
      <c r="E40" s="98">
        <v>619.58650443156841</v>
      </c>
      <c r="F40" s="98">
        <v>665.08757673550713</v>
      </c>
      <c r="G40" s="98">
        <v>622.98550292700725</v>
      </c>
      <c r="H40" s="98">
        <v>598.81282251254265</v>
      </c>
      <c r="I40" s="98">
        <v>546.25987320842569</v>
      </c>
      <c r="J40" s="98">
        <v>536.32148860633777</v>
      </c>
      <c r="K40" s="98">
        <v>510.17487913417523</v>
      </c>
      <c r="L40" s="98">
        <v>497.95189377602657</v>
      </c>
      <c r="M40" s="98">
        <v>509.8828743579607</v>
      </c>
      <c r="N40" s="98">
        <v>442.16625102660169</v>
      </c>
      <c r="O40" s="98">
        <v>441.24945168455093</v>
      </c>
      <c r="P40" s="98">
        <v>454.63772875600711</v>
      </c>
      <c r="Q40" s="98">
        <v>434.39738910829101</v>
      </c>
      <c r="R40" s="98">
        <v>453.43827711022396</v>
      </c>
      <c r="S40" s="98">
        <v>492.76201375199162</v>
      </c>
      <c r="T40" s="98">
        <v>509.45227254030505</v>
      </c>
      <c r="U40" s="98">
        <v>507.59430024768056</v>
      </c>
      <c r="V40" s="98">
        <v>518.59599156619197</v>
      </c>
      <c r="W40" s="98">
        <v>502.08421418910279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638.10964156077785</v>
      </c>
      <c r="D41" s="33">
        <v>645.57913003454564</v>
      </c>
      <c r="E41" s="33">
        <v>590.40040613402027</v>
      </c>
      <c r="F41" s="33">
        <v>707.1925619857866</v>
      </c>
      <c r="G41" s="33">
        <v>574.37266800858822</v>
      </c>
      <c r="H41" s="33">
        <v>624.4671520664308</v>
      </c>
      <c r="I41" s="33">
        <v>578.52179797713222</v>
      </c>
      <c r="J41" s="33">
        <v>520.40564754286481</v>
      </c>
      <c r="K41" s="33">
        <v>526.33457914558198</v>
      </c>
      <c r="L41" s="33">
        <v>492.45178746609514</v>
      </c>
      <c r="M41" s="33">
        <v>489.0888563826494</v>
      </c>
      <c r="N41" s="33">
        <v>429.87532226084409</v>
      </c>
      <c r="O41" s="33">
        <v>487.64567968583242</v>
      </c>
      <c r="P41" s="33">
        <v>410.52906136653132</v>
      </c>
      <c r="Q41" s="33">
        <v>442.95743759237342</v>
      </c>
      <c r="R41" s="33">
        <v>435.68717722894104</v>
      </c>
      <c r="S41" s="33">
        <v>513.18905580538308</v>
      </c>
      <c r="T41" s="33">
        <v>508.99412117690076</v>
      </c>
      <c r="U41" s="33">
        <v>504.91812016667183</v>
      </c>
      <c r="V41" s="33">
        <v>521.59911031444187</v>
      </c>
      <c r="W41" s="33">
        <v>503.83094254331081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7260.0383562606703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8431.8027318665081</v>
      </c>
      <c r="L43" s="117">
        <f t="shared" si="14"/>
        <v>7646.6238732598013</v>
      </c>
      <c r="M43" s="117">
        <f t="shared" si="14"/>
        <v>7943.6899308583424</v>
      </c>
      <c r="N43" s="117">
        <f t="shared" si="14"/>
        <v>8138.7198147531262</v>
      </c>
      <c r="O43" s="117">
        <f t="shared" si="14"/>
        <v>8325.0041921870616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5260.6136369808628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6394.5734297493082</v>
      </c>
      <c r="L44" s="122">
        <f t="shared" si="17"/>
        <v>5905.5229907037829</v>
      </c>
      <c r="M44" s="122">
        <f t="shared" si="17"/>
        <v>6008.0399810265508</v>
      </c>
      <c r="N44" s="122">
        <f t="shared" si="17"/>
        <v>6065.1908357083275</v>
      </c>
      <c r="O44" s="122">
        <f t="shared" si="17"/>
        <v>6395.6407797125094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5131.7688364648275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6264.6052743776545</v>
      </c>
      <c r="L45" s="98">
        <v>5782.3933314575534</v>
      </c>
      <c r="M45" s="98">
        <v>5883.4338873537781</v>
      </c>
      <c r="N45" s="98">
        <v>5947.0140690666158</v>
      </c>
      <c r="O45" s="98">
        <v>6263.243648837657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128.84480051603509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129.96815537165327</v>
      </c>
      <c r="L46" s="98">
        <v>123.12965924622939</v>
      </c>
      <c r="M46" s="98">
        <v>124.60609367277299</v>
      </c>
      <c r="N46" s="98">
        <v>118.17676664171192</v>
      </c>
      <c r="O46" s="98">
        <v>132.39713087485219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202.78373351779146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414.41593113988529</v>
      </c>
      <c r="L47" s="122">
        <f t="shared" si="20"/>
        <v>188.73831012738717</v>
      </c>
      <c r="M47" s="122">
        <f t="shared" si="20"/>
        <v>214.32257347709199</v>
      </c>
      <c r="N47" s="122">
        <f t="shared" si="20"/>
        <v>515.48821999198447</v>
      </c>
      <c r="O47" s="122">
        <f t="shared" si="20"/>
        <v>333.33876127225886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202.78373351779146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0</v>
      </c>
      <c r="K48" s="98">
        <f>IF(RES_hhdet_in_tes!K48=0,0,RES_hhdet_in_tes!K48*1000*11630/RES_hhdet_in_new!K45)</f>
        <v>414.41593113988529</v>
      </c>
      <c r="L48" s="98">
        <f>IF(RES_hhdet_in_tes!L48=0,0,RES_hhdet_in_tes!L48*1000*11630/RES_hhdet_in_new!L45)</f>
        <v>188.73831012738717</v>
      </c>
      <c r="M48" s="98">
        <f>IF(RES_hhdet_in_tes!M48=0,0,RES_hhdet_in_tes!M48*1000*11630/RES_hhdet_in_new!M45)</f>
        <v>214.32257347709199</v>
      </c>
      <c r="N48" s="98">
        <f>IF(RES_hhdet_in_tes!N48=0,0,RES_hhdet_in_tes!N48*1000*11630/RES_hhdet_in_new!N45)</f>
        <v>515.48821999198447</v>
      </c>
      <c r="O48" s="98">
        <f>IF(RES_hhdet_in_tes!O48=0,0,RES_hhdet_in_tes!O48*1000*11630/RES_hhdet_in_new!O45)</f>
        <v>333.33876127225886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0</v>
      </c>
      <c r="T48" s="98">
        <f>IF(RES_hhdet_in_tes!T48=0,0,RES_hhdet_in_tes!T48*1000*11630/RES_hhdet_in_new!T45)</f>
        <v>0</v>
      </c>
      <c r="U48" s="98">
        <f>IF(RES_hhdet_in_tes!U48=0,0,RES_hhdet_in_tes!U48*1000*11630/RES_hhdet_in_new!U45)</f>
        <v>0</v>
      </c>
      <c r="V48" s="98">
        <f>IF(RES_hhdet_in_tes!V48=0,0,RES_hhdet_in_tes!V48*1000*11630/RES_hhdet_in_new!V45)</f>
        <v>0</v>
      </c>
      <c r="W48" s="98">
        <f>IF(RES_hhdet_in_tes!W48=0,0,RES_hhdet_in_tes!W48*1000*11630/RES_hhdet_in_new!W45)</f>
        <v>0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1163.4723598788753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1103.1489372546923</v>
      </c>
      <c r="L49" s="122">
        <v>1057.8103553429883</v>
      </c>
      <c r="M49" s="122">
        <v>1224.8399853996186</v>
      </c>
      <c r="N49" s="122">
        <v>1123.4404112796665</v>
      </c>
      <c r="O49" s="122">
        <v>1123.3591037979311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1204.2839499364361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1122.969065518166</v>
      </c>
      <c r="L50" s="98">
        <v>1014.4108726875875</v>
      </c>
      <c r="M50" s="98">
        <v>1231.0471888806405</v>
      </c>
      <c r="N50" s="98">
        <v>1107.2871834813943</v>
      </c>
      <c r="O50" s="98">
        <v>1129.2160384961887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1204.2875366705887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1124.2186091459325</v>
      </c>
      <c r="L51" s="98">
        <v>1015.6220015676752</v>
      </c>
      <c r="M51" s="98">
        <v>1231.6722473179912</v>
      </c>
      <c r="N51" s="98">
        <v>1106.2275350498951</v>
      </c>
      <c r="O51" s="98">
        <v>1127.7983740185782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188.36096099063386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201.04068702925596</v>
      </c>
      <c r="L52" s="101">
        <v>166.44664689273094</v>
      </c>
      <c r="M52" s="101">
        <v>239.83997890429015</v>
      </c>
      <c r="N52" s="101">
        <v>166.60496833408692</v>
      </c>
      <c r="O52" s="101">
        <v>168.576527500482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1015.9265756799549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923.17792211667654</v>
      </c>
      <c r="L53" s="104">
        <v>849.1753546749444</v>
      </c>
      <c r="M53" s="104">
        <v>991.83226841370106</v>
      </c>
      <c r="N53" s="104">
        <v>939.62256671580803</v>
      </c>
      <c r="O53" s="104">
        <v>959.2218465180963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1162.6245448033292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1072.0745235865811</v>
      </c>
      <c r="L54" s="101">
        <v>1132.9569374255811</v>
      </c>
      <c r="M54" s="101">
        <v>1216.2490914746268</v>
      </c>
      <c r="N54" s="101">
        <v>1150.5570709271701</v>
      </c>
      <c r="O54" s="101">
        <v>1112.3350100391172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1162.7000440809368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1073.5111965159251</v>
      </c>
      <c r="L55" s="104">
        <v>1134.7882623746343</v>
      </c>
      <c r="M55" s="104">
        <v>1217.0124283526648</v>
      </c>
      <c r="N55" s="104">
        <v>1150.8363181789402</v>
      </c>
      <c r="O55" s="104">
        <v>1112.3873244922388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181.74897570890639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191.51213030303461</v>
      </c>
      <c r="L56" s="98">
        <v>187.00763090602655</v>
      </c>
      <c r="M56" s="98">
        <v>237.16638057579294</v>
      </c>
      <c r="N56" s="98">
        <v>172.82770791260199</v>
      </c>
      <c r="O56" s="98">
        <v>164.40977955529337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980.95106837203048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881.99906621289051</v>
      </c>
      <c r="L57" s="98">
        <v>947.78063146860768</v>
      </c>
      <c r="M57" s="98">
        <v>979.84604777687184</v>
      </c>
      <c r="N57" s="98">
        <v>978.00861026633822</v>
      </c>
      <c r="O57" s="98">
        <v>947.97754493694561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633.16862588314075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519.66443372262222</v>
      </c>
      <c r="L58" s="122">
        <v>494.55221708564312</v>
      </c>
      <c r="M58" s="122">
        <v>496.48739095508051</v>
      </c>
      <c r="N58" s="122">
        <v>434.60034777314735</v>
      </c>
      <c r="O58" s="122">
        <v>472.66554740436158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622.77756623039716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510.17487913417506</v>
      </c>
      <c r="L59" s="98">
        <v>497.95189377602651</v>
      </c>
      <c r="M59" s="98">
        <v>509.88287435796059</v>
      </c>
      <c r="N59" s="98">
        <v>442.16625102660169</v>
      </c>
      <c r="O59" s="98">
        <v>441.24945168455099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638.10964156077762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526.33457914558198</v>
      </c>
      <c r="L60" s="33">
        <v>492.45178746609514</v>
      </c>
      <c r="M60" s="33">
        <v>489.08885638264928</v>
      </c>
      <c r="N60" s="33">
        <v>429.87532226084397</v>
      </c>
      <c r="O60" s="33">
        <v>487.64567968583248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7024.9242530532665</v>
      </c>
      <c r="D62" s="117">
        <f t="shared" si="21"/>
        <v>7075.3244278389902</v>
      </c>
      <c r="E62" s="117">
        <f t="shared" si="21"/>
        <v>8602.7408823359565</v>
      </c>
      <c r="F62" s="117">
        <f t="shared" si="21"/>
        <v>8023.0810195520316</v>
      </c>
      <c r="G62" s="117">
        <f t="shared" si="21"/>
        <v>8366.1551827767325</v>
      </c>
      <c r="H62" s="117">
        <f t="shared" si="21"/>
        <v>7963.2176095882296</v>
      </c>
      <c r="I62" s="117">
        <f t="shared" si="21"/>
        <v>7703.0292714534407</v>
      </c>
      <c r="J62" s="117">
        <f t="shared" si="21"/>
        <v>7773.7657717108532</v>
      </c>
      <c r="K62" s="117">
        <f t="shared" si="21"/>
        <v>7902.8473396581139</v>
      </c>
      <c r="L62" s="117">
        <f t="shared" si="21"/>
        <v>8419.1287715447725</v>
      </c>
      <c r="M62" s="117">
        <f t="shared" si="21"/>
        <v>8144.9615901870384</v>
      </c>
      <c r="N62" s="117">
        <f t="shared" si="21"/>
        <v>8409.3238956464484</v>
      </c>
      <c r="O62" s="117">
        <f t="shared" si="21"/>
        <v>8201.1562651945133</v>
      </c>
      <c r="P62" s="117">
        <f t="shared" si="21"/>
        <v>6494.4042067955925</v>
      </c>
      <c r="Q62" s="117">
        <f t="shared" si="21"/>
        <v>7183.5289491856283</v>
      </c>
      <c r="R62" s="117">
        <f t="shared" ref="R62:V62" si="22">R63+R66+R68+R77</f>
        <v>7227.162747724683</v>
      </c>
      <c r="S62" s="117">
        <f t="shared" si="22"/>
        <v>7308.2600027252811</v>
      </c>
      <c r="T62" s="117">
        <f t="shared" si="22"/>
        <v>7019.5198707860418</v>
      </c>
      <c r="U62" s="117">
        <f t="shared" si="22"/>
        <v>6634.7090109108149</v>
      </c>
      <c r="V62" s="117">
        <f t="shared" si="22"/>
        <v>6238.1836809440083</v>
      </c>
      <c r="W62" s="117">
        <f t="shared" ref="W62" si="23">W63+W66+W68+W77</f>
        <v>5513.6384162017848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4994.9235306434148</v>
      </c>
      <c r="D63" s="122">
        <f t="shared" si="24"/>
        <v>4831.5285947765224</v>
      </c>
      <c r="E63" s="122">
        <f t="shared" si="24"/>
        <v>5583.1137354135071</v>
      </c>
      <c r="F63" s="122">
        <f t="shared" si="24"/>
        <v>5926.5899776980132</v>
      </c>
      <c r="G63" s="122">
        <f t="shared" si="24"/>
        <v>6298.4594730854842</v>
      </c>
      <c r="H63" s="122">
        <f t="shared" si="24"/>
        <v>5827.4025794801983</v>
      </c>
      <c r="I63" s="122">
        <f t="shared" si="24"/>
        <v>5638.5816424721233</v>
      </c>
      <c r="J63" s="122">
        <f t="shared" si="24"/>
        <v>5734.7063425553397</v>
      </c>
      <c r="K63" s="122">
        <f t="shared" si="24"/>
        <v>5912.6736141290921</v>
      </c>
      <c r="L63" s="122">
        <f t="shared" si="24"/>
        <v>6535.9564237056902</v>
      </c>
      <c r="M63" s="122">
        <f t="shared" si="24"/>
        <v>6257.8599747355292</v>
      </c>
      <c r="N63" s="122">
        <f t="shared" si="24"/>
        <v>6274.1389282303198</v>
      </c>
      <c r="O63" s="122">
        <f t="shared" si="24"/>
        <v>6229.7128381560415</v>
      </c>
      <c r="P63" s="122">
        <f t="shared" si="24"/>
        <v>4927.9243307688157</v>
      </c>
      <c r="Q63" s="122">
        <f t="shared" si="24"/>
        <v>5490.4522945863764</v>
      </c>
      <c r="R63" s="122">
        <f t="shared" ref="R63:V63" si="25">SUM(R64:R65)</f>
        <v>5372.9955683241542</v>
      </c>
      <c r="S63" s="122">
        <f t="shared" si="25"/>
        <v>5290.4469626558766</v>
      </c>
      <c r="T63" s="122">
        <f t="shared" si="25"/>
        <v>4844.3222845582814</v>
      </c>
      <c r="U63" s="122">
        <f t="shared" si="25"/>
        <v>4583.1130252169742</v>
      </c>
      <c r="V63" s="122">
        <f t="shared" si="25"/>
        <v>4311.4587705106596</v>
      </c>
      <c r="W63" s="122">
        <f t="shared" ref="W63" si="26">SUM(W64:W65)</f>
        <v>4054.7893424313479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4872.5861057136581</v>
      </c>
      <c r="D64" s="98">
        <v>4714.6111405918127</v>
      </c>
      <c r="E64" s="98">
        <v>5460.8468604419177</v>
      </c>
      <c r="F64" s="98">
        <v>5789.4938840837976</v>
      </c>
      <c r="G64" s="98">
        <v>6154.7620716332685</v>
      </c>
      <c r="H64" s="98">
        <v>5698.4341141955229</v>
      </c>
      <c r="I64" s="98">
        <v>5517.0484304919919</v>
      </c>
      <c r="J64" s="98">
        <v>5616.5615537234125</v>
      </c>
      <c r="K64" s="98">
        <v>5792.4999557318142</v>
      </c>
      <c r="L64" s="98">
        <v>6399.6822802359384</v>
      </c>
      <c r="M64" s="98">
        <v>6128.0726416509451</v>
      </c>
      <c r="N64" s="98">
        <v>6151.8909277826042</v>
      </c>
      <c r="O64" s="98">
        <v>6100.7506067933273</v>
      </c>
      <c r="P64" s="98">
        <v>4823.6764740118815</v>
      </c>
      <c r="Q64" s="98">
        <v>5384.9606532974103</v>
      </c>
      <c r="R64" s="98">
        <v>5270.1621370857665</v>
      </c>
      <c r="S64" s="98">
        <v>5190.0619566728428</v>
      </c>
      <c r="T64" s="98">
        <v>4753.4336063709661</v>
      </c>
      <c r="U64" s="98">
        <v>4496.6706608949498</v>
      </c>
      <c r="V64" s="98">
        <v>4230.6104999873623</v>
      </c>
      <c r="W64" s="98">
        <v>3981.3522146715945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122.33742492975668</v>
      </c>
      <c r="D65" s="98">
        <v>116.91745418470987</v>
      </c>
      <c r="E65" s="98">
        <v>122.26687497158919</v>
      </c>
      <c r="F65" s="98">
        <v>137.09609361421599</v>
      </c>
      <c r="G65" s="98">
        <v>143.69740145221525</v>
      </c>
      <c r="H65" s="98">
        <v>128.9684652846758</v>
      </c>
      <c r="I65" s="98">
        <v>121.53321198013106</v>
      </c>
      <c r="J65" s="98">
        <v>118.14478883192696</v>
      </c>
      <c r="K65" s="98">
        <v>120.17365839727813</v>
      </c>
      <c r="L65" s="98">
        <v>136.27414346975192</v>
      </c>
      <c r="M65" s="98">
        <v>129.78733308458425</v>
      </c>
      <c r="N65" s="98">
        <v>122.24800044771608</v>
      </c>
      <c r="O65" s="98">
        <v>128.96223136271391</v>
      </c>
      <c r="P65" s="98">
        <v>104.24785675693464</v>
      </c>
      <c r="Q65" s="98">
        <v>105.49164128896609</v>
      </c>
      <c r="R65" s="98">
        <v>102.83343123838773</v>
      </c>
      <c r="S65" s="98">
        <v>100.38500598303347</v>
      </c>
      <c r="T65" s="98">
        <v>90.888678187315449</v>
      </c>
      <c r="U65" s="98">
        <v>86.442364322024275</v>
      </c>
      <c r="V65" s="98">
        <v>80.84827052329716</v>
      </c>
      <c r="W65" s="98">
        <v>73.437127759753395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202.78789282462429</v>
      </c>
      <c r="D66" s="122">
        <f t="shared" si="27"/>
        <v>397.4881385644461</v>
      </c>
      <c r="E66" s="122">
        <f t="shared" si="27"/>
        <v>1203.9074893520988</v>
      </c>
      <c r="F66" s="122">
        <f t="shared" si="27"/>
        <v>256.61198827023333</v>
      </c>
      <c r="G66" s="122">
        <f t="shared" si="27"/>
        <v>243.49303278413061</v>
      </c>
      <c r="H66" s="122">
        <f t="shared" si="27"/>
        <v>352.06451164814803</v>
      </c>
      <c r="I66" s="122">
        <f t="shared" si="27"/>
        <v>389.79231272733415</v>
      </c>
      <c r="J66" s="122">
        <f t="shared" si="27"/>
        <v>532.50178022427804</v>
      </c>
      <c r="K66" s="122">
        <f t="shared" si="27"/>
        <v>414.42472471246032</v>
      </c>
      <c r="L66" s="122">
        <f t="shared" si="27"/>
        <v>188.7403615656805</v>
      </c>
      <c r="M66" s="122">
        <f t="shared" si="27"/>
        <v>214.32360174099281</v>
      </c>
      <c r="N66" s="122">
        <f t="shared" si="27"/>
        <v>515.49201008259854</v>
      </c>
      <c r="O66" s="122">
        <f t="shared" si="27"/>
        <v>333.33930387063009</v>
      </c>
      <c r="P66" s="122">
        <f t="shared" si="27"/>
        <v>87.427887707551292</v>
      </c>
      <c r="Q66" s="122">
        <f t="shared" si="27"/>
        <v>158.32030278792135</v>
      </c>
      <c r="R66" s="122">
        <f t="shared" si="27"/>
        <v>289.53648147635289</v>
      </c>
      <c r="S66" s="122">
        <f t="shared" si="27"/>
        <v>412.31709666167507</v>
      </c>
      <c r="T66" s="122">
        <f t="shared" si="27"/>
        <v>584.46354852369859</v>
      </c>
      <c r="U66" s="122">
        <f t="shared" si="27"/>
        <v>455.85858456163049</v>
      </c>
      <c r="V66" s="122">
        <f t="shared" si="27"/>
        <v>301.536235101361</v>
      </c>
      <c r="W66" s="122">
        <f t="shared" si="27"/>
        <v>96.595198166178022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202.78789282462429</v>
      </c>
      <c r="D67" s="98">
        <f>IF(RES_hhdet_in_tes!D67=0,0,RES_hhdet_in_tes!D67*1000*11630/RES_hhdet_in_new!D64)</f>
        <v>397.4881385644461</v>
      </c>
      <c r="E67" s="98">
        <f>IF(RES_hhdet_in_tes!E67=0,0,RES_hhdet_in_tes!E67*1000*11630/RES_hhdet_in_new!E64)</f>
        <v>1203.9074893520988</v>
      </c>
      <c r="F67" s="98">
        <f>IF(RES_hhdet_in_tes!F67=0,0,RES_hhdet_in_tes!F67*1000*11630/RES_hhdet_in_new!F64)</f>
        <v>256.61198827023333</v>
      </c>
      <c r="G67" s="98">
        <f>IF(RES_hhdet_in_tes!G67=0,0,RES_hhdet_in_tes!G67*1000*11630/RES_hhdet_in_new!G64)</f>
        <v>243.49303278413061</v>
      </c>
      <c r="H67" s="98">
        <f>IF(RES_hhdet_in_tes!H67=0,0,RES_hhdet_in_tes!H67*1000*11630/RES_hhdet_in_new!H64)</f>
        <v>352.06451164814803</v>
      </c>
      <c r="I67" s="98">
        <f>IF(RES_hhdet_in_tes!I67=0,0,RES_hhdet_in_tes!I67*1000*11630/RES_hhdet_in_new!I64)</f>
        <v>389.79231272733415</v>
      </c>
      <c r="J67" s="98">
        <f>IF(RES_hhdet_in_tes!J67=0,0,RES_hhdet_in_tes!J67*1000*11630/RES_hhdet_in_new!J64)</f>
        <v>532.50178022427804</v>
      </c>
      <c r="K67" s="98">
        <f>IF(RES_hhdet_in_tes!K67=0,0,RES_hhdet_in_tes!K67*1000*11630/RES_hhdet_in_new!K64)</f>
        <v>414.42472471246032</v>
      </c>
      <c r="L67" s="98">
        <f>IF(RES_hhdet_in_tes!L67=0,0,RES_hhdet_in_tes!L67*1000*11630/RES_hhdet_in_new!L64)</f>
        <v>188.7403615656805</v>
      </c>
      <c r="M67" s="98">
        <f>IF(RES_hhdet_in_tes!M67=0,0,RES_hhdet_in_tes!M67*1000*11630/RES_hhdet_in_new!M64)</f>
        <v>214.32360174099281</v>
      </c>
      <c r="N67" s="98">
        <f>IF(RES_hhdet_in_tes!N67=0,0,RES_hhdet_in_tes!N67*1000*11630/RES_hhdet_in_new!N64)</f>
        <v>515.49201008259854</v>
      </c>
      <c r="O67" s="98">
        <f>IF(RES_hhdet_in_tes!O67=0,0,RES_hhdet_in_tes!O67*1000*11630/RES_hhdet_in_new!O64)</f>
        <v>333.33930387063009</v>
      </c>
      <c r="P67" s="98">
        <f>IF(RES_hhdet_in_tes!P67=0,0,RES_hhdet_in_tes!P67*1000*11630/RES_hhdet_in_new!P64)</f>
        <v>87.427887707551292</v>
      </c>
      <c r="Q67" s="98">
        <f>IF(RES_hhdet_in_tes!Q67=0,0,RES_hhdet_in_tes!Q67*1000*11630/RES_hhdet_in_new!Q64)</f>
        <v>158.32030278792135</v>
      </c>
      <c r="R67" s="98">
        <f>IF(RES_hhdet_in_tes!R67=0,0,RES_hhdet_in_tes!R67*1000*11630/RES_hhdet_in_new!R64)</f>
        <v>289.53648147635289</v>
      </c>
      <c r="S67" s="98">
        <f>IF(RES_hhdet_in_tes!S67=0,0,RES_hhdet_in_tes!S67*1000*11630/RES_hhdet_in_new!S64)</f>
        <v>412.31709666167507</v>
      </c>
      <c r="T67" s="98">
        <f>IF(RES_hhdet_in_tes!T67=0,0,RES_hhdet_in_tes!T67*1000*11630/RES_hhdet_in_new!T64)</f>
        <v>584.46354852369859</v>
      </c>
      <c r="U67" s="98">
        <f>IF(RES_hhdet_in_tes!U67=0,0,RES_hhdet_in_tes!U67*1000*11630/RES_hhdet_in_new!U64)</f>
        <v>455.85858456163049</v>
      </c>
      <c r="V67" s="98">
        <f>IF(RES_hhdet_in_tes!V67=0,0,RES_hhdet_in_tes!V67*1000*11630/RES_hhdet_in_new!V64)</f>
        <v>301.536235101361</v>
      </c>
      <c r="W67" s="98">
        <f>IF(RES_hhdet_in_tes!W67=0,0,RES_hhdet_in_tes!W67*1000*11630/RES_hhdet_in_new!W64)</f>
        <v>96.595198166178022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1193.56255153491</v>
      </c>
      <c r="D68" s="122">
        <v>1207.1848236175058</v>
      </c>
      <c r="E68" s="122">
        <v>1185.2104926260724</v>
      </c>
      <c r="F68" s="122">
        <v>1184.0598430953455</v>
      </c>
      <c r="G68" s="122">
        <v>1181.5307237116383</v>
      </c>
      <c r="H68" s="122">
        <v>1158.4886067404589</v>
      </c>
      <c r="I68" s="122">
        <v>1122.8879430761126</v>
      </c>
      <c r="J68" s="122">
        <v>1011.5616956265673</v>
      </c>
      <c r="K68" s="122">
        <v>1068.3726003959594</v>
      </c>
      <c r="L68" s="122">
        <v>1172.7691798461176</v>
      </c>
      <c r="M68" s="122">
        <v>1164.788091238338</v>
      </c>
      <c r="N68" s="122">
        <v>1180.4056392779203</v>
      </c>
      <c r="O68" s="122">
        <v>1174.4064426071948</v>
      </c>
      <c r="P68" s="122">
        <v>1056.5738345695995</v>
      </c>
      <c r="Q68" s="122">
        <v>1097.216303449329</v>
      </c>
      <c r="R68" s="122">
        <v>1116.2896395017594</v>
      </c>
      <c r="S68" s="122">
        <v>1097.3692113781203</v>
      </c>
      <c r="T68" s="122">
        <v>1092.6145245859029</v>
      </c>
      <c r="U68" s="122">
        <v>1084.0260638653619</v>
      </c>
      <c r="V68" s="122">
        <v>1079.265047189378</v>
      </c>
      <c r="W68" s="122">
        <v>884.95601588166244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1202.9353121458955</v>
      </c>
      <c r="D69" s="98">
        <v>1200.2298398133703</v>
      </c>
      <c r="E69" s="98">
        <v>1210.3794060213681</v>
      </c>
      <c r="F69" s="98">
        <v>1144.1839788985635</v>
      </c>
      <c r="G69" s="98">
        <v>1181.5285175755153</v>
      </c>
      <c r="H69" s="98">
        <v>1158.4866878409916</v>
      </c>
      <c r="I69" s="98">
        <v>1122.8831263068262</v>
      </c>
      <c r="J69" s="98">
        <v>1004.8333245686438</v>
      </c>
      <c r="K69" s="98">
        <v>1068.2071585029873</v>
      </c>
      <c r="L69" s="98">
        <v>1173.858306310115</v>
      </c>
      <c r="M69" s="98">
        <v>1147.5772169428228</v>
      </c>
      <c r="N69" s="98">
        <v>1184.0519363770156</v>
      </c>
      <c r="O69" s="98">
        <v>1174.3954567968865</v>
      </c>
      <c r="P69" s="98">
        <v>1056.5661384415318</v>
      </c>
      <c r="Q69" s="98">
        <v>1097.190359034955</v>
      </c>
      <c r="R69" s="98">
        <v>1116.2710405792304</v>
      </c>
      <c r="S69" s="98">
        <v>1097.3587050671754</v>
      </c>
      <c r="T69" s="98">
        <v>1093.4018107975992</v>
      </c>
      <c r="U69" s="98">
        <v>1083.4290529264292</v>
      </c>
      <c r="V69" s="98">
        <v>1081.2014114743006</v>
      </c>
      <c r="W69" s="98">
        <v>884.88228706655593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1203.0013474577618</v>
      </c>
      <c r="D70" s="98">
        <v>1200.3254777099803</v>
      </c>
      <c r="E70" s="98">
        <v>1210.7166128117567</v>
      </c>
      <c r="F70" s="98">
        <v>1144.3925717425202</v>
      </c>
      <c r="G70" s="98">
        <v>1182.8129768823494</v>
      </c>
      <c r="H70" s="98">
        <v>1159.8619905019195</v>
      </c>
      <c r="I70" s="98">
        <v>1124.5363125622941</v>
      </c>
      <c r="J70" s="98">
        <v>1006.6119062234482</v>
      </c>
      <c r="K70" s="98">
        <v>1070.649408539181</v>
      </c>
      <c r="L70" s="98">
        <v>1176.9709007195563</v>
      </c>
      <c r="M70" s="98">
        <v>0</v>
      </c>
      <c r="N70" s="98">
        <v>1186.0254674705309</v>
      </c>
      <c r="O70" s="98">
        <v>1176.3338419935221</v>
      </c>
      <c r="P70" s="98">
        <v>1058.3624499113359</v>
      </c>
      <c r="Q70" s="98">
        <v>1100.1914011467072</v>
      </c>
      <c r="R70" s="98">
        <v>1119.3357038245597</v>
      </c>
      <c r="S70" s="98">
        <v>1099.8082421827426</v>
      </c>
      <c r="T70" s="98">
        <v>1095.4790371910183</v>
      </c>
      <c r="U70" s="98">
        <v>1085.3012010043328</v>
      </c>
      <c r="V70" s="98">
        <v>1084.1388755982223</v>
      </c>
      <c r="W70" s="98">
        <v>888.33726025348562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188.16636477818395</v>
      </c>
      <c r="D71" s="101">
        <v>220.78148055290438</v>
      </c>
      <c r="E71" s="101">
        <v>186.63287591103</v>
      </c>
      <c r="F71" s="101">
        <v>220.48770977931886</v>
      </c>
      <c r="G71" s="101">
        <v>194.60868224812197</v>
      </c>
      <c r="H71" s="101">
        <v>193.79484724089284</v>
      </c>
      <c r="I71" s="101">
        <v>189.34419066402262</v>
      </c>
      <c r="J71" s="101">
        <v>212.78954877023725</v>
      </c>
      <c r="K71" s="101">
        <v>190.92433866766993</v>
      </c>
      <c r="L71" s="101">
        <v>195.14283445156329</v>
      </c>
      <c r="M71" s="101">
        <v>0</v>
      </c>
      <c r="N71" s="101">
        <v>179.3684660387076</v>
      </c>
      <c r="O71" s="101">
        <v>176.80535875086971</v>
      </c>
      <c r="P71" s="101">
        <v>235.02949171167879</v>
      </c>
      <c r="Q71" s="101">
        <v>177.75310803782801</v>
      </c>
      <c r="R71" s="101">
        <v>174.88183711519858</v>
      </c>
      <c r="S71" s="101">
        <v>182.75694479683301</v>
      </c>
      <c r="T71" s="101">
        <v>165.77141810353856</v>
      </c>
      <c r="U71" s="101">
        <v>186.07890361248269</v>
      </c>
      <c r="V71" s="101">
        <v>174.05304939290187</v>
      </c>
      <c r="W71" s="101">
        <v>172.19378034502142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1014.834982679578</v>
      </c>
      <c r="D72" s="104">
        <v>979.54399715707586</v>
      </c>
      <c r="E72" s="104">
        <v>1024.0837369007265</v>
      </c>
      <c r="F72" s="104">
        <v>923.90486196320114</v>
      </c>
      <c r="G72" s="104">
        <v>988.20429463422749</v>
      </c>
      <c r="H72" s="104">
        <v>966.06714326102679</v>
      </c>
      <c r="I72" s="104">
        <v>935.19212189827135</v>
      </c>
      <c r="J72" s="104">
        <v>793.82235745321077</v>
      </c>
      <c r="K72" s="104">
        <v>879.72506987151087</v>
      </c>
      <c r="L72" s="104">
        <v>981.82806626799288</v>
      </c>
      <c r="M72" s="104">
        <v>0</v>
      </c>
      <c r="N72" s="104">
        <v>1006.6570014318233</v>
      </c>
      <c r="O72" s="104">
        <v>999.52848324265244</v>
      </c>
      <c r="P72" s="104">
        <v>823.33295819965724</v>
      </c>
      <c r="Q72" s="104">
        <v>922.43829310887907</v>
      </c>
      <c r="R72" s="104">
        <v>944.45386670936114</v>
      </c>
      <c r="S72" s="104">
        <v>917.05129738590949</v>
      </c>
      <c r="T72" s="104">
        <v>929.70761908747977</v>
      </c>
      <c r="U72" s="104">
        <v>899.22229739185013</v>
      </c>
      <c r="V72" s="104">
        <v>910.08582620532047</v>
      </c>
      <c r="W72" s="104">
        <v>716.1434799084642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1162.6245448033294</v>
      </c>
      <c r="D73" s="101">
        <v>1219.5944367861305</v>
      </c>
      <c r="E73" s="101">
        <v>1150.8144314590104</v>
      </c>
      <c r="F73" s="101">
        <v>1212.6423238289904</v>
      </c>
      <c r="G73" s="101">
        <v>0</v>
      </c>
      <c r="H73" s="101">
        <v>0</v>
      </c>
      <c r="I73" s="101">
        <v>0</v>
      </c>
      <c r="J73" s="101">
        <v>1085.1935749618556</v>
      </c>
      <c r="K73" s="101">
        <v>1072.0745235865811</v>
      </c>
      <c r="L73" s="101">
        <v>1132.9569374255814</v>
      </c>
      <c r="M73" s="101">
        <v>1216.249091474627</v>
      </c>
      <c r="N73" s="101">
        <v>1150.5570709271699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1084.4645680391097</v>
      </c>
      <c r="U73" s="101">
        <v>1087.3297966257835</v>
      </c>
      <c r="V73" s="101">
        <v>1048.0095797103199</v>
      </c>
      <c r="W73" s="101">
        <v>0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1162.700044080937</v>
      </c>
      <c r="D74" s="104">
        <v>1219.7608727317931</v>
      </c>
      <c r="E74" s="104">
        <v>1151.1047252897101</v>
      </c>
      <c r="F74" s="104">
        <v>1212.964301467704</v>
      </c>
      <c r="G74" s="104">
        <v>0</v>
      </c>
      <c r="H74" s="104">
        <v>0</v>
      </c>
      <c r="I74" s="104">
        <v>0</v>
      </c>
      <c r="J74" s="104">
        <v>1086.639822151509</v>
      </c>
      <c r="K74" s="104">
        <v>1073.5111965159249</v>
      </c>
      <c r="L74" s="104">
        <v>1134.7882623746343</v>
      </c>
      <c r="M74" s="104">
        <v>1217.0124283526645</v>
      </c>
      <c r="N74" s="104">
        <v>1150.8363181789402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1087.8936115866404</v>
      </c>
      <c r="U74" s="104">
        <v>1088.7892112523894</v>
      </c>
      <c r="V74" s="104">
        <v>1049.3956122842262</v>
      </c>
      <c r="W74" s="104">
        <v>0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181.74897570890641</v>
      </c>
      <c r="D75" s="98">
        <v>224.41575212795973</v>
      </c>
      <c r="E75" s="98">
        <v>177.22074886445176</v>
      </c>
      <c r="F75" s="98">
        <v>233.88616822936922</v>
      </c>
      <c r="G75" s="98">
        <v>0</v>
      </c>
      <c r="H75" s="98">
        <v>0</v>
      </c>
      <c r="I75" s="98">
        <v>0</v>
      </c>
      <c r="J75" s="98">
        <v>231.08379957642393</v>
      </c>
      <c r="K75" s="98">
        <v>191.51213030303461</v>
      </c>
      <c r="L75" s="98">
        <v>187.00763090602649</v>
      </c>
      <c r="M75" s="98">
        <v>237.16638057579289</v>
      </c>
      <c r="N75" s="98">
        <v>172.82770791260197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163.22113739909059</v>
      </c>
      <c r="U75" s="98">
        <v>186.60460657461158</v>
      </c>
      <c r="V75" s="98">
        <v>166.245918182514</v>
      </c>
      <c r="W75" s="98">
        <v>0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980.95106837203059</v>
      </c>
      <c r="D76" s="98">
        <v>995.34512060383349</v>
      </c>
      <c r="E76" s="98">
        <v>973.8839764252582</v>
      </c>
      <c r="F76" s="98">
        <v>979.07813323833477</v>
      </c>
      <c r="G76" s="98">
        <v>0</v>
      </c>
      <c r="H76" s="98">
        <v>0</v>
      </c>
      <c r="I76" s="98">
        <v>0</v>
      </c>
      <c r="J76" s="98">
        <v>855.55602257508508</v>
      </c>
      <c r="K76" s="98">
        <v>881.9990662128904</v>
      </c>
      <c r="L76" s="98">
        <v>947.78063146860768</v>
      </c>
      <c r="M76" s="98">
        <v>979.84604777687184</v>
      </c>
      <c r="N76" s="98">
        <v>978.00861026633845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924.67247418754982</v>
      </c>
      <c r="U76" s="98">
        <v>902.18460467777754</v>
      </c>
      <c r="V76" s="98">
        <v>883.14969410171216</v>
      </c>
      <c r="W76" s="98">
        <v>0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633.65027805031673</v>
      </c>
      <c r="D77" s="122">
        <v>639.12287088051619</v>
      </c>
      <c r="E77" s="122">
        <v>630.50916494427861</v>
      </c>
      <c r="F77" s="122">
        <v>655.81921048844015</v>
      </c>
      <c r="G77" s="122">
        <v>642.67195319547977</v>
      </c>
      <c r="H77" s="122">
        <v>625.26191171942446</v>
      </c>
      <c r="I77" s="122">
        <v>551.76737317787081</v>
      </c>
      <c r="J77" s="122">
        <v>494.99595330466758</v>
      </c>
      <c r="K77" s="122">
        <v>507.3764004206019</v>
      </c>
      <c r="L77" s="122">
        <v>521.66280642728498</v>
      </c>
      <c r="M77" s="122">
        <v>507.98992247217808</v>
      </c>
      <c r="N77" s="122">
        <v>439.28731805560892</v>
      </c>
      <c r="O77" s="122">
        <v>463.69768056064663</v>
      </c>
      <c r="P77" s="122">
        <v>422.47815374962602</v>
      </c>
      <c r="Q77" s="122">
        <v>437.54004836200176</v>
      </c>
      <c r="R77" s="122">
        <v>448.34105842241621</v>
      </c>
      <c r="S77" s="122">
        <v>508.12673202960792</v>
      </c>
      <c r="T77" s="122">
        <v>498.1195131181596</v>
      </c>
      <c r="U77" s="122">
        <v>511.71133726684809</v>
      </c>
      <c r="V77" s="122">
        <v>545.923628142609</v>
      </c>
      <c r="W77" s="122">
        <v>477.29785972259629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632.83389004787261</v>
      </c>
      <c r="D78" s="98">
        <v>637.73198131818469</v>
      </c>
      <c r="E78" s="98">
        <v>644.72738117287258</v>
      </c>
      <c r="F78" s="98">
        <v>625.65736185020899</v>
      </c>
      <c r="G78" s="98">
        <v>645.81982275024916</v>
      </c>
      <c r="H78" s="98">
        <v>625.70633934560135</v>
      </c>
      <c r="I78" s="98">
        <v>546.62187989951781</v>
      </c>
      <c r="J78" s="98">
        <v>488.22510647954027</v>
      </c>
      <c r="K78" s="98">
        <v>507.09482280006819</v>
      </c>
      <c r="L78" s="98">
        <v>521.95202797645538</v>
      </c>
      <c r="M78" s="98">
        <v>511.17180353361698</v>
      </c>
      <c r="N78" s="98">
        <v>439.68672833299678</v>
      </c>
      <c r="O78" s="98">
        <v>461.54653957684434</v>
      </c>
      <c r="P78" s="98">
        <v>424.77220899348976</v>
      </c>
      <c r="Q78" s="98">
        <v>437.21441736059893</v>
      </c>
      <c r="R78" s="98">
        <v>449.59973646203372</v>
      </c>
      <c r="S78" s="98">
        <v>508.0841480629411</v>
      </c>
      <c r="T78" s="98">
        <v>497.64914452746979</v>
      </c>
      <c r="U78" s="98">
        <v>512.34113794084385</v>
      </c>
      <c r="V78" s="98">
        <v>546.48091698054975</v>
      </c>
      <c r="W78" s="98">
        <v>476.62397830478432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638.10964156077762</v>
      </c>
      <c r="D79" s="33">
        <v>645.57913003454564</v>
      </c>
      <c r="E79" s="33">
        <v>590.40040613402039</v>
      </c>
      <c r="F79" s="33">
        <v>707.1925619857866</v>
      </c>
      <c r="G79" s="33">
        <v>574.37266800858822</v>
      </c>
      <c r="H79" s="33">
        <v>624.46715206643103</v>
      </c>
      <c r="I79" s="33">
        <v>578.52179797713222</v>
      </c>
      <c r="J79" s="33">
        <v>520.4056475428647</v>
      </c>
      <c r="K79" s="33">
        <v>526.33457914558198</v>
      </c>
      <c r="L79" s="33">
        <v>492.45178746609503</v>
      </c>
      <c r="M79" s="33">
        <v>489.0888563826494</v>
      </c>
      <c r="N79" s="33">
        <v>429.87532226084403</v>
      </c>
      <c r="O79" s="33">
        <v>487.64567968583236</v>
      </c>
      <c r="P79" s="33">
        <v>410.52906136653121</v>
      </c>
      <c r="Q79" s="33">
        <v>442.95743759237331</v>
      </c>
      <c r="R79" s="33">
        <v>435.68717722894115</v>
      </c>
      <c r="S79" s="33">
        <v>513.18905580538308</v>
      </c>
      <c r="T79" s="33">
        <v>508.99412117690082</v>
      </c>
      <c r="U79" s="33">
        <v>504.91812016667188</v>
      </c>
      <c r="V79" s="33">
        <v>521.59911031444199</v>
      </c>
      <c r="W79" s="33">
        <v>503.8309425433107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6223.241326175269</v>
      </c>
      <c r="D81" s="117">
        <f t="shared" si="28"/>
        <v>7400.1386077622155</v>
      </c>
      <c r="E81" s="117">
        <f t="shared" si="28"/>
        <v>10139.564968403403</v>
      </c>
      <c r="F81" s="117">
        <f t="shared" si="28"/>
        <v>6315.8034037582129</v>
      </c>
      <c r="G81" s="117">
        <f t="shared" si="28"/>
        <v>7908.3744820606489</v>
      </c>
      <c r="H81" s="117">
        <f t="shared" si="28"/>
        <v>7738.1650620617784</v>
      </c>
      <c r="I81" s="117">
        <f t="shared" si="28"/>
        <v>8511.0883030665882</v>
      </c>
      <c r="J81" s="117">
        <f t="shared" si="28"/>
        <v>9535.6101104473746</v>
      </c>
      <c r="K81" s="117">
        <f t="shared" si="28"/>
        <v>9068.301802065851</v>
      </c>
      <c r="L81" s="117">
        <f t="shared" si="28"/>
        <v>8535.9989854769792</v>
      </c>
      <c r="M81" s="117">
        <f t="shared" si="28"/>
        <v>6210.3010122830165</v>
      </c>
      <c r="N81" s="117">
        <f t="shared" si="28"/>
        <v>8398.8069869550309</v>
      </c>
      <c r="O81" s="117">
        <f t="shared" si="28"/>
        <v>8162.6526390489744</v>
      </c>
      <c r="P81" s="117">
        <f t="shared" si="28"/>
        <v>6660.2116443338218</v>
      </c>
      <c r="Q81" s="117">
        <f t="shared" si="28"/>
        <v>7211.8808027254281</v>
      </c>
      <c r="R81" s="117">
        <f t="shared" ref="R81:V81" si="29">R82+R85+R87+R100</f>
        <v>7008.5967797598378</v>
      </c>
      <c r="S81" s="117">
        <f t="shared" si="29"/>
        <v>7475.395377141961</v>
      </c>
      <c r="T81" s="117">
        <f t="shared" si="29"/>
        <v>7068.6701219720599</v>
      </c>
      <c r="U81" s="117">
        <f t="shared" si="29"/>
        <v>6672.1167211277188</v>
      </c>
      <c r="V81" s="117">
        <f t="shared" si="29"/>
        <v>6080.7905602176706</v>
      </c>
      <c r="W81" s="117">
        <f t="shared" ref="W81" si="30">W82+W85+W87+W100</f>
        <v>5860.3114790535865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4220.6733014736692</v>
      </c>
      <c r="D82" s="122">
        <f t="shared" si="31"/>
        <v>5148.0837853682915</v>
      </c>
      <c r="E82" s="122">
        <f t="shared" si="31"/>
        <v>7171.3844839859412</v>
      </c>
      <c r="F82" s="122">
        <f t="shared" si="31"/>
        <v>4146.1654338623275</v>
      </c>
      <c r="G82" s="122">
        <f t="shared" si="31"/>
        <v>5907.3721280266673</v>
      </c>
      <c r="H82" s="122">
        <f t="shared" si="31"/>
        <v>5606.3908741643263</v>
      </c>
      <c r="I82" s="122">
        <f t="shared" si="31"/>
        <v>6450.1777731771035</v>
      </c>
      <c r="J82" s="122">
        <f t="shared" si="31"/>
        <v>7399.6363031675091</v>
      </c>
      <c r="K82" s="122">
        <f t="shared" si="31"/>
        <v>7070.4132205498545</v>
      </c>
      <c r="L82" s="122">
        <f t="shared" si="31"/>
        <v>6719.8549198475412</v>
      </c>
      <c r="M82" s="122">
        <f t="shared" si="31"/>
        <v>4269.850082258884</v>
      </c>
      <c r="N82" s="122">
        <f t="shared" si="31"/>
        <v>6292.7496735153945</v>
      </c>
      <c r="O82" s="122">
        <f t="shared" si="31"/>
        <v>6242.4270360456358</v>
      </c>
      <c r="P82" s="122">
        <f t="shared" si="31"/>
        <v>5024.1360202289234</v>
      </c>
      <c r="Q82" s="122">
        <f t="shared" si="31"/>
        <v>5529.9088389520011</v>
      </c>
      <c r="R82" s="122">
        <f t="shared" ref="R82:V82" si="32">SUM(R83:R84)</f>
        <v>5191.4163689981942</v>
      </c>
      <c r="S82" s="122">
        <f t="shared" si="32"/>
        <v>5446.0464011398226</v>
      </c>
      <c r="T82" s="122">
        <f t="shared" si="32"/>
        <v>4883.4715233115567</v>
      </c>
      <c r="U82" s="122">
        <f t="shared" si="32"/>
        <v>4633.7254782941191</v>
      </c>
      <c r="V82" s="122">
        <f t="shared" si="32"/>
        <v>4224.1627985688865</v>
      </c>
      <c r="W82" s="122">
        <f t="shared" ref="W82" si="33">SUM(W83:W84)</f>
        <v>4309.1494918511098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4178.7069016365913</v>
      </c>
      <c r="D83" s="98">
        <v>5097.5185217274839</v>
      </c>
      <c r="E83" s="98">
        <v>7107.7284418415675</v>
      </c>
      <c r="F83" s="98">
        <v>4107.2612064372825</v>
      </c>
      <c r="G83" s="98">
        <v>5852.7139768179968</v>
      </c>
      <c r="H83" s="98">
        <v>5556.0920968962355</v>
      </c>
      <c r="I83" s="98">
        <v>6393.8386808844953</v>
      </c>
      <c r="J83" s="98">
        <v>7337.8950366447189</v>
      </c>
      <c r="K83" s="98">
        <v>7012.2218106289884</v>
      </c>
      <c r="L83" s="98">
        <v>6663.1015736630234</v>
      </c>
      <c r="M83" s="98">
        <v>4233.9812428392379</v>
      </c>
      <c r="N83" s="98">
        <v>6243.1252837824586</v>
      </c>
      <c r="O83" s="98">
        <v>6190.0867617043587</v>
      </c>
      <c r="P83" s="98">
        <v>4981.0762070983728</v>
      </c>
      <c r="Q83" s="98">
        <v>5486.9132796712984</v>
      </c>
      <c r="R83" s="98">
        <v>5151.2114015097013</v>
      </c>
      <c r="S83" s="98">
        <v>5404.2354009944347</v>
      </c>
      <c r="T83" s="98">
        <v>4846.4049832594565</v>
      </c>
      <c r="U83" s="98">
        <v>4598.3665466500024</v>
      </c>
      <c r="V83" s="98">
        <v>4192.1177338095986</v>
      </c>
      <c r="W83" s="98">
        <v>4277.5889736129775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41.966399837077773</v>
      </c>
      <c r="D84" s="98">
        <v>50.565263640807508</v>
      </c>
      <c r="E84" s="98">
        <v>63.656042144373494</v>
      </c>
      <c r="F84" s="98">
        <v>38.904227425045377</v>
      </c>
      <c r="G84" s="98">
        <v>54.658151208670731</v>
      </c>
      <c r="H84" s="98">
        <v>50.298777268090568</v>
      </c>
      <c r="I84" s="98">
        <v>56.33909229260842</v>
      </c>
      <c r="J84" s="98">
        <v>61.741266522790241</v>
      </c>
      <c r="K84" s="98">
        <v>58.191409920866064</v>
      </c>
      <c r="L84" s="98">
        <v>56.753346184517696</v>
      </c>
      <c r="M84" s="98">
        <v>35.868839419645937</v>
      </c>
      <c r="N84" s="98">
        <v>49.624389732935533</v>
      </c>
      <c r="O84" s="98">
        <v>52.340274341277158</v>
      </c>
      <c r="P84" s="98">
        <v>43.059813130550964</v>
      </c>
      <c r="Q84" s="98">
        <v>42.995559280702544</v>
      </c>
      <c r="R84" s="98">
        <v>40.204967488492734</v>
      </c>
      <c r="S84" s="98">
        <v>41.811000145387602</v>
      </c>
      <c r="T84" s="98">
        <v>37.06654005210013</v>
      </c>
      <c r="U84" s="98">
        <v>35.358931644117064</v>
      </c>
      <c r="V84" s="98">
        <v>32.045064759288245</v>
      </c>
      <c r="W84" s="98">
        <v>31.560518238132325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202.78784196646009</v>
      </c>
      <c r="D85" s="122">
        <f t="shared" si="34"/>
        <v>397.48725339951829</v>
      </c>
      <c r="E85" s="122">
        <f t="shared" si="34"/>
        <v>1203.9061206533524</v>
      </c>
      <c r="F85" s="122">
        <f t="shared" si="34"/>
        <v>256.61361649838403</v>
      </c>
      <c r="G85" s="122">
        <f t="shared" si="34"/>
        <v>243.49102486071286</v>
      </c>
      <c r="H85" s="122">
        <f t="shared" si="34"/>
        <v>352.06388234039258</v>
      </c>
      <c r="I85" s="122">
        <f t="shared" si="34"/>
        <v>389.79273612321356</v>
      </c>
      <c r="J85" s="122">
        <f t="shared" si="34"/>
        <v>532.50398891889563</v>
      </c>
      <c r="K85" s="122">
        <f t="shared" si="34"/>
        <v>414.4261191473899</v>
      </c>
      <c r="L85" s="122">
        <f t="shared" si="34"/>
        <v>188.73335037430485</v>
      </c>
      <c r="M85" s="122">
        <f t="shared" si="34"/>
        <v>214.32172715198325</v>
      </c>
      <c r="N85" s="122">
        <f t="shared" si="34"/>
        <v>515.49193791722894</v>
      </c>
      <c r="O85" s="122">
        <f t="shared" si="34"/>
        <v>333.34019939506504</v>
      </c>
      <c r="P85" s="122">
        <f t="shared" si="34"/>
        <v>87.428880049169834</v>
      </c>
      <c r="Q85" s="122">
        <f t="shared" si="34"/>
        <v>158.32180471911653</v>
      </c>
      <c r="R85" s="122">
        <f t="shared" si="34"/>
        <v>289.53779301399686</v>
      </c>
      <c r="S85" s="122">
        <f t="shared" si="34"/>
        <v>412.31503557786095</v>
      </c>
      <c r="T85" s="122">
        <f t="shared" si="34"/>
        <v>584.46419102063305</v>
      </c>
      <c r="U85" s="122">
        <f t="shared" si="34"/>
        <v>455.85824831023842</v>
      </c>
      <c r="V85" s="122">
        <f t="shared" si="34"/>
        <v>301.53411830110718</v>
      </c>
      <c r="W85" s="122">
        <f t="shared" si="34"/>
        <v>96.595260839000957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202.78784196646009</v>
      </c>
      <c r="D86" s="98">
        <f>IF(RES_hhdet_in_tes!D86=0,0,RES_hhdet_in_tes!D86*1000*11630/RES_hhdet_in_new!D83)</f>
        <v>397.48725339951829</v>
      </c>
      <c r="E86" s="98">
        <f>IF(RES_hhdet_in_tes!E86=0,0,RES_hhdet_in_tes!E86*1000*11630/RES_hhdet_in_new!E83)</f>
        <v>1203.9061206533524</v>
      </c>
      <c r="F86" s="98">
        <f>IF(RES_hhdet_in_tes!F86=0,0,RES_hhdet_in_tes!F86*1000*11630/RES_hhdet_in_new!F83)</f>
        <v>256.61361649838403</v>
      </c>
      <c r="G86" s="98">
        <f>IF(RES_hhdet_in_tes!G86=0,0,RES_hhdet_in_tes!G86*1000*11630/RES_hhdet_in_new!G83)</f>
        <v>243.49102486071286</v>
      </c>
      <c r="H86" s="98">
        <f>IF(RES_hhdet_in_tes!H86=0,0,RES_hhdet_in_tes!H86*1000*11630/RES_hhdet_in_new!H83)</f>
        <v>352.06388234039258</v>
      </c>
      <c r="I86" s="98">
        <f>IF(RES_hhdet_in_tes!I86=0,0,RES_hhdet_in_tes!I86*1000*11630/RES_hhdet_in_new!I83)</f>
        <v>389.79273612321356</v>
      </c>
      <c r="J86" s="98">
        <f>IF(RES_hhdet_in_tes!J86=0,0,RES_hhdet_in_tes!J86*1000*11630/RES_hhdet_in_new!J83)</f>
        <v>532.50398891889563</v>
      </c>
      <c r="K86" s="98">
        <f>IF(RES_hhdet_in_tes!K86=0,0,RES_hhdet_in_tes!K86*1000*11630/RES_hhdet_in_new!K83)</f>
        <v>414.4261191473899</v>
      </c>
      <c r="L86" s="98">
        <f>IF(RES_hhdet_in_tes!L86=0,0,RES_hhdet_in_tes!L86*1000*11630/RES_hhdet_in_new!L83)</f>
        <v>188.73335037430485</v>
      </c>
      <c r="M86" s="98">
        <f>IF(RES_hhdet_in_tes!M86=0,0,RES_hhdet_in_tes!M86*1000*11630/RES_hhdet_in_new!M83)</f>
        <v>214.32172715198325</v>
      </c>
      <c r="N86" s="98">
        <f>IF(RES_hhdet_in_tes!N86=0,0,RES_hhdet_in_tes!N86*1000*11630/RES_hhdet_in_new!N83)</f>
        <v>515.49193791722894</v>
      </c>
      <c r="O86" s="98">
        <f>IF(RES_hhdet_in_tes!O86=0,0,RES_hhdet_in_tes!O86*1000*11630/RES_hhdet_in_new!O83)</f>
        <v>333.34019939506504</v>
      </c>
      <c r="P86" s="98">
        <f>IF(RES_hhdet_in_tes!P86=0,0,RES_hhdet_in_tes!P86*1000*11630/RES_hhdet_in_new!P83)</f>
        <v>87.428880049169834</v>
      </c>
      <c r="Q86" s="98">
        <f>IF(RES_hhdet_in_tes!Q86=0,0,RES_hhdet_in_tes!Q86*1000*11630/RES_hhdet_in_new!Q83)</f>
        <v>158.32180471911653</v>
      </c>
      <c r="R86" s="98">
        <f>IF(RES_hhdet_in_tes!R86=0,0,RES_hhdet_in_tes!R86*1000*11630/RES_hhdet_in_new!R83)</f>
        <v>289.53779301399686</v>
      </c>
      <c r="S86" s="98">
        <f>IF(RES_hhdet_in_tes!S86=0,0,RES_hhdet_in_tes!S86*1000*11630/RES_hhdet_in_new!S83)</f>
        <v>412.31503557786095</v>
      </c>
      <c r="T86" s="98">
        <f>IF(RES_hhdet_in_tes!T86=0,0,RES_hhdet_in_tes!T86*1000*11630/RES_hhdet_in_new!T83)</f>
        <v>584.46419102063305</v>
      </c>
      <c r="U86" s="98">
        <f>IF(RES_hhdet_in_tes!U86=0,0,RES_hhdet_in_tes!U86*1000*11630/RES_hhdet_in_new!U83)</f>
        <v>455.85824831023842</v>
      </c>
      <c r="V86" s="98">
        <f>IF(RES_hhdet_in_tes!V86=0,0,RES_hhdet_in_tes!V86*1000*11630/RES_hhdet_in_new!V83)</f>
        <v>301.53411830110718</v>
      </c>
      <c r="W86" s="98">
        <f>IF(RES_hhdet_in_tes!W86=0,0,RES_hhdet_in_tes!W86*1000*11630/RES_hhdet_in_new!W83)</f>
        <v>96.595260839000957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1167.4889413000019</v>
      </c>
      <c r="D87" s="122">
        <v>1212.3464580517382</v>
      </c>
      <c r="E87" s="122">
        <v>1161.2023671655404</v>
      </c>
      <c r="F87" s="122">
        <v>1228.5657034505437</v>
      </c>
      <c r="G87" s="122">
        <v>1169.0717737919094</v>
      </c>
      <c r="H87" s="122">
        <v>1164.5662020215559</v>
      </c>
      <c r="I87" s="122">
        <v>1099.7407755386209</v>
      </c>
      <c r="J87" s="122">
        <v>1074.6052375163586</v>
      </c>
      <c r="K87" s="122">
        <v>1063.4408309776418</v>
      </c>
      <c r="L87" s="122">
        <v>1131.1972350473034</v>
      </c>
      <c r="M87" s="122">
        <v>1230.9154320839541</v>
      </c>
      <c r="N87" s="122">
        <v>1156.6513754266487</v>
      </c>
      <c r="O87" s="122">
        <v>1115.4054974275325</v>
      </c>
      <c r="P87" s="122">
        <v>1119.9354718092052</v>
      </c>
      <c r="Q87" s="122">
        <v>1082.6152296493842</v>
      </c>
      <c r="R87" s="122">
        <v>1085.0423748595172</v>
      </c>
      <c r="S87" s="122">
        <v>1109.3086888892396</v>
      </c>
      <c r="T87" s="122">
        <v>1092.0830870672125</v>
      </c>
      <c r="U87" s="122">
        <v>1076.770576535836</v>
      </c>
      <c r="V87" s="122">
        <v>1035.6947955198318</v>
      </c>
      <c r="W87" s="122">
        <v>949.76388332542524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1003.5868692566679</v>
      </c>
      <c r="D88" s="98">
        <v>1271.5727413728187</v>
      </c>
      <c r="E88" s="98">
        <v>1212.6974578948473</v>
      </c>
      <c r="F88" s="98">
        <v>1110.0174577668181</v>
      </c>
      <c r="G88" s="98">
        <v>1143.1897772057789</v>
      </c>
      <c r="H88" s="98">
        <v>1236.6259806026155</v>
      </c>
      <c r="I88" s="98">
        <v>1095.8554944054517</v>
      </c>
      <c r="J88" s="98">
        <v>1083.5383302369846</v>
      </c>
      <c r="K88" s="98">
        <v>1045.6768959658091</v>
      </c>
      <c r="L88" s="98">
        <v>1114.3691980728629</v>
      </c>
      <c r="M88" s="98">
        <v>1219.2079045140108</v>
      </c>
      <c r="N88" s="98">
        <v>1162.8362002580463</v>
      </c>
      <c r="O88" s="98">
        <v>1117.8224026569326</v>
      </c>
      <c r="P88" s="98">
        <v>1142.604317718866</v>
      </c>
      <c r="Q88" s="98">
        <v>1087.4276596903562</v>
      </c>
      <c r="R88" s="98">
        <v>1051.2211584533889</v>
      </c>
      <c r="S88" s="98">
        <v>1143.2497472692053</v>
      </c>
      <c r="T88" s="98">
        <v>1077.6736572802897</v>
      </c>
      <c r="U88" s="98">
        <v>1052.6695438289471</v>
      </c>
      <c r="V88" s="98">
        <v>983.77904191546781</v>
      </c>
      <c r="W88" s="98">
        <v>982.36186798832955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1003.5884518219477</v>
      </c>
      <c r="D89" s="98">
        <v>1271.6733449537771</v>
      </c>
      <c r="E89" s="98">
        <v>1212.8414115228104</v>
      </c>
      <c r="F89" s="98">
        <v>1110.0387276209365</v>
      </c>
      <c r="G89" s="98">
        <v>1143.7577398710678</v>
      </c>
      <c r="H89" s="98">
        <v>1237.5045316394389</v>
      </c>
      <c r="I89" s="98">
        <v>1097.1630891182472</v>
      </c>
      <c r="J89" s="98">
        <v>1084.7539357669832</v>
      </c>
      <c r="K89" s="98">
        <v>1046.776320183553</v>
      </c>
      <c r="L89" s="98">
        <v>1115.6079483066119</v>
      </c>
      <c r="M89" s="98">
        <v>1220.2261120639073</v>
      </c>
      <c r="N89" s="98">
        <v>1163.779306155508</v>
      </c>
      <c r="O89" s="98">
        <v>1118.6581143837191</v>
      </c>
      <c r="P89" s="98">
        <v>1144.5046952614382</v>
      </c>
      <c r="Q89" s="98">
        <v>1089.3676567185319</v>
      </c>
      <c r="R89" s="98">
        <v>1052.9459770330307</v>
      </c>
      <c r="S89" s="98">
        <v>1145.7687503435134</v>
      </c>
      <c r="T89" s="98">
        <v>1078.8218670671661</v>
      </c>
      <c r="U89" s="98">
        <v>1053.4328452474842</v>
      </c>
      <c r="V89" s="98">
        <v>984.60026926062164</v>
      </c>
      <c r="W89" s="98">
        <v>984.91283237394873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156.8520367497191</v>
      </c>
      <c r="D90" s="101">
        <v>233.96275831800088</v>
      </c>
      <c r="E90" s="101">
        <v>186.9116600277703</v>
      </c>
      <c r="F90" s="101">
        <v>213.87481213807183</v>
      </c>
      <c r="G90" s="101">
        <v>187.98235998384575</v>
      </c>
      <c r="H90" s="101">
        <v>207.13707943545927</v>
      </c>
      <c r="I90" s="101">
        <v>184.51198332401009</v>
      </c>
      <c r="J90" s="101">
        <v>230.13774038507657</v>
      </c>
      <c r="K90" s="101">
        <v>186.47278422382539</v>
      </c>
      <c r="L90" s="101">
        <v>184.06729854230096</v>
      </c>
      <c r="M90" s="101">
        <v>237.50982225131321</v>
      </c>
      <c r="N90" s="101">
        <v>175.66069021302715</v>
      </c>
      <c r="O90" s="101">
        <v>167.19928148913547</v>
      </c>
      <c r="P90" s="101">
        <v>255.70874040673854</v>
      </c>
      <c r="Q90" s="101">
        <v>175.85133480742877</v>
      </c>
      <c r="R90" s="101">
        <v>163.21351504986905</v>
      </c>
      <c r="S90" s="101">
        <v>191.57227559616513</v>
      </c>
      <c r="T90" s="101">
        <v>162.97139079078775</v>
      </c>
      <c r="U90" s="101">
        <v>180.09185859113788</v>
      </c>
      <c r="V90" s="101">
        <v>155.90327066659475</v>
      </c>
      <c r="W90" s="101">
        <v>194.21213781604794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846.73641507222851</v>
      </c>
      <c r="D91" s="104">
        <v>1037.7105866357763</v>
      </c>
      <c r="E91" s="104">
        <v>1025.9297514950401</v>
      </c>
      <c r="F91" s="104">
        <v>896.16391548286481</v>
      </c>
      <c r="G91" s="104">
        <v>955.77537988722179</v>
      </c>
      <c r="H91" s="104">
        <v>1030.3674522039796</v>
      </c>
      <c r="I91" s="104">
        <v>912.65110579423731</v>
      </c>
      <c r="J91" s="104">
        <v>854.61619538190666</v>
      </c>
      <c r="K91" s="104">
        <v>860.3035359597277</v>
      </c>
      <c r="L91" s="104">
        <v>931.54064976431084</v>
      </c>
      <c r="M91" s="104">
        <v>982.71628981259437</v>
      </c>
      <c r="N91" s="104">
        <v>988.11861594248091</v>
      </c>
      <c r="O91" s="104">
        <v>951.45883289458357</v>
      </c>
      <c r="P91" s="104">
        <v>888.79595485469974</v>
      </c>
      <c r="Q91" s="104">
        <v>913.51632191110298</v>
      </c>
      <c r="R91" s="104">
        <v>889.73246198316144</v>
      </c>
      <c r="S91" s="104">
        <v>954.19647474734813</v>
      </c>
      <c r="T91" s="104">
        <v>915.85047627637823</v>
      </c>
      <c r="U91" s="104">
        <v>873.34098665634622</v>
      </c>
      <c r="V91" s="104">
        <v>828.69699859402692</v>
      </c>
      <c r="W91" s="104">
        <v>790.70069455790076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1193.2313538549608</v>
      </c>
      <c r="D92" s="101">
        <v>1176.9313726063285</v>
      </c>
      <c r="E92" s="101">
        <v>1159.2410944669173</v>
      </c>
      <c r="F92" s="101">
        <v>1311.9384852095773</v>
      </c>
      <c r="G92" s="101">
        <v>1196.0873853297103</v>
      </c>
      <c r="H92" s="101">
        <v>1171.5624766925912</v>
      </c>
      <c r="I92" s="101">
        <v>1077.3336503152714</v>
      </c>
      <c r="J92" s="101">
        <v>1033.7144329298596</v>
      </c>
      <c r="K92" s="101">
        <v>1049.833735081404</v>
      </c>
      <c r="L92" s="101">
        <v>1128.687577711227</v>
      </c>
      <c r="M92" s="101">
        <v>1261.6814124454052</v>
      </c>
      <c r="N92" s="101">
        <v>1177.5634367880132</v>
      </c>
      <c r="O92" s="101">
        <v>1134.0138853817225</v>
      </c>
      <c r="P92" s="101">
        <v>1037.751373759088</v>
      </c>
      <c r="Q92" s="101">
        <v>1058.6780398978499</v>
      </c>
      <c r="R92" s="101">
        <v>1086.0619967907148</v>
      </c>
      <c r="S92" s="101">
        <v>1113.6825522772272</v>
      </c>
      <c r="T92" s="101">
        <v>1116.9743636729288</v>
      </c>
      <c r="U92" s="101">
        <v>1064.3792929627889</v>
      </c>
      <c r="V92" s="101">
        <v>1032.0149233072004</v>
      </c>
      <c r="W92" s="101">
        <v>955.98009824884309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1193.2770811810979</v>
      </c>
      <c r="D93" s="104">
        <v>1176.9865479002892</v>
      </c>
      <c r="E93" s="104">
        <v>1159.4268160009415</v>
      </c>
      <c r="F93" s="104">
        <v>1312.282051581157</v>
      </c>
      <c r="G93" s="104">
        <v>1196.894655014371</v>
      </c>
      <c r="H93" s="104">
        <v>1172.3808763137085</v>
      </c>
      <c r="I93" s="104">
        <v>1078.7689811441019</v>
      </c>
      <c r="J93" s="104">
        <v>1035.1009685419856</v>
      </c>
      <c r="K93" s="104">
        <v>1050.8728167156098</v>
      </c>
      <c r="L93" s="104">
        <v>1129.4420783394103</v>
      </c>
      <c r="M93" s="104">
        <v>1262.008846341482</v>
      </c>
      <c r="N93" s="104">
        <v>1177.736521653371</v>
      </c>
      <c r="O93" s="104">
        <v>1134.2182688410176</v>
      </c>
      <c r="P93" s="104">
        <v>1038.0315505835752</v>
      </c>
      <c r="Q93" s="104">
        <v>1059.6723274127323</v>
      </c>
      <c r="R93" s="104">
        <v>1087.2016385561842</v>
      </c>
      <c r="S93" s="104">
        <v>1114.6065057166579</v>
      </c>
      <c r="T93" s="104">
        <v>1117.6273282690433</v>
      </c>
      <c r="U93" s="104">
        <v>1064.3538208789898</v>
      </c>
      <c r="V93" s="104">
        <v>1032.7180527979833</v>
      </c>
      <c r="W93" s="104">
        <v>958.17155087694698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186.63257660554865</v>
      </c>
      <c r="D94" s="98">
        <v>216.46586961998528</v>
      </c>
      <c r="E94" s="98">
        <v>178.62035158251635</v>
      </c>
      <c r="F94" s="98">
        <v>253.14856790931819</v>
      </c>
      <c r="G94" s="98">
        <v>196.93320325789134</v>
      </c>
      <c r="H94" s="98">
        <v>195.92128812225596</v>
      </c>
      <c r="I94" s="98">
        <v>181.22853064538018</v>
      </c>
      <c r="J94" s="98">
        <v>219.17570991513128</v>
      </c>
      <c r="K94" s="98">
        <v>187.22572853674129</v>
      </c>
      <c r="L94" s="98">
        <v>186.49266330323857</v>
      </c>
      <c r="M94" s="98">
        <v>245.94783503107249</v>
      </c>
      <c r="N94" s="98">
        <v>177.84026966458092</v>
      </c>
      <c r="O94" s="98">
        <v>169.68547164427849</v>
      </c>
      <c r="P94" s="98">
        <v>230.65238739864296</v>
      </c>
      <c r="Q94" s="98">
        <v>170.48841317283711</v>
      </c>
      <c r="R94" s="98">
        <v>169.08246484298371</v>
      </c>
      <c r="S94" s="98">
        <v>185.3942402287841</v>
      </c>
      <c r="T94" s="98">
        <v>169.40952431850198</v>
      </c>
      <c r="U94" s="98">
        <v>182.09530138913237</v>
      </c>
      <c r="V94" s="98">
        <v>164.39487036212913</v>
      </c>
      <c r="W94" s="98">
        <v>187.93971954923077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1006.6445045755491</v>
      </c>
      <c r="D95" s="98">
        <v>960.52067828030374</v>
      </c>
      <c r="E95" s="98">
        <v>980.80646441842532</v>
      </c>
      <c r="F95" s="98">
        <v>1059.133483671839</v>
      </c>
      <c r="G95" s="98">
        <v>999.96145175647962</v>
      </c>
      <c r="H95" s="98">
        <v>976.45958819145255</v>
      </c>
      <c r="I95" s="98">
        <v>897.5404504987215</v>
      </c>
      <c r="J95" s="98">
        <v>815.9252586268542</v>
      </c>
      <c r="K95" s="98">
        <v>863.64708817886844</v>
      </c>
      <c r="L95" s="98">
        <v>942.94941503617156</v>
      </c>
      <c r="M95" s="98">
        <v>1016.0610113104093</v>
      </c>
      <c r="N95" s="98">
        <v>999.89625198878991</v>
      </c>
      <c r="O95" s="98">
        <v>964.53279719673912</v>
      </c>
      <c r="P95" s="98">
        <v>807.37916318493205</v>
      </c>
      <c r="Q95" s="98">
        <v>889.1839142398951</v>
      </c>
      <c r="R95" s="98">
        <v>918.11917371320055</v>
      </c>
      <c r="S95" s="98">
        <v>929.21226548787365</v>
      </c>
      <c r="T95" s="98">
        <v>948.21780395054134</v>
      </c>
      <c r="U95" s="98">
        <v>882.25851948985724</v>
      </c>
      <c r="V95" s="98">
        <v>868.32318243585428</v>
      </c>
      <c r="W95" s="98">
        <v>770.23183132771624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1162.6245448033296</v>
      </c>
      <c r="D96" s="101">
        <v>1219.5944367861305</v>
      </c>
      <c r="E96" s="101">
        <v>1150.8144314590102</v>
      </c>
      <c r="F96" s="101">
        <v>1212.6423238289904</v>
      </c>
      <c r="G96" s="101">
        <v>1164.9732716045239</v>
      </c>
      <c r="H96" s="101">
        <v>1155.9384069492105</v>
      </c>
      <c r="I96" s="101">
        <v>1101.8123697744702</v>
      </c>
      <c r="J96" s="101">
        <v>1085.1935749618556</v>
      </c>
      <c r="K96" s="101">
        <v>1072.0745235865811</v>
      </c>
      <c r="L96" s="101">
        <v>1132.9569374255814</v>
      </c>
      <c r="M96" s="101">
        <v>1216.249091474627</v>
      </c>
      <c r="N96" s="101">
        <v>1150.5570709271697</v>
      </c>
      <c r="O96" s="101">
        <v>1112.3350100391169</v>
      </c>
      <c r="P96" s="101">
        <v>1126.6610265921238</v>
      </c>
      <c r="Q96" s="101">
        <v>1086.5535615868062</v>
      </c>
      <c r="R96" s="101">
        <v>1090.851894897283</v>
      </c>
      <c r="S96" s="101">
        <v>1095.865982176937</v>
      </c>
      <c r="T96" s="101">
        <v>1084.4645680391095</v>
      </c>
      <c r="U96" s="101">
        <v>1087.3297966257833</v>
      </c>
      <c r="V96" s="101">
        <v>1048.0095797103202</v>
      </c>
      <c r="W96" s="101">
        <v>932.30510801629521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1162.7000440809368</v>
      </c>
      <c r="D97" s="104">
        <v>1219.7608727317934</v>
      </c>
      <c r="E97" s="104">
        <v>1151.1047252897099</v>
      </c>
      <c r="F97" s="104">
        <v>1212.964301467704</v>
      </c>
      <c r="G97" s="104">
        <v>1165.7551667530959</v>
      </c>
      <c r="H97" s="104">
        <v>1156.5382213594828</v>
      </c>
      <c r="I97" s="104">
        <v>1102.9782274606066</v>
      </c>
      <c r="J97" s="104">
        <v>1086.6398221515092</v>
      </c>
      <c r="K97" s="104">
        <v>1073.5111965159249</v>
      </c>
      <c r="L97" s="104">
        <v>1134.7882623746341</v>
      </c>
      <c r="M97" s="104">
        <v>1217.0124283526648</v>
      </c>
      <c r="N97" s="104">
        <v>1150.8363181789402</v>
      </c>
      <c r="O97" s="104">
        <v>1112.387324492239</v>
      </c>
      <c r="P97" s="104">
        <v>1128.278201445491</v>
      </c>
      <c r="Q97" s="104">
        <v>1087.3329137881083</v>
      </c>
      <c r="R97" s="104">
        <v>1092.9726982697505</v>
      </c>
      <c r="S97" s="104">
        <v>1099.1200217229302</v>
      </c>
      <c r="T97" s="104">
        <v>1087.8936115866406</v>
      </c>
      <c r="U97" s="104">
        <v>1088.7892112523894</v>
      </c>
      <c r="V97" s="104">
        <v>1049.3956122842262</v>
      </c>
      <c r="W97" s="104">
        <v>936.35319456358104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181.74897570890636</v>
      </c>
      <c r="D98" s="98">
        <v>224.41575212795976</v>
      </c>
      <c r="E98" s="98">
        <v>177.22074886445174</v>
      </c>
      <c r="F98" s="98">
        <v>233.88616822936925</v>
      </c>
      <c r="G98" s="98">
        <v>191.62620192668439</v>
      </c>
      <c r="H98" s="98">
        <v>193.14140351512057</v>
      </c>
      <c r="I98" s="98">
        <v>185.42476186027028</v>
      </c>
      <c r="J98" s="98">
        <v>231.08379957642398</v>
      </c>
      <c r="K98" s="98">
        <v>191.51213030303455</v>
      </c>
      <c r="L98" s="98">
        <v>187.00763090602655</v>
      </c>
      <c r="M98" s="98">
        <v>237.16638057579289</v>
      </c>
      <c r="N98" s="98">
        <v>172.82770791260197</v>
      </c>
      <c r="O98" s="98">
        <v>164.40977955529337</v>
      </c>
      <c r="P98" s="98">
        <v>253.42651810462579</v>
      </c>
      <c r="Q98" s="98">
        <v>175.06282454049105</v>
      </c>
      <c r="R98" s="98">
        <v>169.43161585145933</v>
      </c>
      <c r="S98" s="98">
        <v>182.64747514650139</v>
      </c>
      <c r="T98" s="98">
        <v>163.22113739909062</v>
      </c>
      <c r="U98" s="98">
        <v>186.60460657461164</v>
      </c>
      <c r="V98" s="98">
        <v>166.245918182514</v>
      </c>
      <c r="W98" s="98">
        <v>184.86256826908448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980.95106837203059</v>
      </c>
      <c r="D99" s="98">
        <v>995.34512060383338</v>
      </c>
      <c r="E99" s="98">
        <v>973.88397642525831</v>
      </c>
      <c r="F99" s="98">
        <v>979.07813323833466</v>
      </c>
      <c r="G99" s="98">
        <v>974.12896482641133</v>
      </c>
      <c r="H99" s="98">
        <v>963.3968178443622</v>
      </c>
      <c r="I99" s="98">
        <v>917.55346560033638</v>
      </c>
      <c r="J99" s="98">
        <v>855.55602257508519</v>
      </c>
      <c r="K99" s="98">
        <v>881.99906621289051</v>
      </c>
      <c r="L99" s="98">
        <v>947.78063146860745</v>
      </c>
      <c r="M99" s="98">
        <v>979.84604777687184</v>
      </c>
      <c r="N99" s="98">
        <v>978.00861026633822</v>
      </c>
      <c r="O99" s="98">
        <v>947.97754493694583</v>
      </c>
      <c r="P99" s="98">
        <v>874.85168334086495</v>
      </c>
      <c r="Q99" s="98">
        <v>912.27008924761731</v>
      </c>
      <c r="R99" s="98">
        <v>923.54108241829124</v>
      </c>
      <c r="S99" s="98">
        <v>916.47254657642907</v>
      </c>
      <c r="T99" s="98">
        <v>924.67247418754982</v>
      </c>
      <c r="U99" s="98">
        <v>902.18460467777754</v>
      </c>
      <c r="V99" s="98">
        <v>883.14969410171216</v>
      </c>
      <c r="W99" s="98">
        <v>751.49062629449656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632.29124143513798</v>
      </c>
      <c r="D100" s="122">
        <v>642.22111094266711</v>
      </c>
      <c r="E100" s="122">
        <v>603.07199659856917</v>
      </c>
      <c r="F100" s="122">
        <v>684.4586499469583</v>
      </c>
      <c r="G100" s="122">
        <v>588.43955538135936</v>
      </c>
      <c r="H100" s="122">
        <v>615.1441035355042</v>
      </c>
      <c r="I100" s="122">
        <v>571.37701822765109</v>
      </c>
      <c r="J100" s="122">
        <v>528.86458084461083</v>
      </c>
      <c r="K100" s="122">
        <v>520.02163139096399</v>
      </c>
      <c r="L100" s="122">
        <v>496.21348020782978</v>
      </c>
      <c r="M100" s="122">
        <v>495.21377078819438</v>
      </c>
      <c r="N100" s="122">
        <v>433.91400009575858</v>
      </c>
      <c r="O100" s="122">
        <v>471.47990618074164</v>
      </c>
      <c r="P100" s="122">
        <v>428.71127224652355</v>
      </c>
      <c r="Q100" s="122">
        <v>441.03492940492561</v>
      </c>
      <c r="R100" s="122">
        <v>442.60024288813031</v>
      </c>
      <c r="S100" s="122">
        <v>507.72525153503807</v>
      </c>
      <c r="T100" s="122">
        <v>508.65132057265737</v>
      </c>
      <c r="U100" s="122">
        <v>505.76241798752596</v>
      </c>
      <c r="V100" s="122">
        <v>519.39884782784554</v>
      </c>
      <c r="W100" s="122">
        <v>504.80284303805053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595.66721333174564</v>
      </c>
      <c r="D101" s="98">
        <v>681.51563688225701</v>
      </c>
      <c r="E101" s="98">
        <v>590.8923101818765</v>
      </c>
      <c r="F101" s="98">
        <v>603.61324818402886</v>
      </c>
      <c r="G101" s="98">
        <v>582.58478851189705</v>
      </c>
      <c r="H101" s="98">
        <v>571.79912700139926</v>
      </c>
      <c r="I101" s="98">
        <v>607.20522193982242</v>
      </c>
      <c r="J101" s="98">
        <v>522.3023944087098</v>
      </c>
      <c r="K101" s="98">
        <v>530.86556427385074</v>
      </c>
      <c r="L101" s="98">
        <v>572.3345229841899</v>
      </c>
      <c r="M101" s="98">
        <v>460.72001027049026</v>
      </c>
      <c r="N101" s="98">
        <v>422.93185500079858</v>
      </c>
      <c r="O101" s="98">
        <v>453.31926471552129</v>
      </c>
      <c r="P101" s="98">
        <v>455.31029017026373</v>
      </c>
      <c r="Q101" s="98">
        <v>450.8668922364738</v>
      </c>
      <c r="R101" s="98">
        <v>445.58147065323828</v>
      </c>
      <c r="S101" s="98">
        <v>509.79241776328911</v>
      </c>
      <c r="T101" s="98">
        <v>496.05677687864227</v>
      </c>
      <c r="U101" s="98">
        <v>507.12791387762098</v>
      </c>
      <c r="V101" s="98">
        <v>491.76784663309252</v>
      </c>
      <c r="W101" s="98">
        <v>536.56258483232625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622.77756623039716</v>
      </c>
      <c r="D102" s="98">
        <v>633.04125338797962</v>
      </c>
      <c r="E102" s="98">
        <v>619.5865044315683</v>
      </c>
      <c r="F102" s="98">
        <v>665.08757673550724</v>
      </c>
      <c r="G102" s="98">
        <v>622.98550292700725</v>
      </c>
      <c r="H102" s="98">
        <v>598.81282251254254</v>
      </c>
      <c r="I102" s="98">
        <v>546.25987320842569</v>
      </c>
      <c r="J102" s="98">
        <v>536.32148860633765</v>
      </c>
      <c r="K102" s="98">
        <v>510.17487913417517</v>
      </c>
      <c r="L102" s="98">
        <v>497.9518937760264</v>
      </c>
      <c r="M102" s="98">
        <v>509.88287435796065</v>
      </c>
      <c r="N102" s="98">
        <v>442.16625102660169</v>
      </c>
      <c r="O102" s="98">
        <v>441.24945168455099</v>
      </c>
      <c r="P102" s="98">
        <v>454.63772875600711</v>
      </c>
      <c r="Q102" s="98">
        <v>434.39738910829095</v>
      </c>
      <c r="R102" s="98">
        <v>453.43827711022396</v>
      </c>
      <c r="S102" s="98">
        <v>492.76201375199162</v>
      </c>
      <c r="T102" s="98">
        <v>509.45227254030493</v>
      </c>
      <c r="U102" s="98">
        <v>507.59430024768056</v>
      </c>
      <c r="V102" s="98">
        <v>518.59599156619197</v>
      </c>
      <c r="W102" s="98">
        <v>502.08421418910279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638.10964156077785</v>
      </c>
      <c r="D103" s="33">
        <v>645.57913003454564</v>
      </c>
      <c r="E103" s="33">
        <v>590.40040613402039</v>
      </c>
      <c r="F103" s="33">
        <v>707.19256198578648</v>
      </c>
      <c r="G103" s="33">
        <v>574.37266800858822</v>
      </c>
      <c r="H103" s="33">
        <v>624.46715206643103</v>
      </c>
      <c r="I103" s="33">
        <v>578.52179797713211</v>
      </c>
      <c r="J103" s="33">
        <v>520.40564754286481</v>
      </c>
      <c r="K103" s="33">
        <v>526.3345791455821</v>
      </c>
      <c r="L103" s="33">
        <v>492.45178746609508</v>
      </c>
      <c r="M103" s="33">
        <v>489.08885638264928</v>
      </c>
      <c r="N103" s="33">
        <v>429.87532226084409</v>
      </c>
      <c r="O103" s="33">
        <v>487.64567968583236</v>
      </c>
      <c r="P103" s="33">
        <v>410.52906136653127</v>
      </c>
      <c r="Q103" s="33">
        <v>442.95743759237331</v>
      </c>
      <c r="R103" s="33">
        <v>435.68717722894127</v>
      </c>
      <c r="S103" s="33">
        <v>513.18905580538296</v>
      </c>
      <c r="T103" s="33">
        <v>508.99412117690071</v>
      </c>
      <c r="U103" s="33">
        <v>504.91812016667183</v>
      </c>
      <c r="V103" s="33">
        <v>521.59911031444199</v>
      </c>
      <c r="W103" s="33">
        <v>503.83094254331081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6932.7268719064768</v>
      </c>
      <c r="D105" s="117">
        <f t="shared" si="35"/>
        <v>7359.0576009499518</v>
      </c>
      <c r="E105" s="117">
        <f t="shared" si="35"/>
        <v>8469.873756429799</v>
      </c>
      <c r="F105" s="117">
        <f t="shared" si="35"/>
        <v>7794.7103763895711</v>
      </c>
      <c r="G105" s="117">
        <f t="shared" si="35"/>
        <v>7930.2158471936255</v>
      </c>
      <c r="H105" s="117">
        <f t="shared" si="35"/>
        <v>8023.0118371742919</v>
      </c>
      <c r="I105" s="117">
        <f t="shared" si="35"/>
        <v>8034.1894897608981</v>
      </c>
      <c r="J105" s="117">
        <f t="shared" si="35"/>
        <v>8528.2116179955701</v>
      </c>
      <c r="K105" s="117">
        <f t="shared" si="35"/>
        <v>9235.811585506548</v>
      </c>
      <c r="L105" s="117">
        <f t="shared" si="35"/>
        <v>0</v>
      </c>
      <c r="M105" s="117">
        <f t="shared" si="35"/>
        <v>7250.6494159672029</v>
      </c>
      <c r="N105" s="117">
        <f t="shared" si="35"/>
        <v>9149.4411333135231</v>
      </c>
      <c r="O105" s="117">
        <f t="shared" si="35"/>
        <v>9261.756186106828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7252.5292893318156</v>
      </c>
      <c r="S105" s="117">
        <f t="shared" si="36"/>
        <v>7170.8621567617647</v>
      </c>
      <c r="T105" s="117">
        <f t="shared" si="36"/>
        <v>7771.267449493278</v>
      </c>
      <c r="U105" s="117">
        <f t="shared" si="36"/>
        <v>7198.3658435977923</v>
      </c>
      <c r="V105" s="117">
        <f t="shared" si="36"/>
        <v>6313.5730930535447</v>
      </c>
      <c r="W105" s="117">
        <f t="shared" ref="W105" si="37">W106+W109+W111+W120</f>
        <v>5494.3328906588149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4930.9948324181687</v>
      </c>
      <c r="D106" s="122">
        <f t="shared" si="38"/>
        <v>5108.200327926198</v>
      </c>
      <c r="E106" s="122">
        <f t="shared" si="38"/>
        <v>5537.8554481524952</v>
      </c>
      <c r="F106" s="122">
        <f t="shared" si="38"/>
        <v>5641.2470467130579</v>
      </c>
      <c r="G106" s="122">
        <f t="shared" si="38"/>
        <v>5945.5513242356765</v>
      </c>
      <c r="H106" s="122">
        <f t="shared" si="38"/>
        <v>5906.5692682222989</v>
      </c>
      <c r="I106" s="122">
        <f t="shared" si="38"/>
        <v>5957.9605451264342</v>
      </c>
      <c r="J106" s="122">
        <f t="shared" si="38"/>
        <v>6358.4840969491806</v>
      </c>
      <c r="K106" s="122">
        <f t="shared" si="38"/>
        <v>7056.2124385680336</v>
      </c>
      <c r="L106" s="122">
        <f t="shared" si="38"/>
        <v>0</v>
      </c>
      <c r="M106" s="122">
        <f t="shared" si="38"/>
        <v>5408.2434888210373</v>
      </c>
      <c r="N106" s="122">
        <f t="shared" si="38"/>
        <v>6956.3460551906264</v>
      </c>
      <c r="O106" s="122">
        <f t="shared" si="38"/>
        <v>7208.0118220465274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5452.1864868341645</v>
      </c>
      <c r="S106" s="122">
        <f t="shared" si="39"/>
        <v>5175.8114075246594</v>
      </c>
      <c r="T106" s="122">
        <f t="shared" si="39"/>
        <v>5550.8407022787187</v>
      </c>
      <c r="U106" s="122">
        <f t="shared" si="39"/>
        <v>5143.8577238612488</v>
      </c>
      <c r="V106" s="122">
        <f t="shared" si="39"/>
        <v>4464.5037110266403</v>
      </c>
      <c r="W106" s="122">
        <f t="shared" ref="W106" si="40">SUM(W107:W108)</f>
        <v>3955.4884182499045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4906.3577644765128</v>
      </c>
      <c r="D107" s="98">
        <v>5082.9897557636659</v>
      </c>
      <c r="E107" s="98">
        <v>5513.1677829152923</v>
      </c>
      <c r="F107" s="98">
        <v>5614.6558661487843</v>
      </c>
      <c r="G107" s="98">
        <v>5917.9177813855849</v>
      </c>
      <c r="H107" s="98">
        <v>5879.9539342673806</v>
      </c>
      <c r="I107" s="98">
        <v>5931.826501291458</v>
      </c>
      <c r="J107" s="98">
        <v>6331.8459272137825</v>
      </c>
      <c r="K107" s="98">
        <v>7027.0551857107139</v>
      </c>
      <c r="L107" s="98">
        <v>0</v>
      </c>
      <c r="M107" s="98">
        <v>5385.431722003611</v>
      </c>
      <c r="N107" s="98">
        <v>6928.8087329904729</v>
      </c>
      <c r="O107" s="98">
        <v>7177.6664452097557</v>
      </c>
      <c r="P107" s="98">
        <v>0</v>
      </c>
      <c r="Q107" s="98">
        <v>0</v>
      </c>
      <c r="R107" s="98">
        <v>5430.9921651097156</v>
      </c>
      <c r="S107" s="98">
        <v>5155.8666857691433</v>
      </c>
      <c r="T107" s="98">
        <v>5529.6944463036416</v>
      </c>
      <c r="U107" s="98">
        <v>5124.1567380875313</v>
      </c>
      <c r="V107" s="98">
        <v>4447.5050724965267</v>
      </c>
      <c r="W107" s="98">
        <v>3940.9500385301781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24.63706794165568</v>
      </c>
      <c r="D108" s="98">
        <v>25.210572162532511</v>
      </c>
      <c r="E108" s="98">
        <v>24.687665237202712</v>
      </c>
      <c r="F108" s="98">
        <v>26.591180564273287</v>
      </c>
      <c r="G108" s="98">
        <v>27.633542850091111</v>
      </c>
      <c r="H108" s="98">
        <v>26.615333954918</v>
      </c>
      <c r="I108" s="98">
        <v>26.134043834975913</v>
      </c>
      <c r="J108" s="98">
        <v>26.638169735397788</v>
      </c>
      <c r="K108" s="98">
        <v>29.15725285731946</v>
      </c>
      <c r="L108" s="98">
        <v>0</v>
      </c>
      <c r="M108" s="98">
        <v>22.811766817426751</v>
      </c>
      <c r="N108" s="98">
        <v>27.537322200153639</v>
      </c>
      <c r="O108" s="98">
        <v>30.345376836771457</v>
      </c>
      <c r="P108" s="98">
        <v>0</v>
      </c>
      <c r="Q108" s="98">
        <v>0</v>
      </c>
      <c r="R108" s="98">
        <v>21.194321724449193</v>
      </c>
      <c r="S108" s="98">
        <v>19.944721755516547</v>
      </c>
      <c r="T108" s="98">
        <v>21.146255975077327</v>
      </c>
      <c r="U108" s="98">
        <v>19.700985773717335</v>
      </c>
      <c r="V108" s="98">
        <v>16.998638530113301</v>
      </c>
      <c r="W108" s="98">
        <v>14.538379719726358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204.20633866956891</v>
      </c>
      <c r="D109" s="122">
        <f t="shared" si="41"/>
        <v>395.43090610232207</v>
      </c>
      <c r="E109" s="122">
        <f t="shared" si="41"/>
        <v>1192.7500629909741</v>
      </c>
      <c r="F109" s="122">
        <f t="shared" si="41"/>
        <v>258.60438310148089</v>
      </c>
      <c r="G109" s="122">
        <f t="shared" si="41"/>
        <v>242.79407399622821</v>
      </c>
      <c r="H109" s="122">
        <f t="shared" si="41"/>
        <v>347.05829471581683</v>
      </c>
      <c r="I109" s="122">
        <f t="shared" si="41"/>
        <v>387.46016064513026</v>
      </c>
      <c r="J109" s="122">
        <f t="shared" si="41"/>
        <v>524.49324911253063</v>
      </c>
      <c r="K109" s="122">
        <f t="shared" si="41"/>
        <v>438.18614710055374</v>
      </c>
      <c r="L109" s="122">
        <f t="shared" si="41"/>
        <v>0</v>
      </c>
      <c r="M109" s="122">
        <f t="shared" si="41"/>
        <v>174.15357264183905</v>
      </c>
      <c r="N109" s="122">
        <f t="shared" si="41"/>
        <v>529.79092447298478</v>
      </c>
      <c r="O109" s="122">
        <f t="shared" si="41"/>
        <v>341.86262356427693</v>
      </c>
      <c r="P109" s="122">
        <f t="shared" si="41"/>
        <v>0</v>
      </c>
      <c r="Q109" s="122">
        <f t="shared" si="41"/>
        <v>0</v>
      </c>
      <c r="R109" s="122">
        <f t="shared" si="41"/>
        <v>293.45403388946966</v>
      </c>
      <c r="S109" s="122">
        <f t="shared" si="41"/>
        <v>418.25884472457068</v>
      </c>
      <c r="T109" s="122">
        <f t="shared" si="41"/>
        <v>580.16601345982804</v>
      </c>
      <c r="U109" s="122">
        <f t="shared" si="41"/>
        <v>456.89745996772183</v>
      </c>
      <c r="V109" s="122">
        <f t="shared" si="41"/>
        <v>306.98663867315707</v>
      </c>
      <c r="W109" s="122">
        <f t="shared" si="41"/>
        <v>102.83915730850697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204.20633866956891</v>
      </c>
      <c r="D110" s="98">
        <f>IF(RES_hhdet_in_tes!D110=0,0,RES_hhdet_in_tes!D110*1000*11630/RES_hhdet_in_new!D107)</f>
        <v>395.43090610232207</v>
      </c>
      <c r="E110" s="98">
        <f>IF(RES_hhdet_in_tes!E110=0,0,RES_hhdet_in_tes!E110*1000*11630/RES_hhdet_in_new!E107)</f>
        <v>1192.7500629909741</v>
      </c>
      <c r="F110" s="98">
        <f>IF(RES_hhdet_in_tes!F110=0,0,RES_hhdet_in_tes!F110*1000*11630/RES_hhdet_in_new!F107)</f>
        <v>258.60438310148089</v>
      </c>
      <c r="G110" s="98">
        <f>IF(RES_hhdet_in_tes!G110=0,0,RES_hhdet_in_tes!G110*1000*11630/RES_hhdet_in_new!G107)</f>
        <v>242.79407399622821</v>
      </c>
      <c r="H110" s="98">
        <f>IF(RES_hhdet_in_tes!H110=0,0,RES_hhdet_in_tes!H110*1000*11630/RES_hhdet_in_new!H107)</f>
        <v>347.05829471581683</v>
      </c>
      <c r="I110" s="98">
        <f>IF(RES_hhdet_in_tes!I110=0,0,RES_hhdet_in_tes!I110*1000*11630/RES_hhdet_in_new!I107)</f>
        <v>387.46016064513026</v>
      </c>
      <c r="J110" s="98">
        <f>IF(RES_hhdet_in_tes!J110=0,0,RES_hhdet_in_tes!J110*1000*11630/RES_hhdet_in_new!J107)</f>
        <v>524.49324911253063</v>
      </c>
      <c r="K110" s="98">
        <f>IF(RES_hhdet_in_tes!K110=0,0,RES_hhdet_in_tes!K110*1000*11630/RES_hhdet_in_new!K107)</f>
        <v>438.18614710055374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174.15357264183905</v>
      </c>
      <c r="N110" s="98">
        <f>IF(RES_hhdet_in_tes!N110=0,0,RES_hhdet_in_tes!N110*1000*11630/RES_hhdet_in_new!N107)</f>
        <v>529.79092447298478</v>
      </c>
      <c r="O110" s="98">
        <f>IF(RES_hhdet_in_tes!O110=0,0,RES_hhdet_in_tes!O110*1000*11630/RES_hhdet_in_new!O107)</f>
        <v>341.86262356427693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293.45403388946966</v>
      </c>
      <c r="S110" s="98">
        <f>IF(RES_hhdet_in_tes!S110=0,0,RES_hhdet_in_tes!S110*1000*11630/RES_hhdet_in_new!S107)</f>
        <v>418.25884472457068</v>
      </c>
      <c r="T110" s="98">
        <f>IF(RES_hhdet_in_tes!T110=0,0,RES_hhdet_in_tes!T110*1000*11630/RES_hhdet_in_new!T107)</f>
        <v>580.16601345982804</v>
      </c>
      <c r="U110" s="98">
        <f>IF(RES_hhdet_in_tes!U110=0,0,RES_hhdet_in_tes!U110*1000*11630/RES_hhdet_in_new!U107)</f>
        <v>456.89745996772183</v>
      </c>
      <c r="V110" s="98">
        <f>IF(RES_hhdet_in_tes!V110=0,0,RES_hhdet_in_tes!V110*1000*11630/RES_hhdet_in_new!V107)</f>
        <v>306.98663867315707</v>
      </c>
      <c r="W110" s="98">
        <f>IF(RES_hhdet_in_tes!W110=0,0,RES_hhdet_in_tes!W110*1000*11630/RES_hhdet_in_new!W107)</f>
        <v>102.83915730850697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1164.3764365707318</v>
      </c>
      <c r="D111" s="122">
        <v>1214.2723698209682</v>
      </c>
      <c r="E111" s="122">
        <v>1136.3595113105036</v>
      </c>
      <c r="F111" s="122">
        <v>1205.2101284435282</v>
      </c>
      <c r="G111" s="122">
        <v>1152.9139304776077</v>
      </c>
      <c r="H111" s="122">
        <v>1152.1401858305483</v>
      </c>
      <c r="I111" s="122">
        <v>1119.1704971184388</v>
      </c>
      <c r="J111" s="122">
        <v>1115.7338580690091</v>
      </c>
      <c r="K111" s="122">
        <v>1222.4237388793811</v>
      </c>
      <c r="L111" s="122">
        <v>0</v>
      </c>
      <c r="M111" s="122">
        <v>1171.3657413809356</v>
      </c>
      <c r="N111" s="122">
        <v>1228.7015510945464</v>
      </c>
      <c r="O111" s="122">
        <v>1239.7014701439521</v>
      </c>
      <c r="P111" s="122">
        <v>0</v>
      </c>
      <c r="Q111" s="122">
        <v>0</v>
      </c>
      <c r="R111" s="122">
        <v>1064.7466459678656</v>
      </c>
      <c r="S111" s="122">
        <v>1069.2378947908451</v>
      </c>
      <c r="T111" s="122">
        <v>1131.1244276719463</v>
      </c>
      <c r="U111" s="122">
        <v>1091.8620009563194</v>
      </c>
      <c r="V111" s="122">
        <v>1021.4274703601831</v>
      </c>
      <c r="W111" s="122">
        <v>932.66345649627135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1175.844282762012</v>
      </c>
      <c r="D112" s="98">
        <v>1209.5416436297126</v>
      </c>
      <c r="E112" s="98">
        <v>1100.2222109392364</v>
      </c>
      <c r="F112" s="98">
        <v>1141.2288526008115</v>
      </c>
      <c r="G112" s="98">
        <v>1061.0489939819743</v>
      </c>
      <c r="H112" s="98">
        <v>1125.5679714350692</v>
      </c>
      <c r="I112" s="98">
        <v>1128.46539734664</v>
      </c>
      <c r="J112" s="98">
        <v>1115.7338580690091</v>
      </c>
      <c r="K112" s="98">
        <v>1222.4237388793811</v>
      </c>
      <c r="L112" s="98">
        <v>0</v>
      </c>
      <c r="M112" s="98">
        <v>1113.5495288493271</v>
      </c>
      <c r="N112" s="98">
        <v>1295.6293441424366</v>
      </c>
      <c r="O112" s="98">
        <v>1324.6037244716554</v>
      </c>
      <c r="P112" s="98">
        <v>0</v>
      </c>
      <c r="Q112" s="98">
        <v>0</v>
      </c>
      <c r="R112" s="98">
        <v>1059.8256736782507</v>
      </c>
      <c r="S112" s="98">
        <v>1052.0612748476794</v>
      </c>
      <c r="T112" s="98">
        <v>1138.4528434712988</v>
      </c>
      <c r="U112" s="98">
        <v>1093.3800671831989</v>
      </c>
      <c r="V112" s="98">
        <v>1005.3418514058548</v>
      </c>
      <c r="W112" s="98">
        <v>931.52654427064726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1072.8875970202116</v>
      </c>
      <c r="S113" s="98">
        <v>0</v>
      </c>
      <c r="T113" s="98">
        <v>0</v>
      </c>
      <c r="U113" s="98">
        <v>0</v>
      </c>
      <c r="V113" s="98">
        <v>0</v>
      </c>
      <c r="W113" s="98">
        <v>954.34413587267079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162.95427320765089</v>
      </c>
      <c r="S114" s="101">
        <v>0</v>
      </c>
      <c r="T114" s="101">
        <v>0</v>
      </c>
      <c r="U114" s="101">
        <v>0</v>
      </c>
      <c r="V114" s="101">
        <v>0</v>
      </c>
      <c r="W114" s="101">
        <v>15.884733680117533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909.93332381256073</v>
      </c>
      <c r="S115" s="104">
        <v>0</v>
      </c>
      <c r="T115" s="104">
        <v>0</v>
      </c>
      <c r="U115" s="104">
        <v>0</v>
      </c>
      <c r="V115" s="104">
        <v>0</v>
      </c>
      <c r="W115" s="104">
        <v>938.45940219255317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1162.6245448033296</v>
      </c>
      <c r="D116" s="101">
        <v>1219.59443678613</v>
      </c>
      <c r="E116" s="101">
        <v>1150.8144314590104</v>
      </c>
      <c r="F116" s="101">
        <v>1212.6423238289901</v>
      </c>
      <c r="G116" s="101">
        <v>1164.9732716045241</v>
      </c>
      <c r="H116" s="101">
        <v>1155.9384069492105</v>
      </c>
      <c r="I116" s="101">
        <v>1101.8123697744704</v>
      </c>
      <c r="J116" s="101">
        <v>0</v>
      </c>
      <c r="K116" s="101">
        <v>0</v>
      </c>
      <c r="L116" s="101">
        <v>0</v>
      </c>
      <c r="M116" s="101">
        <v>1216.249091474627</v>
      </c>
      <c r="N116" s="101">
        <v>1150.5570709271699</v>
      </c>
      <c r="O116" s="101">
        <v>1112.3350100391172</v>
      </c>
      <c r="P116" s="101">
        <v>0</v>
      </c>
      <c r="Q116" s="101">
        <v>0</v>
      </c>
      <c r="R116" s="101">
        <v>1090.8518948972833</v>
      </c>
      <c r="S116" s="101">
        <v>1095.8659821769365</v>
      </c>
      <c r="T116" s="101">
        <v>1084.4645680391095</v>
      </c>
      <c r="U116" s="101">
        <v>1087.3297966257837</v>
      </c>
      <c r="V116" s="101">
        <v>1048.0095797103202</v>
      </c>
      <c r="W116" s="101">
        <v>932.30510801629555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1162.700044080937</v>
      </c>
      <c r="D117" s="104">
        <v>0</v>
      </c>
      <c r="E117" s="104">
        <v>0</v>
      </c>
      <c r="F117" s="104">
        <v>1212.9643014677038</v>
      </c>
      <c r="G117" s="104">
        <v>1165.7551667530956</v>
      </c>
      <c r="H117" s="104">
        <v>1156.5382213594828</v>
      </c>
      <c r="I117" s="104">
        <v>1102.9782274606066</v>
      </c>
      <c r="J117" s="104">
        <v>0</v>
      </c>
      <c r="K117" s="104">
        <v>0</v>
      </c>
      <c r="L117" s="104">
        <v>0</v>
      </c>
      <c r="M117" s="104">
        <v>1217.0124283526648</v>
      </c>
      <c r="N117" s="104">
        <v>1150.8363181789402</v>
      </c>
      <c r="O117" s="104">
        <v>1112.387324492239</v>
      </c>
      <c r="P117" s="104">
        <v>0</v>
      </c>
      <c r="Q117" s="104">
        <v>0</v>
      </c>
      <c r="R117" s="104">
        <v>1092.9726982697505</v>
      </c>
      <c r="S117" s="104">
        <v>1099.12002172293</v>
      </c>
      <c r="T117" s="104">
        <v>1087.8936115866406</v>
      </c>
      <c r="U117" s="104">
        <v>1088.7892112523889</v>
      </c>
      <c r="V117" s="104">
        <v>1049.395612284226</v>
      </c>
      <c r="W117" s="104">
        <v>936.35319456358093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181.74897570890636</v>
      </c>
      <c r="D118" s="98">
        <v>0</v>
      </c>
      <c r="E118" s="98">
        <v>0</v>
      </c>
      <c r="F118" s="98">
        <v>233.88616822936928</v>
      </c>
      <c r="G118" s="98">
        <v>191.62620192668436</v>
      </c>
      <c r="H118" s="98">
        <v>193.14140351512057</v>
      </c>
      <c r="I118" s="98">
        <v>185.42476186027037</v>
      </c>
      <c r="J118" s="98">
        <v>0</v>
      </c>
      <c r="K118" s="98">
        <v>0</v>
      </c>
      <c r="L118" s="98">
        <v>0</v>
      </c>
      <c r="M118" s="98">
        <v>237.16638057579289</v>
      </c>
      <c r="N118" s="98">
        <v>172.82770791260197</v>
      </c>
      <c r="O118" s="98">
        <v>164.40977955529334</v>
      </c>
      <c r="P118" s="98">
        <v>0</v>
      </c>
      <c r="Q118" s="98">
        <v>0</v>
      </c>
      <c r="R118" s="98">
        <v>169.4316158514593</v>
      </c>
      <c r="S118" s="98">
        <v>182.64747514650136</v>
      </c>
      <c r="T118" s="98">
        <v>163.22113739909062</v>
      </c>
      <c r="U118" s="98">
        <v>186.60460657461161</v>
      </c>
      <c r="V118" s="98">
        <v>166.24591818251398</v>
      </c>
      <c r="W118" s="98">
        <v>184.86256826908445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980.95106837203048</v>
      </c>
      <c r="D119" s="98">
        <v>0</v>
      </c>
      <c r="E119" s="98">
        <v>0</v>
      </c>
      <c r="F119" s="98">
        <v>979.07813323833454</v>
      </c>
      <c r="G119" s="98">
        <v>974.12896482641133</v>
      </c>
      <c r="H119" s="98">
        <v>963.39681784436232</v>
      </c>
      <c r="I119" s="98">
        <v>917.55346560033627</v>
      </c>
      <c r="J119" s="98">
        <v>0</v>
      </c>
      <c r="K119" s="98">
        <v>0</v>
      </c>
      <c r="L119" s="98">
        <v>0</v>
      </c>
      <c r="M119" s="98">
        <v>979.84604777687184</v>
      </c>
      <c r="N119" s="98">
        <v>978.00861026633822</v>
      </c>
      <c r="O119" s="98">
        <v>947.97754493694572</v>
      </c>
      <c r="P119" s="98">
        <v>0</v>
      </c>
      <c r="Q119" s="98">
        <v>0</v>
      </c>
      <c r="R119" s="98">
        <v>923.54108241829124</v>
      </c>
      <c r="S119" s="98">
        <v>916.47254657642884</v>
      </c>
      <c r="T119" s="98">
        <v>924.67247418755005</v>
      </c>
      <c r="U119" s="98">
        <v>902.18460467777766</v>
      </c>
      <c r="V119" s="98">
        <v>883.14969410171216</v>
      </c>
      <c r="W119" s="98">
        <v>751.49062629449634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633.1492642480074</v>
      </c>
      <c r="D120" s="122">
        <v>641.15399710046336</v>
      </c>
      <c r="E120" s="122">
        <v>602.90873397582652</v>
      </c>
      <c r="F120" s="122">
        <v>689.6488181315035</v>
      </c>
      <c r="G120" s="122">
        <v>588.95651848411387</v>
      </c>
      <c r="H120" s="122">
        <v>617.24408840562739</v>
      </c>
      <c r="I120" s="122">
        <v>569.5982868708943</v>
      </c>
      <c r="J120" s="122">
        <v>529.50041386484941</v>
      </c>
      <c r="K120" s="122">
        <v>518.98926095857883</v>
      </c>
      <c r="L120" s="122">
        <v>0</v>
      </c>
      <c r="M120" s="122">
        <v>496.8866131233911</v>
      </c>
      <c r="N120" s="122">
        <v>434.60260255536616</v>
      </c>
      <c r="O120" s="122">
        <v>472.18027035207183</v>
      </c>
      <c r="P120" s="122">
        <v>0</v>
      </c>
      <c r="Q120" s="122">
        <v>0</v>
      </c>
      <c r="R120" s="122">
        <v>442.14212264031664</v>
      </c>
      <c r="S120" s="122">
        <v>507.55400972168889</v>
      </c>
      <c r="T120" s="122">
        <v>509.13630608278487</v>
      </c>
      <c r="U120" s="122">
        <v>505.74865881250219</v>
      </c>
      <c r="V120" s="122">
        <v>520.65527299356336</v>
      </c>
      <c r="W120" s="122">
        <v>503.34185860413248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622.77756623039704</v>
      </c>
      <c r="D121" s="98">
        <v>633.04125338797962</v>
      </c>
      <c r="E121" s="98">
        <v>619.5865044315683</v>
      </c>
      <c r="F121" s="98">
        <v>665.08757673550724</v>
      </c>
      <c r="G121" s="98">
        <v>622.98550292700736</v>
      </c>
      <c r="H121" s="98">
        <v>598.81282251254265</v>
      </c>
      <c r="I121" s="98">
        <v>546.25987320842569</v>
      </c>
      <c r="J121" s="98">
        <v>536.32148860633777</v>
      </c>
      <c r="K121" s="98">
        <v>510.174879134175</v>
      </c>
      <c r="L121" s="98">
        <v>0</v>
      </c>
      <c r="M121" s="98">
        <v>509.88287435796059</v>
      </c>
      <c r="N121" s="98">
        <v>442.16625102660174</v>
      </c>
      <c r="O121" s="98">
        <v>441.24945168455088</v>
      </c>
      <c r="P121" s="98">
        <v>0</v>
      </c>
      <c r="Q121" s="98">
        <v>0</v>
      </c>
      <c r="R121" s="98">
        <v>453.43827711022391</v>
      </c>
      <c r="S121" s="98">
        <v>492.7620137519915</v>
      </c>
      <c r="T121" s="98">
        <v>509.45227254030499</v>
      </c>
      <c r="U121" s="98">
        <v>507.59430024768051</v>
      </c>
      <c r="V121" s="98">
        <v>518.59599156619197</v>
      </c>
      <c r="W121" s="98">
        <v>502.08421418910291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638.10964156077773</v>
      </c>
      <c r="D122" s="33">
        <v>645.57913003454553</v>
      </c>
      <c r="E122" s="33">
        <v>590.40040613402039</v>
      </c>
      <c r="F122" s="33">
        <v>707.19256198578648</v>
      </c>
      <c r="G122" s="33">
        <v>574.37266800858822</v>
      </c>
      <c r="H122" s="33">
        <v>624.46715206643091</v>
      </c>
      <c r="I122" s="33">
        <v>578.52179797713222</v>
      </c>
      <c r="J122" s="33">
        <v>520.40564754286481</v>
      </c>
      <c r="K122" s="33">
        <v>526.33457914558187</v>
      </c>
      <c r="L122" s="33">
        <v>0</v>
      </c>
      <c r="M122" s="33">
        <v>489.08885638264945</v>
      </c>
      <c r="N122" s="33">
        <v>429.87532226084403</v>
      </c>
      <c r="O122" s="33">
        <v>487.64567968583231</v>
      </c>
      <c r="P122" s="33">
        <v>0</v>
      </c>
      <c r="Q122" s="33">
        <v>0</v>
      </c>
      <c r="R122" s="33">
        <v>435.68717722894104</v>
      </c>
      <c r="S122" s="33">
        <v>513.18905580538308</v>
      </c>
      <c r="T122" s="33">
        <v>508.99412117690082</v>
      </c>
      <c r="U122" s="33">
        <v>504.91812016667188</v>
      </c>
      <c r="V122" s="33">
        <v>521.59911031444187</v>
      </c>
      <c r="W122" s="33">
        <v>503.8309425433107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11063.601203867407</v>
      </c>
      <c r="G124" s="117">
        <f t="shared" si="42"/>
        <v>10548.291726620393</v>
      </c>
      <c r="H124" s="117">
        <f t="shared" si="42"/>
        <v>9495.0242309544883</v>
      </c>
      <c r="I124" s="117">
        <f t="shared" si="42"/>
        <v>0</v>
      </c>
      <c r="J124" s="117">
        <f t="shared" si="42"/>
        <v>4112.0642468475635</v>
      </c>
      <c r="K124" s="117">
        <f t="shared" si="42"/>
        <v>3770.8603426941208</v>
      </c>
      <c r="L124" s="117">
        <f t="shared" si="42"/>
        <v>4735.5361151378556</v>
      </c>
      <c r="M124" s="117">
        <f t="shared" si="42"/>
        <v>9277.8831745553143</v>
      </c>
      <c r="N124" s="117">
        <f t="shared" si="42"/>
        <v>8466.889092786796</v>
      </c>
      <c r="O124" s="117">
        <f t="shared" si="42"/>
        <v>8809.6416255315726</v>
      </c>
      <c r="P124" s="117">
        <f t="shared" si="42"/>
        <v>6905.8007221429898</v>
      </c>
      <c r="Q124" s="117">
        <f t="shared" si="42"/>
        <v>7262.8850396130374</v>
      </c>
      <c r="R124" s="117">
        <f t="shared" ref="R124:V124" si="43">R125+R128+R130+R139</f>
        <v>7279.1955185949892</v>
      </c>
      <c r="S124" s="117">
        <f t="shared" si="43"/>
        <v>6959.112776181636</v>
      </c>
      <c r="T124" s="117">
        <f t="shared" si="43"/>
        <v>7927.3001301698787</v>
      </c>
      <c r="U124" s="117">
        <f t="shared" si="43"/>
        <v>6526.5166078496804</v>
      </c>
      <c r="V124" s="117">
        <f t="shared" si="43"/>
        <v>0</v>
      </c>
      <c r="W124" s="117">
        <f t="shared" ref="W124" si="44">W125+W128+W130+W139</f>
        <v>0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8461.3421693081509</v>
      </c>
      <c r="G125" s="122">
        <f t="shared" si="45"/>
        <v>8544.763134610308</v>
      </c>
      <c r="H125" s="122">
        <f t="shared" si="45"/>
        <v>7089.7291616906732</v>
      </c>
      <c r="I125" s="122">
        <f t="shared" si="45"/>
        <v>0</v>
      </c>
      <c r="J125" s="122">
        <f t="shared" si="45"/>
        <v>2129.6568433735747</v>
      </c>
      <c r="K125" s="122">
        <f t="shared" si="45"/>
        <v>1900.7706975403757</v>
      </c>
      <c r="L125" s="122">
        <f t="shared" si="45"/>
        <v>3091.9479217560006</v>
      </c>
      <c r="M125" s="122">
        <f t="shared" si="45"/>
        <v>7118.2586745732788</v>
      </c>
      <c r="N125" s="122">
        <f t="shared" si="45"/>
        <v>6361.0682646715304</v>
      </c>
      <c r="O125" s="122">
        <f t="shared" si="45"/>
        <v>6779.2561589193456</v>
      </c>
      <c r="P125" s="122">
        <f t="shared" si="45"/>
        <v>5239.9898312227288</v>
      </c>
      <c r="Q125" s="122">
        <f t="shared" si="45"/>
        <v>5567.0544762300651</v>
      </c>
      <c r="R125" s="122">
        <f t="shared" ref="R125:V125" si="46">SUM(R126:R127)</f>
        <v>5441.025214787167</v>
      </c>
      <c r="S125" s="122">
        <f t="shared" si="46"/>
        <v>4970.748726929939</v>
      </c>
      <c r="T125" s="122">
        <f t="shared" si="46"/>
        <v>5722.9513687244962</v>
      </c>
      <c r="U125" s="122">
        <f t="shared" si="46"/>
        <v>4479.6439658572754</v>
      </c>
      <c r="V125" s="122">
        <f t="shared" si="46"/>
        <v>0</v>
      </c>
      <c r="W125" s="122">
        <f t="shared" ref="W125" si="47">SUM(W126:W127)</f>
        <v>0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8421.4578891876281</v>
      </c>
      <c r="G126" s="98">
        <v>8505.0490584300824</v>
      </c>
      <c r="H126" s="98">
        <v>7057.7824425853014</v>
      </c>
      <c r="I126" s="98">
        <v>0</v>
      </c>
      <c r="J126" s="98">
        <v>2120.734880275616</v>
      </c>
      <c r="K126" s="98">
        <v>1892.9164482055562</v>
      </c>
      <c r="L126" s="98">
        <v>3078.8358421588646</v>
      </c>
      <c r="M126" s="98">
        <v>7088.2341282735169</v>
      </c>
      <c r="N126" s="98">
        <v>6335.8874032032127</v>
      </c>
      <c r="O126" s="98">
        <v>6750.7158224306904</v>
      </c>
      <c r="P126" s="98">
        <v>5217.4382873062323</v>
      </c>
      <c r="Q126" s="98">
        <v>5545.3278278214439</v>
      </c>
      <c r="R126" s="98">
        <v>5419.874280351687</v>
      </c>
      <c r="S126" s="98">
        <v>4951.5942036157639</v>
      </c>
      <c r="T126" s="98">
        <v>5701.1494469856343</v>
      </c>
      <c r="U126" s="98">
        <v>4462.4869201572583</v>
      </c>
      <c r="V126" s="98">
        <v>0</v>
      </c>
      <c r="W126" s="98">
        <v>0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39.88428012052232</v>
      </c>
      <c r="G127" s="98">
        <v>39.7140761802249</v>
      </c>
      <c r="H127" s="98">
        <v>31.946719105371599</v>
      </c>
      <c r="I127" s="98">
        <v>0</v>
      </c>
      <c r="J127" s="98">
        <v>8.9219630979585283</v>
      </c>
      <c r="K127" s="98">
        <v>7.8542493348195235</v>
      </c>
      <c r="L127" s="98">
        <v>13.112079597135979</v>
      </c>
      <c r="M127" s="98">
        <v>30.024546299761489</v>
      </c>
      <c r="N127" s="98">
        <v>25.180861468317509</v>
      </c>
      <c r="O127" s="98">
        <v>28.540336488655033</v>
      </c>
      <c r="P127" s="98">
        <v>22.55154391649636</v>
      </c>
      <c r="Q127" s="98">
        <v>21.726648408621251</v>
      </c>
      <c r="R127" s="98">
        <v>21.150934435480007</v>
      </c>
      <c r="S127" s="98">
        <v>19.154523314175332</v>
      </c>
      <c r="T127" s="98">
        <v>21.801921738861441</v>
      </c>
      <c r="U127" s="98">
        <v>17.157045700017004</v>
      </c>
      <c r="V127" s="98">
        <v>0</v>
      </c>
      <c r="W127" s="98">
        <v>0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256.61589114598212</v>
      </c>
      <c r="G128" s="122">
        <f t="shared" si="48"/>
        <v>242.71687397269997</v>
      </c>
      <c r="H128" s="122">
        <f t="shared" si="48"/>
        <v>352.03072406630304</v>
      </c>
      <c r="I128" s="122">
        <f t="shared" si="48"/>
        <v>0</v>
      </c>
      <c r="J128" s="122">
        <f t="shared" si="48"/>
        <v>532.49962647513564</v>
      </c>
      <c r="K128" s="122">
        <f t="shared" si="48"/>
        <v>414.42751711458919</v>
      </c>
      <c r="L128" s="122">
        <f t="shared" si="48"/>
        <v>188.7303721397551</v>
      </c>
      <c r="M128" s="122">
        <f t="shared" si="48"/>
        <v>214.32070132210478</v>
      </c>
      <c r="N128" s="122">
        <f t="shared" si="48"/>
        <v>515.48850015590006</v>
      </c>
      <c r="O128" s="122">
        <f t="shared" si="48"/>
        <v>333.33849760476056</v>
      </c>
      <c r="P128" s="122">
        <f t="shared" si="48"/>
        <v>87.426585908573415</v>
      </c>
      <c r="Q128" s="122">
        <f t="shared" si="48"/>
        <v>158.33517494938854</v>
      </c>
      <c r="R128" s="122">
        <f t="shared" si="48"/>
        <v>289.54470072933901</v>
      </c>
      <c r="S128" s="122">
        <f t="shared" si="48"/>
        <v>412.33250005474747</v>
      </c>
      <c r="T128" s="122">
        <f t="shared" si="48"/>
        <v>584.45041199438117</v>
      </c>
      <c r="U128" s="122">
        <f t="shared" si="48"/>
        <v>455.84234627709714</v>
      </c>
      <c r="V128" s="122">
        <f t="shared" si="48"/>
        <v>0</v>
      </c>
      <c r="W128" s="122">
        <f t="shared" si="48"/>
        <v>0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0</v>
      </c>
      <c r="D129" s="98">
        <f>IF(RES_hhdet_in_tes!D129=0,0,RES_hhdet_in_tes!D129*1000*11630/RES_hhdet_in_new!D126)</f>
        <v>0</v>
      </c>
      <c r="E129" s="98">
        <f>IF(RES_hhdet_in_tes!E129=0,0,RES_hhdet_in_tes!E129*1000*11630/RES_hhdet_in_new!E126)</f>
        <v>0</v>
      </c>
      <c r="F129" s="98">
        <f>IF(RES_hhdet_in_tes!F129=0,0,RES_hhdet_in_tes!F129*1000*11630/RES_hhdet_in_new!F126)</f>
        <v>256.61589114598212</v>
      </c>
      <c r="G129" s="98">
        <f>IF(RES_hhdet_in_tes!G129=0,0,RES_hhdet_in_tes!G129*1000*11630/RES_hhdet_in_new!G126)</f>
        <v>242.71687397269997</v>
      </c>
      <c r="H129" s="98">
        <f>IF(RES_hhdet_in_tes!H129=0,0,RES_hhdet_in_tes!H129*1000*11630/RES_hhdet_in_new!H126)</f>
        <v>352.03072406630304</v>
      </c>
      <c r="I129" s="98">
        <f>IF(RES_hhdet_in_tes!I129=0,0,RES_hhdet_in_tes!I129*1000*11630/RES_hhdet_in_new!I126)</f>
        <v>0</v>
      </c>
      <c r="J129" s="98">
        <f>IF(RES_hhdet_in_tes!J129=0,0,RES_hhdet_in_tes!J129*1000*11630/RES_hhdet_in_new!J126)</f>
        <v>532.49962647513564</v>
      </c>
      <c r="K129" s="98">
        <f>IF(RES_hhdet_in_tes!K129=0,0,RES_hhdet_in_tes!K129*1000*11630/RES_hhdet_in_new!K126)</f>
        <v>414.42751711458919</v>
      </c>
      <c r="L129" s="98">
        <f>IF(RES_hhdet_in_tes!L129=0,0,RES_hhdet_in_tes!L129*1000*11630/RES_hhdet_in_new!L126)</f>
        <v>188.7303721397551</v>
      </c>
      <c r="M129" s="98">
        <f>IF(RES_hhdet_in_tes!M129=0,0,RES_hhdet_in_tes!M129*1000*11630/RES_hhdet_in_new!M126)</f>
        <v>214.32070132210478</v>
      </c>
      <c r="N129" s="98">
        <f>IF(RES_hhdet_in_tes!N129=0,0,RES_hhdet_in_tes!N129*1000*11630/RES_hhdet_in_new!N126)</f>
        <v>515.48850015590006</v>
      </c>
      <c r="O129" s="98">
        <f>IF(RES_hhdet_in_tes!O129=0,0,RES_hhdet_in_tes!O129*1000*11630/RES_hhdet_in_new!O126)</f>
        <v>333.33849760476056</v>
      </c>
      <c r="P129" s="98">
        <f>IF(RES_hhdet_in_tes!P129=0,0,RES_hhdet_in_tes!P129*1000*11630/RES_hhdet_in_new!P126)</f>
        <v>87.426585908573415</v>
      </c>
      <c r="Q129" s="98">
        <f>IF(RES_hhdet_in_tes!Q129=0,0,RES_hhdet_in_tes!Q129*1000*11630/RES_hhdet_in_new!Q126)</f>
        <v>158.33517494938854</v>
      </c>
      <c r="R129" s="98">
        <f>IF(RES_hhdet_in_tes!R129=0,0,RES_hhdet_in_tes!R129*1000*11630/RES_hhdet_in_new!R126)</f>
        <v>289.54470072933901</v>
      </c>
      <c r="S129" s="98">
        <f>IF(RES_hhdet_in_tes!S129=0,0,RES_hhdet_in_tes!S129*1000*11630/RES_hhdet_in_new!S126)</f>
        <v>412.33250005474747</v>
      </c>
      <c r="T129" s="98">
        <f>IF(RES_hhdet_in_tes!T129=0,0,RES_hhdet_in_tes!T129*1000*11630/RES_hhdet_in_new!T126)</f>
        <v>584.45041199438117</v>
      </c>
      <c r="U129" s="98">
        <f>IF(RES_hhdet_in_tes!U129=0,0,RES_hhdet_in_tes!U129*1000*11630/RES_hhdet_in_new!U126)</f>
        <v>455.84234627709714</v>
      </c>
      <c r="V129" s="98">
        <f>IF(RES_hhdet_in_tes!V129=0,0,RES_hhdet_in_tes!V129*1000*11630/RES_hhdet_in_new!V126)</f>
        <v>0</v>
      </c>
      <c r="W129" s="98">
        <f>IF(RES_hhdet_in_tes!W129=0,0,RES_hhdet_in_tes!W129*1000*11630/RES_hhdet_in_new!W126)</f>
        <v>0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1656.0414719642831</v>
      </c>
      <c r="G130" s="122">
        <v>1172.1411574057322</v>
      </c>
      <c r="H130" s="122">
        <v>1436.0644605473715</v>
      </c>
      <c r="I130" s="122">
        <v>0</v>
      </c>
      <c r="J130" s="122">
        <v>920.41194718960992</v>
      </c>
      <c r="K130" s="122">
        <v>935.99763698986794</v>
      </c>
      <c r="L130" s="122">
        <v>960.30560338421242</v>
      </c>
      <c r="M130" s="122">
        <v>1448.8164352070235</v>
      </c>
      <c r="N130" s="122">
        <v>1155.7319754898163</v>
      </c>
      <c r="O130" s="122">
        <v>1224.3815551367484</v>
      </c>
      <c r="P130" s="122">
        <v>1151.4970142522875</v>
      </c>
      <c r="Q130" s="122">
        <v>1097.1531896385743</v>
      </c>
      <c r="R130" s="122">
        <v>1106.2301245703757</v>
      </c>
      <c r="S130" s="122">
        <v>1068.3927954332919</v>
      </c>
      <c r="T130" s="122">
        <v>1110.7553168046975</v>
      </c>
      <c r="U130" s="122">
        <v>1085.320489509216</v>
      </c>
      <c r="V130" s="122">
        <v>0</v>
      </c>
      <c r="W130" s="122">
        <v>0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1753.5500341465595</v>
      </c>
      <c r="G131" s="98">
        <v>1661.2374750419685</v>
      </c>
      <c r="H131" s="98">
        <v>1436.0642640612177</v>
      </c>
      <c r="I131" s="98">
        <v>0</v>
      </c>
      <c r="J131" s="98">
        <v>409.87856406279201</v>
      </c>
      <c r="K131" s="98">
        <v>446.4316415672597</v>
      </c>
      <c r="L131" s="98">
        <v>764.96793869527448</v>
      </c>
      <c r="M131" s="98">
        <v>1448.8116321541042</v>
      </c>
      <c r="N131" s="98">
        <v>1156.1019265999314</v>
      </c>
      <c r="O131" s="98">
        <v>1226.98188830547</v>
      </c>
      <c r="P131" s="98">
        <v>1151.4832924269274</v>
      </c>
      <c r="Q131" s="98">
        <v>1097.8527586888058</v>
      </c>
      <c r="R131" s="98">
        <v>1110.9240684318856</v>
      </c>
      <c r="S131" s="98">
        <v>1041.1520406739169</v>
      </c>
      <c r="T131" s="98">
        <v>1302.0937938724535</v>
      </c>
      <c r="U131" s="98">
        <v>1080.9794314215796</v>
      </c>
      <c r="V131" s="98">
        <v>0</v>
      </c>
      <c r="W131" s="98">
        <v>0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1753.6423150465712</v>
      </c>
      <c r="G132" s="98">
        <v>0</v>
      </c>
      <c r="H132" s="98">
        <v>1436.2369753906157</v>
      </c>
      <c r="I132" s="98">
        <v>0</v>
      </c>
      <c r="J132" s="98">
        <v>0</v>
      </c>
      <c r="K132" s="98">
        <v>0</v>
      </c>
      <c r="L132" s="98">
        <v>810.31423469047445</v>
      </c>
      <c r="M132" s="98">
        <v>1450.3079052499493</v>
      </c>
      <c r="N132" s="98">
        <v>1156.9659587961789</v>
      </c>
      <c r="O132" s="98">
        <v>1228.4109896626917</v>
      </c>
      <c r="P132" s="98">
        <v>1153.8569727466495</v>
      </c>
      <c r="Q132" s="98">
        <v>1100.4004641068748</v>
      </c>
      <c r="R132" s="98">
        <v>1113.6600085400639</v>
      </c>
      <c r="S132" s="98">
        <v>1043.4846170010671</v>
      </c>
      <c r="T132" s="98">
        <v>1305.104408808827</v>
      </c>
      <c r="U132" s="98">
        <v>0</v>
      </c>
      <c r="V132" s="98">
        <v>0</v>
      </c>
      <c r="W132" s="98">
        <v>0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338.84870288217138</v>
      </c>
      <c r="G133" s="101">
        <v>0</v>
      </c>
      <c r="H133" s="101">
        <v>240.68546676706612</v>
      </c>
      <c r="I133" s="101">
        <v>0</v>
      </c>
      <c r="J133" s="101">
        <v>0</v>
      </c>
      <c r="K133" s="101">
        <v>0</v>
      </c>
      <c r="L133" s="101">
        <v>7.6496793869527426</v>
      </c>
      <c r="M133" s="101">
        <v>285.04262383607607</v>
      </c>
      <c r="N133" s="101">
        <v>174.47146469310755</v>
      </c>
      <c r="O133" s="101">
        <v>185.29889849092439</v>
      </c>
      <c r="P133" s="101">
        <v>257.82020472608195</v>
      </c>
      <c r="Q133" s="101">
        <v>177.69668353999174</v>
      </c>
      <c r="R133" s="101">
        <v>173.76126085538087</v>
      </c>
      <c r="S133" s="101">
        <v>172.088617234563</v>
      </c>
      <c r="T133" s="101">
        <v>203.22963364728079</v>
      </c>
      <c r="U133" s="101">
        <v>0</v>
      </c>
      <c r="V133" s="101">
        <v>0</v>
      </c>
      <c r="W133" s="101">
        <v>0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1414.7936121643997</v>
      </c>
      <c r="G134" s="104">
        <v>0</v>
      </c>
      <c r="H134" s="104">
        <v>1195.5515086235498</v>
      </c>
      <c r="I134" s="104">
        <v>0</v>
      </c>
      <c r="J134" s="104">
        <v>0</v>
      </c>
      <c r="K134" s="104">
        <v>0</v>
      </c>
      <c r="L134" s="104">
        <v>802.66455530352164</v>
      </c>
      <c r="M134" s="104">
        <v>1165.2652814138733</v>
      </c>
      <c r="N134" s="104">
        <v>982.49449410307125</v>
      </c>
      <c r="O134" s="104">
        <v>1043.1120911717674</v>
      </c>
      <c r="P134" s="104">
        <v>896.03676802056737</v>
      </c>
      <c r="Q134" s="104">
        <v>922.70378056688298</v>
      </c>
      <c r="R134" s="104">
        <v>939.89874768468303</v>
      </c>
      <c r="S134" s="104">
        <v>871.39599976650413</v>
      </c>
      <c r="T134" s="104">
        <v>1101.8747751615458</v>
      </c>
      <c r="U134" s="104">
        <v>0</v>
      </c>
      <c r="V134" s="104">
        <v>0</v>
      </c>
      <c r="W134" s="104">
        <v>0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1212.6423238289906</v>
      </c>
      <c r="G135" s="101">
        <v>1164.9732716045241</v>
      </c>
      <c r="H135" s="101">
        <v>0</v>
      </c>
      <c r="I135" s="101">
        <v>0</v>
      </c>
      <c r="J135" s="101">
        <v>1085.1935749618556</v>
      </c>
      <c r="K135" s="101">
        <v>1072.0745235865811</v>
      </c>
      <c r="L135" s="101">
        <v>1132.9569374255811</v>
      </c>
      <c r="M135" s="101">
        <v>0</v>
      </c>
      <c r="N135" s="101">
        <v>1150.5570709271699</v>
      </c>
      <c r="O135" s="101">
        <v>1112.3350100391172</v>
      </c>
      <c r="P135" s="101">
        <v>0</v>
      </c>
      <c r="Q135" s="101">
        <v>1086.5535615868057</v>
      </c>
      <c r="R135" s="101">
        <v>1090.851894897283</v>
      </c>
      <c r="S135" s="101">
        <v>1095.865982176937</v>
      </c>
      <c r="T135" s="101">
        <v>1084.4645680391095</v>
      </c>
      <c r="U135" s="101">
        <v>1087.3297966257833</v>
      </c>
      <c r="V135" s="101">
        <v>0</v>
      </c>
      <c r="W135" s="101">
        <v>0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1212.964301467704</v>
      </c>
      <c r="G136" s="104">
        <v>1165.7551667530956</v>
      </c>
      <c r="H136" s="104">
        <v>0</v>
      </c>
      <c r="I136" s="104">
        <v>0</v>
      </c>
      <c r="J136" s="104">
        <v>1086.6398221515092</v>
      </c>
      <c r="K136" s="104">
        <v>1073.5111965159249</v>
      </c>
      <c r="L136" s="104">
        <v>1134.7882623746343</v>
      </c>
      <c r="M136" s="104">
        <v>0</v>
      </c>
      <c r="N136" s="104">
        <v>1150.8363181789402</v>
      </c>
      <c r="O136" s="104">
        <v>1112.387324492239</v>
      </c>
      <c r="P136" s="104">
        <v>0</v>
      </c>
      <c r="Q136" s="104">
        <v>1087.332913788108</v>
      </c>
      <c r="R136" s="104">
        <v>1092.9726982697505</v>
      </c>
      <c r="S136" s="104">
        <v>1099.1200217229302</v>
      </c>
      <c r="T136" s="104">
        <v>1087.8936115866404</v>
      </c>
      <c r="U136" s="104">
        <v>1088.7892112523891</v>
      </c>
      <c r="V136" s="104">
        <v>0</v>
      </c>
      <c r="W136" s="104">
        <v>0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233.88616822936922</v>
      </c>
      <c r="G137" s="98">
        <v>191.62620192668439</v>
      </c>
      <c r="H137" s="98">
        <v>0</v>
      </c>
      <c r="I137" s="98">
        <v>0</v>
      </c>
      <c r="J137" s="98">
        <v>231.08379957642398</v>
      </c>
      <c r="K137" s="98">
        <v>191.51213030303452</v>
      </c>
      <c r="L137" s="98">
        <v>187.00763090602649</v>
      </c>
      <c r="M137" s="98">
        <v>0</v>
      </c>
      <c r="N137" s="98">
        <v>172.82770791260202</v>
      </c>
      <c r="O137" s="98">
        <v>164.40977955529334</v>
      </c>
      <c r="P137" s="98">
        <v>0</v>
      </c>
      <c r="Q137" s="98">
        <v>175.06282454049108</v>
      </c>
      <c r="R137" s="98">
        <v>169.4316158514593</v>
      </c>
      <c r="S137" s="98">
        <v>182.64747514650139</v>
      </c>
      <c r="T137" s="98">
        <v>163.22113739909057</v>
      </c>
      <c r="U137" s="98">
        <v>186.60460657461161</v>
      </c>
      <c r="V137" s="98">
        <v>0</v>
      </c>
      <c r="W137" s="98">
        <v>0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979.07813323833454</v>
      </c>
      <c r="G138" s="98">
        <v>974.12896482641145</v>
      </c>
      <c r="H138" s="98">
        <v>0</v>
      </c>
      <c r="I138" s="98">
        <v>0</v>
      </c>
      <c r="J138" s="98">
        <v>855.55602257508519</v>
      </c>
      <c r="K138" s="98">
        <v>881.99906621289017</v>
      </c>
      <c r="L138" s="98">
        <v>947.78063146860768</v>
      </c>
      <c r="M138" s="98">
        <v>0</v>
      </c>
      <c r="N138" s="98">
        <v>978.00861026633856</v>
      </c>
      <c r="O138" s="98">
        <v>947.97754493694572</v>
      </c>
      <c r="P138" s="98">
        <v>0</v>
      </c>
      <c r="Q138" s="98">
        <v>912.27008924761708</v>
      </c>
      <c r="R138" s="98">
        <v>923.54108241829113</v>
      </c>
      <c r="S138" s="98">
        <v>916.47254657642884</v>
      </c>
      <c r="T138" s="98">
        <v>924.67247418754971</v>
      </c>
      <c r="U138" s="98">
        <v>902.18460467777743</v>
      </c>
      <c r="V138" s="98">
        <v>0</v>
      </c>
      <c r="W138" s="98">
        <v>0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689.60167144899026</v>
      </c>
      <c r="G139" s="122">
        <v>588.67056063165262</v>
      </c>
      <c r="H139" s="122">
        <v>617.19988465014171</v>
      </c>
      <c r="I139" s="122">
        <v>0</v>
      </c>
      <c r="J139" s="122">
        <v>529.49582980924356</v>
      </c>
      <c r="K139" s="122">
        <v>519.66449104928802</v>
      </c>
      <c r="L139" s="122">
        <v>494.55221785788729</v>
      </c>
      <c r="M139" s="122">
        <v>496.48736345290757</v>
      </c>
      <c r="N139" s="122">
        <v>434.60035246954982</v>
      </c>
      <c r="O139" s="122">
        <v>472.66541387071885</v>
      </c>
      <c r="P139" s="122">
        <v>426.88729075940029</v>
      </c>
      <c r="Q139" s="122">
        <v>440.34219879500966</v>
      </c>
      <c r="R139" s="122">
        <v>442.395478508108</v>
      </c>
      <c r="S139" s="122">
        <v>507.63875376365723</v>
      </c>
      <c r="T139" s="122">
        <v>509.14303264630308</v>
      </c>
      <c r="U139" s="122">
        <v>505.70980620609231</v>
      </c>
      <c r="V139" s="122">
        <v>0</v>
      </c>
      <c r="W139" s="122">
        <v>0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665.08757673550735</v>
      </c>
      <c r="G140" s="98">
        <v>622.98550292700725</v>
      </c>
      <c r="H140" s="98">
        <v>598.81282251254254</v>
      </c>
      <c r="I140" s="98">
        <v>0</v>
      </c>
      <c r="J140" s="98">
        <v>536.32148860633788</v>
      </c>
      <c r="K140" s="98">
        <v>510.17487913417511</v>
      </c>
      <c r="L140" s="98">
        <v>497.95189377602657</v>
      </c>
      <c r="M140" s="98">
        <v>509.88287435796059</v>
      </c>
      <c r="N140" s="98">
        <v>442.16625102660169</v>
      </c>
      <c r="O140" s="98">
        <v>441.24945168455093</v>
      </c>
      <c r="P140" s="98">
        <v>454.63772875600711</v>
      </c>
      <c r="Q140" s="98">
        <v>434.39738910829101</v>
      </c>
      <c r="R140" s="98">
        <v>453.43827711022391</v>
      </c>
      <c r="S140" s="98">
        <v>492.76201375199156</v>
      </c>
      <c r="T140" s="98">
        <v>509.45227254030499</v>
      </c>
      <c r="U140" s="98">
        <v>507.59430024768051</v>
      </c>
      <c r="V140" s="98">
        <v>0</v>
      </c>
      <c r="W140" s="98">
        <v>0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707.19256198578648</v>
      </c>
      <c r="G141" s="33">
        <v>574.37266800858822</v>
      </c>
      <c r="H141" s="33">
        <v>624.46715206643091</v>
      </c>
      <c r="I141" s="33">
        <v>0</v>
      </c>
      <c r="J141" s="33">
        <v>520.40564754286493</v>
      </c>
      <c r="K141" s="33">
        <v>526.3345791455821</v>
      </c>
      <c r="L141" s="33">
        <v>492.45178746609508</v>
      </c>
      <c r="M141" s="33">
        <v>489.08885638264945</v>
      </c>
      <c r="N141" s="33">
        <v>429.87532226084403</v>
      </c>
      <c r="O141" s="33">
        <v>487.64567968583236</v>
      </c>
      <c r="P141" s="33">
        <v>410.52906136653121</v>
      </c>
      <c r="Q141" s="33">
        <v>442.95743759237337</v>
      </c>
      <c r="R141" s="33">
        <v>435.6871772289411</v>
      </c>
      <c r="S141" s="33">
        <v>513.18905580538308</v>
      </c>
      <c r="T141" s="33">
        <v>508.99412117690071</v>
      </c>
      <c r="U141" s="33">
        <v>504.91812016667183</v>
      </c>
      <c r="V141" s="33">
        <v>0</v>
      </c>
      <c r="W141" s="33">
        <v>0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7148.5120061582238</v>
      </c>
      <c r="D143" s="117">
        <f t="shared" si="49"/>
        <v>6841.4403630534862</v>
      </c>
      <c r="E143" s="117">
        <f t="shared" si="49"/>
        <v>7817.6928963385899</v>
      </c>
      <c r="F143" s="117">
        <f t="shared" si="49"/>
        <v>8004.1013804487657</v>
      </c>
      <c r="G143" s="117">
        <f t="shared" si="49"/>
        <v>9077.9002336107878</v>
      </c>
      <c r="H143" s="117">
        <f t="shared" si="49"/>
        <v>8080.9683063654948</v>
      </c>
      <c r="I143" s="117">
        <f t="shared" si="49"/>
        <v>7887.1513800137063</v>
      </c>
      <c r="J143" s="117">
        <f t="shared" si="49"/>
        <v>7972.2852648880225</v>
      </c>
      <c r="K143" s="117">
        <f t="shared" si="49"/>
        <v>7980.1961858864324</v>
      </c>
      <c r="L143" s="117">
        <f t="shared" si="49"/>
        <v>8947.5019222988103</v>
      </c>
      <c r="M143" s="117">
        <f t="shared" si="49"/>
        <v>8515.025834979062</v>
      </c>
      <c r="N143" s="117">
        <f t="shared" si="49"/>
        <v>8939.4991912640053</v>
      </c>
      <c r="O143" s="117">
        <f t="shared" si="49"/>
        <v>8713.472410867611</v>
      </c>
      <c r="P143" s="117">
        <f t="shared" si="49"/>
        <v>6763.3395560233694</v>
      </c>
      <c r="Q143" s="117">
        <f t="shared" si="49"/>
        <v>7891.998345486536</v>
      </c>
      <c r="R143" s="117">
        <f t="shared" ref="R143:V143" si="50">R144+R146+R148+R157</f>
        <v>7485.7877281472383</v>
      </c>
      <c r="S143" s="117">
        <f t="shared" si="50"/>
        <v>8015.3263319283606</v>
      </c>
      <c r="T143" s="117">
        <f t="shared" si="50"/>
        <v>7308.6783123811074</v>
      </c>
      <c r="U143" s="117">
        <f t="shared" si="50"/>
        <v>5519.114233076426</v>
      </c>
      <c r="V143" s="117">
        <f t="shared" si="50"/>
        <v>4135.1839665328944</v>
      </c>
      <c r="W143" s="117">
        <f t="shared" ref="W143" si="51">W144+W146+W148+W157</f>
        <v>8106.2006700847933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4906.1845157381367</v>
      </c>
      <c r="D144" s="122">
        <f t="shared" si="52"/>
        <v>4596.6934298959723</v>
      </c>
      <c r="E144" s="122">
        <f t="shared" si="52"/>
        <v>4852.0197727399955</v>
      </c>
      <c r="F144" s="122">
        <f t="shared" si="52"/>
        <v>5581.3247227855336</v>
      </c>
      <c r="G144" s="122">
        <f t="shared" si="52"/>
        <v>6830.6503429994473</v>
      </c>
      <c r="H144" s="122">
        <f t="shared" si="52"/>
        <v>5693.9114287212351</v>
      </c>
      <c r="I144" s="122">
        <f t="shared" si="52"/>
        <v>5665.7093190795849</v>
      </c>
      <c r="J144" s="122">
        <f t="shared" si="52"/>
        <v>5705.4925916718657</v>
      </c>
      <c r="K144" s="122">
        <f t="shared" si="52"/>
        <v>5693.8477782739601</v>
      </c>
      <c r="L144" s="122">
        <f t="shared" si="52"/>
        <v>6763.8813938112007</v>
      </c>
      <c r="M144" s="122">
        <f t="shared" si="52"/>
        <v>6159.7084906372347</v>
      </c>
      <c r="N144" s="122">
        <f t="shared" si="52"/>
        <v>6387.791214154784</v>
      </c>
      <c r="O144" s="122">
        <f t="shared" si="52"/>
        <v>6519.8937315400153</v>
      </c>
      <c r="P144" s="122">
        <f t="shared" si="52"/>
        <v>4801.2360825144169</v>
      </c>
      <c r="Q144" s="122">
        <f t="shared" si="52"/>
        <v>5526.0815057938062</v>
      </c>
      <c r="R144" s="122">
        <f t="shared" si="52"/>
        <v>5358.4390006146477</v>
      </c>
      <c r="S144" s="122">
        <f t="shared" si="52"/>
        <v>5525.9473394309543</v>
      </c>
      <c r="T144" s="122">
        <f t="shared" si="52"/>
        <v>5050.9160567787194</v>
      </c>
      <c r="U144" s="122">
        <f t="shared" si="52"/>
        <v>3164.3306039074805</v>
      </c>
      <c r="V144" s="122">
        <f t="shared" si="52"/>
        <v>2003.9315265738426</v>
      </c>
      <c r="W144" s="122">
        <f t="shared" si="52"/>
        <v>6043.5946927638224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4906.1845157381367</v>
      </c>
      <c r="D145" s="98">
        <v>4596.6934298959723</v>
      </c>
      <c r="E145" s="98">
        <v>4852.0197727399955</v>
      </c>
      <c r="F145" s="98">
        <v>5581.3247227855336</v>
      </c>
      <c r="G145" s="98">
        <v>6830.6503429994473</v>
      </c>
      <c r="H145" s="98">
        <v>5693.9114287212351</v>
      </c>
      <c r="I145" s="98">
        <v>5665.7093190795849</v>
      </c>
      <c r="J145" s="98">
        <v>5705.4925916718657</v>
      </c>
      <c r="K145" s="98">
        <v>5693.8477782739601</v>
      </c>
      <c r="L145" s="98">
        <v>6763.8813938112007</v>
      </c>
      <c r="M145" s="98">
        <v>6159.7084906372347</v>
      </c>
      <c r="N145" s="98">
        <v>6387.791214154784</v>
      </c>
      <c r="O145" s="98">
        <v>6519.8937315400153</v>
      </c>
      <c r="P145" s="98">
        <v>4801.2360825144169</v>
      </c>
      <c r="Q145" s="98">
        <v>5526.0815057938062</v>
      </c>
      <c r="R145" s="98">
        <v>5358.4390006146477</v>
      </c>
      <c r="S145" s="98">
        <v>5525.9473394309543</v>
      </c>
      <c r="T145" s="98">
        <v>5050.9160567787194</v>
      </c>
      <c r="U145" s="98">
        <v>3164.3306039074805</v>
      </c>
      <c r="V145" s="98">
        <v>2003.9315265738426</v>
      </c>
      <c r="W145" s="98">
        <v>6043.5946927638224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433.83822978609953</v>
      </c>
      <c r="D146" s="122">
        <f t="shared" si="53"/>
        <v>397.54603842350525</v>
      </c>
      <c r="E146" s="122">
        <f t="shared" si="53"/>
        <v>1208.1138208089285</v>
      </c>
      <c r="F146" s="122">
        <f t="shared" si="53"/>
        <v>476.65373589438434</v>
      </c>
      <c r="G146" s="122">
        <f t="shared" si="53"/>
        <v>487.16090312765476</v>
      </c>
      <c r="H146" s="122">
        <f t="shared" si="53"/>
        <v>611.24005089395348</v>
      </c>
      <c r="I146" s="122">
        <f t="shared" si="53"/>
        <v>551.91152000279419</v>
      </c>
      <c r="J146" s="122">
        <f t="shared" si="53"/>
        <v>664.28780813649144</v>
      </c>
      <c r="K146" s="122">
        <f t="shared" si="53"/>
        <v>701.89935904897254</v>
      </c>
      <c r="L146" s="122">
        <f t="shared" si="53"/>
        <v>556.8212137899344</v>
      </c>
      <c r="M146" s="122">
        <f t="shared" si="53"/>
        <v>626.57544369620882</v>
      </c>
      <c r="N146" s="122">
        <f t="shared" si="53"/>
        <v>961.19917359110832</v>
      </c>
      <c r="O146" s="122">
        <f t="shared" si="53"/>
        <v>605.74279310662007</v>
      </c>
      <c r="P146" s="122">
        <f t="shared" si="53"/>
        <v>416.99157161742897</v>
      </c>
      <c r="Q146" s="122">
        <f t="shared" si="53"/>
        <v>843.38172188514523</v>
      </c>
      <c r="R146" s="122">
        <f t="shared" si="53"/>
        <v>594.90322079139412</v>
      </c>
      <c r="S146" s="122">
        <f t="shared" si="53"/>
        <v>879.37123185035114</v>
      </c>
      <c r="T146" s="122">
        <f t="shared" si="53"/>
        <v>653.76421631016058</v>
      </c>
      <c r="U146" s="122">
        <f t="shared" si="53"/>
        <v>766.97990634921371</v>
      </c>
      <c r="V146" s="122">
        <f t="shared" si="53"/>
        <v>565.50170281897351</v>
      </c>
      <c r="W146" s="122">
        <f t="shared" si="53"/>
        <v>619.68630317428995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433.83822978609953</v>
      </c>
      <c r="D147" s="98">
        <f>IF(RES_hhdet_in_tes!D147=0,0,RES_hhdet_in_tes!D147*1000*11630/RES_hhdet_in_new!D145)</f>
        <v>397.54603842350525</v>
      </c>
      <c r="E147" s="98">
        <f>IF(RES_hhdet_in_tes!E147=0,0,RES_hhdet_in_tes!E147*1000*11630/RES_hhdet_in_new!E145)</f>
        <v>1208.1138208089285</v>
      </c>
      <c r="F147" s="98">
        <f>IF(RES_hhdet_in_tes!F147=0,0,RES_hhdet_in_tes!F147*1000*11630/RES_hhdet_in_new!F145)</f>
        <v>476.65373589438434</v>
      </c>
      <c r="G147" s="98">
        <f>IF(RES_hhdet_in_tes!G147=0,0,RES_hhdet_in_tes!G147*1000*11630/RES_hhdet_in_new!G145)</f>
        <v>487.16090312765476</v>
      </c>
      <c r="H147" s="98">
        <f>IF(RES_hhdet_in_tes!H147=0,0,RES_hhdet_in_tes!H147*1000*11630/RES_hhdet_in_new!H145)</f>
        <v>611.24005089395348</v>
      </c>
      <c r="I147" s="98">
        <f>IF(RES_hhdet_in_tes!I147=0,0,RES_hhdet_in_tes!I147*1000*11630/RES_hhdet_in_new!I145)</f>
        <v>551.91152000279419</v>
      </c>
      <c r="J147" s="98">
        <f>IF(RES_hhdet_in_tes!J147=0,0,RES_hhdet_in_tes!J147*1000*11630/RES_hhdet_in_new!J145)</f>
        <v>664.28780813649144</v>
      </c>
      <c r="K147" s="98">
        <f>IF(RES_hhdet_in_tes!K147=0,0,RES_hhdet_in_tes!K147*1000*11630/RES_hhdet_in_new!K145)</f>
        <v>701.89935904897254</v>
      </c>
      <c r="L147" s="98">
        <f>IF(RES_hhdet_in_tes!L147=0,0,RES_hhdet_in_tes!L147*1000*11630/RES_hhdet_in_new!L145)</f>
        <v>556.8212137899344</v>
      </c>
      <c r="M147" s="98">
        <f>IF(RES_hhdet_in_tes!M147=0,0,RES_hhdet_in_tes!M147*1000*11630/RES_hhdet_in_new!M145)</f>
        <v>626.57544369620882</v>
      </c>
      <c r="N147" s="98">
        <f>IF(RES_hhdet_in_tes!N147=0,0,RES_hhdet_in_tes!N147*1000*11630/RES_hhdet_in_new!N145)</f>
        <v>961.19917359110832</v>
      </c>
      <c r="O147" s="98">
        <f>IF(RES_hhdet_in_tes!O147=0,0,RES_hhdet_in_tes!O147*1000*11630/RES_hhdet_in_new!O145)</f>
        <v>605.74279310662007</v>
      </c>
      <c r="P147" s="98">
        <f>IF(RES_hhdet_in_tes!P147=0,0,RES_hhdet_in_tes!P147*1000*11630/RES_hhdet_in_new!P145)</f>
        <v>416.99157161742897</v>
      </c>
      <c r="Q147" s="98">
        <f>IF(RES_hhdet_in_tes!Q147=0,0,RES_hhdet_in_tes!Q147*1000*11630/RES_hhdet_in_new!Q145)</f>
        <v>843.38172188514523</v>
      </c>
      <c r="R147" s="98">
        <f>IF(RES_hhdet_in_tes!R147=0,0,RES_hhdet_in_tes!R147*1000*11630/RES_hhdet_in_new!R145)</f>
        <v>594.90322079139412</v>
      </c>
      <c r="S147" s="98">
        <f>IF(RES_hhdet_in_tes!S147=0,0,RES_hhdet_in_tes!S147*1000*11630/RES_hhdet_in_new!S145)</f>
        <v>879.37123185035114</v>
      </c>
      <c r="T147" s="98">
        <f>IF(RES_hhdet_in_tes!T147=0,0,RES_hhdet_in_tes!T147*1000*11630/RES_hhdet_in_new!T145)</f>
        <v>653.76421631016058</v>
      </c>
      <c r="U147" s="98">
        <f>IF(RES_hhdet_in_tes!U147=0,0,RES_hhdet_in_tes!U147*1000*11630/RES_hhdet_in_new!U145)</f>
        <v>766.97990634921371</v>
      </c>
      <c r="V147" s="98">
        <f>IF(RES_hhdet_in_tes!V147=0,0,RES_hhdet_in_tes!V147*1000*11630/RES_hhdet_in_new!V145)</f>
        <v>565.50170281897351</v>
      </c>
      <c r="W147" s="98">
        <f>IF(RES_hhdet_in_tes!W147=0,0,RES_hhdet_in_tes!W147*1000*11630/RES_hhdet_in_new!W145)</f>
        <v>619.68630317428995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1175.3203086287374</v>
      </c>
      <c r="D148" s="122">
        <v>1206.1871462978224</v>
      </c>
      <c r="E148" s="122">
        <v>1154.0138307421316</v>
      </c>
      <c r="F148" s="122">
        <v>1256.5192806601451</v>
      </c>
      <c r="G148" s="122">
        <v>1171.4080073351433</v>
      </c>
      <c r="H148" s="122">
        <v>1158.6170568242715</v>
      </c>
      <c r="I148" s="122">
        <v>1099.9884930581661</v>
      </c>
      <c r="J148" s="122">
        <v>1073.0105469026998</v>
      </c>
      <c r="K148" s="122">
        <v>1064.7850432598352</v>
      </c>
      <c r="L148" s="122">
        <v>1132.2470212238411</v>
      </c>
      <c r="M148" s="122">
        <v>1232.2544443865058</v>
      </c>
      <c r="N148" s="122">
        <v>1155.909019213595</v>
      </c>
      <c r="O148" s="122">
        <v>1115.1719065548034</v>
      </c>
      <c r="P148" s="122">
        <v>1118.2257109440166</v>
      </c>
      <c r="Q148" s="122">
        <v>1082.192802988722</v>
      </c>
      <c r="R148" s="122">
        <v>1090.0501608477405</v>
      </c>
      <c r="S148" s="122">
        <v>1102.3685326232091</v>
      </c>
      <c r="T148" s="122">
        <v>1094.8550049371356</v>
      </c>
      <c r="U148" s="122">
        <v>1082.0938613590017</v>
      </c>
      <c r="V148" s="122">
        <v>1045.088383447516</v>
      </c>
      <c r="W148" s="122">
        <v>939.6120202905272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1193.2313538549604</v>
      </c>
      <c r="D149" s="98">
        <v>1176.9313726063283</v>
      </c>
      <c r="E149" s="98">
        <v>1159.241094466917</v>
      </c>
      <c r="F149" s="98">
        <v>1311.9384852095773</v>
      </c>
      <c r="G149" s="98">
        <v>1196.0873853297103</v>
      </c>
      <c r="H149" s="98">
        <v>1171.5624766925912</v>
      </c>
      <c r="I149" s="98">
        <v>1077.3336503152714</v>
      </c>
      <c r="J149" s="98">
        <v>1033.7144329298596</v>
      </c>
      <c r="K149" s="98">
        <v>1049.8337350814043</v>
      </c>
      <c r="L149" s="98">
        <v>1128.6875777112268</v>
      </c>
      <c r="M149" s="98">
        <v>1261.6814124454052</v>
      </c>
      <c r="N149" s="98">
        <v>1177.5634367880132</v>
      </c>
      <c r="O149" s="98">
        <v>1134.0138853817225</v>
      </c>
      <c r="P149" s="98">
        <v>1037.7513737590878</v>
      </c>
      <c r="Q149" s="98">
        <v>1058.6780398978499</v>
      </c>
      <c r="R149" s="98">
        <v>1086.0619967907148</v>
      </c>
      <c r="S149" s="98">
        <v>1113.6825522772274</v>
      </c>
      <c r="T149" s="98">
        <v>1116.9743636729288</v>
      </c>
      <c r="U149" s="98">
        <v>1064.3792929627884</v>
      </c>
      <c r="V149" s="98">
        <v>1032.0149233072009</v>
      </c>
      <c r="W149" s="98">
        <v>955.98009824884321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1312.2820515811572</v>
      </c>
      <c r="G150" s="98">
        <v>1196.8946550143708</v>
      </c>
      <c r="H150" s="98">
        <v>1172.3808763137088</v>
      </c>
      <c r="I150" s="98">
        <v>1078.7689811441014</v>
      </c>
      <c r="J150" s="98">
        <v>1035.1009685419854</v>
      </c>
      <c r="K150" s="98">
        <v>1050.8728167156098</v>
      </c>
      <c r="L150" s="98">
        <v>1129.4420783394103</v>
      </c>
      <c r="M150" s="98">
        <v>1262.0088463414816</v>
      </c>
      <c r="N150" s="98">
        <v>1177.7365216533708</v>
      </c>
      <c r="O150" s="98">
        <v>1134.2182688410176</v>
      </c>
      <c r="P150" s="98">
        <v>1038.0315505835749</v>
      </c>
      <c r="Q150" s="98">
        <v>1059.6723274127321</v>
      </c>
      <c r="R150" s="98">
        <v>1087.2016385561844</v>
      </c>
      <c r="S150" s="98">
        <v>1114.6065057166575</v>
      </c>
      <c r="T150" s="98">
        <v>1117.6273282690431</v>
      </c>
      <c r="U150" s="98">
        <v>1064.3538208789896</v>
      </c>
      <c r="V150" s="98">
        <v>1032.7180527979833</v>
      </c>
      <c r="W150" s="98">
        <v>958.17155087694709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253.1485679093181</v>
      </c>
      <c r="G151" s="101">
        <v>196.93320325789134</v>
      </c>
      <c r="H151" s="101">
        <v>195.92128812225593</v>
      </c>
      <c r="I151" s="101">
        <v>181.2285306453802</v>
      </c>
      <c r="J151" s="101">
        <v>219.17570991513134</v>
      </c>
      <c r="K151" s="101">
        <v>187.22572853674129</v>
      </c>
      <c r="L151" s="101">
        <v>186.49266330323857</v>
      </c>
      <c r="M151" s="101">
        <v>245.94783503107254</v>
      </c>
      <c r="N151" s="101">
        <v>177.84026966458089</v>
      </c>
      <c r="O151" s="101">
        <v>169.68547164427852</v>
      </c>
      <c r="P151" s="101">
        <v>230.65238739864299</v>
      </c>
      <c r="Q151" s="101">
        <v>170.48841317283714</v>
      </c>
      <c r="R151" s="101">
        <v>169.08246484298374</v>
      </c>
      <c r="S151" s="101">
        <v>185.39424022878404</v>
      </c>
      <c r="T151" s="101">
        <v>169.40952431850198</v>
      </c>
      <c r="U151" s="101">
        <v>182.09530138913235</v>
      </c>
      <c r="V151" s="101">
        <v>164.3948703621291</v>
      </c>
      <c r="W151" s="101">
        <v>187.93971954923072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1059.133483671839</v>
      </c>
      <c r="G152" s="104">
        <v>999.96145175647951</v>
      </c>
      <c r="H152" s="104">
        <v>976.45958819145278</v>
      </c>
      <c r="I152" s="104">
        <v>897.5404504987215</v>
      </c>
      <c r="J152" s="104">
        <v>815.9252586268542</v>
      </c>
      <c r="K152" s="104">
        <v>863.64708817886844</v>
      </c>
      <c r="L152" s="104">
        <v>942.94941503617167</v>
      </c>
      <c r="M152" s="104">
        <v>1016.0610113104092</v>
      </c>
      <c r="N152" s="104">
        <v>999.89625198879003</v>
      </c>
      <c r="O152" s="104">
        <v>964.53279719673901</v>
      </c>
      <c r="P152" s="104">
        <v>807.37916318493205</v>
      </c>
      <c r="Q152" s="104">
        <v>889.1839142398951</v>
      </c>
      <c r="R152" s="104">
        <v>918.11917371320067</v>
      </c>
      <c r="S152" s="104">
        <v>929.21226548787331</v>
      </c>
      <c r="T152" s="104">
        <v>948.21780395054111</v>
      </c>
      <c r="U152" s="104">
        <v>882.25851948985746</v>
      </c>
      <c r="V152" s="104">
        <v>868.32318243585439</v>
      </c>
      <c r="W152" s="104">
        <v>770.23183132771635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1162.6245448033294</v>
      </c>
      <c r="D153" s="101">
        <v>1219.5944367861302</v>
      </c>
      <c r="E153" s="101">
        <v>1150.8144314590104</v>
      </c>
      <c r="F153" s="101">
        <v>1212.6423238289901</v>
      </c>
      <c r="G153" s="101">
        <v>1164.9732716045241</v>
      </c>
      <c r="H153" s="101">
        <v>1155.9384069492105</v>
      </c>
      <c r="I153" s="101">
        <v>1101.8123697744704</v>
      </c>
      <c r="J153" s="101">
        <v>1085.1935749618553</v>
      </c>
      <c r="K153" s="101">
        <v>1072.0745235865811</v>
      </c>
      <c r="L153" s="101">
        <v>1132.9569374255809</v>
      </c>
      <c r="M153" s="101">
        <v>1216.2490914746265</v>
      </c>
      <c r="N153" s="101">
        <v>1150.5570709271697</v>
      </c>
      <c r="O153" s="101">
        <v>1112.3350100391172</v>
      </c>
      <c r="P153" s="101">
        <v>1126.6610265921238</v>
      </c>
      <c r="Q153" s="101">
        <v>1086.5535615868057</v>
      </c>
      <c r="R153" s="101">
        <v>1090.8518948972828</v>
      </c>
      <c r="S153" s="101">
        <v>1095.865982176937</v>
      </c>
      <c r="T153" s="101">
        <v>1084.4645680391097</v>
      </c>
      <c r="U153" s="101">
        <v>1087.3297966257837</v>
      </c>
      <c r="V153" s="101">
        <v>1048.0095797103202</v>
      </c>
      <c r="W153" s="101">
        <v>932.30510801629543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1162.700044080937</v>
      </c>
      <c r="D154" s="104">
        <v>1219.7608727317929</v>
      </c>
      <c r="E154" s="104">
        <v>1151.1047252897097</v>
      </c>
      <c r="F154" s="104">
        <v>1212.9643014677038</v>
      </c>
      <c r="G154" s="104">
        <v>1165.7551667530959</v>
      </c>
      <c r="H154" s="104">
        <v>1156.5382213594828</v>
      </c>
      <c r="I154" s="104">
        <v>1102.9782274606068</v>
      </c>
      <c r="J154" s="104">
        <v>1086.639822151509</v>
      </c>
      <c r="K154" s="104">
        <v>1073.5111965159249</v>
      </c>
      <c r="L154" s="104">
        <v>1134.7882623746339</v>
      </c>
      <c r="M154" s="104">
        <v>1217.0124283526648</v>
      </c>
      <c r="N154" s="104">
        <v>1150.8363181789402</v>
      </c>
      <c r="O154" s="104">
        <v>1112.387324492239</v>
      </c>
      <c r="P154" s="104">
        <v>1128.2782014454906</v>
      </c>
      <c r="Q154" s="104">
        <v>1087.3329137881085</v>
      </c>
      <c r="R154" s="104">
        <v>1092.9726982697507</v>
      </c>
      <c r="S154" s="104">
        <v>1099.1200217229302</v>
      </c>
      <c r="T154" s="104">
        <v>1087.8936115866406</v>
      </c>
      <c r="U154" s="104">
        <v>1088.7892112523891</v>
      </c>
      <c r="V154" s="104">
        <v>1049.3956122842262</v>
      </c>
      <c r="W154" s="104">
        <v>936.35319456358093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181.74897570890636</v>
      </c>
      <c r="D155" s="98">
        <v>224.41575212795973</v>
      </c>
      <c r="E155" s="98">
        <v>177.22074886445174</v>
      </c>
      <c r="F155" s="98">
        <v>233.88616822936933</v>
      </c>
      <c r="G155" s="98">
        <v>191.62620192668436</v>
      </c>
      <c r="H155" s="98">
        <v>193.1414035151206</v>
      </c>
      <c r="I155" s="98">
        <v>185.42476186027034</v>
      </c>
      <c r="J155" s="98">
        <v>231.08379957642393</v>
      </c>
      <c r="K155" s="98">
        <v>191.51213030303455</v>
      </c>
      <c r="L155" s="98">
        <v>187.00763090602646</v>
      </c>
      <c r="M155" s="98">
        <v>237.16638057579289</v>
      </c>
      <c r="N155" s="98">
        <v>172.82770791260199</v>
      </c>
      <c r="O155" s="98">
        <v>164.4097795552934</v>
      </c>
      <c r="P155" s="98">
        <v>253.42651810462581</v>
      </c>
      <c r="Q155" s="98">
        <v>175.06282454049111</v>
      </c>
      <c r="R155" s="98">
        <v>169.43161585145933</v>
      </c>
      <c r="S155" s="98">
        <v>182.64747514650136</v>
      </c>
      <c r="T155" s="98">
        <v>163.22113739909062</v>
      </c>
      <c r="U155" s="98">
        <v>186.60460657461164</v>
      </c>
      <c r="V155" s="98">
        <v>166.24591818251398</v>
      </c>
      <c r="W155" s="98">
        <v>184.86256826908445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980.95106837203048</v>
      </c>
      <c r="D156" s="98">
        <v>995.34512060383315</v>
      </c>
      <c r="E156" s="98">
        <v>973.88397642525786</v>
      </c>
      <c r="F156" s="98">
        <v>979.07813323833477</v>
      </c>
      <c r="G156" s="98">
        <v>974.12896482641133</v>
      </c>
      <c r="H156" s="98">
        <v>963.39681784436243</v>
      </c>
      <c r="I156" s="98">
        <v>917.55346560033649</v>
      </c>
      <c r="J156" s="98">
        <v>855.55602257508508</v>
      </c>
      <c r="K156" s="98">
        <v>881.9990662128904</v>
      </c>
      <c r="L156" s="98">
        <v>947.78063146860745</v>
      </c>
      <c r="M156" s="98">
        <v>979.84604777687173</v>
      </c>
      <c r="N156" s="98">
        <v>978.00861026633822</v>
      </c>
      <c r="O156" s="98">
        <v>947.97754493694561</v>
      </c>
      <c r="P156" s="98">
        <v>874.85168334086484</v>
      </c>
      <c r="Q156" s="98">
        <v>912.27008924761731</v>
      </c>
      <c r="R156" s="98">
        <v>923.54108241829135</v>
      </c>
      <c r="S156" s="98">
        <v>916.47254657642873</v>
      </c>
      <c r="T156" s="98">
        <v>924.67247418755005</v>
      </c>
      <c r="U156" s="98">
        <v>902.18460467777754</v>
      </c>
      <c r="V156" s="98">
        <v>883.14969410171227</v>
      </c>
      <c r="W156" s="98">
        <v>751.49062629449656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633.16895200524959</v>
      </c>
      <c r="D157" s="122">
        <v>641.01374843618601</v>
      </c>
      <c r="E157" s="122">
        <v>603.54547204753419</v>
      </c>
      <c r="F157" s="122">
        <v>689.60364110870262</v>
      </c>
      <c r="G157" s="122">
        <v>588.68098014854399</v>
      </c>
      <c r="H157" s="122">
        <v>617.19976992603438</v>
      </c>
      <c r="I157" s="122">
        <v>569.54204787316019</v>
      </c>
      <c r="J157" s="122">
        <v>529.49431817696598</v>
      </c>
      <c r="K157" s="122">
        <v>519.664005303664</v>
      </c>
      <c r="L157" s="122">
        <v>494.55229347383488</v>
      </c>
      <c r="M157" s="122">
        <v>496.48745625911232</v>
      </c>
      <c r="N157" s="122">
        <v>434.59978430451628</v>
      </c>
      <c r="O157" s="122">
        <v>472.66397966617131</v>
      </c>
      <c r="P157" s="122">
        <v>426.88619094750698</v>
      </c>
      <c r="Q157" s="122">
        <v>440.34231481886172</v>
      </c>
      <c r="R157" s="122">
        <v>442.39534589345556</v>
      </c>
      <c r="S157" s="122">
        <v>507.63922802384616</v>
      </c>
      <c r="T157" s="122">
        <v>509.14303435509146</v>
      </c>
      <c r="U157" s="122">
        <v>505.70986146073056</v>
      </c>
      <c r="V157" s="122">
        <v>520.66235369256276</v>
      </c>
      <c r="W157" s="122">
        <v>503.30765385615365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622.77756623039693</v>
      </c>
      <c r="D158" s="98">
        <v>633.04125338797951</v>
      </c>
      <c r="E158" s="98">
        <v>619.5865044315683</v>
      </c>
      <c r="F158" s="98">
        <v>665.08757673550724</v>
      </c>
      <c r="G158" s="98">
        <v>622.98550292700736</v>
      </c>
      <c r="H158" s="98">
        <v>598.81282251254254</v>
      </c>
      <c r="I158" s="98">
        <v>546.25987320842569</v>
      </c>
      <c r="J158" s="98">
        <v>536.32148860633765</v>
      </c>
      <c r="K158" s="98">
        <v>510.17487913417511</v>
      </c>
      <c r="L158" s="98">
        <v>497.95189377602651</v>
      </c>
      <c r="M158" s="98">
        <v>509.8828743579607</v>
      </c>
      <c r="N158" s="98">
        <v>442.16625102660169</v>
      </c>
      <c r="O158" s="98">
        <v>441.24945168455105</v>
      </c>
      <c r="P158" s="98">
        <v>454.63772875600705</v>
      </c>
      <c r="Q158" s="98">
        <v>434.39738910829095</v>
      </c>
      <c r="R158" s="98">
        <v>453.43827711022402</v>
      </c>
      <c r="S158" s="98">
        <v>492.76201375199156</v>
      </c>
      <c r="T158" s="98">
        <v>509.45227254030488</v>
      </c>
      <c r="U158" s="98">
        <v>507.59430024768051</v>
      </c>
      <c r="V158" s="98">
        <v>518.59599156619186</v>
      </c>
      <c r="W158" s="98">
        <v>502.08421418910279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638.10964156077785</v>
      </c>
      <c r="D159" s="33">
        <v>645.57913003454564</v>
      </c>
      <c r="E159" s="33">
        <v>590.40040613402027</v>
      </c>
      <c r="F159" s="33">
        <v>707.19256198578648</v>
      </c>
      <c r="G159" s="33">
        <v>574.37266800858822</v>
      </c>
      <c r="H159" s="33">
        <v>624.4671520664308</v>
      </c>
      <c r="I159" s="33">
        <v>578.52179797713234</v>
      </c>
      <c r="J159" s="33">
        <v>520.40564754286481</v>
      </c>
      <c r="K159" s="33">
        <v>526.33457914558198</v>
      </c>
      <c r="L159" s="33">
        <v>492.45178746609497</v>
      </c>
      <c r="M159" s="33">
        <v>489.0888563826494</v>
      </c>
      <c r="N159" s="33">
        <v>429.87532226084397</v>
      </c>
      <c r="O159" s="33">
        <v>487.64567968583236</v>
      </c>
      <c r="P159" s="33">
        <v>410.52906136653121</v>
      </c>
      <c r="Q159" s="33">
        <v>442.95743759237342</v>
      </c>
      <c r="R159" s="33">
        <v>435.68717722894104</v>
      </c>
      <c r="S159" s="33">
        <v>513.18905580538296</v>
      </c>
      <c r="T159" s="33">
        <v>508.99412117690071</v>
      </c>
      <c r="U159" s="33">
        <v>504.91812016667177</v>
      </c>
      <c r="V159" s="33">
        <v>521.59911031444187</v>
      </c>
      <c r="W159" s="33">
        <v>503.83094254331093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6800.8563430270278</v>
      </c>
      <c r="D161" s="117">
        <f t="shared" si="54"/>
        <v>7251.0025502985254</v>
      </c>
      <c r="E161" s="117">
        <f t="shared" si="54"/>
        <v>8594.3002976382522</v>
      </c>
      <c r="F161" s="117">
        <f t="shared" si="54"/>
        <v>8034.8767902913769</v>
      </c>
      <c r="G161" s="117">
        <f t="shared" si="54"/>
        <v>8909.9677668717613</v>
      </c>
      <c r="H161" s="117">
        <f t="shared" si="54"/>
        <v>8164.185953448271</v>
      </c>
      <c r="I161" s="117">
        <f t="shared" si="54"/>
        <v>7547.0669789915028</v>
      </c>
      <c r="J161" s="117">
        <f t="shared" si="54"/>
        <v>8259.3280456388366</v>
      </c>
      <c r="K161" s="117">
        <f t="shared" si="54"/>
        <v>7937.9403455965721</v>
      </c>
      <c r="L161" s="117">
        <f t="shared" si="54"/>
        <v>8700.4276899789111</v>
      </c>
      <c r="M161" s="117">
        <f t="shared" si="54"/>
        <v>8979.3242166687814</v>
      </c>
      <c r="N161" s="117">
        <f t="shared" si="54"/>
        <v>9220.5495824444351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8090.9544031090245</v>
      </c>
      <c r="S161" s="117">
        <f t="shared" si="55"/>
        <v>0</v>
      </c>
      <c r="T161" s="117">
        <f t="shared" si="55"/>
        <v>6766.2032038402613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2096.5765978592508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4558.2542021170502</v>
      </c>
      <c r="D162" s="122">
        <f t="shared" si="57"/>
        <v>5006.2921571058423</v>
      </c>
      <c r="E162" s="122">
        <f t="shared" si="57"/>
        <v>5630.9602506817246</v>
      </c>
      <c r="F162" s="122">
        <f t="shared" si="57"/>
        <v>5614.7194253257949</v>
      </c>
      <c r="G162" s="122">
        <f t="shared" si="57"/>
        <v>6672.572647103786</v>
      </c>
      <c r="H162" s="122">
        <f t="shared" si="57"/>
        <v>5782.4302357806882</v>
      </c>
      <c r="I162" s="122">
        <f t="shared" si="57"/>
        <v>5332.2409770073073</v>
      </c>
      <c r="J162" s="122">
        <f t="shared" si="57"/>
        <v>6001.670229429662</v>
      </c>
      <c r="K162" s="122">
        <f t="shared" si="57"/>
        <v>5670.3466353209851</v>
      </c>
      <c r="L162" s="122">
        <f t="shared" si="57"/>
        <v>6535.3208312645393</v>
      </c>
      <c r="M162" s="122">
        <f t="shared" si="57"/>
        <v>6647.3335799937367</v>
      </c>
      <c r="N162" s="122">
        <f t="shared" si="57"/>
        <v>6694.3440429751136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5996.8912558989077</v>
      </c>
      <c r="S162" s="122">
        <f t="shared" si="57"/>
        <v>0</v>
      </c>
      <c r="T162" s="122">
        <f t="shared" si="57"/>
        <v>4546.1346134243395</v>
      </c>
      <c r="U162" s="122">
        <f t="shared" si="57"/>
        <v>0</v>
      </c>
      <c r="V162" s="122">
        <f t="shared" si="57"/>
        <v>0</v>
      </c>
      <c r="W162" s="122">
        <f t="shared" si="57"/>
        <v>331.5620719673326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4558.2542021170502</v>
      </c>
      <c r="D163" s="33">
        <v>5006.2921571058423</v>
      </c>
      <c r="E163" s="33">
        <v>5630.9602506817246</v>
      </c>
      <c r="F163" s="33">
        <v>5614.7194253257949</v>
      </c>
      <c r="G163" s="33">
        <v>6672.572647103786</v>
      </c>
      <c r="H163" s="33">
        <v>5782.4302357806882</v>
      </c>
      <c r="I163" s="33">
        <v>5332.2409770073073</v>
      </c>
      <c r="J163" s="33">
        <v>6001.670229429662</v>
      </c>
      <c r="K163" s="33">
        <v>5670.3466353209851</v>
      </c>
      <c r="L163" s="33">
        <v>6535.3208312645393</v>
      </c>
      <c r="M163" s="33">
        <v>6647.3335799937367</v>
      </c>
      <c r="N163" s="33">
        <v>6694.3440429751136</v>
      </c>
      <c r="O163" s="33">
        <v>0</v>
      </c>
      <c r="P163" s="33">
        <v>0</v>
      </c>
      <c r="Q163" s="33">
        <v>0</v>
      </c>
      <c r="R163" s="33">
        <v>5996.8912558989077</v>
      </c>
      <c r="S163" s="33">
        <v>0</v>
      </c>
      <c r="T163" s="33">
        <v>4546.1346134243395</v>
      </c>
      <c r="U163" s="33">
        <v>0</v>
      </c>
      <c r="V163" s="33">
        <v>0</v>
      </c>
      <c r="W163" s="33">
        <v>331.5620719673326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434.12179813488393</v>
      </c>
      <c r="D164" s="122">
        <f t="shared" si="58"/>
        <v>397.52105955380438</v>
      </c>
      <c r="E164" s="122">
        <f t="shared" si="58"/>
        <v>1205.7835682247487</v>
      </c>
      <c r="F164" s="122">
        <f t="shared" si="58"/>
        <v>474.02626942522301</v>
      </c>
      <c r="G164" s="122">
        <f t="shared" si="58"/>
        <v>477.30704687199426</v>
      </c>
      <c r="H164" s="122">
        <f t="shared" si="58"/>
        <v>605.94079497757605</v>
      </c>
      <c r="I164" s="122">
        <f t="shared" si="58"/>
        <v>545.2974051831593</v>
      </c>
      <c r="J164" s="122">
        <f t="shared" si="58"/>
        <v>655.15234795456922</v>
      </c>
      <c r="K164" s="122">
        <f t="shared" si="58"/>
        <v>683.14385993532449</v>
      </c>
      <c r="L164" s="122">
        <f t="shared" si="58"/>
        <v>538.30733947142915</v>
      </c>
      <c r="M164" s="122">
        <f t="shared" si="58"/>
        <v>603.24647889208109</v>
      </c>
      <c r="N164" s="122">
        <f t="shared" si="58"/>
        <v>935.69527615907145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561.39032570159407</v>
      </c>
      <c r="S164" s="122">
        <f t="shared" si="58"/>
        <v>0</v>
      </c>
      <c r="T164" s="122">
        <f t="shared" si="58"/>
        <v>616.23416562190869</v>
      </c>
      <c r="U164" s="122">
        <f t="shared" si="58"/>
        <v>0</v>
      </c>
      <c r="V164" s="122">
        <f t="shared" si="58"/>
        <v>0</v>
      </c>
      <c r="W164" s="122">
        <f t="shared" si="58"/>
        <v>321.37236658908427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434.12179813488393</v>
      </c>
      <c r="D165" s="98">
        <f>IF(RES_hhdet_in_tes!D165=0,0,RES_hhdet_in_tes!D165*1000*11630/RES_hhdet_in_new!D163)</f>
        <v>397.52105955380438</v>
      </c>
      <c r="E165" s="98">
        <f>IF(RES_hhdet_in_tes!E165=0,0,RES_hhdet_in_tes!E165*1000*11630/RES_hhdet_in_new!E163)</f>
        <v>1205.7835682247487</v>
      </c>
      <c r="F165" s="98">
        <f>IF(RES_hhdet_in_tes!F165=0,0,RES_hhdet_in_tes!F165*1000*11630/RES_hhdet_in_new!F163)</f>
        <v>474.02626942522301</v>
      </c>
      <c r="G165" s="98">
        <f>IF(RES_hhdet_in_tes!G165=0,0,RES_hhdet_in_tes!G165*1000*11630/RES_hhdet_in_new!G163)</f>
        <v>477.30704687199426</v>
      </c>
      <c r="H165" s="98">
        <f>IF(RES_hhdet_in_tes!H165=0,0,RES_hhdet_in_tes!H165*1000*11630/RES_hhdet_in_new!H163)</f>
        <v>605.94079497757605</v>
      </c>
      <c r="I165" s="98">
        <f>IF(RES_hhdet_in_tes!I165=0,0,RES_hhdet_in_tes!I165*1000*11630/RES_hhdet_in_new!I163)</f>
        <v>545.2974051831593</v>
      </c>
      <c r="J165" s="98">
        <f>IF(RES_hhdet_in_tes!J165=0,0,RES_hhdet_in_tes!J165*1000*11630/RES_hhdet_in_new!J163)</f>
        <v>655.15234795456922</v>
      </c>
      <c r="K165" s="98">
        <f>IF(RES_hhdet_in_tes!K165=0,0,RES_hhdet_in_tes!K165*1000*11630/RES_hhdet_in_new!K163)</f>
        <v>683.14385993532449</v>
      </c>
      <c r="L165" s="98">
        <f>IF(RES_hhdet_in_tes!L165=0,0,RES_hhdet_in_tes!L165*1000*11630/RES_hhdet_in_new!L163)</f>
        <v>538.30733947142915</v>
      </c>
      <c r="M165" s="98">
        <f>IF(RES_hhdet_in_tes!M165=0,0,RES_hhdet_in_tes!M165*1000*11630/RES_hhdet_in_new!M163)</f>
        <v>603.24647889208109</v>
      </c>
      <c r="N165" s="98">
        <f>IF(RES_hhdet_in_tes!N165=0,0,RES_hhdet_in_tes!N165*1000*11630/RES_hhdet_in_new!N163)</f>
        <v>935.69527615907145</v>
      </c>
      <c r="O165" s="98">
        <f>IF(RES_hhdet_in_tes!O165=0,0,RES_hhdet_in_tes!O165*1000*11630/RES_hhdet_in_new!O163)</f>
        <v>0</v>
      </c>
      <c r="P165" s="98">
        <f>IF(RES_hhdet_in_tes!P165=0,0,RES_hhdet_in_tes!P165*1000*11630/RES_hhdet_in_new!P163)</f>
        <v>0</v>
      </c>
      <c r="Q165" s="98">
        <f>IF(RES_hhdet_in_tes!Q165=0,0,RES_hhdet_in_tes!Q165*1000*11630/RES_hhdet_in_new!Q163)</f>
        <v>0</v>
      </c>
      <c r="R165" s="98">
        <f>IF(RES_hhdet_in_tes!R165=0,0,RES_hhdet_in_tes!R165*1000*11630/RES_hhdet_in_new!R163)</f>
        <v>561.39032570159407</v>
      </c>
      <c r="S165" s="98">
        <f>IF(RES_hhdet_in_tes!S165=0,0,RES_hhdet_in_tes!S165*1000*11630/RES_hhdet_in_new!S163)</f>
        <v>0</v>
      </c>
      <c r="T165" s="98">
        <f>IF(RES_hhdet_in_tes!T165=0,0,RES_hhdet_in_tes!T165*1000*11630/RES_hhdet_in_new!T163)</f>
        <v>616.23416562190869</v>
      </c>
      <c r="U165" s="98">
        <f>IF(RES_hhdet_in_tes!U165=0,0,RES_hhdet_in_tes!U165*1000*11630/RES_hhdet_in_new!U163)</f>
        <v>0</v>
      </c>
      <c r="V165" s="98">
        <f>IF(RES_hhdet_in_tes!V165=0,0,RES_hhdet_in_tes!V165*1000*11630/RES_hhdet_in_new!V163)</f>
        <v>0</v>
      </c>
      <c r="W165" s="98">
        <f>IF(RES_hhdet_in_tes!W165=0,0,RES_hhdet_in_tes!W165*1000*11630/RES_hhdet_in_new!W163)</f>
        <v>321.37236658908427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1175.3107268084493</v>
      </c>
      <c r="D166" s="122">
        <v>1206.1783273924341</v>
      </c>
      <c r="E166" s="122">
        <v>1154.0135725343732</v>
      </c>
      <c r="F166" s="122">
        <v>1256.5288724629556</v>
      </c>
      <c r="G166" s="122">
        <v>1171.4088290960547</v>
      </c>
      <c r="H166" s="122">
        <v>1158.61725142603</v>
      </c>
      <c r="I166" s="122">
        <v>1099.9886999927107</v>
      </c>
      <c r="J166" s="122">
        <v>1073.0115332622338</v>
      </c>
      <c r="K166" s="122">
        <v>1064.7850920651756</v>
      </c>
      <c r="L166" s="122">
        <v>1132.2472660120729</v>
      </c>
      <c r="M166" s="122">
        <v>1232.2567014015492</v>
      </c>
      <c r="N166" s="122">
        <v>1155.9096424968418</v>
      </c>
      <c r="O166" s="122">
        <v>0</v>
      </c>
      <c r="P166" s="122">
        <v>0</v>
      </c>
      <c r="Q166" s="122">
        <v>0</v>
      </c>
      <c r="R166" s="122">
        <v>1090.0395617173394</v>
      </c>
      <c r="S166" s="122">
        <v>0</v>
      </c>
      <c r="T166" s="122">
        <v>1094.6912664266072</v>
      </c>
      <c r="U166" s="122">
        <v>0</v>
      </c>
      <c r="V166" s="122">
        <v>0</v>
      </c>
      <c r="W166" s="122">
        <v>940.24789884807512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1193.2313538549606</v>
      </c>
      <c r="D167" s="98">
        <v>1176.9313726063288</v>
      </c>
      <c r="E167" s="98">
        <v>1159.241094466917</v>
      </c>
      <c r="F167" s="98">
        <v>1311.9384852095773</v>
      </c>
      <c r="G167" s="98">
        <v>1196.0873853297103</v>
      </c>
      <c r="H167" s="98">
        <v>1171.5624766925912</v>
      </c>
      <c r="I167" s="98">
        <v>1077.3336503152714</v>
      </c>
      <c r="J167" s="98">
        <v>1033.7144329298596</v>
      </c>
      <c r="K167" s="98">
        <v>1049.833735081404</v>
      </c>
      <c r="L167" s="98">
        <v>1128.687577711227</v>
      </c>
      <c r="M167" s="98">
        <v>1261.6814124454049</v>
      </c>
      <c r="N167" s="98">
        <v>1177.5634367880132</v>
      </c>
      <c r="O167" s="98">
        <v>0</v>
      </c>
      <c r="P167" s="98">
        <v>0</v>
      </c>
      <c r="Q167" s="98">
        <v>0</v>
      </c>
      <c r="R167" s="98">
        <v>1086.0619967907151</v>
      </c>
      <c r="S167" s="98">
        <v>0</v>
      </c>
      <c r="T167" s="98">
        <v>1116.974363672929</v>
      </c>
      <c r="U167" s="98">
        <v>0</v>
      </c>
      <c r="V167" s="98">
        <v>0</v>
      </c>
      <c r="W167" s="98">
        <v>955.98009824884332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1193.2770811810979</v>
      </c>
      <c r="D168" s="98">
        <v>1176.986547900289</v>
      </c>
      <c r="E168" s="98">
        <v>1159.4268160009417</v>
      </c>
      <c r="F168" s="98">
        <v>1312.282051581157</v>
      </c>
      <c r="G168" s="98">
        <v>1196.8946550143708</v>
      </c>
      <c r="H168" s="98">
        <v>0</v>
      </c>
      <c r="I168" s="98">
        <v>1078.7689811441014</v>
      </c>
      <c r="J168" s="98">
        <v>1035.1009685419854</v>
      </c>
      <c r="K168" s="98">
        <v>1050.8728167156098</v>
      </c>
      <c r="L168" s="98">
        <v>1129.44207833941</v>
      </c>
      <c r="M168" s="98">
        <v>1262.0088463414816</v>
      </c>
      <c r="N168" s="98">
        <v>1177.7365216533708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186.63257660554862</v>
      </c>
      <c r="D169" s="101">
        <v>216.46586961998526</v>
      </c>
      <c r="E169" s="101">
        <v>178.62035158251635</v>
      </c>
      <c r="F169" s="101">
        <v>253.14856790931819</v>
      </c>
      <c r="G169" s="101">
        <v>196.93320325789134</v>
      </c>
      <c r="H169" s="101">
        <v>0</v>
      </c>
      <c r="I169" s="101">
        <v>181.2285306453802</v>
      </c>
      <c r="J169" s="101">
        <v>219.17570991513139</v>
      </c>
      <c r="K169" s="101">
        <v>187.22572853674131</v>
      </c>
      <c r="L169" s="101">
        <v>186.49266330323863</v>
      </c>
      <c r="M169" s="101">
        <v>245.94783503107251</v>
      </c>
      <c r="N169" s="101">
        <v>177.84026966458089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1006.6445045755493</v>
      </c>
      <c r="D170" s="104">
        <v>960.52067828030363</v>
      </c>
      <c r="E170" s="104">
        <v>980.80646441842521</v>
      </c>
      <c r="F170" s="104">
        <v>1059.133483671839</v>
      </c>
      <c r="G170" s="104">
        <v>999.96145175647951</v>
      </c>
      <c r="H170" s="104">
        <v>0</v>
      </c>
      <c r="I170" s="104">
        <v>897.5404504987215</v>
      </c>
      <c r="J170" s="104">
        <v>815.9252586268542</v>
      </c>
      <c r="K170" s="104">
        <v>863.64708817886844</v>
      </c>
      <c r="L170" s="104">
        <v>942.94941503617156</v>
      </c>
      <c r="M170" s="104">
        <v>1016.0610113104091</v>
      </c>
      <c r="N170" s="104">
        <v>999.89625198878991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1162.6245448033292</v>
      </c>
      <c r="D171" s="101">
        <v>1219.59443678613</v>
      </c>
      <c r="E171" s="101">
        <v>1150.8144314590106</v>
      </c>
      <c r="F171" s="101">
        <v>1212.6423238289904</v>
      </c>
      <c r="G171" s="101">
        <v>1164.9732716045241</v>
      </c>
      <c r="H171" s="101">
        <v>1155.9384069492105</v>
      </c>
      <c r="I171" s="101">
        <v>1101.8123697744702</v>
      </c>
      <c r="J171" s="101">
        <v>1085.1935749618556</v>
      </c>
      <c r="K171" s="101">
        <v>1072.0745235865811</v>
      </c>
      <c r="L171" s="101">
        <v>1132.9569374255814</v>
      </c>
      <c r="M171" s="101">
        <v>1216.249091474627</v>
      </c>
      <c r="N171" s="101">
        <v>1150.5570709271699</v>
      </c>
      <c r="O171" s="101">
        <v>0</v>
      </c>
      <c r="P171" s="101">
        <v>0</v>
      </c>
      <c r="Q171" s="101">
        <v>0</v>
      </c>
      <c r="R171" s="101">
        <v>1090.851894897283</v>
      </c>
      <c r="S171" s="101">
        <v>0</v>
      </c>
      <c r="T171" s="101">
        <v>1084.4645680391097</v>
      </c>
      <c r="U171" s="101">
        <v>0</v>
      </c>
      <c r="V171" s="101">
        <v>0</v>
      </c>
      <c r="W171" s="101">
        <v>932.30510801629555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1162.7000440809368</v>
      </c>
      <c r="D172" s="104">
        <v>1219.7608727317931</v>
      </c>
      <c r="E172" s="104">
        <v>1151.1047252897097</v>
      </c>
      <c r="F172" s="104">
        <v>1212.9643014677038</v>
      </c>
      <c r="G172" s="104">
        <v>1165.7551667530959</v>
      </c>
      <c r="H172" s="104">
        <v>1156.5382213594833</v>
      </c>
      <c r="I172" s="104">
        <v>1102.9782274606066</v>
      </c>
      <c r="J172" s="104">
        <v>1086.639822151509</v>
      </c>
      <c r="K172" s="104">
        <v>1073.5111965159251</v>
      </c>
      <c r="L172" s="104">
        <v>1134.7882623746341</v>
      </c>
      <c r="M172" s="104">
        <v>1217.0124283526648</v>
      </c>
      <c r="N172" s="104">
        <v>1150.8363181789402</v>
      </c>
      <c r="O172" s="104">
        <v>0</v>
      </c>
      <c r="P172" s="104">
        <v>0</v>
      </c>
      <c r="Q172" s="104">
        <v>0</v>
      </c>
      <c r="R172" s="104">
        <v>1092.9726982697505</v>
      </c>
      <c r="S172" s="104">
        <v>0</v>
      </c>
      <c r="T172" s="104">
        <v>1087.8936115866404</v>
      </c>
      <c r="U172" s="104">
        <v>0</v>
      </c>
      <c r="V172" s="104">
        <v>0</v>
      </c>
      <c r="W172" s="104">
        <v>936.35319456358093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181.74897570890641</v>
      </c>
      <c r="D173" s="98">
        <v>224.41575212795973</v>
      </c>
      <c r="E173" s="98">
        <v>177.22074886445165</v>
      </c>
      <c r="F173" s="98">
        <v>233.88616822936925</v>
      </c>
      <c r="G173" s="98">
        <v>191.62620192668436</v>
      </c>
      <c r="H173" s="98">
        <v>193.14140351512063</v>
      </c>
      <c r="I173" s="98">
        <v>185.42476186027031</v>
      </c>
      <c r="J173" s="98">
        <v>231.0837995764239</v>
      </c>
      <c r="K173" s="98">
        <v>191.51213030303458</v>
      </c>
      <c r="L173" s="98">
        <v>187.00763090602649</v>
      </c>
      <c r="M173" s="98">
        <v>237.16638057579291</v>
      </c>
      <c r="N173" s="98">
        <v>172.82770791260199</v>
      </c>
      <c r="O173" s="98">
        <v>0</v>
      </c>
      <c r="P173" s="98">
        <v>0</v>
      </c>
      <c r="Q173" s="98">
        <v>0</v>
      </c>
      <c r="R173" s="98">
        <v>169.4316158514593</v>
      </c>
      <c r="S173" s="98">
        <v>0</v>
      </c>
      <c r="T173" s="98">
        <v>163.22113739909059</v>
      </c>
      <c r="U173" s="98">
        <v>0</v>
      </c>
      <c r="V173" s="98">
        <v>0</v>
      </c>
      <c r="W173" s="98">
        <v>184.86256826908445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980.95106837203048</v>
      </c>
      <c r="D174" s="33">
        <v>995.34512060383349</v>
      </c>
      <c r="E174" s="33">
        <v>973.88397642525808</v>
      </c>
      <c r="F174" s="33">
        <v>979.07813323833443</v>
      </c>
      <c r="G174" s="33">
        <v>974.12896482641156</v>
      </c>
      <c r="H174" s="33">
        <v>963.39681784436243</v>
      </c>
      <c r="I174" s="33">
        <v>917.55346560033627</v>
      </c>
      <c r="J174" s="33">
        <v>855.55602257508497</v>
      </c>
      <c r="K174" s="33">
        <v>881.99906621289051</v>
      </c>
      <c r="L174" s="33">
        <v>947.78063146860768</v>
      </c>
      <c r="M174" s="33">
        <v>979.84604777687173</v>
      </c>
      <c r="N174" s="33">
        <v>978.00861026633834</v>
      </c>
      <c r="O174" s="33">
        <v>0</v>
      </c>
      <c r="P174" s="33">
        <v>0</v>
      </c>
      <c r="Q174" s="33">
        <v>0</v>
      </c>
      <c r="R174" s="33">
        <v>923.54108241829113</v>
      </c>
      <c r="S174" s="33">
        <v>0</v>
      </c>
      <c r="T174" s="33">
        <v>924.67247418754982</v>
      </c>
      <c r="U174" s="33">
        <v>0</v>
      </c>
      <c r="V174" s="33">
        <v>0</v>
      </c>
      <c r="W174" s="33">
        <v>751.49062629449634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633.16961596664453</v>
      </c>
      <c r="D175" s="122">
        <v>641.01100624644459</v>
      </c>
      <c r="E175" s="122">
        <v>603.5429061974063</v>
      </c>
      <c r="F175" s="122">
        <v>689.60222307740355</v>
      </c>
      <c r="G175" s="122">
        <v>588.67924379992587</v>
      </c>
      <c r="H175" s="122">
        <v>617.1976712639771</v>
      </c>
      <c r="I175" s="122">
        <v>569.53989680832467</v>
      </c>
      <c r="J175" s="122">
        <v>529.49393499237226</v>
      </c>
      <c r="K175" s="122">
        <v>519.66475827508771</v>
      </c>
      <c r="L175" s="122">
        <v>494.5522532308695</v>
      </c>
      <c r="M175" s="122">
        <v>496.48745638141412</v>
      </c>
      <c r="N175" s="122">
        <v>434.60062081340863</v>
      </c>
      <c r="O175" s="122">
        <v>0</v>
      </c>
      <c r="P175" s="122">
        <v>0</v>
      </c>
      <c r="Q175" s="122">
        <v>0</v>
      </c>
      <c r="R175" s="122">
        <v>442.63325979118218</v>
      </c>
      <c r="S175" s="122">
        <v>0</v>
      </c>
      <c r="T175" s="122">
        <v>509.14315836740582</v>
      </c>
      <c r="U175" s="122">
        <v>0</v>
      </c>
      <c r="V175" s="122">
        <v>0</v>
      </c>
      <c r="W175" s="122">
        <v>503.39426045475886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622.77756623039693</v>
      </c>
      <c r="D176" s="98">
        <v>633.04125338797951</v>
      </c>
      <c r="E176" s="98">
        <v>619.58650443156841</v>
      </c>
      <c r="F176" s="98">
        <v>665.08757673550724</v>
      </c>
      <c r="G176" s="98">
        <v>622.98550292700713</v>
      </c>
      <c r="H176" s="98">
        <v>598.81282251254277</v>
      </c>
      <c r="I176" s="98">
        <v>546.25987320842569</v>
      </c>
      <c r="J176" s="98">
        <v>536.32148860633754</v>
      </c>
      <c r="K176" s="98">
        <v>510.17487913417523</v>
      </c>
      <c r="L176" s="98">
        <v>497.95189377602657</v>
      </c>
      <c r="M176" s="98">
        <v>509.88287435796053</v>
      </c>
      <c r="N176" s="98">
        <v>442.16625102660169</v>
      </c>
      <c r="O176" s="98">
        <v>0</v>
      </c>
      <c r="P176" s="98">
        <v>0</v>
      </c>
      <c r="Q176" s="98">
        <v>0</v>
      </c>
      <c r="R176" s="98">
        <v>453.43827711022391</v>
      </c>
      <c r="S176" s="98">
        <v>0</v>
      </c>
      <c r="T176" s="98">
        <v>509.45227254030499</v>
      </c>
      <c r="U176" s="98">
        <v>0</v>
      </c>
      <c r="V176" s="98">
        <v>0</v>
      </c>
      <c r="W176" s="98">
        <v>502.08421418910274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638.10964156077773</v>
      </c>
      <c r="D177" s="33">
        <v>645.57913003454564</v>
      </c>
      <c r="E177" s="33">
        <v>590.40040613402039</v>
      </c>
      <c r="F177" s="33">
        <v>707.19256198578648</v>
      </c>
      <c r="G177" s="33">
        <v>574.37266800858822</v>
      </c>
      <c r="H177" s="33">
        <v>624.46715206643091</v>
      </c>
      <c r="I177" s="33">
        <v>578.52179797713234</v>
      </c>
      <c r="J177" s="33">
        <v>520.40564754286493</v>
      </c>
      <c r="K177" s="33">
        <v>526.33457914558198</v>
      </c>
      <c r="L177" s="33">
        <v>492.45178746609508</v>
      </c>
      <c r="M177" s="33">
        <v>489.08885638264934</v>
      </c>
      <c r="N177" s="33">
        <v>429.87532226084409</v>
      </c>
      <c r="O177" s="33">
        <v>0</v>
      </c>
      <c r="P177" s="33">
        <v>0</v>
      </c>
      <c r="Q177" s="33">
        <v>0</v>
      </c>
      <c r="R177" s="33">
        <v>435.68717722894104</v>
      </c>
      <c r="S177" s="33">
        <v>0</v>
      </c>
      <c r="T177" s="33">
        <v>508.99412117690082</v>
      </c>
      <c r="U177" s="33">
        <v>0</v>
      </c>
      <c r="V177" s="33">
        <v>0</v>
      </c>
      <c r="W177" s="33">
        <v>503.83094254331087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2314.4761769241868</v>
      </c>
      <c r="D24" s="117">
        <f t="shared" si="7"/>
        <v>2285.6334970510775</v>
      </c>
      <c r="E24" s="117">
        <f t="shared" si="7"/>
        <v>2590.6629034822972</v>
      </c>
      <c r="F24" s="117">
        <f t="shared" si="7"/>
        <v>2521.0779706761282</v>
      </c>
      <c r="G24" s="117">
        <f t="shared" si="7"/>
        <v>2660.1973513323401</v>
      </c>
      <c r="H24" s="117">
        <f t="shared" si="7"/>
        <v>2403.7554590821246</v>
      </c>
      <c r="I24" s="117">
        <f t="shared" si="7"/>
        <v>2310.506829071202</v>
      </c>
      <c r="J24" s="117">
        <f t="shared" si="7"/>
        <v>2697.4647378986756</v>
      </c>
      <c r="K24" s="117">
        <f t="shared" si="7"/>
        <v>2605.6174216917384</v>
      </c>
      <c r="L24" s="117">
        <f t="shared" si="7"/>
        <v>2619.8968943879167</v>
      </c>
      <c r="M24" s="117">
        <f t="shared" si="7"/>
        <v>2308.537611683128</v>
      </c>
      <c r="N24" s="117">
        <f t="shared" si="7"/>
        <v>2292.1628946506708</v>
      </c>
      <c r="O24" s="117">
        <f t="shared" si="7"/>
        <v>2216.5727079022358</v>
      </c>
      <c r="P24" s="117">
        <f t="shared" si="7"/>
        <v>1823.9617224396145</v>
      </c>
      <c r="Q24" s="117">
        <f t="shared" si="7"/>
        <v>1777.7187176020188</v>
      </c>
      <c r="R24" s="117">
        <f t="shared" ref="R24:V24" si="8">R25+R28+R30+R39</f>
        <v>1813.5174571587884</v>
      </c>
      <c r="S24" s="117">
        <f t="shared" si="8"/>
        <v>1766.5103576752181</v>
      </c>
      <c r="T24" s="117">
        <f t="shared" si="8"/>
        <v>1610.5826751085383</v>
      </c>
      <c r="U24" s="117">
        <f t="shared" si="8"/>
        <v>1518.1767759546701</v>
      </c>
      <c r="V24" s="117">
        <f t="shared" si="8"/>
        <v>1383.8406230253836</v>
      </c>
      <c r="W24" s="117">
        <f t="shared" ref="W24" si="9">W25+W28+W30+W39</f>
        <v>1356.4495062886513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2048.4602186892967</v>
      </c>
      <c r="D25" s="122">
        <f t="shared" si="10"/>
        <v>2057.6747908969655</v>
      </c>
      <c r="E25" s="122">
        <f t="shared" si="10"/>
        <v>2318.8612649847405</v>
      </c>
      <c r="F25" s="122">
        <f t="shared" si="10"/>
        <v>2195.9705432602427</v>
      </c>
      <c r="G25" s="122">
        <f t="shared" si="10"/>
        <v>2499.1304213210997</v>
      </c>
      <c r="H25" s="122">
        <f t="shared" si="10"/>
        <v>2266.0438553081958</v>
      </c>
      <c r="I25" s="122">
        <f t="shared" si="10"/>
        <v>2221.9153269223943</v>
      </c>
      <c r="J25" s="122">
        <f t="shared" si="10"/>
        <v>2490.8043545343262</v>
      </c>
      <c r="K25" s="122">
        <f t="shared" si="10"/>
        <v>2394.8433041835447</v>
      </c>
      <c r="L25" s="122">
        <f t="shared" si="10"/>
        <v>2421.3970958020273</v>
      </c>
      <c r="M25" s="122">
        <f t="shared" si="10"/>
        <v>2079.6517094022756</v>
      </c>
      <c r="N25" s="122">
        <f t="shared" si="10"/>
        <v>2147.6831386321091</v>
      </c>
      <c r="O25" s="122">
        <f t="shared" si="10"/>
        <v>2113.9315987390523</v>
      </c>
      <c r="P25" s="122">
        <f t="shared" si="10"/>
        <v>1728.0704032414314</v>
      </c>
      <c r="Q25" s="122">
        <f t="shared" si="10"/>
        <v>1675.0902768265848</v>
      </c>
      <c r="R25" s="122">
        <f t="shared" ref="R25:V25" si="11">SUM(R26:R27)</f>
        <v>1651.3486456738119</v>
      </c>
      <c r="S25" s="122">
        <f t="shared" si="11"/>
        <v>1612.8512495116431</v>
      </c>
      <c r="T25" s="122">
        <f t="shared" si="11"/>
        <v>1453.0790511825408</v>
      </c>
      <c r="U25" s="122">
        <f t="shared" si="11"/>
        <v>1388.1036790431558</v>
      </c>
      <c r="V25" s="122">
        <f t="shared" si="11"/>
        <v>1262.6418182800519</v>
      </c>
      <c r="W25" s="122">
        <f t="shared" ref="W25" si="12">SUM(W26:W27)</f>
        <v>1244.7371072778842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2048.4602186892967</v>
      </c>
      <c r="D26" s="98">
        <v>2057.6747908969655</v>
      </c>
      <c r="E26" s="98">
        <v>2318.8612649847405</v>
      </c>
      <c r="F26" s="98">
        <v>2195.9705432602427</v>
      </c>
      <c r="G26" s="98">
        <v>2499.1304213210997</v>
      </c>
      <c r="H26" s="98">
        <v>2266.0438553081958</v>
      </c>
      <c r="I26" s="98">
        <v>2221.9153269223943</v>
      </c>
      <c r="J26" s="98">
        <v>2490.8043545343262</v>
      </c>
      <c r="K26" s="98">
        <v>2394.8433041835447</v>
      </c>
      <c r="L26" s="98">
        <v>2421.3970958020273</v>
      </c>
      <c r="M26" s="98">
        <v>2079.6517094022756</v>
      </c>
      <c r="N26" s="98">
        <v>2147.6831386321091</v>
      </c>
      <c r="O26" s="98">
        <v>2113.9315987390523</v>
      </c>
      <c r="P26" s="98">
        <v>1728.0704032414314</v>
      </c>
      <c r="Q26" s="98">
        <v>1675.0902768265848</v>
      </c>
      <c r="R26" s="98">
        <v>1651.3486456738119</v>
      </c>
      <c r="S26" s="98">
        <v>1612.8512495116431</v>
      </c>
      <c r="T26" s="98">
        <v>1453.0790511825408</v>
      </c>
      <c r="U26" s="98">
        <v>1388.1036790431558</v>
      </c>
      <c r="V26" s="98">
        <v>1262.6418182800519</v>
      </c>
      <c r="W26" s="98">
        <v>1244.7371072778842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192.96284232083502</v>
      </c>
      <c r="D30" s="122">
        <v>144.03353689321852</v>
      </c>
      <c r="E30" s="122">
        <v>170.30390567578965</v>
      </c>
      <c r="F30" s="122">
        <v>224.03489857615116</v>
      </c>
      <c r="G30" s="122">
        <v>94.39141690762122</v>
      </c>
      <c r="H30" s="122">
        <v>76.020488791365665</v>
      </c>
      <c r="I30" s="122">
        <v>33.307773026892875</v>
      </c>
      <c r="J30" s="122">
        <v>95.365359230469352</v>
      </c>
      <c r="K30" s="122">
        <v>134.2727006494446</v>
      </c>
      <c r="L30" s="122">
        <v>129.43254797958099</v>
      </c>
      <c r="M30" s="122">
        <v>162.99567831974207</v>
      </c>
      <c r="N30" s="122">
        <v>82.743042661988511</v>
      </c>
      <c r="O30" s="122">
        <v>50.900008104714296</v>
      </c>
      <c r="P30" s="122">
        <v>34.657031699032309</v>
      </c>
      <c r="Q30" s="122">
        <v>54.427310513954723</v>
      </c>
      <c r="R30" s="122">
        <v>99.984413552070677</v>
      </c>
      <c r="S30" s="122">
        <v>105.12016235408349</v>
      </c>
      <c r="T30" s="122">
        <v>97.560376126532063</v>
      </c>
      <c r="U30" s="122">
        <v>75.804674220605463</v>
      </c>
      <c r="V30" s="122">
        <v>62.807857413268131</v>
      </c>
      <c r="W30" s="122">
        <v>57.490356412023345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465.66675667725229</v>
      </c>
      <c r="D31" s="98">
        <v>457.99861561936501</v>
      </c>
      <c r="E31" s="98">
        <v>449.62329886662411</v>
      </c>
      <c r="F31" s="98">
        <v>507.13964085026078</v>
      </c>
      <c r="G31" s="98">
        <v>460.61116171391848</v>
      </c>
      <c r="H31" s="98">
        <v>449.29781483882277</v>
      </c>
      <c r="I31" s="98">
        <v>411.26281319804724</v>
      </c>
      <c r="J31" s="98">
        <v>392.48029456661453</v>
      </c>
      <c r="K31" s="98">
        <v>396.00963000319393</v>
      </c>
      <c r="L31" s="98">
        <v>422.49421054915939</v>
      </c>
      <c r="M31" s="98">
        <v>464.79166165392246</v>
      </c>
      <c r="N31" s="98">
        <v>422.63539888593959</v>
      </c>
      <c r="O31" s="98">
        <v>392.14792725898309</v>
      </c>
      <c r="P31" s="98">
        <v>343.57809125125135</v>
      </c>
      <c r="Q31" s="98">
        <v>337.45883566953495</v>
      </c>
      <c r="R31" s="98">
        <v>337.70368055317044</v>
      </c>
      <c r="S31" s="98">
        <v>338.30288909970278</v>
      </c>
      <c r="T31" s="98">
        <v>332.35845678906446</v>
      </c>
      <c r="U31" s="98">
        <v>311.39761582659503</v>
      </c>
      <c r="V31" s="98">
        <v>298.30228279644041</v>
      </c>
      <c r="W31" s="98">
        <v>274.77201057489913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72.834648836078557</v>
      </c>
      <c r="D32" s="98">
        <v>84.236915526557993</v>
      </c>
      <c r="E32" s="98">
        <v>69.279696955687243</v>
      </c>
      <c r="F32" s="98">
        <v>97.856473652254351</v>
      </c>
      <c r="G32" s="98">
        <v>75.838632398631816</v>
      </c>
      <c r="H32" s="98">
        <v>75.13641686634061</v>
      </c>
      <c r="I32" s="98">
        <v>69.18242581873902</v>
      </c>
      <c r="J32" s="98">
        <v>83.216548448032015</v>
      </c>
      <c r="K32" s="98">
        <v>70.623746415582914</v>
      </c>
      <c r="L32" s="98">
        <v>69.808574233879654</v>
      </c>
      <c r="M32" s="98">
        <v>90.604887887435353</v>
      </c>
      <c r="N32" s="98">
        <v>63.828063066129275</v>
      </c>
      <c r="O32" s="98">
        <v>58.678122771722506</v>
      </c>
      <c r="P32" s="98">
        <v>76.364251600949459</v>
      </c>
      <c r="Q32" s="98">
        <v>54.344020784641444</v>
      </c>
      <c r="R32" s="98">
        <v>52.575056362533623</v>
      </c>
      <c r="S32" s="98">
        <v>56.317131810671789</v>
      </c>
      <c r="T32" s="98">
        <v>50.408218755102844</v>
      </c>
      <c r="U32" s="98">
        <v>53.274282091641069</v>
      </c>
      <c r="V32" s="98">
        <v>47.518077502112256</v>
      </c>
      <c r="W32" s="98">
        <v>54.018461997294303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72.834648836078557</v>
      </c>
      <c r="D33" s="101">
        <v>84.236915526557993</v>
      </c>
      <c r="E33" s="101">
        <v>69.279696955687243</v>
      </c>
      <c r="F33" s="101">
        <v>97.856473652254351</v>
      </c>
      <c r="G33" s="101">
        <v>75.838632398631816</v>
      </c>
      <c r="H33" s="101">
        <v>75.13641686634061</v>
      </c>
      <c r="I33" s="101">
        <v>69.18242581873902</v>
      </c>
      <c r="J33" s="101">
        <v>83.216548448032015</v>
      </c>
      <c r="K33" s="101">
        <v>70.623746415582914</v>
      </c>
      <c r="L33" s="101">
        <v>69.808574233879654</v>
      </c>
      <c r="M33" s="101">
        <v>90.604887887435353</v>
      </c>
      <c r="N33" s="101">
        <v>63.828063066129275</v>
      </c>
      <c r="O33" s="101">
        <v>58.678122771722506</v>
      </c>
      <c r="P33" s="101">
        <v>76.364251600949459</v>
      </c>
      <c r="Q33" s="101">
        <v>54.344020784641444</v>
      </c>
      <c r="R33" s="101">
        <v>52.575056362533623</v>
      </c>
      <c r="S33" s="101">
        <v>56.317131810671789</v>
      </c>
      <c r="T33" s="101">
        <v>50.408218755102844</v>
      </c>
      <c r="U33" s="101">
        <v>53.274282091641069</v>
      </c>
      <c r="V33" s="101">
        <v>47.518077502112256</v>
      </c>
      <c r="W33" s="101">
        <v>54.018461997294303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73.053115914054928</v>
      </c>
      <c r="D39" s="122">
        <v>83.925169260893469</v>
      </c>
      <c r="E39" s="122">
        <v>101.49773282176703</v>
      </c>
      <c r="F39" s="122">
        <v>101.07252883973418</v>
      </c>
      <c r="G39" s="122">
        <v>66.675513103619522</v>
      </c>
      <c r="H39" s="122">
        <v>61.691114982563043</v>
      </c>
      <c r="I39" s="122">
        <v>55.283729121914732</v>
      </c>
      <c r="J39" s="122">
        <v>111.29502413387982</v>
      </c>
      <c r="K39" s="122">
        <v>76.501416858749096</v>
      </c>
      <c r="L39" s="122">
        <v>69.06725060630815</v>
      </c>
      <c r="M39" s="122">
        <v>65.890223961110053</v>
      </c>
      <c r="N39" s="122">
        <v>61.73671335657324</v>
      </c>
      <c r="O39" s="122">
        <v>51.741101058469425</v>
      </c>
      <c r="P39" s="122">
        <v>61.234287499150653</v>
      </c>
      <c r="Q39" s="122">
        <v>48.201130261479086</v>
      </c>
      <c r="R39" s="122">
        <v>62.184397932905824</v>
      </c>
      <c r="S39" s="122">
        <v>48.538945809491395</v>
      </c>
      <c r="T39" s="122">
        <v>59.943247799465475</v>
      </c>
      <c r="U39" s="122">
        <v>54.268422690908899</v>
      </c>
      <c r="V39" s="122">
        <v>58.390947332063568</v>
      </c>
      <c r="W39" s="122">
        <v>54.22204259874367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226.70581828347744</v>
      </c>
      <c r="D40" s="98">
        <v>230.38226996110154</v>
      </c>
      <c r="E40" s="98">
        <v>225.42804351696833</v>
      </c>
      <c r="F40" s="98">
        <v>241.92125378312639</v>
      </c>
      <c r="G40" s="98">
        <v>226.54986958423373</v>
      </c>
      <c r="H40" s="98">
        <v>217.70529450252604</v>
      </c>
      <c r="I40" s="98">
        <v>198.5504452954504</v>
      </c>
      <c r="J40" s="98">
        <v>194.8916927493234</v>
      </c>
      <c r="K40" s="98">
        <v>185.34792455410462</v>
      </c>
      <c r="L40" s="98">
        <v>180.86761813887631</v>
      </c>
      <c r="M40" s="98">
        <v>185.17937788659938</v>
      </c>
      <c r="N40" s="98">
        <v>160.58603927550732</v>
      </c>
      <c r="O40" s="98">
        <v>160.25307588264664</v>
      </c>
      <c r="P40" s="98">
        <v>165.11543338423459</v>
      </c>
      <c r="Q40" s="98">
        <v>157.76454224301494</v>
      </c>
      <c r="R40" s="98">
        <v>164.55717467669695</v>
      </c>
      <c r="S40" s="98">
        <v>178.61063065845525</v>
      </c>
      <c r="T40" s="98">
        <v>184.39865269677509</v>
      </c>
      <c r="U40" s="98">
        <v>183.45690332882344</v>
      </c>
      <c r="V40" s="98">
        <v>187.17779345497263</v>
      </c>
      <c r="W40" s="98">
        <v>180.98982618437492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2799.7765068532744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3394.8976547385164</v>
      </c>
      <c r="L43" s="117">
        <f t="shared" si="14"/>
        <v>3093.583786385705</v>
      </c>
      <c r="M43" s="117">
        <f t="shared" si="14"/>
        <v>3097.7124117262601</v>
      </c>
      <c r="N43" s="117">
        <f t="shared" si="14"/>
        <v>3011.9303026751722</v>
      </c>
      <c r="O43" s="117">
        <f t="shared" si="14"/>
        <v>3023.4465337261554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2714.2693571521081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2987.6553805098583</v>
      </c>
      <c r="L44" s="122">
        <f t="shared" si="17"/>
        <v>2714.4385334628814</v>
      </c>
      <c r="M44" s="122">
        <f t="shared" si="17"/>
        <v>2696.9107872408604</v>
      </c>
      <c r="N44" s="122">
        <f t="shared" si="17"/>
        <v>2634.3366055494166</v>
      </c>
      <c r="O44" s="122">
        <f t="shared" si="17"/>
        <v>2652.9208469737296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2714.2693571521081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2987.6553805098583</v>
      </c>
      <c r="L45" s="98">
        <v>2714.4385334628814</v>
      </c>
      <c r="M45" s="98">
        <v>2696.9107872408604</v>
      </c>
      <c r="N45" s="98">
        <v>2634.3366055494166</v>
      </c>
      <c r="O45" s="98">
        <v>2652.9208469737296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12.447438069658675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330.73728900325466</v>
      </c>
      <c r="L49" s="122">
        <v>310.07391485249838</v>
      </c>
      <c r="M49" s="122">
        <v>334.91459721525041</v>
      </c>
      <c r="N49" s="122">
        <v>315.85929552296966</v>
      </c>
      <c r="O49" s="122">
        <v>318.78414700552378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613.48603514144838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546.19514453598106</v>
      </c>
      <c r="L50" s="98">
        <v>488.08335722110496</v>
      </c>
      <c r="M50" s="98">
        <v>580.00439114493543</v>
      </c>
      <c r="N50" s="98">
        <v>504.14047227098365</v>
      </c>
      <c r="O50" s="98">
        <v>489.83231700823939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95.954794664228686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97.783145129549482</v>
      </c>
      <c r="L51" s="98">
        <v>80.085732912505648</v>
      </c>
      <c r="M51" s="98">
        <v>112.99992574865023</v>
      </c>
      <c r="N51" s="98">
        <v>75.854131314480412</v>
      </c>
      <c r="O51" s="98">
        <v>73.125272971442101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95.954794664228686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97.783145129549482</v>
      </c>
      <c r="L52" s="101">
        <v>80.085732912505648</v>
      </c>
      <c r="M52" s="101">
        <v>112.99992574865023</v>
      </c>
      <c r="N52" s="101">
        <v>75.854131314480412</v>
      </c>
      <c r="O52" s="101">
        <v>73.125272971442101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73.059711631507483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76.504985225403331</v>
      </c>
      <c r="L58" s="122">
        <v>69.071338070325126</v>
      </c>
      <c r="M58" s="122">
        <v>65.887027270149161</v>
      </c>
      <c r="N58" s="122">
        <v>61.734401602786122</v>
      </c>
      <c r="O58" s="122">
        <v>51.741539746901942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226.70581828347753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185.34792455410459</v>
      </c>
      <c r="L59" s="98">
        <v>180.86761813887625</v>
      </c>
      <c r="M59" s="98">
        <v>185.17937788659935</v>
      </c>
      <c r="N59" s="98">
        <v>160.58603927550732</v>
      </c>
      <c r="O59" s="98">
        <v>160.25307588264661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2160.2081747259836</v>
      </c>
      <c r="D62" s="117">
        <f t="shared" si="21"/>
        <v>2022.387785408331</v>
      </c>
      <c r="E62" s="117">
        <f t="shared" si="21"/>
        <v>2203.8397859903844</v>
      </c>
      <c r="F62" s="117">
        <f t="shared" si="21"/>
        <v>2181.8730403292161</v>
      </c>
      <c r="G62" s="117">
        <f t="shared" si="21"/>
        <v>2577.1919406490729</v>
      </c>
      <c r="H62" s="117">
        <f t="shared" si="21"/>
        <v>2322.7585650815436</v>
      </c>
      <c r="I62" s="117">
        <f t="shared" si="21"/>
        <v>2242.9370946356312</v>
      </c>
      <c r="J62" s="117">
        <f t="shared" si="21"/>
        <v>2157.3265151260175</v>
      </c>
      <c r="K62" s="117">
        <f t="shared" si="21"/>
        <v>2253.6554522555348</v>
      </c>
      <c r="L62" s="117">
        <f t="shared" si="21"/>
        <v>2446.5522523711638</v>
      </c>
      <c r="M62" s="117">
        <f t="shared" si="21"/>
        <v>2215.2064646857634</v>
      </c>
      <c r="N62" s="117">
        <f t="shared" si="21"/>
        <v>2226.2483813598355</v>
      </c>
      <c r="O62" s="117">
        <f t="shared" si="21"/>
        <v>2187.2549969140478</v>
      </c>
      <c r="P62" s="117">
        <f t="shared" si="21"/>
        <v>1721.7414254372277</v>
      </c>
      <c r="Q62" s="117">
        <f t="shared" si="21"/>
        <v>1856.9791563906622</v>
      </c>
      <c r="R62" s="117">
        <f t="shared" ref="R62:V62" si="22">R63+R66+R68+R77</f>
        <v>1805.1590395262422</v>
      </c>
      <c r="S62" s="117">
        <f t="shared" si="22"/>
        <v>1790.036709677747</v>
      </c>
      <c r="T62" s="117">
        <f t="shared" si="22"/>
        <v>1623.5112963896345</v>
      </c>
      <c r="U62" s="117">
        <f t="shared" si="22"/>
        <v>1531.9841236050593</v>
      </c>
      <c r="V62" s="117">
        <f t="shared" si="22"/>
        <v>1493.0327160573611</v>
      </c>
      <c r="W62" s="117">
        <f t="shared" ref="W62" si="23">W63+W66+W68+W77</f>
        <v>1368.5513110814127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1666.1242593843667</v>
      </c>
      <c r="D63" s="122">
        <f t="shared" si="24"/>
        <v>1587.9106915083673</v>
      </c>
      <c r="E63" s="122">
        <f t="shared" si="24"/>
        <v>1812.0389647376148</v>
      </c>
      <c r="F63" s="122">
        <f t="shared" si="24"/>
        <v>1893.4267719642969</v>
      </c>
      <c r="G63" s="122">
        <f t="shared" si="24"/>
        <v>1984.3262231821634</v>
      </c>
      <c r="H63" s="122">
        <f t="shared" si="24"/>
        <v>1811.5493155872846</v>
      </c>
      <c r="I63" s="122">
        <f t="shared" si="24"/>
        <v>1729.7045851904302</v>
      </c>
      <c r="J63" s="122">
        <f t="shared" si="24"/>
        <v>1736.6382989603724</v>
      </c>
      <c r="K63" s="122">
        <f t="shared" si="24"/>
        <v>1766.1238379343947</v>
      </c>
      <c r="L63" s="122">
        <f t="shared" si="24"/>
        <v>1923.7916369878633</v>
      </c>
      <c r="M63" s="122">
        <f t="shared" si="24"/>
        <v>1809.5539702048113</v>
      </c>
      <c r="N63" s="122">
        <f t="shared" si="24"/>
        <v>1776.2288191483533</v>
      </c>
      <c r="O63" s="122">
        <f t="shared" si="24"/>
        <v>1713.8216444133523</v>
      </c>
      <c r="P63" s="122">
        <f t="shared" si="24"/>
        <v>1315.5175340278643</v>
      </c>
      <c r="Q63" s="122">
        <f t="shared" si="24"/>
        <v>1433.063250491768</v>
      </c>
      <c r="R63" s="122">
        <f t="shared" ref="R63:V63" si="25">SUM(R64:R65)</f>
        <v>1383.384821901358</v>
      </c>
      <c r="S63" s="122">
        <f t="shared" si="25"/>
        <v>1348.0736304547991</v>
      </c>
      <c r="T63" s="122">
        <f t="shared" si="25"/>
        <v>1224.3399801867295</v>
      </c>
      <c r="U63" s="122">
        <f t="shared" si="25"/>
        <v>1150.1108319234356</v>
      </c>
      <c r="V63" s="122">
        <f t="shared" si="25"/>
        <v>1075.459172691043</v>
      </c>
      <c r="W63" s="122">
        <f t="shared" ref="W63" si="26">SUM(W64:W65)</f>
        <v>1007.7070505512532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1666.1242593843667</v>
      </c>
      <c r="D64" s="98">
        <v>1587.9106915083673</v>
      </c>
      <c r="E64" s="98">
        <v>1812.0389647376148</v>
      </c>
      <c r="F64" s="98">
        <v>1893.4267719642969</v>
      </c>
      <c r="G64" s="98">
        <v>1984.3262231821634</v>
      </c>
      <c r="H64" s="98">
        <v>1811.5493155872846</v>
      </c>
      <c r="I64" s="98">
        <v>1729.7045851904302</v>
      </c>
      <c r="J64" s="98">
        <v>1736.6382989603724</v>
      </c>
      <c r="K64" s="98">
        <v>1766.1238379343947</v>
      </c>
      <c r="L64" s="98">
        <v>1923.7916369878633</v>
      </c>
      <c r="M64" s="98">
        <v>1809.5539702048113</v>
      </c>
      <c r="N64" s="98">
        <v>1776.2288191483533</v>
      </c>
      <c r="O64" s="98">
        <v>1713.8216444133523</v>
      </c>
      <c r="P64" s="98">
        <v>1315.5175340278643</v>
      </c>
      <c r="Q64" s="98">
        <v>1433.063250491768</v>
      </c>
      <c r="R64" s="98">
        <v>1383.384821901358</v>
      </c>
      <c r="S64" s="98">
        <v>1348.0736304547991</v>
      </c>
      <c r="T64" s="98">
        <v>1224.3399801867295</v>
      </c>
      <c r="U64" s="98">
        <v>1150.1108319234356</v>
      </c>
      <c r="V64" s="98">
        <v>1075.459172691043</v>
      </c>
      <c r="W64" s="98">
        <v>1007.7070505512532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321.09722551791356</v>
      </c>
      <c r="D68" s="122">
        <v>264.84866669785043</v>
      </c>
      <c r="E68" s="122">
        <v>237.96757822298278</v>
      </c>
      <c r="F68" s="122">
        <v>161.08451351406686</v>
      </c>
      <c r="G68" s="122">
        <v>393.47104721442923</v>
      </c>
      <c r="H68" s="122">
        <v>381.63958997597126</v>
      </c>
      <c r="I68" s="122">
        <v>365.25626653329431</v>
      </c>
      <c r="J68" s="122">
        <v>296.29581140054955</v>
      </c>
      <c r="K68" s="122">
        <v>326.34549437895254</v>
      </c>
      <c r="L68" s="122">
        <v>356.08490445515667</v>
      </c>
      <c r="M68" s="122">
        <v>264.57695511707414</v>
      </c>
      <c r="N68" s="122">
        <v>314.01627899947283</v>
      </c>
      <c r="O68" s="122">
        <v>336.8763120710185</v>
      </c>
      <c r="P68" s="122">
        <v>291.31844878663208</v>
      </c>
      <c r="Q68" s="122">
        <v>290.93180228743546</v>
      </c>
      <c r="R68" s="122">
        <v>290.04327034297495</v>
      </c>
      <c r="S68" s="122">
        <v>279.90441818752424</v>
      </c>
      <c r="T68" s="122">
        <v>246.01780727040006</v>
      </c>
      <c r="U68" s="122">
        <v>231.61425653581247</v>
      </c>
      <c r="V68" s="122">
        <v>246.66120446523303</v>
      </c>
      <c r="W68" s="122">
        <v>212.3785893317372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418.55242627732679</v>
      </c>
      <c r="D69" s="98">
        <v>413.33409516311241</v>
      </c>
      <c r="E69" s="98">
        <v>412.4229213902683</v>
      </c>
      <c r="F69" s="98">
        <v>385.75663576208518</v>
      </c>
      <c r="G69" s="98">
        <v>394.03635624032859</v>
      </c>
      <c r="H69" s="98">
        <v>382.0835151741199</v>
      </c>
      <c r="I69" s="98">
        <v>366.14318335595163</v>
      </c>
      <c r="J69" s="98">
        <v>323.75098740853315</v>
      </c>
      <c r="K69" s="98">
        <v>339.80474738674923</v>
      </c>
      <c r="L69" s="98">
        <v>368.37692764327608</v>
      </c>
      <c r="M69" s="98">
        <v>352.93112246537692</v>
      </c>
      <c r="N69" s="98">
        <v>354.04129477662701</v>
      </c>
      <c r="O69" s="98">
        <v>338.50596870683859</v>
      </c>
      <c r="P69" s="98">
        <v>292.29217775195997</v>
      </c>
      <c r="Q69" s="98">
        <v>293.05485518840624</v>
      </c>
      <c r="R69" s="98">
        <v>291.53536310203162</v>
      </c>
      <c r="S69" s="98">
        <v>280.90860540571754</v>
      </c>
      <c r="T69" s="98">
        <v>275.10199530407687</v>
      </c>
      <c r="U69" s="98">
        <v>268.78034508578691</v>
      </c>
      <c r="V69" s="98">
        <v>265.44730546622151</v>
      </c>
      <c r="W69" s="98">
        <v>216.0926311031848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65.471092025056024</v>
      </c>
      <c r="D70" s="98">
        <v>76.032531825151906</v>
      </c>
      <c r="E70" s="98">
        <v>63.593015155229402</v>
      </c>
      <c r="F70" s="98">
        <v>74.336469239181241</v>
      </c>
      <c r="G70" s="98">
        <v>64.901434798319102</v>
      </c>
      <c r="H70" s="98">
        <v>63.915983872397412</v>
      </c>
      <c r="I70" s="98">
        <v>61.740249804713848</v>
      </c>
      <c r="J70" s="98">
        <v>68.559456419455529</v>
      </c>
      <c r="K70" s="98">
        <v>60.734470982079948</v>
      </c>
      <c r="L70" s="98">
        <v>61.239178034044706</v>
      </c>
      <c r="M70" s="98">
        <v>0</v>
      </c>
      <c r="N70" s="98">
        <v>53.632650737223351</v>
      </c>
      <c r="O70" s="98">
        <v>50.962108964352346</v>
      </c>
      <c r="P70" s="98">
        <v>65.019386358220288</v>
      </c>
      <c r="Q70" s="98">
        <v>47.477095388563541</v>
      </c>
      <c r="R70" s="98">
        <v>45.673710084670979</v>
      </c>
      <c r="S70" s="98">
        <v>46.783242575129869</v>
      </c>
      <c r="T70" s="98">
        <v>41.708407132967189</v>
      </c>
      <c r="U70" s="98">
        <v>46.163015281023881</v>
      </c>
      <c r="V70" s="98">
        <v>42.732013183857326</v>
      </c>
      <c r="W70" s="98">
        <v>42.050572825581753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65.471092025056024</v>
      </c>
      <c r="D71" s="101">
        <v>76.032531825151906</v>
      </c>
      <c r="E71" s="101">
        <v>63.593015155229402</v>
      </c>
      <c r="F71" s="101">
        <v>74.336469239181241</v>
      </c>
      <c r="G71" s="101">
        <v>64.901434798319102</v>
      </c>
      <c r="H71" s="101">
        <v>63.915983872397412</v>
      </c>
      <c r="I71" s="101">
        <v>61.740249804713848</v>
      </c>
      <c r="J71" s="101">
        <v>68.559456419455529</v>
      </c>
      <c r="K71" s="101">
        <v>60.734470982079948</v>
      </c>
      <c r="L71" s="101">
        <v>61.239178034044706</v>
      </c>
      <c r="M71" s="101">
        <v>0</v>
      </c>
      <c r="N71" s="101">
        <v>53.632650737223351</v>
      </c>
      <c r="O71" s="101">
        <v>50.962108964352346</v>
      </c>
      <c r="P71" s="101">
        <v>65.019386358220288</v>
      </c>
      <c r="Q71" s="101">
        <v>47.477095388563541</v>
      </c>
      <c r="R71" s="101">
        <v>45.673710084670979</v>
      </c>
      <c r="S71" s="101">
        <v>46.783242575129869</v>
      </c>
      <c r="T71" s="101">
        <v>41.708407132967189</v>
      </c>
      <c r="U71" s="101">
        <v>46.163015281023881</v>
      </c>
      <c r="V71" s="101">
        <v>42.732013183857326</v>
      </c>
      <c r="W71" s="101">
        <v>42.050572825581753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172.98668982370324</v>
      </c>
      <c r="D77" s="122">
        <v>169.62842720211333</v>
      </c>
      <c r="E77" s="122">
        <v>153.8332430297869</v>
      </c>
      <c r="F77" s="122">
        <v>127.36175485085245</v>
      </c>
      <c r="G77" s="122">
        <v>199.39467025248035</v>
      </c>
      <c r="H77" s="122">
        <v>129.56965951828772</v>
      </c>
      <c r="I77" s="122">
        <v>147.97624291190704</v>
      </c>
      <c r="J77" s="122">
        <v>124.39240476509543</v>
      </c>
      <c r="K77" s="122">
        <v>161.18611994218728</v>
      </c>
      <c r="L77" s="122">
        <v>166.67571092814399</v>
      </c>
      <c r="M77" s="122">
        <v>141.07553936387794</v>
      </c>
      <c r="N77" s="122">
        <v>136.00328321200968</v>
      </c>
      <c r="O77" s="122">
        <v>136.55704042967699</v>
      </c>
      <c r="P77" s="122">
        <v>114.90544262273147</v>
      </c>
      <c r="Q77" s="122">
        <v>132.98410361145875</v>
      </c>
      <c r="R77" s="122">
        <v>131.73094728190927</v>
      </c>
      <c r="S77" s="122">
        <v>162.05866103542368</v>
      </c>
      <c r="T77" s="122">
        <v>153.15350893250499</v>
      </c>
      <c r="U77" s="122">
        <v>150.25903514581103</v>
      </c>
      <c r="V77" s="122">
        <v>170.91233890108526</v>
      </c>
      <c r="W77" s="122">
        <v>148.46567119842223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204.6558412223994</v>
      </c>
      <c r="D78" s="98">
        <v>206.17194307428315</v>
      </c>
      <c r="E78" s="98">
        <v>208.36582836583489</v>
      </c>
      <c r="F78" s="98">
        <v>202.1372145034959</v>
      </c>
      <c r="G78" s="98">
        <v>208.58464069146109</v>
      </c>
      <c r="H78" s="98">
        <v>202.02469166211111</v>
      </c>
      <c r="I78" s="98">
        <v>176.43548914769829</v>
      </c>
      <c r="J78" s="98">
        <v>157.53888464707649</v>
      </c>
      <c r="K78" s="98">
        <v>163.5801475950968</v>
      </c>
      <c r="L78" s="98">
        <v>168.32598568876557</v>
      </c>
      <c r="M78" s="98">
        <v>164.8247599003266</v>
      </c>
      <c r="N78" s="98">
        <v>141.77475934288358</v>
      </c>
      <c r="O78" s="98">
        <v>148.82334479854967</v>
      </c>
      <c r="P78" s="98">
        <v>136.96564809658739</v>
      </c>
      <c r="Q78" s="98">
        <v>140.97757518756148</v>
      </c>
      <c r="R78" s="98">
        <v>144.83418793563442</v>
      </c>
      <c r="S78" s="98">
        <v>163.42188885831285</v>
      </c>
      <c r="T78" s="98">
        <v>159.77798677728521</v>
      </c>
      <c r="U78" s="98">
        <v>164.18958384067599</v>
      </c>
      <c r="V78" s="98">
        <v>174.82803989909743</v>
      </c>
      <c r="W78" s="98">
        <v>152.23636975160716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255.53731558201076</v>
      </c>
      <c r="D81" s="117">
        <f t="shared" si="28"/>
        <v>211.87634883221358</v>
      </c>
      <c r="E81" s="117">
        <f t="shared" si="28"/>
        <v>247.18718365801948</v>
      </c>
      <c r="F81" s="117">
        <f t="shared" si="28"/>
        <v>276.29439184763601</v>
      </c>
      <c r="G81" s="117">
        <f t="shared" si="28"/>
        <v>150.62578204807056</v>
      </c>
      <c r="H81" s="117">
        <f t="shared" si="28"/>
        <v>129.12567190250326</v>
      </c>
      <c r="I81" s="117">
        <f t="shared" si="28"/>
        <v>83.899802941337782</v>
      </c>
      <c r="J81" s="117">
        <f t="shared" si="28"/>
        <v>182.47314077961755</v>
      </c>
      <c r="K81" s="117">
        <f t="shared" si="28"/>
        <v>198.88165033730203</v>
      </c>
      <c r="L81" s="117">
        <f t="shared" si="28"/>
        <v>189.41171020960675</v>
      </c>
      <c r="M81" s="117">
        <f t="shared" si="28"/>
        <v>209.80276969302744</v>
      </c>
      <c r="N81" s="117">
        <f t="shared" si="28"/>
        <v>132.00168911573252</v>
      </c>
      <c r="O81" s="117">
        <f t="shared" si="28"/>
        <v>94.99856877827672</v>
      </c>
      <c r="P81" s="117">
        <f t="shared" si="28"/>
        <v>89.539357294528401</v>
      </c>
      <c r="Q81" s="117">
        <f t="shared" si="28"/>
        <v>95.060168083177899</v>
      </c>
      <c r="R81" s="117">
        <f t="shared" ref="R81:V81" si="29">R82+R85+R87+R100</f>
        <v>145.27799084269614</v>
      </c>
      <c r="S81" s="117">
        <f t="shared" si="29"/>
        <v>133.86606139759849</v>
      </c>
      <c r="T81" s="117">
        <f t="shared" si="29"/>
        <v>139.50990746149893</v>
      </c>
      <c r="U81" s="117">
        <f t="shared" si="29"/>
        <v>114.34800633459972</v>
      </c>
      <c r="V81" s="117">
        <f t="shared" si="29"/>
        <v>109.01777013198526</v>
      </c>
      <c r="W81" s="117">
        <f t="shared" ref="W81" si="30">W82+W85+W87+W100</f>
        <v>95.634108889628067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184.18709466466314</v>
      </c>
      <c r="D87" s="122">
        <v>130.45039936869449</v>
      </c>
      <c r="E87" s="122">
        <v>149.45537523699852</v>
      </c>
      <c r="F87" s="122">
        <v>181.27009670988852</v>
      </c>
      <c r="G87" s="122">
        <v>86.58365629921866</v>
      </c>
      <c r="H87" s="122">
        <v>70.226945158252519</v>
      </c>
      <c r="I87" s="122">
        <v>31.312174501971086</v>
      </c>
      <c r="J87" s="122">
        <v>80.926729646191859</v>
      </c>
      <c r="K87" s="122">
        <v>124.81687721250938</v>
      </c>
      <c r="L87" s="122">
        <v>121.81633558472463</v>
      </c>
      <c r="M87" s="122">
        <v>146.26213182857737</v>
      </c>
      <c r="N87" s="122">
        <v>73.899262353636942</v>
      </c>
      <c r="O87" s="122">
        <v>46.429743400673551</v>
      </c>
      <c r="P87" s="122">
        <v>32.23250667588286</v>
      </c>
      <c r="Q87" s="122">
        <v>50.032283119508641</v>
      </c>
      <c r="R87" s="122">
        <v>87.085630123190015</v>
      </c>
      <c r="S87" s="122">
        <v>87.288767851112638</v>
      </c>
      <c r="T87" s="122">
        <v>81.822850772472989</v>
      </c>
      <c r="U87" s="122">
        <v>62.087754028278141</v>
      </c>
      <c r="V87" s="122">
        <v>53.183396671535732</v>
      </c>
      <c r="W87" s="122">
        <v>43.850109121571023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465.66675667725224</v>
      </c>
      <c r="D92" s="101">
        <v>457.99861561936513</v>
      </c>
      <c r="E92" s="101">
        <v>449.62329886662411</v>
      </c>
      <c r="F92" s="101">
        <v>507.13964085026083</v>
      </c>
      <c r="G92" s="101">
        <v>460.61116171391853</v>
      </c>
      <c r="H92" s="101">
        <v>449.29781483882272</v>
      </c>
      <c r="I92" s="101">
        <v>411.26281319804724</v>
      </c>
      <c r="J92" s="101">
        <v>392.48029456661459</v>
      </c>
      <c r="K92" s="101">
        <v>396.00963000319382</v>
      </c>
      <c r="L92" s="101">
        <v>422.4942105491595</v>
      </c>
      <c r="M92" s="101">
        <v>464.79166165392246</v>
      </c>
      <c r="N92" s="101">
        <v>422.63539888593959</v>
      </c>
      <c r="O92" s="101">
        <v>392.14792725898315</v>
      </c>
      <c r="P92" s="101">
        <v>343.57809125125141</v>
      </c>
      <c r="Q92" s="101">
        <v>337.45883566953495</v>
      </c>
      <c r="R92" s="101">
        <v>337.70368055317044</v>
      </c>
      <c r="S92" s="101">
        <v>338.30288909970267</v>
      </c>
      <c r="T92" s="101">
        <v>332.35845678906446</v>
      </c>
      <c r="U92" s="101">
        <v>311.39761582659509</v>
      </c>
      <c r="V92" s="101">
        <v>298.30228279644041</v>
      </c>
      <c r="W92" s="101">
        <v>274.77201057489907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72.834648836078557</v>
      </c>
      <c r="D93" s="104">
        <v>84.236915526557965</v>
      </c>
      <c r="E93" s="104">
        <v>69.279696955687243</v>
      </c>
      <c r="F93" s="104">
        <v>97.856473652254351</v>
      </c>
      <c r="G93" s="104">
        <v>75.838632398631802</v>
      </c>
      <c r="H93" s="104">
        <v>75.13641686634061</v>
      </c>
      <c r="I93" s="104">
        <v>69.18242581873902</v>
      </c>
      <c r="J93" s="104">
        <v>83.216548448032</v>
      </c>
      <c r="K93" s="104">
        <v>70.623746415582914</v>
      </c>
      <c r="L93" s="104">
        <v>69.808574233879654</v>
      </c>
      <c r="M93" s="104">
        <v>90.604887887435339</v>
      </c>
      <c r="N93" s="104">
        <v>63.828063066129268</v>
      </c>
      <c r="O93" s="104">
        <v>58.678122771722499</v>
      </c>
      <c r="P93" s="104">
        <v>76.364251600949459</v>
      </c>
      <c r="Q93" s="104">
        <v>54.344020784641451</v>
      </c>
      <c r="R93" s="104">
        <v>52.575056362533623</v>
      </c>
      <c r="S93" s="104">
        <v>56.317131810671796</v>
      </c>
      <c r="T93" s="104">
        <v>50.408218755102851</v>
      </c>
      <c r="U93" s="104">
        <v>53.274282091641069</v>
      </c>
      <c r="V93" s="104">
        <v>47.518077502112263</v>
      </c>
      <c r="W93" s="104">
        <v>54.018461997294303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72.834648836078557</v>
      </c>
      <c r="D94" s="98">
        <v>84.236915526557965</v>
      </c>
      <c r="E94" s="98">
        <v>69.279696955687243</v>
      </c>
      <c r="F94" s="98">
        <v>97.856473652254351</v>
      </c>
      <c r="G94" s="98">
        <v>75.838632398631802</v>
      </c>
      <c r="H94" s="98">
        <v>75.13641686634061</v>
      </c>
      <c r="I94" s="98">
        <v>69.18242581873902</v>
      </c>
      <c r="J94" s="98">
        <v>83.216548448032</v>
      </c>
      <c r="K94" s="98">
        <v>70.623746415582914</v>
      </c>
      <c r="L94" s="98">
        <v>69.808574233879654</v>
      </c>
      <c r="M94" s="98">
        <v>90.604887887435339</v>
      </c>
      <c r="N94" s="98">
        <v>63.828063066129268</v>
      </c>
      <c r="O94" s="98">
        <v>58.678122771722499</v>
      </c>
      <c r="P94" s="98">
        <v>76.364251600949459</v>
      </c>
      <c r="Q94" s="98">
        <v>54.344020784641451</v>
      </c>
      <c r="R94" s="98">
        <v>52.575056362533623</v>
      </c>
      <c r="S94" s="98">
        <v>56.317131810671796</v>
      </c>
      <c r="T94" s="98">
        <v>50.408218755102851</v>
      </c>
      <c r="U94" s="98">
        <v>53.274282091641069</v>
      </c>
      <c r="V94" s="98">
        <v>47.518077502112263</v>
      </c>
      <c r="W94" s="98">
        <v>54.018461997294303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71.350220917347627</v>
      </c>
      <c r="D100" s="122">
        <v>81.425949463519103</v>
      </c>
      <c r="E100" s="122">
        <v>97.731808421020958</v>
      </c>
      <c r="F100" s="122">
        <v>95.024295137747458</v>
      </c>
      <c r="G100" s="122">
        <v>64.042125748851902</v>
      </c>
      <c r="H100" s="122">
        <v>58.898726744250752</v>
      </c>
      <c r="I100" s="122">
        <v>52.587628439366689</v>
      </c>
      <c r="J100" s="122">
        <v>101.54641113342571</v>
      </c>
      <c r="K100" s="122">
        <v>74.064773124792652</v>
      </c>
      <c r="L100" s="122">
        <v>67.595374624882126</v>
      </c>
      <c r="M100" s="122">
        <v>63.540637864450076</v>
      </c>
      <c r="N100" s="122">
        <v>58.102426762095583</v>
      </c>
      <c r="O100" s="122">
        <v>48.568825377603169</v>
      </c>
      <c r="P100" s="122">
        <v>57.306850618645541</v>
      </c>
      <c r="Q100" s="122">
        <v>45.027884963669251</v>
      </c>
      <c r="R100" s="122">
        <v>58.192360719506134</v>
      </c>
      <c r="S100" s="122">
        <v>46.577293546485855</v>
      </c>
      <c r="T100" s="122">
        <v>57.687056689025937</v>
      </c>
      <c r="U100" s="122">
        <v>52.260252306321568</v>
      </c>
      <c r="V100" s="122">
        <v>55.834373460449527</v>
      </c>
      <c r="W100" s="122">
        <v>51.783999768057036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226.70581828347741</v>
      </c>
      <c r="D102" s="98">
        <v>230.3822699611016</v>
      </c>
      <c r="E102" s="98">
        <v>225.4280435169683</v>
      </c>
      <c r="F102" s="98">
        <v>241.92125378312647</v>
      </c>
      <c r="G102" s="98">
        <v>226.5498695842337</v>
      </c>
      <c r="H102" s="98">
        <v>217.70529450252602</v>
      </c>
      <c r="I102" s="98">
        <v>198.5504452954504</v>
      </c>
      <c r="J102" s="98">
        <v>194.8916927493234</v>
      </c>
      <c r="K102" s="98">
        <v>185.34792455410459</v>
      </c>
      <c r="L102" s="98">
        <v>180.86761813887622</v>
      </c>
      <c r="M102" s="98">
        <v>185.17937788659941</v>
      </c>
      <c r="N102" s="98">
        <v>160.58603927550732</v>
      </c>
      <c r="O102" s="98">
        <v>160.25307588264664</v>
      </c>
      <c r="P102" s="98">
        <v>165.11543338423459</v>
      </c>
      <c r="Q102" s="98">
        <v>157.76454224301492</v>
      </c>
      <c r="R102" s="98">
        <v>164.55717467669695</v>
      </c>
      <c r="S102" s="98">
        <v>178.61063065845525</v>
      </c>
      <c r="T102" s="98">
        <v>184.39865269677506</v>
      </c>
      <c r="U102" s="98">
        <v>183.45690332882347</v>
      </c>
      <c r="V102" s="98">
        <v>187.17779345497266</v>
      </c>
      <c r="W102" s="98">
        <v>180.98982618437495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73.346000032889776</v>
      </c>
      <c r="D105" s="117">
        <f t="shared" si="35"/>
        <v>81.311389398035871</v>
      </c>
      <c r="E105" s="117">
        <f t="shared" si="35"/>
        <v>96.612018650129272</v>
      </c>
      <c r="F105" s="117">
        <f t="shared" si="35"/>
        <v>100.80052240963602</v>
      </c>
      <c r="G105" s="117">
        <f t="shared" si="35"/>
        <v>67.964960875270137</v>
      </c>
      <c r="H105" s="117">
        <f t="shared" si="35"/>
        <v>61.295665442458798</v>
      </c>
      <c r="I105" s="117">
        <f t="shared" si="35"/>
        <v>54.918208273209686</v>
      </c>
      <c r="J105" s="117">
        <f t="shared" si="35"/>
        <v>111.36668157104194</v>
      </c>
      <c r="K105" s="117">
        <f t="shared" si="35"/>
        <v>84.24905661550207</v>
      </c>
      <c r="L105" s="117">
        <f t="shared" si="35"/>
        <v>0</v>
      </c>
      <c r="M105" s="117">
        <f t="shared" si="35"/>
        <v>69.442266707474758</v>
      </c>
      <c r="N105" s="117">
        <f t="shared" si="35"/>
        <v>61.763861259810525</v>
      </c>
      <c r="O105" s="117">
        <f t="shared" si="35"/>
        <v>53.417691960882209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59.83897260970798</v>
      </c>
      <c r="S105" s="117">
        <f t="shared" si="36"/>
        <v>49.271898112677306</v>
      </c>
      <c r="T105" s="117">
        <f t="shared" si="36"/>
        <v>57.227168078309504</v>
      </c>
      <c r="U105" s="117">
        <f t="shared" si="36"/>
        <v>56.934901033083136</v>
      </c>
      <c r="V105" s="117">
        <f t="shared" si="36"/>
        <v>58.827306514419966</v>
      </c>
      <c r="W105" s="117">
        <f t="shared" ref="W105" si="37">W106+W109+W111+W120</f>
        <v>50.677151331624991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73.346000032889776</v>
      </c>
      <c r="D120" s="122">
        <v>81.311389398035871</v>
      </c>
      <c r="E120" s="122">
        <v>96.612018650129272</v>
      </c>
      <c r="F120" s="122">
        <v>100.80052240963602</v>
      </c>
      <c r="G120" s="122">
        <v>67.964960875270137</v>
      </c>
      <c r="H120" s="122">
        <v>61.295665442458798</v>
      </c>
      <c r="I120" s="122">
        <v>54.918208273209686</v>
      </c>
      <c r="J120" s="122">
        <v>111.36668157104194</v>
      </c>
      <c r="K120" s="122">
        <v>84.24905661550207</v>
      </c>
      <c r="L120" s="122">
        <v>0</v>
      </c>
      <c r="M120" s="122">
        <v>69.442266707474758</v>
      </c>
      <c r="N120" s="122">
        <v>61.763861259810525</v>
      </c>
      <c r="O120" s="122">
        <v>53.417691960882209</v>
      </c>
      <c r="P120" s="122">
        <v>0</v>
      </c>
      <c r="Q120" s="122">
        <v>0</v>
      </c>
      <c r="R120" s="122">
        <v>59.83897260970798</v>
      </c>
      <c r="S120" s="122">
        <v>49.271898112677306</v>
      </c>
      <c r="T120" s="122">
        <v>57.227168078309504</v>
      </c>
      <c r="U120" s="122">
        <v>56.934901033083136</v>
      </c>
      <c r="V120" s="122">
        <v>58.827306514419966</v>
      </c>
      <c r="W120" s="122">
        <v>50.677151331624991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226.7058182834775</v>
      </c>
      <c r="D121" s="98">
        <v>230.38226996110163</v>
      </c>
      <c r="E121" s="98">
        <v>225.4280435169683</v>
      </c>
      <c r="F121" s="98">
        <v>241.92125378312645</v>
      </c>
      <c r="G121" s="98">
        <v>226.54986958423379</v>
      </c>
      <c r="H121" s="98">
        <v>217.70529450252607</v>
      </c>
      <c r="I121" s="98">
        <v>198.5504452954504</v>
      </c>
      <c r="J121" s="98">
        <v>194.8916927493234</v>
      </c>
      <c r="K121" s="98">
        <v>185.34792455410457</v>
      </c>
      <c r="L121" s="98">
        <v>0</v>
      </c>
      <c r="M121" s="98">
        <v>185.17937788659935</v>
      </c>
      <c r="N121" s="98">
        <v>160.58603927550737</v>
      </c>
      <c r="O121" s="98">
        <v>160.25307588264664</v>
      </c>
      <c r="P121" s="98">
        <v>0</v>
      </c>
      <c r="Q121" s="98">
        <v>0</v>
      </c>
      <c r="R121" s="98">
        <v>164.55717467669695</v>
      </c>
      <c r="S121" s="98">
        <v>178.61063065845522</v>
      </c>
      <c r="T121" s="98">
        <v>184.39865269677506</v>
      </c>
      <c r="U121" s="98">
        <v>183.45690332882344</v>
      </c>
      <c r="V121" s="98">
        <v>187.17779345497263</v>
      </c>
      <c r="W121" s="98">
        <v>180.98982618437498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101.07141158053881</v>
      </c>
      <c r="G124" s="117">
        <f t="shared" si="42"/>
        <v>66.632314583598159</v>
      </c>
      <c r="H124" s="117">
        <f t="shared" si="42"/>
        <v>61.670783084333308</v>
      </c>
      <c r="I124" s="117">
        <f t="shared" si="42"/>
        <v>0</v>
      </c>
      <c r="J124" s="117">
        <f t="shared" si="42"/>
        <v>111.31054917105656</v>
      </c>
      <c r="K124" s="117">
        <f t="shared" si="42"/>
        <v>76.504327702151571</v>
      </c>
      <c r="L124" s="117">
        <f t="shared" si="42"/>
        <v>69.071363465097249</v>
      </c>
      <c r="M124" s="117">
        <f t="shared" si="42"/>
        <v>65.886782351861001</v>
      </c>
      <c r="N124" s="117">
        <f t="shared" si="42"/>
        <v>61.734462963215435</v>
      </c>
      <c r="O124" s="117">
        <f t="shared" si="42"/>
        <v>51.742000973555449</v>
      </c>
      <c r="P124" s="117">
        <f t="shared" si="42"/>
        <v>61.235042803554052</v>
      </c>
      <c r="Q124" s="117">
        <f t="shared" si="42"/>
        <v>48.1997213554897</v>
      </c>
      <c r="R124" s="117">
        <f t="shared" ref="R124:V124" si="43">R125+R128+R130+R139</f>
        <v>62.18764542831228</v>
      </c>
      <c r="S124" s="117">
        <f t="shared" si="43"/>
        <v>48.530910418964076</v>
      </c>
      <c r="T124" s="117">
        <f t="shared" si="43"/>
        <v>59.93450314072566</v>
      </c>
      <c r="U124" s="117">
        <f t="shared" si="43"/>
        <v>54.271485776100157</v>
      </c>
      <c r="V124" s="117">
        <f t="shared" si="43"/>
        <v>0</v>
      </c>
      <c r="W124" s="117">
        <f t="shared" ref="W124" si="44">W125+W128+W130+W139</f>
        <v>0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101.07141158053881</v>
      </c>
      <c r="G139" s="122">
        <v>66.632314583598159</v>
      </c>
      <c r="H139" s="122">
        <v>61.670783084333308</v>
      </c>
      <c r="I139" s="122">
        <v>0</v>
      </c>
      <c r="J139" s="122">
        <v>111.31054917105656</v>
      </c>
      <c r="K139" s="122">
        <v>76.504327702151571</v>
      </c>
      <c r="L139" s="122">
        <v>69.071363465097249</v>
      </c>
      <c r="M139" s="122">
        <v>65.886782351861001</v>
      </c>
      <c r="N139" s="122">
        <v>61.734462963215435</v>
      </c>
      <c r="O139" s="122">
        <v>51.742000973555449</v>
      </c>
      <c r="P139" s="122">
        <v>61.235042803554052</v>
      </c>
      <c r="Q139" s="122">
        <v>48.1997213554897</v>
      </c>
      <c r="R139" s="122">
        <v>62.18764542831228</v>
      </c>
      <c r="S139" s="122">
        <v>48.530910418964076</v>
      </c>
      <c r="T139" s="122">
        <v>59.93450314072566</v>
      </c>
      <c r="U139" s="122">
        <v>54.271485776100157</v>
      </c>
      <c r="V139" s="122">
        <v>0</v>
      </c>
      <c r="W139" s="122">
        <v>0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241.92125378312645</v>
      </c>
      <c r="G140" s="98">
        <v>226.54986958423373</v>
      </c>
      <c r="H140" s="98">
        <v>217.70529450252602</v>
      </c>
      <c r="I140" s="98">
        <v>0</v>
      </c>
      <c r="J140" s="98">
        <v>194.89169274932343</v>
      </c>
      <c r="K140" s="98">
        <v>185.34792455410459</v>
      </c>
      <c r="L140" s="98">
        <v>180.86761813887625</v>
      </c>
      <c r="M140" s="98">
        <v>185.17937788659935</v>
      </c>
      <c r="N140" s="98">
        <v>160.58603927550735</v>
      </c>
      <c r="O140" s="98">
        <v>160.25307588264664</v>
      </c>
      <c r="P140" s="98">
        <v>165.11543338423462</v>
      </c>
      <c r="Q140" s="98">
        <v>157.76454224301492</v>
      </c>
      <c r="R140" s="98">
        <v>164.55717467669697</v>
      </c>
      <c r="S140" s="98">
        <v>178.61063065845525</v>
      </c>
      <c r="T140" s="98">
        <v>184.39865269677509</v>
      </c>
      <c r="U140" s="98">
        <v>183.45690332882342</v>
      </c>
      <c r="V140" s="98">
        <v>0</v>
      </c>
      <c r="W140" s="98">
        <v>0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266.1952594408541</v>
      </c>
      <c r="D143" s="117">
        <f t="shared" si="49"/>
        <v>227.85441658724412</v>
      </c>
      <c r="E143" s="117">
        <f t="shared" si="49"/>
        <v>271.90590173435817</v>
      </c>
      <c r="F143" s="117">
        <f t="shared" si="49"/>
        <v>325.02777967486236</v>
      </c>
      <c r="G143" s="117">
        <f t="shared" si="49"/>
        <v>161.05624385877735</v>
      </c>
      <c r="H143" s="117">
        <f t="shared" si="49"/>
        <v>137.63408027912413</v>
      </c>
      <c r="I143" s="117">
        <f t="shared" si="49"/>
        <v>88.60552416535856</v>
      </c>
      <c r="J143" s="117">
        <f t="shared" si="49"/>
        <v>206.63892059677207</v>
      </c>
      <c r="K143" s="117">
        <f t="shared" si="49"/>
        <v>210.75194119873478</v>
      </c>
      <c r="L143" s="117">
        <f t="shared" si="49"/>
        <v>198.52252223454164</v>
      </c>
      <c r="M143" s="117">
        <f t="shared" si="49"/>
        <v>228.88316107797863</v>
      </c>
      <c r="N143" s="117">
        <f t="shared" si="49"/>
        <v>144.43970395148747</v>
      </c>
      <c r="O143" s="117">
        <f t="shared" si="49"/>
        <v>102.60006517062264</v>
      </c>
      <c r="P143" s="117">
        <f t="shared" si="49"/>
        <v>95.896518731633876</v>
      </c>
      <c r="Q143" s="117">
        <f t="shared" si="49"/>
        <v>102.61429853991018</v>
      </c>
      <c r="R143" s="117">
        <f t="shared" ref="R143:V143" si="50">R144+R146+R148+R157</f>
        <v>162.19207488150394</v>
      </c>
      <c r="S143" s="117">
        <f t="shared" si="50"/>
        <v>153.67559692472193</v>
      </c>
      <c r="T143" s="117">
        <f t="shared" si="50"/>
        <v>157.4846306851293</v>
      </c>
      <c r="U143" s="117">
        <f t="shared" si="50"/>
        <v>130.08312792038635</v>
      </c>
      <c r="V143" s="117">
        <f t="shared" si="50"/>
        <v>121.19460547148823</v>
      </c>
      <c r="W143" s="117">
        <f t="shared" ref="W143" si="51">W144+W146+W148+W157</f>
        <v>111.71359387623599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193.14036997320542</v>
      </c>
      <c r="D148" s="122">
        <v>143.96597155641709</v>
      </c>
      <c r="E148" s="122">
        <v>170.37583558522951</v>
      </c>
      <c r="F148" s="122">
        <v>223.96768510451483</v>
      </c>
      <c r="G148" s="122">
        <v>94.375371313134451</v>
      </c>
      <c r="H148" s="122">
        <v>75.962323634147538</v>
      </c>
      <c r="I148" s="122">
        <v>33.341202691428464</v>
      </c>
      <c r="J148" s="122">
        <v>95.346881573699989</v>
      </c>
      <c r="K148" s="122">
        <v>134.24204210954045</v>
      </c>
      <c r="L148" s="122">
        <v>129.44867218544246</v>
      </c>
      <c r="M148" s="122">
        <v>162.99555224826753</v>
      </c>
      <c r="N148" s="122">
        <v>82.712664298105821</v>
      </c>
      <c r="O148" s="122">
        <v>50.853110438968919</v>
      </c>
      <c r="P148" s="122">
        <v>34.665592940180524</v>
      </c>
      <c r="Q148" s="122">
        <v>54.416715542625461</v>
      </c>
      <c r="R148" s="122">
        <v>100.0056588244792</v>
      </c>
      <c r="S148" s="122">
        <v>105.14883335732992</v>
      </c>
      <c r="T148" s="122">
        <v>97.549439784175078</v>
      </c>
      <c r="U148" s="122">
        <v>75.807854340579169</v>
      </c>
      <c r="V148" s="122">
        <v>62.808623368764593</v>
      </c>
      <c r="W148" s="122">
        <v>57.492267300373648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465.66675667725218</v>
      </c>
      <c r="D149" s="98">
        <v>457.99861561936507</v>
      </c>
      <c r="E149" s="98">
        <v>449.623298866624</v>
      </c>
      <c r="F149" s="98">
        <v>507.13964085026078</v>
      </c>
      <c r="G149" s="98">
        <v>460.61116171391853</v>
      </c>
      <c r="H149" s="98">
        <v>449.29781483882277</v>
      </c>
      <c r="I149" s="98">
        <v>411.2628131980473</v>
      </c>
      <c r="J149" s="98">
        <v>392.48029456661453</v>
      </c>
      <c r="K149" s="98">
        <v>396.00963000319382</v>
      </c>
      <c r="L149" s="98">
        <v>422.49421054915939</v>
      </c>
      <c r="M149" s="98">
        <v>464.79166165392252</v>
      </c>
      <c r="N149" s="98">
        <v>422.63539888593959</v>
      </c>
      <c r="O149" s="98">
        <v>392.14792725898315</v>
      </c>
      <c r="P149" s="98">
        <v>343.57809125125129</v>
      </c>
      <c r="Q149" s="98">
        <v>337.45883566953501</v>
      </c>
      <c r="R149" s="98">
        <v>337.70368055317044</v>
      </c>
      <c r="S149" s="98">
        <v>338.30288909970278</v>
      </c>
      <c r="T149" s="98">
        <v>332.35845678906435</v>
      </c>
      <c r="U149" s="98">
        <v>311.39761582659503</v>
      </c>
      <c r="V149" s="98">
        <v>298.30228279644047</v>
      </c>
      <c r="W149" s="98">
        <v>274.77201057489918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97.856473652254351</v>
      </c>
      <c r="G150" s="98">
        <v>75.838632398631802</v>
      </c>
      <c r="H150" s="98">
        <v>75.13641686634061</v>
      </c>
      <c r="I150" s="98">
        <v>69.182425818739006</v>
      </c>
      <c r="J150" s="98">
        <v>83.216548448032015</v>
      </c>
      <c r="K150" s="98">
        <v>70.623746415582914</v>
      </c>
      <c r="L150" s="98">
        <v>69.808574233879654</v>
      </c>
      <c r="M150" s="98">
        <v>90.604887887435339</v>
      </c>
      <c r="N150" s="98">
        <v>63.828063066129246</v>
      </c>
      <c r="O150" s="98">
        <v>58.678122771722506</v>
      </c>
      <c r="P150" s="98">
        <v>76.364251600949459</v>
      </c>
      <c r="Q150" s="98">
        <v>54.344020784641465</v>
      </c>
      <c r="R150" s="98">
        <v>52.575056362533623</v>
      </c>
      <c r="S150" s="98">
        <v>56.317131810671789</v>
      </c>
      <c r="T150" s="98">
        <v>50.408218755102844</v>
      </c>
      <c r="U150" s="98">
        <v>53.274282091641062</v>
      </c>
      <c r="V150" s="98">
        <v>47.518077502112256</v>
      </c>
      <c r="W150" s="98">
        <v>54.018461997294303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97.856473652254351</v>
      </c>
      <c r="G151" s="101">
        <v>75.838632398631802</v>
      </c>
      <c r="H151" s="101">
        <v>75.13641686634061</v>
      </c>
      <c r="I151" s="101">
        <v>69.182425818739006</v>
      </c>
      <c r="J151" s="101">
        <v>83.216548448032015</v>
      </c>
      <c r="K151" s="101">
        <v>70.623746415582914</v>
      </c>
      <c r="L151" s="101">
        <v>69.808574233879654</v>
      </c>
      <c r="M151" s="101">
        <v>90.604887887435339</v>
      </c>
      <c r="N151" s="101">
        <v>63.828063066129246</v>
      </c>
      <c r="O151" s="101">
        <v>58.678122771722506</v>
      </c>
      <c r="P151" s="101">
        <v>76.364251600949459</v>
      </c>
      <c r="Q151" s="101">
        <v>54.344020784641465</v>
      </c>
      <c r="R151" s="101">
        <v>52.575056362533623</v>
      </c>
      <c r="S151" s="101">
        <v>56.317131810671789</v>
      </c>
      <c r="T151" s="101">
        <v>50.408218755102844</v>
      </c>
      <c r="U151" s="101">
        <v>53.274282091641062</v>
      </c>
      <c r="V151" s="101">
        <v>47.518077502112256</v>
      </c>
      <c r="W151" s="101">
        <v>54.018461997294303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73.05488946764865</v>
      </c>
      <c r="D157" s="122">
        <v>83.888445030827029</v>
      </c>
      <c r="E157" s="122">
        <v>101.53006614912863</v>
      </c>
      <c r="F157" s="122">
        <v>101.06009457034753</v>
      </c>
      <c r="G157" s="122">
        <v>66.680872545642885</v>
      </c>
      <c r="H157" s="122">
        <v>61.671756644976583</v>
      </c>
      <c r="I157" s="122">
        <v>55.264321473930096</v>
      </c>
      <c r="J157" s="122">
        <v>111.29203902307208</v>
      </c>
      <c r="K157" s="122">
        <v>76.509899089194334</v>
      </c>
      <c r="L157" s="122">
        <v>69.073850049099178</v>
      </c>
      <c r="M157" s="122">
        <v>65.887608829711098</v>
      </c>
      <c r="N157" s="122">
        <v>61.727039653381659</v>
      </c>
      <c r="O157" s="122">
        <v>51.746954731653723</v>
      </c>
      <c r="P157" s="122">
        <v>61.230925791453345</v>
      </c>
      <c r="Q157" s="122">
        <v>48.197582997284712</v>
      </c>
      <c r="R157" s="122">
        <v>62.186416057024751</v>
      </c>
      <c r="S157" s="122">
        <v>48.52676356739201</v>
      </c>
      <c r="T157" s="122">
        <v>59.935190900954233</v>
      </c>
      <c r="U157" s="122">
        <v>54.275273579807191</v>
      </c>
      <c r="V157" s="122">
        <v>58.385982102723638</v>
      </c>
      <c r="W157" s="122">
        <v>54.221326575862335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226.70581828347744</v>
      </c>
      <c r="D158" s="98">
        <v>230.38226996110157</v>
      </c>
      <c r="E158" s="98">
        <v>225.42804351696827</v>
      </c>
      <c r="F158" s="98">
        <v>241.92125378312645</v>
      </c>
      <c r="G158" s="98">
        <v>226.54986958423373</v>
      </c>
      <c r="H158" s="98">
        <v>217.70529450252604</v>
      </c>
      <c r="I158" s="98">
        <v>198.55044529545046</v>
      </c>
      <c r="J158" s="98">
        <v>194.8916927493234</v>
      </c>
      <c r="K158" s="98">
        <v>185.34792455410459</v>
      </c>
      <c r="L158" s="98">
        <v>180.86761813887628</v>
      </c>
      <c r="M158" s="98">
        <v>185.17937788659941</v>
      </c>
      <c r="N158" s="98">
        <v>160.58603927550732</v>
      </c>
      <c r="O158" s="98">
        <v>160.25307588264664</v>
      </c>
      <c r="P158" s="98">
        <v>165.11543338423462</v>
      </c>
      <c r="Q158" s="98">
        <v>157.76454224301494</v>
      </c>
      <c r="R158" s="98">
        <v>164.55717467669695</v>
      </c>
      <c r="S158" s="98">
        <v>178.61063065845525</v>
      </c>
      <c r="T158" s="98">
        <v>184.39865269677503</v>
      </c>
      <c r="U158" s="98">
        <v>183.45690332882347</v>
      </c>
      <c r="V158" s="98">
        <v>187.1777934549726</v>
      </c>
      <c r="W158" s="98">
        <v>180.98982618437495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265.9750978205534</v>
      </c>
      <c r="D161" s="117">
        <f t="shared" si="54"/>
        <v>227.95329277912231</v>
      </c>
      <c r="E161" s="117">
        <f t="shared" si="54"/>
        <v>271.79644721587249</v>
      </c>
      <c r="F161" s="117">
        <f t="shared" si="54"/>
        <v>325.10011628946143</v>
      </c>
      <c r="G161" s="117">
        <f t="shared" si="54"/>
        <v>161.07555029901633</v>
      </c>
      <c r="H161" s="117">
        <f t="shared" si="54"/>
        <v>137.761153805878</v>
      </c>
      <c r="I161" s="117">
        <f t="shared" si="54"/>
        <v>88.586609288364187</v>
      </c>
      <c r="J161" s="117">
        <f t="shared" si="54"/>
        <v>206.64356142476296</v>
      </c>
      <c r="K161" s="117">
        <f t="shared" si="54"/>
        <v>210.75064472588107</v>
      </c>
      <c r="L161" s="117">
        <f t="shared" si="54"/>
        <v>198.4962646627576</v>
      </c>
      <c r="M161" s="117">
        <f t="shared" si="54"/>
        <v>228.91570689578208</v>
      </c>
      <c r="N161" s="117">
        <f t="shared" si="54"/>
        <v>144.46407536242944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167.17131895488984</v>
      </c>
      <c r="S161" s="117">
        <f t="shared" si="55"/>
        <v>0</v>
      </c>
      <c r="T161" s="117">
        <f t="shared" si="55"/>
        <v>156.08875404518642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113.94045918981851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192.93002593520086</v>
      </c>
      <c r="D166" s="122">
        <v>144.01446027718973</v>
      </c>
      <c r="E166" s="122">
        <v>170.28619922018169</v>
      </c>
      <c r="F166" s="122">
        <v>224.03187418247987</v>
      </c>
      <c r="G166" s="122">
        <v>94.402769640086319</v>
      </c>
      <c r="H166" s="122">
        <v>76.071587697578451</v>
      </c>
      <c r="I166" s="122">
        <v>33.309049457330872</v>
      </c>
      <c r="J166" s="122">
        <v>95.356214550462326</v>
      </c>
      <c r="K166" s="122">
        <v>134.24938204024122</v>
      </c>
      <c r="L166" s="122">
        <v>129.42373797886188</v>
      </c>
      <c r="M166" s="122">
        <v>163.02809697692251</v>
      </c>
      <c r="N166" s="122">
        <v>82.72610637633484</v>
      </c>
      <c r="O166" s="122">
        <v>0</v>
      </c>
      <c r="P166" s="122">
        <v>0</v>
      </c>
      <c r="Q166" s="122">
        <v>0</v>
      </c>
      <c r="R166" s="122">
        <v>102.77938103792145</v>
      </c>
      <c r="S166" s="122">
        <v>0</v>
      </c>
      <c r="T166" s="122">
        <v>96.103650155874064</v>
      </c>
      <c r="U166" s="122">
        <v>0</v>
      </c>
      <c r="V166" s="122">
        <v>0</v>
      </c>
      <c r="W166" s="122">
        <v>68.693002643724782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465.66675667725224</v>
      </c>
      <c r="D167" s="98">
        <v>457.99861561936524</v>
      </c>
      <c r="E167" s="98">
        <v>449.62329886662405</v>
      </c>
      <c r="F167" s="98">
        <v>507.13964085026083</v>
      </c>
      <c r="G167" s="98">
        <v>460.61116171391853</v>
      </c>
      <c r="H167" s="98">
        <v>449.29781483882266</v>
      </c>
      <c r="I167" s="98">
        <v>411.2628131980473</v>
      </c>
      <c r="J167" s="98">
        <v>392.48029456661453</v>
      </c>
      <c r="K167" s="98">
        <v>396.00963000319382</v>
      </c>
      <c r="L167" s="98">
        <v>422.4942105491595</v>
      </c>
      <c r="M167" s="98">
        <v>464.79166165392257</v>
      </c>
      <c r="N167" s="98">
        <v>422.63539888593965</v>
      </c>
      <c r="O167" s="98">
        <v>0</v>
      </c>
      <c r="P167" s="98">
        <v>0</v>
      </c>
      <c r="Q167" s="98">
        <v>0</v>
      </c>
      <c r="R167" s="98">
        <v>337.7036805531705</v>
      </c>
      <c r="S167" s="98">
        <v>0</v>
      </c>
      <c r="T167" s="98">
        <v>332.35845678906446</v>
      </c>
      <c r="U167" s="98">
        <v>0</v>
      </c>
      <c r="V167" s="98">
        <v>0</v>
      </c>
      <c r="W167" s="98">
        <v>274.77201057489913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72.834648836078557</v>
      </c>
      <c r="D168" s="98">
        <v>84.236915526557993</v>
      </c>
      <c r="E168" s="98">
        <v>69.279696955687243</v>
      </c>
      <c r="F168" s="98">
        <v>97.856473652254351</v>
      </c>
      <c r="G168" s="98">
        <v>75.838632398631802</v>
      </c>
      <c r="H168" s="98">
        <v>0</v>
      </c>
      <c r="I168" s="98">
        <v>69.182425818739006</v>
      </c>
      <c r="J168" s="98">
        <v>83.216548448032029</v>
      </c>
      <c r="K168" s="98">
        <v>70.623746415582914</v>
      </c>
      <c r="L168" s="98">
        <v>69.808574233879654</v>
      </c>
      <c r="M168" s="98">
        <v>90.604887887435353</v>
      </c>
      <c r="N168" s="98">
        <v>63.828063066129261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72.834648836078557</v>
      </c>
      <c r="D169" s="101">
        <v>84.236915526557993</v>
      </c>
      <c r="E169" s="101">
        <v>69.279696955687243</v>
      </c>
      <c r="F169" s="101">
        <v>97.856473652254351</v>
      </c>
      <c r="G169" s="101">
        <v>75.838632398631802</v>
      </c>
      <c r="H169" s="101">
        <v>0</v>
      </c>
      <c r="I169" s="101">
        <v>69.182425818739006</v>
      </c>
      <c r="J169" s="101">
        <v>83.216548448032029</v>
      </c>
      <c r="K169" s="101">
        <v>70.623746415582914</v>
      </c>
      <c r="L169" s="101">
        <v>69.808574233879654</v>
      </c>
      <c r="M169" s="101">
        <v>90.604887887435353</v>
      </c>
      <c r="N169" s="101">
        <v>63.828063066129261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73.045071885352527</v>
      </c>
      <c r="D175" s="122">
        <v>83.93883250193258</v>
      </c>
      <c r="E175" s="122">
        <v>101.51024799569083</v>
      </c>
      <c r="F175" s="122">
        <v>101.06824210698153</v>
      </c>
      <c r="G175" s="122">
        <v>66.672780658930009</v>
      </c>
      <c r="H175" s="122">
        <v>61.689566108299559</v>
      </c>
      <c r="I175" s="122">
        <v>55.277559831033315</v>
      </c>
      <c r="J175" s="122">
        <v>111.28734687430064</v>
      </c>
      <c r="K175" s="122">
        <v>76.501262685639858</v>
      </c>
      <c r="L175" s="122">
        <v>69.072526683895703</v>
      </c>
      <c r="M175" s="122">
        <v>65.887609918859553</v>
      </c>
      <c r="N175" s="122">
        <v>61.737968986094607</v>
      </c>
      <c r="O175" s="122">
        <v>0</v>
      </c>
      <c r="P175" s="122">
        <v>0</v>
      </c>
      <c r="Q175" s="122">
        <v>0</v>
      </c>
      <c r="R175" s="122">
        <v>64.391937916968374</v>
      </c>
      <c r="S175" s="122">
        <v>0</v>
      </c>
      <c r="T175" s="122">
        <v>59.98510388931237</v>
      </c>
      <c r="U175" s="122">
        <v>0</v>
      </c>
      <c r="V175" s="122">
        <v>0</v>
      </c>
      <c r="W175" s="122">
        <v>45.24745654609373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226.70581828347741</v>
      </c>
      <c r="D176" s="98">
        <v>230.3822699611016</v>
      </c>
      <c r="E176" s="98">
        <v>225.42804351696833</v>
      </c>
      <c r="F176" s="98">
        <v>241.92125378312642</v>
      </c>
      <c r="G176" s="98">
        <v>226.54986958423373</v>
      </c>
      <c r="H176" s="98">
        <v>217.70529450252604</v>
      </c>
      <c r="I176" s="98">
        <v>198.55044529545043</v>
      </c>
      <c r="J176" s="98">
        <v>194.8916927493234</v>
      </c>
      <c r="K176" s="98">
        <v>185.34792455410462</v>
      </c>
      <c r="L176" s="98">
        <v>180.86761813887625</v>
      </c>
      <c r="M176" s="98">
        <v>185.17937788659933</v>
      </c>
      <c r="N176" s="98">
        <v>160.58603927550732</v>
      </c>
      <c r="O176" s="98">
        <v>0</v>
      </c>
      <c r="P176" s="98">
        <v>0</v>
      </c>
      <c r="Q176" s="98">
        <v>0</v>
      </c>
      <c r="R176" s="98">
        <v>164.55717467669695</v>
      </c>
      <c r="S176" s="98">
        <v>0</v>
      </c>
      <c r="T176" s="98">
        <v>184.39865269677506</v>
      </c>
      <c r="U176" s="98">
        <v>0</v>
      </c>
      <c r="V176" s="98">
        <v>0</v>
      </c>
      <c r="W176" s="98">
        <v>180.98982618437492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</v>
      </c>
      <c r="L8" s="99">
        <f>RES_hhdet_in_fech!L8/RES_summary!L$21</f>
        <v>0</v>
      </c>
      <c r="M8" s="99">
        <f>RES_hhdet_in_fech!M8/RES_summary!M$21</f>
        <v>0</v>
      </c>
      <c r="N8" s="99">
        <f>RES_hhdet_in_fech!N8/RES_summary!N$21</f>
        <v>0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128.39588453816191</v>
      </c>
      <c r="D24" s="118">
        <f t="shared" si="7"/>
        <v>129.75314519196692</v>
      </c>
      <c r="E24" s="118">
        <f t="shared" si="7"/>
        <v>143.13541028005133</v>
      </c>
      <c r="F24" s="118">
        <f t="shared" si="7"/>
        <v>135.70022258188231</v>
      </c>
      <c r="G24" s="118">
        <f t="shared" si="7"/>
        <v>144.8685036083603</v>
      </c>
      <c r="H24" s="118">
        <f t="shared" si="7"/>
        <v>134.11211818185819</v>
      </c>
      <c r="I24" s="118">
        <f t="shared" si="7"/>
        <v>129.44181113947829</v>
      </c>
      <c r="J24" s="118">
        <f t="shared" si="7"/>
        <v>140.792456624907</v>
      </c>
      <c r="K24" s="118">
        <f t="shared" si="7"/>
        <v>134.02740239072716</v>
      </c>
      <c r="L24" s="118">
        <f t="shared" si="7"/>
        <v>133.80732331971228</v>
      </c>
      <c r="M24" s="118">
        <f t="shared" si="7"/>
        <v>119.19209016596908</v>
      </c>
      <c r="N24" s="118">
        <f t="shared" si="7"/>
        <v>119.2416814792963</v>
      </c>
      <c r="O24" s="118">
        <f t="shared" si="7"/>
        <v>115.2497828944244</v>
      </c>
      <c r="P24" s="118">
        <f t="shared" si="7"/>
        <v>95.571555389167472</v>
      </c>
      <c r="Q24" s="118">
        <f t="shared" si="7"/>
        <v>92.045684052247822</v>
      </c>
      <c r="R24" s="118">
        <f t="shared" ref="R24:V24" si="8">R25+R28+R30+R39</f>
        <v>90.05219859876776</v>
      </c>
      <c r="S24" s="118">
        <f t="shared" si="8"/>
        <v>88.223918446573947</v>
      </c>
      <c r="T24" s="118">
        <f t="shared" si="8"/>
        <v>80.984166939476907</v>
      </c>
      <c r="U24" s="118">
        <f t="shared" si="8"/>
        <v>76.653662560676921</v>
      </c>
      <c r="V24" s="118">
        <f t="shared" si="8"/>
        <v>69.835817647723076</v>
      </c>
      <c r="W24" s="118">
        <f t="shared" ref="W24" si="9">W25+W28+W30+W39</f>
        <v>65.662578817457231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97.873361842880925</v>
      </c>
      <c r="D25" s="123">
        <f t="shared" si="10"/>
        <v>98.073161169281292</v>
      </c>
      <c r="E25" s="123">
        <f t="shared" si="10"/>
        <v>109.43291991599803</v>
      </c>
      <c r="F25" s="123">
        <f t="shared" si="10"/>
        <v>103.22778217454871</v>
      </c>
      <c r="G25" s="123">
        <f t="shared" si="10"/>
        <v>116.68800366045147</v>
      </c>
      <c r="H25" s="123">
        <f t="shared" si="10"/>
        <v>105.54152387049905</v>
      </c>
      <c r="I25" s="123">
        <f t="shared" si="10"/>
        <v>103.13836924151276</v>
      </c>
      <c r="J25" s="123">
        <f t="shared" si="10"/>
        <v>114.80265352424723</v>
      </c>
      <c r="K25" s="123">
        <f t="shared" si="10"/>
        <v>109.05139398719967</v>
      </c>
      <c r="L25" s="123">
        <f t="shared" si="10"/>
        <v>109.94248976401705</v>
      </c>
      <c r="M25" s="123">
        <f t="shared" si="10"/>
        <v>92.963640389858824</v>
      </c>
      <c r="N25" s="123">
        <f t="shared" si="10"/>
        <v>95.294493207561985</v>
      </c>
      <c r="O25" s="123">
        <f t="shared" si="10"/>
        <v>92.974533572886543</v>
      </c>
      <c r="P25" s="123">
        <f t="shared" si="10"/>
        <v>75.29862936700944</v>
      </c>
      <c r="Q25" s="123">
        <f t="shared" si="10"/>
        <v>72.07911834491226</v>
      </c>
      <c r="R25" s="123">
        <f t="shared" ref="R25:V25" si="11">SUM(R26:R27)</f>
        <v>70.280236354743423</v>
      </c>
      <c r="S25" s="123">
        <f t="shared" si="11"/>
        <v>67.860312628399782</v>
      </c>
      <c r="T25" s="123">
        <f t="shared" si="11"/>
        <v>60.476464142571771</v>
      </c>
      <c r="U25" s="123">
        <f t="shared" si="11"/>
        <v>57.156865751911987</v>
      </c>
      <c r="V25" s="123">
        <f t="shared" si="11"/>
        <v>51.479378012902188</v>
      </c>
      <c r="W25" s="123">
        <f t="shared" ref="W25" si="12">SUM(W26:W27)</f>
        <v>49.948970131413688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96.583459535659202</v>
      </c>
      <c r="D26" s="99">
        <v>96.78194518521363</v>
      </c>
      <c r="E26" s="99">
        <v>108.11546199220375</v>
      </c>
      <c r="F26" s="99">
        <v>101.89946044483533</v>
      </c>
      <c r="G26" s="99">
        <v>115.19028337340836</v>
      </c>
      <c r="H26" s="99">
        <v>104.21256650450633</v>
      </c>
      <c r="I26" s="99">
        <v>101.8589190973476</v>
      </c>
      <c r="J26" s="99">
        <v>113.42513601379848</v>
      </c>
      <c r="K26" s="99">
        <v>107.74362179951143</v>
      </c>
      <c r="L26" s="99">
        <v>108.57074904370181</v>
      </c>
      <c r="M26" s="99">
        <v>91.784503431561006</v>
      </c>
      <c r="N26" s="99">
        <v>94.123551479267547</v>
      </c>
      <c r="O26" s="99">
        <v>91.709664980699031</v>
      </c>
      <c r="P26" s="99">
        <v>74.203766896276434</v>
      </c>
      <c r="Q26" s="99">
        <v>71.09339209040688</v>
      </c>
      <c r="R26" s="99">
        <v>69.306553002205547</v>
      </c>
      <c r="S26" s="99">
        <v>66.917133198892017</v>
      </c>
      <c r="T26" s="99">
        <v>59.638224925659664</v>
      </c>
      <c r="U26" s="99">
        <v>56.355118062059702</v>
      </c>
      <c r="V26" s="99">
        <v>50.757298309859046</v>
      </c>
      <c r="W26" s="99">
        <v>49.269818867167579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1.2899023072217275</v>
      </c>
      <c r="D27" s="99">
        <v>1.2912159840676605</v>
      </c>
      <c r="E27" s="99">
        <v>1.3174579237942863</v>
      </c>
      <c r="F27" s="99">
        <v>1.3283217297133849</v>
      </c>
      <c r="G27" s="99">
        <v>1.497720287043107</v>
      </c>
      <c r="H27" s="99">
        <v>1.3289573659927207</v>
      </c>
      <c r="I27" s="99">
        <v>1.2794501441651711</v>
      </c>
      <c r="J27" s="99">
        <v>1.3775175104487491</v>
      </c>
      <c r="K27" s="99">
        <v>1.3077721876882382</v>
      </c>
      <c r="L27" s="99">
        <v>1.3717407203152496</v>
      </c>
      <c r="M27" s="99">
        <v>1.1791369582978166</v>
      </c>
      <c r="N27" s="99">
        <v>1.1709417282944403</v>
      </c>
      <c r="O27" s="99">
        <v>1.2648685921875071</v>
      </c>
      <c r="P27" s="99">
        <v>1.0948624707330017</v>
      </c>
      <c r="Q27" s="99">
        <v>0.98572625450537332</v>
      </c>
      <c r="R27" s="99">
        <v>0.97368335253786997</v>
      </c>
      <c r="S27" s="99">
        <v>0.94317942950776579</v>
      </c>
      <c r="T27" s="99">
        <v>0.83823921691210712</v>
      </c>
      <c r="U27" s="99">
        <v>0.80174768985228706</v>
      </c>
      <c r="V27" s="99">
        <v>0.72207970304314306</v>
      </c>
      <c r="W27" s="99">
        <v>0.67915126424610639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0.94344884360707937</v>
      </c>
      <c r="D28" s="123">
        <f t="shared" si="13"/>
        <v>1.7853018599338026</v>
      </c>
      <c r="E28" s="123">
        <f t="shared" si="13"/>
        <v>5.1917200317845946</v>
      </c>
      <c r="F28" s="123">
        <f t="shared" si="13"/>
        <v>1.0679282250735871</v>
      </c>
      <c r="G28" s="123">
        <f t="shared" si="13"/>
        <v>0.97635733847632389</v>
      </c>
      <c r="H28" s="123">
        <f t="shared" si="13"/>
        <v>1.3674201361849641</v>
      </c>
      <c r="I28" s="123">
        <f t="shared" si="13"/>
        <v>1.4658196256385885</v>
      </c>
      <c r="J28" s="123">
        <f t="shared" si="13"/>
        <v>1.9326344164018179</v>
      </c>
      <c r="K28" s="123">
        <f t="shared" si="13"/>
        <v>1.4439939712415473</v>
      </c>
      <c r="L28" s="123">
        <f t="shared" si="13"/>
        <v>0.63691460415445333</v>
      </c>
      <c r="M28" s="123">
        <f t="shared" si="13"/>
        <v>0.68881528015647531</v>
      </c>
      <c r="N28" s="123">
        <f t="shared" si="13"/>
        <v>1.5826721834966015</v>
      </c>
      <c r="O28" s="123">
        <f t="shared" si="13"/>
        <v>0.96927419256095515</v>
      </c>
      <c r="P28" s="123">
        <f t="shared" si="13"/>
        <v>0.24033677552797422</v>
      </c>
      <c r="Q28" s="123">
        <f t="shared" si="13"/>
        <v>0.41420134316745361</v>
      </c>
      <c r="R28" s="123">
        <f t="shared" si="13"/>
        <v>0.73210264683817183</v>
      </c>
      <c r="S28" s="123">
        <f t="shared" si="13"/>
        <v>1.0123186269163387</v>
      </c>
      <c r="T28" s="123">
        <f t="shared" si="13"/>
        <v>1.3987033034500884</v>
      </c>
      <c r="U28" s="123">
        <f t="shared" si="13"/>
        <v>1.0649894010263172</v>
      </c>
      <c r="V28" s="123">
        <f t="shared" si="13"/>
        <v>0.68824490723235976</v>
      </c>
      <c r="W28" s="123">
        <f t="shared" si="13"/>
        <v>0.21431957325962969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0.94344884360707937</v>
      </c>
      <c r="D29" s="99">
        <f>RES_hhdet_in_fech!D29/RES_summary!D$21</f>
        <v>1.7853018599338026</v>
      </c>
      <c r="E29" s="99">
        <f>RES_hhdet_in_fech!E29/RES_summary!E$21</f>
        <v>5.1917200317845946</v>
      </c>
      <c r="F29" s="99">
        <f>RES_hhdet_in_fech!F29/RES_summary!F$21</f>
        <v>1.0679282250735871</v>
      </c>
      <c r="G29" s="99">
        <f>RES_hhdet_in_fech!G29/RES_summary!G$21</f>
        <v>0.97635733847632389</v>
      </c>
      <c r="H29" s="99">
        <f>RES_hhdet_in_fech!H29/RES_summary!H$21</f>
        <v>1.3674201361849641</v>
      </c>
      <c r="I29" s="99">
        <f>RES_hhdet_in_fech!I29/RES_summary!I$21</f>
        <v>1.4658196256385885</v>
      </c>
      <c r="J29" s="99">
        <f>RES_hhdet_in_fech!J29/RES_summary!J$21</f>
        <v>1.9326344164018179</v>
      </c>
      <c r="K29" s="99">
        <f>RES_hhdet_in_fech!K29/RES_summary!K$21</f>
        <v>1.4439939712415473</v>
      </c>
      <c r="L29" s="99">
        <f>RES_hhdet_in_fech!L29/RES_summary!L$21</f>
        <v>0.63691460415445333</v>
      </c>
      <c r="M29" s="99">
        <f>RES_hhdet_in_fech!M29/RES_summary!M$21</f>
        <v>0.68881528015647531</v>
      </c>
      <c r="N29" s="99">
        <f>RES_hhdet_in_fech!N29/RES_summary!N$21</f>
        <v>1.5826721834966015</v>
      </c>
      <c r="O29" s="99">
        <f>RES_hhdet_in_fech!O29/RES_summary!O$21</f>
        <v>0.96927419256095515</v>
      </c>
      <c r="P29" s="99">
        <f>RES_hhdet_in_fech!P29/RES_summary!P$21</f>
        <v>0.24033677552797422</v>
      </c>
      <c r="Q29" s="99">
        <f>RES_hhdet_in_fech!Q29/RES_summary!Q$21</f>
        <v>0.41420134316745361</v>
      </c>
      <c r="R29" s="99">
        <f>RES_hhdet_in_fech!R29/RES_summary!R$21</f>
        <v>0.73210264683817183</v>
      </c>
      <c r="S29" s="99">
        <f>RES_hhdet_in_fech!S29/RES_summary!S$21</f>
        <v>1.0123186269163387</v>
      </c>
      <c r="T29" s="99">
        <f>RES_hhdet_in_fech!T29/RES_summary!T$21</f>
        <v>1.3987033034500884</v>
      </c>
      <c r="U29" s="99">
        <f>RES_hhdet_in_fech!U29/RES_summary!U$21</f>
        <v>1.0649894010263172</v>
      </c>
      <c r="V29" s="99">
        <f>RES_hhdet_in_fech!V29/RES_summary!V$21</f>
        <v>0.68824490723235976</v>
      </c>
      <c r="W29" s="99">
        <f>RES_hhdet_in_fech!W29/RES_summary!W$21</f>
        <v>0.21431957325962969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20.170801747108186</v>
      </c>
      <c r="D30" s="123">
        <v>20.311396497809426</v>
      </c>
      <c r="E30" s="123">
        <v>19.367956652870447</v>
      </c>
      <c r="F30" s="123">
        <v>21.15603652031422</v>
      </c>
      <c r="G30" s="123">
        <v>18.705587097046376</v>
      </c>
      <c r="H30" s="123">
        <v>18.400825980801333</v>
      </c>
      <c r="I30" s="123">
        <v>16.767301856977131</v>
      </c>
      <c r="J30" s="123">
        <v>16.054515869867164</v>
      </c>
      <c r="K30" s="123">
        <v>16.084524479094892</v>
      </c>
      <c r="L30" s="123">
        <v>16.208784875439065</v>
      </c>
      <c r="M30" s="123">
        <v>18.648451626770559</v>
      </c>
      <c r="N30" s="123">
        <v>16.351021283168983</v>
      </c>
      <c r="O30" s="123">
        <v>14.99850922485569</v>
      </c>
      <c r="P30" s="123">
        <v>14.28103841765299</v>
      </c>
      <c r="Q30" s="123">
        <v>13.865979851402885</v>
      </c>
      <c r="R30" s="123">
        <v>13.298154397178855</v>
      </c>
      <c r="S30" s="123">
        <v>13.1350587434373</v>
      </c>
      <c r="T30" s="123">
        <v>12.890576813221497</v>
      </c>
      <c r="U30" s="123">
        <v>12.440573210656058</v>
      </c>
      <c r="V30" s="123">
        <v>11.5833225623761</v>
      </c>
      <c r="W30" s="123">
        <v>9.7684120181248293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21.955860279979792</v>
      </c>
      <c r="D31" s="99">
        <v>21.541789357517906</v>
      </c>
      <c r="E31" s="99">
        <v>20.963406225919105</v>
      </c>
      <c r="F31" s="99">
        <v>23.53276364814376</v>
      </c>
      <c r="G31" s="99">
        <v>21.230556752909845</v>
      </c>
      <c r="H31" s="99">
        <v>20.66265324015631</v>
      </c>
      <c r="I31" s="99">
        <v>18.853457244615605</v>
      </c>
      <c r="J31" s="99">
        <v>17.872592326616818</v>
      </c>
      <c r="K31" s="99">
        <v>17.816410672670241</v>
      </c>
      <c r="L31" s="99">
        <v>18.943820898057297</v>
      </c>
      <c r="M31" s="99">
        <v>20.513373307252845</v>
      </c>
      <c r="N31" s="99">
        <v>18.522259642704061</v>
      </c>
      <c r="O31" s="99">
        <v>17.012733549774758</v>
      </c>
      <c r="P31" s="99">
        <v>14.75332749525341</v>
      </c>
      <c r="Q31" s="99">
        <v>14.322268865458964</v>
      </c>
      <c r="R31" s="99">
        <v>14.17331106705698</v>
      </c>
      <c r="S31" s="99">
        <v>14.036173204633386</v>
      </c>
      <c r="T31" s="99">
        <v>13.640874105094612</v>
      </c>
      <c r="U31" s="99">
        <v>12.642318919757065</v>
      </c>
      <c r="V31" s="99">
        <v>11.99153848320633</v>
      </c>
      <c r="W31" s="99">
        <v>10.876165827817985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14.215702369115892</v>
      </c>
      <c r="D32" s="99">
        <v>14.224622363622853</v>
      </c>
      <c r="E32" s="99">
        <v>13.618033760244391</v>
      </c>
      <c r="F32" s="99">
        <v>15.705035125428203</v>
      </c>
      <c r="G32" s="99">
        <v>13.965453484368398</v>
      </c>
      <c r="H32" s="99">
        <v>13.656317786269195</v>
      </c>
      <c r="I32" s="99">
        <v>12.518200809831262</v>
      </c>
      <c r="J32" s="99">
        <v>12.229662313853455</v>
      </c>
      <c r="K32" s="99">
        <v>12.003731591491777</v>
      </c>
      <c r="L32" s="99">
        <v>12.734411030670302</v>
      </c>
      <c r="M32" s="99">
        <v>14.18543339050763</v>
      </c>
      <c r="N32" s="99">
        <v>12.751700282975591</v>
      </c>
      <c r="O32" s="99">
        <v>12.051117691571752</v>
      </c>
      <c r="P32" s="99">
        <v>11.154523193182602</v>
      </c>
      <c r="Q32" s="99">
        <v>10.879081142329806</v>
      </c>
      <c r="R32" s="99">
        <v>10.959749360389678</v>
      </c>
      <c r="S32" s="99">
        <v>11.094290316502313</v>
      </c>
      <c r="T32" s="99">
        <v>10.909358808657148</v>
      </c>
      <c r="U32" s="99">
        <v>10.299392318619084</v>
      </c>
      <c r="V32" s="99">
        <v>9.8394331320949959</v>
      </c>
      <c r="W32" s="99">
        <v>9.0637743025697919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3.4341025002450034</v>
      </c>
      <c r="D33" s="102">
        <v>3.9620510379626044</v>
      </c>
      <c r="E33" s="102">
        <v>3.2301227141733664</v>
      </c>
      <c r="F33" s="102">
        <v>4.5408267869544217</v>
      </c>
      <c r="G33" s="102">
        <v>3.4955652902789112</v>
      </c>
      <c r="H33" s="102">
        <v>3.4554312888745393</v>
      </c>
      <c r="I33" s="102">
        <v>3.1715191974438897</v>
      </c>
      <c r="J33" s="102">
        <v>3.7894780090351752</v>
      </c>
      <c r="K33" s="102">
        <v>3.1773511906071583</v>
      </c>
      <c r="L33" s="102">
        <v>3.1300810624515782</v>
      </c>
      <c r="M33" s="102">
        <v>3.9988064374542289</v>
      </c>
      <c r="N33" s="102">
        <v>2.7973046264418508</v>
      </c>
      <c r="O33" s="102">
        <v>2.5456599372945368</v>
      </c>
      <c r="P33" s="102">
        <v>3.2790996908323193</v>
      </c>
      <c r="Q33" s="102">
        <v>2.3064433188228151</v>
      </c>
      <c r="R33" s="102">
        <v>2.206557615758407</v>
      </c>
      <c r="S33" s="102">
        <v>2.3365955241658987</v>
      </c>
      <c r="T33" s="102">
        <v>2.0688872265911042</v>
      </c>
      <c r="U33" s="102">
        <v>2.1628632661037459</v>
      </c>
      <c r="V33" s="102">
        <v>1.9101927403063093</v>
      </c>
      <c r="W33" s="102">
        <v>2.138186306592929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10.781599868870892</v>
      </c>
      <c r="D34" s="105">
        <v>10.262571325660248</v>
      </c>
      <c r="E34" s="105">
        <v>10.387911046071023</v>
      </c>
      <c r="F34" s="105">
        <v>11.164208338473781</v>
      </c>
      <c r="G34" s="105">
        <v>10.469888194089489</v>
      </c>
      <c r="H34" s="105">
        <v>10.200886497394658</v>
      </c>
      <c r="I34" s="105">
        <v>9.3466816123873731</v>
      </c>
      <c r="J34" s="105">
        <v>8.4401843048182759</v>
      </c>
      <c r="K34" s="105">
        <v>8.8263804008846183</v>
      </c>
      <c r="L34" s="105">
        <v>9.6043299682187211</v>
      </c>
      <c r="M34" s="105">
        <v>10.186626953053402</v>
      </c>
      <c r="N34" s="105">
        <v>9.954395656533741</v>
      </c>
      <c r="O34" s="105">
        <v>9.5054577542772165</v>
      </c>
      <c r="P34" s="105">
        <v>7.875423502350281</v>
      </c>
      <c r="Q34" s="105">
        <v>8.5726378235069909</v>
      </c>
      <c r="R34" s="105">
        <v>8.7531917446312697</v>
      </c>
      <c r="S34" s="105">
        <v>8.7576947923364159</v>
      </c>
      <c r="T34" s="105">
        <v>8.8404715820660442</v>
      </c>
      <c r="U34" s="105">
        <v>8.1365290525153391</v>
      </c>
      <c r="V34" s="105">
        <v>7.9292403917886878</v>
      </c>
      <c r="W34" s="105">
        <v>6.925587995976862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19.063383852179744</v>
      </c>
      <c r="D35" s="102">
        <v>19.909756814405782</v>
      </c>
      <c r="E35" s="102">
        <v>18.583828518975093</v>
      </c>
      <c r="F35" s="102">
        <v>19.44786972474029</v>
      </c>
      <c r="G35" s="102">
        <v>18.516351850813713</v>
      </c>
      <c r="H35" s="102">
        <v>18.287961362848506</v>
      </c>
      <c r="I35" s="102">
        <v>17.332410690347068</v>
      </c>
      <c r="J35" s="102">
        <v>16.909832509730457</v>
      </c>
      <c r="K35" s="102">
        <v>16.452045844079642</v>
      </c>
      <c r="L35" s="102">
        <v>17.265505328149281</v>
      </c>
      <c r="M35" s="102">
        <v>18.126215012848835</v>
      </c>
      <c r="N35" s="102">
        <v>16.851337420778801</v>
      </c>
      <c r="O35" s="102">
        <v>15.878828457260362</v>
      </c>
      <c r="P35" s="102">
        <v>15.606408926637732</v>
      </c>
      <c r="Q35" s="102">
        <v>14.594805830635586</v>
      </c>
      <c r="R35" s="102">
        <v>14.29589383554214</v>
      </c>
      <c r="S35" s="102">
        <v>14.011945578079169</v>
      </c>
      <c r="T35" s="102">
        <v>13.545162295942946</v>
      </c>
      <c r="U35" s="102">
        <v>13.278062786387185</v>
      </c>
      <c r="V35" s="102">
        <v>12.542625860480143</v>
      </c>
      <c r="W35" s="102">
        <v>10.89907368980805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13.486523260211746</v>
      </c>
      <c r="D36" s="105">
        <v>14.298213661121302</v>
      </c>
      <c r="E36" s="105">
        <v>13.176427757277724</v>
      </c>
      <c r="F36" s="105">
        <v>14.071326056994367</v>
      </c>
      <c r="G36" s="105">
        <v>13.2451652361024</v>
      </c>
      <c r="H36" s="105">
        <v>13.120088958754248</v>
      </c>
      <c r="I36" s="105">
        <v>12.471973680342124</v>
      </c>
      <c r="J36" s="105">
        <v>12.450958727506372</v>
      </c>
      <c r="K36" s="105">
        <v>11.952879045494864</v>
      </c>
      <c r="L36" s="105">
        <v>12.503409019277322</v>
      </c>
      <c r="M36" s="105">
        <v>13.358129267680024</v>
      </c>
      <c r="N36" s="105">
        <v>12.267771257255003</v>
      </c>
      <c r="O36" s="105">
        <v>11.689291957092603</v>
      </c>
      <c r="P36" s="105">
        <v>12.044012839865072</v>
      </c>
      <c r="Q36" s="105">
        <v>11.146691090455576</v>
      </c>
      <c r="R36" s="105">
        <v>11.025328075357017</v>
      </c>
      <c r="S36" s="105">
        <v>10.972989207830622</v>
      </c>
      <c r="T36" s="105">
        <v>10.659614671713124</v>
      </c>
      <c r="U36" s="105">
        <v>10.59904042860169</v>
      </c>
      <c r="V36" s="105">
        <v>10.054269835182824</v>
      </c>
      <c r="W36" s="105">
        <v>8.9182033576237547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2.980111252739357</v>
      </c>
      <c r="D37" s="99">
        <v>3.6635646370803929</v>
      </c>
      <c r="E37" s="99">
        <v>2.8618341210110443</v>
      </c>
      <c r="F37" s="99">
        <v>3.7509722700268515</v>
      </c>
      <c r="G37" s="99">
        <v>3.0457507182311443</v>
      </c>
      <c r="H37" s="99">
        <v>3.0556667239503312</v>
      </c>
      <c r="I37" s="99">
        <v>2.9168833214132941</v>
      </c>
      <c r="J37" s="99">
        <v>3.6008214909370455</v>
      </c>
      <c r="K37" s="99">
        <v>2.938943401902808</v>
      </c>
      <c r="L37" s="99">
        <v>2.8498711126208698</v>
      </c>
      <c r="M37" s="99">
        <v>3.5345792554087514</v>
      </c>
      <c r="N37" s="99">
        <v>2.5312764531950904</v>
      </c>
      <c r="O37" s="99">
        <v>2.3469859913540692</v>
      </c>
      <c r="P37" s="99">
        <v>3.5104417220837947</v>
      </c>
      <c r="Q37" s="99">
        <v>2.3514790459107724</v>
      </c>
      <c r="R37" s="99">
        <v>2.2204447770839675</v>
      </c>
      <c r="S37" s="99">
        <v>2.3353644728002259</v>
      </c>
      <c r="T37" s="99">
        <v>2.0386620839043901</v>
      </c>
      <c r="U37" s="99">
        <v>2.2787453172126364</v>
      </c>
      <c r="V37" s="99">
        <v>1.9896386378182009</v>
      </c>
      <c r="W37" s="99">
        <v>2.1611280864254434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10.50641200747239</v>
      </c>
      <c r="D38" s="99">
        <v>10.634649024040909</v>
      </c>
      <c r="E38" s="99">
        <v>10.314593636266679</v>
      </c>
      <c r="F38" s="99">
        <v>10.320353786967514</v>
      </c>
      <c r="G38" s="99">
        <v>10.199414517871258</v>
      </c>
      <c r="H38" s="99">
        <v>10.064422234803919</v>
      </c>
      <c r="I38" s="99">
        <v>9.5550903589288296</v>
      </c>
      <c r="J38" s="99">
        <v>8.8501372365693296</v>
      </c>
      <c r="K38" s="99">
        <v>9.0139356435920543</v>
      </c>
      <c r="L38" s="99">
        <v>9.6535379066564548</v>
      </c>
      <c r="M38" s="99">
        <v>9.8235500122712729</v>
      </c>
      <c r="N38" s="99">
        <v>9.7364948040599124</v>
      </c>
      <c r="O38" s="99">
        <v>9.3423059657385323</v>
      </c>
      <c r="P38" s="99">
        <v>8.5335711177812765</v>
      </c>
      <c r="Q38" s="99">
        <v>8.7952120445448045</v>
      </c>
      <c r="R38" s="99">
        <v>8.8048832982730492</v>
      </c>
      <c r="S38" s="99">
        <v>8.6376247350303963</v>
      </c>
      <c r="T38" s="99">
        <v>8.6209525878087341</v>
      </c>
      <c r="U38" s="99">
        <v>8.3202951113890506</v>
      </c>
      <c r="V38" s="99">
        <v>8.0646311973646228</v>
      </c>
      <c r="W38" s="99">
        <v>6.7570752711983113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9.4082721045657163</v>
      </c>
      <c r="D39" s="123">
        <v>9.5832856649424016</v>
      </c>
      <c r="E39" s="123">
        <v>9.1428136793982464</v>
      </c>
      <c r="F39" s="123">
        <v>10.248475661945808</v>
      </c>
      <c r="G39" s="123">
        <v>8.4985555123861261</v>
      </c>
      <c r="H39" s="123">
        <v>8.8023481943728594</v>
      </c>
      <c r="I39" s="123">
        <v>8.0703204153498191</v>
      </c>
      <c r="J39" s="123">
        <v>8.0026528143907729</v>
      </c>
      <c r="K39" s="123">
        <v>7.447489953191031</v>
      </c>
      <c r="L39" s="123">
        <v>7.0191340761016949</v>
      </c>
      <c r="M39" s="123">
        <v>6.8911828691832246</v>
      </c>
      <c r="N39" s="123">
        <v>6.0134948050687358</v>
      </c>
      <c r="O39" s="123">
        <v>6.307465904121198</v>
      </c>
      <c r="P39" s="123">
        <v>5.7515508289770558</v>
      </c>
      <c r="Q39" s="123">
        <v>5.6863845127652262</v>
      </c>
      <c r="R39" s="123">
        <v>5.7417052000072983</v>
      </c>
      <c r="S39" s="123">
        <v>6.2162284478205265</v>
      </c>
      <c r="T39" s="123">
        <v>6.2184226802335507</v>
      </c>
      <c r="U39" s="123">
        <v>5.9912341970825613</v>
      </c>
      <c r="V39" s="123">
        <v>6.0848721652124294</v>
      </c>
      <c r="W39" s="123">
        <v>5.730877094659081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10.689019990190918</v>
      </c>
      <c r="D40" s="99">
        <v>10.835941773530189</v>
      </c>
      <c r="E40" s="99">
        <v>10.510442103139804</v>
      </c>
      <c r="F40" s="99">
        <v>11.225854238481565</v>
      </c>
      <c r="G40" s="99">
        <v>10.442169585459828</v>
      </c>
      <c r="H40" s="99">
        <v>10.011998412379343</v>
      </c>
      <c r="I40" s="99">
        <v>9.1021172134873147</v>
      </c>
      <c r="J40" s="99">
        <v>8.8748908431165141</v>
      </c>
      <c r="K40" s="99">
        <v>8.3387738352635399</v>
      </c>
      <c r="L40" s="99">
        <v>8.109753172303936</v>
      </c>
      <c r="M40" s="99">
        <v>8.1728094989386477</v>
      </c>
      <c r="N40" s="99">
        <v>7.0377832105283522</v>
      </c>
      <c r="O40" s="99">
        <v>6.9523327576401188</v>
      </c>
      <c r="P40" s="99">
        <v>7.0900972013867856</v>
      </c>
      <c r="Q40" s="99">
        <v>6.6957683504047774</v>
      </c>
      <c r="R40" s="99">
        <v>6.9064098477944809</v>
      </c>
      <c r="S40" s="99">
        <v>7.4105478519044761</v>
      </c>
      <c r="T40" s="99">
        <v>7.56821063284145</v>
      </c>
      <c r="U40" s="99">
        <v>7.4481003130273296</v>
      </c>
      <c r="V40" s="99">
        <v>7.524413465345881</v>
      </c>
      <c r="W40" s="99">
        <v>7.1640315860797488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8.7993493697067553</v>
      </c>
      <c r="D41" s="110">
        <v>8.8654688063790363</v>
      </c>
      <c r="E41" s="110">
        <v>8.0227391506272188</v>
      </c>
      <c r="F41" s="110">
        <v>9.547112377301584</v>
      </c>
      <c r="G41" s="110">
        <v>7.6879723241227929</v>
      </c>
      <c r="H41" s="110">
        <v>8.3240283973048506</v>
      </c>
      <c r="I41" s="110">
        <v>7.6721708924138774</v>
      </c>
      <c r="J41" s="110">
        <v>6.8414133288308738</v>
      </c>
      <c r="K41" s="110">
        <v>6.8210621398821196</v>
      </c>
      <c r="L41" s="110">
        <v>6.3453790241651928</v>
      </c>
      <c r="M41" s="110">
        <v>6.1832671627657341</v>
      </c>
      <c r="N41" s="110">
        <v>5.3737716800554036</v>
      </c>
      <c r="O41" s="110">
        <v>5.9999779877760844</v>
      </c>
      <c r="P41" s="110">
        <v>4.9625247482505852</v>
      </c>
      <c r="Q41" s="110">
        <v>5.2423180040470161</v>
      </c>
      <c r="R41" s="110">
        <v>5.0342274935701132</v>
      </c>
      <c r="S41" s="110">
        <v>5.7705434019062736</v>
      </c>
      <c r="T41" s="110">
        <v>5.5683048827247221</v>
      </c>
      <c r="U41" s="110">
        <v>5.3792459935387384</v>
      </c>
      <c r="V41" s="110">
        <v>5.4321954146830889</v>
      </c>
      <c r="W41" s="110">
        <v>5.117877784531518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139.4411268871763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143.15733252267393</v>
      </c>
      <c r="L43" s="118">
        <f t="shared" si="14"/>
        <v>129.77462594994779</v>
      </c>
      <c r="M43" s="118">
        <f t="shared" si="14"/>
        <v>130.15003241805258</v>
      </c>
      <c r="N43" s="118">
        <f t="shared" si="14"/>
        <v>124.73661674894709</v>
      </c>
      <c r="O43" s="118">
        <f t="shared" si="14"/>
        <v>123.49467991120278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110.06571984722869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115.62413245286781</v>
      </c>
      <c r="L44" s="123">
        <f t="shared" si="17"/>
        <v>104.82099974776507</v>
      </c>
      <c r="M44" s="123">
        <f t="shared" si="17"/>
        <v>102.53981933599665</v>
      </c>
      <c r="N44" s="123">
        <f t="shared" si="17"/>
        <v>99.450266815166103</v>
      </c>
      <c r="O44" s="123">
        <f t="shared" si="17"/>
        <v>99.315136674956776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108.68573607139304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114.29587187628158</v>
      </c>
      <c r="L45" s="99">
        <v>103.56687321942977</v>
      </c>
      <c r="M45" s="99">
        <v>101.29056778693393</v>
      </c>
      <c r="N45" s="99">
        <v>98.273766463032928</v>
      </c>
      <c r="O45" s="99">
        <v>98.010364729434514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1.3799837758356563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1.3282605765862356</v>
      </c>
      <c r="L46" s="99">
        <v>1.2541265283353047</v>
      </c>
      <c r="M46" s="99">
        <v>1.2492515490627232</v>
      </c>
      <c r="N46" s="99">
        <v>1.17650035213318</v>
      </c>
      <c r="O46" s="99">
        <v>1.3047719455222628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0.94331570274489118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1.4439855557789589</v>
      </c>
      <c r="L47" s="123">
        <f t="shared" si="20"/>
        <v>0.63695231257917129</v>
      </c>
      <c r="M47" s="123">
        <f t="shared" si="20"/>
        <v>0.68876685224334866</v>
      </c>
      <c r="N47" s="123">
        <f t="shared" si="20"/>
        <v>1.5827196082417254</v>
      </c>
      <c r="O47" s="123">
        <f t="shared" si="20"/>
        <v>0.96929407544468249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0.94331570274489118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0</v>
      </c>
      <c r="H48" s="99">
        <f>RES_hhdet_in_fech!H48/RES_summary!H$21</f>
        <v>0</v>
      </c>
      <c r="I48" s="99">
        <f>RES_hhdet_in_fech!I48/RES_summary!I$21</f>
        <v>0</v>
      </c>
      <c r="J48" s="99">
        <f>RES_hhdet_in_fech!J48/RES_summary!J$21</f>
        <v>0</v>
      </c>
      <c r="K48" s="99">
        <f>RES_hhdet_in_fech!K48/RES_summary!K$21</f>
        <v>1.4439855557789589</v>
      </c>
      <c r="L48" s="99">
        <f>RES_hhdet_in_fech!L48/RES_summary!L$21</f>
        <v>0.63695231257917129</v>
      </c>
      <c r="M48" s="99">
        <f>RES_hhdet_in_fech!M48/RES_summary!M$21</f>
        <v>0.68876685224334866</v>
      </c>
      <c r="N48" s="99">
        <f>RES_hhdet_in_fech!N48/RES_summary!N$21</f>
        <v>1.5827196082417254</v>
      </c>
      <c r="O48" s="99">
        <f>RES_hhdet_in_fech!O48/RES_summary!O$21</f>
        <v>0.96929407544468249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</v>
      </c>
      <c r="S48" s="99">
        <f>RES_hhdet_in_fech!S48/RES_summary!S$21</f>
        <v>0</v>
      </c>
      <c r="T48" s="99">
        <f>RES_hhdet_in_fech!T48/RES_summary!T$21</f>
        <v>0</v>
      </c>
      <c r="U48" s="99">
        <f>RES_hhdet_in_fech!U48/RES_summary!U$21</f>
        <v>0</v>
      </c>
      <c r="V48" s="99">
        <f>RES_hhdet_in_fech!V48/RES_summary!V$21</f>
        <v>0</v>
      </c>
      <c r="W48" s="99">
        <f>RES_hhdet_in_fech!W48/RES_summary!W$21</f>
        <v>0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19.023764255073612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18.641695341454142</v>
      </c>
      <c r="L49" s="123">
        <v>17.297499940052312</v>
      </c>
      <c r="M49" s="123">
        <v>20.0302977054472</v>
      </c>
      <c r="N49" s="123">
        <v>17.690159475136646</v>
      </c>
      <c r="O49" s="123">
        <v>16.90278064963486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24.565425359562873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20.895264784078936</v>
      </c>
      <c r="L50" s="99">
        <v>18.622365750660329</v>
      </c>
      <c r="M50" s="99">
        <v>21.783803296693396</v>
      </c>
      <c r="N50" s="99">
        <v>18.80692958225395</v>
      </c>
      <c r="O50" s="99">
        <v>18.09652334746681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14.723270795209984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13.175575301882064</v>
      </c>
      <c r="L51" s="99">
        <v>11.704798885280299</v>
      </c>
      <c r="M51" s="99">
        <v>14.187770027365302</v>
      </c>
      <c r="N51" s="99">
        <v>12.184079035722585</v>
      </c>
      <c r="O51" s="99">
        <v>12.154682112634541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3.8422559132463556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3.7407961775964798</v>
      </c>
      <c r="L52" s="102">
        <v>3.0555965239166483</v>
      </c>
      <c r="M52" s="102">
        <v>4.2440508944947668</v>
      </c>
      <c r="N52" s="102">
        <v>2.829733744105484</v>
      </c>
      <c r="O52" s="102">
        <v>2.7015637059229118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10.881014881963628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9.434779124285587</v>
      </c>
      <c r="L53" s="105">
        <v>8.6492023613636526</v>
      </c>
      <c r="M53" s="105">
        <v>9.9437191328705339</v>
      </c>
      <c r="N53" s="105">
        <v>9.3543452916171006</v>
      </c>
      <c r="O53" s="105">
        <v>9.4531184067116296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19.063383852179747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16.452045844079642</v>
      </c>
      <c r="L54" s="102">
        <v>17.265505328149278</v>
      </c>
      <c r="M54" s="102">
        <v>18.126215012848832</v>
      </c>
      <c r="N54" s="102">
        <v>16.851337420778801</v>
      </c>
      <c r="O54" s="102">
        <v>15.878828457260367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13.486523260211746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11.952879045494864</v>
      </c>
      <c r="L55" s="105">
        <v>12.503409019277326</v>
      </c>
      <c r="M55" s="105">
        <v>13.358129267680022</v>
      </c>
      <c r="N55" s="105">
        <v>12.267771257255005</v>
      </c>
      <c r="O55" s="105">
        <v>11.689291957092601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2.980111252739357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2.9389434019028084</v>
      </c>
      <c r="L56" s="99">
        <v>2.8498711126208702</v>
      </c>
      <c r="M56" s="99">
        <v>3.5345792554087523</v>
      </c>
      <c r="N56" s="99">
        <v>2.5312764531950904</v>
      </c>
      <c r="O56" s="99">
        <v>2.3469859913540696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10.506412007472388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9.0139356435920543</v>
      </c>
      <c r="L57" s="99">
        <v>9.6535379066564548</v>
      </c>
      <c r="M57" s="99">
        <v>9.8235500122712711</v>
      </c>
      <c r="N57" s="99">
        <v>9.7364948040599124</v>
      </c>
      <c r="O57" s="99">
        <v>9.3423059657385323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9.4083270821290856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7.4475191725729983</v>
      </c>
      <c r="L58" s="123">
        <v>7.0191739495512211</v>
      </c>
      <c r="M58" s="123">
        <v>6.8911485243653772</v>
      </c>
      <c r="N58" s="123">
        <v>6.0134708504025953</v>
      </c>
      <c r="O58" s="123">
        <v>6.307468511166455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10.68901999019092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8.3387738352635381</v>
      </c>
      <c r="L59" s="99">
        <v>8.1097531723039342</v>
      </c>
      <c r="M59" s="99">
        <v>8.1728094989386459</v>
      </c>
      <c r="N59" s="99">
        <v>7.0377832105283513</v>
      </c>
      <c r="O59" s="99">
        <v>6.9523327576401188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8.7993493697067535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6.8210621398821196</v>
      </c>
      <c r="L60" s="110">
        <v>6.3453790241651928</v>
      </c>
      <c r="M60" s="110">
        <v>6.1832671627657341</v>
      </c>
      <c r="N60" s="110">
        <v>5.3737716800554027</v>
      </c>
      <c r="O60" s="110">
        <v>5.9999779877760862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122.57728103520927</v>
      </c>
      <c r="D62" s="118">
        <f t="shared" si="21"/>
        <v>118.69025827487644</v>
      </c>
      <c r="E62" s="118">
        <f t="shared" si="21"/>
        <v>131.93990147687472</v>
      </c>
      <c r="F62" s="118">
        <f t="shared" si="21"/>
        <v>131.1503910725821</v>
      </c>
      <c r="G62" s="118">
        <f t="shared" si="21"/>
        <v>136.44778035743465</v>
      </c>
      <c r="H62" s="118">
        <f t="shared" si="21"/>
        <v>125.86372378410138</v>
      </c>
      <c r="I62" s="118">
        <f t="shared" si="21"/>
        <v>119.64983930093982</v>
      </c>
      <c r="J62" s="118">
        <f t="shared" si="21"/>
        <v>116.39579491563615</v>
      </c>
      <c r="K62" s="118">
        <f t="shared" si="21"/>
        <v>117.40527150886901</v>
      </c>
      <c r="L62" s="118">
        <f t="shared" si="21"/>
        <v>125.95747631102344</v>
      </c>
      <c r="M62" s="118">
        <f t="shared" si="21"/>
        <v>117.26447764772037</v>
      </c>
      <c r="N62" s="118">
        <f t="shared" si="21"/>
        <v>114.53347668705177</v>
      </c>
      <c r="O62" s="118">
        <f t="shared" si="21"/>
        <v>109.52145359574295</v>
      </c>
      <c r="P62" s="118">
        <f t="shared" si="21"/>
        <v>85.247932005535674</v>
      </c>
      <c r="Q62" s="118">
        <f t="shared" si="21"/>
        <v>90.452503356195351</v>
      </c>
      <c r="R62" s="118">
        <f t="shared" ref="R62:V62" si="22">R63+R66+R68+R77</f>
        <v>87.437860897673318</v>
      </c>
      <c r="S62" s="118">
        <f t="shared" si="22"/>
        <v>85.579187859254972</v>
      </c>
      <c r="T62" s="118">
        <f t="shared" si="22"/>
        <v>78.746226917232931</v>
      </c>
      <c r="U62" s="118">
        <f t="shared" si="22"/>
        <v>73.976105089875631</v>
      </c>
      <c r="V62" s="118">
        <f t="shared" si="22"/>
        <v>69.852198735554282</v>
      </c>
      <c r="W62" s="118">
        <f t="shared" ref="W62" si="23">W63+W66+W68+W77</f>
        <v>62.068774376013231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89.668944515746404</v>
      </c>
      <c r="D63" s="123">
        <f t="shared" si="24"/>
        <v>85.25516664448584</v>
      </c>
      <c r="E63" s="123">
        <f t="shared" si="24"/>
        <v>96.321963898127038</v>
      </c>
      <c r="F63" s="123">
        <f t="shared" si="24"/>
        <v>100.26864987281935</v>
      </c>
      <c r="G63" s="123">
        <f t="shared" si="24"/>
        <v>104.37875947810402</v>
      </c>
      <c r="H63" s="123">
        <f t="shared" si="24"/>
        <v>95.053533414343164</v>
      </c>
      <c r="I63" s="123">
        <f t="shared" si="24"/>
        <v>90.454338347042636</v>
      </c>
      <c r="J63" s="123">
        <f t="shared" si="24"/>
        <v>90.172047025234335</v>
      </c>
      <c r="K63" s="123">
        <f t="shared" si="24"/>
        <v>90.600293822135185</v>
      </c>
      <c r="L63" s="123">
        <f t="shared" si="24"/>
        <v>98.410259748542344</v>
      </c>
      <c r="M63" s="123">
        <f t="shared" si="24"/>
        <v>91.130243928295656</v>
      </c>
      <c r="N63" s="123">
        <f t="shared" si="24"/>
        <v>88.774562575908263</v>
      </c>
      <c r="O63" s="123">
        <f t="shared" si="24"/>
        <v>84.899804371042137</v>
      </c>
      <c r="P63" s="123">
        <f t="shared" si="24"/>
        <v>64.554005119669469</v>
      </c>
      <c r="Q63" s="123">
        <f t="shared" si="24"/>
        <v>69.427564261985111</v>
      </c>
      <c r="R63" s="123">
        <f t="shared" ref="R63:V63" si="25">SUM(R64:R65)</f>
        <v>66.285185219651737</v>
      </c>
      <c r="S63" s="123">
        <f t="shared" si="25"/>
        <v>63.856612628155936</v>
      </c>
      <c r="T63" s="123">
        <f t="shared" si="25"/>
        <v>57.367617735499216</v>
      </c>
      <c r="U63" s="123">
        <f t="shared" si="25"/>
        <v>53.31635027099577</v>
      </c>
      <c r="V63" s="123">
        <f t="shared" si="25"/>
        <v>49.365422756585907</v>
      </c>
      <c r="W63" s="123">
        <f t="shared" ref="W63" si="26">SUM(W64:W65)</f>
        <v>45.524948039981766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88.358657558846147</v>
      </c>
      <c r="D64" s="99">
        <v>84.005975721357117</v>
      </c>
      <c r="E64" s="99">
        <v>95.027011767240481</v>
      </c>
      <c r="F64" s="99">
        <v>98.823535186997333</v>
      </c>
      <c r="G64" s="99">
        <v>102.87420575321475</v>
      </c>
      <c r="H64" s="99">
        <v>93.706224532314735</v>
      </c>
      <c r="I64" s="99">
        <v>89.188732727732798</v>
      </c>
      <c r="J64" s="99">
        <v>88.949920633322577</v>
      </c>
      <c r="K64" s="99">
        <v>89.372131951738581</v>
      </c>
      <c r="L64" s="99">
        <v>97.022251209431403</v>
      </c>
      <c r="M64" s="99">
        <v>89.829047316431527</v>
      </c>
      <c r="N64" s="99">
        <v>87.557531346661975</v>
      </c>
      <c r="O64" s="99">
        <v>83.628883314051308</v>
      </c>
      <c r="P64" s="99">
        <v>63.537139613833823</v>
      </c>
      <c r="Q64" s="99">
        <v>68.41051748494047</v>
      </c>
      <c r="R64" s="99">
        <v>65.304788810166514</v>
      </c>
      <c r="S64" s="99">
        <v>62.910498078468315</v>
      </c>
      <c r="T64" s="99">
        <v>56.520239872207782</v>
      </c>
      <c r="U64" s="99">
        <v>52.519145377943616</v>
      </c>
      <c r="V64" s="99">
        <v>48.62714306394745</v>
      </c>
      <c r="W64" s="99">
        <v>44.864633483005775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1.3102869569002609</v>
      </c>
      <c r="D65" s="99">
        <v>1.2491909231287226</v>
      </c>
      <c r="E65" s="99">
        <v>1.2949521308865635</v>
      </c>
      <c r="F65" s="99">
        <v>1.445114685822021</v>
      </c>
      <c r="G65" s="99">
        <v>1.5045537248892624</v>
      </c>
      <c r="H65" s="99">
        <v>1.3473088820284236</v>
      </c>
      <c r="I65" s="99">
        <v>1.2656056193098402</v>
      </c>
      <c r="J65" s="99">
        <v>1.2221263919117507</v>
      </c>
      <c r="K65" s="99">
        <v>1.2281618703966031</v>
      </c>
      <c r="L65" s="99">
        <v>1.388008539110944</v>
      </c>
      <c r="M65" s="99">
        <v>1.3011966118641289</v>
      </c>
      <c r="N65" s="99">
        <v>1.2170312292462944</v>
      </c>
      <c r="O65" s="99">
        <v>1.27092105699083</v>
      </c>
      <c r="P65" s="99">
        <v>1.0168655058356488</v>
      </c>
      <c r="Q65" s="99">
        <v>1.0170467770446396</v>
      </c>
      <c r="R65" s="99">
        <v>0.98039640948522422</v>
      </c>
      <c r="S65" s="99">
        <v>0.94611454968761954</v>
      </c>
      <c r="T65" s="99">
        <v>0.84737786329143694</v>
      </c>
      <c r="U65" s="99">
        <v>0.79720489305215669</v>
      </c>
      <c r="V65" s="99">
        <v>0.73827969263845405</v>
      </c>
      <c r="W65" s="99">
        <v>0.6603145569759914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0.94333505113827487</v>
      </c>
      <c r="D66" s="123">
        <f t="shared" si="27"/>
        <v>1.7853374914076241</v>
      </c>
      <c r="E66" s="123">
        <f t="shared" si="27"/>
        <v>5.1918207443984503</v>
      </c>
      <c r="F66" s="123">
        <f t="shared" si="27"/>
        <v>1.0677894167102844</v>
      </c>
      <c r="G66" s="123">
        <f t="shared" si="27"/>
        <v>0.97635665521909309</v>
      </c>
      <c r="H66" s="123">
        <f t="shared" si="27"/>
        <v>1.367361528132309</v>
      </c>
      <c r="I66" s="123">
        <f t="shared" si="27"/>
        <v>1.4657953259620409</v>
      </c>
      <c r="J66" s="123">
        <f t="shared" si="27"/>
        <v>1.9326542818522365</v>
      </c>
      <c r="K66" s="123">
        <f t="shared" si="27"/>
        <v>1.4440161959904663</v>
      </c>
      <c r="L66" s="123">
        <f t="shared" si="27"/>
        <v>0.63695923575424984</v>
      </c>
      <c r="M66" s="123">
        <f t="shared" si="27"/>
        <v>0.68877015676736009</v>
      </c>
      <c r="N66" s="123">
        <f t="shared" si="27"/>
        <v>1.5827312450755058</v>
      </c>
      <c r="O66" s="123">
        <f t="shared" si="27"/>
        <v>0.96929565323114975</v>
      </c>
      <c r="P66" s="123">
        <f t="shared" si="27"/>
        <v>0.24034958838890585</v>
      </c>
      <c r="Q66" s="123">
        <f t="shared" si="27"/>
        <v>0.41422961851649653</v>
      </c>
      <c r="R66" s="123">
        <f t="shared" si="27"/>
        <v>0.73208585580471808</v>
      </c>
      <c r="S66" s="123">
        <f t="shared" si="27"/>
        <v>1.0122943452638913</v>
      </c>
      <c r="T66" s="123">
        <f t="shared" si="27"/>
        <v>1.3986897032479348</v>
      </c>
      <c r="U66" s="123">
        <f t="shared" si="27"/>
        <v>1.0649300245456286</v>
      </c>
      <c r="V66" s="123">
        <f t="shared" si="27"/>
        <v>0.688260574745169</v>
      </c>
      <c r="W66" s="123">
        <f t="shared" si="27"/>
        <v>0.21432091973984652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0.94333505113827487</v>
      </c>
      <c r="D67" s="99">
        <f>RES_hhdet_in_fech!D67/RES_summary!D$21</f>
        <v>1.7853374914076241</v>
      </c>
      <c r="E67" s="99">
        <f>RES_hhdet_in_fech!E67/RES_summary!E$21</f>
        <v>5.1918207443984503</v>
      </c>
      <c r="F67" s="99">
        <f>RES_hhdet_in_fech!F67/RES_summary!F$21</f>
        <v>1.0677894167102844</v>
      </c>
      <c r="G67" s="99">
        <f>RES_hhdet_in_fech!G67/RES_summary!G$21</f>
        <v>0.97635665521909309</v>
      </c>
      <c r="H67" s="99">
        <f>RES_hhdet_in_fech!H67/RES_summary!H$21</f>
        <v>1.367361528132309</v>
      </c>
      <c r="I67" s="99">
        <f>RES_hhdet_in_fech!I67/RES_summary!I$21</f>
        <v>1.4657953259620409</v>
      </c>
      <c r="J67" s="99">
        <f>RES_hhdet_in_fech!J67/RES_summary!J$21</f>
        <v>1.9326542818522365</v>
      </c>
      <c r="K67" s="99">
        <f>RES_hhdet_in_fech!K67/RES_summary!K$21</f>
        <v>1.4440161959904663</v>
      </c>
      <c r="L67" s="99">
        <f>RES_hhdet_in_fech!L67/RES_summary!L$21</f>
        <v>0.63695923575424984</v>
      </c>
      <c r="M67" s="99">
        <f>RES_hhdet_in_fech!M67/RES_summary!M$21</f>
        <v>0.68877015676736009</v>
      </c>
      <c r="N67" s="99">
        <f>RES_hhdet_in_fech!N67/RES_summary!N$21</f>
        <v>1.5827312450755058</v>
      </c>
      <c r="O67" s="99">
        <f>RES_hhdet_in_fech!O67/RES_summary!O$21</f>
        <v>0.96929565323114975</v>
      </c>
      <c r="P67" s="99">
        <f>RES_hhdet_in_fech!P67/RES_summary!P$21</f>
        <v>0.24034958838890585</v>
      </c>
      <c r="Q67" s="99">
        <f>RES_hhdet_in_fech!Q67/RES_summary!Q$21</f>
        <v>0.41422961851649653</v>
      </c>
      <c r="R67" s="99">
        <f>RES_hhdet_in_fech!R67/RES_summary!R$21</f>
        <v>0.73208585580471808</v>
      </c>
      <c r="S67" s="99">
        <f>RES_hhdet_in_fech!S67/RES_summary!S$21</f>
        <v>1.0122943452638913</v>
      </c>
      <c r="T67" s="99">
        <f>RES_hhdet_in_fech!T67/RES_summary!T$21</f>
        <v>1.3986897032479348</v>
      </c>
      <c r="U67" s="99">
        <f>RES_hhdet_in_fech!U67/RES_summary!U$21</f>
        <v>1.0649300245456286</v>
      </c>
      <c r="V67" s="99">
        <f>RES_hhdet_in_fech!V67/RES_summary!V$21</f>
        <v>0.688260574745169</v>
      </c>
      <c r="W67" s="99">
        <f>RES_hhdet_in_fech!W67/RES_summary!W$21</f>
        <v>0.21432091973984652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21.429451159170455</v>
      </c>
      <c r="D68" s="123">
        <v>21.104438266794769</v>
      </c>
      <c r="E68" s="123">
        <v>20.259112542008985</v>
      </c>
      <c r="F68" s="123">
        <v>19.634857164310414</v>
      </c>
      <c r="G68" s="123">
        <v>20.416645666789062</v>
      </c>
      <c r="H68" s="123">
        <v>19.755197330750814</v>
      </c>
      <c r="I68" s="123">
        <v>18.862078794523455</v>
      </c>
      <c r="J68" s="123">
        <v>16.480317948138477</v>
      </c>
      <c r="K68" s="123">
        <v>17.104544388037784</v>
      </c>
      <c r="L68" s="123">
        <v>18.442119645798265</v>
      </c>
      <c r="M68" s="123">
        <v>17.551323670425006</v>
      </c>
      <c r="N68" s="123">
        <v>17.253269121277327</v>
      </c>
      <c r="O68" s="123">
        <v>16.494287588908048</v>
      </c>
      <c r="P68" s="123">
        <v>14.104567307188185</v>
      </c>
      <c r="Q68" s="123">
        <v>13.965171296014679</v>
      </c>
      <c r="R68" s="123">
        <v>13.74657994879079</v>
      </c>
      <c r="S68" s="123">
        <v>13.099359300692663</v>
      </c>
      <c r="T68" s="123">
        <v>12.678899985045465</v>
      </c>
      <c r="U68" s="123">
        <v>12.276934626489275</v>
      </c>
      <c r="V68" s="123">
        <v>11.949005941216317</v>
      </c>
      <c r="W68" s="123">
        <v>9.5928272093563294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22.196862146120868</v>
      </c>
      <c r="D69" s="99">
        <v>21.866805323981012</v>
      </c>
      <c r="E69" s="99">
        <v>21.628297496189695</v>
      </c>
      <c r="F69" s="99">
        <v>20.133778096051433</v>
      </c>
      <c r="G69" s="99">
        <v>20.428181975597131</v>
      </c>
      <c r="H69" s="99">
        <v>19.764078932289529</v>
      </c>
      <c r="I69" s="99">
        <v>18.879435714058662</v>
      </c>
      <c r="J69" s="99">
        <v>16.582396375911074</v>
      </c>
      <c r="K69" s="99">
        <v>17.195325757447737</v>
      </c>
      <c r="L69" s="99">
        <v>18.578289938677983</v>
      </c>
      <c r="M69" s="99">
        <v>17.520044730025557</v>
      </c>
      <c r="N69" s="99">
        <v>17.452133098640051</v>
      </c>
      <c r="O69" s="99">
        <v>16.517982632775269</v>
      </c>
      <c r="P69" s="99">
        <v>14.117188426212529</v>
      </c>
      <c r="Q69" s="99">
        <v>13.989636736573564</v>
      </c>
      <c r="R69" s="99">
        <v>13.762371118042331</v>
      </c>
      <c r="S69" s="99">
        <v>13.109150628990179</v>
      </c>
      <c r="T69" s="99">
        <v>12.69976560067734</v>
      </c>
      <c r="U69" s="99">
        <v>12.273698870122477</v>
      </c>
      <c r="V69" s="99">
        <v>12.002263244030647</v>
      </c>
      <c r="W69" s="99">
        <v>9.6207689402582659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14.341416099959602</v>
      </c>
      <c r="D70" s="99">
        <v>14.488208052705913</v>
      </c>
      <c r="E70" s="99">
        <v>14.181216172994239</v>
      </c>
      <c r="F70" s="99">
        <v>13.618618337904833</v>
      </c>
      <c r="G70" s="99">
        <v>13.711497968594513</v>
      </c>
      <c r="H70" s="99">
        <v>13.398508229469709</v>
      </c>
      <c r="I70" s="99">
        <v>12.922284954305249</v>
      </c>
      <c r="J70" s="99">
        <v>11.723133027644948</v>
      </c>
      <c r="K70" s="99">
        <v>12.064075347378537</v>
      </c>
      <c r="L70" s="99">
        <v>13.088790002381108</v>
      </c>
      <c r="M70" s="99">
        <v>0</v>
      </c>
      <c r="N70" s="99">
        <v>12.665472958824257</v>
      </c>
      <c r="O70" s="99">
        <v>12.337123781536791</v>
      </c>
      <c r="P70" s="99">
        <v>11.171361555170501</v>
      </c>
      <c r="Q70" s="99">
        <v>11.15967047326494</v>
      </c>
      <c r="R70" s="99">
        <v>11.160359311675048</v>
      </c>
      <c r="S70" s="99">
        <v>10.826311086007134</v>
      </c>
      <c r="T70" s="99">
        <v>10.593316903374864</v>
      </c>
      <c r="U70" s="99">
        <v>10.400982939226804</v>
      </c>
      <c r="V70" s="99">
        <v>10.242741226155065</v>
      </c>
      <c r="W70" s="99">
        <v>8.3114039257349379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3.4720926531513103</v>
      </c>
      <c r="D71" s="102">
        <v>4.0223842919464126</v>
      </c>
      <c r="E71" s="102">
        <v>3.3349471601154712</v>
      </c>
      <c r="F71" s="102">
        <v>3.87983987144864</v>
      </c>
      <c r="G71" s="102">
        <v>3.364710640377504</v>
      </c>
      <c r="H71" s="102">
        <v>3.306189615936018</v>
      </c>
      <c r="I71" s="102">
        <v>3.183511615522395</v>
      </c>
      <c r="J71" s="102">
        <v>3.5115879978145434</v>
      </c>
      <c r="K71" s="102">
        <v>3.0733797019454068</v>
      </c>
      <c r="L71" s="102">
        <v>3.0884648840562892</v>
      </c>
      <c r="M71" s="102">
        <v>0</v>
      </c>
      <c r="N71" s="102">
        <v>2.6437711445198628</v>
      </c>
      <c r="O71" s="102">
        <v>2.4867840115747026</v>
      </c>
      <c r="P71" s="102">
        <v>3.1403198526736937</v>
      </c>
      <c r="Q71" s="102">
        <v>2.2664265956851213</v>
      </c>
      <c r="R71" s="102">
        <v>2.1560970917381459</v>
      </c>
      <c r="S71" s="102">
        <v>2.1832317060710498</v>
      </c>
      <c r="T71" s="102">
        <v>1.9254204011891165</v>
      </c>
      <c r="U71" s="102">
        <v>2.1080073705363764</v>
      </c>
      <c r="V71" s="102">
        <v>1.9321381706219976</v>
      </c>
      <c r="W71" s="102">
        <v>1.8721547463006605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10.86932344680829</v>
      </c>
      <c r="D72" s="105">
        <v>10.465823760759497</v>
      </c>
      <c r="E72" s="105">
        <v>10.84626901287877</v>
      </c>
      <c r="F72" s="105">
        <v>9.7387784664561927</v>
      </c>
      <c r="G72" s="105">
        <v>10.346787328217008</v>
      </c>
      <c r="H72" s="105">
        <v>10.092318613533688</v>
      </c>
      <c r="I72" s="105">
        <v>9.7387733387828543</v>
      </c>
      <c r="J72" s="105">
        <v>8.211545029830404</v>
      </c>
      <c r="K72" s="105">
        <v>8.9906956454331297</v>
      </c>
      <c r="L72" s="105">
        <v>10.000325118324817</v>
      </c>
      <c r="M72" s="105">
        <v>0</v>
      </c>
      <c r="N72" s="105">
        <v>10.021701814304395</v>
      </c>
      <c r="O72" s="105">
        <v>9.8503397699620887</v>
      </c>
      <c r="P72" s="105">
        <v>8.0310417024968057</v>
      </c>
      <c r="Q72" s="105">
        <v>8.8932438775798186</v>
      </c>
      <c r="R72" s="105">
        <v>9.0042622199369049</v>
      </c>
      <c r="S72" s="105">
        <v>8.6430793799360845</v>
      </c>
      <c r="T72" s="105">
        <v>8.6678965021857479</v>
      </c>
      <c r="U72" s="105">
        <v>8.2929755686904301</v>
      </c>
      <c r="V72" s="105">
        <v>8.3106030555330683</v>
      </c>
      <c r="W72" s="105">
        <v>6.4392491794342783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19.063383852179747</v>
      </c>
      <c r="D73" s="102">
        <v>19.909756814405782</v>
      </c>
      <c r="E73" s="102">
        <v>18.5838285189751</v>
      </c>
      <c r="F73" s="102">
        <v>19.447869724740297</v>
      </c>
      <c r="G73" s="102">
        <v>0</v>
      </c>
      <c r="H73" s="102">
        <v>0</v>
      </c>
      <c r="I73" s="102">
        <v>0</v>
      </c>
      <c r="J73" s="102">
        <v>16.909832509730457</v>
      </c>
      <c r="K73" s="102">
        <v>16.452045844079642</v>
      </c>
      <c r="L73" s="102">
        <v>17.265505328149285</v>
      </c>
      <c r="M73" s="102">
        <v>18.126215012848835</v>
      </c>
      <c r="N73" s="102">
        <v>16.851337420778798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13.545162295942946</v>
      </c>
      <c r="U73" s="102">
        <v>13.278062786387185</v>
      </c>
      <c r="V73" s="102">
        <v>12.542625860480143</v>
      </c>
      <c r="W73" s="102">
        <v>0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13.486523260211746</v>
      </c>
      <c r="D74" s="105">
        <v>14.298213661121302</v>
      </c>
      <c r="E74" s="105">
        <v>13.176427757277725</v>
      </c>
      <c r="F74" s="105">
        <v>14.071326056994367</v>
      </c>
      <c r="G74" s="105">
        <v>0</v>
      </c>
      <c r="H74" s="105">
        <v>0</v>
      </c>
      <c r="I74" s="105">
        <v>0</v>
      </c>
      <c r="J74" s="105">
        <v>12.450958727506375</v>
      </c>
      <c r="K74" s="105">
        <v>11.952879045494862</v>
      </c>
      <c r="L74" s="105">
        <v>12.503409019277326</v>
      </c>
      <c r="M74" s="105">
        <v>13.358129267680022</v>
      </c>
      <c r="N74" s="105">
        <v>12.267771257255005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10.659614671713124</v>
      </c>
      <c r="U74" s="105">
        <v>10.599040428601688</v>
      </c>
      <c r="V74" s="105">
        <v>10.054269835182824</v>
      </c>
      <c r="W74" s="105">
        <v>0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2.9801112527393574</v>
      </c>
      <c r="D75" s="99">
        <v>3.6635646370803929</v>
      </c>
      <c r="E75" s="99">
        <v>2.8618341210110443</v>
      </c>
      <c r="F75" s="99">
        <v>3.750972270026852</v>
      </c>
      <c r="G75" s="99">
        <v>0</v>
      </c>
      <c r="H75" s="99">
        <v>0</v>
      </c>
      <c r="I75" s="99">
        <v>0</v>
      </c>
      <c r="J75" s="99">
        <v>3.6008214909370446</v>
      </c>
      <c r="K75" s="99">
        <v>2.9389434019028084</v>
      </c>
      <c r="L75" s="99">
        <v>2.8498711126208702</v>
      </c>
      <c r="M75" s="99">
        <v>3.5345792554087514</v>
      </c>
      <c r="N75" s="99">
        <v>2.5312764531950895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2.0386620839043896</v>
      </c>
      <c r="U75" s="99">
        <v>2.2787453172126351</v>
      </c>
      <c r="V75" s="99">
        <v>1.9896386378182005</v>
      </c>
      <c r="W75" s="99">
        <v>0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10.50641200747239</v>
      </c>
      <c r="D76" s="99">
        <v>10.634649024040909</v>
      </c>
      <c r="E76" s="99">
        <v>10.314593636266681</v>
      </c>
      <c r="F76" s="99">
        <v>10.320353786967514</v>
      </c>
      <c r="G76" s="99">
        <v>0</v>
      </c>
      <c r="H76" s="99">
        <v>0</v>
      </c>
      <c r="I76" s="99">
        <v>0</v>
      </c>
      <c r="J76" s="99">
        <v>8.8501372365693296</v>
      </c>
      <c r="K76" s="99">
        <v>9.0139356435920526</v>
      </c>
      <c r="L76" s="99">
        <v>9.6535379066564548</v>
      </c>
      <c r="M76" s="99">
        <v>9.8235500122712711</v>
      </c>
      <c r="N76" s="99">
        <v>9.736494804059916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8.6209525878087341</v>
      </c>
      <c r="U76" s="99">
        <v>8.3202951113890506</v>
      </c>
      <c r="V76" s="99">
        <v>8.064631197364621</v>
      </c>
      <c r="W76" s="99">
        <v>0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10.535550309154139</v>
      </c>
      <c r="D77" s="123">
        <v>10.545315872188215</v>
      </c>
      <c r="E77" s="123">
        <v>10.167004292340227</v>
      </c>
      <c r="F77" s="123">
        <v>10.179094618742038</v>
      </c>
      <c r="G77" s="123">
        <v>10.676018557322481</v>
      </c>
      <c r="H77" s="123">
        <v>9.6876315108750877</v>
      </c>
      <c r="I77" s="123">
        <v>8.8676268334116859</v>
      </c>
      <c r="J77" s="123">
        <v>7.8107756604110952</v>
      </c>
      <c r="K77" s="123">
        <v>8.2564171027055746</v>
      </c>
      <c r="L77" s="123">
        <v>8.4681376809285851</v>
      </c>
      <c r="M77" s="123">
        <v>7.8941398922323396</v>
      </c>
      <c r="N77" s="123">
        <v>6.9229137447906748</v>
      </c>
      <c r="O77" s="123">
        <v>7.1580659825616246</v>
      </c>
      <c r="P77" s="123">
        <v>6.3490099902891028</v>
      </c>
      <c r="Q77" s="123">
        <v>6.6455381796790602</v>
      </c>
      <c r="R77" s="123">
        <v>6.674009873426078</v>
      </c>
      <c r="S77" s="123">
        <v>7.6109215851424823</v>
      </c>
      <c r="T77" s="123">
        <v>7.3010194934403172</v>
      </c>
      <c r="U77" s="123">
        <v>7.3178901678449533</v>
      </c>
      <c r="V77" s="123">
        <v>7.8495094630068794</v>
      </c>
      <c r="W77" s="123">
        <v>6.7366782069352871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10.853401413571214</v>
      </c>
      <c r="D78" s="99">
        <v>10.907209918632871</v>
      </c>
      <c r="E78" s="99">
        <v>10.927128174022524</v>
      </c>
      <c r="F78" s="99">
        <v>10.550138207544325</v>
      </c>
      <c r="G78" s="99">
        <v>10.813735661388712</v>
      </c>
      <c r="H78" s="99">
        <v>10.450154988921309</v>
      </c>
      <c r="I78" s="99">
        <v>9.097540597401153</v>
      </c>
      <c r="J78" s="99">
        <v>8.0690788026547917</v>
      </c>
      <c r="K78" s="99">
        <v>8.2777358085220119</v>
      </c>
      <c r="L78" s="99">
        <v>8.4891553505976702</v>
      </c>
      <c r="M78" s="99">
        <v>8.1821550502470508</v>
      </c>
      <c r="N78" s="99">
        <v>6.9886536022323122</v>
      </c>
      <c r="O78" s="99">
        <v>7.262091815175447</v>
      </c>
      <c r="P78" s="99">
        <v>6.615195373920252</v>
      </c>
      <c r="Q78" s="99">
        <v>6.729883603562957</v>
      </c>
      <c r="R78" s="99">
        <v>6.8371185702534758</v>
      </c>
      <c r="S78" s="99">
        <v>7.6264027370167256</v>
      </c>
      <c r="T78" s="99">
        <v>7.3759660593402252</v>
      </c>
      <c r="U78" s="99">
        <v>7.497622302062255</v>
      </c>
      <c r="V78" s="99">
        <v>7.9048915325074809</v>
      </c>
      <c r="W78" s="99">
        <v>6.7777921450017873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8.7993493697067535</v>
      </c>
      <c r="D79" s="110">
        <v>8.8654688063790399</v>
      </c>
      <c r="E79" s="110">
        <v>8.0227391506272205</v>
      </c>
      <c r="F79" s="110">
        <v>9.547112377301584</v>
      </c>
      <c r="G79" s="110">
        <v>7.6879723241227911</v>
      </c>
      <c r="H79" s="110">
        <v>8.3240283973048506</v>
      </c>
      <c r="I79" s="110">
        <v>7.6721708924138756</v>
      </c>
      <c r="J79" s="110">
        <v>6.8414133288308712</v>
      </c>
      <c r="K79" s="110">
        <v>6.8210621398821196</v>
      </c>
      <c r="L79" s="110">
        <v>6.345379024165192</v>
      </c>
      <c r="M79" s="110">
        <v>6.1832671627657341</v>
      </c>
      <c r="N79" s="110">
        <v>5.3737716800554036</v>
      </c>
      <c r="O79" s="110">
        <v>5.9999779877760844</v>
      </c>
      <c r="P79" s="110">
        <v>4.9625247482505834</v>
      </c>
      <c r="Q79" s="110">
        <v>5.2423180040470161</v>
      </c>
      <c r="R79" s="110">
        <v>5.0342274935701123</v>
      </c>
      <c r="S79" s="110">
        <v>5.7705434019062736</v>
      </c>
      <c r="T79" s="110">
        <v>5.5683048827247221</v>
      </c>
      <c r="U79" s="110">
        <v>5.3792459935387384</v>
      </c>
      <c r="V79" s="110">
        <v>5.4321954146830889</v>
      </c>
      <c r="W79" s="110">
        <v>5.1178777845315171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110.78090133499883</v>
      </c>
      <c r="D81" s="118">
        <f t="shared" si="28"/>
        <v>127.76259284708701</v>
      </c>
      <c r="E81" s="118">
        <f t="shared" si="28"/>
        <v>163.69723799317876</v>
      </c>
      <c r="F81" s="118">
        <f t="shared" si="28"/>
        <v>105.19024332277571</v>
      </c>
      <c r="G81" s="118">
        <f t="shared" si="28"/>
        <v>129.90298497891419</v>
      </c>
      <c r="H81" s="118">
        <f t="shared" si="28"/>
        <v>123.19150133048478</v>
      </c>
      <c r="I81" s="118">
        <f t="shared" si="28"/>
        <v>132.80101895360553</v>
      </c>
      <c r="J81" s="118">
        <f t="shared" si="28"/>
        <v>145.12390923542858</v>
      </c>
      <c r="K81" s="118">
        <f t="shared" si="28"/>
        <v>135.32666666299136</v>
      </c>
      <c r="L81" s="118">
        <f t="shared" si="28"/>
        <v>126.61012355161971</v>
      </c>
      <c r="M81" s="118">
        <f t="shared" si="28"/>
        <v>89.280072587454967</v>
      </c>
      <c r="N81" s="118">
        <f t="shared" si="28"/>
        <v>115.21323786521137</v>
      </c>
      <c r="O81" s="118">
        <f t="shared" si="28"/>
        <v>110.95544027579423</v>
      </c>
      <c r="P81" s="118">
        <f t="shared" si="28"/>
        <v>90.33652572148128</v>
      </c>
      <c r="Q81" s="118">
        <f t="shared" si="28"/>
        <v>95.283974981133383</v>
      </c>
      <c r="R81" s="118">
        <f t="shared" ref="R81:V81" si="29">R82+R85+R87+R100</f>
        <v>88.486416670381345</v>
      </c>
      <c r="S81" s="118">
        <f t="shared" si="29"/>
        <v>90.441747954695387</v>
      </c>
      <c r="T81" s="118">
        <f t="shared" si="29"/>
        <v>81.41558894543266</v>
      </c>
      <c r="U81" s="118">
        <f t="shared" si="29"/>
        <v>75.703521515320546</v>
      </c>
      <c r="V81" s="118">
        <f t="shared" si="29"/>
        <v>68.396923154145867</v>
      </c>
      <c r="W81" s="118">
        <f t="shared" ref="W81" si="30">W82+W85+W87+W100</f>
        <v>65.762639060006791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80.328180701740393</v>
      </c>
      <c r="D82" s="123">
        <f t="shared" si="31"/>
        <v>95.825903599076852</v>
      </c>
      <c r="E82" s="123">
        <f t="shared" si="31"/>
        <v>129.80253840792366</v>
      </c>
      <c r="F82" s="123">
        <f t="shared" si="31"/>
        <v>73.237961476562987</v>
      </c>
      <c r="G82" s="123">
        <f t="shared" si="31"/>
        <v>101.6854008803804</v>
      </c>
      <c r="H82" s="123">
        <f t="shared" si="31"/>
        <v>94.492455440615899</v>
      </c>
      <c r="I82" s="123">
        <f t="shared" si="31"/>
        <v>106.37422292437424</v>
      </c>
      <c r="J82" s="123">
        <f t="shared" si="31"/>
        <v>119.03197327061638</v>
      </c>
      <c r="K82" s="123">
        <f t="shared" si="31"/>
        <v>110.37035355961096</v>
      </c>
      <c r="L82" s="123">
        <f t="shared" si="31"/>
        <v>102.71815648480562</v>
      </c>
      <c r="M82" s="123">
        <f t="shared" si="31"/>
        <v>63.232170164949601</v>
      </c>
      <c r="N82" s="123">
        <f t="shared" si="31"/>
        <v>91.297631576578709</v>
      </c>
      <c r="O82" s="123">
        <f t="shared" si="31"/>
        <v>88.646632722302257</v>
      </c>
      <c r="P82" s="123">
        <f t="shared" si="31"/>
        <v>69.93473519760613</v>
      </c>
      <c r="Q82" s="123">
        <f t="shared" si="31"/>
        <v>75.238286312253564</v>
      </c>
      <c r="R82" s="123">
        <f t="shared" ref="R82:V82" si="32">SUM(R83:R84)</f>
        <v>68.702299860934772</v>
      </c>
      <c r="S82" s="123">
        <f t="shared" si="32"/>
        <v>69.963386947241005</v>
      </c>
      <c r="T82" s="123">
        <f t="shared" si="32"/>
        <v>60.955711034345022</v>
      </c>
      <c r="U82" s="123">
        <f t="shared" si="32"/>
        <v>56.288607096692495</v>
      </c>
      <c r="V82" s="123">
        <f t="shared" si="32"/>
        <v>50.131047097321492</v>
      </c>
      <c r="W82" s="123">
        <f t="shared" ref="W82" si="33">SUM(W83:W84)</f>
        <v>49.823141702774969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79.878702331845346</v>
      </c>
      <c r="D83" s="99">
        <v>95.285644928494477</v>
      </c>
      <c r="E83" s="99">
        <v>129.12834494842929</v>
      </c>
      <c r="F83" s="99">
        <v>72.827876339121389</v>
      </c>
      <c r="G83" s="99">
        <v>101.11311408767934</v>
      </c>
      <c r="H83" s="99">
        <v>93.966993737874219</v>
      </c>
      <c r="I83" s="99">
        <v>105.78752673959804</v>
      </c>
      <c r="J83" s="99">
        <v>118.39330243262535</v>
      </c>
      <c r="K83" s="99">
        <v>109.77564360567779</v>
      </c>
      <c r="L83" s="99">
        <v>102.14010017036829</v>
      </c>
      <c r="M83" s="99">
        <v>62.872563328017954</v>
      </c>
      <c r="N83" s="99">
        <v>90.803599512118879</v>
      </c>
      <c r="O83" s="99">
        <v>88.130820022055829</v>
      </c>
      <c r="P83" s="99">
        <v>69.514716599408203</v>
      </c>
      <c r="Q83" s="99">
        <v>74.82376536576561</v>
      </c>
      <c r="R83" s="99">
        <v>68.31899255226574</v>
      </c>
      <c r="S83" s="99">
        <v>69.569324156815625</v>
      </c>
      <c r="T83" s="99">
        <v>60.610130417095618</v>
      </c>
      <c r="U83" s="99">
        <v>55.962513363129439</v>
      </c>
      <c r="V83" s="99">
        <v>49.838422154228255</v>
      </c>
      <c r="W83" s="99">
        <v>49.539363316363648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0.44947836989504308</v>
      </c>
      <c r="D84" s="99">
        <v>0.54025867058237909</v>
      </c>
      <c r="E84" s="99">
        <v>0.67419345949437015</v>
      </c>
      <c r="F84" s="99">
        <v>0.41008513744160496</v>
      </c>
      <c r="G84" s="99">
        <v>0.57228679270106819</v>
      </c>
      <c r="H84" s="99">
        <v>0.52546170274168613</v>
      </c>
      <c r="I84" s="99">
        <v>0.58669618477620722</v>
      </c>
      <c r="J84" s="99">
        <v>0.63867083799102431</v>
      </c>
      <c r="K84" s="99">
        <v>0.59470995393317427</v>
      </c>
      <c r="L84" s="99">
        <v>0.57805631443733985</v>
      </c>
      <c r="M84" s="99">
        <v>0.3596068369316498</v>
      </c>
      <c r="N84" s="99">
        <v>0.49403206445983261</v>
      </c>
      <c r="O84" s="99">
        <v>0.51581270024642756</v>
      </c>
      <c r="P84" s="99">
        <v>0.42001859819792925</v>
      </c>
      <c r="Q84" s="99">
        <v>0.41452094648795695</v>
      </c>
      <c r="R84" s="99">
        <v>0.38330730866903284</v>
      </c>
      <c r="S84" s="99">
        <v>0.39406279042537756</v>
      </c>
      <c r="T84" s="99">
        <v>0.34558061724940575</v>
      </c>
      <c r="U84" s="99">
        <v>0.32609373356305671</v>
      </c>
      <c r="V84" s="99">
        <v>0.29262494309323972</v>
      </c>
      <c r="W84" s="99">
        <v>0.28377838641132364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0.94333481455467882</v>
      </c>
      <c r="D85" s="123">
        <f t="shared" si="34"/>
        <v>1.7853335156458883</v>
      </c>
      <c r="E85" s="123">
        <f t="shared" si="34"/>
        <v>5.191814841919558</v>
      </c>
      <c r="F85" s="123">
        <f t="shared" si="34"/>
        <v>1.0677961919385148</v>
      </c>
      <c r="G85" s="123">
        <f t="shared" si="34"/>
        <v>0.97634860386185407</v>
      </c>
      <c r="H85" s="123">
        <f t="shared" si="34"/>
        <v>1.3673590840029357</v>
      </c>
      <c r="I85" s="123">
        <f t="shared" si="34"/>
        <v>1.4657969181219697</v>
      </c>
      <c r="J85" s="123">
        <f t="shared" si="34"/>
        <v>1.9326622980566299</v>
      </c>
      <c r="K85" s="123">
        <f t="shared" si="34"/>
        <v>1.4440210547416519</v>
      </c>
      <c r="L85" s="123">
        <f t="shared" si="34"/>
        <v>0.63693557445009996</v>
      </c>
      <c r="M85" s="123">
        <f t="shared" si="34"/>
        <v>0.68876413241467305</v>
      </c>
      <c r="N85" s="123">
        <f t="shared" si="34"/>
        <v>1.5827310235039138</v>
      </c>
      <c r="O85" s="123">
        <f t="shared" si="34"/>
        <v>0.96929825726833385</v>
      </c>
      <c r="P85" s="123">
        <f t="shared" si="34"/>
        <v>0.24035231645320906</v>
      </c>
      <c r="Q85" s="123">
        <f t="shared" si="34"/>
        <v>0.41423354817286451</v>
      </c>
      <c r="R85" s="123">
        <f t="shared" si="34"/>
        <v>0.73208917199531898</v>
      </c>
      <c r="S85" s="123">
        <f t="shared" si="34"/>
        <v>1.0122892850238308</v>
      </c>
      <c r="T85" s="123">
        <f t="shared" si="34"/>
        <v>1.3986912408183252</v>
      </c>
      <c r="U85" s="123">
        <f t="shared" si="34"/>
        <v>1.0649292390296474</v>
      </c>
      <c r="V85" s="123">
        <f t="shared" si="34"/>
        <v>0.68825574311968041</v>
      </c>
      <c r="W85" s="123">
        <f t="shared" si="34"/>
        <v>0.21432105879538249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0.94333481455467882</v>
      </c>
      <c r="D86" s="99">
        <f>RES_hhdet_in_fech!D86/RES_summary!D$21</f>
        <v>1.7853335156458883</v>
      </c>
      <c r="E86" s="99">
        <f>RES_hhdet_in_fech!E86/RES_summary!E$21</f>
        <v>5.191814841919558</v>
      </c>
      <c r="F86" s="99">
        <f>RES_hhdet_in_fech!F86/RES_summary!F$21</f>
        <v>1.0677961919385148</v>
      </c>
      <c r="G86" s="99">
        <f>RES_hhdet_in_fech!G86/RES_summary!G$21</f>
        <v>0.97634860386185407</v>
      </c>
      <c r="H86" s="99">
        <f>RES_hhdet_in_fech!H86/RES_summary!H$21</f>
        <v>1.3673590840029357</v>
      </c>
      <c r="I86" s="99">
        <f>RES_hhdet_in_fech!I86/RES_summary!I$21</f>
        <v>1.4657969181219697</v>
      </c>
      <c r="J86" s="99">
        <f>RES_hhdet_in_fech!J86/RES_summary!J$21</f>
        <v>1.9326622980566299</v>
      </c>
      <c r="K86" s="99">
        <f>RES_hhdet_in_fech!K86/RES_summary!K$21</f>
        <v>1.4440210547416519</v>
      </c>
      <c r="L86" s="99">
        <f>RES_hhdet_in_fech!L86/RES_summary!L$21</f>
        <v>0.63693557445009996</v>
      </c>
      <c r="M86" s="99">
        <f>RES_hhdet_in_fech!M86/RES_summary!M$21</f>
        <v>0.68876413241467305</v>
      </c>
      <c r="N86" s="99">
        <f>RES_hhdet_in_fech!N86/RES_summary!N$21</f>
        <v>1.5827310235039138</v>
      </c>
      <c r="O86" s="99">
        <f>RES_hhdet_in_fech!O86/RES_summary!O$21</f>
        <v>0.96929825726833385</v>
      </c>
      <c r="P86" s="99">
        <f>RES_hhdet_in_fech!P86/RES_summary!P$21</f>
        <v>0.24035231645320906</v>
      </c>
      <c r="Q86" s="99">
        <f>RES_hhdet_in_fech!Q86/RES_summary!Q$21</f>
        <v>0.41423354817286451</v>
      </c>
      <c r="R86" s="99">
        <f>RES_hhdet_in_fech!R86/RES_summary!R$21</f>
        <v>0.73208917199531898</v>
      </c>
      <c r="S86" s="99">
        <f>RES_hhdet_in_fech!S86/RES_summary!S$21</f>
        <v>1.0122892850238308</v>
      </c>
      <c r="T86" s="99">
        <f>RES_hhdet_in_fech!T86/RES_summary!T$21</f>
        <v>1.3986912408183252</v>
      </c>
      <c r="U86" s="99">
        <f>RES_hhdet_in_fech!U86/RES_summary!U$21</f>
        <v>1.0649292390296474</v>
      </c>
      <c r="V86" s="99">
        <f>RES_hhdet_in_fech!V86/RES_summary!V$21</f>
        <v>0.68825574311968041</v>
      </c>
      <c r="W86" s="99">
        <f>RES_hhdet_in_fech!W86/RES_summary!W$21</f>
        <v>0.21432105879538249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20.069512987859884</v>
      </c>
      <c r="D87" s="123">
        <v>20.487644554576015</v>
      </c>
      <c r="E87" s="123">
        <v>19.507832380882036</v>
      </c>
      <c r="F87" s="123">
        <v>20.607861558140421</v>
      </c>
      <c r="G87" s="123">
        <v>18.672412505668206</v>
      </c>
      <c r="H87" s="123">
        <v>18.472519333504756</v>
      </c>
      <c r="I87" s="123">
        <v>16.764987338008527</v>
      </c>
      <c r="J87" s="123">
        <v>16.061072994604508</v>
      </c>
      <c r="K87" s="123">
        <v>16.011168201040768</v>
      </c>
      <c r="L87" s="123">
        <v>16.176319627197319</v>
      </c>
      <c r="M87" s="123">
        <v>18.436707476005676</v>
      </c>
      <c r="N87" s="123">
        <v>16.25653997492342</v>
      </c>
      <c r="O87" s="123">
        <v>14.958033448395703</v>
      </c>
      <c r="P87" s="123">
        <v>14.299554851108699</v>
      </c>
      <c r="Q87" s="123">
        <v>13.838074703788006</v>
      </c>
      <c r="R87" s="123">
        <v>13.220401245712232</v>
      </c>
      <c r="S87" s="123">
        <v>13.175303254227488</v>
      </c>
      <c r="T87" s="123">
        <v>12.785127739519661</v>
      </c>
      <c r="U87" s="123">
        <v>12.290540467598131</v>
      </c>
      <c r="V87" s="123">
        <v>11.430592978074541</v>
      </c>
      <c r="W87" s="123">
        <v>9.8897991198203474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17.944260809047286</v>
      </c>
      <c r="D88" s="99">
        <v>22.179991910075369</v>
      </c>
      <c r="E88" s="99">
        <v>20.511514444103529</v>
      </c>
      <c r="F88" s="99">
        <v>18.283742160232158</v>
      </c>
      <c r="G88" s="99">
        <v>18.30736256760661</v>
      </c>
      <c r="H88" s="99">
        <v>19.346401384294001</v>
      </c>
      <c r="I88" s="99">
        <v>16.738316195789334</v>
      </c>
      <c r="J88" s="99">
        <v>16.108217424072592</v>
      </c>
      <c r="K88" s="99">
        <v>15.055353415698086</v>
      </c>
      <c r="L88" s="99">
        <v>15.682744095638375</v>
      </c>
      <c r="M88" s="99">
        <v>16.595050807682771</v>
      </c>
      <c r="N88" s="99">
        <v>15.482093484905434</v>
      </c>
      <c r="O88" s="99">
        <v>14.552854706389835</v>
      </c>
      <c r="P88" s="99">
        <v>14.567820098107271</v>
      </c>
      <c r="Q88" s="99">
        <v>13.532940252627975</v>
      </c>
      <c r="R88" s="99">
        <v>12.704014703493263</v>
      </c>
      <c r="S88" s="99">
        <v>13.388142797880692</v>
      </c>
      <c r="T88" s="99">
        <v>12.24088542550569</v>
      </c>
      <c r="U88" s="99">
        <v>11.61896863416019</v>
      </c>
      <c r="V88" s="99">
        <v>10.595172389677606</v>
      </c>
      <c r="W88" s="99">
        <v>10.296950162193756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11.873449133786606</v>
      </c>
      <c r="D89" s="99">
        <v>15.1683008447666</v>
      </c>
      <c r="E89" s="99">
        <v>14.027236566619012</v>
      </c>
      <c r="F89" s="99">
        <v>12.969220465638157</v>
      </c>
      <c r="G89" s="99">
        <v>13.017649503024113</v>
      </c>
      <c r="H89" s="99">
        <v>14.004608721740457</v>
      </c>
      <c r="I89" s="99">
        <v>12.322311817735891</v>
      </c>
      <c r="J89" s="99">
        <v>12.261714514209393</v>
      </c>
      <c r="K89" s="99">
        <v>11.476990854081986</v>
      </c>
      <c r="L89" s="99">
        <v>12.078543456695609</v>
      </c>
      <c r="M89" s="99">
        <v>13.085152381639858</v>
      </c>
      <c r="N89" s="99">
        <v>12.175904617590085</v>
      </c>
      <c r="O89" s="99">
        <v>11.553370216287329</v>
      </c>
      <c r="P89" s="99">
        <v>11.929788100374887</v>
      </c>
      <c r="Q89" s="99">
        <v>10.995681175663703</v>
      </c>
      <c r="R89" s="99">
        <v>10.454994089163518</v>
      </c>
      <c r="S89" s="99">
        <v>11.236594124715781</v>
      </c>
      <c r="T89" s="99">
        <v>10.389832975298933</v>
      </c>
      <c r="U89" s="99">
        <v>10.042073998843764</v>
      </c>
      <c r="V89" s="99">
        <v>9.2464451317557206</v>
      </c>
      <c r="W89" s="99">
        <v>9.1453336932560543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2.8045343577999677</v>
      </c>
      <c r="D90" s="102">
        <v>4.0810029327537327</v>
      </c>
      <c r="E90" s="102">
        <v>3.1614160559767663</v>
      </c>
      <c r="F90" s="102">
        <v>3.5228562328810358</v>
      </c>
      <c r="G90" s="102">
        <v>3.0104023751422426</v>
      </c>
      <c r="H90" s="102">
        <v>3.2405570828909611</v>
      </c>
      <c r="I90" s="102">
        <v>2.8182729698910611</v>
      </c>
      <c r="J90" s="102">
        <v>3.4212991420403092</v>
      </c>
      <c r="K90" s="102">
        <v>2.6847811974519304</v>
      </c>
      <c r="L90" s="102">
        <v>2.5904164835195225</v>
      </c>
      <c r="M90" s="102">
        <v>3.2328264547754584</v>
      </c>
      <c r="N90" s="102">
        <v>2.3387603747609433</v>
      </c>
      <c r="O90" s="102">
        <v>2.1767562045103666</v>
      </c>
      <c r="P90" s="102">
        <v>3.2602002898045526</v>
      </c>
      <c r="Q90" s="102">
        <v>2.1884541799970894</v>
      </c>
      <c r="R90" s="102">
        <v>1.9724364167602444</v>
      </c>
      <c r="S90" s="102">
        <v>2.243426677261684</v>
      </c>
      <c r="T90" s="102">
        <v>1.8511300789701808</v>
      </c>
      <c r="U90" s="102">
        <v>1.9877858806733562</v>
      </c>
      <c r="V90" s="102">
        <v>1.6790579575785203</v>
      </c>
      <c r="W90" s="102">
        <v>2.0356986250699101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9.068914775986638</v>
      </c>
      <c r="D91" s="105">
        <v>11.087297912012867</v>
      </c>
      <c r="E91" s="105">
        <v>10.865820510642244</v>
      </c>
      <c r="F91" s="105">
        <v>9.4463642327571247</v>
      </c>
      <c r="G91" s="105">
        <v>10.007247127881872</v>
      </c>
      <c r="H91" s="105">
        <v>10.764051638849496</v>
      </c>
      <c r="I91" s="105">
        <v>9.5040388478448303</v>
      </c>
      <c r="J91" s="105">
        <v>8.8404153721690832</v>
      </c>
      <c r="K91" s="105">
        <v>8.7922096566300549</v>
      </c>
      <c r="L91" s="105">
        <v>9.4881269731760849</v>
      </c>
      <c r="M91" s="105">
        <v>9.8523259268644008</v>
      </c>
      <c r="N91" s="105">
        <v>9.837144242829142</v>
      </c>
      <c r="O91" s="105">
        <v>9.3766140117769616</v>
      </c>
      <c r="P91" s="105">
        <v>8.6695878105703326</v>
      </c>
      <c r="Q91" s="105">
        <v>8.8072269956666123</v>
      </c>
      <c r="R91" s="105">
        <v>8.4825576724032725</v>
      </c>
      <c r="S91" s="105">
        <v>8.9931674474540966</v>
      </c>
      <c r="T91" s="105">
        <v>8.5387028963287506</v>
      </c>
      <c r="U91" s="105">
        <v>8.0542881181704065</v>
      </c>
      <c r="V91" s="105">
        <v>7.5673871741772007</v>
      </c>
      <c r="W91" s="105">
        <v>7.1096350681861447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21.955860279979792</v>
      </c>
      <c r="D92" s="102">
        <v>21.541789357517903</v>
      </c>
      <c r="E92" s="102">
        <v>20.963406225919105</v>
      </c>
      <c r="F92" s="102">
        <v>23.532763648143764</v>
      </c>
      <c r="G92" s="102">
        <v>21.230556752909848</v>
      </c>
      <c r="H92" s="102">
        <v>20.662653240156303</v>
      </c>
      <c r="I92" s="102">
        <v>18.853457244615601</v>
      </c>
      <c r="J92" s="102">
        <v>17.872592326616815</v>
      </c>
      <c r="K92" s="102">
        <v>17.816410672670241</v>
      </c>
      <c r="L92" s="102">
        <v>18.9438208980573</v>
      </c>
      <c r="M92" s="102">
        <v>20.513373307252845</v>
      </c>
      <c r="N92" s="102">
        <v>18.522259642704061</v>
      </c>
      <c r="O92" s="102">
        <v>17.012733549774762</v>
      </c>
      <c r="P92" s="102">
        <v>14.753327495253407</v>
      </c>
      <c r="Q92" s="102">
        <v>14.322268865458966</v>
      </c>
      <c r="R92" s="102">
        <v>14.173311067056982</v>
      </c>
      <c r="S92" s="102">
        <v>14.036173204633384</v>
      </c>
      <c r="T92" s="102">
        <v>13.640874105094607</v>
      </c>
      <c r="U92" s="102">
        <v>12.642318919757065</v>
      </c>
      <c r="V92" s="102">
        <v>11.99153848320633</v>
      </c>
      <c r="W92" s="102">
        <v>10.876165827817983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14.215702369115894</v>
      </c>
      <c r="D93" s="105">
        <v>14.224622363622853</v>
      </c>
      <c r="E93" s="105">
        <v>13.618033760244391</v>
      </c>
      <c r="F93" s="105">
        <v>15.705035125428203</v>
      </c>
      <c r="G93" s="105">
        <v>13.965453484368394</v>
      </c>
      <c r="H93" s="105">
        <v>13.656317786269195</v>
      </c>
      <c r="I93" s="105">
        <v>12.518200809831258</v>
      </c>
      <c r="J93" s="105">
        <v>12.229662313853449</v>
      </c>
      <c r="K93" s="105">
        <v>12.003731591491777</v>
      </c>
      <c r="L93" s="105">
        <v>12.734411030670302</v>
      </c>
      <c r="M93" s="105">
        <v>14.18543339050763</v>
      </c>
      <c r="N93" s="105">
        <v>12.751700282975591</v>
      </c>
      <c r="O93" s="105">
        <v>12.051117691571756</v>
      </c>
      <c r="P93" s="105">
        <v>11.154523193182602</v>
      </c>
      <c r="Q93" s="105">
        <v>10.879081142329806</v>
      </c>
      <c r="R93" s="105">
        <v>10.959749360389674</v>
      </c>
      <c r="S93" s="105">
        <v>11.094290316502317</v>
      </c>
      <c r="T93" s="105">
        <v>10.909358808657149</v>
      </c>
      <c r="U93" s="105">
        <v>10.299392318619084</v>
      </c>
      <c r="V93" s="105">
        <v>9.8394331320949995</v>
      </c>
      <c r="W93" s="105">
        <v>9.0637743025697954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3.4341025002450039</v>
      </c>
      <c r="D94" s="99">
        <v>3.9620510379626044</v>
      </c>
      <c r="E94" s="99">
        <v>3.2301227141733664</v>
      </c>
      <c r="F94" s="99">
        <v>4.5408267869544217</v>
      </c>
      <c r="G94" s="99">
        <v>3.4955652902789112</v>
      </c>
      <c r="H94" s="99">
        <v>3.4554312888745393</v>
      </c>
      <c r="I94" s="99">
        <v>3.1715191974438892</v>
      </c>
      <c r="J94" s="99">
        <v>3.7894780090351738</v>
      </c>
      <c r="K94" s="99">
        <v>3.1773511906071583</v>
      </c>
      <c r="L94" s="99">
        <v>3.1300810624515782</v>
      </c>
      <c r="M94" s="99">
        <v>3.9988064374542285</v>
      </c>
      <c r="N94" s="99">
        <v>2.7973046264418508</v>
      </c>
      <c r="O94" s="99">
        <v>2.5456599372945377</v>
      </c>
      <c r="P94" s="99">
        <v>3.2790996908323198</v>
      </c>
      <c r="Q94" s="99">
        <v>2.3064433188228151</v>
      </c>
      <c r="R94" s="99">
        <v>2.206557615758407</v>
      </c>
      <c r="S94" s="99">
        <v>2.3365955241658991</v>
      </c>
      <c r="T94" s="99">
        <v>2.0688872265911042</v>
      </c>
      <c r="U94" s="99">
        <v>2.1628632661037464</v>
      </c>
      <c r="V94" s="99">
        <v>1.9101927403063095</v>
      </c>
      <c r="W94" s="99">
        <v>2.1381863065929294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10.78159986887089</v>
      </c>
      <c r="D95" s="99">
        <v>10.262571325660248</v>
      </c>
      <c r="E95" s="99">
        <v>10.387911046071023</v>
      </c>
      <c r="F95" s="99">
        <v>11.164208338473781</v>
      </c>
      <c r="G95" s="99">
        <v>10.469888194089487</v>
      </c>
      <c r="H95" s="99">
        <v>10.200886497394656</v>
      </c>
      <c r="I95" s="99">
        <v>9.3466816123873713</v>
      </c>
      <c r="J95" s="99">
        <v>8.4401843048182741</v>
      </c>
      <c r="K95" s="99">
        <v>8.8263804008846183</v>
      </c>
      <c r="L95" s="99">
        <v>9.6043299682187211</v>
      </c>
      <c r="M95" s="99">
        <v>10.186626953053398</v>
      </c>
      <c r="N95" s="99">
        <v>9.9543956565337375</v>
      </c>
      <c r="O95" s="99">
        <v>9.5054577542772183</v>
      </c>
      <c r="P95" s="99">
        <v>7.8754235023502819</v>
      </c>
      <c r="Q95" s="99">
        <v>8.5726378235069909</v>
      </c>
      <c r="R95" s="99">
        <v>8.7531917446312679</v>
      </c>
      <c r="S95" s="99">
        <v>8.7576947923364177</v>
      </c>
      <c r="T95" s="99">
        <v>8.840471582066046</v>
      </c>
      <c r="U95" s="99">
        <v>8.1365290525153373</v>
      </c>
      <c r="V95" s="99">
        <v>7.9292403917886904</v>
      </c>
      <c r="W95" s="99">
        <v>6.9255879959768647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19.063383852179751</v>
      </c>
      <c r="D96" s="102">
        <v>19.909756814405782</v>
      </c>
      <c r="E96" s="102">
        <v>18.583828518975096</v>
      </c>
      <c r="F96" s="102">
        <v>19.447869724740293</v>
      </c>
      <c r="G96" s="102">
        <v>18.516351850813713</v>
      </c>
      <c r="H96" s="102">
        <v>18.28796136284851</v>
      </c>
      <c r="I96" s="102">
        <v>17.332410690347068</v>
      </c>
      <c r="J96" s="102">
        <v>16.909832509730457</v>
      </c>
      <c r="K96" s="102">
        <v>16.452045844079642</v>
      </c>
      <c r="L96" s="102">
        <v>17.265505328149278</v>
      </c>
      <c r="M96" s="102">
        <v>18.126215012848832</v>
      </c>
      <c r="N96" s="102">
        <v>16.851337420778798</v>
      </c>
      <c r="O96" s="102">
        <v>15.878828457260367</v>
      </c>
      <c r="P96" s="102">
        <v>15.60640892663773</v>
      </c>
      <c r="Q96" s="102">
        <v>14.594805830635588</v>
      </c>
      <c r="R96" s="102">
        <v>14.29589383554214</v>
      </c>
      <c r="S96" s="102">
        <v>14.011945578079164</v>
      </c>
      <c r="T96" s="102">
        <v>13.545162295942948</v>
      </c>
      <c r="U96" s="102">
        <v>13.278062786387185</v>
      </c>
      <c r="V96" s="102">
        <v>12.542625860480143</v>
      </c>
      <c r="W96" s="102">
        <v>10.899073689808048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13.486523260211746</v>
      </c>
      <c r="D97" s="105">
        <v>14.2982136611213</v>
      </c>
      <c r="E97" s="105">
        <v>13.176427757277724</v>
      </c>
      <c r="F97" s="105">
        <v>14.071326056994367</v>
      </c>
      <c r="G97" s="105">
        <v>13.245165236102403</v>
      </c>
      <c r="H97" s="105">
        <v>13.120088958754248</v>
      </c>
      <c r="I97" s="105">
        <v>12.471973680342122</v>
      </c>
      <c r="J97" s="105">
        <v>12.450958727506377</v>
      </c>
      <c r="K97" s="105">
        <v>11.952879045494862</v>
      </c>
      <c r="L97" s="105">
        <v>12.503409019277322</v>
      </c>
      <c r="M97" s="105">
        <v>13.35812926768002</v>
      </c>
      <c r="N97" s="105">
        <v>12.267771257255003</v>
      </c>
      <c r="O97" s="105">
        <v>11.689291957092603</v>
      </c>
      <c r="P97" s="105">
        <v>12.044012839865074</v>
      </c>
      <c r="Q97" s="105">
        <v>11.14669109045558</v>
      </c>
      <c r="R97" s="105">
        <v>11.025328075357015</v>
      </c>
      <c r="S97" s="105">
        <v>10.972989207830622</v>
      </c>
      <c r="T97" s="105">
        <v>10.659614671713124</v>
      </c>
      <c r="U97" s="105">
        <v>10.599040428601688</v>
      </c>
      <c r="V97" s="105">
        <v>10.05426983518282</v>
      </c>
      <c r="W97" s="105">
        <v>8.9182033576237565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2.980111252739357</v>
      </c>
      <c r="D98" s="99">
        <v>3.6635646370803934</v>
      </c>
      <c r="E98" s="99">
        <v>2.8618341210110438</v>
      </c>
      <c r="F98" s="99">
        <v>3.7509722700268533</v>
      </c>
      <c r="G98" s="99">
        <v>3.0457507182311443</v>
      </c>
      <c r="H98" s="99">
        <v>3.0556667239503303</v>
      </c>
      <c r="I98" s="99">
        <v>2.9168833214132932</v>
      </c>
      <c r="J98" s="99">
        <v>3.600821490937046</v>
      </c>
      <c r="K98" s="99">
        <v>2.9389434019028076</v>
      </c>
      <c r="L98" s="99">
        <v>2.8498711126208702</v>
      </c>
      <c r="M98" s="99">
        <v>3.5345792554087514</v>
      </c>
      <c r="N98" s="99">
        <v>2.5312764531950895</v>
      </c>
      <c r="O98" s="99">
        <v>2.3469859913540687</v>
      </c>
      <c r="P98" s="99">
        <v>3.5104417220837947</v>
      </c>
      <c r="Q98" s="99">
        <v>2.3514790459107719</v>
      </c>
      <c r="R98" s="99">
        <v>2.2204447770839675</v>
      </c>
      <c r="S98" s="99">
        <v>2.3353644728002267</v>
      </c>
      <c r="T98" s="99">
        <v>2.0386620839043901</v>
      </c>
      <c r="U98" s="99">
        <v>2.278745317212636</v>
      </c>
      <c r="V98" s="99">
        <v>1.9896386378182005</v>
      </c>
      <c r="W98" s="99">
        <v>2.161128086425443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10.50641200747239</v>
      </c>
      <c r="D99" s="99">
        <v>10.634649024040908</v>
      </c>
      <c r="E99" s="99">
        <v>10.314593636266682</v>
      </c>
      <c r="F99" s="99">
        <v>10.320353786967514</v>
      </c>
      <c r="G99" s="99">
        <v>10.199414517871256</v>
      </c>
      <c r="H99" s="99">
        <v>10.064422234803919</v>
      </c>
      <c r="I99" s="99">
        <v>9.5550903589288296</v>
      </c>
      <c r="J99" s="99">
        <v>8.8501372365693314</v>
      </c>
      <c r="K99" s="99">
        <v>9.0139356435920543</v>
      </c>
      <c r="L99" s="99">
        <v>9.6535379066564513</v>
      </c>
      <c r="M99" s="99">
        <v>9.8235500122712711</v>
      </c>
      <c r="N99" s="99">
        <v>9.7364948040599124</v>
      </c>
      <c r="O99" s="99">
        <v>9.3423059657385341</v>
      </c>
      <c r="P99" s="99">
        <v>8.5335711177812801</v>
      </c>
      <c r="Q99" s="99">
        <v>8.7952120445448081</v>
      </c>
      <c r="R99" s="99">
        <v>8.8048832982730492</v>
      </c>
      <c r="S99" s="99">
        <v>8.6376247350303963</v>
      </c>
      <c r="T99" s="99">
        <v>8.6209525878087341</v>
      </c>
      <c r="U99" s="99">
        <v>8.3202951113890506</v>
      </c>
      <c r="V99" s="99">
        <v>8.064631197364621</v>
      </c>
      <c r="W99" s="99">
        <v>6.7570752711983131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9.4398728308438837</v>
      </c>
      <c r="D100" s="123">
        <v>9.6637111777882527</v>
      </c>
      <c r="E100" s="123">
        <v>9.1950523624535165</v>
      </c>
      <c r="F100" s="123">
        <v>10.276624096133807</v>
      </c>
      <c r="G100" s="123">
        <v>8.5688229890037473</v>
      </c>
      <c r="H100" s="123">
        <v>8.8591674723611717</v>
      </c>
      <c r="I100" s="123">
        <v>8.1960117731008015</v>
      </c>
      <c r="J100" s="123">
        <v>8.0982006721510817</v>
      </c>
      <c r="K100" s="123">
        <v>7.5011238475979551</v>
      </c>
      <c r="L100" s="123">
        <v>7.0787118651666674</v>
      </c>
      <c r="M100" s="123">
        <v>6.9224308140850237</v>
      </c>
      <c r="N100" s="123">
        <v>6.0763352902053285</v>
      </c>
      <c r="O100" s="123">
        <v>6.3814758478279225</v>
      </c>
      <c r="P100" s="123">
        <v>5.86188335631324</v>
      </c>
      <c r="Q100" s="123">
        <v>5.7933804169189491</v>
      </c>
      <c r="R100" s="123">
        <v>5.8316263917390359</v>
      </c>
      <c r="S100" s="123">
        <v>6.2907684682030709</v>
      </c>
      <c r="T100" s="123">
        <v>6.2760589307496542</v>
      </c>
      <c r="U100" s="123">
        <v>6.0594447120002703</v>
      </c>
      <c r="V100" s="123">
        <v>6.1470273356301472</v>
      </c>
      <c r="W100" s="123">
        <v>5.8353771786160875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10.75670513141946</v>
      </c>
      <c r="D101" s="99">
        <v>12.273858522478013</v>
      </c>
      <c r="E101" s="99">
        <v>10.546248754688106</v>
      </c>
      <c r="F101" s="99">
        <v>10.719387343244804</v>
      </c>
      <c r="G101" s="99">
        <v>10.274071418912531</v>
      </c>
      <c r="H101" s="99">
        <v>10.058745189364284</v>
      </c>
      <c r="I101" s="99">
        <v>10.645088101987378</v>
      </c>
      <c r="J101" s="99">
        <v>9.0934875580067285</v>
      </c>
      <c r="K101" s="99">
        <v>9.1293176333642414</v>
      </c>
      <c r="L101" s="99">
        <v>9.8071050891891201</v>
      </c>
      <c r="M101" s="99">
        <v>7.7697789595432587</v>
      </c>
      <c r="N101" s="99">
        <v>7.0825773906384333</v>
      </c>
      <c r="O101" s="99">
        <v>7.5148650392315632</v>
      </c>
      <c r="P101" s="99">
        <v>7.470760594581197</v>
      </c>
      <c r="Q101" s="99">
        <v>7.3119329040993533</v>
      </c>
      <c r="R101" s="99">
        <v>7.1405543533405069</v>
      </c>
      <c r="S101" s="99">
        <v>8.0663507854650458</v>
      </c>
      <c r="T101" s="99">
        <v>7.7533918213837616</v>
      </c>
      <c r="U101" s="99">
        <v>7.8291918358534494</v>
      </c>
      <c r="V101" s="99">
        <v>7.5071356621143011</v>
      </c>
      <c r="W101" s="99">
        <v>8.0551187708602967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10.68901999019092</v>
      </c>
      <c r="D102" s="99">
        <v>10.835941773530189</v>
      </c>
      <c r="E102" s="99">
        <v>10.510442103139802</v>
      </c>
      <c r="F102" s="99">
        <v>11.225854238481565</v>
      </c>
      <c r="G102" s="99">
        <v>10.442169585459828</v>
      </c>
      <c r="H102" s="99">
        <v>10.011998412379343</v>
      </c>
      <c r="I102" s="99">
        <v>9.1021172134873165</v>
      </c>
      <c r="J102" s="99">
        <v>8.8748908431165141</v>
      </c>
      <c r="K102" s="99">
        <v>8.3387738352635399</v>
      </c>
      <c r="L102" s="99">
        <v>8.1097531723039324</v>
      </c>
      <c r="M102" s="99">
        <v>8.1728094989386477</v>
      </c>
      <c r="N102" s="99">
        <v>7.0377832105283513</v>
      </c>
      <c r="O102" s="99">
        <v>6.9523327576401188</v>
      </c>
      <c r="P102" s="99">
        <v>7.0900972013867856</v>
      </c>
      <c r="Q102" s="99">
        <v>6.6957683504047774</v>
      </c>
      <c r="R102" s="99">
        <v>6.90640984779448</v>
      </c>
      <c r="S102" s="99">
        <v>7.4105478519044743</v>
      </c>
      <c r="T102" s="99">
        <v>7.56821063284145</v>
      </c>
      <c r="U102" s="99">
        <v>7.4481003130273322</v>
      </c>
      <c r="V102" s="99">
        <v>7.5244134653458801</v>
      </c>
      <c r="W102" s="99">
        <v>7.1640315860797479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8.7993493697067571</v>
      </c>
      <c r="D103" s="110">
        <v>8.8654688063790381</v>
      </c>
      <c r="E103" s="110">
        <v>8.0227391506272188</v>
      </c>
      <c r="F103" s="110">
        <v>9.5471123773015822</v>
      </c>
      <c r="G103" s="110">
        <v>7.6879723241227911</v>
      </c>
      <c r="H103" s="110">
        <v>8.3240283973048523</v>
      </c>
      <c r="I103" s="110">
        <v>7.6721708924138747</v>
      </c>
      <c r="J103" s="110">
        <v>6.8414133288308712</v>
      </c>
      <c r="K103" s="110">
        <v>6.8210621398821205</v>
      </c>
      <c r="L103" s="110">
        <v>6.3453790241651928</v>
      </c>
      <c r="M103" s="110">
        <v>6.1832671627657341</v>
      </c>
      <c r="N103" s="110">
        <v>5.3737716800554036</v>
      </c>
      <c r="O103" s="110">
        <v>5.9999779877760853</v>
      </c>
      <c r="P103" s="110">
        <v>4.9625247482505852</v>
      </c>
      <c r="Q103" s="110">
        <v>5.2423180040470161</v>
      </c>
      <c r="R103" s="110">
        <v>5.034227493570115</v>
      </c>
      <c r="S103" s="110">
        <v>5.7705434019062727</v>
      </c>
      <c r="T103" s="110">
        <v>5.5683048827247221</v>
      </c>
      <c r="U103" s="110">
        <v>5.3792459935387384</v>
      </c>
      <c r="V103" s="110">
        <v>5.4321954146830898</v>
      </c>
      <c r="W103" s="110">
        <v>5.117877784531518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97.859175163210494</v>
      </c>
      <c r="D105" s="118">
        <f t="shared" si="35"/>
        <v>100.40559448648267</v>
      </c>
      <c r="E105" s="118">
        <f t="shared" si="35"/>
        <v>107.38161517349258</v>
      </c>
      <c r="F105" s="118">
        <f t="shared" si="35"/>
        <v>106.33984141722757</v>
      </c>
      <c r="G105" s="118">
        <f t="shared" si="35"/>
        <v>106.20659942129596</v>
      </c>
      <c r="H105" s="118">
        <f t="shared" si="35"/>
        <v>105.65699515376416</v>
      </c>
      <c r="I105" s="118">
        <f t="shared" si="35"/>
        <v>102.8910429596546</v>
      </c>
      <c r="J105" s="118">
        <f t="shared" si="35"/>
        <v>106.48876165319335</v>
      </c>
      <c r="K105" s="118">
        <f t="shared" si="35"/>
        <v>114.06548023858393</v>
      </c>
      <c r="L105" s="118">
        <f t="shared" si="35"/>
        <v>0</v>
      </c>
      <c r="M105" s="118">
        <f t="shared" si="35"/>
        <v>89.778982217254665</v>
      </c>
      <c r="N105" s="118">
        <f t="shared" si="35"/>
        <v>107.69981972959384</v>
      </c>
      <c r="O105" s="118">
        <f t="shared" si="35"/>
        <v>108.64237069062401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80.431341039053834</v>
      </c>
      <c r="S105" s="118">
        <f t="shared" si="36"/>
        <v>77.086086023134655</v>
      </c>
      <c r="T105" s="118">
        <f t="shared" si="36"/>
        <v>81.200347673066929</v>
      </c>
      <c r="U105" s="118">
        <f t="shared" si="36"/>
        <v>74.781117150162572</v>
      </c>
      <c r="V105" s="118">
        <f t="shared" si="36"/>
        <v>65.475408349949745</v>
      </c>
      <c r="W105" s="118">
        <f t="shared" ref="W105" si="37">W106+W109+W111+W120</f>
        <v>57.16286645191461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68.932368162279047</v>
      </c>
      <c r="D106" s="123">
        <f t="shared" si="38"/>
        <v>70.763150134796618</v>
      </c>
      <c r="E106" s="123">
        <f t="shared" si="38"/>
        <v>75.551614839982065</v>
      </c>
      <c r="F106" s="123">
        <f t="shared" si="38"/>
        <v>76.089384592423869</v>
      </c>
      <c r="G106" s="123">
        <f t="shared" si="38"/>
        <v>79.138291827485546</v>
      </c>
      <c r="H106" s="123">
        <f t="shared" si="38"/>
        <v>77.936981834521276</v>
      </c>
      <c r="I106" s="123">
        <f t="shared" si="38"/>
        <v>77.862783292843844</v>
      </c>
      <c r="J106" s="123">
        <f t="shared" si="38"/>
        <v>82.018494724674483</v>
      </c>
      <c r="K106" s="123">
        <f t="shared" si="38"/>
        <v>89.352485147717346</v>
      </c>
      <c r="L106" s="123">
        <f t="shared" si="38"/>
        <v>0</v>
      </c>
      <c r="M106" s="123">
        <f t="shared" si="38"/>
        <v>66.332188213522912</v>
      </c>
      <c r="N106" s="123">
        <f t="shared" si="38"/>
        <v>84.183908040535798</v>
      </c>
      <c r="O106" s="123">
        <f t="shared" si="38"/>
        <v>85.791009857186737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61.707564526366959</v>
      </c>
      <c r="S106" s="123">
        <f t="shared" si="39"/>
        <v>57.641593906883642</v>
      </c>
      <c r="T106" s="123">
        <f t="shared" si="39"/>
        <v>60.888917560147185</v>
      </c>
      <c r="U106" s="123">
        <f t="shared" si="39"/>
        <v>55.587786251235883</v>
      </c>
      <c r="V106" s="123">
        <f t="shared" si="39"/>
        <v>47.586269978726811</v>
      </c>
      <c r="W106" s="123">
        <f t="shared" ref="W106" si="40">SUM(W107:W108)</f>
        <v>41.364451775236155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68.668494463786928</v>
      </c>
      <c r="D107" s="99">
        <v>70.493790712527954</v>
      </c>
      <c r="E107" s="99">
        <v>75.290143000508309</v>
      </c>
      <c r="F107" s="99">
        <v>75.809089913460156</v>
      </c>
      <c r="G107" s="99">
        <v>78.848960570226751</v>
      </c>
      <c r="H107" s="99">
        <v>77.658936532854227</v>
      </c>
      <c r="I107" s="99">
        <v>77.590632230644957</v>
      </c>
      <c r="J107" s="99">
        <v>81.742941223011641</v>
      </c>
      <c r="K107" s="99">
        <v>89.054501157860855</v>
      </c>
      <c r="L107" s="99">
        <v>0</v>
      </c>
      <c r="M107" s="99">
        <v>66.103486436638988</v>
      </c>
      <c r="N107" s="99">
        <v>83.909762197948069</v>
      </c>
      <c r="O107" s="99">
        <v>85.491956576263703</v>
      </c>
      <c r="P107" s="99">
        <v>0</v>
      </c>
      <c r="Q107" s="99">
        <v>0</v>
      </c>
      <c r="R107" s="99">
        <v>61.505501474790321</v>
      </c>
      <c r="S107" s="99">
        <v>57.453617712056747</v>
      </c>
      <c r="T107" s="99">
        <v>60.691765730434739</v>
      </c>
      <c r="U107" s="99">
        <v>55.406096146159051</v>
      </c>
      <c r="V107" s="99">
        <v>47.43104402833783</v>
      </c>
      <c r="W107" s="99">
        <v>41.233729018823546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0.26387369849212011</v>
      </c>
      <c r="D108" s="99">
        <v>0.26935942226867104</v>
      </c>
      <c r="E108" s="99">
        <v>0.26147183947376107</v>
      </c>
      <c r="F108" s="99">
        <v>0.2802946789637174</v>
      </c>
      <c r="G108" s="99">
        <v>0.28933125725879771</v>
      </c>
      <c r="H108" s="99">
        <v>0.27804530166704661</v>
      </c>
      <c r="I108" s="99">
        <v>0.27215106219888729</v>
      </c>
      <c r="J108" s="99">
        <v>0.27555350166284193</v>
      </c>
      <c r="K108" s="99">
        <v>0.29798398985649288</v>
      </c>
      <c r="L108" s="99">
        <v>0</v>
      </c>
      <c r="M108" s="99">
        <v>0.22870177688392507</v>
      </c>
      <c r="N108" s="99">
        <v>0.27414584258772945</v>
      </c>
      <c r="O108" s="99">
        <v>0.29905328092303124</v>
      </c>
      <c r="P108" s="99">
        <v>0</v>
      </c>
      <c r="Q108" s="99">
        <v>0</v>
      </c>
      <c r="R108" s="99">
        <v>0.20206305157663484</v>
      </c>
      <c r="S108" s="99">
        <v>0.18797619482689187</v>
      </c>
      <c r="T108" s="99">
        <v>0.19715182971244474</v>
      </c>
      <c r="U108" s="99">
        <v>0.18169010507683206</v>
      </c>
      <c r="V108" s="99">
        <v>0.15522595038898088</v>
      </c>
      <c r="W108" s="99">
        <v>0.13072275641260844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0.9499334218054768</v>
      </c>
      <c r="D109" s="123">
        <f t="shared" si="41"/>
        <v>1.7760973307919241</v>
      </c>
      <c r="E109" s="123">
        <f t="shared" si="41"/>
        <v>5.1437046240585396</v>
      </c>
      <c r="F109" s="123">
        <f t="shared" si="41"/>
        <v>1.0760799807211678</v>
      </c>
      <c r="G109" s="123">
        <f t="shared" si="41"/>
        <v>0.9735539751732234</v>
      </c>
      <c r="H109" s="123">
        <f t="shared" si="41"/>
        <v>1.3479181925836374</v>
      </c>
      <c r="I109" s="123">
        <f t="shared" si="41"/>
        <v>1.4570253797370663</v>
      </c>
      <c r="J109" s="123">
        <f t="shared" si="41"/>
        <v>1.9035882345275748</v>
      </c>
      <c r="K109" s="123">
        <f t="shared" si="41"/>
        <v>1.526810191430733</v>
      </c>
      <c r="L109" s="123">
        <f t="shared" si="41"/>
        <v>0</v>
      </c>
      <c r="M109" s="123">
        <f t="shared" si="41"/>
        <v>0.55967603453713621</v>
      </c>
      <c r="N109" s="123">
        <f t="shared" si="41"/>
        <v>1.6266336492518534</v>
      </c>
      <c r="O109" s="123">
        <f t="shared" si="41"/>
        <v>0.99408005949293765</v>
      </c>
      <c r="P109" s="123">
        <f t="shared" si="41"/>
        <v>0</v>
      </c>
      <c r="Q109" s="123">
        <f t="shared" si="41"/>
        <v>0</v>
      </c>
      <c r="R109" s="123">
        <f t="shared" si="41"/>
        <v>0.7419912905063919</v>
      </c>
      <c r="S109" s="123">
        <f t="shared" si="41"/>
        <v>1.0268821419227023</v>
      </c>
      <c r="T109" s="123">
        <f t="shared" si="41"/>
        <v>1.3884051986652868</v>
      </c>
      <c r="U109" s="123">
        <f t="shared" si="41"/>
        <v>1.0673569386132282</v>
      </c>
      <c r="V109" s="123">
        <f t="shared" si="41"/>
        <v>0.70070119533478592</v>
      </c>
      <c r="W109" s="123">
        <f t="shared" si="41"/>
        <v>0.22817472501803193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0.9499334218054768</v>
      </c>
      <c r="D110" s="99">
        <f>RES_hhdet_in_fech!D110/RES_summary!D$21</f>
        <v>1.7760973307919241</v>
      </c>
      <c r="E110" s="99">
        <f>RES_hhdet_in_fech!E110/RES_summary!E$21</f>
        <v>5.1437046240585396</v>
      </c>
      <c r="F110" s="99">
        <f>RES_hhdet_in_fech!F110/RES_summary!F$21</f>
        <v>1.0760799807211678</v>
      </c>
      <c r="G110" s="99">
        <f>RES_hhdet_in_fech!G110/RES_summary!G$21</f>
        <v>0.9735539751732234</v>
      </c>
      <c r="H110" s="99">
        <f>RES_hhdet_in_fech!H110/RES_summary!H$21</f>
        <v>1.3479181925836374</v>
      </c>
      <c r="I110" s="99">
        <f>RES_hhdet_in_fech!I110/RES_summary!I$21</f>
        <v>1.4570253797370663</v>
      </c>
      <c r="J110" s="99">
        <f>RES_hhdet_in_fech!J110/RES_summary!J$21</f>
        <v>1.9035882345275748</v>
      </c>
      <c r="K110" s="99">
        <f>RES_hhdet_in_fech!K110/RES_summary!K$21</f>
        <v>1.526810191430733</v>
      </c>
      <c r="L110" s="99">
        <f>RES_hhdet_in_fech!L110/RES_summary!L$21</f>
        <v>0</v>
      </c>
      <c r="M110" s="99">
        <f>RES_hhdet_in_fech!M110/RES_summary!M$21</f>
        <v>0.55967603453713621</v>
      </c>
      <c r="N110" s="99">
        <f>RES_hhdet_in_fech!N110/RES_summary!N$21</f>
        <v>1.6266336492518534</v>
      </c>
      <c r="O110" s="99">
        <f>RES_hhdet_in_fech!O110/RES_summary!O$21</f>
        <v>0.99408005949293765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0.7419912905063919</v>
      </c>
      <c r="S110" s="99">
        <f>RES_hhdet_in_fech!S110/RES_summary!S$21</f>
        <v>1.0268821419227023</v>
      </c>
      <c r="T110" s="99">
        <f>RES_hhdet_in_fech!T110/RES_summary!T$21</f>
        <v>1.3884051986652868</v>
      </c>
      <c r="U110" s="99">
        <f>RES_hhdet_in_fech!U110/RES_summary!U$21</f>
        <v>1.0673569386132282</v>
      </c>
      <c r="V110" s="99">
        <f>RES_hhdet_in_fech!V110/RES_summary!V$21</f>
        <v>0.70070119533478592</v>
      </c>
      <c r="W110" s="99">
        <f>RES_hhdet_in_fech!W110/RES_summary!W$21</f>
        <v>0.22817472501803193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18.566160185144923</v>
      </c>
      <c r="D111" s="123">
        <v>18.305417167285277</v>
      </c>
      <c r="E111" s="123">
        <v>17.597398150605073</v>
      </c>
      <c r="F111" s="123">
        <v>18.927788691289312</v>
      </c>
      <c r="G111" s="123">
        <v>17.580522116113301</v>
      </c>
      <c r="H111" s="123">
        <v>17.572813035789732</v>
      </c>
      <c r="I111" s="123">
        <v>15.503546327128857</v>
      </c>
      <c r="J111" s="123">
        <v>14.563278214140052</v>
      </c>
      <c r="K111" s="123">
        <v>15.675253807107637</v>
      </c>
      <c r="L111" s="123">
        <v>0</v>
      </c>
      <c r="M111" s="123">
        <v>15.957772430364043</v>
      </c>
      <c r="N111" s="123">
        <v>15.875501924953504</v>
      </c>
      <c r="O111" s="123">
        <v>15.539851196213556</v>
      </c>
      <c r="P111" s="123">
        <v>0</v>
      </c>
      <c r="Q111" s="123">
        <v>0</v>
      </c>
      <c r="R111" s="123">
        <v>12.266764145256058</v>
      </c>
      <c r="S111" s="123">
        <v>12.194651551732887</v>
      </c>
      <c r="T111" s="123">
        <v>12.734059626321095</v>
      </c>
      <c r="U111" s="123">
        <v>12.10466972969205</v>
      </c>
      <c r="V111" s="123">
        <v>11.098687516711037</v>
      </c>
      <c r="W111" s="123">
        <v>9.8794391026953967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16.545885166131736</v>
      </c>
      <c r="D112" s="99">
        <v>16.879337480955947</v>
      </c>
      <c r="E112" s="99">
        <v>15.131322229680006</v>
      </c>
      <c r="F112" s="99">
        <v>15.53040053716003</v>
      </c>
      <c r="G112" s="99">
        <v>14.260087421032555</v>
      </c>
      <c r="H112" s="99">
        <v>15.006958034964791</v>
      </c>
      <c r="I112" s="99">
        <v>14.912557164240724</v>
      </c>
      <c r="J112" s="99">
        <v>14.563278214140052</v>
      </c>
      <c r="K112" s="99">
        <v>15.675253807107637</v>
      </c>
      <c r="L112" s="99">
        <v>0</v>
      </c>
      <c r="M112" s="99">
        <v>13.850929930764854</v>
      </c>
      <c r="N112" s="99">
        <v>15.912131721583966</v>
      </c>
      <c r="O112" s="99">
        <v>16.012122438876979</v>
      </c>
      <c r="P112" s="99">
        <v>0</v>
      </c>
      <c r="Q112" s="99">
        <v>0</v>
      </c>
      <c r="R112" s="99">
        <v>12.205548508121367</v>
      </c>
      <c r="S112" s="99">
        <v>11.928237527368092</v>
      </c>
      <c r="T112" s="99">
        <v>12.71970510415079</v>
      </c>
      <c r="U112" s="99">
        <v>12.040380330634688</v>
      </c>
      <c r="V112" s="99">
        <v>10.924093775019472</v>
      </c>
      <c r="W112" s="99">
        <v>9.9345943349908392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10.551822303007395</v>
      </c>
      <c r="S113" s="99">
        <v>0</v>
      </c>
      <c r="T113" s="99">
        <v>0</v>
      </c>
      <c r="U113" s="99">
        <v>0</v>
      </c>
      <c r="V113" s="99">
        <v>0</v>
      </c>
      <c r="W113" s="99">
        <v>8.6076251501546235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1.8766730563704603</v>
      </c>
      <c r="S114" s="102">
        <v>0</v>
      </c>
      <c r="T114" s="102">
        <v>0</v>
      </c>
      <c r="U114" s="102">
        <v>0</v>
      </c>
      <c r="V114" s="102">
        <v>0</v>
      </c>
      <c r="W114" s="102">
        <v>0.16940836114862656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8.6751492466369342</v>
      </c>
      <c r="S115" s="105">
        <v>0</v>
      </c>
      <c r="T115" s="105">
        <v>0</v>
      </c>
      <c r="U115" s="105">
        <v>0</v>
      </c>
      <c r="V115" s="105">
        <v>0</v>
      </c>
      <c r="W115" s="105">
        <v>8.4382167890059971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19.063383852179747</v>
      </c>
      <c r="D116" s="102">
        <v>19.909756814405782</v>
      </c>
      <c r="E116" s="102">
        <v>18.583828518975093</v>
      </c>
      <c r="F116" s="102">
        <v>19.44786972474029</v>
      </c>
      <c r="G116" s="102">
        <v>18.516351850813717</v>
      </c>
      <c r="H116" s="102">
        <v>18.287961362848506</v>
      </c>
      <c r="I116" s="102">
        <v>17.332410690347068</v>
      </c>
      <c r="J116" s="102">
        <v>0</v>
      </c>
      <c r="K116" s="102">
        <v>0</v>
      </c>
      <c r="L116" s="102">
        <v>0</v>
      </c>
      <c r="M116" s="102">
        <v>18.126215012848835</v>
      </c>
      <c r="N116" s="102">
        <v>16.851337420778805</v>
      </c>
      <c r="O116" s="102">
        <v>15.878828457260365</v>
      </c>
      <c r="P116" s="102">
        <v>0</v>
      </c>
      <c r="Q116" s="102">
        <v>0</v>
      </c>
      <c r="R116" s="102">
        <v>14.29589383554214</v>
      </c>
      <c r="S116" s="102">
        <v>14.011945578079162</v>
      </c>
      <c r="T116" s="102">
        <v>13.545162295942946</v>
      </c>
      <c r="U116" s="102">
        <v>13.278062786387185</v>
      </c>
      <c r="V116" s="102">
        <v>12.542625860480147</v>
      </c>
      <c r="W116" s="102">
        <v>10.89907368980805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13.486523260211747</v>
      </c>
      <c r="D117" s="105">
        <v>0</v>
      </c>
      <c r="E117" s="105">
        <v>0</v>
      </c>
      <c r="F117" s="105">
        <v>14.071326056994366</v>
      </c>
      <c r="G117" s="105">
        <v>13.245165236102398</v>
      </c>
      <c r="H117" s="105">
        <v>13.120088958754248</v>
      </c>
      <c r="I117" s="105">
        <v>12.471973680342122</v>
      </c>
      <c r="J117" s="105">
        <v>0</v>
      </c>
      <c r="K117" s="105">
        <v>0</v>
      </c>
      <c r="L117" s="105">
        <v>0</v>
      </c>
      <c r="M117" s="105">
        <v>13.358129267680022</v>
      </c>
      <c r="N117" s="105">
        <v>12.267771257255003</v>
      </c>
      <c r="O117" s="105">
        <v>11.689291957092601</v>
      </c>
      <c r="P117" s="105">
        <v>0</v>
      </c>
      <c r="Q117" s="105">
        <v>0</v>
      </c>
      <c r="R117" s="105">
        <v>11.025328075357017</v>
      </c>
      <c r="S117" s="105">
        <v>10.97298920783062</v>
      </c>
      <c r="T117" s="105">
        <v>10.659614671713125</v>
      </c>
      <c r="U117" s="105">
        <v>10.599040428601688</v>
      </c>
      <c r="V117" s="105">
        <v>10.05426983518282</v>
      </c>
      <c r="W117" s="105">
        <v>8.9182033576237529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2.980111252739357</v>
      </c>
      <c r="D118" s="99">
        <v>0</v>
      </c>
      <c r="E118" s="99">
        <v>0</v>
      </c>
      <c r="F118" s="99">
        <v>3.7509722700268529</v>
      </c>
      <c r="G118" s="99">
        <v>3.0457507182311443</v>
      </c>
      <c r="H118" s="99">
        <v>3.0556667239503303</v>
      </c>
      <c r="I118" s="99">
        <v>2.9168833214132932</v>
      </c>
      <c r="J118" s="99">
        <v>0</v>
      </c>
      <c r="K118" s="99">
        <v>0</v>
      </c>
      <c r="L118" s="99">
        <v>0</v>
      </c>
      <c r="M118" s="99">
        <v>3.5345792554087514</v>
      </c>
      <c r="N118" s="99">
        <v>2.5312764531950895</v>
      </c>
      <c r="O118" s="99">
        <v>2.3469859913540692</v>
      </c>
      <c r="P118" s="99">
        <v>0</v>
      </c>
      <c r="Q118" s="99">
        <v>0</v>
      </c>
      <c r="R118" s="99">
        <v>2.220444777083967</v>
      </c>
      <c r="S118" s="99">
        <v>2.3353644728002263</v>
      </c>
      <c r="T118" s="99">
        <v>2.0386620839043896</v>
      </c>
      <c r="U118" s="99">
        <v>2.278745317212636</v>
      </c>
      <c r="V118" s="99">
        <v>1.9896386378182003</v>
      </c>
      <c r="W118" s="99">
        <v>2.1611280864254434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10.506412007472388</v>
      </c>
      <c r="D119" s="99">
        <v>0</v>
      </c>
      <c r="E119" s="99">
        <v>0</v>
      </c>
      <c r="F119" s="99">
        <v>10.320353786967512</v>
      </c>
      <c r="G119" s="99">
        <v>10.199414517871256</v>
      </c>
      <c r="H119" s="99">
        <v>10.064422234803919</v>
      </c>
      <c r="I119" s="99">
        <v>9.5550903589288279</v>
      </c>
      <c r="J119" s="99">
        <v>0</v>
      </c>
      <c r="K119" s="99">
        <v>0</v>
      </c>
      <c r="L119" s="99">
        <v>0</v>
      </c>
      <c r="M119" s="99">
        <v>9.8235500122712711</v>
      </c>
      <c r="N119" s="99">
        <v>9.7364948040599124</v>
      </c>
      <c r="O119" s="99">
        <v>9.3423059657385323</v>
      </c>
      <c r="P119" s="99">
        <v>0</v>
      </c>
      <c r="Q119" s="99">
        <v>0</v>
      </c>
      <c r="R119" s="99">
        <v>8.8048832982730492</v>
      </c>
      <c r="S119" s="99">
        <v>8.6376247350303927</v>
      </c>
      <c r="T119" s="99">
        <v>8.6209525878087359</v>
      </c>
      <c r="U119" s="99">
        <v>8.3202951113890524</v>
      </c>
      <c r="V119" s="99">
        <v>8.064631197364621</v>
      </c>
      <c r="W119" s="99">
        <v>6.7570752711983104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9.4107133939810428</v>
      </c>
      <c r="D120" s="123">
        <v>9.5609298536088545</v>
      </c>
      <c r="E120" s="123">
        <v>9.088897558846897</v>
      </c>
      <c r="F120" s="123">
        <v>10.246588152793242</v>
      </c>
      <c r="G120" s="123">
        <v>8.5142315025239004</v>
      </c>
      <c r="H120" s="123">
        <v>8.7992820908695162</v>
      </c>
      <c r="I120" s="123">
        <v>8.0676879599448288</v>
      </c>
      <c r="J120" s="123">
        <v>8.0034004798512406</v>
      </c>
      <c r="K120" s="123">
        <v>7.5109310923282209</v>
      </c>
      <c r="L120" s="123">
        <v>0</v>
      </c>
      <c r="M120" s="123">
        <v>6.9293455388305762</v>
      </c>
      <c r="N120" s="123">
        <v>6.0137761148526909</v>
      </c>
      <c r="O120" s="123">
        <v>6.3174295777307616</v>
      </c>
      <c r="P120" s="123">
        <v>0</v>
      </c>
      <c r="Q120" s="123">
        <v>0</v>
      </c>
      <c r="R120" s="123">
        <v>5.7150210769244278</v>
      </c>
      <c r="S120" s="123">
        <v>6.2229584225954309</v>
      </c>
      <c r="T120" s="123">
        <v>6.1889652879333621</v>
      </c>
      <c r="U120" s="123">
        <v>6.0213042306214062</v>
      </c>
      <c r="V120" s="123">
        <v>6.0897496591771079</v>
      </c>
      <c r="W120" s="123">
        <v>5.6908008489650221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10.689019990190918</v>
      </c>
      <c r="D121" s="99">
        <v>10.835941773530191</v>
      </c>
      <c r="E121" s="99">
        <v>10.510442103139802</v>
      </c>
      <c r="F121" s="99">
        <v>11.225854238481569</v>
      </c>
      <c r="G121" s="99">
        <v>10.442169585459832</v>
      </c>
      <c r="H121" s="99">
        <v>10.011998412379345</v>
      </c>
      <c r="I121" s="99">
        <v>9.1021172134873147</v>
      </c>
      <c r="J121" s="99">
        <v>8.8748908431165141</v>
      </c>
      <c r="K121" s="99">
        <v>8.3387738352635381</v>
      </c>
      <c r="L121" s="99">
        <v>0</v>
      </c>
      <c r="M121" s="99">
        <v>8.1728094989386459</v>
      </c>
      <c r="N121" s="99">
        <v>7.0377832105283522</v>
      </c>
      <c r="O121" s="99">
        <v>6.9523327576401188</v>
      </c>
      <c r="P121" s="99">
        <v>0</v>
      </c>
      <c r="Q121" s="99">
        <v>0</v>
      </c>
      <c r="R121" s="99">
        <v>6.9064098477944809</v>
      </c>
      <c r="S121" s="99">
        <v>7.4105478519044743</v>
      </c>
      <c r="T121" s="99">
        <v>7.56821063284145</v>
      </c>
      <c r="U121" s="99">
        <v>7.4481003130273322</v>
      </c>
      <c r="V121" s="99">
        <v>7.524413465345881</v>
      </c>
      <c r="W121" s="99">
        <v>7.1640315860797488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8.7993493697067535</v>
      </c>
      <c r="D122" s="110">
        <v>8.8654688063790363</v>
      </c>
      <c r="E122" s="110">
        <v>8.0227391506272188</v>
      </c>
      <c r="F122" s="110">
        <v>9.547112377301584</v>
      </c>
      <c r="G122" s="110">
        <v>7.6879723241227929</v>
      </c>
      <c r="H122" s="110">
        <v>8.3240283973048523</v>
      </c>
      <c r="I122" s="110">
        <v>7.6721708924138756</v>
      </c>
      <c r="J122" s="110">
        <v>6.8414133288308738</v>
      </c>
      <c r="K122" s="110">
        <v>6.8210621398821205</v>
      </c>
      <c r="L122" s="110">
        <v>0</v>
      </c>
      <c r="M122" s="110">
        <v>6.1832671627657332</v>
      </c>
      <c r="N122" s="110">
        <v>5.3737716800554027</v>
      </c>
      <c r="O122" s="110">
        <v>5.9999779877760853</v>
      </c>
      <c r="P122" s="110">
        <v>0</v>
      </c>
      <c r="Q122" s="110">
        <v>0</v>
      </c>
      <c r="R122" s="110">
        <v>5.0342274935701132</v>
      </c>
      <c r="S122" s="110">
        <v>5.7705434019062736</v>
      </c>
      <c r="T122" s="110">
        <v>5.5683048827247221</v>
      </c>
      <c r="U122" s="110">
        <v>5.3792459935387384</v>
      </c>
      <c r="V122" s="110">
        <v>5.4321954146830889</v>
      </c>
      <c r="W122" s="110">
        <v>5.1178777845315171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150.62131002593779</v>
      </c>
      <c r="G124" s="118">
        <f t="shared" si="42"/>
        <v>144.70256773838551</v>
      </c>
      <c r="H124" s="118">
        <f t="shared" si="42"/>
        <v>125.21775766674185</v>
      </c>
      <c r="I124" s="118">
        <f t="shared" si="42"/>
        <v>0</v>
      </c>
      <c r="J124" s="118">
        <f t="shared" si="42"/>
        <v>51.448275946754002</v>
      </c>
      <c r="K124" s="118">
        <f t="shared" si="42"/>
        <v>47.077772851197622</v>
      </c>
      <c r="L124" s="118">
        <f t="shared" si="42"/>
        <v>60.556179193872509</v>
      </c>
      <c r="M124" s="118">
        <f t="shared" si="42"/>
        <v>116.39227420648854</v>
      </c>
      <c r="N124" s="118">
        <f t="shared" si="42"/>
        <v>101.97463395633875</v>
      </c>
      <c r="O124" s="118">
        <f t="shared" si="42"/>
        <v>105.72761472642571</v>
      </c>
      <c r="P124" s="118">
        <f t="shared" si="42"/>
        <v>82.829906036485042</v>
      </c>
      <c r="Q124" s="118">
        <f t="shared" si="42"/>
        <v>84.694442502267208</v>
      </c>
      <c r="R124" s="118">
        <f t="shared" ref="R124:V124" si="43">R125+R128+R130+R139</f>
        <v>82.372193395702283</v>
      </c>
      <c r="S124" s="118">
        <f t="shared" si="43"/>
        <v>76.144476345086446</v>
      </c>
      <c r="T124" s="118">
        <f t="shared" si="43"/>
        <v>84.757759724545338</v>
      </c>
      <c r="U124" s="118">
        <f t="shared" si="43"/>
        <v>68.577563467805845</v>
      </c>
      <c r="V124" s="118">
        <f t="shared" si="43"/>
        <v>0</v>
      </c>
      <c r="W124" s="118">
        <f t="shared" ref="W124" si="44">W125+W128+W130+W139</f>
        <v>0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117.13237969994184</v>
      </c>
      <c r="G125" s="123">
        <f t="shared" si="45"/>
        <v>117.12625460896392</v>
      </c>
      <c r="H125" s="123">
        <f t="shared" si="45"/>
        <v>96.655556397242677</v>
      </c>
      <c r="I125" s="123">
        <f t="shared" si="45"/>
        <v>0</v>
      </c>
      <c r="J125" s="123">
        <f t="shared" si="45"/>
        <v>28.55902156490319</v>
      </c>
      <c r="K125" s="123">
        <f t="shared" si="45"/>
        <v>25.092687161091654</v>
      </c>
      <c r="L125" s="123">
        <f t="shared" si="45"/>
        <v>40.524586577111926</v>
      </c>
      <c r="M125" s="123">
        <f t="shared" si="45"/>
        <v>91.351643004947675</v>
      </c>
      <c r="N125" s="123">
        <f t="shared" si="45"/>
        <v>80.497656711236047</v>
      </c>
      <c r="O125" s="123">
        <f t="shared" si="45"/>
        <v>84.145241071716654</v>
      </c>
      <c r="P125" s="123">
        <f t="shared" si="45"/>
        <v>63.696959226562853</v>
      </c>
      <c r="Q125" s="123">
        <f t="shared" si="45"/>
        <v>66.234776204234024</v>
      </c>
      <c r="R125" s="123">
        <f t="shared" ref="R125:V125" si="46">SUM(R126:R127)</f>
        <v>63.537392571805938</v>
      </c>
      <c r="S125" s="123">
        <f t="shared" si="46"/>
        <v>56.968497492959891</v>
      </c>
      <c r="T125" s="123">
        <f t="shared" si="46"/>
        <v>64.433739526195211</v>
      </c>
      <c r="U125" s="123">
        <f t="shared" si="46"/>
        <v>49.56148807941949</v>
      </c>
      <c r="V125" s="123">
        <f t="shared" si="46"/>
        <v>0</v>
      </c>
      <c r="W125" s="123">
        <f t="shared" ref="W125" si="47">SUM(W126:W127)</f>
        <v>0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116.71196393596102</v>
      </c>
      <c r="G126" s="99">
        <v>116.71043664257319</v>
      </c>
      <c r="H126" s="99">
        <v>96.321815134932336</v>
      </c>
      <c r="I126" s="99">
        <v>0</v>
      </c>
      <c r="J126" s="99">
        <v>28.466730007421212</v>
      </c>
      <c r="K126" s="99">
        <v>25.012417577205607</v>
      </c>
      <c r="L126" s="99">
        <v>40.391034620864502</v>
      </c>
      <c r="M126" s="99">
        <v>91.05062874577844</v>
      </c>
      <c r="N126" s="99">
        <v>80.246970445006497</v>
      </c>
      <c r="O126" s="99">
        <v>83.863976439166862</v>
      </c>
      <c r="P126" s="99">
        <v>63.476984564009442</v>
      </c>
      <c r="Q126" s="99">
        <v>66.025309203152474</v>
      </c>
      <c r="R126" s="99">
        <v>63.335743167248665</v>
      </c>
      <c r="S126" s="99">
        <v>56.787968807202432</v>
      </c>
      <c r="T126" s="99">
        <v>64.230474760691095</v>
      </c>
      <c r="U126" s="99">
        <v>49.403259172914581</v>
      </c>
      <c r="V126" s="99">
        <v>0</v>
      </c>
      <c r="W126" s="99">
        <v>0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0.42041576398081604</v>
      </c>
      <c r="G127" s="99">
        <v>0.41581796639073576</v>
      </c>
      <c r="H127" s="99">
        <v>0.33374126231033474</v>
      </c>
      <c r="I127" s="99">
        <v>0</v>
      </c>
      <c r="J127" s="99">
        <v>9.2291557481977177E-2</v>
      </c>
      <c r="K127" s="99">
        <v>8.0269583886044896E-2</v>
      </c>
      <c r="L127" s="99">
        <v>0.13355195624742133</v>
      </c>
      <c r="M127" s="99">
        <v>0.30101425916923846</v>
      </c>
      <c r="N127" s="99">
        <v>0.25068626622955659</v>
      </c>
      <c r="O127" s="99">
        <v>0.28126463254979522</v>
      </c>
      <c r="P127" s="99">
        <v>0.21997466255341</v>
      </c>
      <c r="Q127" s="99">
        <v>0.2094670010815495</v>
      </c>
      <c r="R127" s="99">
        <v>0.20164940455727129</v>
      </c>
      <c r="S127" s="99">
        <v>0.18052868575746214</v>
      </c>
      <c r="T127" s="99">
        <v>0.20326476550411379</v>
      </c>
      <c r="U127" s="99">
        <v>0.15822890650491087</v>
      </c>
      <c r="V127" s="99">
        <v>0</v>
      </c>
      <c r="W127" s="99">
        <v>0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1.0678056569859136</v>
      </c>
      <c r="G128" s="123">
        <f t="shared" si="48"/>
        <v>0.97324441906029069</v>
      </c>
      <c r="H128" s="123">
        <f t="shared" si="48"/>
        <v>1.3672303026380743</v>
      </c>
      <c r="I128" s="123">
        <f t="shared" si="48"/>
        <v>0</v>
      </c>
      <c r="J128" s="123">
        <f t="shared" si="48"/>
        <v>1.9326464650661581</v>
      </c>
      <c r="K128" s="123">
        <f t="shared" si="48"/>
        <v>1.4440259258006323</v>
      </c>
      <c r="L128" s="123">
        <f t="shared" si="48"/>
        <v>0.63692552353154197</v>
      </c>
      <c r="M128" s="123">
        <f t="shared" si="48"/>
        <v>0.6887608357128614</v>
      </c>
      <c r="N128" s="123">
        <f t="shared" si="48"/>
        <v>1.5827204684377596</v>
      </c>
      <c r="O128" s="123">
        <f t="shared" si="48"/>
        <v>0.96929330874313524</v>
      </c>
      <c r="P128" s="123">
        <f t="shared" si="48"/>
        <v>0.24034600958977548</v>
      </c>
      <c r="Q128" s="123">
        <f t="shared" si="48"/>
        <v>0.41426853007529613</v>
      </c>
      <c r="R128" s="123">
        <f t="shared" si="48"/>
        <v>0.7321066379832738</v>
      </c>
      <c r="S128" s="123">
        <f t="shared" si="48"/>
        <v>1.012332162681193</v>
      </c>
      <c r="T128" s="123">
        <f t="shared" si="48"/>
        <v>1.3986582659951943</v>
      </c>
      <c r="U128" s="123">
        <f t="shared" si="48"/>
        <v>1.0648920903324046</v>
      </c>
      <c r="V128" s="123">
        <f t="shared" si="48"/>
        <v>0</v>
      </c>
      <c r="W128" s="123">
        <f t="shared" si="48"/>
        <v>0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</v>
      </c>
      <c r="D129" s="99">
        <f>RES_hhdet_in_fech!D129/RES_summary!D$21</f>
        <v>0</v>
      </c>
      <c r="E129" s="99">
        <f>RES_hhdet_in_fech!E129/RES_summary!E$21</f>
        <v>0</v>
      </c>
      <c r="F129" s="99">
        <f>RES_hhdet_in_fech!F129/RES_summary!F$21</f>
        <v>1.0678056569859136</v>
      </c>
      <c r="G129" s="99">
        <f>RES_hhdet_in_fech!G129/RES_summary!G$21</f>
        <v>0.97324441906029069</v>
      </c>
      <c r="H129" s="99">
        <f>RES_hhdet_in_fech!H129/RES_summary!H$21</f>
        <v>1.3672303026380743</v>
      </c>
      <c r="I129" s="99">
        <f>RES_hhdet_in_fech!I129/RES_summary!I$21</f>
        <v>0</v>
      </c>
      <c r="J129" s="99">
        <f>RES_hhdet_in_fech!J129/RES_summary!J$21</f>
        <v>1.9326464650661581</v>
      </c>
      <c r="K129" s="99">
        <f>RES_hhdet_in_fech!K129/RES_summary!K$21</f>
        <v>1.4440259258006323</v>
      </c>
      <c r="L129" s="99">
        <f>RES_hhdet_in_fech!L129/RES_summary!L$21</f>
        <v>0.63692552353154197</v>
      </c>
      <c r="M129" s="99">
        <f>RES_hhdet_in_fech!M129/RES_summary!M$21</f>
        <v>0.6887608357128614</v>
      </c>
      <c r="N129" s="99">
        <f>RES_hhdet_in_fech!N129/RES_summary!N$21</f>
        <v>1.5827204684377596</v>
      </c>
      <c r="O129" s="99">
        <f>RES_hhdet_in_fech!O129/RES_summary!O$21</f>
        <v>0.96929330874313524</v>
      </c>
      <c r="P129" s="99">
        <f>RES_hhdet_in_fech!P129/RES_summary!P$21</f>
        <v>0.24034600958977548</v>
      </c>
      <c r="Q129" s="99">
        <f>RES_hhdet_in_fech!Q129/RES_summary!Q$21</f>
        <v>0.41426853007529613</v>
      </c>
      <c r="R129" s="99">
        <f>RES_hhdet_in_fech!R129/RES_summary!R$21</f>
        <v>0.7321066379832738</v>
      </c>
      <c r="S129" s="99">
        <f>RES_hhdet_in_fech!S129/RES_summary!S$21</f>
        <v>1.012332162681193</v>
      </c>
      <c r="T129" s="99">
        <f>RES_hhdet_in_fech!T129/RES_summary!T$21</f>
        <v>1.3986582659951943</v>
      </c>
      <c r="U129" s="99">
        <f>RES_hhdet_in_fech!U129/RES_summary!U$21</f>
        <v>1.0648920903324046</v>
      </c>
      <c r="V129" s="99">
        <f>RES_hhdet_in_fech!V129/RES_summary!V$21</f>
        <v>0</v>
      </c>
      <c r="W129" s="99">
        <f>RES_hhdet_in_fech!W129/RES_summary!W$21</f>
        <v>0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22.172656759957995</v>
      </c>
      <c r="G130" s="123">
        <v>18.105038368198205</v>
      </c>
      <c r="H130" s="123">
        <v>18.392780415115347</v>
      </c>
      <c r="I130" s="123">
        <v>0</v>
      </c>
      <c r="J130" s="123">
        <v>12.953793115940984</v>
      </c>
      <c r="K130" s="123">
        <v>13.093545975826773</v>
      </c>
      <c r="L130" s="123">
        <v>12.375492895950336</v>
      </c>
      <c r="M130" s="123">
        <v>17.460724472831782</v>
      </c>
      <c r="N130" s="123">
        <v>13.88078529043832</v>
      </c>
      <c r="O130" s="123">
        <v>14.305609093813684</v>
      </c>
      <c r="P130" s="123">
        <v>13.141040238983216</v>
      </c>
      <c r="Q130" s="123">
        <v>12.359026235136517</v>
      </c>
      <c r="R130" s="123">
        <v>12.360952038847039</v>
      </c>
      <c r="S130" s="123">
        <v>11.947492022654403</v>
      </c>
      <c r="T130" s="123">
        <v>12.707034092799658</v>
      </c>
      <c r="U130" s="123">
        <v>11.959914558379015</v>
      </c>
      <c r="V130" s="123">
        <v>0</v>
      </c>
      <c r="W130" s="123">
        <v>0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22.810731223311368</v>
      </c>
      <c r="G131" s="99">
        <v>21.397229254063806</v>
      </c>
      <c r="H131" s="99">
        <v>18.395992146570507</v>
      </c>
      <c r="I131" s="99">
        <v>0</v>
      </c>
      <c r="J131" s="99">
        <v>5.1641560632758869</v>
      </c>
      <c r="K131" s="99">
        <v>5.5369696536863424</v>
      </c>
      <c r="L131" s="99">
        <v>9.4196469762655237</v>
      </c>
      <c r="M131" s="99">
        <v>17.468264875227991</v>
      </c>
      <c r="N131" s="99">
        <v>13.743908942125714</v>
      </c>
      <c r="O131" s="99">
        <v>14.307268447558169</v>
      </c>
      <c r="P131" s="99">
        <v>13.149509619291155</v>
      </c>
      <c r="Q131" s="99">
        <v>12.269313537933042</v>
      </c>
      <c r="R131" s="99">
        <v>12.185321254915598</v>
      </c>
      <c r="S131" s="99">
        <v>11.207748923897039</v>
      </c>
      <c r="T131" s="99">
        <v>13.769365397065116</v>
      </c>
      <c r="U131" s="99">
        <v>11.232825810380742</v>
      </c>
      <c r="V131" s="99">
        <v>0</v>
      </c>
      <c r="W131" s="99">
        <v>0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19.321032891106853</v>
      </c>
      <c r="G132" s="99">
        <v>0</v>
      </c>
      <c r="H132" s="99">
        <v>15.572880197488077</v>
      </c>
      <c r="I132" s="99">
        <v>0</v>
      </c>
      <c r="J132" s="99">
        <v>0</v>
      </c>
      <c r="K132" s="99">
        <v>0</v>
      </c>
      <c r="L132" s="99">
        <v>8.2696670941681507</v>
      </c>
      <c r="M132" s="99">
        <v>15.119237823662043</v>
      </c>
      <c r="N132" s="99">
        <v>11.855296012599924</v>
      </c>
      <c r="O132" s="99">
        <v>12.440540414159674</v>
      </c>
      <c r="P132" s="99">
        <v>11.68442747246065</v>
      </c>
      <c r="Q132" s="99">
        <v>10.881694822310076</v>
      </c>
      <c r="R132" s="99">
        <v>10.86675843827082</v>
      </c>
      <c r="S132" s="99">
        <v>10.065276808042391</v>
      </c>
      <c r="T132" s="99">
        <v>12.422164153550879</v>
      </c>
      <c r="U132" s="99">
        <v>0</v>
      </c>
      <c r="V132" s="99">
        <v>0</v>
      </c>
      <c r="W132" s="99">
        <v>0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4.4078506665335846</v>
      </c>
      <c r="G133" s="102">
        <v>0</v>
      </c>
      <c r="H133" s="102">
        <v>3.0831823249463293</v>
      </c>
      <c r="I133" s="102">
        <v>0</v>
      </c>
      <c r="J133" s="102">
        <v>0</v>
      </c>
      <c r="K133" s="102">
        <v>0</v>
      </c>
      <c r="L133" s="102">
        <v>9.4196469762655194E-2</v>
      </c>
      <c r="M133" s="102">
        <v>3.4367477064602516</v>
      </c>
      <c r="N133" s="102">
        <v>2.0741423126882919</v>
      </c>
      <c r="O133" s="102">
        <v>2.1606847737645345</v>
      </c>
      <c r="P133" s="102">
        <v>2.9442105538047749</v>
      </c>
      <c r="Q133" s="102">
        <v>1.9858913754581389</v>
      </c>
      <c r="R133" s="102">
        <v>1.9059239468730862</v>
      </c>
      <c r="S133" s="102">
        <v>1.8524921810432</v>
      </c>
      <c r="T133" s="102">
        <v>2.1491102241404283</v>
      </c>
      <c r="U133" s="102">
        <v>0</v>
      </c>
      <c r="V133" s="102">
        <v>0</v>
      </c>
      <c r="W133" s="102">
        <v>0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14.913182224573269</v>
      </c>
      <c r="G134" s="105">
        <v>0</v>
      </c>
      <c r="H134" s="105">
        <v>12.48969787254175</v>
      </c>
      <c r="I134" s="105">
        <v>0</v>
      </c>
      <c r="J134" s="105">
        <v>0</v>
      </c>
      <c r="K134" s="105">
        <v>0</v>
      </c>
      <c r="L134" s="105">
        <v>8.1754706244054951</v>
      </c>
      <c r="M134" s="105">
        <v>11.682490117201793</v>
      </c>
      <c r="N134" s="105">
        <v>9.7811536999116306</v>
      </c>
      <c r="O134" s="105">
        <v>10.279855640395139</v>
      </c>
      <c r="P134" s="105">
        <v>8.7402169186558734</v>
      </c>
      <c r="Q134" s="105">
        <v>8.8958034468519376</v>
      </c>
      <c r="R134" s="105">
        <v>8.9608344913977334</v>
      </c>
      <c r="S134" s="105">
        <v>8.2127846269991913</v>
      </c>
      <c r="T134" s="105">
        <v>10.273053929410453</v>
      </c>
      <c r="U134" s="105">
        <v>0</v>
      </c>
      <c r="V134" s="105">
        <v>0</v>
      </c>
      <c r="W134" s="105">
        <v>0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19.447869724740297</v>
      </c>
      <c r="G135" s="102">
        <v>18.516351850813717</v>
      </c>
      <c r="H135" s="102">
        <v>0</v>
      </c>
      <c r="I135" s="102">
        <v>0</v>
      </c>
      <c r="J135" s="102">
        <v>16.909832509730457</v>
      </c>
      <c r="K135" s="102">
        <v>16.452045844079645</v>
      </c>
      <c r="L135" s="102">
        <v>17.265505328149281</v>
      </c>
      <c r="M135" s="102">
        <v>0</v>
      </c>
      <c r="N135" s="102">
        <v>16.851337420778801</v>
      </c>
      <c r="O135" s="102">
        <v>15.878828457260362</v>
      </c>
      <c r="P135" s="102">
        <v>0</v>
      </c>
      <c r="Q135" s="102">
        <v>14.594805830635586</v>
      </c>
      <c r="R135" s="102">
        <v>14.295893835542138</v>
      </c>
      <c r="S135" s="102">
        <v>14.011945578079169</v>
      </c>
      <c r="T135" s="102">
        <v>13.545162295942948</v>
      </c>
      <c r="U135" s="102">
        <v>13.278062786387185</v>
      </c>
      <c r="V135" s="102">
        <v>0</v>
      </c>
      <c r="W135" s="102">
        <v>0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14.071326056994366</v>
      </c>
      <c r="G136" s="105">
        <v>13.2451652361024</v>
      </c>
      <c r="H136" s="105">
        <v>0</v>
      </c>
      <c r="I136" s="105">
        <v>0</v>
      </c>
      <c r="J136" s="105">
        <v>12.450958727506377</v>
      </c>
      <c r="K136" s="105">
        <v>11.952879045494859</v>
      </c>
      <c r="L136" s="105">
        <v>12.503409019277322</v>
      </c>
      <c r="M136" s="105">
        <v>0</v>
      </c>
      <c r="N136" s="105">
        <v>12.267771257255005</v>
      </c>
      <c r="O136" s="105">
        <v>11.689291957092601</v>
      </c>
      <c r="P136" s="105">
        <v>0</v>
      </c>
      <c r="Q136" s="105">
        <v>11.14669109045558</v>
      </c>
      <c r="R136" s="105">
        <v>11.025328075357015</v>
      </c>
      <c r="S136" s="105">
        <v>10.972989207830622</v>
      </c>
      <c r="T136" s="105">
        <v>10.659614671713124</v>
      </c>
      <c r="U136" s="105">
        <v>10.599040428601684</v>
      </c>
      <c r="V136" s="105">
        <v>0</v>
      </c>
      <c r="W136" s="105">
        <v>0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3.750972270026852</v>
      </c>
      <c r="G137" s="99">
        <v>3.0457507182311443</v>
      </c>
      <c r="H137" s="99">
        <v>0</v>
      </c>
      <c r="I137" s="99">
        <v>0</v>
      </c>
      <c r="J137" s="99">
        <v>3.6008214909370455</v>
      </c>
      <c r="K137" s="99">
        <v>2.938943401902808</v>
      </c>
      <c r="L137" s="99">
        <v>2.8498711126208698</v>
      </c>
      <c r="M137" s="99">
        <v>0</v>
      </c>
      <c r="N137" s="99">
        <v>2.5312764531950904</v>
      </c>
      <c r="O137" s="99">
        <v>2.3469859913540687</v>
      </c>
      <c r="P137" s="99">
        <v>0</v>
      </c>
      <c r="Q137" s="99">
        <v>2.3514790459107724</v>
      </c>
      <c r="R137" s="99">
        <v>2.2204447770839675</v>
      </c>
      <c r="S137" s="99">
        <v>2.3353644728002263</v>
      </c>
      <c r="T137" s="99">
        <v>2.0386620839043892</v>
      </c>
      <c r="U137" s="99">
        <v>2.2787453172126355</v>
      </c>
      <c r="V137" s="99">
        <v>0</v>
      </c>
      <c r="W137" s="99">
        <v>0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10.320353786967512</v>
      </c>
      <c r="G138" s="99">
        <v>10.199414517871258</v>
      </c>
      <c r="H138" s="99">
        <v>0</v>
      </c>
      <c r="I138" s="99">
        <v>0</v>
      </c>
      <c r="J138" s="99">
        <v>8.8501372365693314</v>
      </c>
      <c r="K138" s="99">
        <v>9.0139356435920508</v>
      </c>
      <c r="L138" s="99">
        <v>9.6535379066564548</v>
      </c>
      <c r="M138" s="99">
        <v>0</v>
      </c>
      <c r="N138" s="99">
        <v>9.736494804059916</v>
      </c>
      <c r="O138" s="99">
        <v>9.3423059657385323</v>
      </c>
      <c r="P138" s="99">
        <v>0</v>
      </c>
      <c r="Q138" s="99">
        <v>8.7952120445448063</v>
      </c>
      <c r="R138" s="99">
        <v>8.8048832982730492</v>
      </c>
      <c r="S138" s="99">
        <v>8.6376247350303927</v>
      </c>
      <c r="T138" s="99">
        <v>8.6209525878087323</v>
      </c>
      <c r="U138" s="99">
        <v>8.3202951113890506</v>
      </c>
      <c r="V138" s="99">
        <v>0</v>
      </c>
      <c r="W138" s="99">
        <v>0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10.248467909052041</v>
      </c>
      <c r="G139" s="123">
        <v>8.4980303421630961</v>
      </c>
      <c r="H139" s="123">
        <v>8.8021905517457508</v>
      </c>
      <c r="I139" s="123">
        <v>0</v>
      </c>
      <c r="J139" s="123">
        <v>8.0028148008436713</v>
      </c>
      <c r="K139" s="123">
        <v>7.447513788478564</v>
      </c>
      <c r="L139" s="123">
        <v>7.0191741972787032</v>
      </c>
      <c r="M139" s="123">
        <v>6.8911458929962235</v>
      </c>
      <c r="N139" s="123">
        <v>6.0134714862266225</v>
      </c>
      <c r="O139" s="123">
        <v>6.3074712521522427</v>
      </c>
      <c r="P139" s="123">
        <v>5.751560561349188</v>
      </c>
      <c r="Q139" s="123">
        <v>5.6863715328213882</v>
      </c>
      <c r="R139" s="123">
        <v>5.7417421470660166</v>
      </c>
      <c r="S139" s="123">
        <v>6.2161546667909562</v>
      </c>
      <c r="T139" s="123">
        <v>6.2183278395552648</v>
      </c>
      <c r="U139" s="123">
        <v>5.9912687396749309</v>
      </c>
      <c r="V139" s="123">
        <v>0</v>
      </c>
      <c r="W139" s="123">
        <v>0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11.22585423848157</v>
      </c>
      <c r="G140" s="99">
        <v>10.442169585459828</v>
      </c>
      <c r="H140" s="99">
        <v>10.011998412379343</v>
      </c>
      <c r="I140" s="99">
        <v>0</v>
      </c>
      <c r="J140" s="99">
        <v>8.8748908431165177</v>
      </c>
      <c r="K140" s="99">
        <v>8.3387738352635399</v>
      </c>
      <c r="L140" s="99">
        <v>8.109753172303936</v>
      </c>
      <c r="M140" s="99">
        <v>8.1728094989386477</v>
      </c>
      <c r="N140" s="99">
        <v>7.0377832105283522</v>
      </c>
      <c r="O140" s="99">
        <v>6.9523327576401188</v>
      </c>
      <c r="P140" s="99">
        <v>7.0900972013867856</v>
      </c>
      <c r="Q140" s="99">
        <v>6.6957683504047774</v>
      </c>
      <c r="R140" s="99">
        <v>6.9064098477944809</v>
      </c>
      <c r="S140" s="99">
        <v>7.4105478519044752</v>
      </c>
      <c r="T140" s="99">
        <v>7.5682106328414518</v>
      </c>
      <c r="U140" s="99">
        <v>7.4481003130273313</v>
      </c>
      <c r="V140" s="99">
        <v>0</v>
      </c>
      <c r="W140" s="99">
        <v>0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9.5471123773015822</v>
      </c>
      <c r="G141" s="110">
        <v>7.6879723241227929</v>
      </c>
      <c r="H141" s="110">
        <v>8.3240283973048506</v>
      </c>
      <c r="I141" s="110">
        <v>0</v>
      </c>
      <c r="J141" s="110">
        <v>6.8414133288308738</v>
      </c>
      <c r="K141" s="110">
        <v>6.8210621398821205</v>
      </c>
      <c r="L141" s="110">
        <v>6.3453790241651946</v>
      </c>
      <c r="M141" s="110">
        <v>6.1832671627657358</v>
      </c>
      <c r="N141" s="110">
        <v>5.3737716800554027</v>
      </c>
      <c r="O141" s="110">
        <v>5.9999779877760844</v>
      </c>
      <c r="P141" s="110">
        <v>4.9625247482505843</v>
      </c>
      <c r="Q141" s="110">
        <v>5.2423180040470161</v>
      </c>
      <c r="R141" s="110">
        <v>5.0342274935701132</v>
      </c>
      <c r="S141" s="110">
        <v>5.7705434019062736</v>
      </c>
      <c r="T141" s="110">
        <v>5.5683048827247204</v>
      </c>
      <c r="U141" s="110">
        <v>5.3792459935387376</v>
      </c>
      <c r="V141" s="110">
        <v>0</v>
      </c>
      <c r="W141" s="110">
        <v>0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67.366901087103827</v>
      </c>
      <c r="D143" s="118">
        <f t="shared" si="49"/>
        <v>62.681879046880695</v>
      </c>
      <c r="E143" s="118">
        <f t="shared" si="49"/>
        <v>63.902795484942601</v>
      </c>
      <c r="F143" s="118">
        <f t="shared" si="49"/>
        <v>65.643031318608678</v>
      </c>
      <c r="G143" s="118">
        <f t="shared" si="49"/>
        <v>65.863119805155151</v>
      </c>
      <c r="H143" s="118">
        <f t="shared" si="49"/>
        <v>58.227560490312101</v>
      </c>
      <c r="I143" s="118">
        <f t="shared" si="49"/>
        <v>53.647319583784828</v>
      </c>
      <c r="J143" s="118">
        <f t="shared" si="49"/>
        <v>51.675442344409724</v>
      </c>
      <c r="K143" s="118">
        <f t="shared" si="49"/>
        <v>49.445337269715239</v>
      </c>
      <c r="L143" s="118">
        <f t="shared" si="49"/>
        <v>51.385690311871208</v>
      </c>
      <c r="M143" s="118">
        <f t="shared" si="49"/>
        <v>49.783990432298353</v>
      </c>
      <c r="N143" s="118">
        <f t="shared" si="49"/>
        <v>46.865900198297744</v>
      </c>
      <c r="O143" s="118">
        <f t="shared" si="49"/>
        <v>43.536614690230763</v>
      </c>
      <c r="P143" s="118">
        <f t="shared" si="49"/>
        <v>35.252613842481452</v>
      </c>
      <c r="Q143" s="118">
        <f t="shared" si="49"/>
        <v>37.057738695898998</v>
      </c>
      <c r="R143" s="118">
        <f t="shared" ref="R143:V143" si="50">R144+R146+R148+R157</f>
        <v>34.96401407108057</v>
      </c>
      <c r="S143" s="118">
        <f t="shared" si="50"/>
        <v>36.054250371491669</v>
      </c>
      <c r="T143" s="118">
        <f t="shared" si="50"/>
        <v>33.733730835362223</v>
      </c>
      <c r="U143" s="118">
        <f t="shared" si="50"/>
        <v>28.273899088279247</v>
      </c>
      <c r="V143" s="118">
        <f t="shared" si="50"/>
        <v>23.974308814904216</v>
      </c>
      <c r="W143" s="118">
        <f t="shared" ref="W143" si="51">W144+W146+W148+W157</f>
        <v>31.658859227413451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35.770156393881301</v>
      </c>
      <c r="D144" s="123">
        <f t="shared" si="52"/>
        <v>31.001631027841842</v>
      </c>
      <c r="E144" s="123">
        <f t="shared" si="52"/>
        <v>30.181166421698677</v>
      </c>
      <c r="F144" s="123">
        <f t="shared" si="52"/>
        <v>32.255302930606916</v>
      </c>
      <c r="G144" s="123">
        <f t="shared" si="52"/>
        <v>36.705622093050643</v>
      </c>
      <c r="H144" s="123">
        <f t="shared" si="52"/>
        <v>28.651733053450965</v>
      </c>
      <c r="I144" s="123">
        <f t="shared" si="52"/>
        <v>26.734452289040611</v>
      </c>
      <c r="J144" s="123">
        <f t="shared" si="52"/>
        <v>25.207611108367704</v>
      </c>
      <c r="K144" s="123">
        <f t="shared" si="52"/>
        <v>23.467868876076466</v>
      </c>
      <c r="L144" s="123">
        <f t="shared" si="52"/>
        <v>26.278268662310769</v>
      </c>
      <c r="M144" s="123">
        <f t="shared" si="52"/>
        <v>22.230711069703958</v>
      </c>
      <c r="N144" s="123">
        <f t="shared" si="52"/>
        <v>21.550372250804834</v>
      </c>
      <c r="O144" s="123">
        <f t="shared" si="52"/>
        <v>20.469835234979829</v>
      </c>
      <c r="P144" s="123">
        <f t="shared" si="52"/>
        <v>14.07375503376595</v>
      </c>
      <c r="Q144" s="123">
        <f t="shared" si="52"/>
        <v>15.299065921593707</v>
      </c>
      <c r="R144" s="123">
        <f t="shared" si="52"/>
        <v>14.419900760498585</v>
      </c>
      <c r="S144" s="123">
        <f t="shared" si="52"/>
        <v>14.543759303460163</v>
      </c>
      <c r="T144" s="123">
        <f t="shared" si="52"/>
        <v>13.060774101956525</v>
      </c>
      <c r="U144" s="123">
        <f t="shared" si="52"/>
        <v>8.0503050944900014</v>
      </c>
      <c r="V144" s="123">
        <f t="shared" si="52"/>
        <v>5.0154183020940826</v>
      </c>
      <c r="W144" s="123">
        <f t="shared" si="52"/>
        <v>14.78464355017851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35.770156393881301</v>
      </c>
      <c r="D145" s="99">
        <v>31.001631027841842</v>
      </c>
      <c r="E145" s="99">
        <v>30.181166421698677</v>
      </c>
      <c r="F145" s="99">
        <v>32.255302930606916</v>
      </c>
      <c r="G145" s="99">
        <v>36.705622093050643</v>
      </c>
      <c r="H145" s="99">
        <v>28.651733053450965</v>
      </c>
      <c r="I145" s="99">
        <v>26.734452289040611</v>
      </c>
      <c r="J145" s="99">
        <v>25.207611108367704</v>
      </c>
      <c r="K145" s="99">
        <v>23.467868876076466</v>
      </c>
      <c r="L145" s="99">
        <v>26.278268662310769</v>
      </c>
      <c r="M145" s="99">
        <v>22.230711069703958</v>
      </c>
      <c r="N145" s="99">
        <v>21.550372250804834</v>
      </c>
      <c r="O145" s="99">
        <v>20.469835234979829</v>
      </c>
      <c r="P145" s="99">
        <v>14.07375503376595</v>
      </c>
      <c r="Q145" s="99">
        <v>15.299065921593707</v>
      </c>
      <c r="R145" s="99">
        <v>14.419900760498585</v>
      </c>
      <c r="S145" s="99">
        <v>14.543759303460163</v>
      </c>
      <c r="T145" s="99">
        <v>13.060774101956525</v>
      </c>
      <c r="U145" s="99">
        <v>8.0503050944900014</v>
      </c>
      <c r="V145" s="99">
        <v>5.0154183020940826</v>
      </c>
      <c r="W145" s="99">
        <v>14.78464355017851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2.0181422223019103</v>
      </c>
      <c r="D146" s="123">
        <f t="shared" si="53"/>
        <v>1.785597551467526</v>
      </c>
      <c r="E146" s="123">
        <f t="shared" si="53"/>
        <v>5.2099604429288879</v>
      </c>
      <c r="F146" s="123">
        <f t="shared" si="53"/>
        <v>1.9834062237476611</v>
      </c>
      <c r="G146" s="123">
        <f t="shared" si="53"/>
        <v>1.9534143728576905</v>
      </c>
      <c r="H146" s="123">
        <f t="shared" si="53"/>
        <v>2.3739573356411117</v>
      </c>
      <c r="I146" s="123">
        <f t="shared" si="53"/>
        <v>2.0754368414920532</v>
      </c>
      <c r="J146" s="123">
        <f t="shared" si="53"/>
        <v>2.4109565910493345</v>
      </c>
      <c r="K146" s="123">
        <f t="shared" si="53"/>
        <v>2.4456891251487867</v>
      </c>
      <c r="L146" s="123">
        <f t="shared" si="53"/>
        <v>1.8791551094065617</v>
      </c>
      <c r="M146" s="123">
        <f t="shared" si="53"/>
        <v>2.0136208195248519</v>
      </c>
      <c r="N146" s="123">
        <f t="shared" si="53"/>
        <v>2.9511998925834702</v>
      </c>
      <c r="O146" s="123">
        <f t="shared" si="53"/>
        <v>1.761400019489495</v>
      </c>
      <c r="P146" s="123">
        <f t="shared" si="53"/>
        <v>1.1463590763526534</v>
      </c>
      <c r="Q146" s="123">
        <f t="shared" si="53"/>
        <v>2.2066259523786282</v>
      </c>
      <c r="R146" s="123">
        <f t="shared" si="53"/>
        <v>1.5041981283095092</v>
      </c>
      <c r="S146" s="123">
        <f t="shared" si="53"/>
        <v>2.1589755375103641</v>
      </c>
      <c r="T146" s="123">
        <f t="shared" si="53"/>
        <v>1.5645343152959688</v>
      </c>
      <c r="U146" s="123">
        <f t="shared" si="53"/>
        <v>1.7917397152450605</v>
      </c>
      <c r="V146" s="123">
        <f t="shared" si="53"/>
        <v>1.2907653598272373</v>
      </c>
      <c r="W146" s="123">
        <f t="shared" si="53"/>
        <v>1.3749310624945963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2.0181422223019103</v>
      </c>
      <c r="D147" s="99">
        <f>RES_hhdet_in_fech!D147/RES_summary!D$21</f>
        <v>1.785597551467526</v>
      </c>
      <c r="E147" s="99">
        <f>RES_hhdet_in_fech!E147/RES_summary!E$21</f>
        <v>5.2099604429288879</v>
      </c>
      <c r="F147" s="99">
        <f>RES_hhdet_in_fech!F147/RES_summary!F$21</f>
        <v>1.9834062237476611</v>
      </c>
      <c r="G147" s="99">
        <f>RES_hhdet_in_fech!G147/RES_summary!G$21</f>
        <v>1.9534143728576905</v>
      </c>
      <c r="H147" s="99">
        <f>RES_hhdet_in_fech!H147/RES_summary!H$21</f>
        <v>2.3739573356411117</v>
      </c>
      <c r="I147" s="99">
        <f>RES_hhdet_in_fech!I147/RES_summary!I$21</f>
        <v>2.0754368414920532</v>
      </c>
      <c r="J147" s="99">
        <f>RES_hhdet_in_fech!J147/RES_summary!J$21</f>
        <v>2.4109565910493345</v>
      </c>
      <c r="K147" s="99">
        <f>RES_hhdet_in_fech!K147/RES_summary!K$21</f>
        <v>2.4456891251487867</v>
      </c>
      <c r="L147" s="99">
        <f>RES_hhdet_in_fech!L147/RES_summary!L$21</f>
        <v>1.8791551094065617</v>
      </c>
      <c r="M147" s="99">
        <f>RES_hhdet_in_fech!M147/RES_summary!M$21</f>
        <v>2.0136208195248519</v>
      </c>
      <c r="N147" s="99">
        <f>RES_hhdet_in_fech!N147/RES_summary!N$21</f>
        <v>2.9511998925834702</v>
      </c>
      <c r="O147" s="99">
        <f>RES_hhdet_in_fech!O147/RES_summary!O$21</f>
        <v>1.761400019489495</v>
      </c>
      <c r="P147" s="99">
        <f>RES_hhdet_in_fech!P147/RES_summary!P$21</f>
        <v>1.1463590763526534</v>
      </c>
      <c r="Q147" s="99">
        <f>RES_hhdet_in_fech!Q147/RES_summary!Q$21</f>
        <v>2.2066259523786282</v>
      </c>
      <c r="R147" s="99">
        <f>RES_hhdet_in_fech!R147/RES_summary!R$21</f>
        <v>1.5041981283095092</v>
      </c>
      <c r="S147" s="99">
        <f>RES_hhdet_in_fech!S147/RES_summary!S$21</f>
        <v>2.1589755375103641</v>
      </c>
      <c r="T147" s="99">
        <f>RES_hhdet_in_fech!T147/RES_summary!T$21</f>
        <v>1.5645343152959688</v>
      </c>
      <c r="U147" s="99">
        <f>RES_hhdet_in_fech!U147/RES_summary!U$21</f>
        <v>1.7917397152450605</v>
      </c>
      <c r="V147" s="99">
        <f>RES_hhdet_in_fech!V147/RES_summary!V$21</f>
        <v>1.2907653598272373</v>
      </c>
      <c r="W147" s="99">
        <f>RES_hhdet_in_fech!W147/RES_summary!W$21</f>
        <v>1.3749310624945963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20.170315583178425</v>
      </c>
      <c r="D148" s="123">
        <v>20.311678907106657</v>
      </c>
      <c r="E148" s="123">
        <v>19.36849812766194</v>
      </c>
      <c r="F148" s="123">
        <v>21.155932786287913</v>
      </c>
      <c r="G148" s="123">
        <v>18.70546267140255</v>
      </c>
      <c r="H148" s="123">
        <v>18.399672001007538</v>
      </c>
      <c r="I148" s="123">
        <v>16.767249810416047</v>
      </c>
      <c r="J148" s="123">
        <v>16.054252976904866</v>
      </c>
      <c r="K148" s="123">
        <v>16.084219859002744</v>
      </c>
      <c r="L148" s="123">
        <v>16.209068086103425</v>
      </c>
      <c r="M148" s="123">
        <v>18.64850377050643</v>
      </c>
      <c r="N148" s="123">
        <v>16.35093348989723</v>
      </c>
      <c r="O148" s="123">
        <v>14.997878744329313</v>
      </c>
      <c r="P148" s="123">
        <v>14.280992220212967</v>
      </c>
      <c r="Q148" s="123">
        <v>13.865694989333411</v>
      </c>
      <c r="R148" s="123">
        <v>13.298187021878487</v>
      </c>
      <c r="S148" s="123">
        <v>13.13539894015938</v>
      </c>
      <c r="T148" s="123">
        <v>12.890087119413002</v>
      </c>
      <c r="U148" s="123">
        <v>12.440542823583435</v>
      </c>
      <c r="V148" s="123">
        <v>11.583308487636444</v>
      </c>
      <c r="W148" s="123">
        <v>9.7684156149724082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21.955860279979792</v>
      </c>
      <c r="D149" s="99">
        <v>21.541789357517899</v>
      </c>
      <c r="E149" s="99">
        <v>20.963406225919101</v>
      </c>
      <c r="F149" s="99">
        <v>23.532763648143764</v>
      </c>
      <c r="G149" s="99">
        <v>21.230556752909848</v>
      </c>
      <c r="H149" s="99">
        <v>20.662653240156306</v>
      </c>
      <c r="I149" s="99">
        <v>18.853457244615608</v>
      </c>
      <c r="J149" s="99">
        <v>17.872592326616818</v>
      </c>
      <c r="K149" s="99">
        <v>17.816410672670241</v>
      </c>
      <c r="L149" s="99">
        <v>18.9438208980573</v>
      </c>
      <c r="M149" s="99">
        <v>20.513373307252849</v>
      </c>
      <c r="N149" s="99">
        <v>18.522259642704061</v>
      </c>
      <c r="O149" s="99">
        <v>17.012733549774762</v>
      </c>
      <c r="P149" s="99">
        <v>14.753327495253405</v>
      </c>
      <c r="Q149" s="99">
        <v>14.322268865458966</v>
      </c>
      <c r="R149" s="99">
        <v>14.173311067056982</v>
      </c>
      <c r="S149" s="99">
        <v>14.036173204633386</v>
      </c>
      <c r="T149" s="99">
        <v>13.640874105094605</v>
      </c>
      <c r="U149" s="99">
        <v>12.642318919757063</v>
      </c>
      <c r="V149" s="99">
        <v>11.991538483206336</v>
      </c>
      <c r="W149" s="99">
        <v>10.876165827817989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15.705035125428203</v>
      </c>
      <c r="G150" s="99">
        <v>13.965453484368394</v>
      </c>
      <c r="H150" s="99">
        <v>13.656317786269195</v>
      </c>
      <c r="I150" s="99">
        <v>12.518200809831258</v>
      </c>
      <c r="J150" s="99">
        <v>12.229662313853449</v>
      </c>
      <c r="K150" s="99">
        <v>12.003731591491777</v>
      </c>
      <c r="L150" s="99">
        <v>12.734411030670302</v>
      </c>
      <c r="M150" s="99">
        <v>14.185433390507624</v>
      </c>
      <c r="N150" s="99">
        <v>12.751700282975587</v>
      </c>
      <c r="O150" s="99">
        <v>12.051117691571756</v>
      </c>
      <c r="P150" s="99">
        <v>11.154523193182603</v>
      </c>
      <c r="Q150" s="99">
        <v>10.879081142329806</v>
      </c>
      <c r="R150" s="99">
        <v>10.959749360389678</v>
      </c>
      <c r="S150" s="99">
        <v>11.094290316502315</v>
      </c>
      <c r="T150" s="99">
        <v>10.909358808657148</v>
      </c>
      <c r="U150" s="99">
        <v>10.299392318619084</v>
      </c>
      <c r="V150" s="99">
        <v>9.8394331320949995</v>
      </c>
      <c r="W150" s="99">
        <v>9.0637743025697954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4.5408267869544208</v>
      </c>
      <c r="G151" s="102">
        <v>3.4955652902789112</v>
      </c>
      <c r="H151" s="102">
        <v>3.4554312888745393</v>
      </c>
      <c r="I151" s="102">
        <v>3.1715191974438883</v>
      </c>
      <c r="J151" s="102">
        <v>3.7894780090351752</v>
      </c>
      <c r="K151" s="102">
        <v>3.1773511906071574</v>
      </c>
      <c r="L151" s="102">
        <v>3.1300810624515791</v>
      </c>
      <c r="M151" s="102">
        <v>3.9988064374542285</v>
      </c>
      <c r="N151" s="102">
        <v>2.7973046264418495</v>
      </c>
      <c r="O151" s="102">
        <v>2.5456599372945377</v>
      </c>
      <c r="P151" s="102">
        <v>3.2790996908323193</v>
      </c>
      <c r="Q151" s="102">
        <v>2.3064433188228159</v>
      </c>
      <c r="R151" s="102">
        <v>2.206557615758407</v>
      </c>
      <c r="S151" s="102">
        <v>2.3365955241658991</v>
      </c>
      <c r="T151" s="102">
        <v>2.0688872265911042</v>
      </c>
      <c r="U151" s="102">
        <v>2.1628632661037455</v>
      </c>
      <c r="V151" s="102">
        <v>1.9101927403063095</v>
      </c>
      <c r="W151" s="102">
        <v>2.138186306592929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11.164208338473781</v>
      </c>
      <c r="G152" s="105">
        <v>10.469888194089485</v>
      </c>
      <c r="H152" s="105">
        <v>10.200886497394658</v>
      </c>
      <c r="I152" s="105">
        <v>9.3466816123873713</v>
      </c>
      <c r="J152" s="105">
        <v>8.4401843048182741</v>
      </c>
      <c r="K152" s="105">
        <v>8.8263804008846183</v>
      </c>
      <c r="L152" s="105">
        <v>9.6043299682187211</v>
      </c>
      <c r="M152" s="105">
        <v>10.186626953053398</v>
      </c>
      <c r="N152" s="105">
        <v>9.9543956565337393</v>
      </c>
      <c r="O152" s="105">
        <v>9.5054577542772165</v>
      </c>
      <c r="P152" s="105">
        <v>7.8754235023502819</v>
      </c>
      <c r="Q152" s="105">
        <v>8.5726378235069909</v>
      </c>
      <c r="R152" s="105">
        <v>8.7531917446312697</v>
      </c>
      <c r="S152" s="105">
        <v>8.7576947923364141</v>
      </c>
      <c r="T152" s="105">
        <v>8.8404715820660442</v>
      </c>
      <c r="U152" s="105">
        <v>8.1365290525153391</v>
      </c>
      <c r="V152" s="105">
        <v>7.9292403917886913</v>
      </c>
      <c r="W152" s="105">
        <v>6.9255879959768656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19.063383852179744</v>
      </c>
      <c r="D153" s="102">
        <v>19.909756814405785</v>
      </c>
      <c r="E153" s="102">
        <v>18.583828518975096</v>
      </c>
      <c r="F153" s="102">
        <v>19.447869724740293</v>
      </c>
      <c r="G153" s="102">
        <v>18.516351850813717</v>
      </c>
      <c r="H153" s="102">
        <v>18.28796136284851</v>
      </c>
      <c r="I153" s="102">
        <v>17.332410690347068</v>
      </c>
      <c r="J153" s="102">
        <v>16.909832509730457</v>
      </c>
      <c r="K153" s="102">
        <v>16.452045844079645</v>
      </c>
      <c r="L153" s="102">
        <v>17.265505328149278</v>
      </c>
      <c r="M153" s="102">
        <v>18.126215012848832</v>
      </c>
      <c r="N153" s="102">
        <v>16.851337420778798</v>
      </c>
      <c r="O153" s="102">
        <v>15.878828457260367</v>
      </c>
      <c r="P153" s="102">
        <v>15.606408926637735</v>
      </c>
      <c r="Q153" s="102">
        <v>14.594805830635588</v>
      </c>
      <c r="R153" s="102">
        <v>14.295893835542138</v>
      </c>
      <c r="S153" s="102">
        <v>14.011945578079168</v>
      </c>
      <c r="T153" s="102">
        <v>13.545162295942946</v>
      </c>
      <c r="U153" s="102">
        <v>13.278062786387187</v>
      </c>
      <c r="V153" s="102">
        <v>12.542625860480143</v>
      </c>
      <c r="W153" s="102">
        <v>10.899073689808052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13.486523260211747</v>
      </c>
      <c r="D154" s="105">
        <v>14.2982136611213</v>
      </c>
      <c r="E154" s="105">
        <v>13.176427757277724</v>
      </c>
      <c r="F154" s="105">
        <v>14.071326056994366</v>
      </c>
      <c r="G154" s="105">
        <v>13.2451652361024</v>
      </c>
      <c r="H154" s="105">
        <v>13.12008895875425</v>
      </c>
      <c r="I154" s="105">
        <v>12.471973680342124</v>
      </c>
      <c r="J154" s="105">
        <v>12.450958727506375</v>
      </c>
      <c r="K154" s="105">
        <v>11.952879045494859</v>
      </c>
      <c r="L154" s="105">
        <v>12.503409019277319</v>
      </c>
      <c r="M154" s="105">
        <v>13.358129267680022</v>
      </c>
      <c r="N154" s="105">
        <v>12.267771257255003</v>
      </c>
      <c r="O154" s="105">
        <v>11.689291957092601</v>
      </c>
      <c r="P154" s="105">
        <v>12.044012839865074</v>
      </c>
      <c r="Q154" s="105">
        <v>11.14669109045558</v>
      </c>
      <c r="R154" s="105">
        <v>11.025328075357017</v>
      </c>
      <c r="S154" s="105">
        <v>10.97298920783062</v>
      </c>
      <c r="T154" s="105">
        <v>10.659614671713125</v>
      </c>
      <c r="U154" s="105">
        <v>10.599040428601688</v>
      </c>
      <c r="V154" s="105">
        <v>10.054269835182824</v>
      </c>
      <c r="W154" s="105">
        <v>8.9182033576237565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2.980111252739357</v>
      </c>
      <c r="D155" s="99">
        <v>3.6635646370803925</v>
      </c>
      <c r="E155" s="99">
        <v>2.8618341210110443</v>
      </c>
      <c r="F155" s="99">
        <v>3.7509722700268533</v>
      </c>
      <c r="G155" s="99">
        <v>3.0457507182311443</v>
      </c>
      <c r="H155" s="99">
        <v>3.0556667239503303</v>
      </c>
      <c r="I155" s="99">
        <v>2.9168833214132932</v>
      </c>
      <c r="J155" s="99">
        <v>3.6008214909370446</v>
      </c>
      <c r="K155" s="99">
        <v>2.938943401902808</v>
      </c>
      <c r="L155" s="99">
        <v>2.8498711126208689</v>
      </c>
      <c r="M155" s="99">
        <v>3.534579255408751</v>
      </c>
      <c r="N155" s="99">
        <v>2.5312764531950904</v>
      </c>
      <c r="O155" s="99">
        <v>2.3469859913540692</v>
      </c>
      <c r="P155" s="99">
        <v>3.5104417220837947</v>
      </c>
      <c r="Q155" s="99">
        <v>2.3514790459107728</v>
      </c>
      <c r="R155" s="99">
        <v>2.220444777083967</v>
      </c>
      <c r="S155" s="99">
        <v>2.3353644728002267</v>
      </c>
      <c r="T155" s="99">
        <v>2.0386620839043901</v>
      </c>
      <c r="U155" s="99">
        <v>2.278745317212636</v>
      </c>
      <c r="V155" s="99">
        <v>1.9896386378182005</v>
      </c>
      <c r="W155" s="99">
        <v>2.1611280864254434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10.506412007472388</v>
      </c>
      <c r="D156" s="99">
        <v>10.634649024040906</v>
      </c>
      <c r="E156" s="99">
        <v>10.314593636266677</v>
      </c>
      <c r="F156" s="99">
        <v>10.320353786967514</v>
      </c>
      <c r="G156" s="99">
        <v>10.199414517871256</v>
      </c>
      <c r="H156" s="99">
        <v>10.064422234803921</v>
      </c>
      <c r="I156" s="99">
        <v>9.5550903589288296</v>
      </c>
      <c r="J156" s="99">
        <v>8.8501372365693296</v>
      </c>
      <c r="K156" s="99">
        <v>9.0139356435920526</v>
      </c>
      <c r="L156" s="99">
        <v>9.6535379066564513</v>
      </c>
      <c r="M156" s="99">
        <v>9.8235500122712693</v>
      </c>
      <c r="N156" s="99">
        <v>9.7364948040599124</v>
      </c>
      <c r="O156" s="99">
        <v>9.3423059657385323</v>
      </c>
      <c r="P156" s="99">
        <v>8.5335711177812783</v>
      </c>
      <c r="Q156" s="99">
        <v>8.7952120445448081</v>
      </c>
      <c r="R156" s="99">
        <v>8.8048832982730509</v>
      </c>
      <c r="S156" s="99">
        <v>8.6376247350303927</v>
      </c>
      <c r="T156" s="99">
        <v>8.6209525878087359</v>
      </c>
      <c r="U156" s="99">
        <v>8.3202951113890506</v>
      </c>
      <c r="V156" s="99">
        <v>8.0646311973646228</v>
      </c>
      <c r="W156" s="99">
        <v>6.7570752711983131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9.4082868877421912</v>
      </c>
      <c r="D157" s="123">
        <v>9.5829715604646708</v>
      </c>
      <c r="E157" s="123">
        <v>9.1431704926530983</v>
      </c>
      <c r="F157" s="123">
        <v>10.248389377966182</v>
      </c>
      <c r="G157" s="123">
        <v>8.4986206678442624</v>
      </c>
      <c r="H157" s="123">
        <v>8.8021981002124861</v>
      </c>
      <c r="I157" s="123">
        <v>8.0701806428361138</v>
      </c>
      <c r="J157" s="123">
        <v>8.002621668087821</v>
      </c>
      <c r="K157" s="123">
        <v>7.4475594094872406</v>
      </c>
      <c r="L157" s="123">
        <v>7.0191984540504535</v>
      </c>
      <c r="M157" s="123">
        <v>6.8911547725631133</v>
      </c>
      <c r="N157" s="123">
        <v>6.0133945650122147</v>
      </c>
      <c r="O157" s="123">
        <v>6.3075006914321285</v>
      </c>
      <c r="P157" s="123">
        <v>5.7515075121498773</v>
      </c>
      <c r="Q157" s="123">
        <v>5.6863518325932532</v>
      </c>
      <c r="R157" s="123">
        <v>5.7417281603939916</v>
      </c>
      <c r="S157" s="123">
        <v>6.2161165903617617</v>
      </c>
      <c r="T157" s="123">
        <v>6.2183352986967275</v>
      </c>
      <c r="U157" s="123">
        <v>5.9913114549607478</v>
      </c>
      <c r="V157" s="123">
        <v>6.0848166653464508</v>
      </c>
      <c r="W157" s="123">
        <v>5.7308689997679405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10.68901999019092</v>
      </c>
      <c r="D158" s="99">
        <v>10.835941773530189</v>
      </c>
      <c r="E158" s="99">
        <v>10.5104421031398</v>
      </c>
      <c r="F158" s="99">
        <v>11.225854238481565</v>
      </c>
      <c r="G158" s="99">
        <v>10.442169585459828</v>
      </c>
      <c r="H158" s="99">
        <v>10.011998412379343</v>
      </c>
      <c r="I158" s="99">
        <v>9.1021172134873165</v>
      </c>
      <c r="J158" s="99">
        <v>8.8748908431165159</v>
      </c>
      <c r="K158" s="99">
        <v>8.3387738352635381</v>
      </c>
      <c r="L158" s="99">
        <v>8.1097531723039342</v>
      </c>
      <c r="M158" s="99">
        <v>8.1728094989386477</v>
      </c>
      <c r="N158" s="99">
        <v>7.0377832105283513</v>
      </c>
      <c r="O158" s="99">
        <v>6.9523327576401188</v>
      </c>
      <c r="P158" s="99">
        <v>7.0900972013867856</v>
      </c>
      <c r="Q158" s="99">
        <v>6.6957683504047765</v>
      </c>
      <c r="R158" s="99">
        <v>6.90640984779448</v>
      </c>
      <c r="S158" s="99">
        <v>7.4105478519044743</v>
      </c>
      <c r="T158" s="99">
        <v>7.5682106328414491</v>
      </c>
      <c r="U158" s="99">
        <v>7.448100313027334</v>
      </c>
      <c r="V158" s="99">
        <v>7.5244134653458792</v>
      </c>
      <c r="W158" s="99">
        <v>7.1640315860797488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8.7993493697067535</v>
      </c>
      <c r="D159" s="110">
        <v>8.8654688063790399</v>
      </c>
      <c r="E159" s="110">
        <v>8.0227391506272188</v>
      </c>
      <c r="F159" s="110">
        <v>9.547112377301584</v>
      </c>
      <c r="G159" s="110">
        <v>7.6879723241227929</v>
      </c>
      <c r="H159" s="110">
        <v>8.3240283973048506</v>
      </c>
      <c r="I159" s="110">
        <v>7.6721708924138774</v>
      </c>
      <c r="J159" s="110">
        <v>6.8414133288308729</v>
      </c>
      <c r="K159" s="110">
        <v>6.8210621398821205</v>
      </c>
      <c r="L159" s="110">
        <v>6.3453790241651911</v>
      </c>
      <c r="M159" s="110">
        <v>6.1832671627657332</v>
      </c>
      <c r="N159" s="110">
        <v>5.3737716800554036</v>
      </c>
      <c r="O159" s="110">
        <v>5.9999779877760853</v>
      </c>
      <c r="P159" s="110">
        <v>4.9625247482505843</v>
      </c>
      <c r="Q159" s="110">
        <v>5.2423180040470161</v>
      </c>
      <c r="R159" s="110">
        <v>5.0342274935701132</v>
      </c>
      <c r="S159" s="110">
        <v>5.7705434019062727</v>
      </c>
      <c r="T159" s="110">
        <v>5.5683048827247212</v>
      </c>
      <c r="U159" s="110">
        <v>5.3792459935387384</v>
      </c>
      <c r="V159" s="110">
        <v>5.4321954146830871</v>
      </c>
      <c r="W159" s="110">
        <v>5.1178777845315189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100.29131100974675</v>
      </c>
      <c r="D161" s="118">
        <f t="shared" si="54"/>
        <v>106.61508904589085</v>
      </c>
      <c r="E161" s="118">
        <f t="shared" si="54"/>
        <v>116.89092822787396</v>
      </c>
      <c r="F161" s="118">
        <f t="shared" si="54"/>
        <v>115.55861883382379</v>
      </c>
      <c r="G161" s="118">
        <f t="shared" si="54"/>
        <v>125.69221383233783</v>
      </c>
      <c r="H161" s="118">
        <f t="shared" si="54"/>
        <v>112.67821580310294</v>
      </c>
      <c r="I161" s="118">
        <f t="shared" si="54"/>
        <v>102.93857187518232</v>
      </c>
      <c r="J161" s="118">
        <f t="shared" si="54"/>
        <v>111.05134082674509</v>
      </c>
      <c r="K161" s="118">
        <f t="shared" si="54"/>
        <v>104.49498123748137</v>
      </c>
      <c r="L161" s="118">
        <f t="shared" si="54"/>
        <v>114.82744488182092</v>
      </c>
      <c r="M161" s="118">
        <f t="shared" si="54"/>
        <v>116.73443937886248</v>
      </c>
      <c r="N161" s="118">
        <f t="shared" si="54"/>
        <v>113.67945992676179</v>
      </c>
      <c r="O161" s="118">
        <f t="shared" si="54"/>
        <v>0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92.205976162883559</v>
      </c>
      <c r="S161" s="118">
        <f t="shared" si="55"/>
        <v>0</v>
      </c>
      <c r="T161" s="118">
        <f t="shared" si="55"/>
        <v>71.921897049070111</v>
      </c>
      <c r="U161" s="118">
        <f t="shared" si="55"/>
        <v>0</v>
      </c>
      <c r="V161" s="118">
        <f t="shared" si="55"/>
        <v>0</v>
      </c>
      <c r="W161" s="118">
        <f t="shared" ref="W161" si="56">W162+W164+W166+W175</f>
        <v>19.744600407249802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68.693108196244921</v>
      </c>
      <c r="D162" s="123">
        <f t="shared" si="57"/>
        <v>74.9352344163391</v>
      </c>
      <c r="E162" s="123">
        <f t="shared" si="57"/>
        <v>83.180342829149595</v>
      </c>
      <c r="F162" s="123">
        <f t="shared" si="57"/>
        <v>82.181414617410667</v>
      </c>
      <c r="G162" s="123">
        <f t="shared" si="57"/>
        <v>96.573954762875303</v>
      </c>
      <c r="H162" s="123">
        <f t="shared" si="57"/>
        <v>83.121101229026664</v>
      </c>
      <c r="I162" s="123">
        <f t="shared" si="57"/>
        <v>76.050283459974352</v>
      </c>
      <c r="J162" s="123">
        <f t="shared" si="57"/>
        <v>84.616729950060105</v>
      </c>
      <c r="K162" s="123">
        <f t="shared" si="57"/>
        <v>78.582837742752119</v>
      </c>
      <c r="L162" s="123">
        <f t="shared" si="57"/>
        <v>89.783064841026317</v>
      </c>
      <c r="M162" s="123">
        <f t="shared" si="57"/>
        <v>89.256011814258969</v>
      </c>
      <c r="N162" s="123">
        <f t="shared" si="57"/>
        <v>88.44233834396799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71.756497517701362</v>
      </c>
      <c r="S162" s="123">
        <f t="shared" si="57"/>
        <v>0</v>
      </c>
      <c r="T162" s="123">
        <f t="shared" si="57"/>
        <v>51.350774587239471</v>
      </c>
      <c r="U162" s="123">
        <f t="shared" si="57"/>
        <v>0</v>
      </c>
      <c r="V162" s="123">
        <f t="shared" si="57"/>
        <v>0</v>
      </c>
      <c r="W162" s="123">
        <f t="shared" si="57"/>
        <v>3.499226598431489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68.693108196244921</v>
      </c>
      <c r="D163" s="110">
        <v>74.9352344163391</v>
      </c>
      <c r="E163" s="110">
        <v>83.180342829149595</v>
      </c>
      <c r="F163" s="110">
        <v>82.181414617410667</v>
      </c>
      <c r="G163" s="110">
        <v>96.573954762875303</v>
      </c>
      <c r="H163" s="110">
        <v>83.121101229026664</v>
      </c>
      <c r="I163" s="110">
        <v>76.050283459974352</v>
      </c>
      <c r="J163" s="110">
        <v>84.616729950060105</v>
      </c>
      <c r="K163" s="110">
        <v>78.582837742752119</v>
      </c>
      <c r="L163" s="110">
        <v>89.783064841026317</v>
      </c>
      <c r="M163" s="110">
        <v>89.256011814258969</v>
      </c>
      <c r="N163" s="110">
        <v>88.44233834396799</v>
      </c>
      <c r="O163" s="110">
        <v>0</v>
      </c>
      <c r="P163" s="110">
        <v>0</v>
      </c>
      <c r="Q163" s="110">
        <v>0</v>
      </c>
      <c r="R163" s="110">
        <v>71.756497517701362</v>
      </c>
      <c r="S163" s="110">
        <v>0</v>
      </c>
      <c r="T163" s="110">
        <v>51.350774587239471</v>
      </c>
      <c r="U163" s="110">
        <v>0</v>
      </c>
      <c r="V163" s="110">
        <v>0</v>
      </c>
      <c r="W163" s="110">
        <v>3.499226598431489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2.0194613344001513</v>
      </c>
      <c r="D164" s="123">
        <f t="shared" si="58"/>
        <v>1.7854853576477787</v>
      </c>
      <c r="E164" s="123">
        <f t="shared" si="58"/>
        <v>5.199911287314162</v>
      </c>
      <c r="F164" s="123">
        <f t="shared" si="58"/>
        <v>1.9724730599954785</v>
      </c>
      <c r="G164" s="123">
        <f t="shared" si="58"/>
        <v>1.9139024491497303</v>
      </c>
      <c r="H164" s="123">
        <f t="shared" si="58"/>
        <v>2.353375884151268</v>
      </c>
      <c r="I164" s="123">
        <f t="shared" si="58"/>
        <v>2.0505647794440289</v>
      </c>
      <c r="J164" s="123">
        <f t="shared" si="58"/>
        <v>2.3778004836090054</v>
      </c>
      <c r="K164" s="123">
        <f t="shared" si="58"/>
        <v>2.3803377045674399</v>
      </c>
      <c r="L164" s="123">
        <f t="shared" si="58"/>
        <v>1.816674656688654</v>
      </c>
      <c r="M164" s="123">
        <f t="shared" si="58"/>
        <v>1.9386486997264094</v>
      </c>
      <c r="N164" s="123">
        <f t="shared" si="58"/>
        <v>2.8728944784405477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1.4194615992296191</v>
      </c>
      <c r="S164" s="123">
        <f t="shared" si="58"/>
        <v>0</v>
      </c>
      <c r="T164" s="123">
        <f t="shared" si="58"/>
        <v>1.4747205098112248</v>
      </c>
      <c r="U164" s="123">
        <f t="shared" si="58"/>
        <v>0</v>
      </c>
      <c r="V164" s="123">
        <f t="shared" si="58"/>
        <v>0</v>
      </c>
      <c r="W164" s="123">
        <f t="shared" si="58"/>
        <v>0.71304601568134984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2.0194613344001513</v>
      </c>
      <c r="D165" s="99">
        <f>RES_hhdet_in_fech!D165/RES_summary!D$21</f>
        <v>1.7854853576477787</v>
      </c>
      <c r="E165" s="99">
        <f>RES_hhdet_in_fech!E165/RES_summary!E$21</f>
        <v>5.199911287314162</v>
      </c>
      <c r="F165" s="99">
        <f>RES_hhdet_in_fech!F165/RES_summary!F$21</f>
        <v>1.9724730599954785</v>
      </c>
      <c r="G165" s="99">
        <f>RES_hhdet_in_fech!G165/RES_summary!G$21</f>
        <v>1.9139024491497303</v>
      </c>
      <c r="H165" s="99">
        <f>RES_hhdet_in_fech!H165/RES_summary!H$21</f>
        <v>2.353375884151268</v>
      </c>
      <c r="I165" s="99">
        <f>RES_hhdet_in_fech!I165/RES_summary!I$21</f>
        <v>2.0505647794440289</v>
      </c>
      <c r="J165" s="99">
        <f>RES_hhdet_in_fech!J165/RES_summary!J$21</f>
        <v>2.3778004836090054</v>
      </c>
      <c r="K165" s="99">
        <f>RES_hhdet_in_fech!K165/RES_summary!K$21</f>
        <v>2.3803377045674399</v>
      </c>
      <c r="L165" s="99">
        <f>RES_hhdet_in_fech!L165/RES_summary!L$21</f>
        <v>1.816674656688654</v>
      </c>
      <c r="M165" s="99">
        <f>RES_hhdet_in_fech!M165/RES_summary!M$21</f>
        <v>1.9386486997264094</v>
      </c>
      <c r="N165" s="99">
        <f>RES_hhdet_in_fech!N165/RES_summary!N$21</f>
        <v>2.8728944784405477</v>
      </c>
      <c r="O165" s="99">
        <f>RES_hhdet_in_fech!O165/RES_summary!O$21</f>
        <v>0</v>
      </c>
      <c r="P165" s="99">
        <f>RES_hhdet_in_fech!P165/RES_summary!P$21</f>
        <v>0</v>
      </c>
      <c r="Q165" s="99">
        <f>RES_hhdet_in_fech!Q165/RES_summary!Q$21</f>
        <v>0</v>
      </c>
      <c r="R165" s="99">
        <f>RES_hhdet_in_fech!R165/RES_summary!R$21</f>
        <v>1.4194615992296191</v>
      </c>
      <c r="S165" s="99">
        <f>RES_hhdet_in_fech!S165/RES_summary!S$21</f>
        <v>0</v>
      </c>
      <c r="T165" s="99">
        <f>RES_hhdet_in_fech!T165/RES_summary!T$21</f>
        <v>1.4747205098112248</v>
      </c>
      <c r="U165" s="99">
        <f>RES_hhdet_in_fech!U165/RES_summary!U$21</f>
        <v>0</v>
      </c>
      <c r="V165" s="99">
        <f>RES_hhdet_in_fech!V165/RES_summary!V$21</f>
        <v>0</v>
      </c>
      <c r="W165" s="99">
        <f>RES_hhdet_in_fech!W165/RES_summary!W$21</f>
        <v>0.71304601568134984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20.17053642426951</v>
      </c>
      <c r="D166" s="123">
        <v>20.310966744465524</v>
      </c>
      <c r="E166" s="123">
        <v>19.367722321266552</v>
      </c>
      <c r="F166" s="123">
        <v>21.156285241001356</v>
      </c>
      <c r="G166" s="123">
        <v>18.705834326624583</v>
      </c>
      <c r="H166" s="123">
        <v>18.401402504691944</v>
      </c>
      <c r="I166" s="123">
        <v>16.767447651212475</v>
      </c>
      <c r="J166" s="123">
        <v>16.054237682328964</v>
      </c>
      <c r="K166" s="123">
        <v>16.084317099409155</v>
      </c>
      <c r="L166" s="123">
        <v>16.208519839560143</v>
      </c>
      <c r="M166" s="123">
        <v>18.648624080612315</v>
      </c>
      <c r="N166" s="123">
        <v>16.350719288302919</v>
      </c>
      <c r="O166" s="123">
        <v>0</v>
      </c>
      <c r="P166" s="123">
        <v>0</v>
      </c>
      <c r="Q166" s="123">
        <v>0</v>
      </c>
      <c r="R166" s="123">
        <v>13.263196457251185</v>
      </c>
      <c r="S166" s="123">
        <v>0</v>
      </c>
      <c r="T166" s="123">
        <v>12.877525319256721</v>
      </c>
      <c r="U166" s="123">
        <v>0</v>
      </c>
      <c r="V166" s="123">
        <v>0</v>
      </c>
      <c r="W166" s="123">
        <v>9.9029115582183866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21.955860279979792</v>
      </c>
      <c r="D167" s="99">
        <v>21.541789357517906</v>
      </c>
      <c r="E167" s="99">
        <v>20.963406225919101</v>
      </c>
      <c r="F167" s="99">
        <v>23.532763648143764</v>
      </c>
      <c r="G167" s="99">
        <v>21.230556752909848</v>
      </c>
      <c r="H167" s="99">
        <v>20.662653240156303</v>
      </c>
      <c r="I167" s="99">
        <v>18.853457244615608</v>
      </c>
      <c r="J167" s="99">
        <v>17.872592326616818</v>
      </c>
      <c r="K167" s="99">
        <v>17.816410672670241</v>
      </c>
      <c r="L167" s="99">
        <v>18.943820898057304</v>
      </c>
      <c r="M167" s="99">
        <v>20.513373307252852</v>
      </c>
      <c r="N167" s="99">
        <v>18.522259642704064</v>
      </c>
      <c r="O167" s="99">
        <v>0</v>
      </c>
      <c r="P167" s="99">
        <v>0</v>
      </c>
      <c r="Q167" s="99">
        <v>0</v>
      </c>
      <c r="R167" s="99">
        <v>14.173311067056982</v>
      </c>
      <c r="S167" s="99">
        <v>0</v>
      </c>
      <c r="T167" s="99">
        <v>13.640874105094609</v>
      </c>
      <c r="U167" s="99">
        <v>0</v>
      </c>
      <c r="V167" s="99">
        <v>0</v>
      </c>
      <c r="W167" s="99">
        <v>10.876165827817989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14.215702369115892</v>
      </c>
      <c r="D168" s="99">
        <v>14.224622363622853</v>
      </c>
      <c r="E168" s="99">
        <v>13.618033760244391</v>
      </c>
      <c r="F168" s="99">
        <v>15.705035125428203</v>
      </c>
      <c r="G168" s="99">
        <v>13.965453484368394</v>
      </c>
      <c r="H168" s="99">
        <v>0</v>
      </c>
      <c r="I168" s="99">
        <v>12.518200809831258</v>
      </c>
      <c r="J168" s="99">
        <v>12.229662313853449</v>
      </c>
      <c r="K168" s="99">
        <v>12.003731591491777</v>
      </c>
      <c r="L168" s="99">
        <v>12.734411030670298</v>
      </c>
      <c r="M168" s="99">
        <v>14.185433390507626</v>
      </c>
      <c r="N168" s="99">
        <v>12.751700282975587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3.4341025002450034</v>
      </c>
      <c r="D169" s="102">
        <v>3.9620510379626044</v>
      </c>
      <c r="E169" s="102">
        <v>3.2301227141733664</v>
      </c>
      <c r="F169" s="102">
        <v>4.5408267869544217</v>
      </c>
      <c r="G169" s="102">
        <v>3.4955652902789112</v>
      </c>
      <c r="H169" s="102">
        <v>0</v>
      </c>
      <c r="I169" s="102">
        <v>3.1715191974438883</v>
      </c>
      <c r="J169" s="102">
        <v>3.7894780090351752</v>
      </c>
      <c r="K169" s="102">
        <v>3.1773511906071583</v>
      </c>
      <c r="L169" s="102">
        <v>3.1300810624515782</v>
      </c>
      <c r="M169" s="102">
        <v>3.9988064374542289</v>
      </c>
      <c r="N169" s="102">
        <v>2.79730462644185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10.781599868870892</v>
      </c>
      <c r="D170" s="105">
        <v>10.262571325660248</v>
      </c>
      <c r="E170" s="105">
        <v>10.387911046071023</v>
      </c>
      <c r="F170" s="105">
        <v>11.164208338473781</v>
      </c>
      <c r="G170" s="105">
        <v>10.469888194089485</v>
      </c>
      <c r="H170" s="105">
        <v>0</v>
      </c>
      <c r="I170" s="105">
        <v>9.3466816123873713</v>
      </c>
      <c r="J170" s="105">
        <v>8.4401843048182741</v>
      </c>
      <c r="K170" s="105">
        <v>8.8263804008846183</v>
      </c>
      <c r="L170" s="105">
        <v>9.6043299682187211</v>
      </c>
      <c r="M170" s="105">
        <v>10.186626953053397</v>
      </c>
      <c r="N170" s="105">
        <v>9.9543956565337375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19.063383852179747</v>
      </c>
      <c r="D171" s="102">
        <v>19.909756814405778</v>
      </c>
      <c r="E171" s="102">
        <v>18.583828518975093</v>
      </c>
      <c r="F171" s="102">
        <v>19.447869724740297</v>
      </c>
      <c r="G171" s="102">
        <v>18.516351850813717</v>
      </c>
      <c r="H171" s="102">
        <v>18.28796136284851</v>
      </c>
      <c r="I171" s="102">
        <v>17.332410690347064</v>
      </c>
      <c r="J171" s="102">
        <v>16.909832509730457</v>
      </c>
      <c r="K171" s="102">
        <v>16.452045844079642</v>
      </c>
      <c r="L171" s="102">
        <v>17.265505328149278</v>
      </c>
      <c r="M171" s="102">
        <v>18.126215012848835</v>
      </c>
      <c r="N171" s="102">
        <v>16.851337420778801</v>
      </c>
      <c r="O171" s="102">
        <v>0</v>
      </c>
      <c r="P171" s="102">
        <v>0</v>
      </c>
      <c r="Q171" s="102">
        <v>0</v>
      </c>
      <c r="R171" s="102">
        <v>14.29589383554214</v>
      </c>
      <c r="S171" s="102">
        <v>0</v>
      </c>
      <c r="T171" s="102">
        <v>13.545162295942944</v>
      </c>
      <c r="U171" s="102">
        <v>0</v>
      </c>
      <c r="V171" s="102">
        <v>0</v>
      </c>
      <c r="W171" s="102">
        <v>10.89907368980805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13.486523260211747</v>
      </c>
      <c r="D172" s="105">
        <v>14.2982136611213</v>
      </c>
      <c r="E172" s="105">
        <v>13.17642775727772</v>
      </c>
      <c r="F172" s="105">
        <v>14.071326056994366</v>
      </c>
      <c r="G172" s="105">
        <v>13.245165236102405</v>
      </c>
      <c r="H172" s="105">
        <v>13.12008895875425</v>
      </c>
      <c r="I172" s="105">
        <v>12.471973680342119</v>
      </c>
      <c r="J172" s="105">
        <v>12.450958727506375</v>
      </c>
      <c r="K172" s="105">
        <v>11.952879045494862</v>
      </c>
      <c r="L172" s="105">
        <v>12.503409019277322</v>
      </c>
      <c r="M172" s="105">
        <v>13.358129267680022</v>
      </c>
      <c r="N172" s="105">
        <v>12.267771257255006</v>
      </c>
      <c r="O172" s="105">
        <v>0</v>
      </c>
      <c r="P172" s="105">
        <v>0</v>
      </c>
      <c r="Q172" s="105">
        <v>0</v>
      </c>
      <c r="R172" s="105">
        <v>11.025328075357017</v>
      </c>
      <c r="S172" s="105">
        <v>0</v>
      </c>
      <c r="T172" s="105">
        <v>10.659614671713124</v>
      </c>
      <c r="U172" s="105">
        <v>0</v>
      </c>
      <c r="V172" s="105">
        <v>0</v>
      </c>
      <c r="W172" s="105">
        <v>8.9182033576237529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2.9801112527393574</v>
      </c>
      <c r="D173" s="99">
        <v>3.6635646370803925</v>
      </c>
      <c r="E173" s="99">
        <v>2.861834121011043</v>
      </c>
      <c r="F173" s="99">
        <v>3.7509722700268529</v>
      </c>
      <c r="G173" s="99">
        <v>3.0457507182311443</v>
      </c>
      <c r="H173" s="99">
        <v>3.0556667239503312</v>
      </c>
      <c r="I173" s="99">
        <v>2.9168833214132932</v>
      </c>
      <c r="J173" s="99">
        <v>3.6008214909370446</v>
      </c>
      <c r="K173" s="99">
        <v>2.9389434019028084</v>
      </c>
      <c r="L173" s="99">
        <v>2.8498711126208702</v>
      </c>
      <c r="M173" s="99">
        <v>3.5345792554087514</v>
      </c>
      <c r="N173" s="99">
        <v>2.5312764531950904</v>
      </c>
      <c r="O173" s="99">
        <v>0</v>
      </c>
      <c r="P173" s="99">
        <v>0</v>
      </c>
      <c r="Q173" s="99">
        <v>0</v>
      </c>
      <c r="R173" s="99">
        <v>2.220444777083967</v>
      </c>
      <c r="S173" s="99">
        <v>0</v>
      </c>
      <c r="T173" s="99">
        <v>2.0386620839043896</v>
      </c>
      <c r="U173" s="99">
        <v>0</v>
      </c>
      <c r="V173" s="99">
        <v>0</v>
      </c>
      <c r="W173" s="99">
        <v>2.1611280864254434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10.506412007472388</v>
      </c>
      <c r="D174" s="110">
        <v>10.634649024040909</v>
      </c>
      <c r="E174" s="110">
        <v>10.314593636266679</v>
      </c>
      <c r="F174" s="110">
        <v>10.320353786967511</v>
      </c>
      <c r="G174" s="110">
        <v>10.19941451787126</v>
      </c>
      <c r="H174" s="110">
        <v>10.064422234803921</v>
      </c>
      <c r="I174" s="110">
        <v>9.5550903589288279</v>
      </c>
      <c r="J174" s="110">
        <v>8.8501372365693278</v>
      </c>
      <c r="K174" s="110">
        <v>9.0139356435920543</v>
      </c>
      <c r="L174" s="110">
        <v>9.6535379066564548</v>
      </c>
      <c r="M174" s="110">
        <v>9.8235500122712693</v>
      </c>
      <c r="N174" s="110">
        <v>9.7364948040599142</v>
      </c>
      <c r="O174" s="110">
        <v>0</v>
      </c>
      <c r="P174" s="110">
        <v>0</v>
      </c>
      <c r="Q174" s="110">
        <v>0</v>
      </c>
      <c r="R174" s="110">
        <v>8.8048832982730492</v>
      </c>
      <c r="S174" s="110">
        <v>0</v>
      </c>
      <c r="T174" s="110">
        <v>8.6209525878087341</v>
      </c>
      <c r="U174" s="110">
        <v>0</v>
      </c>
      <c r="V174" s="110">
        <v>0</v>
      </c>
      <c r="W174" s="110">
        <v>6.7570752711983104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9.4082050548321678</v>
      </c>
      <c r="D175" s="123">
        <v>9.5834025274384462</v>
      </c>
      <c r="E175" s="123">
        <v>9.1429517901436341</v>
      </c>
      <c r="F175" s="123">
        <v>10.24844591541628</v>
      </c>
      <c r="G175" s="123">
        <v>8.4985222936882092</v>
      </c>
      <c r="H175" s="123">
        <v>8.8023361852330737</v>
      </c>
      <c r="I175" s="123">
        <v>8.0702759845514578</v>
      </c>
      <c r="J175" s="123">
        <v>8.0025727107470228</v>
      </c>
      <c r="K175" s="123">
        <v>7.4474886907526647</v>
      </c>
      <c r="L175" s="123">
        <v>7.0191855445458247</v>
      </c>
      <c r="M175" s="123">
        <v>6.8911547842647787</v>
      </c>
      <c r="N175" s="123">
        <v>6.013507816050331</v>
      </c>
      <c r="O175" s="123">
        <v>0</v>
      </c>
      <c r="P175" s="123">
        <v>0</v>
      </c>
      <c r="Q175" s="123">
        <v>0</v>
      </c>
      <c r="R175" s="123">
        <v>5.7668205887013881</v>
      </c>
      <c r="S175" s="123">
        <v>0</v>
      </c>
      <c r="T175" s="123">
        <v>6.2188766327626936</v>
      </c>
      <c r="U175" s="123">
        <v>0</v>
      </c>
      <c r="V175" s="123">
        <v>0</v>
      </c>
      <c r="W175" s="123">
        <v>5.6294162349185761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10.689019990190916</v>
      </c>
      <c r="D176" s="99">
        <v>10.835941773530189</v>
      </c>
      <c r="E176" s="99">
        <v>10.510442103139804</v>
      </c>
      <c r="F176" s="99">
        <v>11.225854238481565</v>
      </c>
      <c r="G176" s="99">
        <v>10.442169585459826</v>
      </c>
      <c r="H176" s="99">
        <v>10.011998412379345</v>
      </c>
      <c r="I176" s="99">
        <v>9.1021172134873165</v>
      </c>
      <c r="J176" s="99">
        <v>8.8748908431165141</v>
      </c>
      <c r="K176" s="99">
        <v>8.3387738352635381</v>
      </c>
      <c r="L176" s="99">
        <v>8.1097531723039324</v>
      </c>
      <c r="M176" s="99">
        <v>8.1728094989386442</v>
      </c>
      <c r="N176" s="99">
        <v>7.0377832105283513</v>
      </c>
      <c r="O176" s="99">
        <v>0</v>
      </c>
      <c r="P176" s="99">
        <v>0</v>
      </c>
      <c r="Q176" s="99">
        <v>0</v>
      </c>
      <c r="R176" s="99">
        <v>6.9064098477944809</v>
      </c>
      <c r="S176" s="99">
        <v>0</v>
      </c>
      <c r="T176" s="99">
        <v>7.5682106328414518</v>
      </c>
      <c r="U176" s="99">
        <v>0</v>
      </c>
      <c r="V176" s="99">
        <v>0</v>
      </c>
      <c r="W176" s="99">
        <v>7.1640315860797479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8.7993493697067553</v>
      </c>
      <c r="D177" s="110">
        <v>8.8654688063790363</v>
      </c>
      <c r="E177" s="110">
        <v>8.0227391506272188</v>
      </c>
      <c r="F177" s="110">
        <v>9.547112377301584</v>
      </c>
      <c r="G177" s="110">
        <v>7.6879723241227902</v>
      </c>
      <c r="H177" s="110">
        <v>8.3240283973048506</v>
      </c>
      <c r="I177" s="110">
        <v>7.6721708924138774</v>
      </c>
      <c r="J177" s="110">
        <v>6.8414133288308738</v>
      </c>
      <c r="K177" s="110">
        <v>6.8210621398821196</v>
      </c>
      <c r="L177" s="110">
        <v>6.345379024165192</v>
      </c>
      <c r="M177" s="110">
        <v>6.1832671627657341</v>
      </c>
      <c r="N177" s="110">
        <v>5.3737716800554036</v>
      </c>
      <c r="O177" s="110">
        <v>0</v>
      </c>
      <c r="P177" s="110">
        <v>0</v>
      </c>
      <c r="Q177" s="110">
        <v>0</v>
      </c>
      <c r="R177" s="110">
        <v>5.0342274935701132</v>
      </c>
      <c r="S177" s="110">
        <v>0</v>
      </c>
      <c r="T177" s="110">
        <v>5.5683048827247221</v>
      </c>
      <c r="U177" s="110">
        <v>0</v>
      </c>
      <c r="V177" s="110">
        <v>0</v>
      </c>
      <c r="W177" s="110">
        <v>5.1178777845315189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</v>
      </c>
      <c r="L8" s="99">
        <f>RES_hhdet_in_tesh!L8/RES_summary!L$21</f>
        <v>0</v>
      </c>
      <c r="M8" s="99">
        <f>RES_hhdet_in_tesh!M8/RES_summary!M$21</f>
        <v>0</v>
      </c>
      <c r="N8" s="99">
        <f>RES_hhdet_in_tesh!N8/RES_summary!N$21</f>
        <v>0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74.207344124110563</v>
      </c>
      <c r="D24" s="118">
        <f t="shared" si="7"/>
        <v>77.341459729614655</v>
      </c>
      <c r="E24" s="118">
        <f t="shared" si="7"/>
        <v>91.524699318535582</v>
      </c>
      <c r="F24" s="118">
        <f t="shared" si="7"/>
        <v>80.641879005779273</v>
      </c>
      <c r="G24" s="118">
        <f t="shared" si="7"/>
        <v>86.625281056644454</v>
      </c>
      <c r="H24" s="118">
        <f t="shared" si="7"/>
        <v>82.278258670417529</v>
      </c>
      <c r="I24" s="118">
        <f t="shared" si="7"/>
        <v>80.805729134324352</v>
      </c>
      <c r="J24" s="118">
        <f t="shared" si="7"/>
        <v>88.949333445781775</v>
      </c>
      <c r="K24" s="118">
        <f t="shared" si="7"/>
        <v>84.772013365909316</v>
      </c>
      <c r="L24" s="118">
        <f t="shared" si="7"/>
        <v>84.28307426598198</v>
      </c>
      <c r="M24" s="118">
        <f t="shared" si="7"/>
        <v>76.334132036527322</v>
      </c>
      <c r="N24" s="118">
        <f t="shared" si="7"/>
        <v>81.062260496750667</v>
      </c>
      <c r="O24" s="118">
        <f t="shared" si="7"/>
        <v>80.034475534202812</v>
      </c>
      <c r="P24" s="118">
        <f t="shared" si="7"/>
        <v>67.679784541978478</v>
      </c>
      <c r="Q24" s="118">
        <f t="shared" si="7"/>
        <v>67.508474269237695</v>
      </c>
      <c r="R24" s="118">
        <f t="shared" ref="R24:V24" si="8">R25+R28+R30+R39</f>
        <v>68.245000667964717</v>
      </c>
      <c r="S24" s="118">
        <f t="shared" si="8"/>
        <v>68.767234264544612</v>
      </c>
      <c r="T24" s="118">
        <f t="shared" si="8"/>
        <v>65.081351934088119</v>
      </c>
      <c r="U24" s="118">
        <f t="shared" si="8"/>
        <v>61.355773767204461</v>
      </c>
      <c r="V24" s="118">
        <f t="shared" si="8"/>
        <v>55.558294484000889</v>
      </c>
      <c r="W24" s="118">
        <f t="shared" ref="W24" si="9">W25+W28+W30+W39</f>
        <v>51.341589503870594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52.665514173381034</v>
      </c>
      <c r="D25" s="123">
        <f t="shared" si="10"/>
        <v>53.358559614200601</v>
      </c>
      <c r="E25" s="123">
        <f t="shared" si="10"/>
        <v>60.15952752431452</v>
      </c>
      <c r="F25" s="123">
        <f t="shared" si="10"/>
        <v>57.422629944734737</v>
      </c>
      <c r="G25" s="123">
        <f t="shared" si="10"/>
        <v>65.64718940374091</v>
      </c>
      <c r="H25" s="123">
        <f t="shared" si="10"/>
        <v>60.048551911591865</v>
      </c>
      <c r="I25" s="123">
        <f t="shared" si="10"/>
        <v>59.360597632583577</v>
      </c>
      <c r="J25" s="123">
        <f t="shared" si="10"/>
        <v>66.864213667431017</v>
      </c>
      <c r="K25" s="123">
        <f t="shared" si="10"/>
        <v>64.343802215571557</v>
      </c>
      <c r="L25" s="123">
        <f t="shared" si="10"/>
        <v>65.791186385942552</v>
      </c>
      <c r="M25" s="123">
        <f t="shared" si="10"/>
        <v>56.853575774258246</v>
      </c>
      <c r="N25" s="123">
        <f t="shared" si="10"/>
        <v>60.09628830962766</v>
      </c>
      <c r="O25" s="123">
        <f t="shared" si="10"/>
        <v>61.101362965475985</v>
      </c>
      <c r="P25" s="123">
        <f t="shared" si="10"/>
        <v>51.755494800730411</v>
      </c>
      <c r="Q25" s="123">
        <f t="shared" si="10"/>
        <v>51.303429444785195</v>
      </c>
      <c r="R25" s="123">
        <f t="shared" ref="R25:V25" si="11">SUM(R26:R27)</f>
        <v>50.874470248971178</v>
      </c>
      <c r="S25" s="123">
        <f t="shared" si="11"/>
        <v>49.707032431937272</v>
      </c>
      <c r="T25" s="123">
        <f t="shared" si="11"/>
        <v>44.677742038553703</v>
      </c>
      <c r="U25" s="123">
        <f t="shared" si="11"/>
        <v>42.508095528380004</v>
      </c>
      <c r="V25" s="123">
        <f t="shared" si="11"/>
        <v>38.506907427240399</v>
      </c>
      <c r="W25" s="123">
        <f t="shared" ref="W25" si="12">SUM(W26:W27)</f>
        <v>37.498951717895132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51.375611866159304</v>
      </c>
      <c r="D26" s="99">
        <v>52.067343630132939</v>
      </c>
      <c r="E26" s="99">
        <v>58.842069600520233</v>
      </c>
      <c r="F26" s="99">
        <v>56.09430821502135</v>
      </c>
      <c r="G26" s="99">
        <v>64.149469116697801</v>
      </c>
      <c r="H26" s="99">
        <v>58.719594545599143</v>
      </c>
      <c r="I26" s="99">
        <v>58.081147488418402</v>
      </c>
      <c r="J26" s="99">
        <v>65.486696156982262</v>
      </c>
      <c r="K26" s="99">
        <v>63.036030027883314</v>
      </c>
      <c r="L26" s="99">
        <v>64.419445665627308</v>
      </c>
      <c r="M26" s="99">
        <v>55.674438815960428</v>
      </c>
      <c r="N26" s="99">
        <v>58.925346581333223</v>
      </c>
      <c r="O26" s="99">
        <v>59.836494373288481</v>
      </c>
      <c r="P26" s="99">
        <v>50.660632329997412</v>
      </c>
      <c r="Q26" s="99">
        <v>50.317703190279822</v>
      </c>
      <c r="R26" s="99">
        <v>49.90078689643331</v>
      </c>
      <c r="S26" s="99">
        <v>48.763853002429506</v>
      </c>
      <c r="T26" s="99">
        <v>43.839502821641595</v>
      </c>
      <c r="U26" s="99">
        <v>41.706347838527719</v>
      </c>
      <c r="V26" s="99">
        <v>37.784827724197257</v>
      </c>
      <c r="W26" s="99">
        <v>36.819800453649023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1.2899023072217275</v>
      </c>
      <c r="D27" s="99">
        <v>1.2912159840676605</v>
      </c>
      <c r="E27" s="99">
        <v>1.3174579237942863</v>
      </c>
      <c r="F27" s="99">
        <v>1.3283217297133849</v>
      </c>
      <c r="G27" s="99">
        <v>1.497720287043107</v>
      </c>
      <c r="H27" s="99">
        <v>1.3289573659927207</v>
      </c>
      <c r="I27" s="99">
        <v>1.2794501441651711</v>
      </c>
      <c r="J27" s="99">
        <v>1.3775175104487491</v>
      </c>
      <c r="K27" s="99">
        <v>1.3077721876882382</v>
      </c>
      <c r="L27" s="99">
        <v>1.3717407203152496</v>
      </c>
      <c r="M27" s="99">
        <v>1.1791369582978166</v>
      </c>
      <c r="N27" s="99">
        <v>1.1709417282944403</v>
      </c>
      <c r="O27" s="99">
        <v>1.2648685921875071</v>
      </c>
      <c r="P27" s="99">
        <v>1.0948624707330017</v>
      </c>
      <c r="Q27" s="99">
        <v>0.98572625450537332</v>
      </c>
      <c r="R27" s="99">
        <v>0.97368335253786997</v>
      </c>
      <c r="S27" s="99">
        <v>0.94317942950776579</v>
      </c>
      <c r="T27" s="99">
        <v>0.83823921691210712</v>
      </c>
      <c r="U27" s="99">
        <v>0.80174768985228706</v>
      </c>
      <c r="V27" s="99">
        <v>0.72207970304314306</v>
      </c>
      <c r="W27" s="99">
        <v>0.67915126424610639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2.1722084080242863</v>
      </c>
      <c r="D28" s="123">
        <f t="shared" si="13"/>
        <v>4.246830966109612</v>
      </c>
      <c r="E28" s="123">
        <f t="shared" si="13"/>
        <v>12.75056982567218</v>
      </c>
      <c r="F28" s="123">
        <f t="shared" si="13"/>
        <v>2.7052700769071891</v>
      </c>
      <c r="G28" s="123">
        <f t="shared" si="13"/>
        <v>2.5494448899510092</v>
      </c>
      <c r="H28" s="123">
        <f t="shared" si="13"/>
        <v>3.6781082395580076</v>
      </c>
      <c r="I28" s="123">
        <f t="shared" si="13"/>
        <v>4.0592321352686067</v>
      </c>
      <c r="J28" s="123">
        <f t="shared" si="13"/>
        <v>5.5083071921710101</v>
      </c>
      <c r="K28" s="123">
        <f t="shared" si="13"/>
        <v>4.2353109503792457</v>
      </c>
      <c r="L28" s="123">
        <f t="shared" si="13"/>
        <v>1.9222639779553998</v>
      </c>
      <c r="M28" s="123">
        <f t="shared" si="13"/>
        <v>2.148864668637454</v>
      </c>
      <c r="N28" s="123">
        <f t="shared" si="13"/>
        <v>5.13175235026441</v>
      </c>
      <c r="O28" s="123">
        <f t="shared" si="13"/>
        <v>3.2849816273103336</v>
      </c>
      <c r="P28" s="123">
        <f t="shared" si="13"/>
        <v>0.85275291695444777</v>
      </c>
      <c r="Q28" s="123">
        <f t="shared" si="13"/>
        <v>1.5262646456414684</v>
      </c>
      <c r="R28" s="123">
        <f t="shared" si="13"/>
        <v>2.7604547862199436</v>
      </c>
      <c r="S28" s="123">
        <f t="shared" si="13"/>
        <v>3.8861238053320193</v>
      </c>
      <c r="T28" s="123">
        <f t="shared" si="13"/>
        <v>5.4491527271320619</v>
      </c>
      <c r="U28" s="123">
        <f t="shared" si="13"/>
        <v>4.2043384574640266</v>
      </c>
      <c r="V28" s="123">
        <f t="shared" si="13"/>
        <v>2.7534665845988635</v>
      </c>
      <c r="W28" s="123">
        <f t="shared" si="13"/>
        <v>0.86853634814027114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2.1722084080242863</v>
      </c>
      <c r="D29" s="99">
        <f>RES_hhdet_in_tesh!D29/RES_summary!D$21</f>
        <v>4.246830966109612</v>
      </c>
      <c r="E29" s="99">
        <f>RES_hhdet_in_tesh!E29/RES_summary!E$21</f>
        <v>12.75056982567218</v>
      </c>
      <c r="F29" s="99">
        <f>RES_hhdet_in_tesh!F29/RES_summary!F$21</f>
        <v>2.7052700769071891</v>
      </c>
      <c r="G29" s="99">
        <f>RES_hhdet_in_tesh!G29/RES_summary!G$21</f>
        <v>2.5494448899510092</v>
      </c>
      <c r="H29" s="99">
        <f>RES_hhdet_in_tesh!H29/RES_summary!H$21</f>
        <v>3.6781082395580076</v>
      </c>
      <c r="I29" s="99">
        <f>RES_hhdet_in_tesh!I29/RES_summary!I$21</f>
        <v>4.0592321352686067</v>
      </c>
      <c r="J29" s="99">
        <f>RES_hhdet_in_tesh!J29/RES_summary!J$21</f>
        <v>5.5083071921710101</v>
      </c>
      <c r="K29" s="99">
        <f>RES_hhdet_in_tesh!K29/RES_summary!K$21</f>
        <v>4.2353109503792457</v>
      </c>
      <c r="L29" s="99">
        <f>RES_hhdet_in_tesh!L29/RES_summary!L$21</f>
        <v>1.9222639779553998</v>
      </c>
      <c r="M29" s="99">
        <f>RES_hhdet_in_tesh!M29/RES_summary!M$21</f>
        <v>2.148864668637454</v>
      </c>
      <c r="N29" s="99">
        <f>RES_hhdet_in_tesh!N29/RES_summary!N$21</f>
        <v>5.13175235026441</v>
      </c>
      <c r="O29" s="99">
        <f>RES_hhdet_in_tesh!O29/RES_summary!O$21</f>
        <v>3.2849816273103336</v>
      </c>
      <c r="P29" s="99">
        <f>RES_hhdet_in_tesh!P29/RES_summary!P$21</f>
        <v>0.85275291695444777</v>
      </c>
      <c r="Q29" s="99">
        <f>RES_hhdet_in_tesh!Q29/RES_summary!Q$21</f>
        <v>1.5262646456414684</v>
      </c>
      <c r="R29" s="99">
        <f>RES_hhdet_in_tesh!R29/RES_summary!R$21</f>
        <v>2.7604547862199436</v>
      </c>
      <c r="S29" s="99">
        <f>RES_hhdet_in_tesh!S29/RES_summary!S$21</f>
        <v>3.8861238053320193</v>
      </c>
      <c r="T29" s="99">
        <f>RES_hhdet_in_tesh!T29/RES_summary!T$21</f>
        <v>5.4491527271320619</v>
      </c>
      <c r="U29" s="99">
        <f>RES_hhdet_in_tesh!U29/RES_summary!U$21</f>
        <v>4.2043384574640266</v>
      </c>
      <c r="V29" s="99">
        <f>RES_hhdet_in_tesh!V29/RES_summary!V$21</f>
        <v>2.7534665845988635</v>
      </c>
      <c r="W29" s="99">
        <f>RES_hhdet_in_tesh!W29/RES_summary!W$21</f>
        <v>0.86853634814027114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12.588105772158544</v>
      </c>
      <c r="D30" s="123">
        <v>12.887253759952193</v>
      </c>
      <c r="E30" s="123">
        <v>12.222379427600648</v>
      </c>
      <c r="F30" s="123">
        <v>13.24496645795613</v>
      </c>
      <c r="G30" s="123">
        <v>12.264997161561771</v>
      </c>
      <c r="H30" s="123">
        <v>12.103854439221712</v>
      </c>
      <c r="I30" s="123">
        <v>11.454914630737488</v>
      </c>
      <c r="J30" s="123">
        <v>11.099556374219247</v>
      </c>
      <c r="K30" s="123">
        <v>10.881982370663218</v>
      </c>
      <c r="L30" s="123">
        <v>11.532406199983582</v>
      </c>
      <c r="M30" s="123">
        <v>12.354101233554324</v>
      </c>
      <c r="N30" s="123">
        <v>11.507585381637334</v>
      </c>
      <c r="O30" s="123">
        <v>10.990017072105406</v>
      </c>
      <c r="P30" s="123">
        <v>10.90754948505041</v>
      </c>
      <c r="Q30" s="123">
        <v>10.433433999142096</v>
      </c>
      <c r="R30" s="123">
        <v>10.392355869536246</v>
      </c>
      <c r="S30" s="123">
        <v>10.38966289715421</v>
      </c>
      <c r="T30" s="123">
        <v>10.207589218192714</v>
      </c>
      <c r="U30" s="123">
        <v>9.979488907861219</v>
      </c>
      <c r="V30" s="123">
        <v>9.5434046222758369</v>
      </c>
      <c r="W30" s="123">
        <v>8.4485790480855716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12.78002606658025</v>
      </c>
      <c r="D31" s="99">
        <v>12.574786186180265</v>
      </c>
      <c r="E31" s="99">
        <v>12.277746739172214</v>
      </c>
      <c r="F31" s="99">
        <v>13.828997762740507</v>
      </c>
      <c r="G31" s="99">
        <v>12.523383949217067</v>
      </c>
      <c r="H31" s="99">
        <v>12.239089045643629</v>
      </c>
      <c r="I31" s="99">
        <v>11.218986970685011</v>
      </c>
      <c r="J31" s="99">
        <v>10.693063169979389</v>
      </c>
      <c r="K31" s="99">
        <v>10.729187917543108</v>
      </c>
      <c r="L31" s="99">
        <v>11.496150010286923</v>
      </c>
      <c r="M31" s="99">
        <v>12.64912021927435</v>
      </c>
      <c r="N31" s="99">
        <v>11.723148613809343</v>
      </c>
      <c r="O31" s="99">
        <v>11.175691600729502</v>
      </c>
      <c r="P31" s="99">
        <v>10.122544562902759</v>
      </c>
      <c r="Q31" s="99">
        <v>10.206733682876772</v>
      </c>
      <c r="R31" s="99">
        <v>10.354330000558134</v>
      </c>
      <c r="S31" s="99">
        <v>10.496301276515478</v>
      </c>
      <c r="T31" s="99">
        <v>10.413831167065798</v>
      </c>
      <c r="U31" s="99">
        <v>9.8161172136882104</v>
      </c>
      <c r="V31" s="99">
        <v>9.4240192826139033</v>
      </c>
      <c r="W31" s="99">
        <v>8.5957552304898233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12.780515826104335</v>
      </c>
      <c r="D32" s="99">
        <v>12.575375700182921</v>
      </c>
      <c r="E32" s="99">
        <v>12.27971375187531</v>
      </c>
      <c r="F32" s="99">
        <v>13.8326192576791</v>
      </c>
      <c r="G32" s="99">
        <v>12.531836298381162</v>
      </c>
      <c r="H32" s="99">
        <v>12.247638709905713</v>
      </c>
      <c r="I32" s="99">
        <v>11.233934018762977</v>
      </c>
      <c r="J32" s="99">
        <v>10.707405925014616</v>
      </c>
      <c r="K32" s="99">
        <v>10.739807220145527</v>
      </c>
      <c r="L32" s="99">
        <v>11.503834911384214</v>
      </c>
      <c r="M32" s="99">
        <v>12.65240294237266</v>
      </c>
      <c r="N32" s="99">
        <v>11.724871747812998</v>
      </c>
      <c r="O32" s="99">
        <v>11.177705796974196</v>
      </c>
      <c r="P32" s="99">
        <v>10.125277493412971</v>
      </c>
      <c r="Q32" s="99">
        <v>10.216319626370598</v>
      </c>
      <c r="R32" s="99">
        <v>10.365195150942697</v>
      </c>
      <c r="S32" s="99">
        <v>10.505009407612528</v>
      </c>
      <c r="T32" s="99">
        <v>10.419918919196155</v>
      </c>
      <c r="U32" s="99">
        <v>9.8158823002866633</v>
      </c>
      <c r="V32" s="99">
        <v>9.4304400287965997</v>
      </c>
      <c r="W32" s="99">
        <v>8.6154598147430921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1.9989159572334436</v>
      </c>
      <c r="D33" s="102">
        <v>2.3128043745226723</v>
      </c>
      <c r="E33" s="102">
        <v>1.8918027058042852</v>
      </c>
      <c r="F33" s="102">
        <v>2.6684109192053214</v>
      </c>
      <c r="G33" s="102">
        <v>2.0619481042916727</v>
      </c>
      <c r="H33" s="102">
        <v>2.0467522125110542</v>
      </c>
      <c r="I33" s="102">
        <v>1.8872524063756042</v>
      </c>
      <c r="J33" s="102">
        <v>2.2672216201963411</v>
      </c>
      <c r="K33" s="102">
        <v>1.9134268192609079</v>
      </c>
      <c r="L33" s="102">
        <v>1.8995049431654929</v>
      </c>
      <c r="M33" s="102">
        <v>2.4657759893192619</v>
      </c>
      <c r="N33" s="102">
        <v>1.7704760912792585</v>
      </c>
      <c r="O33" s="102">
        <v>1.6722480426969837</v>
      </c>
      <c r="P33" s="102">
        <v>2.2498539910626905</v>
      </c>
      <c r="Q33" s="102">
        <v>1.6436818028636084</v>
      </c>
      <c r="R33" s="102">
        <v>1.6120034063114268</v>
      </c>
      <c r="S33" s="102">
        <v>1.7473146152761128</v>
      </c>
      <c r="T33" s="102">
        <v>1.5794473371301103</v>
      </c>
      <c r="U33" s="102">
        <v>1.6793532477713247</v>
      </c>
      <c r="V33" s="102">
        <v>1.5011996370079124</v>
      </c>
      <c r="W33" s="102">
        <v>1.6898718187662287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10.781599868870892</v>
      </c>
      <c r="D34" s="105">
        <v>10.262571325660248</v>
      </c>
      <c r="E34" s="105">
        <v>10.387911046071023</v>
      </c>
      <c r="F34" s="105">
        <v>11.164208338473781</v>
      </c>
      <c r="G34" s="105">
        <v>10.469888194089489</v>
      </c>
      <c r="H34" s="105">
        <v>10.200886497394658</v>
      </c>
      <c r="I34" s="105">
        <v>9.3466816123873731</v>
      </c>
      <c r="J34" s="105">
        <v>8.4401843048182759</v>
      </c>
      <c r="K34" s="105">
        <v>8.8263804008846183</v>
      </c>
      <c r="L34" s="105">
        <v>9.6043299682187211</v>
      </c>
      <c r="M34" s="105">
        <v>10.186626953053402</v>
      </c>
      <c r="N34" s="105">
        <v>9.954395656533741</v>
      </c>
      <c r="O34" s="105">
        <v>9.5054577542772165</v>
      </c>
      <c r="P34" s="105">
        <v>7.875423502350281</v>
      </c>
      <c r="Q34" s="105">
        <v>8.5726378235069909</v>
      </c>
      <c r="R34" s="105">
        <v>8.7531917446312697</v>
      </c>
      <c r="S34" s="105">
        <v>8.7576947923364159</v>
      </c>
      <c r="T34" s="105">
        <v>8.8404715820660442</v>
      </c>
      <c r="U34" s="105">
        <v>8.1365290525153391</v>
      </c>
      <c r="V34" s="105">
        <v>7.9292403917886878</v>
      </c>
      <c r="W34" s="105">
        <v>6.925587995976862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12.452213847909501</v>
      </c>
      <c r="D35" s="102">
        <v>13.030614726904993</v>
      </c>
      <c r="E35" s="102">
        <v>12.188498320736009</v>
      </c>
      <c r="F35" s="102">
        <v>12.78232796147959</v>
      </c>
      <c r="G35" s="102">
        <v>12.197610099246482</v>
      </c>
      <c r="H35" s="102">
        <v>12.075867378298646</v>
      </c>
      <c r="I35" s="102">
        <v>11.473900046677244</v>
      </c>
      <c r="J35" s="102">
        <v>11.225579404781564</v>
      </c>
      <c r="K35" s="102">
        <v>10.956486385226537</v>
      </c>
      <c r="L35" s="102">
        <v>11.539635205564453</v>
      </c>
      <c r="M35" s="102">
        <v>12.193633688260014</v>
      </c>
      <c r="N35" s="102">
        <v>11.454288669100846</v>
      </c>
      <c r="O35" s="102">
        <v>10.962046575564695</v>
      </c>
      <c r="P35" s="102">
        <v>10.98979653252872</v>
      </c>
      <c r="Q35" s="102">
        <v>10.475482079866179</v>
      </c>
      <c r="R35" s="102">
        <v>10.399996072855121</v>
      </c>
      <c r="S35" s="102">
        <v>10.328382611448472</v>
      </c>
      <c r="T35" s="102">
        <v>10.110734216932443</v>
      </c>
      <c r="U35" s="102">
        <v>10.027775628652332</v>
      </c>
      <c r="V35" s="102">
        <v>9.570077199953646</v>
      </c>
      <c r="W35" s="102">
        <v>8.3828800655193429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12.453022477964952</v>
      </c>
      <c r="D36" s="105">
        <v>13.032392992383445</v>
      </c>
      <c r="E36" s="105">
        <v>12.191572878867429</v>
      </c>
      <c r="F36" s="105">
        <v>12.78572189198443</v>
      </c>
      <c r="G36" s="105">
        <v>12.205796769613293</v>
      </c>
      <c r="H36" s="105">
        <v>12.082133524683691</v>
      </c>
      <c r="I36" s="105">
        <v>11.486040892910546</v>
      </c>
      <c r="J36" s="105">
        <v>11.240539834921387</v>
      </c>
      <c r="K36" s="105">
        <v>10.971169028125018</v>
      </c>
      <c r="L36" s="105">
        <v>11.558288007940986</v>
      </c>
      <c r="M36" s="105">
        <v>12.20128660273023</v>
      </c>
      <c r="N36" s="105">
        <v>11.457068695153142</v>
      </c>
      <c r="O36" s="105">
        <v>10.962562133797174</v>
      </c>
      <c r="P36" s="105">
        <v>11.005570951077466</v>
      </c>
      <c r="Q36" s="105">
        <v>10.482995828205212</v>
      </c>
      <c r="R36" s="105">
        <v>10.42021545080013</v>
      </c>
      <c r="S36" s="105">
        <v>10.359051476081936</v>
      </c>
      <c r="T36" s="105">
        <v>10.142704046974989</v>
      </c>
      <c r="U36" s="105">
        <v>10.041234914390841</v>
      </c>
      <c r="V36" s="105">
        <v>9.5827339914474798</v>
      </c>
      <c r="W36" s="105">
        <v>8.419278690528424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1.9466104704925635</v>
      </c>
      <c r="D37" s="99">
        <v>2.3977439683425334</v>
      </c>
      <c r="E37" s="99">
        <v>1.8769792426007517</v>
      </c>
      <c r="F37" s="99">
        <v>2.4653681050169149</v>
      </c>
      <c r="G37" s="99">
        <v>2.0063822517420355</v>
      </c>
      <c r="H37" s="99">
        <v>2.0177112898797716</v>
      </c>
      <c r="I37" s="99">
        <v>1.9309505339817157</v>
      </c>
      <c r="J37" s="99">
        <v>2.3904025983520554</v>
      </c>
      <c r="K37" s="99">
        <v>1.9572333845329641</v>
      </c>
      <c r="L37" s="99">
        <v>1.9047501012845294</v>
      </c>
      <c r="M37" s="99">
        <v>2.3777365904589569</v>
      </c>
      <c r="N37" s="99">
        <v>1.720573891093228</v>
      </c>
      <c r="O37" s="99">
        <v>1.6202561680586418</v>
      </c>
      <c r="P37" s="99">
        <v>2.4719998332961897</v>
      </c>
      <c r="Q37" s="99">
        <v>1.6877837836604079</v>
      </c>
      <c r="R37" s="99">
        <v>1.6153321525270818</v>
      </c>
      <c r="S37" s="99">
        <v>1.7214267410515411</v>
      </c>
      <c r="T37" s="99">
        <v>1.5217514591662549</v>
      </c>
      <c r="U37" s="99">
        <v>1.7209398030017857</v>
      </c>
      <c r="V37" s="99">
        <v>1.518102794082856</v>
      </c>
      <c r="W37" s="99">
        <v>1.6622034193301132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10.50641200747239</v>
      </c>
      <c r="D38" s="99">
        <v>10.634649024040909</v>
      </c>
      <c r="E38" s="99">
        <v>10.314593636266679</v>
      </c>
      <c r="F38" s="99">
        <v>10.320353786967514</v>
      </c>
      <c r="G38" s="99">
        <v>10.199414517871258</v>
      </c>
      <c r="H38" s="99">
        <v>10.064422234803919</v>
      </c>
      <c r="I38" s="99">
        <v>9.5550903589288296</v>
      </c>
      <c r="J38" s="99">
        <v>8.8501372365693296</v>
      </c>
      <c r="K38" s="99">
        <v>9.0139356435920543</v>
      </c>
      <c r="L38" s="99">
        <v>9.6535379066564548</v>
      </c>
      <c r="M38" s="99">
        <v>9.8235500122712729</v>
      </c>
      <c r="N38" s="99">
        <v>9.7364948040599124</v>
      </c>
      <c r="O38" s="99">
        <v>9.3423059657385323</v>
      </c>
      <c r="P38" s="99">
        <v>8.5335711177812765</v>
      </c>
      <c r="Q38" s="99">
        <v>8.7952120445448045</v>
      </c>
      <c r="R38" s="99">
        <v>8.8048832982730492</v>
      </c>
      <c r="S38" s="99">
        <v>8.6376247350303963</v>
      </c>
      <c r="T38" s="99">
        <v>8.6209525878087341</v>
      </c>
      <c r="U38" s="99">
        <v>8.3202951113890506</v>
      </c>
      <c r="V38" s="99">
        <v>8.0646311973646228</v>
      </c>
      <c r="W38" s="99">
        <v>6.7570752711983113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6.7815157705466875</v>
      </c>
      <c r="D39" s="123">
        <v>6.8488153893522528</v>
      </c>
      <c r="E39" s="123">
        <v>6.3922225409482376</v>
      </c>
      <c r="F39" s="123">
        <v>7.2690125261812124</v>
      </c>
      <c r="G39" s="123">
        <v>6.1636496013907767</v>
      </c>
      <c r="H39" s="123">
        <v>6.4477440800459558</v>
      </c>
      <c r="I39" s="123">
        <v>5.9309847357346888</v>
      </c>
      <c r="J39" s="123">
        <v>5.4772562119605022</v>
      </c>
      <c r="K39" s="123">
        <v>5.3109178292952963</v>
      </c>
      <c r="L39" s="123">
        <v>5.0372177021004463</v>
      </c>
      <c r="M39" s="123">
        <v>4.9775903600772997</v>
      </c>
      <c r="N39" s="123">
        <v>4.3266344552212601</v>
      </c>
      <c r="O39" s="123">
        <v>4.6581138693110988</v>
      </c>
      <c r="P39" s="123">
        <v>4.1639873392432074</v>
      </c>
      <c r="Q39" s="123">
        <v>4.2453461796689353</v>
      </c>
      <c r="R39" s="123">
        <v>4.2177197632373469</v>
      </c>
      <c r="S39" s="123">
        <v>4.7844151301211149</v>
      </c>
      <c r="T39" s="123">
        <v>4.7468679502096371</v>
      </c>
      <c r="U39" s="123">
        <v>4.6638508734992143</v>
      </c>
      <c r="V39" s="123">
        <v>4.7545158498857933</v>
      </c>
      <c r="W39" s="123">
        <v>4.5255223897496197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6.6702182308505842</v>
      </c>
      <c r="D40" s="99">
        <v>6.7636555483750076</v>
      </c>
      <c r="E40" s="99">
        <v>6.562160555495125</v>
      </c>
      <c r="F40" s="99">
        <v>7.0106142280234804</v>
      </c>
      <c r="G40" s="99">
        <v>6.5228400062093783</v>
      </c>
      <c r="H40" s="99">
        <v>6.2556829893479549</v>
      </c>
      <c r="I40" s="99">
        <v>5.6885649105455238</v>
      </c>
      <c r="J40" s="99">
        <v>5.5478760616996068</v>
      </c>
      <c r="K40" s="99">
        <v>5.2139324219905845</v>
      </c>
      <c r="L40" s="99">
        <v>5.0718460819458704</v>
      </c>
      <c r="M40" s="99">
        <v>5.1118845945446534</v>
      </c>
      <c r="N40" s="99">
        <v>4.4019545027101037</v>
      </c>
      <c r="O40" s="99">
        <v>4.3485074165186361</v>
      </c>
      <c r="P40" s="99">
        <v>4.434675574207378</v>
      </c>
      <c r="Q40" s="99">
        <v>4.1880329014788398</v>
      </c>
      <c r="R40" s="99">
        <v>4.3230032631263535</v>
      </c>
      <c r="S40" s="99">
        <v>4.6442126110240638</v>
      </c>
      <c r="T40" s="99">
        <v>4.7497508684686638</v>
      </c>
      <c r="U40" s="99">
        <v>4.6812308179744662</v>
      </c>
      <c r="V40" s="99">
        <v>4.7356472411700556</v>
      </c>
      <c r="W40" s="99">
        <v>4.5145218171047583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6.8344314169556943</v>
      </c>
      <c r="D41" s="110">
        <v>6.8976150312547357</v>
      </c>
      <c r="E41" s="110">
        <v>6.2530449410537079</v>
      </c>
      <c r="F41" s="110">
        <v>7.454438197966188</v>
      </c>
      <c r="G41" s="110">
        <v>6.0138494391234723</v>
      </c>
      <c r="H41" s="110">
        <v>6.523688861900931</v>
      </c>
      <c r="I41" s="110">
        <v>6.0245296448907464</v>
      </c>
      <c r="J41" s="110">
        <v>5.3832376582164505</v>
      </c>
      <c r="K41" s="110">
        <v>5.3790828189723152</v>
      </c>
      <c r="L41" s="110">
        <v>5.015825223330844</v>
      </c>
      <c r="M41" s="110">
        <v>4.9034119717280387</v>
      </c>
      <c r="N41" s="110">
        <v>4.2795930400310791</v>
      </c>
      <c r="O41" s="110">
        <v>4.8057416199648451</v>
      </c>
      <c r="P41" s="110">
        <v>4.0044261305059656</v>
      </c>
      <c r="Q41" s="110">
        <v>4.270560480116413</v>
      </c>
      <c r="R41" s="110">
        <v>4.1537673018397996</v>
      </c>
      <c r="S41" s="110">
        <v>4.8367346067597712</v>
      </c>
      <c r="T41" s="110">
        <v>4.7454794087981265</v>
      </c>
      <c r="U41" s="110">
        <v>4.6565500509454543</v>
      </c>
      <c r="V41" s="110">
        <v>4.7630707292924868</v>
      </c>
      <c r="W41" s="110">
        <v>4.5302276350547679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77.758164112625039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86.172117518050911</v>
      </c>
      <c r="L43" s="118">
        <f t="shared" si="14"/>
        <v>77.884028189177712</v>
      </c>
      <c r="M43" s="118">
        <f t="shared" si="14"/>
        <v>79.640302162582813</v>
      </c>
      <c r="N43" s="118">
        <f t="shared" si="14"/>
        <v>81.024443298575221</v>
      </c>
      <c r="O43" s="118">
        <f t="shared" si="14"/>
        <v>82.042804436512924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56.34345694120519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65.351853048414881</v>
      </c>
      <c r="L44" s="123">
        <f t="shared" si="17"/>
        <v>60.150195263067488</v>
      </c>
      <c r="M44" s="123">
        <f t="shared" si="17"/>
        <v>60.234239208545148</v>
      </c>
      <c r="N44" s="123">
        <f t="shared" si="17"/>
        <v>60.381573779216538</v>
      </c>
      <c r="O44" s="123">
        <f t="shared" si="17"/>
        <v>63.028953934771799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54.963473165369535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64.02359247182865</v>
      </c>
      <c r="L45" s="99">
        <v>58.896068734732182</v>
      </c>
      <c r="M45" s="99">
        <v>58.984987659482428</v>
      </c>
      <c r="N45" s="99">
        <v>59.205073427083356</v>
      </c>
      <c r="O45" s="99">
        <v>61.724181989249537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1.3799837758356563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1.3282605765862356</v>
      </c>
      <c r="L46" s="99">
        <v>1.2541265283353047</v>
      </c>
      <c r="M46" s="99">
        <v>1.2492515490627232</v>
      </c>
      <c r="N46" s="99">
        <v>1.17650035213318</v>
      </c>
      <c r="O46" s="99">
        <v>1.3047719455222628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2.1719018628392903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4.2352862673808662</v>
      </c>
      <c r="L47" s="123">
        <f t="shared" si="20"/>
        <v>1.9223777852790629</v>
      </c>
      <c r="M47" s="123">
        <f t="shared" si="20"/>
        <v>2.1487135903520387</v>
      </c>
      <c r="N47" s="123">
        <f t="shared" si="20"/>
        <v>5.1319061231365106</v>
      </c>
      <c r="O47" s="123">
        <f t="shared" si="20"/>
        <v>3.2850490126882206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2.1719018628392903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0</v>
      </c>
      <c r="H48" s="99">
        <f>RES_hhdet_in_tesh!H48/RES_summary!H$21</f>
        <v>0</v>
      </c>
      <c r="I48" s="99">
        <f>RES_hhdet_in_tesh!I48/RES_summary!I$21</f>
        <v>0</v>
      </c>
      <c r="J48" s="99">
        <f>RES_hhdet_in_tesh!J48/RES_summary!J$21</f>
        <v>0</v>
      </c>
      <c r="K48" s="99">
        <f>RES_hhdet_in_tesh!K48/RES_summary!K$21</f>
        <v>4.2352862673808662</v>
      </c>
      <c r="L48" s="99">
        <f>RES_hhdet_in_tesh!L48/RES_summary!L$21</f>
        <v>1.9223777852790629</v>
      </c>
      <c r="M48" s="99">
        <f>RES_hhdet_in_tesh!M48/RES_summary!M$21</f>
        <v>2.1487135903520387</v>
      </c>
      <c r="N48" s="99">
        <f>RES_hhdet_in_tesh!N48/RES_summary!N$21</f>
        <v>5.1319061231365106</v>
      </c>
      <c r="O48" s="99">
        <f>RES_hhdet_in_tesh!O48/RES_summary!O$21</f>
        <v>3.2850490126882206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</v>
      </c>
      <c r="S48" s="99">
        <f>RES_hhdet_in_tesh!S48/RES_summary!S$21</f>
        <v>0</v>
      </c>
      <c r="T48" s="99">
        <f>RES_hhdet_in_tesh!T48/RES_summary!T$21</f>
        <v>0</v>
      </c>
      <c r="U48" s="99">
        <f>RES_hhdet_in_tesh!U48/RES_summary!U$21</f>
        <v>0</v>
      </c>
      <c r="V48" s="99">
        <f>RES_hhdet_in_tesh!V48/RES_summary!V$21</f>
        <v>0</v>
      </c>
      <c r="W48" s="99">
        <f>RES_hhdet_in_tesh!W48/RES_summary!W$21</f>
        <v>0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12.461294315607667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11.274063552478438</v>
      </c>
      <c r="L49" s="123">
        <v>10.774236172703956</v>
      </c>
      <c r="M49" s="123">
        <v>12.279762602402952</v>
      </c>
      <c r="N49" s="123">
        <v>11.184330702483887</v>
      </c>
      <c r="O49" s="123">
        <v>11.070688871407981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12.898404171185275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11.476623132707708</v>
      </c>
      <c r="L50" s="99">
        <v>10.332194483907251</v>
      </c>
      <c r="M50" s="99">
        <v>12.341993576310037</v>
      </c>
      <c r="N50" s="99">
        <v>11.023518397892987</v>
      </c>
      <c r="O50" s="99">
        <v>11.12840888414954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12.898442586665906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11.489393334260086</v>
      </c>
      <c r="L51" s="99">
        <v>10.344530332695021</v>
      </c>
      <c r="M51" s="99">
        <v>12.348260165672556</v>
      </c>
      <c r="N51" s="99">
        <v>11.012969143684874</v>
      </c>
      <c r="O51" s="99">
        <v>11.114437819774301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2.0174277047022788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2.0546142099745004</v>
      </c>
      <c r="L52" s="102">
        <v>1.6953279713313703</v>
      </c>
      <c r="M52" s="102">
        <v>2.4045410328020242</v>
      </c>
      <c r="N52" s="102">
        <v>1.6586238520677734</v>
      </c>
      <c r="O52" s="102">
        <v>1.6613194130626714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10.881014881963628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9.434779124285587</v>
      </c>
      <c r="L53" s="105">
        <v>8.6492023613636526</v>
      </c>
      <c r="M53" s="105">
        <v>9.9437191328705339</v>
      </c>
      <c r="N53" s="105">
        <v>9.3543452916171006</v>
      </c>
      <c r="O53" s="105">
        <v>9.4531184067116296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12.452213847909501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10.956486385226537</v>
      </c>
      <c r="L54" s="102">
        <v>11.539635205564451</v>
      </c>
      <c r="M54" s="102">
        <v>12.193633688260011</v>
      </c>
      <c r="N54" s="102">
        <v>11.454288669100848</v>
      </c>
      <c r="O54" s="102">
        <v>10.962046575564697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12.453022477964952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10.971169028125018</v>
      </c>
      <c r="L55" s="105">
        <v>11.558288007940986</v>
      </c>
      <c r="M55" s="105">
        <v>12.201286602730228</v>
      </c>
      <c r="N55" s="105">
        <v>11.457068695153142</v>
      </c>
      <c r="O55" s="105">
        <v>10.962562133797171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1.946610470492564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1.9572333845329641</v>
      </c>
      <c r="L56" s="99">
        <v>1.90475010128453</v>
      </c>
      <c r="M56" s="99">
        <v>2.3777365904589569</v>
      </c>
      <c r="N56" s="99">
        <v>1.7205738910932278</v>
      </c>
      <c r="O56" s="99">
        <v>1.6202561680586416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10.506412007472388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9.0139356435920543</v>
      </c>
      <c r="L57" s="99">
        <v>9.6535379066564548</v>
      </c>
      <c r="M57" s="99">
        <v>9.8235500122712711</v>
      </c>
      <c r="N57" s="99">
        <v>9.7364948040599124</v>
      </c>
      <c r="O57" s="99">
        <v>9.3423059657385323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6.781510992972887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5.3109146497767172</v>
      </c>
      <c r="L58" s="123">
        <v>5.0372189681272017</v>
      </c>
      <c r="M58" s="123">
        <v>4.9775867612826792</v>
      </c>
      <c r="N58" s="123">
        <v>4.326632693738282</v>
      </c>
      <c r="O58" s="123">
        <v>4.6581126176449157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6.6702182308505842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5.2139324219905827</v>
      </c>
      <c r="L59" s="99">
        <v>5.0718460819458695</v>
      </c>
      <c r="M59" s="99">
        <v>5.1118845945446525</v>
      </c>
      <c r="N59" s="99">
        <v>4.4019545027101037</v>
      </c>
      <c r="O59" s="99">
        <v>4.3485074165186361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6.8344314169556917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5.3790828189723152</v>
      </c>
      <c r="L60" s="110">
        <v>5.015825223330844</v>
      </c>
      <c r="M60" s="110">
        <v>4.9034119717280378</v>
      </c>
      <c r="N60" s="110">
        <v>4.2795930400310782</v>
      </c>
      <c r="O60" s="110">
        <v>4.8057416199648451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75.239989948072775</v>
      </c>
      <c r="D62" s="118">
        <f t="shared" si="21"/>
        <v>75.595479862948082</v>
      </c>
      <c r="E62" s="118">
        <f t="shared" si="21"/>
        <v>91.113293274523485</v>
      </c>
      <c r="F62" s="118">
        <f t="shared" si="21"/>
        <v>84.570405335694431</v>
      </c>
      <c r="G62" s="118">
        <f t="shared" si="21"/>
        <v>87.596086053331291</v>
      </c>
      <c r="H62" s="118">
        <f t="shared" si="21"/>
        <v>83.190210810380137</v>
      </c>
      <c r="I62" s="118">
        <f t="shared" si="21"/>
        <v>80.21673230568021</v>
      </c>
      <c r="J62" s="118">
        <f t="shared" si="21"/>
        <v>80.414247704683078</v>
      </c>
      <c r="K62" s="118">
        <f t="shared" si="21"/>
        <v>80.766250271308735</v>
      </c>
      <c r="L62" s="118">
        <f t="shared" si="21"/>
        <v>85.752310227307504</v>
      </c>
      <c r="M62" s="118">
        <f t="shared" si="21"/>
        <v>81.658172435116199</v>
      </c>
      <c r="N62" s="118">
        <f t="shared" si="21"/>
        <v>83.718422881083939</v>
      </c>
      <c r="O62" s="118">
        <f t="shared" si="21"/>
        <v>80.822284780360306</v>
      </c>
      <c r="P62" s="118">
        <f t="shared" si="21"/>
        <v>63.348406617530458</v>
      </c>
      <c r="Q62" s="118">
        <f t="shared" si="21"/>
        <v>69.256529487140327</v>
      </c>
      <c r="R62" s="118">
        <f t="shared" ref="R62:V62" si="22">R63+R66+R68+R77</f>
        <v>68.902538049217924</v>
      </c>
      <c r="S62" s="118">
        <f t="shared" si="22"/>
        <v>68.879321705147007</v>
      </c>
      <c r="T62" s="118">
        <f t="shared" si="22"/>
        <v>65.444738201381355</v>
      </c>
      <c r="U62" s="118">
        <f t="shared" si="22"/>
        <v>61.187850759974154</v>
      </c>
      <c r="V62" s="118">
        <f t="shared" si="22"/>
        <v>56.965032161849884</v>
      </c>
      <c r="W62" s="118">
        <f t="shared" ref="W62" si="23">W63+W66+W68+W77</f>
        <v>49.576226892078466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53.49780050278261</v>
      </c>
      <c r="D63" s="123">
        <f t="shared" si="24"/>
        <v>51.621904595156757</v>
      </c>
      <c r="E63" s="123">
        <f t="shared" si="24"/>
        <v>59.131837877885935</v>
      </c>
      <c r="F63" s="123">
        <f t="shared" si="24"/>
        <v>62.471526269140234</v>
      </c>
      <c r="G63" s="123">
        <f t="shared" si="24"/>
        <v>65.946708607991582</v>
      </c>
      <c r="H63" s="123">
        <f t="shared" si="24"/>
        <v>60.877759824144547</v>
      </c>
      <c r="I63" s="123">
        <f t="shared" si="24"/>
        <v>58.718275402913712</v>
      </c>
      <c r="J63" s="123">
        <f t="shared" si="24"/>
        <v>59.321583629650803</v>
      </c>
      <c r="K63" s="123">
        <f t="shared" si="24"/>
        <v>60.426888736025219</v>
      </c>
      <c r="L63" s="123">
        <f t="shared" si="24"/>
        <v>66.571420640586766</v>
      </c>
      <c r="M63" s="123">
        <f t="shared" si="24"/>
        <v>62.738835933544436</v>
      </c>
      <c r="N63" s="123">
        <f t="shared" si="24"/>
        <v>62.461741577130489</v>
      </c>
      <c r="O63" s="123">
        <f t="shared" si="24"/>
        <v>61.393736300593751</v>
      </c>
      <c r="P63" s="123">
        <f t="shared" si="24"/>
        <v>48.068482395861778</v>
      </c>
      <c r="Q63" s="123">
        <f t="shared" si="24"/>
        <v>52.933547554070373</v>
      </c>
      <c r="R63" s="123">
        <f t="shared" ref="R63:V63" si="25">SUM(R64:R65)</f>
        <v>51.225224131183147</v>
      </c>
      <c r="S63" s="123">
        <f t="shared" si="25"/>
        <v>49.861717860188996</v>
      </c>
      <c r="T63" s="123">
        <f t="shared" si="25"/>
        <v>45.164827440047247</v>
      </c>
      <c r="U63" s="123">
        <f t="shared" si="25"/>
        <v>42.267239654655519</v>
      </c>
      <c r="V63" s="123">
        <f t="shared" si="25"/>
        <v>39.370816905709184</v>
      </c>
      <c r="W63" s="123">
        <f t="shared" ref="W63" si="26">SUM(W64:W65)</f>
        <v>36.458893613563596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52.187513545882346</v>
      </c>
      <c r="D64" s="99">
        <v>50.372713672028034</v>
      </c>
      <c r="E64" s="99">
        <v>57.836885746999371</v>
      </c>
      <c r="F64" s="99">
        <v>61.026411583318215</v>
      </c>
      <c r="G64" s="99">
        <v>64.442154883102319</v>
      </c>
      <c r="H64" s="99">
        <v>59.530450942116126</v>
      </c>
      <c r="I64" s="99">
        <v>57.452669783603874</v>
      </c>
      <c r="J64" s="99">
        <v>58.099457237739053</v>
      </c>
      <c r="K64" s="99">
        <v>59.198726865628615</v>
      </c>
      <c r="L64" s="99">
        <v>65.183412101475824</v>
      </c>
      <c r="M64" s="99">
        <v>61.437639321680308</v>
      </c>
      <c r="N64" s="99">
        <v>61.244710347884194</v>
      </c>
      <c r="O64" s="99">
        <v>60.122815243602922</v>
      </c>
      <c r="P64" s="99">
        <v>47.051616890026132</v>
      </c>
      <c r="Q64" s="99">
        <v>51.916500777025732</v>
      </c>
      <c r="R64" s="99">
        <v>50.244827721697924</v>
      </c>
      <c r="S64" s="99">
        <v>48.915603310501375</v>
      </c>
      <c r="T64" s="99">
        <v>44.317449576755813</v>
      </c>
      <c r="U64" s="99">
        <v>41.470034761603365</v>
      </c>
      <c r="V64" s="99">
        <v>38.632537213070727</v>
      </c>
      <c r="W64" s="99">
        <v>35.798579056587606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1.3102869569002609</v>
      </c>
      <c r="D65" s="99">
        <v>1.2491909231287226</v>
      </c>
      <c r="E65" s="99">
        <v>1.2949521308865635</v>
      </c>
      <c r="F65" s="99">
        <v>1.445114685822021</v>
      </c>
      <c r="G65" s="99">
        <v>1.5045537248892624</v>
      </c>
      <c r="H65" s="99">
        <v>1.3473088820284236</v>
      </c>
      <c r="I65" s="99">
        <v>1.2656056193098402</v>
      </c>
      <c r="J65" s="99">
        <v>1.2221263919117507</v>
      </c>
      <c r="K65" s="99">
        <v>1.2281618703966031</v>
      </c>
      <c r="L65" s="99">
        <v>1.388008539110944</v>
      </c>
      <c r="M65" s="99">
        <v>1.3011966118641289</v>
      </c>
      <c r="N65" s="99">
        <v>1.2170312292462944</v>
      </c>
      <c r="O65" s="99">
        <v>1.27092105699083</v>
      </c>
      <c r="P65" s="99">
        <v>1.0168655058356488</v>
      </c>
      <c r="Q65" s="99">
        <v>1.0170467770446396</v>
      </c>
      <c r="R65" s="99">
        <v>0.98039640948522422</v>
      </c>
      <c r="S65" s="99">
        <v>0.94611454968761954</v>
      </c>
      <c r="T65" s="99">
        <v>0.84737786329143694</v>
      </c>
      <c r="U65" s="99">
        <v>0.79720489305215669</v>
      </c>
      <c r="V65" s="99">
        <v>0.73827969263845405</v>
      </c>
      <c r="W65" s="99">
        <v>0.6603145569759914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2.1719464108220188</v>
      </c>
      <c r="D66" s="123">
        <f t="shared" si="27"/>
        <v>4.2469157253594556</v>
      </c>
      <c r="E66" s="123">
        <f t="shared" si="27"/>
        <v>12.750817170137488</v>
      </c>
      <c r="F66" s="123">
        <f t="shared" si="27"/>
        <v>2.7049184483025215</v>
      </c>
      <c r="G66" s="123">
        <f t="shared" si="27"/>
        <v>2.5494431058432987</v>
      </c>
      <c r="H66" s="123">
        <f t="shared" si="27"/>
        <v>3.6779505946940261</v>
      </c>
      <c r="I66" s="123">
        <f t="shared" si="27"/>
        <v>4.0591648432047034</v>
      </c>
      <c r="J66" s="123">
        <f t="shared" si="27"/>
        <v>5.5083638117791924</v>
      </c>
      <c r="K66" s="123">
        <f t="shared" si="27"/>
        <v>4.2353761367472913</v>
      </c>
      <c r="L66" s="123">
        <f t="shared" si="27"/>
        <v>1.9223986800269299</v>
      </c>
      <c r="M66" s="123">
        <f t="shared" si="27"/>
        <v>2.1487238993203488</v>
      </c>
      <c r="N66" s="123">
        <f t="shared" si="27"/>
        <v>5.1319438551126746</v>
      </c>
      <c r="O66" s="123">
        <f t="shared" si="27"/>
        <v>3.285054359987877</v>
      </c>
      <c r="P66" s="123">
        <f t="shared" si="27"/>
        <v>0.85279837901288646</v>
      </c>
      <c r="Q66" s="123">
        <f t="shared" si="27"/>
        <v>1.5263688357082059</v>
      </c>
      <c r="R66" s="123">
        <f t="shared" si="27"/>
        <v>2.7603914742119033</v>
      </c>
      <c r="S66" s="123">
        <f t="shared" si="27"/>
        <v>3.8860305920836411</v>
      </c>
      <c r="T66" s="123">
        <f t="shared" si="27"/>
        <v>5.4490997426438765</v>
      </c>
      <c r="U66" s="123">
        <f t="shared" si="27"/>
        <v>4.2041040524821671</v>
      </c>
      <c r="V66" s="123">
        <f t="shared" si="27"/>
        <v>2.7535292657353754</v>
      </c>
      <c r="W66" s="123">
        <f t="shared" si="27"/>
        <v>0.86854180479078857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2.1719464108220188</v>
      </c>
      <c r="D67" s="99">
        <f>RES_hhdet_in_tesh!D67/RES_summary!D$21</f>
        <v>4.2469157253594556</v>
      </c>
      <c r="E67" s="99">
        <f>RES_hhdet_in_tesh!E67/RES_summary!E$21</f>
        <v>12.750817170137488</v>
      </c>
      <c r="F67" s="99">
        <f>RES_hhdet_in_tesh!F67/RES_summary!F$21</f>
        <v>2.7049184483025215</v>
      </c>
      <c r="G67" s="99">
        <f>RES_hhdet_in_tesh!G67/RES_summary!G$21</f>
        <v>2.5494431058432987</v>
      </c>
      <c r="H67" s="99">
        <f>RES_hhdet_in_tesh!H67/RES_summary!H$21</f>
        <v>3.6779505946940261</v>
      </c>
      <c r="I67" s="99">
        <f>RES_hhdet_in_tesh!I67/RES_summary!I$21</f>
        <v>4.0591648432047034</v>
      </c>
      <c r="J67" s="99">
        <f>RES_hhdet_in_tesh!J67/RES_summary!J$21</f>
        <v>5.5083638117791924</v>
      </c>
      <c r="K67" s="99">
        <f>RES_hhdet_in_tesh!K67/RES_summary!K$21</f>
        <v>4.2353761367472913</v>
      </c>
      <c r="L67" s="99">
        <f>RES_hhdet_in_tesh!L67/RES_summary!L$21</f>
        <v>1.9223986800269299</v>
      </c>
      <c r="M67" s="99">
        <f>RES_hhdet_in_tesh!M67/RES_summary!M$21</f>
        <v>2.1487238993203488</v>
      </c>
      <c r="N67" s="99">
        <f>RES_hhdet_in_tesh!N67/RES_summary!N$21</f>
        <v>5.1319438551126746</v>
      </c>
      <c r="O67" s="99">
        <f>RES_hhdet_in_tesh!O67/RES_summary!O$21</f>
        <v>3.285054359987877</v>
      </c>
      <c r="P67" s="99">
        <f>RES_hhdet_in_tesh!P67/RES_summary!P$21</f>
        <v>0.85279837901288646</v>
      </c>
      <c r="Q67" s="99">
        <f>RES_hhdet_in_tesh!Q67/RES_summary!Q$21</f>
        <v>1.5263688357082059</v>
      </c>
      <c r="R67" s="99">
        <f>RES_hhdet_in_tesh!R67/RES_summary!R$21</f>
        <v>2.7603914742119033</v>
      </c>
      <c r="S67" s="99">
        <f>RES_hhdet_in_tesh!S67/RES_summary!S$21</f>
        <v>3.8860305920836411</v>
      </c>
      <c r="T67" s="99">
        <f>RES_hhdet_in_tesh!T67/RES_summary!T$21</f>
        <v>5.4490997426438765</v>
      </c>
      <c r="U67" s="99">
        <f>RES_hhdet_in_tesh!U67/RES_summary!U$21</f>
        <v>4.2041040524821671</v>
      </c>
      <c r="V67" s="99">
        <f>RES_hhdet_in_tesh!V67/RES_summary!V$21</f>
        <v>2.7535292657353754</v>
      </c>
      <c r="W67" s="99">
        <f>RES_hhdet_in_tesh!W67/RES_summary!W$21</f>
        <v>0.86854180479078857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12.783573337584542</v>
      </c>
      <c r="D68" s="123">
        <v>12.898025660217879</v>
      </c>
      <c r="E68" s="123">
        <v>12.552793660031639</v>
      </c>
      <c r="F68" s="123">
        <v>12.481043208745163</v>
      </c>
      <c r="G68" s="123">
        <v>12.370971454362696</v>
      </c>
      <c r="H68" s="123">
        <v>12.102508827602641</v>
      </c>
      <c r="I68" s="123">
        <v>11.693373913665107</v>
      </c>
      <c r="J68" s="123">
        <v>10.463908374587135</v>
      </c>
      <c r="K68" s="123">
        <v>10.918653128167588</v>
      </c>
      <c r="L68" s="123">
        <v>11.945139368231416</v>
      </c>
      <c r="M68" s="123">
        <v>11.677705996711261</v>
      </c>
      <c r="N68" s="123">
        <v>11.7514439575155</v>
      </c>
      <c r="O68" s="123">
        <v>11.573759709361827</v>
      </c>
      <c r="P68" s="123">
        <v>10.306144607340883</v>
      </c>
      <c r="Q68" s="123">
        <v>10.578281762506743</v>
      </c>
      <c r="R68" s="123">
        <v>10.642515195044258</v>
      </c>
      <c r="S68" s="123">
        <v>10.342550335052485</v>
      </c>
      <c r="T68" s="123">
        <v>10.18671829880353</v>
      </c>
      <c r="U68" s="123">
        <v>9.9973073282697431</v>
      </c>
      <c r="V68" s="123">
        <v>9.8554918015815272</v>
      </c>
      <c r="W68" s="123">
        <v>7.9571377230576568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12.88395967468273</v>
      </c>
      <c r="D69" s="99">
        <v>12.823715945734124</v>
      </c>
      <c r="E69" s="99">
        <v>12.819362491867007</v>
      </c>
      <c r="F69" s="99">
        <v>12.060716156081142</v>
      </c>
      <c r="G69" s="99">
        <v>12.370948355473724</v>
      </c>
      <c r="H69" s="99">
        <v>12.10248878122704</v>
      </c>
      <c r="I69" s="99">
        <v>11.693323753464643</v>
      </c>
      <c r="J69" s="99">
        <v>10.394308014505564</v>
      </c>
      <c r="K69" s="99">
        <v>10.916962329806081</v>
      </c>
      <c r="L69" s="99">
        <v>11.956232571928826</v>
      </c>
      <c r="M69" s="99">
        <v>11.505156559194514</v>
      </c>
      <c r="N69" s="99">
        <v>11.78774440762067</v>
      </c>
      <c r="O69" s="99">
        <v>11.573651444348874</v>
      </c>
      <c r="P69" s="99">
        <v>10.30606953695187</v>
      </c>
      <c r="Q69" s="99">
        <v>10.578031631949488</v>
      </c>
      <c r="R69" s="99">
        <v>10.642337876086327</v>
      </c>
      <c r="S69" s="99">
        <v>10.342451314550855</v>
      </c>
      <c r="T69" s="99">
        <v>10.194058364928059</v>
      </c>
      <c r="U69" s="99">
        <v>9.9918014626510079</v>
      </c>
      <c r="V69" s="99">
        <v>9.8731740404204746</v>
      </c>
      <c r="W69" s="99">
        <v>7.9564747857755407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12.884666941554523</v>
      </c>
      <c r="D70" s="99">
        <v>12.824737777702545</v>
      </c>
      <c r="E70" s="99">
        <v>12.822933914231934</v>
      </c>
      <c r="F70" s="99">
        <v>12.062914910066119</v>
      </c>
      <c r="G70" s="99">
        <v>12.384397019228501</v>
      </c>
      <c r="H70" s="99">
        <v>12.116856304996942</v>
      </c>
      <c r="I70" s="99">
        <v>11.710539474012112</v>
      </c>
      <c r="J70" s="99">
        <v>10.412706215577289</v>
      </c>
      <c r="K70" s="99">
        <v>10.941921862639074</v>
      </c>
      <c r="L70" s="99">
        <v>11.987935633926442</v>
      </c>
      <c r="M70" s="99">
        <v>0</v>
      </c>
      <c r="N70" s="99">
        <v>11.807391755339244</v>
      </c>
      <c r="O70" s="99">
        <v>11.592754204412282</v>
      </c>
      <c r="P70" s="99">
        <v>10.32359130889237</v>
      </c>
      <c r="Q70" s="99">
        <v>10.606964731958541</v>
      </c>
      <c r="R70" s="99">
        <v>10.671555853215153</v>
      </c>
      <c r="S70" s="99">
        <v>10.365537857031409</v>
      </c>
      <c r="T70" s="99">
        <v>10.213424865772097</v>
      </c>
      <c r="U70" s="99">
        <v>10.009067135795521</v>
      </c>
      <c r="V70" s="99">
        <v>9.8999979922070551</v>
      </c>
      <c r="W70" s="99">
        <v>7.9875403946696526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2.0153434947462356</v>
      </c>
      <c r="D71" s="102">
        <v>2.3589140169430478</v>
      </c>
      <c r="E71" s="102">
        <v>1.976664901353163</v>
      </c>
      <c r="F71" s="102">
        <v>2.324136443609925</v>
      </c>
      <c r="G71" s="102">
        <v>2.0376096910114931</v>
      </c>
      <c r="H71" s="102">
        <v>2.0245376914632547</v>
      </c>
      <c r="I71" s="102">
        <v>1.971766135229255</v>
      </c>
      <c r="J71" s="102">
        <v>2.201161185746884</v>
      </c>
      <c r="K71" s="102">
        <v>1.9512262172059409</v>
      </c>
      <c r="L71" s="102">
        <v>1.9876105156016231</v>
      </c>
      <c r="M71" s="102">
        <v>0</v>
      </c>
      <c r="N71" s="102">
        <v>1.7856899410348503</v>
      </c>
      <c r="O71" s="102">
        <v>1.7424144344501939</v>
      </c>
      <c r="P71" s="102">
        <v>2.2925496063955642</v>
      </c>
      <c r="Q71" s="102">
        <v>1.7137208543787217</v>
      </c>
      <c r="R71" s="102">
        <v>1.6672936332782493</v>
      </c>
      <c r="S71" s="102">
        <v>1.722458477095324</v>
      </c>
      <c r="T71" s="102">
        <v>1.5455283635863488</v>
      </c>
      <c r="U71" s="102">
        <v>1.7160915671050909</v>
      </c>
      <c r="V71" s="102">
        <v>1.589394936673987</v>
      </c>
      <c r="W71" s="102">
        <v>1.5482912152353738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10.86932344680829</v>
      </c>
      <c r="D72" s="105">
        <v>10.465823760759497</v>
      </c>
      <c r="E72" s="105">
        <v>10.84626901287877</v>
      </c>
      <c r="F72" s="105">
        <v>9.7387784664561927</v>
      </c>
      <c r="G72" s="105">
        <v>10.346787328217008</v>
      </c>
      <c r="H72" s="105">
        <v>10.092318613533688</v>
      </c>
      <c r="I72" s="105">
        <v>9.7387733387828543</v>
      </c>
      <c r="J72" s="105">
        <v>8.211545029830404</v>
      </c>
      <c r="K72" s="105">
        <v>8.9906956454331297</v>
      </c>
      <c r="L72" s="105">
        <v>10.000325118324817</v>
      </c>
      <c r="M72" s="105">
        <v>0</v>
      </c>
      <c r="N72" s="105">
        <v>10.021701814304395</v>
      </c>
      <c r="O72" s="105">
        <v>9.8503397699620887</v>
      </c>
      <c r="P72" s="105">
        <v>8.0310417024968057</v>
      </c>
      <c r="Q72" s="105">
        <v>8.8932438775798186</v>
      </c>
      <c r="R72" s="105">
        <v>9.0042622199369049</v>
      </c>
      <c r="S72" s="105">
        <v>8.6430793799360845</v>
      </c>
      <c r="T72" s="105">
        <v>8.6678965021857479</v>
      </c>
      <c r="U72" s="105">
        <v>8.2929755686904301</v>
      </c>
      <c r="V72" s="105">
        <v>8.3106030555330683</v>
      </c>
      <c r="W72" s="105">
        <v>6.4392491794342783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12.452213847909503</v>
      </c>
      <c r="D73" s="102">
        <v>13.030614726904998</v>
      </c>
      <c r="E73" s="102">
        <v>12.188498320736009</v>
      </c>
      <c r="F73" s="102">
        <v>12.782327961479591</v>
      </c>
      <c r="G73" s="102">
        <v>0</v>
      </c>
      <c r="H73" s="102">
        <v>0</v>
      </c>
      <c r="I73" s="102">
        <v>0</v>
      </c>
      <c r="J73" s="102">
        <v>11.225579404781566</v>
      </c>
      <c r="K73" s="102">
        <v>10.956486385226537</v>
      </c>
      <c r="L73" s="102">
        <v>11.539635205564453</v>
      </c>
      <c r="M73" s="102">
        <v>12.193633688260013</v>
      </c>
      <c r="N73" s="102">
        <v>11.454288669100846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10.110734216932446</v>
      </c>
      <c r="U73" s="102">
        <v>10.027775628652334</v>
      </c>
      <c r="V73" s="102">
        <v>9.5700771999536443</v>
      </c>
      <c r="W73" s="102">
        <v>0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12.453022477964954</v>
      </c>
      <c r="D74" s="105">
        <v>13.032392992383441</v>
      </c>
      <c r="E74" s="105">
        <v>12.191572878867435</v>
      </c>
      <c r="F74" s="105">
        <v>12.78572189198443</v>
      </c>
      <c r="G74" s="105">
        <v>0</v>
      </c>
      <c r="H74" s="105">
        <v>0</v>
      </c>
      <c r="I74" s="105">
        <v>0</v>
      </c>
      <c r="J74" s="105">
        <v>11.240539834921384</v>
      </c>
      <c r="K74" s="105">
        <v>10.971169028125015</v>
      </c>
      <c r="L74" s="105">
        <v>11.558288007940986</v>
      </c>
      <c r="M74" s="105">
        <v>12.201286602730226</v>
      </c>
      <c r="N74" s="105">
        <v>11.457068695153142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10.142704046974988</v>
      </c>
      <c r="U74" s="105">
        <v>10.041234914390838</v>
      </c>
      <c r="V74" s="105">
        <v>9.5827339914474781</v>
      </c>
      <c r="W74" s="105">
        <v>0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1.9466104704925642</v>
      </c>
      <c r="D75" s="99">
        <v>2.3977439683425334</v>
      </c>
      <c r="E75" s="99">
        <v>1.8769792426007521</v>
      </c>
      <c r="F75" s="99">
        <v>2.4653681050169149</v>
      </c>
      <c r="G75" s="99">
        <v>0</v>
      </c>
      <c r="H75" s="99">
        <v>0</v>
      </c>
      <c r="I75" s="99">
        <v>0</v>
      </c>
      <c r="J75" s="99">
        <v>2.3904025983520554</v>
      </c>
      <c r="K75" s="99">
        <v>1.9572333845329641</v>
      </c>
      <c r="L75" s="99">
        <v>1.9047501012845294</v>
      </c>
      <c r="M75" s="99">
        <v>2.3777365904589565</v>
      </c>
      <c r="N75" s="99">
        <v>1.7205738910932276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1.5217514591662546</v>
      </c>
      <c r="U75" s="99">
        <v>1.7209398030017853</v>
      </c>
      <c r="V75" s="99">
        <v>1.518102794082856</v>
      </c>
      <c r="W75" s="99">
        <v>0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10.50641200747239</v>
      </c>
      <c r="D76" s="99">
        <v>10.634649024040909</v>
      </c>
      <c r="E76" s="99">
        <v>10.314593636266681</v>
      </c>
      <c r="F76" s="99">
        <v>10.320353786967514</v>
      </c>
      <c r="G76" s="99">
        <v>0</v>
      </c>
      <c r="H76" s="99">
        <v>0</v>
      </c>
      <c r="I76" s="99">
        <v>0</v>
      </c>
      <c r="J76" s="99">
        <v>8.8501372365693296</v>
      </c>
      <c r="K76" s="99">
        <v>9.0139356435920526</v>
      </c>
      <c r="L76" s="99">
        <v>9.6535379066564548</v>
      </c>
      <c r="M76" s="99">
        <v>9.8235500122712711</v>
      </c>
      <c r="N76" s="99">
        <v>9.736494804059916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8.6209525878087341</v>
      </c>
      <c r="U76" s="99">
        <v>8.3202951113890506</v>
      </c>
      <c r="V76" s="99">
        <v>8.064631197364621</v>
      </c>
      <c r="W76" s="99">
        <v>0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6.7866696968836138</v>
      </c>
      <c r="D77" s="123">
        <v>6.8286338822139871</v>
      </c>
      <c r="E77" s="123">
        <v>6.6778445664684263</v>
      </c>
      <c r="F77" s="123">
        <v>6.9129174095065098</v>
      </c>
      <c r="G77" s="123">
        <v>6.7289628851337202</v>
      </c>
      <c r="H77" s="123">
        <v>6.5319915639389263</v>
      </c>
      <c r="I77" s="123">
        <v>5.745918145896681</v>
      </c>
      <c r="J77" s="123">
        <v>5.1203918886659539</v>
      </c>
      <c r="K77" s="123">
        <v>5.1853322703686286</v>
      </c>
      <c r="L77" s="123">
        <v>5.3133515384623919</v>
      </c>
      <c r="M77" s="123">
        <v>5.0929066055401568</v>
      </c>
      <c r="N77" s="123">
        <v>4.3732934913252715</v>
      </c>
      <c r="O77" s="123">
        <v>4.5697344104168529</v>
      </c>
      <c r="P77" s="123">
        <v>4.1209812353149111</v>
      </c>
      <c r="Q77" s="123">
        <v>4.2183313348550042</v>
      </c>
      <c r="R77" s="123">
        <v>4.2744072487786173</v>
      </c>
      <c r="S77" s="123">
        <v>4.7890229178218844</v>
      </c>
      <c r="T77" s="123">
        <v>4.6440927198867019</v>
      </c>
      <c r="U77" s="123">
        <v>4.7191997245667281</v>
      </c>
      <c r="V77" s="123">
        <v>4.9851941888237947</v>
      </c>
      <c r="W77" s="123">
        <v>4.2916537506664243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6.7779258267883709</v>
      </c>
      <c r="D78" s="99">
        <v>6.813773084667079</v>
      </c>
      <c r="E78" s="99">
        <v>6.8284324457031085</v>
      </c>
      <c r="F78" s="99">
        <v>6.5949847152220027</v>
      </c>
      <c r="G78" s="99">
        <v>6.761921997937641</v>
      </c>
      <c r="H78" s="99">
        <v>6.5366344143197948</v>
      </c>
      <c r="I78" s="99">
        <v>5.6923347253558889</v>
      </c>
      <c r="J78" s="99">
        <v>5.0503521460552854</v>
      </c>
      <c r="K78" s="99">
        <v>5.1824545773557951</v>
      </c>
      <c r="L78" s="99">
        <v>5.3162973796155413</v>
      </c>
      <c r="M78" s="99">
        <v>5.124806890091044</v>
      </c>
      <c r="N78" s="99">
        <v>4.3772697917889412</v>
      </c>
      <c r="O78" s="99">
        <v>4.5485349449300863</v>
      </c>
      <c r="P78" s="99">
        <v>4.1433581523905829</v>
      </c>
      <c r="Q78" s="99">
        <v>4.2151919206186159</v>
      </c>
      <c r="R78" s="99">
        <v>4.2864072707158236</v>
      </c>
      <c r="S78" s="99">
        <v>4.7886215699308083</v>
      </c>
      <c r="T78" s="99">
        <v>4.6397073559526296</v>
      </c>
      <c r="U78" s="99">
        <v>4.7250079897951824</v>
      </c>
      <c r="V78" s="99">
        <v>4.9902831663532172</v>
      </c>
      <c r="W78" s="99">
        <v>4.2855945034786451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6.8344314169556917</v>
      </c>
      <c r="D79" s="110">
        <v>6.8976150312547357</v>
      </c>
      <c r="E79" s="110">
        <v>6.2530449410537088</v>
      </c>
      <c r="F79" s="110">
        <v>7.454438197966188</v>
      </c>
      <c r="G79" s="110">
        <v>6.0138494391234723</v>
      </c>
      <c r="H79" s="110">
        <v>6.5236888619009337</v>
      </c>
      <c r="I79" s="110">
        <v>6.0245296448907464</v>
      </c>
      <c r="J79" s="110">
        <v>5.3832376582164496</v>
      </c>
      <c r="K79" s="110">
        <v>5.3790828189723152</v>
      </c>
      <c r="L79" s="110">
        <v>5.0158252233308422</v>
      </c>
      <c r="M79" s="110">
        <v>4.9034119717280387</v>
      </c>
      <c r="N79" s="110">
        <v>4.2795930400310782</v>
      </c>
      <c r="O79" s="110">
        <v>4.8057416199648442</v>
      </c>
      <c r="P79" s="110">
        <v>4.0044261305059647</v>
      </c>
      <c r="Q79" s="110">
        <v>4.2705604801164121</v>
      </c>
      <c r="R79" s="110">
        <v>4.1537673018398005</v>
      </c>
      <c r="S79" s="110">
        <v>4.8367346067597712</v>
      </c>
      <c r="T79" s="110">
        <v>4.7454794087981265</v>
      </c>
      <c r="U79" s="110">
        <v>4.6565500509454543</v>
      </c>
      <c r="V79" s="110">
        <v>4.7630707292924876</v>
      </c>
      <c r="W79" s="110">
        <v>4.530227635054767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66.653617599128864</v>
      </c>
      <c r="D81" s="118">
        <f t="shared" si="28"/>
        <v>79.065919140753152</v>
      </c>
      <c r="E81" s="118">
        <f t="shared" si="28"/>
        <v>107.39009453826129</v>
      </c>
      <c r="F81" s="118">
        <f t="shared" si="28"/>
        <v>66.574181735760874</v>
      </c>
      <c r="G81" s="118">
        <f t="shared" si="28"/>
        <v>82.802988533931568</v>
      </c>
      <c r="H81" s="118">
        <f t="shared" si="28"/>
        <v>80.839129904391115</v>
      </c>
      <c r="I81" s="118">
        <f t="shared" si="28"/>
        <v>88.631584793170305</v>
      </c>
      <c r="J81" s="118">
        <f t="shared" si="28"/>
        <v>98.639312780328112</v>
      </c>
      <c r="K81" s="118">
        <f t="shared" si="28"/>
        <v>92.677069593134192</v>
      </c>
      <c r="L81" s="118">
        <f t="shared" si="28"/>
        <v>86.942681715069824</v>
      </c>
      <c r="M81" s="118">
        <f t="shared" si="28"/>
        <v>62.262028533806472</v>
      </c>
      <c r="N81" s="118">
        <f t="shared" si="28"/>
        <v>83.613722548434652</v>
      </c>
      <c r="O81" s="118">
        <f t="shared" si="28"/>
        <v>80.442832062135906</v>
      </c>
      <c r="P81" s="118">
        <f t="shared" si="28"/>
        <v>64.965743118143052</v>
      </c>
      <c r="Q81" s="118">
        <f t="shared" si="28"/>
        <v>69.529870207917497</v>
      </c>
      <c r="R81" s="118">
        <f t="shared" ref="R81:V81" si="29">R82+R85+R87+R100</f>
        <v>66.818767356672907</v>
      </c>
      <c r="S81" s="118">
        <f t="shared" si="29"/>
        <v>70.454549080536466</v>
      </c>
      <c r="T81" s="118">
        <f t="shared" si="29"/>
        <v>65.902978277713075</v>
      </c>
      <c r="U81" s="118">
        <f t="shared" si="29"/>
        <v>61.532839121371822</v>
      </c>
      <c r="V81" s="118">
        <f t="shared" si="29"/>
        <v>55.527770189007022</v>
      </c>
      <c r="W81" s="118">
        <f t="shared" ref="W81" si="30">W82+W85+W87+W100</f>
        <v>52.693359559104579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45.205244261381807</v>
      </c>
      <c r="D82" s="123">
        <f t="shared" si="31"/>
        <v>55.0041016632848</v>
      </c>
      <c r="E82" s="123">
        <f t="shared" si="31"/>
        <v>75.953520698900121</v>
      </c>
      <c r="F82" s="123">
        <f t="shared" si="31"/>
        <v>43.704269030323282</v>
      </c>
      <c r="G82" s="123">
        <f t="shared" si="31"/>
        <v>61.85190998380795</v>
      </c>
      <c r="H82" s="123">
        <f t="shared" si="31"/>
        <v>58.568892823618143</v>
      </c>
      <c r="I82" s="123">
        <f t="shared" si="31"/>
        <v>67.169962039800041</v>
      </c>
      <c r="J82" s="123">
        <f t="shared" si="31"/>
        <v>76.544136275991988</v>
      </c>
      <c r="K82" s="123">
        <f t="shared" si="31"/>
        <v>72.258863058995118</v>
      </c>
      <c r="L82" s="123">
        <f t="shared" si="31"/>
        <v>68.444502917792249</v>
      </c>
      <c r="M82" s="123">
        <f t="shared" si="31"/>
        <v>42.80783284592313</v>
      </c>
      <c r="N82" s="123">
        <f t="shared" si="31"/>
        <v>62.64701952137932</v>
      </c>
      <c r="O82" s="123">
        <f t="shared" si="31"/>
        <v>61.519034549933025</v>
      </c>
      <c r="P82" s="123">
        <f t="shared" si="31"/>
        <v>49.006960665954814</v>
      </c>
      <c r="Q82" s="123">
        <f t="shared" si="31"/>
        <v>53.313948795249793</v>
      </c>
      <c r="R82" s="123">
        <f t="shared" ref="R82:V82" si="32">SUM(R83:R84)</f>
        <v>49.494078987891278</v>
      </c>
      <c r="S82" s="123">
        <f t="shared" si="32"/>
        <v>51.328220663384194</v>
      </c>
      <c r="T82" s="123">
        <f t="shared" si="32"/>
        <v>45.529825577833634</v>
      </c>
      <c r="U82" s="123">
        <f t="shared" si="32"/>
        <v>42.734007258236595</v>
      </c>
      <c r="V82" s="123">
        <f t="shared" si="32"/>
        <v>38.57365893415831</v>
      </c>
      <c r="W82" s="123">
        <f t="shared" ref="W82" si="33">SUM(W83:W84)</f>
        <v>38.745988908547403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44.755765891486767</v>
      </c>
      <c r="D83" s="99">
        <v>54.463842992702418</v>
      </c>
      <c r="E83" s="99">
        <v>75.279327239405745</v>
      </c>
      <c r="F83" s="99">
        <v>43.294183892881676</v>
      </c>
      <c r="G83" s="99">
        <v>61.279623191106879</v>
      </c>
      <c r="H83" s="99">
        <v>58.043431120876456</v>
      </c>
      <c r="I83" s="99">
        <v>66.583265855023839</v>
      </c>
      <c r="J83" s="99">
        <v>75.905465438000959</v>
      </c>
      <c r="K83" s="99">
        <v>71.664153105061942</v>
      </c>
      <c r="L83" s="99">
        <v>67.866446603354916</v>
      </c>
      <c r="M83" s="99">
        <v>42.448226008991483</v>
      </c>
      <c r="N83" s="99">
        <v>62.15298745691949</v>
      </c>
      <c r="O83" s="99">
        <v>61.003221849686597</v>
      </c>
      <c r="P83" s="99">
        <v>48.586942067756887</v>
      </c>
      <c r="Q83" s="99">
        <v>52.899427848761839</v>
      </c>
      <c r="R83" s="99">
        <v>49.110771679222246</v>
      </c>
      <c r="S83" s="99">
        <v>50.934157872958814</v>
      </c>
      <c r="T83" s="99">
        <v>45.18424496058423</v>
      </c>
      <c r="U83" s="99">
        <v>42.407913524673539</v>
      </c>
      <c r="V83" s="99">
        <v>38.281033991065073</v>
      </c>
      <c r="W83" s="99">
        <v>38.462210522136083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0.44947836989504308</v>
      </c>
      <c r="D84" s="99">
        <v>0.54025867058237909</v>
      </c>
      <c r="E84" s="99">
        <v>0.67419345949437015</v>
      </c>
      <c r="F84" s="99">
        <v>0.41008513744160496</v>
      </c>
      <c r="G84" s="99">
        <v>0.57228679270106819</v>
      </c>
      <c r="H84" s="99">
        <v>0.52546170274168613</v>
      </c>
      <c r="I84" s="99">
        <v>0.58669618477620722</v>
      </c>
      <c r="J84" s="99">
        <v>0.63867083799102431</v>
      </c>
      <c r="K84" s="99">
        <v>0.59470995393317427</v>
      </c>
      <c r="L84" s="99">
        <v>0.57805631443733985</v>
      </c>
      <c r="M84" s="99">
        <v>0.3596068369316498</v>
      </c>
      <c r="N84" s="99">
        <v>0.49403206445983261</v>
      </c>
      <c r="O84" s="99">
        <v>0.51581270024642756</v>
      </c>
      <c r="P84" s="99">
        <v>0.42001859819792925</v>
      </c>
      <c r="Q84" s="99">
        <v>0.41452094648795695</v>
      </c>
      <c r="R84" s="99">
        <v>0.38330730866903284</v>
      </c>
      <c r="S84" s="99">
        <v>0.39406279042537756</v>
      </c>
      <c r="T84" s="99">
        <v>0.34558061724940575</v>
      </c>
      <c r="U84" s="99">
        <v>0.32609373356305671</v>
      </c>
      <c r="V84" s="99">
        <v>0.29262494309323972</v>
      </c>
      <c r="W84" s="99">
        <v>0.28377838641132364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2.1719458661089908</v>
      </c>
      <c r="D85" s="123">
        <f t="shared" si="34"/>
        <v>4.2469062679178702</v>
      </c>
      <c r="E85" s="123">
        <f t="shared" si="34"/>
        <v>12.750802673984229</v>
      </c>
      <c r="F85" s="123">
        <f t="shared" si="34"/>
        <v>2.7049356112744958</v>
      </c>
      <c r="G85" s="123">
        <f t="shared" si="34"/>
        <v>2.5494220822991918</v>
      </c>
      <c r="H85" s="123">
        <f t="shared" si="34"/>
        <v>3.6779440204363065</v>
      </c>
      <c r="I85" s="123">
        <f t="shared" si="34"/>
        <v>4.0591692523056846</v>
      </c>
      <c r="J85" s="123">
        <f t="shared" si="34"/>
        <v>5.5083866592023458</v>
      </c>
      <c r="K85" s="123">
        <f t="shared" si="34"/>
        <v>4.2353903877223731</v>
      </c>
      <c r="L85" s="123">
        <f t="shared" si="34"/>
        <v>1.9223272681416599</v>
      </c>
      <c r="M85" s="123">
        <f t="shared" si="34"/>
        <v>2.1487051054302988</v>
      </c>
      <c r="N85" s="123">
        <f t="shared" si="34"/>
        <v>5.1319431366754964</v>
      </c>
      <c r="O85" s="123">
        <f t="shared" si="34"/>
        <v>3.2850631853691485</v>
      </c>
      <c r="P85" s="123">
        <f t="shared" si="34"/>
        <v>0.85280805861679665</v>
      </c>
      <c r="Q85" s="123">
        <f t="shared" si="34"/>
        <v>1.5263833158533884</v>
      </c>
      <c r="R85" s="123">
        <f t="shared" si="34"/>
        <v>2.7604039781883007</v>
      </c>
      <c r="S85" s="123">
        <f t="shared" si="34"/>
        <v>3.8860111666588422</v>
      </c>
      <c r="T85" s="123">
        <f t="shared" si="34"/>
        <v>5.449105732803381</v>
      </c>
      <c r="U85" s="123">
        <f t="shared" si="34"/>
        <v>4.2041009514418715</v>
      </c>
      <c r="V85" s="123">
        <f t="shared" si="34"/>
        <v>2.753509935814888</v>
      </c>
      <c r="W85" s="123">
        <f t="shared" si="34"/>
        <v>0.86854236831742115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2.1719458661089908</v>
      </c>
      <c r="D86" s="99">
        <f>RES_hhdet_in_tesh!D86/RES_summary!D$21</f>
        <v>4.2469062679178702</v>
      </c>
      <c r="E86" s="99">
        <f>RES_hhdet_in_tesh!E86/RES_summary!E$21</f>
        <v>12.750802673984229</v>
      </c>
      <c r="F86" s="99">
        <f>RES_hhdet_in_tesh!F86/RES_summary!F$21</f>
        <v>2.7049356112744958</v>
      </c>
      <c r="G86" s="99">
        <f>RES_hhdet_in_tesh!G86/RES_summary!G$21</f>
        <v>2.5494220822991918</v>
      </c>
      <c r="H86" s="99">
        <f>RES_hhdet_in_tesh!H86/RES_summary!H$21</f>
        <v>3.6779440204363065</v>
      </c>
      <c r="I86" s="99">
        <f>RES_hhdet_in_tesh!I86/RES_summary!I$21</f>
        <v>4.0591692523056846</v>
      </c>
      <c r="J86" s="99">
        <f>RES_hhdet_in_tesh!J86/RES_summary!J$21</f>
        <v>5.5083866592023458</v>
      </c>
      <c r="K86" s="99">
        <f>RES_hhdet_in_tesh!K86/RES_summary!K$21</f>
        <v>4.2353903877223731</v>
      </c>
      <c r="L86" s="99">
        <f>RES_hhdet_in_tesh!L86/RES_summary!L$21</f>
        <v>1.9223272681416599</v>
      </c>
      <c r="M86" s="99">
        <f>RES_hhdet_in_tesh!M86/RES_summary!M$21</f>
        <v>2.1487051054302988</v>
      </c>
      <c r="N86" s="99">
        <f>RES_hhdet_in_tesh!N86/RES_summary!N$21</f>
        <v>5.1319431366754964</v>
      </c>
      <c r="O86" s="99">
        <f>RES_hhdet_in_tesh!O86/RES_summary!O$21</f>
        <v>3.2850631853691485</v>
      </c>
      <c r="P86" s="99">
        <f>RES_hhdet_in_tesh!P86/RES_summary!P$21</f>
        <v>0.85280805861679665</v>
      </c>
      <c r="Q86" s="99">
        <f>RES_hhdet_in_tesh!Q86/RES_summary!Q$21</f>
        <v>1.5263833158533884</v>
      </c>
      <c r="R86" s="99">
        <f>RES_hhdet_in_tesh!R86/RES_summary!R$21</f>
        <v>2.7604039781883007</v>
      </c>
      <c r="S86" s="99">
        <f>RES_hhdet_in_tesh!S86/RES_summary!S$21</f>
        <v>3.8860111666588422</v>
      </c>
      <c r="T86" s="99">
        <f>RES_hhdet_in_tesh!T86/RES_summary!T$21</f>
        <v>5.449105732803381</v>
      </c>
      <c r="U86" s="99">
        <f>RES_hhdet_in_tesh!U86/RES_summary!U$21</f>
        <v>4.2041009514418715</v>
      </c>
      <c r="V86" s="99">
        <f>RES_hhdet_in_tesh!V86/RES_summary!V$21</f>
        <v>2.753509935814888</v>
      </c>
      <c r="W86" s="99">
        <f>RES_hhdet_in_tesh!W86/RES_summary!W$21</f>
        <v>0.86854236831742115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12.504313647185489</v>
      </c>
      <c r="D87" s="123">
        <v>12.953174542210856</v>
      </c>
      <c r="E87" s="123">
        <v>12.298518957820333</v>
      </c>
      <c r="F87" s="123">
        <v>12.95017453633371</v>
      </c>
      <c r="G87" s="123">
        <v>12.240522613113674</v>
      </c>
      <c r="H87" s="123">
        <v>12.166000302712634</v>
      </c>
      <c r="I87" s="123">
        <v>11.452327167436223</v>
      </c>
      <c r="J87" s="123">
        <v>11.11605035346625</v>
      </c>
      <c r="K87" s="123">
        <v>10.868250974867552</v>
      </c>
      <c r="L87" s="123">
        <v>11.52171190870744</v>
      </c>
      <c r="M87" s="123">
        <v>12.340672634632881</v>
      </c>
      <c r="N87" s="123">
        <v>11.514960081878463</v>
      </c>
      <c r="O87" s="123">
        <v>10.992306187514078</v>
      </c>
      <c r="P87" s="123">
        <v>10.924193412434812</v>
      </c>
      <c r="Q87" s="123">
        <v>10.437512552091794</v>
      </c>
      <c r="R87" s="123">
        <v>10.344609098820824</v>
      </c>
      <c r="S87" s="123">
        <v>10.45507822981445</v>
      </c>
      <c r="T87" s="123">
        <v>10.181763573990253</v>
      </c>
      <c r="U87" s="123">
        <v>9.9303944199297032</v>
      </c>
      <c r="V87" s="123">
        <v>9.4576226597610678</v>
      </c>
      <c r="W87" s="123">
        <v>8.5398617427072878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10.748851266555711</v>
      </c>
      <c r="D88" s="99">
        <v>13.585970868912085</v>
      </c>
      <c r="E88" s="99">
        <v>12.843913427791108</v>
      </c>
      <c r="F88" s="99">
        <v>11.700570654124887</v>
      </c>
      <c r="G88" s="99">
        <v>11.969530556349286</v>
      </c>
      <c r="H88" s="99">
        <v>12.918795022762692</v>
      </c>
      <c r="I88" s="99">
        <v>11.411867168439889</v>
      </c>
      <c r="J88" s="99">
        <v>11.208457039222004</v>
      </c>
      <c r="K88" s="99">
        <v>10.686705468633464</v>
      </c>
      <c r="L88" s="99">
        <v>11.350311388973608</v>
      </c>
      <c r="M88" s="99">
        <v>12.223297580802411</v>
      </c>
      <c r="N88" s="99">
        <v>11.576532663349424</v>
      </c>
      <c r="O88" s="99">
        <v>11.016124756069676</v>
      </c>
      <c r="P88" s="99">
        <v>11.145312274536543</v>
      </c>
      <c r="Q88" s="99">
        <v>10.483909275122354</v>
      </c>
      <c r="R88" s="99">
        <v>10.022163385110039</v>
      </c>
      <c r="S88" s="99">
        <v>10.774967926992034</v>
      </c>
      <c r="T88" s="99">
        <v>10.04742085862007</v>
      </c>
      <c r="U88" s="99">
        <v>9.7081253814526214</v>
      </c>
      <c r="V88" s="99">
        <v>8.9835451517817351</v>
      </c>
      <c r="W88" s="99">
        <v>8.8329685737834396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10.748868216517227</v>
      </c>
      <c r="D89" s="99">
        <v>13.587045756156629</v>
      </c>
      <c r="E89" s="99">
        <v>12.845438068519213</v>
      </c>
      <c r="F89" s="99">
        <v>11.7007948572932</v>
      </c>
      <c r="G89" s="99">
        <v>11.97547729118946</v>
      </c>
      <c r="H89" s="99">
        <v>12.92797307735623</v>
      </c>
      <c r="I89" s="99">
        <v>11.425484015961077</v>
      </c>
      <c r="J89" s="99">
        <v>11.22103164039615</v>
      </c>
      <c r="K89" s="99">
        <v>10.697941465952944</v>
      </c>
      <c r="L89" s="99">
        <v>11.362928572677653</v>
      </c>
      <c r="M89" s="99">
        <v>12.233505728104708</v>
      </c>
      <c r="N89" s="99">
        <v>11.585921686691266</v>
      </c>
      <c r="O89" s="99">
        <v>11.024360683906252</v>
      </c>
      <c r="P89" s="99">
        <v>11.163849138806205</v>
      </c>
      <c r="Q89" s="99">
        <v>10.502612820738614</v>
      </c>
      <c r="R89" s="99">
        <v>10.038607511520389</v>
      </c>
      <c r="S89" s="99">
        <v>10.798709176354649</v>
      </c>
      <c r="T89" s="99">
        <v>10.058125905444586</v>
      </c>
      <c r="U89" s="99">
        <v>9.7151648421441941</v>
      </c>
      <c r="V89" s="99">
        <v>8.99104432854881</v>
      </c>
      <c r="W89" s="99">
        <v>8.8559057306349747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1.6799534405305885</v>
      </c>
      <c r="D90" s="102">
        <v>2.4997478441437635</v>
      </c>
      <c r="E90" s="102">
        <v>1.9796175578769686</v>
      </c>
      <c r="F90" s="102">
        <v>2.2544306245360768</v>
      </c>
      <c r="G90" s="102">
        <v>1.9682301633075858</v>
      </c>
      <c r="H90" s="102">
        <v>2.1639214385067334</v>
      </c>
      <c r="I90" s="102">
        <v>1.9214451681162494</v>
      </c>
      <c r="J90" s="102">
        <v>2.3806162682270671</v>
      </c>
      <c r="K90" s="102">
        <v>1.9057318093228881</v>
      </c>
      <c r="L90" s="102">
        <v>1.8748015995015688</v>
      </c>
      <c r="M90" s="102">
        <v>2.3811798012403105</v>
      </c>
      <c r="N90" s="102">
        <v>1.7487774438621257</v>
      </c>
      <c r="O90" s="102">
        <v>1.6477466721292897</v>
      </c>
      <c r="P90" s="102">
        <v>2.4942613282358725</v>
      </c>
      <c r="Q90" s="102">
        <v>1.6953858250720004</v>
      </c>
      <c r="R90" s="102">
        <v>1.5560498391171158</v>
      </c>
      <c r="S90" s="102">
        <v>1.8055417289005502</v>
      </c>
      <c r="T90" s="102">
        <v>1.5194230091158338</v>
      </c>
      <c r="U90" s="102">
        <v>1.6608767239737865</v>
      </c>
      <c r="V90" s="102">
        <v>1.4236571543716092</v>
      </c>
      <c r="W90" s="102">
        <v>1.7462706624488293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9.068914775986638</v>
      </c>
      <c r="D91" s="105">
        <v>11.087297912012867</v>
      </c>
      <c r="E91" s="105">
        <v>10.865820510642244</v>
      </c>
      <c r="F91" s="105">
        <v>9.4463642327571247</v>
      </c>
      <c r="G91" s="105">
        <v>10.007247127881872</v>
      </c>
      <c r="H91" s="105">
        <v>10.764051638849496</v>
      </c>
      <c r="I91" s="105">
        <v>9.5040388478448303</v>
      </c>
      <c r="J91" s="105">
        <v>8.8404153721690832</v>
      </c>
      <c r="K91" s="105">
        <v>8.7922096566300549</v>
      </c>
      <c r="L91" s="105">
        <v>9.4881269731760849</v>
      </c>
      <c r="M91" s="105">
        <v>9.8523259268644008</v>
      </c>
      <c r="N91" s="105">
        <v>9.837144242829142</v>
      </c>
      <c r="O91" s="105">
        <v>9.3766140117769616</v>
      </c>
      <c r="P91" s="105">
        <v>8.6695878105703326</v>
      </c>
      <c r="Q91" s="105">
        <v>8.8072269956666123</v>
      </c>
      <c r="R91" s="105">
        <v>8.4825576724032725</v>
      </c>
      <c r="S91" s="105">
        <v>8.9931674474540966</v>
      </c>
      <c r="T91" s="105">
        <v>8.5387028963287506</v>
      </c>
      <c r="U91" s="105">
        <v>8.0542881181704065</v>
      </c>
      <c r="V91" s="105">
        <v>7.5673871741772007</v>
      </c>
      <c r="W91" s="105">
        <v>7.1096350681861447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12.78002606658025</v>
      </c>
      <c r="D92" s="102">
        <v>12.574786186180269</v>
      </c>
      <c r="E92" s="102">
        <v>12.277746739172217</v>
      </c>
      <c r="F92" s="102">
        <v>13.82899776274051</v>
      </c>
      <c r="G92" s="102">
        <v>12.52338394921707</v>
      </c>
      <c r="H92" s="102">
        <v>12.239089045643627</v>
      </c>
      <c r="I92" s="102">
        <v>11.218986970685011</v>
      </c>
      <c r="J92" s="102">
        <v>10.693063169979391</v>
      </c>
      <c r="K92" s="102">
        <v>10.729187917543104</v>
      </c>
      <c r="L92" s="102">
        <v>11.496150010286925</v>
      </c>
      <c r="M92" s="102">
        <v>12.649120219274353</v>
      </c>
      <c r="N92" s="102">
        <v>11.723148613809343</v>
      </c>
      <c r="O92" s="102">
        <v>11.175691600729502</v>
      </c>
      <c r="P92" s="102">
        <v>10.122544562902759</v>
      </c>
      <c r="Q92" s="102">
        <v>10.206733682876775</v>
      </c>
      <c r="R92" s="102">
        <v>10.354330000558132</v>
      </c>
      <c r="S92" s="102">
        <v>10.496301276515473</v>
      </c>
      <c r="T92" s="102">
        <v>10.413831167065796</v>
      </c>
      <c r="U92" s="102">
        <v>9.8161172136882122</v>
      </c>
      <c r="V92" s="102">
        <v>9.4240192826139033</v>
      </c>
      <c r="W92" s="102">
        <v>8.5957552304898215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12.780515826104335</v>
      </c>
      <c r="D93" s="105">
        <v>12.575375700182924</v>
      </c>
      <c r="E93" s="105">
        <v>12.279713751875308</v>
      </c>
      <c r="F93" s="105">
        <v>13.8326192576791</v>
      </c>
      <c r="G93" s="105">
        <v>12.531836298381158</v>
      </c>
      <c r="H93" s="105">
        <v>12.24763870990571</v>
      </c>
      <c r="I93" s="105">
        <v>11.233934018762977</v>
      </c>
      <c r="J93" s="105">
        <v>10.707405925014616</v>
      </c>
      <c r="K93" s="105">
        <v>10.739807220145527</v>
      </c>
      <c r="L93" s="105">
        <v>11.503834911384214</v>
      </c>
      <c r="M93" s="105">
        <v>12.652402942372662</v>
      </c>
      <c r="N93" s="105">
        <v>11.724871747812998</v>
      </c>
      <c r="O93" s="105">
        <v>11.177705796974202</v>
      </c>
      <c r="P93" s="105">
        <v>10.125277493412975</v>
      </c>
      <c r="Q93" s="105">
        <v>10.2163196263706</v>
      </c>
      <c r="R93" s="105">
        <v>10.365195150942695</v>
      </c>
      <c r="S93" s="105">
        <v>10.505009407612533</v>
      </c>
      <c r="T93" s="105">
        <v>10.419918919196157</v>
      </c>
      <c r="U93" s="105">
        <v>9.8158823002866633</v>
      </c>
      <c r="V93" s="105">
        <v>9.4304400287966015</v>
      </c>
      <c r="W93" s="105">
        <v>8.6154598147430939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1.9989159572334438</v>
      </c>
      <c r="D94" s="99">
        <v>2.3128043745226723</v>
      </c>
      <c r="E94" s="99">
        <v>1.8918027058042852</v>
      </c>
      <c r="F94" s="99">
        <v>2.6684109192053214</v>
      </c>
      <c r="G94" s="99">
        <v>2.0619481042916723</v>
      </c>
      <c r="H94" s="99">
        <v>2.0467522125110547</v>
      </c>
      <c r="I94" s="99">
        <v>1.8872524063756042</v>
      </c>
      <c r="J94" s="99">
        <v>2.2672216201963402</v>
      </c>
      <c r="K94" s="99">
        <v>1.9134268192609083</v>
      </c>
      <c r="L94" s="99">
        <v>1.8995049431654929</v>
      </c>
      <c r="M94" s="99">
        <v>2.4657759893192615</v>
      </c>
      <c r="N94" s="99">
        <v>1.7704760912792583</v>
      </c>
      <c r="O94" s="99">
        <v>1.6722480426969839</v>
      </c>
      <c r="P94" s="99">
        <v>2.2498539910626909</v>
      </c>
      <c r="Q94" s="99">
        <v>1.6436818028636084</v>
      </c>
      <c r="R94" s="99">
        <v>1.6120034063114266</v>
      </c>
      <c r="S94" s="99">
        <v>1.747314615276113</v>
      </c>
      <c r="T94" s="99">
        <v>1.5794473371301103</v>
      </c>
      <c r="U94" s="99">
        <v>1.6793532477713242</v>
      </c>
      <c r="V94" s="99">
        <v>1.5011996370079124</v>
      </c>
      <c r="W94" s="99">
        <v>1.6898718187662289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10.78159986887089</v>
      </c>
      <c r="D95" s="99">
        <v>10.262571325660248</v>
      </c>
      <c r="E95" s="99">
        <v>10.387911046071023</v>
      </c>
      <c r="F95" s="99">
        <v>11.164208338473781</v>
      </c>
      <c r="G95" s="99">
        <v>10.469888194089487</v>
      </c>
      <c r="H95" s="99">
        <v>10.200886497394656</v>
      </c>
      <c r="I95" s="99">
        <v>9.3466816123873713</v>
      </c>
      <c r="J95" s="99">
        <v>8.4401843048182741</v>
      </c>
      <c r="K95" s="99">
        <v>8.8263804008846183</v>
      </c>
      <c r="L95" s="99">
        <v>9.6043299682187211</v>
      </c>
      <c r="M95" s="99">
        <v>10.186626953053398</v>
      </c>
      <c r="N95" s="99">
        <v>9.9543956565337375</v>
      </c>
      <c r="O95" s="99">
        <v>9.5054577542772183</v>
      </c>
      <c r="P95" s="99">
        <v>7.8754235023502819</v>
      </c>
      <c r="Q95" s="99">
        <v>8.5726378235069909</v>
      </c>
      <c r="R95" s="99">
        <v>8.7531917446312679</v>
      </c>
      <c r="S95" s="99">
        <v>8.7576947923364177</v>
      </c>
      <c r="T95" s="99">
        <v>8.840471582066046</v>
      </c>
      <c r="U95" s="99">
        <v>8.1365290525153373</v>
      </c>
      <c r="V95" s="99">
        <v>7.9292403917886904</v>
      </c>
      <c r="W95" s="99">
        <v>6.9255879959768647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12.452213847909507</v>
      </c>
      <c r="D96" s="102">
        <v>13.030614726904998</v>
      </c>
      <c r="E96" s="102">
        <v>12.188498320736008</v>
      </c>
      <c r="F96" s="102">
        <v>12.782327961479591</v>
      </c>
      <c r="G96" s="102">
        <v>12.197610099246482</v>
      </c>
      <c r="H96" s="102">
        <v>12.075867378298645</v>
      </c>
      <c r="I96" s="102">
        <v>11.473900046677244</v>
      </c>
      <c r="J96" s="102">
        <v>11.225579404781566</v>
      </c>
      <c r="K96" s="102">
        <v>10.956486385226537</v>
      </c>
      <c r="L96" s="102">
        <v>11.539635205564453</v>
      </c>
      <c r="M96" s="102">
        <v>12.193633688260013</v>
      </c>
      <c r="N96" s="102">
        <v>11.454288669100842</v>
      </c>
      <c r="O96" s="102">
        <v>10.962046575564695</v>
      </c>
      <c r="P96" s="102">
        <v>10.989796532528722</v>
      </c>
      <c r="Q96" s="102">
        <v>10.475482079866181</v>
      </c>
      <c r="R96" s="102">
        <v>10.399996072855121</v>
      </c>
      <c r="S96" s="102">
        <v>10.328382611448472</v>
      </c>
      <c r="T96" s="102">
        <v>10.110734216932443</v>
      </c>
      <c r="U96" s="102">
        <v>10.027775628652332</v>
      </c>
      <c r="V96" s="102">
        <v>9.570077199953646</v>
      </c>
      <c r="W96" s="102">
        <v>8.3828800655193412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12.453022477964952</v>
      </c>
      <c r="D97" s="105">
        <v>13.032392992383445</v>
      </c>
      <c r="E97" s="105">
        <v>12.191572878867433</v>
      </c>
      <c r="F97" s="105">
        <v>12.78572189198443</v>
      </c>
      <c r="G97" s="105">
        <v>12.205796769613293</v>
      </c>
      <c r="H97" s="105">
        <v>12.082133524683691</v>
      </c>
      <c r="I97" s="105">
        <v>11.486040892910543</v>
      </c>
      <c r="J97" s="105">
        <v>11.240539834921387</v>
      </c>
      <c r="K97" s="105">
        <v>10.971169028125015</v>
      </c>
      <c r="L97" s="105">
        <v>11.558288007940982</v>
      </c>
      <c r="M97" s="105">
        <v>12.201286602730228</v>
      </c>
      <c r="N97" s="105">
        <v>11.457068695153142</v>
      </c>
      <c r="O97" s="105">
        <v>10.962562133797174</v>
      </c>
      <c r="P97" s="105">
        <v>11.005570951077472</v>
      </c>
      <c r="Q97" s="105">
        <v>10.482995828205215</v>
      </c>
      <c r="R97" s="105">
        <v>10.42021545080013</v>
      </c>
      <c r="S97" s="105">
        <v>10.359051476081936</v>
      </c>
      <c r="T97" s="105">
        <v>10.142704046974989</v>
      </c>
      <c r="U97" s="105">
        <v>10.041234914390838</v>
      </c>
      <c r="V97" s="105">
        <v>9.5827339914474781</v>
      </c>
      <c r="W97" s="105">
        <v>8.4192786905284258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1.9466104704925635</v>
      </c>
      <c r="D98" s="99">
        <v>2.3977439683425339</v>
      </c>
      <c r="E98" s="99">
        <v>1.8769792426007517</v>
      </c>
      <c r="F98" s="99">
        <v>2.4653681050169154</v>
      </c>
      <c r="G98" s="99">
        <v>2.006382251742036</v>
      </c>
      <c r="H98" s="99">
        <v>2.0177112898797716</v>
      </c>
      <c r="I98" s="99">
        <v>1.9309505339817148</v>
      </c>
      <c r="J98" s="99">
        <v>2.3904025983520563</v>
      </c>
      <c r="K98" s="99">
        <v>1.9572333845329635</v>
      </c>
      <c r="L98" s="99">
        <v>1.90475010128453</v>
      </c>
      <c r="M98" s="99">
        <v>2.3777365904589565</v>
      </c>
      <c r="N98" s="99">
        <v>1.7205738910932276</v>
      </c>
      <c r="O98" s="99">
        <v>1.6202561680586416</v>
      </c>
      <c r="P98" s="99">
        <v>2.4719998332961897</v>
      </c>
      <c r="Q98" s="99">
        <v>1.6877837836604075</v>
      </c>
      <c r="R98" s="99">
        <v>1.6153321525270818</v>
      </c>
      <c r="S98" s="99">
        <v>1.721426741051542</v>
      </c>
      <c r="T98" s="99">
        <v>1.5217514591662549</v>
      </c>
      <c r="U98" s="99">
        <v>1.7209398030017857</v>
      </c>
      <c r="V98" s="99">
        <v>1.518102794082856</v>
      </c>
      <c r="W98" s="99">
        <v>1.6622034193301134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10.50641200747239</v>
      </c>
      <c r="D99" s="99">
        <v>10.634649024040908</v>
      </c>
      <c r="E99" s="99">
        <v>10.314593636266682</v>
      </c>
      <c r="F99" s="99">
        <v>10.320353786967514</v>
      </c>
      <c r="G99" s="99">
        <v>10.199414517871256</v>
      </c>
      <c r="H99" s="99">
        <v>10.064422234803919</v>
      </c>
      <c r="I99" s="99">
        <v>9.5550903589288296</v>
      </c>
      <c r="J99" s="99">
        <v>8.8501372365693314</v>
      </c>
      <c r="K99" s="99">
        <v>9.0139356435920543</v>
      </c>
      <c r="L99" s="99">
        <v>9.6535379066564513</v>
      </c>
      <c r="M99" s="99">
        <v>9.8235500122712711</v>
      </c>
      <c r="N99" s="99">
        <v>9.7364948040599124</v>
      </c>
      <c r="O99" s="99">
        <v>9.3423059657385341</v>
      </c>
      <c r="P99" s="99">
        <v>8.5335711177812801</v>
      </c>
      <c r="Q99" s="99">
        <v>8.7952120445448081</v>
      </c>
      <c r="R99" s="99">
        <v>8.8048832982730492</v>
      </c>
      <c r="S99" s="99">
        <v>8.6376247350303963</v>
      </c>
      <c r="T99" s="99">
        <v>8.6209525878087341</v>
      </c>
      <c r="U99" s="99">
        <v>8.3202951113890506</v>
      </c>
      <c r="V99" s="99">
        <v>8.064631197364621</v>
      </c>
      <c r="W99" s="99">
        <v>6.7570752711983131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6.7721138244525809</v>
      </c>
      <c r="D100" s="123">
        <v>6.8617366673396223</v>
      </c>
      <c r="E100" s="123">
        <v>6.3872522075566129</v>
      </c>
      <c r="F100" s="123">
        <v>7.2148025578293922</v>
      </c>
      <c r="G100" s="123">
        <v>6.1611338547107541</v>
      </c>
      <c r="H100" s="123">
        <v>6.4262927576240205</v>
      </c>
      <c r="I100" s="123">
        <v>5.9501263336283658</v>
      </c>
      <c r="J100" s="123">
        <v>5.4707394916675369</v>
      </c>
      <c r="K100" s="123">
        <v>5.3145651715491482</v>
      </c>
      <c r="L100" s="123">
        <v>5.0541396204284723</v>
      </c>
      <c r="M100" s="123">
        <v>4.9648179478201664</v>
      </c>
      <c r="N100" s="123">
        <v>4.3197998085013571</v>
      </c>
      <c r="O100" s="123">
        <v>4.6464281393196538</v>
      </c>
      <c r="P100" s="123">
        <v>4.1817809811366367</v>
      </c>
      <c r="Q100" s="123">
        <v>4.2520255447225299</v>
      </c>
      <c r="R100" s="123">
        <v>4.2196752917725</v>
      </c>
      <c r="S100" s="123">
        <v>4.7852390206789925</v>
      </c>
      <c r="T100" s="123">
        <v>4.7422833930858053</v>
      </c>
      <c r="U100" s="123">
        <v>4.6643364917636481</v>
      </c>
      <c r="V100" s="123">
        <v>4.7429786592727554</v>
      </c>
      <c r="W100" s="123">
        <v>4.5389665395324634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6.3798545762251706</v>
      </c>
      <c r="D101" s="99">
        <v>7.2815744535339206</v>
      </c>
      <c r="E101" s="99">
        <v>6.2582547920056619</v>
      </c>
      <c r="F101" s="99">
        <v>6.362620163066568</v>
      </c>
      <c r="G101" s="99">
        <v>6.0998327371346157</v>
      </c>
      <c r="H101" s="99">
        <v>5.9734760807192648</v>
      </c>
      <c r="I101" s="99">
        <v>6.3232290864406169</v>
      </c>
      <c r="J101" s="99">
        <v>5.4028581969337592</v>
      </c>
      <c r="K101" s="99">
        <v>5.4253889999115463</v>
      </c>
      <c r="L101" s="99">
        <v>5.829463938669881</v>
      </c>
      <c r="M101" s="99">
        <v>4.6189971096121853</v>
      </c>
      <c r="N101" s="99">
        <v>4.2104678480952096</v>
      </c>
      <c r="O101" s="99">
        <v>4.4674552617358803</v>
      </c>
      <c r="P101" s="99">
        <v>4.4412359441179863</v>
      </c>
      <c r="Q101" s="99">
        <v>4.3468156720507949</v>
      </c>
      <c r="R101" s="99">
        <v>4.2480978092512176</v>
      </c>
      <c r="S101" s="99">
        <v>4.804721771374866</v>
      </c>
      <c r="T101" s="99">
        <v>4.6248613143691335</v>
      </c>
      <c r="U101" s="99">
        <v>4.6769296226152184</v>
      </c>
      <c r="V101" s="99">
        <v>4.4906614861617147</v>
      </c>
      <c r="W101" s="99">
        <v>4.8245362570895853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6.6702182308505842</v>
      </c>
      <c r="D102" s="99">
        <v>6.7636555483750094</v>
      </c>
      <c r="E102" s="99">
        <v>6.5621605554951232</v>
      </c>
      <c r="F102" s="99">
        <v>7.0106142280234813</v>
      </c>
      <c r="G102" s="99">
        <v>6.5228400062093783</v>
      </c>
      <c r="H102" s="99">
        <v>6.255682989347954</v>
      </c>
      <c r="I102" s="99">
        <v>5.6885649105455238</v>
      </c>
      <c r="J102" s="99">
        <v>5.5478760616996059</v>
      </c>
      <c r="K102" s="99">
        <v>5.2139324219905836</v>
      </c>
      <c r="L102" s="99">
        <v>5.0718460819458686</v>
      </c>
      <c r="M102" s="99">
        <v>5.1118845945446534</v>
      </c>
      <c r="N102" s="99">
        <v>4.4019545027101037</v>
      </c>
      <c r="O102" s="99">
        <v>4.3485074165186361</v>
      </c>
      <c r="P102" s="99">
        <v>4.434675574207378</v>
      </c>
      <c r="Q102" s="99">
        <v>4.1880329014788389</v>
      </c>
      <c r="R102" s="99">
        <v>4.3230032631263535</v>
      </c>
      <c r="S102" s="99">
        <v>4.6442126110240638</v>
      </c>
      <c r="T102" s="99">
        <v>4.7497508684686629</v>
      </c>
      <c r="U102" s="99">
        <v>4.6812308179744662</v>
      </c>
      <c r="V102" s="99">
        <v>4.7356472411700556</v>
      </c>
      <c r="W102" s="99">
        <v>4.5145218171047583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6.8344314169556943</v>
      </c>
      <c r="D103" s="110">
        <v>6.8976150312547357</v>
      </c>
      <c r="E103" s="110">
        <v>6.2530449410537088</v>
      </c>
      <c r="F103" s="110">
        <v>7.4544381979661871</v>
      </c>
      <c r="G103" s="110">
        <v>6.0138494391234723</v>
      </c>
      <c r="H103" s="110">
        <v>6.5236888619009337</v>
      </c>
      <c r="I103" s="110">
        <v>6.0245296448907446</v>
      </c>
      <c r="J103" s="110">
        <v>5.3832376582164505</v>
      </c>
      <c r="K103" s="110">
        <v>5.3790828189723161</v>
      </c>
      <c r="L103" s="110">
        <v>5.0158252233308431</v>
      </c>
      <c r="M103" s="110">
        <v>4.9034119717280378</v>
      </c>
      <c r="N103" s="110">
        <v>4.2795930400310791</v>
      </c>
      <c r="O103" s="110">
        <v>4.8057416199648442</v>
      </c>
      <c r="P103" s="110">
        <v>4.0044261305059647</v>
      </c>
      <c r="Q103" s="110">
        <v>4.2705604801164121</v>
      </c>
      <c r="R103" s="110">
        <v>4.1537673018398014</v>
      </c>
      <c r="S103" s="110">
        <v>4.8367346067597703</v>
      </c>
      <c r="T103" s="110">
        <v>4.7454794087981256</v>
      </c>
      <c r="U103" s="110">
        <v>4.6565500509454543</v>
      </c>
      <c r="V103" s="110">
        <v>4.7630707292924876</v>
      </c>
      <c r="W103" s="110">
        <v>4.5302276350547679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74.252515951081563</v>
      </c>
      <c r="D105" s="118">
        <f t="shared" si="35"/>
        <v>78.626993907726828</v>
      </c>
      <c r="E105" s="118">
        <f t="shared" si="35"/>
        <v>89.706071834890466</v>
      </c>
      <c r="F105" s="118">
        <f t="shared" si="35"/>
        <v>82.163175767408092</v>
      </c>
      <c r="G105" s="118">
        <f t="shared" si="35"/>
        <v>83.031674000303155</v>
      </c>
      <c r="H105" s="118">
        <f t="shared" si="35"/>
        <v>83.814869665883336</v>
      </c>
      <c r="I105" s="118">
        <f t="shared" si="35"/>
        <v>83.665322418235689</v>
      </c>
      <c r="J105" s="118">
        <f t="shared" si="35"/>
        <v>88.218469872487944</v>
      </c>
      <c r="K105" s="118">
        <f t="shared" si="35"/>
        <v>94.389001572937474</v>
      </c>
      <c r="L105" s="118">
        <f t="shared" si="35"/>
        <v>0</v>
      </c>
      <c r="M105" s="118">
        <f t="shared" si="35"/>
        <v>72.692151303567812</v>
      </c>
      <c r="N105" s="118">
        <f t="shared" si="35"/>
        <v>91.086607131505019</v>
      </c>
      <c r="O105" s="118">
        <f t="shared" si="35"/>
        <v>91.274482747834327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69.144378334164173</v>
      </c>
      <c r="S105" s="118">
        <f t="shared" si="36"/>
        <v>67.584366349127095</v>
      </c>
      <c r="T105" s="118">
        <f t="shared" si="36"/>
        <v>72.453468768092932</v>
      </c>
      <c r="U105" s="118">
        <f t="shared" si="36"/>
        <v>66.386111919819029</v>
      </c>
      <c r="V105" s="118">
        <f t="shared" si="36"/>
        <v>57.653463363162757</v>
      </c>
      <c r="W105" s="118">
        <f t="shared" ref="W105" si="37">W106+W109+W111+W120</f>
        <v>49.402640043913621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52.813096378069758</v>
      </c>
      <c r="D106" s="123">
        <f t="shared" si="38"/>
        <v>54.57797150703847</v>
      </c>
      <c r="E106" s="123">
        <f t="shared" si="38"/>
        <v>58.652498600239866</v>
      </c>
      <c r="F106" s="123">
        <f t="shared" si="38"/>
        <v>59.463758146860926</v>
      </c>
      <c r="G106" s="123">
        <f t="shared" si="38"/>
        <v>62.251657309013709</v>
      </c>
      <c r="H106" s="123">
        <f t="shared" si="38"/>
        <v>61.704799074922434</v>
      </c>
      <c r="I106" s="123">
        <f t="shared" si="38"/>
        <v>62.044178893018035</v>
      </c>
      <c r="J106" s="123">
        <f t="shared" si="38"/>
        <v>65.774134468915136</v>
      </c>
      <c r="K106" s="123">
        <f t="shared" si="38"/>
        <v>72.113732593696042</v>
      </c>
      <c r="L106" s="123">
        <f t="shared" si="38"/>
        <v>0</v>
      </c>
      <c r="M106" s="123">
        <f t="shared" si="38"/>
        <v>54.220916144443272</v>
      </c>
      <c r="N106" s="123">
        <f t="shared" si="38"/>
        <v>69.253405860262703</v>
      </c>
      <c r="O106" s="123">
        <f t="shared" si="38"/>
        <v>71.034859639737775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51.980216853258817</v>
      </c>
      <c r="S106" s="123">
        <f t="shared" si="39"/>
        <v>48.781293890901274</v>
      </c>
      <c r="T106" s="123">
        <f t="shared" si="39"/>
        <v>51.751875234384578</v>
      </c>
      <c r="U106" s="123">
        <f t="shared" si="39"/>
        <v>47.438643988842344</v>
      </c>
      <c r="V106" s="123">
        <f t="shared" si="39"/>
        <v>40.768372733591107</v>
      </c>
      <c r="W106" s="123">
        <f t="shared" ref="W106" si="40">SUM(W107:W108)</f>
        <v>35.566023102986364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52.549222679577639</v>
      </c>
      <c r="D107" s="99">
        <v>54.308612084769798</v>
      </c>
      <c r="E107" s="99">
        <v>58.391026760766103</v>
      </c>
      <c r="F107" s="99">
        <v>59.183463467897205</v>
      </c>
      <c r="G107" s="99">
        <v>61.962326051754914</v>
      </c>
      <c r="H107" s="99">
        <v>61.426753773255385</v>
      </c>
      <c r="I107" s="99">
        <v>61.772027830819148</v>
      </c>
      <c r="J107" s="99">
        <v>65.498580967252295</v>
      </c>
      <c r="K107" s="99">
        <v>71.815748603839552</v>
      </c>
      <c r="L107" s="99">
        <v>0</v>
      </c>
      <c r="M107" s="99">
        <v>53.992214367559349</v>
      </c>
      <c r="N107" s="99">
        <v>68.979260017674974</v>
      </c>
      <c r="O107" s="99">
        <v>70.735806358814742</v>
      </c>
      <c r="P107" s="99">
        <v>0</v>
      </c>
      <c r="Q107" s="99">
        <v>0</v>
      </c>
      <c r="R107" s="99">
        <v>51.77815380168218</v>
      </c>
      <c r="S107" s="99">
        <v>48.593317696074379</v>
      </c>
      <c r="T107" s="99">
        <v>51.554723404672131</v>
      </c>
      <c r="U107" s="99">
        <v>47.256953883765512</v>
      </c>
      <c r="V107" s="99">
        <v>40.613146783202126</v>
      </c>
      <c r="W107" s="99">
        <v>35.435300346573754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0.26387369849212011</v>
      </c>
      <c r="D108" s="99">
        <v>0.26935942226867104</v>
      </c>
      <c r="E108" s="99">
        <v>0.26147183947376107</v>
      </c>
      <c r="F108" s="99">
        <v>0.2802946789637174</v>
      </c>
      <c r="G108" s="99">
        <v>0.28933125725879771</v>
      </c>
      <c r="H108" s="99">
        <v>0.27804530166704661</v>
      </c>
      <c r="I108" s="99">
        <v>0.27215106219888729</v>
      </c>
      <c r="J108" s="99">
        <v>0.27555350166284193</v>
      </c>
      <c r="K108" s="99">
        <v>0.29798398985649288</v>
      </c>
      <c r="L108" s="99">
        <v>0</v>
      </c>
      <c r="M108" s="99">
        <v>0.22870177688392507</v>
      </c>
      <c r="N108" s="99">
        <v>0.27414584258772945</v>
      </c>
      <c r="O108" s="99">
        <v>0.29905328092303124</v>
      </c>
      <c r="P108" s="99">
        <v>0</v>
      </c>
      <c r="Q108" s="99">
        <v>0</v>
      </c>
      <c r="R108" s="99">
        <v>0.20206305157663484</v>
      </c>
      <c r="S108" s="99">
        <v>0.18797619482689187</v>
      </c>
      <c r="T108" s="99">
        <v>0.19715182971244474</v>
      </c>
      <c r="U108" s="99">
        <v>0.18169010507683206</v>
      </c>
      <c r="V108" s="99">
        <v>0.15522595038898088</v>
      </c>
      <c r="W108" s="99">
        <v>0.13072275641260844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2.1871385819075835</v>
      </c>
      <c r="D109" s="123">
        <f t="shared" si="41"/>
        <v>4.2249354647014439</v>
      </c>
      <c r="E109" s="123">
        <f t="shared" si="41"/>
        <v>12.632646708637546</v>
      </c>
      <c r="F109" s="123">
        <f t="shared" si="41"/>
        <v>2.7259200607824061</v>
      </c>
      <c r="G109" s="123">
        <f t="shared" si="41"/>
        <v>2.5421248033739787</v>
      </c>
      <c r="H109" s="123">
        <f t="shared" si="41"/>
        <v>3.6256516042128828</v>
      </c>
      <c r="I109" s="123">
        <f t="shared" si="41"/>
        <v>4.0348786029891075</v>
      </c>
      <c r="J109" s="123">
        <f t="shared" si="41"/>
        <v>5.4255210784781367</v>
      </c>
      <c r="K109" s="123">
        <f t="shared" si="41"/>
        <v>4.4782153192490828</v>
      </c>
      <c r="L109" s="123">
        <f t="shared" si="41"/>
        <v>0</v>
      </c>
      <c r="M109" s="123">
        <f t="shared" si="41"/>
        <v>1.7459950311014616</v>
      </c>
      <c r="N109" s="123">
        <f t="shared" si="41"/>
        <v>5.2742956751317021</v>
      </c>
      <c r="O109" s="123">
        <f t="shared" si="41"/>
        <v>3.3690515610261675</v>
      </c>
      <c r="P109" s="123">
        <f t="shared" si="41"/>
        <v>0</v>
      </c>
      <c r="Q109" s="123">
        <f t="shared" si="41"/>
        <v>0</v>
      </c>
      <c r="R109" s="123">
        <f t="shared" si="41"/>
        <v>2.7977407513247736</v>
      </c>
      <c r="S109" s="123">
        <f t="shared" si="41"/>
        <v>3.942030731126656</v>
      </c>
      <c r="T109" s="123">
        <f t="shared" si="41"/>
        <v>5.4090327491253056</v>
      </c>
      <c r="U109" s="123">
        <f t="shared" si="41"/>
        <v>4.2136849629940807</v>
      </c>
      <c r="V109" s="123">
        <f t="shared" si="41"/>
        <v>2.8033005502377644</v>
      </c>
      <c r="W109" s="123">
        <f t="shared" si="41"/>
        <v>0.92468475646410686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2.1871385819075835</v>
      </c>
      <c r="D110" s="99">
        <f>RES_hhdet_in_tesh!D110/RES_summary!D$21</f>
        <v>4.2249354647014439</v>
      </c>
      <c r="E110" s="99">
        <f>RES_hhdet_in_tesh!E110/RES_summary!E$21</f>
        <v>12.632646708637546</v>
      </c>
      <c r="F110" s="99">
        <f>RES_hhdet_in_tesh!F110/RES_summary!F$21</f>
        <v>2.7259200607824061</v>
      </c>
      <c r="G110" s="99">
        <f>RES_hhdet_in_tesh!G110/RES_summary!G$21</f>
        <v>2.5421248033739787</v>
      </c>
      <c r="H110" s="99">
        <f>RES_hhdet_in_tesh!H110/RES_summary!H$21</f>
        <v>3.6256516042128828</v>
      </c>
      <c r="I110" s="99">
        <f>RES_hhdet_in_tesh!I110/RES_summary!I$21</f>
        <v>4.0348786029891075</v>
      </c>
      <c r="J110" s="99">
        <f>RES_hhdet_in_tesh!J110/RES_summary!J$21</f>
        <v>5.4255210784781367</v>
      </c>
      <c r="K110" s="99">
        <f>RES_hhdet_in_tesh!K110/RES_summary!K$21</f>
        <v>4.4782153192490828</v>
      </c>
      <c r="L110" s="99">
        <f>RES_hhdet_in_tesh!L110/RES_summary!L$21</f>
        <v>0</v>
      </c>
      <c r="M110" s="99">
        <f>RES_hhdet_in_tesh!M110/RES_summary!M$21</f>
        <v>1.7459950311014616</v>
      </c>
      <c r="N110" s="99">
        <f>RES_hhdet_in_tesh!N110/RES_summary!N$21</f>
        <v>5.2742956751317021</v>
      </c>
      <c r="O110" s="99">
        <f>RES_hhdet_in_tesh!O110/RES_summary!O$21</f>
        <v>3.3690515610261675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2.7977407513247736</v>
      </c>
      <c r="S110" s="99">
        <f>RES_hhdet_in_tesh!S110/RES_summary!S$21</f>
        <v>3.942030731126656</v>
      </c>
      <c r="T110" s="99">
        <f>RES_hhdet_in_tesh!T110/RES_summary!T$21</f>
        <v>5.4090327491253056</v>
      </c>
      <c r="U110" s="99">
        <f>RES_hhdet_in_tesh!U110/RES_summary!U$21</f>
        <v>4.2136849629940807</v>
      </c>
      <c r="V110" s="99">
        <f>RES_hhdet_in_tesh!V110/RES_summary!V$21</f>
        <v>2.8033005502377644</v>
      </c>
      <c r="W110" s="99">
        <f>RES_hhdet_in_tesh!W110/RES_summary!W$21</f>
        <v>0.92468475646410686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12.470977369653125</v>
      </c>
      <c r="D111" s="123">
        <v>12.973751722219138</v>
      </c>
      <c r="E111" s="123">
        <v>12.035403464484441</v>
      </c>
      <c r="F111" s="123">
        <v>12.703986015941355</v>
      </c>
      <c r="G111" s="123">
        <v>12.071345278666232</v>
      </c>
      <c r="H111" s="123">
        <v>12.036188088963954</v>
      </c>
      <c r="I111" s="123">
        <v>11.654661693220527</v>
      </c>
      <c r="J111" s="123">
        <v>11.541497579173551</v>
      </c>
      <c r="K111" s="123">
        <v>12.49303920328445</v>
      </c>
      <c r="L111" s="123">
        <v>0</v>
      </c>
      <c r="M111" s="123">
        <v>11.743650922738809</v>
      </c>
      <c r="N111" s="123">
        <v>12.232250455049154</v>
      </c>
      <c r="O111" s="123">
        <v>12.217241328254271</v>
      </c>
      <c r="P111" s="123">
        <v>0</v>
      </c>
      <c r="Q111" s="123">
        <v>0</v>
      </c>
      <c r="R111" s="123">
        <v>10.151113078182034</v>
      </c>
      <c r="S111" s="123">
        <v>10.07741663640442</v>
      </c>
      <c r="T111" s="123">
        <v>10.545755750369922</v>
      </c>
      <c r="U111" s="123">
        <v>10.069573368648841</v>
      </c>
      <c r="V111" s="123">
        <v>9.3273381605941612</v>
      </c>
      <c r="W111" s="123">
        <v>8.3861021784343865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12.593802983293436</v>
      </c>
      <c r="D112" s="99">
        <v>12.923206829165037</v>
      </c>
      <c r="E112" s="99">
        <v>11.652666323855517</v>
      </c>
      <c r="F112" s="99">
        <v>12.029566498211551</v>
      </c>
      <c r="G112" s="99">
        <v>11.109492586868026</v>
      </c>
      <c r="H112" s="99">
        <v>11.758593249084548</v>
      </c>
      <c r="I112" s="99">
        <v>11.751455629364163</v>
      </c>
      <c r="J112" s="99">
        <v>11.541497579173551</v>
      </c>
      <c r="K112" s="99">
        <v>12.49303920328445</v>
      </c>
      <c r="L112" s="99">
        <v>0</v>
      </c>
      <c r="M112" s="99">
        <v>11.164008379287232</v>
      </c>
      <c r="N112" s="99">
        <v>12.898545314232981</v>
      </c>
      <c r="O112" s="99">
        <v>13.053951903675243</v>
      </c>
      <c r="P112" s="99">
        <v>0</v>
      </c>
      <c r="Q112" s="99">
        <v>0</v>
      </c>
      <c r="R112" s="99">
        <v>10.104197366960353</v>
      </c>
      <c r="S112" s="99">
        <v>9.915529411479314</v>
      </c>
      <c r="T112" s="99">
        <v>10.614080402518217</v>
      </c>
      <c r="U112" s="99">
        <v>10.08357356211344</v>
      </c>
      <c r="V112" s="99">
        <v>9.1804496032925087</v>
      </c>
      <c r="W112" s="99">
        <v>8.3758795605912759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10.228727518207988</v>
      </c>
      <c r="S113" s="99">
        <v>0</v>
      </c>
      <c r="T113" s="99">
        <v>0</v>
      </c>
      <c r="U113" s="99">
        <v>0</v>
      </c>
      <c r="V113" s="99">
        <v>0</v>
      </c>
      <c r="W113" s="99">
        <v>8.5810453718038229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1.5535782715710535</v>
      </c>
      <c r="S114" s="102">
        <v>0</v>
      </c>
      <c r="T114" s="102">
        <v>0</v>
      </c>
      <c r="U114" s="102">
        <v>0</v>
      </c>
      <c r="V114" s="102">
        <v>0</v>
      </c>
      <c r="W114" s="102">
        <v>0.14282858279782537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8.6751492466369342</v>
      </c>
      <c r="S115" s="105">
        <v>0</v>
      </c>
      <c r="T115" s="105">
        <v>0</v>
      </c>
      <c r="U115" s="105">
        <v>0</v>
      </c>
      <c r="V115" s="105">
        <v>0</v>
      </c>
      <c r="W115" s="105">
        <v>8.4382167890059971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12.452213847909507</v>
      </c>
      <c r="D116" s="102">
        <v>13.030614726904993</v>
      </c>
      <c r="E116" s="102">
        <v>12.188498320736009</v>
      </c>
      <c r="F116" s="102">
        <v>12.78232796147959</v>
      </c>
      <c r="G116" s="102">
        <v>12.197610099246484</v>
      </c>
      <c r="H116" s="102">
        <v>12.075867378298645</v>
      </c>
      <c r="I116" s="102">
        <v>11.473900046677246</v>
      </c>
      <c r="J116" s="102">
        <v>0</v>
      </c>
      <c r="K116" s="102">
        <v>0</v>
      </c>
      <c r="L116" s="102">
        <v>0</v>
      </c>
      <c r="M116" s="102">
        <v>12.193633688260013</v>
      </c>
      <c r="N116" s="102">
        <v>11.454288669100846</v>
      </c>
      <c r="O116" s="102">
        <v>10.962046575564697</v>
      </c>
      <c r="P116" s="102">
        <v>0</v>
      </c>
      <c r="Q116" s="102">
        <v>0</v>
      </c>
      <c r="R116" s="102">
        <v>10.399996072855123</v>
      </c>
      <c r="S116" s="102">
        <v>10.328382611448468</v>
      </c>
      <c r="T116" s="102">
        <v>10.110734216932443</v>
      </c>
      <c r="U116" s="102">
        <v>10.027775628652336</v>
      </c>
      <c r="V116" s="102">
        <v>9.570077199953646</v>
      </c>
      <c r="W116" s="102">
        <v>8.3828800655193447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12.453022477964954</v>
      </c>
      <c r="D117" s="105">
        <v>0</v>
      </c>
      <c r="E117" s="105">
        <v>0</v>
      </c>
      <c r="F117" s="105">
        <v>12.785721891984428</v>
      </c>
      <c r="G117" s="105">
        <v>12.205796769613292</v>
      </c>
      <c r="H117" s="105">
        <v>12.082133524683691</v>
      </c>
      <c r="I117" s="105">
        <v>11.486040892910543</v>
      </c>
      <c r="J117" s="105">
        <v>0</v>
      </c>
      <c r="K117" s="105">
        <v>0</v>
      </c>
      <c r="L117" s="105">
        <v>0</v>
      </c>
      <c r="M117" s="105">
        <v>12.201286602730228</v>
      </c>
      <c r="N117" s="105">
        <v>11.457068695153142</v>
      </c>
      <c r="O117" s="105">
        <v>10.962562133797174</v>
      </c>
      <c r="P117" s="105">
        <v>0</v>
      </c>
      <c r="Q117" s="105">
        <v>0</v>
      </c>
      <c r="R117" s="105">
        <v>10.42021545080013</v>
      </c>
      <c r="S117" s="105">
        <v>10.359051476081934</v>
      </c>
      <c r="T117" s="105">
        <v>10.142704046974989</v>
      </c>
      <c r="U117" s="105">
        <v>10.041234914390834</v>
      </c>
      <c r="V117" s="105">
        <v>9.5827339914474763</v>
      </c>
      <c r="W117" s="105">
        <v>8.4192786905284258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1.9466104704925635</v>
      </c>
      <c r="D118" s="99">
        <v>0</v>
      </c>
      <c r="E118" s="99">
        <v>0</v>
      </c>
      <c r="F118" s="99">
        <v>2.4653681050169154</v>
      </c>
      <c r="G118" s="99">
        <v>2.0063822517420355</v>
      </c>
      <c r="H118" s="99">
        <v>2.0177112898797716</v>
      </c>
      <c r="I118" s="99">
        <v>1.9309505339817157</v>
      </c>
      <c r="J118" s="99">
        <v>0</v>
      </c>
      <c r="K118" s="99">
        <v>0</v>
      </c>
      <c r="L118" s="99">
        <v>0</v>
      </c>
      <c r="M118" s="99">
        <v>2.3777365904589565</v>
      </c>
      <c r="N118" s="99">
        <v>1.7205738910932276</v>
      </c>
      <c r="O118" s="99">
        <v>1.6202561680586411</v>
      </c>
      <c r="P118" s="99">
        <v>0</v>
      </c>
      <c r="Q118" s="99">
        <v>0</v>
      </c>
      <c r="R118" s="99">
        <v>1.6153321525270816</v>
      </c>
      <c r="S118" s="99">
        <v>1.7214267410515418</v>
      </c>
      <c r="T118" s="99">
        <v>1.5217514591662549</v>
      </c>
      <c r="U118" s="99">
        <v>1.7209398030017855</v>
      </c>
      <c r="V118" s="99">
        <v>1.5181027940828558</v>
      </c>
      <c r="W118" s="99">
        <v>1.6622034193301132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10.506412007472388</v>
      </c>
      <c r="D119" s="99">
        <v>0</v>
      </c>
      <c r="E119" s="99">
        <v>0</v>
      </c>
      <c r="F119" s="99">
        <v>10.320353786967512</v>
      </c>
      <c r="G119" s="99">
        <v>10.199414517871256</v>
      </c>
      <c r="H119" s="99">
        <v>10.064422234803919</v>
      </c>
      <c r="I119" s="99">
        <v>9.5550903589288279</v>
      </c>
      <c r="J119" s="99">
        <v>0</v>
      </c>
      <c r="K119" s="99">
        <v>0</v>
      </c>
      <c r="L119" s="99">
        <v>0</v>
      </c>
      <c r="M119" s="99">
        <v>9.8235500122712711</v>
      </c>
      <c r="N119" s="99">
        <v>9.7364948040599124</v>
      </c>
      <c r="O119" s="99">
        <v>9.3423059657385323</v>
      </c>
      <c r="P119" s="99">
        <v>0</v>
      </c>
      <c r="Q119" s="99">
        <v>0</v>
      </c>
      <c r="R119" s="99">
        <v>8.8048832982730492</v>
      </c>
      <c r="S119" s="99">
        <v>8.6376247350303927</v>
      </c>
      <c r="T119" s="99">
        <v>8.6209525878087359</v>
      </c>
      <c r="U119" s="99">
        <v>8.3202951113890524</v>
      </c>
      <c r="V119" s="99">
        <v>8.064631197364621</v>
      </c>
      <c r="W119" s="99">
        <v>6.7570752711983104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6.7813036214510971</v>
      </c>
      <c r="D120" s="123">
        <v>6.8503352137677718</v>
      </c>
      <c r="E120" s="123">
        <v>6.3855230615286001</v>
      </c>
      <c r="F120" s="123">
        <v>7.2695115438233939</v>
      </c>
      <c r="G120" s="123">
        <v>6.1665466092492434</v>
      </c>
      <c r="H120" s="123">
        <v>6.4482308977840743</v>
      </c>
      <c r="I120" s="123">
        <v>5.9316032290080258</v>
      </c>
      <c r="J120" s="123">
        <v>5.4773167459211125</v>
      </c>
      <c r="K120" s="123">
        <v>5.3040144567078906</v>
      </c>
      <c r="L120" s="123">
        <v>0</v>
      </c>
      <c r="M120" s="123">
        <v>4.9815892052842692</v>
      </c>
      <c r="N120" s="123">
        <v>4.3266551410614724</v>
      </c>
      <c r="O120" s="123">
        <v>4.6533302188161079</v>
      </c>
      <c r="P120" s="123">
        <v>0</v>
      </c>
      <c r="Q120" s="123">
        <v>0</v>
      </c>
      <c r="R120" s="123">
        <v>4.2153076513985459</v>
      </c>
      <c r="S120" s="123">
        <v>4.7836250906947484</v>
      </c>
      <c r="T120" s="123">
        <v>4.7468050342131205</v>
      </c>
      <c r="U120" s="123">
        <v>4.6642095993337689</v>
      </c>
      <c r="V120" s="123">
        <v>4.7544519187397229</v>
      </c>
      <c r="W120" s="123">
        <v>4.5258300060287642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6.6702182308505824</v>
      </c>
      <c r="D121" s="99">
        <v>6.7636555483750094</v>
      </c>
      <c r="E121" s="99">
        <v>6.5621605554951232</v>
      </c>
      <c r="F121" s="99">
        <v>7.0106142280234813</v>
      </c>
      <c r="G121" s="99">
        <v>6.5228400062093792</v>
      </c>
      <c r="H121" s="99">
        <v>6.2556829893479549</v>
      </c>
      <c r="I121" s="99">
        <v>5.6885649105455238</v>
      </c>
      <c r="J121" s="99">
        <v>5.5478760616996068</v>
      </c>
      <c r="K121" s="99">
        <v>5.2139324219905818</v>
      </c>
      <c r="L121" s="99">
        <v>0</v>
      </c>
      <c r="M121" s="99">
        <v>5.1118845945446525</v>
      </c>
      <c r="N121" s="99">
        <v>4.4019545027101046</v>
      </c>
      <c r="O121" s="99">
        <v>4.3485074165186353</v>
      </c>
      <c r="P121" s="99">
        <v>0</v>
      </c>
      <c r="Q121" s="99">
        <v>0</v>
      </c>
      <c r="R121" s="99">
        <v>4.3230032631263535</v>
      </c>
      <c r="S121" s="99">
        <v>4.6442126110240629</v>
      </c>
      <c r="T121" s="99">
        <v>4.7497508684686629</v>
      </c>
      <c r="U121" s="99">
        <v>4.6812308179744653</v>
      </c>
      <c r="V121" s="99">
        <v>4.7356472411700556</v>
      </c>
      <c r="W121" s="99">
        <v>4.5145218171047592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6.8344314169556926</v>
      </c>
      <c r="D122" s="110">
        <v>6.8976150312547349</v>
      </c>
      <c r="E122" s="110">
        <v>6.2530449410537088</v>
      </c>
      <c r="F122" s="110">
        <v>7.4544381979661871</v>
      </c>
      <c r="G122" s="110">
        <v>6.0138494391234723</v>
      </c>
      <c r="H122" s="110">
        <v>6.5236888619009328</v>
      </c>
      <c r="I122" s="110">
        <v>6.0245296448907464</v>
      </c>
      <c r="J122" s="110">
        <v>5.3832376582164505</v>
      </c>
      <c r="K122" s="110">
        <v>5.3790828189723134</v>
      </c>
      <c r="L122" s="110">
        <v>0</v>
      </c>
      <c r="M122" s="110">
        <v>4.9034119717280396</v>
      </c>
      <c r="N122" s="110">
        <v>4.2795930400310782</v>
      </c>
      <c r="O122" s="110">
        <v>4.8057416199648433</v>
      </c>
      <c r="P122" s="110">
        <v>0</v>
      </c>
      <c r="Q122" s="110">
        <v>0</v>
      </c>
      <c r="R122" s="110">
        <v>4.1537673018397996</v>
      </c>
      <c r="S122" s="110">
        <v>4.8367346067597712</v>
      </c>
      <c r="T122" s="110">
        <v>4.7454794087981265</v>
      </c>
      <c r="U122" s="110">
        <v>4.6565500509454543</v>
      </c>
      <c r="V122" s="110">
        <v>4.7630707292924868</v>
      </c>
      <c r="W122" s="110">
        <v>4.530227635054767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116.62019067280781</v>
      </c>
      <c r="G124" s="118">
        <f t="shared" si="42"/>
        <v>110.4436924267056</v>
      </c>
      <c r="H124" s="118">
        <f t="shared" si="42"/>
        <v>99.192701511972899</v>
      </c>
      <c r="I124" s="118">
        <f t="shared" si="42"/>
        <v>0</v>
      </c>
      <c r="J124" s="118">
        <f t="shared" si="42"/>
        <v>42.536469792657194</v>
      </c>
      <c r="K124" s="118">
        <f t="shared" si="42"/>
        <v>38.53778734252532</v>
      </c>
      <c r="L124" s="118">
        <f t="shared" si="42"/>
        <v>48.233394815198949</v>
      </c>
      <c r="M124" s="118">
        <f t="shared" si="42"/>
        <v>93.016397402471171</v>
      </c>
      <c r="N124" s="118">
        <f t="shared" si="42"/>
        <v>84.291509086019346</v>
      </c>
      <c r="O124" s="118">
        <f t="shared" si="42"/>
        <v>86.818899829211063</v>
      </c>
      <c r="P124" s="118">
        <f t="shared" si="42"/>
        <v>67.361294159699767</v>
      </c>
      <c r="Q124" s="118">
        <f t="shared" si="42"/>
        <v>70.021602956676929</v>
      </c>
      <c r="R124" s="118">
        <f t="shared" ref="R124:V124" si="43">R125+R128+R130+R139</f>
        <v>69.398609619742103</v>
      </c>
      <c r="S124" s="118">
        <f t="shared" si="43"/>
        <v>65.588658246185304</v>
      </c>
      <c r="T124" s="118">
        <f t="shared" si="43"/>
        <v>73.90820044856558</v>
      </c>
      <c r="U124" s="118">
        <f t="shared" si="43"/>
        <v>60.190058603455924</v>
      </c>
      <c r="V124" s="118">
        <f t="shared" si="43"/>
        <v>0</v>
      </c>
      <c r="W124" s="118">
        <f t="shared" ref="W124" si="44">W125+W128+W130+W139</f>
        <v>0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89.19006740659195</v>
      </c>
      <c r="G125" s="123">
        <f t="shared" si="45"/>
        <v>89.466163427802172</v>
      </c>
      <c r="H125" s="123">
        <f t="shared" si="45"/>
        <v>74.065044114755096</v>
      </c>
      <c r="I125" s="123">
        <f t="shared" si="45"/>
        <v>0</v>
      </c>
      <c r="J125" s="123">
        <f t="shared" si="45"/>
        <v>22.029831867615727</v>
      </c>
      <c r="K125" s="123">
        <f t="shared" si="45"/>
        <v>19.425672199883014</v>
      </c>
      <c r="L125" s="123">
        <f t="shared" si="45"/>
        <v>31.492768977383164</v>
      </c>
      <c r="M125" s="123">
        <f t="shared" si="45"/>
        <v>71.364853946808907</v>
      </c>
      <c r="N125" s="123">
        <f t="shared" si="45"/>
        <v>63.327160371705027</v>
      </c>
      <c r="O125" s="123">
        <f t="shared" si="45"/>
        <v>66.80947834155134</v>
      </c>
      <c r="P125" s="123">
        <f t="shared" si="45"/>
        <v>51.112464812812654</v>
      </c>
      <c r="Q125" s="123">
        <f t="shared" si="45"/>
        <v>53.672070540378776</v>
      </c>
      <c r="R125" s="123">
        <f t="shared" ref="R125:V125" si="46">SUM(R126:R127)</f>
        <v>51.873807187565589</v>
      </c>
      <c r="S125" s="123">
        <f t="shared" si="46"/>
        <v>46.848606994001535</v>
      </c>
      <c r="T125" s="123">
        <f t="shared" si="46"/>
        <v>53.356505994685826</v>
      </c>
      <c r="U125" s="123">
        <f t="shared" si="46"/>
        <v>41.31300799928605</v>
      </c>
      <c r="V125" s="123">
        <f t="shared" si="46"/>
        <v>0</v>
      </c>
      <c r="W125" s="123">
        <f t="shared" ref="W125" si="47">SUM(W126:W127)</f>
        <v>0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88.769651642611137</v>
      </c>
      <c r="G126" s="99">
        <v>89.050345461411439</v>
      </c>
      <c r="H126" s="99">
        <v>73.731302852444756</v>
      </c>
      <c r="I126" s="99">
        <v>0</v>
      </c>
      <c r="J126" s="99">
        <v>21.937540310133748</v>
      </c>
      <c r="K126" s="99">
        <v>19.345402615996967</v>
      </c>
      <c r="L126" s="99">
        <v>31.359217021135745</v>
      </c>
      <c r="M126" s="99">
        <v>71.063839687639671</v>
      </c>
      <c r="N126" s="99">
        <v>63.076474105475469</v>
      </c>
      <c r="O126" s="99">
        <v>66.528213709001548</v>
      </c>
      <c r="P126" s="99">
        <v>50.892490150259242</v>
      </c>
      <c r="Q126" s="99">
        <v>53.462603539297227</v>
      </c>
      <c r="R126" s="99">
        <v>51.672157783008316</v>
      </c>
      <c r="S126" s="99">
        <v>46.668078308244077</v>
      </c>
      <c r="T126" s="99">
        <v>53.15324122918171</v>
      </c>
      <c r="U126" s="99">
        <v>41.154779092781141</v>
      </c>
      <c r="V126" s="99">
        <v>0</v>
      </c>
      <c r="W126" s="99">
        <v>0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0.42041576398081604</v>
      </c>
      <c r="G127" s="99">
        <v>0.41581796639073576</v>
      </c>
      <c r="H127" s="99">
        <v>0.33374126231033474</v>
      </c>
      <c r="I127" s="99">
        <v>0</v>
      </c>
      <c r="J127" s="99">
        <v>9.2291557481977177E-2</v>
      </c>
      <c r="K127" s="99">
        <v>8.0269583886044896E-2</v>
      </c>
      <c r="L127" s="99">
        <v>0.13355195624742133</v>
      </c>
      <c r="M127" s="99">
        <v>0.30101425916923846</v>
      </c>
      <c r="N127" s="99">
        <v>0.25068626622955659</v>
      </c>
      <c r="O127" s="99">
        <v>0.28126463254979522</v>
      </c>
      <c r="P127" s="99">
        <v>0.21997466255341</v>
      </c>
      <c r="Q127" s="99">
        <v>0.2094670010815495</v>
      </c>
      <c r="R127" s="99">
        <v>0.20164940455727129</v>
      </c>
      <c r="S127" s="99">
        <v>0.18052868575746214</v>
      </c>
      <c r="T127" s="99">
        <v>0.20326476550411379</v>
      </c>
      <c r="U127" s="99">
        <v>0.15822890650491087</v>
      </c>
      <c r="V127" s="99">
        <v>0</v>
      </c>
      <c r="W127" s="99">
        <v>0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2.704959588082021</v>
      </c>
      <c r="G128" s="123">
        <f t="shared" si="48"/>
        <v>2.5413164966002504</v>
      </c>
      <c r="H128" s="123">
        <f t="shared" si="48"/>
        <v>3.6775976222908766</v>
      </c>
      <c r="I128" s="123">
        <f t="shared" si="48"/>
        <v>0</v>
      </c>
      <c r="J128" s="123">
        <f t="shared" si="48"/>
        <v>5.5083415327291005</v>
      </c>
      <c r="K128" s="123">
        <f t="shared" si="48"/>
        <v>4.2354046747968708</v>
      </c>
      <c r="L128" s="123">
        <f t="shared" si="48"/>
        <v>1.922296933590429</v>
      </c>
      <c r="M128" s="123">
        <f t="shared" si="48"/>
        <v>2.1486948208645367</v>
      </c>
      <c r="N128" s="123">
        <f t="shared" si="48"/>
        <v>5.1319089122883437</v>
      </c>
      <c r="O128" s="123">
        <f t="shared" si="48"/>
        <v>3.2850464142485678</v>
      </c>
      <c r="P128" s="123">
        <f t="shared" si="48"/>
        <v>0.85278568086716611</v>
      </c>
      <c r="Q128" s="123">
        <f t="shared" si="48"/>
        <v>1.5265122184796094</v>
      </c>
      <c r="R128" s="123">
        <f t="shared" si="48"/>
        <v>2.7604698351692223</v>
      </c>
      <c r="S128" s="123">
        <f t="shared" si="48"/>
        <v>3.8861757668949353</v>
      </c>
      <c r="T128" s="123">
        <f t="shared" si="48"/>
        <v>5.4489772674977299</v>
      </c>
      <c r="U128" s="123">
        <f t="shared" si="48"/>
        <v>4.2039542967462351</v>
      </c>
      <c r="V128" s="123">
        <f t="shared" si="48"/>
        <v>0</v>
      </c>
      <c r="W128" s="123">
        <f t="shared" si="48"/>
        <v>0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</v>
      </c>
      <c r="D129" s="99">
        <f>RES_hhdet_in_tesh!D129/RES_summary!D$21</f>
        <v>0</v>
      </c>
      <c r="E129" s="99">
        <f>RES_hhdet_in_tesh!E129/RES_summary!E$21</f>
        <v>0</v>
      </c>
      <c r="F129" s="99">
        <f>RES_hhdet_in_tesh!F129/RES_summary!F$21</f>
        <v>2.704959588082021</v>
      </c>
      <c r="G129" s="99">
        <f>RES_hhdet_in_tesh!G129/RES_summary!G$21</f>
        <v>2.5413164966002504</v>
      </c>
      <c r="H129" s="99">
        <f>RES_hhdet_in_tesh!H129/RES_summary!H$21</f>
        <v>3.6775976222908766</v>
      </c>
      <c r="I129" s="99">
        <f>RES_hhdet_in_tesh!I129/RES_summary!I$21</f>
        <v>0</v>
      </c>
      <c r="J129" s="99">
        <f>RES_hhdet_in_tesh!J129/RES_summary!J$21</f>
        <v>5.5083415327291005</v>
      </c>
      <c r="K129" s="99">
        <f>RES_hhdet_in_tesh!K129/RES_summary!K$21</f>
        <v>4.2354046747968708</v>
      </c>
      <c r="L129" s="99">
        <f>RES_hhdet_in_tesh!L129/RES_summary!L$21</f>
        <v>1.922296933590429</v>
      </c>
      <c r="M129" s="99">
        <f>RES_hhdet_in_tesh!M129/RES_summary!M$21</f>
        <v>2.1486948208645367</v>
      </c>
      <c r="N129" s="99">
        <f>RES_hhdet_in_tesh!N129/RES_summary!N$21</f>
        <v>5.1319089122883437</v>
      </c>
      <c r="O129" s="99">
        <f>RES_hhdet_in_tesh!O129/RES_summary!O$21</f>
        <v>3.2850464142485678</v>
      </c>
      <c r="P129" s="99">
        <f>RES_hhdet_in_tesh!P129/RES_summary!P$21</f>
        <v>0.85278568086716611</v>
      </c>
      <c r="Q129" s="99">
        <f>RES_hhdet_in_tesh!Q129/RES_summary!Q$21</f>
        <v>1.5265122184796094</v>
      </c>
      <c r="R129" s="99">
        <f>RES_hhdet_in_tesh!R129/RES_summary!R$21</f>
        <v>2.7604698351692223</v>
      </c>
      <c r="S129" s="99">
        <f>RES_hhdet_in_tesh!S129/RES_summary!S$21</f>
        <v>3.8861757668949353</v>
      </c>
      <c r="T129" s="99">
        <f>RES_hhdet_in_tesh!T129/RES_summary!T$21</f>
        <v>5.4489772674977299</v>
      </c>
      <c r="U129" s="99">
        <f>RES_hhdet_in_tesh!U129/RES_summary!U$21</f>
        <v>4.2039542967462351</v>
      </c>
      <c r="V129" s="99">
        <f>RES_hhdet_in_tesh!V129/RES_summary!V$21</f>
        <v>0</v>
      </c>
      <c r="W129" s="99">
        <f>RES_hhdet_in_tesh!W129/RES_summary!W$21</f>
        <v>0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17.456149102250901</v>
      </c>
      <c r="G130" s="123">
        <v>12.272659955213259</v>
      </c>
      <c r="H130" s="123">
        <v>15.002290665319162</v>
      </c>
      <c r="I130" s="123">
        <v>0</v>
      </c>
      <c r="J130" s="123">
        <v>9.5210270652862619</v>
      </c>
      <c r="K130" s="123">
        <v>9.5657952321963577</v>
      </c>
      <c r="L130" s="123">
        <v>9.781109928232528</v>
      </c>
      <c r="M130" s="123">
        <v>14.525262149240989</v>
      </c>
      <c r="N130" s="123">
        <v>11.505807061532984</v>
      </c>
      <c r="O130" s="123">
        <v>12.066263771738493</v>
      </c>
      <c r="P130" s="123">
        <v>11.232054358642738</v>
      </c>
      <c r="Q130" s="123">
        <v>10.577673281142431</v>
      </c>
      <c r="R130" s="123">
        <v>10.546609493939828</v>
      </c>
      <c r="S130" s="123">
        <v>10.069451693928372</v>
      </c>
      <c r="T130" s="123">
        <v>10.355849438736</v>
      </c>
      <c r="U130" s="123">
        <v>10.009245021842405</v>
      </c>
      <c r="V130" s="123">
        <v>0</v>
      </c>
      <c r="W130" s="123">
        <v>0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18.483976019037581</v>
      </c>
      <c r="G131" s="99">
        <v>17.393641121834605</v>
      </c>
      <c r="H131" s="99">
        <v>15.002288612665906</v>
      </c>
      <c r="I131" s="99">
        <v>0</v>
      </c>
      <c r="J131" s="99">
        <v>4.2399111765534077</v>
      </c>
      <c r="K131" s="99">
        <v>4.5624833863249519</v>
      </c>
      <c r="L131" s="99">
        <v>7.7915149860458781</v>
      </c>
      <c r="M131" s="99">
        <v>14.525213995726801</v>
      </c>
      <c r="N131" s="99">
        <v>11.509490083362834</v>
      </c>
      <c r="O131" s="99">
        <v>12.091890020171066</v>
      </c>
      <c r="P131" s="99">
        <v>11.231920511757826</v>
      </c>
      <c r="Q131" s="99">
        <v>10.584417838712724</v>
      </c>
      <c r="R131" s="99">
        <v>10.591360754816085</v>
      </c>
      <c r="S131" s="99">
        <v>9.812711415139395</v>
      </c>
      <c r="T131" s="99">
        <v>12.139745883230015</v>
      </c>
      <c r="U131" s="99">
        <v>9.9692101063743923</v>
      </c>
      <c r="V131" s="99">
        <v>0</v>
      </c>
      <c r="W131" s="99">
        <v>0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18.484948741748433</v>
      </c>
      <c r="G132" s="99">
        <v>0</v>
      </c>
      <c r="H132" s="99">
        <v>15.004092894880253</v>
      </c>
      <c r="I132" s="99">
        <v>0</v>
      </c>
      <c r="J132" s="99">
        <v>0</v>
      </c>
      <c r="K132" s="99">
        <v>0</v>
      </c>
      <c r="L132" s="99">
        <v>8.2533857742659542</v>
      </c>
      <c r="M132" s="99">
        <v>14.540215039638136</v>
      </c>
      <c r="N132" s="99">
        <v>11.518091894125027</v>
      </c>
      <c r="O132" s="99">
        <v>12.105973794841178</v>
      </c>
      <c r="P132" s="99">
        <v>11.255074116197235</v>
      </c>
      <c r="Q132" s="99">
        <v>10.608980311650352</v>
      </c>
      <c r="R132" s="99">
        <v>10.617444741573333</v>
      </c>
      <c r="S132" s="99">
        <v>9.834695618654278</v>
      </c>
      <c r="T132" s="99">
        <v>12.167814598749452</v>
      </c>
      <c r="U132" s="99">
        <v>0</v>
      </c>
      <c r="V132" s="99">
        <v>0</v>
      </c>
      <c r="W132" s="99">
        <v>0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3.5717665171751634</v>
      </c>
      <c r="G133" s="102">
        <v>0</v>
      </c>
      <c r="H133" s="102">
        <v>2.5143950223385052</v>
      </c>
      <c r="I133" s="102">
        <v>0</v>
      </c>
      <c r="J133" s="102">
        <v>0</v>
      </c>
      <c r="K133" s="102">
        <v>0</v>
      </c>
      <c r="L133" s="102">
        <v>7.7915149860458763E-2</v>
      </c>
      <c r="M133" s="102">
        <v>2.8577249224363452</v>
      </c>
      <c r="N133" s="102">
        <v>1.7369381942133937</v>
      </c>
      <c r="O133" s="102">
        <v>1.8261181544460383</v>
      </c>
      <c r="P133" s="102">
        <v>2.5148571975413607</v>
      </c>
      <c r="Q133" s="102">
        <v>1.713176864798414</v>
      </c>
      <c r="R133" s="102">
        <v>1.6566102501755997</v>
      </c>
      <c r="S133" s="102">
        <v>1.6219109916550876</v>
      </c>
      <c r="T133" s="102">
        <v>1.8947606693389947</v>
      </c>
      <c r="U133" s="102">
        <v>0</v>
      </c>
      <c r="V133" s="102">
        <v>0</v>
      </c>
      <c r="W133" s="102">
        <v>0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14.913182224573269</v>
      </c>
      <c r="G134" s="105">
        <v>0</v>
      </c>
      <c r="H134" s="105">
        <v>12.48969787254175</v>
      </c>
      <c r="I134" s="105">
        <v>0</v>
      </c>
      <c r="J134" s="105">
        <v>0</v>
      </c>
      <c r="K134" s="105">
        <v>0</v>
      </c>
      <c r="L134" s="105">
        <v>8.1754706244054951</v>
      </c>
      <c r="M134" s="105">
        <v>11.682490117201793</v>
      </c>
      <c r="N134" s="105">
        <v>9.7811536999116306</v>
      </c>
      <c r="O134" s="105">
        <v>10.279855640395139</v>
      </c>
      <c r="P134" s="105">
        <v>8.7402169186558734</v>
      </c>
      <c r="Q134" s="105">
        <v>8.8958034468519376</v>
      </c>
      <c r="R134" s="105">
        <v>8.9608344913977334</v>
      </c>
      <c r="S134" s="105">
        <v>8.2127846269991913</v>
      </c>
      <c r="T134" s="105">
        <v>10.273053929410453</v>
      </c>
      <c r="U134" s="105">
        <v>0</v>
      </c>
      <c r="V134" s="105">
        <v>0</v>
      </c>
      <c r="W134" s="105">
        <v>0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12.782327961479595</v>
      </c>
      <c r="G135" s="102">
        <v>12.197610099246484</v>
      </c>
      <c r="H135" s="102">
        <v>0</v>
      </c>
      <c r="I135" s="102">
        <v>0</v>
      </c>
      <c r="J135" s="102">
        <v>11.225579404781566</v>
      </c>
      <c r="K135" s="102">
        <v>10.956486385226537</v>
      </c>
      <c r="L135" s="102">
        <v>11.539635205564451</v>
      </c>
      <c r="M135" s="102">
        <v>0</v>
      </c>
      <c r="N135" s="102">
        <v>11.454288669100846</v>
      </c>
      <c r="O135" s="102">
        <v>10.962046575564697</v>
      </c>
      <c r="P135" s="102">
        <v>0</v>
      </c>
      <c r="Q135" s="102">
        <v>10.475482079866175</v>
      </c>
      <c r="R135" s="102">
        <v>10.399996072855121</v>
      </c>
      <c r="S135" s="102">
        <v>10.328382611448472</v>
      </c>
      <c r="T135" s="102">
        <v>10.110734216932443</v>
      </c>
      <c r="U135" s="102">
        <v>10.027775628652332</v>
      </c>
      <c r="V135" s="102">
        <v>0</v>
      </c>
      <c r="W135" s="102">
        <v>0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12.78572189198443</v>
      </c>
      <c r="G136" s="105">
        <v>12.205796769613292</v>
      </c>
      <c r="H136" s="105">
        <v>0</v>
      </c>
      <c r="I136" s="105">
        <v>0</v>
      </c>
      <c r="J136" s="105">
        <v>11.240539834921387</v>
      </c>
      <c r="K136" s="105">
        <v>10.971169028125015</v>
      </c>
      <c r="L136" s="105">
        <v>11.558288007940986</v>
      </c>
      <c r="M136" s="105">
        <v>0</v>
      </c>
      <c r="N136" s="105">
        <v>11.457068695153142</v>
      </c>
      <c r="O136" s="105">
        <v>10.962562133797174</v>
      </c>
      <c r="P136" s="105">
        <v>0</v>
      </c>
      <c r="Q136" s="105">
        <v>10.482995828205212</v>
      </c>
      <c r="R136" s="105">
        <v>10.42021545080013</v>
      </c>
      <c r="S136" s="105">
        <v>10.359051476081936</v>
      </c>
      <c r="T136" s="105">
        <v>10.142704046974988</v>
      </c>
      <c r="U136" s="105">
        <v>10.041234914390836</v>
      </c>
      <c r="V136" s="105">
        <v>0</v>
      </c>
      <c r="W136" s="105">
        <v>0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2.4653681050169149</v>
      </c>
      <c r="G137" s="99">
        <v>2.006382251742036</v>
      </c>
      <c r="H137" s="99">
        <v>0</v>
      </c>
      <c r="I137" s="99">
        <v>0</v>
      </c>
      <c r="J137" s="99">
        <v>2.3904025983520563</v>
      </c>
      <c r="K137" s="99">
        <v>1.9572333845329632</v>
      </c>
      <c r="L137" s="99">
        <v>1.9047501012845294</v>
      </c>
      <c r="M137" s="99">
        <v>0</v>
      </c>
      <c r="N137" s="99">
        <v>1.720573891093228</v>
      </c>
      <c r="O137" s="99">
        <v>1.6202561680586411</v>
      </c>
      <c r="P137" s="99">
        <v>0</v>
      </c>
      <c r="Q137" s="99">
        <v>1.6877837836604079</v>
      </c>
      <c r="R137" s="99">
        <v>1.6153321525270816</v>
      </c>
      <c r="S137" s="99">
        <v>1.721426741051542</v>
      </c>
      <c r="T137" s="99">
        <v>1.5217514591662544</v>
      </c>
      <c r="U137" s="99">
        <v>1.7209398030017855</v>
      </c>
      <c r="V137" s="99">
        <v>0</v>
      </c>
      <c r="W137" s="99">
        <v>0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10.320353786967512</v>
      </c>
      <c r="G138" s="99">
        <v>10.199414517871258</v>
      </c>
      <c r="H138" s="99">
        <v>0</v>
      </c>
      <c r="I138" s="99">
        <v>0</v>
      </c>
      <c r="J138" s="99">
        <v>8.8501372365693314</v>
      </c>
      <c r="K138" s="99">
        <v>9.0139356435920508</v>
      </c>
      <c r="L138" s="99">
        <v>9.6535379066564548</v>
      </c>
      <c r="M138" s="99">
        <v>0</v>
      </c>
      <c r="N138" s="99">
        <v>9.736494804059916</v>
      </c>
      <c r="O138" s="99">
        <v>9.3423059657385323</v>
      </c>
      <c r="P138" s="99">
        <v>0</v>
      </c>
      <c r="Q138" s="99">
        <v>8.7952120445448063</v>
      </c>
      <c r="R138" s="99">
        <v>8.8048832982730492</v>
      </c>
      <c r="S138" s="99">
        <v>8.6376247350303927</v>
      </c>
      <c r="T138" s="99">
        <v>8.6209525878087323</v>
      </c>
      <c r="U138" s="99">
        <v>8.3202951113890506</v>
      </c>
      <c r="V138" s="99">
        <v>0</v>
      </c>
      <c r="W138" s="99">
        <v>0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7.2690145758829399</v>
      </c>
      <c r="G139" s="123">
        <v>6.1635525470899148</v>
      </c>
      <c r="H139" s="123">
        <v>6.4477691096077674</v>
      </c>
      <c r="I139" s="123">
        <v>0</v>
      </c>
      <c r="J139" s="123">
        <v>5.4772693270260993</v>
      </c>
      <c r="K139" s="123">
        <v>5.3109152356490794</v>
      </c>
      <c r="L139" s="123">
        <v>5.0372189759928281</v>
      </c>
      <c r="M139" s="123">
        <v>4.9775864855567402</v>
      </c>
      <c r="N139" s="123">
        <v>4.3266327404929807</v>
      </c>
      <c r="O139" s="123">
        <v>4.658111301672661</v>
      </c>
      <c r="P139" s="123">
        <v>4.1639893073772134</v>
      </c>
      <c r="Q139" s="123">
        <v>4.2453469166761115</v>
      </c>
      <c r="R139" s="123">
        <v>4.217723103067458</v>
      </c>
      <c r="S139" s="123">
        <v>4.7844237913604548</v>
      </c>
      <c r="T139" s="123">
        <v>4.7468677476460259</v>
      </c>
      <c r="U139" s="123">
        <v>4.6638512855812388</v>
      </c>
      <c r="V139" s="123">
        <v>0</v>
      </c>
      <c r="W139" s="123">
        <v>0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7.0106142280234831</v>
      </c>
      <c r="G140" s="99">
        <v>6.5228400062093783</v>
      </c>
      <c r="H140" s="99">
        <v>6.255682989347954</v>
      </c>
      <c r="I140" s="99">
        <v>0</v>
      </c>
      <c r="J140" s="99">
        <v>5.5478760616996086</v>
      </c>
      <c r="K140" s="99">
        <v>5.2139324219905836</v>
      </c>
      <c r="L140" s="99">
        <v>5.0718460819458704</v>
      </c>
      <c r="M140" s="99">
        <v>5.1118845945446525</v>
      </c>
      <c r="N140" s="99">
        <v>4.4019545027101037</v>
      </c>
      <c r="O140" s="99">
        <v>4.3485074165186361</v>
      </c>
      <c r="P140" s="99">
        <v>4.434675574207378</v>
      </c>
      <c r="Q140" s="99">
        <v>4.1880329014788398</v>
      </c>
      <c r="R140" s="99">
        <v>4.3230032631263535</v>
      </c>
      <c r="S140" s="99">
        <v>4.6442126110240638</v>
      </c>
      <c r="T140" s="99">
        <v>4.7497508684686629</v>
      </c>
      <c r="U140" s="99">
        <v>4.6812308179744653</v>
      </c>
      <c r="V140" s="99">
        <v>0</v>
      </c>
      <c r="W140" s="99">
        <v>0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7.4544381979661871</v>
      </c>
      <c r="G141" s="110">
        <v>6.0138494391234723</v>
      </c>
      <c r="H141" s="110">
        <v>6.5236888619009328</v>
      </c>
      <c r="I141" s="110">
        <v>0</v>
      </c>
      <c r="J141" s="110">
        <v>5.3832376582164523</v>
      </c>
      <c r="K141" s="110">
        <v>5.3790828189723161</v>
      </c>
      <c r="L141" s="110">
        <v>5.0158252233308431</v>
      </c>
      <c r="M141" s="110">
        <v>4.9034119717280396</v>
      </c>
      <c r="N141" s="110">
        <v>4.2795930400310782</v>
      </c>
      <c r="O141" s="110">
        <v>4.8057416199648442</v>
      </c>
      <c r="P141" s="110">
        <v>4.0044261305059647</v>
      </c>
      <c r="Q141" s="110">
        <v>4.270560480116413</v>
      </c>
      <c r="R141" s="110">
        <v>4.1537673018397996</v>
      </c>
      <c r="S141" s="110">
        <v>4.8367346067597712</v>
      </c>
      <c r="T141" s="110">
        <v>4.7454794087981256</v>
      </c>
      <c r="U141" s="110">
        <v>4.6565500509454543</v>
      </c>
      <c r="V141" s="110">
        <v>0</v>
      </c>
      <c r="W141" s="110">
        <v>0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76.563668462795619</v>
      </c>
      <c r="D143" s="118">
        <f t="shared" si="49"/>
        <v>73.09657281068769</v>
      </c>
      <c r="E143" s="118">
        <f t="shared" si="49"/>
        <v>82.798698151750287</v>
      </c>
      <c r="F143" s="118">
        <f t="shared" si="49"/>
        <v>84.370343069318608</v>
      </c>
      <c r="G143" s="118">
        <f t="shared" si="49"/>
        <v>95.048264426647094</v>
      </c>
      <c r="H143" s="118">
        <f t="shared" si="49"/>
        <v>84.420329811043274</v>
      </c>
      <c r="I143" s="118">
        <f t="shared" si="49"/>
        <v>82.134117450336348</v>
      </c>
      <c r="J143" s="118">
        <f t="shared" si="49"/>
        <v>82.467795003040109</v>
      </c>
      <c r="K143" s="118">
        <f t="shared" si="49"/>
        <v>81.556747164918676</v>
      </c>
      <c r="L143" s="118">
        <f t="shared" si="49"/>
        <v>91.134009399361702</v>
      </c>
      <c r="M143" s="118">
        <f t="shared" si="49"/>
        <v>85.368290595735331</v>
      </c>
      <c r="N143" s="118">
        <f t="shared" si="49"/>
        <v>88.99654513566766</v>
      </c>
      <c r="O143" s="118">
        <f t="shared" si="49"/>
        <v>85.871153511089886</v>
      </c>
      <c r="P143" s="118">
        <f t="shared" si="49"/>
        <v>65.971684336968067</v>
      </c>
      <c r="Q143" s="118">
        <f t="shared" si="49"/>
        <v>76.08689545110191</v>
      </c>
      <c r="R143" s="118">
        <f t="shared" ref="R143:V143" si="50">R144+R146+R148+R157</f>
        <v>71.368224540040842</v>
      </c>
      <c r="S143" s="118">
        <f t="shared" si="50"/>
        <v>75.543322320600637</v>
      </c>
      <c r="T143" s="118">
        <f t="shared" si="50"/>
        <v>68.140634624107676</v>
      </c>
      <c r="U143" s="118">
        <f t="shared" si="50"/>
        <v>50.899404550429516</v>
      </c>
      <c r="V143" s="118">
        <f t="shared" si="50"/>
        <v>37.761133640275482</v>
      </c>
      <c r="W143" s="118">
        <f t="shared" ref="W143" si="51">W144+W146+W148+W157</f>
        <v>72.887413594612227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52.547367110340964</v>
      </c>
      <c r="D144" s="123">
        <f t="shared" si="52"/>
        <v>49.112835624695165</v>
      </c>
      <c r="E144" s="123">
        <f t="shared" si="52"/>
        <v>51.388680255984212</v>
      </c>
      <c r="F144" s="123">
        <f t="shared" si="52"/>
        <v>58.832123590154126</v>
      </c>
      <c r="G144" s="123">
        <f t="shared" si="52"/>
        <v>71.518902312185858</v>
      </c>
      <c r="H144" s="123">
        <f t="shared" si="52"/>
        <v>59.48320331226585</v>
      </c>
      <c r="I144" s="123">
        <f t="shared" si="52"/>
        <v>59.000773819550943</v>
      </c>
      <c r="J144" s="123">
        <f t="shared" si="52"/>
        <v>59.019387516606663</v>
      </c>
      <c r="K144" s="123">
        <f t="shared" si="52"/>
        <v>58.190512216917547</v>
      </c>
      <c r="L144" s="123">
        <f t="shared" si="52"/>
        <v>68.892930772501686</v>
      </c>
      <c r="M144" s="123">
        <f t="shared" si="52"/>
        <v>61.754807866068056</v>
      </c>
      <c r="N144" s="123">
        <f t="shared" si="52"/>
        <v>63.593198784927182</v>
      </c>
      <c r="O144" s="123">
        <f t="shared" si="52"/>
        <v>64.253465105229893</v>
      </c>
      <c r="P144" s="123">
        <f t="shared" si="52"/>
        <v>46.832726442192524</v>
      </c>
      <c r="Q144" s="123">
        <f t="shared" si="52"/>
        <v>53.277049408666599</v>
      </c>
      <c r="R144" s="123">
        <f t="shared" si="52"/>
        <v>51.086444295239083</v>
      </c>
      <c r="S144" s="123">
        <f t="shared" si="52"/>
        <v>52.081275758720935</v>
      </c>
      <c r="T144" s="123">
        <f t="shared" si="52"/>
        <v>47.090952814130468</v>
      </c>
      <c r="U144" s="123">
        <f t="shared" si="52"/>
        <v>29.18267981741219</v>
      </c>
      <c r="V144" s="123">
        <f t="shared" si="52"/>
        <v>18.2992405642261</v>
      </c>
      <c r="W144" s="123">
        <f t="shared" si="52"/>
        <v>54.341362112501514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52.547367110340964</v>
      </c>
      <c r="D145" s="99">
        <v>49.112835624695165</v>
      </c>
      <c r="E145" s="99">
        <v>51.388680255984212</v>
      </c>
      <c r="F145" s="99">
        <v>58.832123590154126</v>
      </c>
      <c r="G145" s="99">
        <v>71.518902312185858</v>
      </c>
      <c r="H145" s="99">
        <v>59.48320331226585</v>
      </c>
      <c r="I145" s="99">
        <v>59.000773819550943</v>
      </c>
      <c r="J145" s="99">
        <v>59.019387516606663</v>
      </c>
      <c r="K145" s="99">
        <v>58.190512216917547</v>
      </c>
      <c r="L145" s="99">
        <v>68.892930772501686</v>
      </c>
      <c r="M145" s="99">
        <v>61.754807866068056</v>
      </c>
      <c r="N145" s="99">
        <v>63.593198784927182</v>
      </c>
      <c r="O145" s="99">
        <v>64.253465105229893</v>
      </c>
      <c r="P145" s="99">
        <v>46.832726442192524</v>
      </c>
      <c r="Q145" s="99">
        <v>53.277049408666599</v>
      </c>
      <c r="R145" s="99">
        <v>51.086444295239083</v>
      </c>
      <c r="S145" s="99">
        <v>52.081275758720935</v>
      </c>
      <c r="T145" s="99">
        <v>47.090952814130468</v>
      </c>
      <c r="U145" s="99">
        <v>29.18267981741219</v>
      </c>
      <c r="V145" s="99">
        <v>18.2992405642261</v>
      </c>
      <c r="W145" s="99">
        <v>54.341362112501514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4.6465958738286082</v>
      </c>
      <c r="D146" s="123">
        <f t="shared" si="53"/>
        <v>4.2475343496606044</v>
      </c>
      <c r="E146" s="123">
        <f t="shared" si="53"/>
        <v>12.79536724050203</v>
      </c>
      <c r="F146" s="123">
        <f t="shared" si="53"/>
        <v>5.0243540543994003</v>
      </c>
      <c r="G146" s="123">
        <f t="shared" si="53"/>
        <v>5.1007168119520001</v>
      </c>
      <c r="H146" s="123">
        <f t="shared" si="53"/>
        <v>6.3855078666178553</v>
      </c>
      <c r="I146" s="123">
        <f t="shared" si="53"/>
        <v>5.7474192420057717</v>
      </c>
      <c r="J146" s="123">
        <f t="shared" si="53"/>
        <v>6.8715994177597297</v>
      </c>
      <c r="K146" s="123">
        <f t="shared" si="53"/>
        <v>7.1733359967286123</v>
      </c>
      <c r="L146" s="123">
        <f t="shared" si="53"/>
        <v>5.6714544653887344</v>
      </c>
      <c r="M146" s="123">
        <f t="shared" si="53"/>
        <v>6.2817982698159698</v>
      </c>
      <c r="N146" s="123">
        <f t="shared" si="53"/>
        <v>9.5691496589052303</v>
      </c>
      <c r="O146" s="123">
        <f t="shared" si="53"/>
        <v>5.9695870856513871</v>
      </c>
      <c r="P146" s="123">
        <f t="shared" si="53"/>
        <v>4.0674634337146953</v>
      </c>
      <c r="Q146" s="123">
        <f t="shared" si="53"/>
        <v>8.1310580779764869</v>
      </c>
      <c r="R146" s="123">
        <f t="shared" si="53"/>
        <v>5.6717059290087608</v>
      </c>
      <c r="S146" s="123">
        <f t="shared" si="53"/>
        <v>8.2879500666758936</v>
      </c>
      <c r="T146" s="123">
        <f t="shared" si="53"/>
        <v>6.0952071893000594</v>
      </c>
      <c r="U146" s="123">
        <f t="shared" si="53"/>
        <v>7.0733851278810045</v>
      </c>
      <c r="V146" s="123">
        <f t="shared" si="53"/>
        <v>5.1639746978064078</v>
      </c>
      <c r="W146" s="123">
        <f t="shared" si="53"/>
        <v>5.5719484030375321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4.6465958738286082</v>
      </c>
      <c r="D147" s="99">
        <f>RES_hhdet_in_tesh!D147/RES_summary!D$21</f>
        <v>4.2475343496606044</v>
      </c>
      <c r="E147" s="99">
        <f>RES_hhdet_in_tesh!E147/RES_summary!E$21</f>
        <v>12.79536724050203</v>
      </c>
      <c r="F147" s="99">
        <f>RES_hhdet_in_tesh!F147/RES_summary!F$21</f>
        <v>5.0243540543994003</v>
      </c>
      <c r="G147" s="99">
        <f>RES_hhdet_in_tesh!G147/RES_summary!G$21</f>
        <v>5.1007168119520001</v>
      </c>
      <c r="H147" s="99">
        <f>RES_hhdet_in_tesh!H147/RES_summary!H$21</f>
        <v>6.3855078666178553</v>
      </c>
      <c r="I147" s="99">
        <f>RES_hhdet_in_tesh!I147/RES_summary!I$21</f>
        <v>5.7474192420057717</v>
      </c>
      <c r="J147" s="99">
        <f>RES_hhdet_in_tesh!J147/RES_summary!J$21</f>
        <v>6.8715994177597297</v>
      </c>
      <c r="K147" s="99">
        <f>RES_hhdet_in_tesh!K147/RES_summary!K$21</f>
        <v>7.1733359967286123</v>
      </c>
      <c r="L147" s="99">
        <f>RES_hhdet_in_tesh!L147/RES_summary!L$21</f>
        <v>5.6714544653887344</v>
      </c>
      <c r="M147" s="99">
        <f>RES_hhdet_in_tesh!M147/RES_summary!M$21</f>
        <v>6.2817982698159698</v>
      </c>
      <c r="N147" s="99">
        <f>RES_hhdet_in_tesh!N147/RES_summary!N$21</f>
        <v>9.5691496589052303</v>
      </c>
      <c r="O147" s="99">
        <f>RES_hhdet_in_tesh!O147/RES_summary!O$21</f>
        <v>5.9695870856513871</v>
      </c>
      <c r="P147" s="99">
        <f>RES_hhdet_in_tesh!P147/RES_summary!P$21</f>
        <v>4.0674634337146953</v>
      </c>
      <c r="Q147" s="99">
        <f>RES_hhdet_in_tesh!Q147/RES_summary!Q$21</f>
        <v>8.1310580779764869</v>
      </c>
      <c r="R147" s="99">
        <f>RES_hhdet_in_tesh!R147/RES_summary!R$21</f>
        <v>5.6717059290087608</v>
      </c>
      <c r="S147" s="99">
        <f>RES_hhdet_in_tesh!S147/RES_summary!S$21</f>
        <v>8.2879500666758936</v>
      </c>
      <c r="T147" s="99">
        <f>RES_hhdet_in_tesh!T147/RES_summary!T$21</f>
        <v>6.0952071893000594</v>
      </c>
      <c r="U147" s="99">
        <f>RES_hhdet_in_tesh!U147/RES_summary!U$21</f>
        <v>7.0733851278810045</v>
      </c>
      <c r="V147" s="99">
        <f>RES_hhdet_in_tesh!V147/RES_summary!V$21</f>
        <v>5.1639746978064078</v>
      </c>
      <c r="W147" s="99">
        <f>RES_hhdet_in_tesh!W147/RES_summary!W$21</f>
        <v>5.5719484030375321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12.588190992743717</v>
      </c>
      <c r="D148" s="123">
        <v>12.887366093084379</v>
      </c>
      <c r="E148" s="123">
        <v>12.222383777612187</v>
      </c>
      <c r="F148" s="123">
        <v>13.24483008691802</v>
      </c>
      <c r="G148" s="123">
        <v>12.264983660037009</v>
      </c>
      <c r="H148" s="123">
        <v>12.103850721052609</v>
      </c>
      <c r="I148" s="123">
        <v>11.454906813605611</v>
      </c>
      <c r="J148" s="123">
        <v>11.099554378441411</v>
      </c>
      <c r="K148" s="123">
        <v>10.881988679891487</v>
      </c>
      <c r="L148" s="123">
        <v>11.532404415298746</v>
      </c>
      <c r="M148" s="123">
        <v>12.354097043856154</v>
      </c>
      <c r="N148" s="123">
        <v>11.507569607668641</v>
      </c>
      <c r="O148" s="123">
        <v>10.990004152602497</v>
      </c>
      <c r="P148" s="123">
        <v>10.907515881585505</v>
      </c>
      <c r="Q148" s="123">
        <v>10.433439929194712</v>
      </c>
      <c r="R148" s="123">
        <v>10.392352477051034</v>
      </c>
      <c r="S148" s="123">
        <v>10.389668234007837</v>
      </c>
      <c r="T148" s="123">
        <v>10.207606857099661</v>
      </c>
      <c r="U148" s="123">
        <v>9.9794878099754527</v>
      </c>
      <c r="V148" s="123">
        <v>9.5434018008995842</v>
      </c>
      <c r="W148" s="123">
        <v>8.4485806271889956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12.780026066580247</v>
      </c>
      <c r="D149" s="99">
        <v>12.574786186180265</v>
      </c>
      <c r="E149" s="99">
        <v>12.277746739172215</v>
      </c>
      <c r="F149" s="99">
        <v>13.82899776274051</v>
      </c>
      <c r="G149" s="99">
        <v>12.52338394921707</v>
      </c>
      <c r="H149" s="99">
        <v>12.239089045643627</v>
      </c>
      <c r="I149" s="99">
        <v>11.218986970685011</v>
      </c>
      <c r="J149" s="99">
        <v>10.693063169979391</v>
      </c>
      <c r="K149" s="99">
        <v>10.729187917543108</v>
      </c>
      <c r="L149" s="99">
        <v>11.496150010286923</v>
      </c>
      <c r="M149" s="99">
        <v>12.649120219274353</v>
      </c>
      <c r="N149" s="99">
        <v>11.723148613809343</v>
      </c>
      <c r="O149" s="99">
        <v>11.175691600729502</v>
      </c>
      <c r="P149" s="99">
        <v>10.122544562902757</v>
      </c>
      <c r="Q149" s="99">
        <v>10.206733682876775</v>
      </c>
      <c r="R149" s="99">
        <v>10.354330000558132</v>
      </c>
      <c r="S149" s="99">
        <v>10.496301276515476</v>
      </c>
      <c r="T149" s="99">
        <v>10.413831167065796</v>
      </c>
      <c r="U149" s="99">
        <v>9.8161172136882087</v>
      </c>
      <c r="V149" s="99">
        <v>9.4240192826139069</v>
      </c>
      <c r="W149" s="99">
        <v>8.5957552304898233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13.832619257679102</v>
      </c>
      <c r="G150" s="99">
        <v>12.531836298381156</v>
      </c>
      <c r="H150" s="99">
        <v>12.247638709905713</v>
      </c>
      <c r="I150" s="99">
        <v>11.233934018762971</v>
      </c>
      <c r="J150" s="99">
        <v>10.707405925014614</v>
      </c>
      <c r="K150" s="99">
        <v>10.739807220145527</v>
      </c>
      <c r="L150" s="99">
        <v>11.503834911384214</v>
      </c>
      <c r="M150" s="99">
        <v>12.652402942372659</v>
      </c>
      <c r="N150" s="99">
        <v>11.724871747812996</v>
      </c>
      <c r="O150" s="99">
        <v>11.177705796974202</v>
      </c>
      <c r="P150" s="99">
        <v>10.125277493412971</v>
      </c>
      <c r="Q150" s="99">
        <v>10.216319626370598</v>
      </c>
      <c r="R150" s="99">
        <v>10.365195150942697</v>
      </c>
      <c r="S150" s="99">
        <v>10.505009407612528</v>
      </c>
      <c r="T150" s="99">
        <v>10.419918919196155</v>
      </c>
      <c r="U150" s="99">
        <v>9.8158823002866615</v>
      </c>
      <c r="V150" s="99">
        <v>9.4304400287966015</v>
      </c>
      <c r="W150" s="99">
        <v>8.6154598147430939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2.6684109192053205</v>
      </c>
      <c r="G151" s="102">
        <v>2.0619481042916723</v>
      </c>
      <c r="H151" s="102">
        <v>2.0467522125110542</v>
      </c>
      <c r="I151" s="102">
        <v>1.8872524063756044</v>
      </c>
      <c r="J151" s="102">
        <v>2.2672216201963407</v>
      </c>
      <c r="K151" s="102">
        <v>1.9134268192609083</v>
      </c>
      <c r="L151" s="102">
        <v>1.8995049431654929</v>
      </c>
      <c r="M151" s="102">
        <v>2.4657759893192623</v>
      </c>
      <c r="N151" s="102">
        <v>1.7704760912792579</v>
      </c>
      <c r="O151" s="102">
        <v>1.6722480426969843</v>
      </c>
      <c r="P151" s="102">
        <v>2.2498539910626909</v>
      </c>
      <c r="Q151" s="102">
        <v>1.6436818028636089</v>
      </c>
      <c r="R151" s="102">
        <v>1.6120034063114268</v>
      </c>
      <c r="S151" s="102">
        <v>1.7473146152761125</v>
      </c>
      <c r="T151" s="102">
        <v>1.5794473371301103</v>
      </c>
      <c r="U151" s="102">
        <v>1.679353247771324</v>
      </c>
      <c r="V151" s="102">
        <v>1.5011996370079121</v>
      </c>
      <c r="W151" s="102">
        <v>1.6898718187662285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11.164208338473781</v>
      </c>
      <c r="G152" s="105">
        <v>10.469888194089485</v>
      </c>
      <c r="H152" s="105">
        <v>10.200886497394658</v>
      </c>
      <c r="I152" s="105">
        <v>9.3466816123873713</v>
      </c>
      <c r="J152" s="105">
        <v>8.4401843048182741</v>
      </c>
      <c r="K152" s="105">
        <v>8.8263804008846183</v>
      </c>
      <c r="L152" s="105">
        <v>9.6043299682187211</v>
      </c>
      <c r="M152" s="105">
        <v>10.186626953053398</v>
      </c>
      <c r="N152" s="105">
        <v>9.9543956565337393</v>
      </c>
      <c r="O152" s="105">
        <v>9.5054577542772165</v>
      </c>
      <c r="P152" s="105">
        <v>7.8754235023502819</v>
      </c>
      <c r="Q152" s="105">
        <v>8.5726378235069909</v>
      </c>
      <c r="R152" s="105">
        <v>8.7531917446312697</v>
      </c>
      <c r="S152" s="105">
        <v>8.7576947923364141</v>
      </c>
      <c r="T152" s="105">
        <v>8.8404715820660442</v>
      </c>
      <c r="U152" s="105">
        <v>8.1365290525153391</v>
      </c>
      <c r="V152" s="105">
        <v>7.9292403917886913</v>
      </c>
      <c r="W152" s="105">
        <v>6.9255879959768656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12.452213847909503</v>
      </c>
      <c r="D153" s="102">
        <v>13.030614726904995</v>
      </c>
      <c r="E153" s="102">
        <v>12.188498320736009</v>
      </c>
      <c r="F153" s="102">
        <v>12.78232796147959</v>
      </c>
      <c r="G153" s="102">
        <v>12.197610099246484</v>
      </c>
      <c r="H153" s="102">
        <v>12.075867378298645</v>
      </c>
      <c r="I153" s="102">
        <v>11.473900046677246</v>
      </c>
      <c r="J153" s="102">
        <v>11.225579404781564</v>
      </c>
      <c r="K153" s="102">
        <v>10.956486385226537</v>
      </c>
      <c r="L153" s="102">
        <v>11.53963520556445</v>
      </c>
      <c r="M153" s="102">
        <v>12.193633688260007</v>
      </c>
      <c r="N153" s="102">
        <v>11.454288669100842</v>
      </c>
      <c r="O153" s="102">
        <v>10.962046575564697</v>
      </c>
      <c r="P153" s="102">
        <v>10.989796532528722</v>
      </c>
      <c r="Q153" s="102">
        <v>10.475482079866175</v>
      </c>
      <c r="R153" s="102">
        <v>10.399996072855117</v>
      </c>
      <c r="S153" s="102">
        <v>10.328382611448472</v>
      </c>
      <c r="T153" s="102">
        <v>10.110734216932446</v>
      </c>
      <c r="U153" s="102">
        <v>10.027775628652336</v>
      </c>
      <c r="V153" s="102">
        <v>9.570077199953646</v>
      </c>
      <c r="W153" s="102">
        <v>8.3828800655193429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12.453022477964954</v>
      </c>
      <c r="D154" s="105">
        <v>13.032392992383439</v>
      </c>
      <c r="E154" s="105">
        <v>12.191572878867429</v>
      </c>
      <c r="F154" s="105">
        <v>12.785721891984428</v>
      </c>
      <c r="G154" s="105">
        <v>12.205796769613293</v>
      </c>
      <c r="H154" s="105">
        <v>12.082133524683691</v>
      </c>
      <c r="I154" s="105">
        <v>11.486040892910546</v>
      </c>
      <c r="J154" s="105">
        <v>11.240539834921384</v>
      </c>
      <c r="K154" s="105">
        <v>10.971169028125015</v>
      </c>
      <c r="L154" s="105">
        <v>11.55828800794098</v>
      </c>
      <c r="M154" s="105">
        <v>12.201286602730228</v>
      </c>
      <c r="N154" s="105">
        <v>11.457068695153142</v>
      </c>
      <c r="O154" s="105">
        <v>10.962562133797174</v>
      </c>
      <c r="P154" s="105">
        <v>11.005570951077468</v>
      </c>
      <c r="Q154" s="105">
        <v>10.482995828205217</v>
      </c>
      <c r="R154" s="105">
        <v>10.420215450800134</v>
      </c>
      <c r="S154" s="105">
        <v>10.359051476081936</v>
      </c>
      <c r="T154" s="105">
        <v>10.142704046974989</v>
      </c>
      <c r="U154" s="105">
        <v>10.041234914390836</v>
      </c>
      <c r="V154" s="105">
        <v>9.5827339914474781</v>
      </c>
      <c r="W154" s="105">
        <v>8.4192786905284258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1.9466104704925635</v>
      </c>
      <c r="D155" s="99">
        <v>2.3977439683425334</v>
      </c>
      <c r="E155" s="99">
        <v>1.8769792426007517</v>
      </c>
      <c r="F155" s="99">
        <v>2.4653681050169163</v>
      </c>
      <c r="G155" s="99">
        <v>2.0063822517420355</v>
      </c>
      <c r="H155" s="99">
        <v>2.0177112898797716</v>
      </c>
      <c r="I155" s="99">
        <v>1.9309505339817155</v>
      </c>
      <c r="J155" s="99">
        <v>2.3904025983520554</v>
      </c>
      <c r="K155" s="99">
        <v>1.9572333845329635</v>
      </c>
      <c r="L155" s="99">
        <v>1.9047501012845292</v>
      </c>
      <c r="M155" s="99">
        <v>2.3777365904589565</v>
      </c>
      <c r="N155" s="99">
        <v>1.7205738910932278</v>
      </c>
      <c r="O155" s="99">
        <v>1.6202561680586418</v>
      </c>
      <c r="P155" s="99">
        <v>2.4719998332961901</v>
      </c>
      <c r="Q155" s="99">
        <v>1.6877837836604082</v>
      </c>
      <c r="R155" s="99">
        <v>1.6153321525270818</v>
      </c>
      <c r="S155" s="99">
        <v>1.7214267410515418</v>
      </c>
      <c r="T155" s="99">
        <v>1.5217514591662549</v>
      </c>
      <c r="U155" s="99">
        <v>1.7209398030017857</v>
      </c>
      <c r="V155" s="99">
        <v>1.5181027940828558</v>
      </c>
      <c r="W155" s="99">
        <v>1.6622034193301132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10.506412007472388</v>
      </c>
      <c r="D156" s="99">
        <v>10.634649024040906</v>
      </c>
      <c r="E156" s="99">
        <v>10.314593636266677</v>
      </c>
      <c r="F156" s="99">
        <v>10.320353786967514</v>
      </c>
      <c r="G156" s="99">
        <v>10.199414517871256</v>
      </c>
      <c r="H156" s="99">
        <v>10.064422234803921</v>
      </c>
      <c r="I156" s="99">
        <v>9.5550903589288296</v>
      </c>
      <c r="J156" s="99">
        <v>8.8501372365693296</v>
      </c>
      <c r="K156" s="99">
        <v>9.0139356435920526</v>
      </c>
      <c r="L156" s="99">
        <v>9.6535379066564513</v>
      </c>
      <c r="M156" s="99">
        <v>9.8235500122712693</v>
      </c>
      <c r="N156" s="99">
        <v>9.7364948040599124</v>
      </c>
      <c r="O156" s="99">
        <v>9.3423059657385323</v>
      </c>
      <c r="P156" s="99">
        <v>8.5335711177812783</v>
      </c>
      <c r="Q156" s="99">
        <v>8.7952120445448081</v>
      </c>
      <c r="R156" s="99">
        <v>8.8048832982730509</v>
      </c>
      <c r="S156" s="99">
        <v>8.6376247350303927</v>
      </c>
      <c r="T156" s="99">
        <v>8.6209525878087359</v>
      </c>
      <c r="U156" s="99">
        <v>8.3202951113890506</v>
      </c>
      <c r="V156" s="99">
        <v>8.0646311973646228</v>
      </c>
      <c r="W156" s="99">
        <v>6.7570752711983131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6.7815144858823198</v>
      </c>
      <c r="D157" s="123">
        <v>6.8488367432475412</v>
      </c>
      <c r="E157" s="123">
        <v>6.3922668776518634</v>
      </c>
      <c r="F157" s="123">
        <v>7.2690353378470585</v>
      </c>
      <c r="G157" s="123">
        <v>6.1636616424722392</v>
      </c>
      <c r="H157" s="123">
        <v>6.4477679111069675</v>
      </c>
      <c r="I157" s="123">
        <v>5.9310175751740077</v>
      </c>
      <c r="J157" s="123">
        <v>5.4772536902323017</v>
      </c>
      <c r="K157" s="123">
        <v>5.3109102713810188</v>
      </c>
      <c r="L157" s="123">
        <v>5.0372197461725428</v>
      </c>
      <c r="M157" s="123">
        <v>4.9775874159951448</v>
      </c>
      <c r="N157" s="123">
        <v>4.3266270841666064</v>
      </c>
      <c r="O157" s="123">
        <v>4.6580971676061189</v>
      </c>
      <c r="P157" s="123">
        <v>4.1639785794753461</v>
      </c>
      <c r="Q157" s="123">
        <v>4.2453480352641186</v>
      </c>
      <c r="R157" s="123">
        <v>4.2177218387419604</v>
      </c>
      <c r="S157" s="123">
        <v>4.7844282611959716</v>
      </c>
      <c r="T157" s="123">
        <v>4.7468677635774874</v>
      </c>
      <c r="U157" s="123">
        <v>4.663851795160868</v>
      </c>
      <c r="V157" s="123">
        <v>4.7545165773433897</v>
      </c>
      <c r="W157" s="123">
        <v>4.5255224518841901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6.6702182308505815</v>
      </c>
      <c r="D158" s="99">
        <v>6.7636555483750076</v>
      </c>
      <c r="E158" s="99">
        <v>6.5621605554951232</v>
      </c>
      <c r="F158" s="99">
        <v>7.0106142280234813</v>
      </c>
      <c r="G158" s="99">
        <v>6.5228400062093792</v>
      </c>
      <c r="H158" s="99">
        <v>6.255682989347954</v>
      </c>
      <c r="I158" s="99">
        <v>5.6885649105455238</v>
      </c>
      <c r="J158" s="99">
        <v>5.5478760616996059</v>
      </c>
      <c r="K158" s="99">
        <v>5.2139324219905836</v>
      </c>
      <c r="L158" s="99">
        <v>5.0718460819458695</v>
      </c>
      <c r="M158" s="99">
        <v>5.1118845945446534</v>
      </c>
      <c r="N158" s="99">
        <v>4.4019545027101037</v>
      </c>
      <c r="O158" s="99">
        <v>4.348507416518637</v>
      </c>
      <c r="P158" s="99">
        <v>4.434675574207378</v>
      </c>
      <c r="Q158" s="99">
        <v>4.1880329014788389</v>
      </c>
      <c r="R158" s="99">
        <v>4.3230032631263544</v>
      </c>
      <c r="S158" s="99">
        <v>4.6442126110240638</v>
      </c>
      <c r="T158" s="99">
        <v>4.749750868468662</v>
      </c>
      <c r="U158" s="99">
        <v>4.6812308179744653</v>
      </c>
      <c r="V158" s="99">
        <v>4.7356472411700548</v>
      </c>
      <c r="W158" s="99">
        <v>4.5145218171047583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6.8344314169556943</v>
      </c>
      <c r="D159" s="110">
        <v>6.8976150312547357</v>
      </c>
      <c r="E159" s="110">
        <v>6.2530449410537079</v>
      </c>
      <c r="F159" s="110">
        <v>7.4544381979661871</v>
      </c>
      <c r="G159" s="110">
        <v>6.0138494391234723</v>
      </c>
      <c r="H159" s="110">
        <v>6.523688861900931</v>
      </c>
      <c r="I159" s="110">
        <v>6.0245296448907473</v>
      </c>
      <c r="J159" s="110">
        <v>5.3832376582164505</v>
      </c>
      <c r="K159" s="110">
        <v>5.3790828189723152</v>
      </c>
      <c r="L159" s="110">
        <v>5.0158252233308422</v>
      </c>
      <c r="M159" s="110">
        <v>4.9034119717280387</v>
      </c>
      <c r="N159" s="110">
        <v>4.2795930400310782</v>
      </c>
      <c r="O159" s="110">
        <v>4.8057416199648442</v>
      </c>
      <c r="P159" s="110">
        <v>4.0044261305059647</v>
      </c>
      <c r="Q159" s="110">
        <v>4.270560480116413</v>
      </c>
      <c r="R159" s="110">
        <v>4.1537673018397996</v>
      </c>
      <c r="S159" s="110">
        <v>4.8367346067597703</v>
      </c>
      <c r="T159" s="110">
        <v>4.7454794087981256</v>
      </c>
      <c r="U159" s="110">
        <v>4.6565500509454534</v>
      </c>
      <c r="V159" s="110">
        <v>4.7630707292924868</v>
      </c>
      <c r="W159" s="110">
        <v>4.5302276350547688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72.840125310282218</v>
      </c>
      <c r="D161" s="118">
        <f t="shared" si="54"/>
        <v>77.472492303041449</v>
      </c>
      <c r="E161" s="118">
        <f t="shared" si="54"/>
        <v>91.023897408776861</v>
      </c>
      <c r="F161" s="118">
        <f t="shared" si="54"/>
        <v>84.694743244066814</v>
      </c>
      <c r="G161" s="118">
        <f t="shared" si="54"/>
        <v>93.289962496280822</v>
      </c>
      <c r="H161" s="118">
        <f t="shared" si="54"/>
        <v>85.289688648559462</v>
      </c>
      <c r="I161" s="118">
        <f t="shared" si="54"/>
        <v>78.592593927995068</v>
      </c>
      <c r="J161" s="118">
        <f t="shared" si="54"/>
        <v>85.43705468373885</v>
      </c>
      <c r="K161" s="118">
        <f t="shared" si="54"/>
        <v>81.124897019573098</v>
      </c>
      <c r="L161" s="118">
        <f t="shared" si="54"/>
        <v>88.61745610816142</v>
      </c>
      <c r="M161" s="118">
        <f t="shared" si="54"/>
        <v>90.023163045845166</v>
      </c>
      <c r="N161" s="118">
        <f t="shared" si="54"/>
        <v>91.794522213458492</v>
      </c>
      <c r="O161" s="118">
        <f t="shared" si="54"/>
        <v>0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77.13778049210525</v>
      </c>
      <c r="S161" s="118">
        <f t="shared" si="55"/>
        <v>0</v>
      </c>
      <c r="T161" s="118">
        <f t="shared" si="55"/>
        <v>63.083003601938337</v>
      </c>
      <c r="U161" s="118">
        <f t="shared" si="55"/>
        <v>0</v>
      </c>
      <c r="V161" s="118">
        <f t="shared" si="55"/>
        <v>0</v>
      </c>
      <c r="W161" s="118">
        <f t="shared" ref="W161" si="56">W162+W164+W166+W175</f>
        <v>18.851500455065064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48.820882331789448</v>
      </c>
      <c r="D162" s="123">
        <f t="shared" si="57"/>
        <v>53.489145524047743</v>
      </c>
      <c r="E162" s="123">
        <f t="shared" si="57"/>
        <v>59.638589579166208</v>
      </c>
      <c r="F162" s="123">
        <f t="shared" si="57"/>
        <v>59.18413343811806</v>
      </c>
      <c r="G162" s="123">
        <f t="shared" si="57"/>
        <v>69.863782708225457</v>
      </c>
      <c r="H162" s="123">
        <f t="shared" si="57"/>
        <v>60.407942353817681</v>
      </c>
      <c r="I162" s="123">
        <f t="shared" si="57"/>
        <v>55.528147689521496</v>
      </c>
      <c r="J162" s="123">
        <f t="shared" si="57"/>
        <v>62.08314099550801</v>
      </c>
      <c r="K162" s="123">
        <f t="shared" si="57"/>
        <v>57.950333062263162</v>
      </c>
      <c r="L162" s="123">
        <f t="shared" si="57"/>
        <v>66.564946868576541</v>
      </c>
      <c r="M162" s="123">
        <f t="shared" si="57"/>
        <v>66.643544686918773</v>
      </c>
      <c r="N162" s="123">
        <f t="shared" si="57"/>
        <v>66.645063557535039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57.173339297870974</v>
      </c>
      <c r="S162" s="123">
        <f t="shared" si="57"/>
        <v>0</v>
      </c>
      <c r="T162" s="123">
        <f t="shared" si="57"/>
        <v>42.38474925358075</v>
      </c>
      <c r="U162" s="123">
        <f t="shared" si="57"/>
        <v>0</v>
      </c>
      <c r="V162" s="123">
        <f t="shared" si="57"/>
        <v>0</v>
      </c>
      <c r="W162" s="123">
        <f t="shared" si="57"/>
        <v>2.9812612412809623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48.820882331789448</v>
      </c>
      <c r="D163" s="110">
        <v>53.489145524047743</v>
      </c>
      <c r="E163" s="110">
        <v>59.638589579166208</v>
      </c>
      <c r="F163" s="110">
        <v>59.18413343811806</v>
      </c>
      <c r="G163" s="110">
        <v>69.863782708225457</v>
      </c>
      <c r="H163" s="110">
        <v>60.407942353817681</v>
      </c>
      <c r="I163" s="110">
        <v>55.528147689521496</v>
      </c>
      <c r="J163" s="110">
        <v>62.08314099550801</v>
      </c>
      <c r="K163" s="110">
        <v>57.950333062263162</v>
      </c>
      <c r="L163" s="110">
        <v>66.564946868576541</v>
      </c>
      <c r="M163" s="110">
        <v>66.643544686918773</v>
      </c>
      <c r="N163" s="110">
        <v>66.645063557535039</v>
      </c>
      <c r="O163" s="110">
        <v>0</v>
      </c>
      <c r="P163" s="110">
        <v>0</v>
      </c>
      <c r="Q163" s="110">
        <v>0</v>
      </c>
      <c r="R163" s="110">
        <v>57.173339297870974</v>
      </c>
      <c r="S163" s="110">
        <v>0</v>
      </c>
      <c r="T163" s="110">
        <v>42.38474925358075</v>
      </c>
      <c r="U163" s="110">
        <v>0</v>
      </c>
      <c r="V163" s="110">
        <v>0</v>
      </c>
      <c r="W163" s="110">
        <v>2.9812612412809623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4.6496330140088533</v>
      </c>
      <c r="D164" s="123">
        <f t="shared" si="58"/>
        <v>4.2472674658363037</v>
      </c>
      <c r="E164" s="123">
        <f t="shared" si="58"/>
        <v>12.770687084490119</v>
      </c>
      <c r="F164" s="123">
        <f t="shared" si="58"/>
        <v>4.9966582223666176</v>
      </c>
      <c r="G164" s="123">
        <f t="shared" si="58"/>
        <v>4.9975440615462983</v>
      </c>
      <c r="H164" s="123">
        <f t="shared" si="58"/>
        <v>6.3301475539358583</v>
      </c>
      <c r="I164" s="123">
        <f t="shared" si="58"/>
        <v>5.6785420952069288</v>
      </c>
      <c r="J164" s="123">
        <f t="shared" si="58"/>
        <v>6.7770993801282016</v>
      </c>
      <c r="K164" s="123">
        <f t="shared" si="58"/>
        <v>6.9816568119650944</v>
      </c>
      <c r="L164" s="123">
        <f t="shared" si="58"/>
        <v>5.4828829947354176</v>
      </c>
      <c r="M164" s="123">
        <f t="shared" si="58"/>
        <v>6.0479112699063142</v>
      </c>
      <c r="N164" s="123">
        <f t="shared" si="58"/>
        <v>9.3152474312319171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5.3521996981865234</v>
      </c>
      <c r="S164" s="123">
        <f t="shared" si="58"/>
        <v>0</v>
      </c>
      <c r="T164" s="123">
        <f t="shared" si="58"/>
        <v>5.7453051465408045</v>
      </c>
      <c r="U164" s="123">
        <f t="shared" si="58"/>
        <v>0</v>
      </c>
      <c r="V164" s="123">
        <f t="shared" si="58"/>
        <v>0</v>
      </c>
      <c r="W164" s="123">
        <f t="shared" si="58"/>
        <v>2.8896398639503338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4.6496330140088533</v>
      </c>
      <c r="D165" s="99">
        <f>RES_hhdet_in_tesh!D165/RES_summary!D$21</f>
        <v>4.2472674658363037</v>
      </c>
      <c r="E165" s="99">
        <f>RES_hhdet_in_tesh!E165/RES_summary!E$21</f>
        <v>12.770687084490119</v>
      </c>
      <c r="F165" s="99">
        <f>RES_hhdet_in_tesh!F165/RES_summary!F$21</f>
        <v>4.9966582223666176</v>
      </c>
      <c r="G165" s="99">
        <f>RES_hhdet_in_tesh!G165/RES_summary!G$21</f>
        <v>4.9975440615462983</v>
      </c>
      <c r="H165" s="99">
        <f>RES_hhdet_in_tesh!H165/RES_summary!H$21</f>
        <v>6.3301475539358583</v>
      </c>
      <c r="I165" s="99">
        <f>RES_hhdet_in_tesh!I165/RES_summary!I$21</f>
        <v>5.6785420952069288</v>
      </c>
      <c r="J165" s="99">
        <f>RES_hhdet_in_tesh!J165/RES_summary!J$21</f>
        <v>6.7770993801282016</v>
      </c>
      <c r="K165" s="99">
        <f>RES_hhdet_in_tesh!K165/RES_summary!K$21</f>
        <v>6.9816568119650944</v>
      </c>
      <c r="L165" s="99">
        <f>RES_hhdet_in_tesh!L165/RES_summary!L$21</f>
        <v>5.4828829947354176</v>
      </c>
      <c r="M165" s="99">
        <f>RES_hhdet_in_tesh!M165/RES_summary!M$21</f>
        <v>6.0479112699063142</v>
      </c>
      <c r="N165" s="99">
        <f>RES_hhdet_in_tesh!N165/RES_summary!N$21</f>
        <v>9.3152474312319171</v>
      </c>
      <c r="O165" s="99">
        <f>RES_hhdet_in_tesh!O165/RES_summary!O$21</f>
        <v>0</v>
      </c>
      <c r="P165" s="99">
        <f>RES_hhdet_in_tesh!P165/RES_summary!P$21</f>
        <v>0</v>
      </c>
      <c r="Q165" s="99">
        <f>RES_hhdet_in_tesh!Q165/RES_summary!Q$21</f>
        <v>0</v>
      </c>
      <c r="R165" s="99">
        <f>RES_hhdet_in_tesh!R165/RES_summary!R$21</f>
        <v>5.3521996981865234</v>
      </c>
      <c r="S165" s="99">
        <f>RES_hhdet_in_tesh!S165/RES_summary!S$21</f>
        <v>0</v>
      </c>
      <c r="T165" s="99">
        <f>RES_hhdet_in_tesh!T165/RES_summary!T$21</f>
        <v>5.7453051465408045</v>
      </c>
      <c r="U165" s="99">
        <f>RES_hhdet_in_tesh!U165/RES_summary!U$21</f>
        <v>0</v>
      </c>
      <c r="V165" s="99">
        <f>RES_hhdet_in_tesh!V165/RES_summary!V$21</f>
        <v>0</v>
      </c>
      <c r="W165" s="99">
        <f>RES_hhdet_in_tesh!W165/RES_summary!W$21</f>
        <v>2.8896398639503338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12.588088367286675</v>
      </c>
      <c r="D166" s="123">
        <v>12.8872718685168</v>
      </c>
      <c r="E166" s="123">
        <v>12.222381042883855</v>
      </c>
      <c r="F166" s="123">
        <v>13.244931193045405</v>
      </c>
      <c r="G166" s="123">
        <v>12.264992264113545</v>
      </c>
      <c r="H166" s="123">
        <v>12.103852754019949</v>
      </c>
      <c r="I166" s="123">
        <v>11.454908968551722</v>
      </c>
      <c r="J166" s="123">
        <v>11.099564581650798</v>
      </c>
      <c r="K166" s="123">
        <v>10.881989178676818</v>
      </c>
      <c r="L166" s="123">
        <v>11.532406908568177</v>
      </c>
      <c r="M166" s="123">
        <v>12.354119671798784</v>
      </c>
      <c r="N166" s="123">
        <v>11.507575812720447</v>
      </c>
      <c r="O166" s="123">
        <v>0</v>
      </c>
      <c r="P166" s="123">
        <v>0</v>
      </c>
      <c r="Q166" s="123">
        <v>0</v>
      </c>
      <c r="R166" s="123">
        <v>10.392251426747999</v>
      </c>
      <c r="S166" s="123">
        <v>0</v>
      </c>
      <c r="T166" s="123">
        <v>10.206080282041498</v>
      </c>
      <c r="U166" s="123">
        <v>0</v>
      </c>
      <c r="V166" s="123">
        <v>0</v>
      </c>
      <c r="W166" s="123">
        <v>8.4542981692665045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12.780026066580248</v>
      </c>
      <c r="D167" s="99">
        <v>12.574786186180271</v>
      </c>
      <c r="E167" s="99">
        <v>12.277746739172215</v>
      </c>
      <c r="F167" s="99">
        <v>13.82899776274051</v>
      </c>
      <c r="G167" s="99">
        <v>12.52338394921707</v>
      </c>
      <c r="H167" s="99">
        <v>12.239089045643627</v>
      </c>
      <c r="I167" s="99">
        <v>11.218986970685011</v>
      </c>
      <c r="J167" s="99">
        <v>10.693063169979391</v>
      </c>
      <c r="K167" s="99">
        <v>10.729187917543104</v>
      </c>
      <c r="L167" s="99">
        <v>11.496150010286925</v>
      </c>
      <c r="M167" s="99">
        <v>12.649120219274351</v>
      </c>
      <c r="N167" s="99">
        <v>11.723148613809343</v>
      </c>
      <c r="O167" s="99">
        <v>0</v>
      </c>
      <c r="P167" s="99">
        <v>0</v>
      </c>
      <c r="Q167" s="99">
        <v>0</v>
      </c>
      <c r="R167" s="99">
        <v>10.354330000558134</v>
      </c>
      <c r="S167" s="99">
        <v>0</v>
      </c>
      <c r="T167" s="99">
        <v>10.413831167065798</v>
      </c>
      <c r="U167" s="99">
        <v>0</v>
      </c>
      <c r="V167" s="99">
        <v>0</v>
      </c>
      <c r="W167" s="99">
        <v>8.5957552304898233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12.780515826104335</v>
      </c>
      <c r="D168" s="99">
        <v>12.575375700182921</v>
      </c>
      <c r="E168" s="99">
        <v>12.27971375187531</v>
      </c>
      <c r="F168" s="99">
        <v>13.8326192576791</v>
      </c>
      <c r="G168" s="99">
        <v>12.531836298381156</v>
      </c>
      <c r="H168" s="99">
        <v>0</v>
      </c>
      <c r="I168" s="99">
        <v>11.233934018762971</v>
      </c>
      <c r="J168" s="99">
        <v>10.707405925014614</v>
      </c>
      <c r="K168" s="99">
        <v>10.739807220145527</v>
      </c>
      <c r="L168" s="99">
        <v>11.503834911384212</v>
      </c>
      <c r="M168" s="99">
        <v>12.652402942372659</v>
      </c>
      <c r="N168" s="99">
        <v>11.724871747812996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1.9989159572334436</v>
      </c>
      <c r="D169" s="102">
        <v>2.3128043745226723</v>
      </c>
      <c r="E169" s="102">
        <v>1.8918027058042852</v>
      </c>
      <c r="F169" s="102">
        <v>2.6684109192053214</v>
      </c>
      <c r="G169" s="102">
        <v>2.0619481042916723</v>
      </c>
      <c r="H169" s="102">
        <v>0</v>
      </c>
      <c r="I169" s="102">
        <v>1.8872524063756044</v>
      </c>
      <c r="J169" s="102">
        <v>2.2672216201963411</v>
      </c>
      <c r="K169" s="102">
        <v>1.9134268192609085</v>
      </c>
      <c r="L169" s="102">
        <v>1.8995049431654936</v>
      </c>
      <c r="M169" s="102">
        <v>2.4657759893192619</v>
      </c>
      <c r="N169" s="102">
        <v>1.7704760912792579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10.781599868870892</v>
      </c>
      <c r="D170" s="105">
        <v>10.262571325660248</v>
      </c>
      <c r="E170" s="105">
        <v>10.387911046071023</v>
      </c>
      <c r="F170" s="105">
        <v>11.164208338473781</v>
      </c>
      <c r="G170" s="105">
        <v>10.469888194089485</v>
      </c>
      <c r="H170" s="105">
        <v>0</v>
      </c>
      <c r="I170" s="105">
        <v>9.3466816123873713</v>
      </c>
      <c r="J170" s="105">
        <v>8.4401843048182741</v>
      </c>
      <c r="K170" s="105">
        <v>8.8263804008846183</v>
      </c>
      <c r="L170" s="105">
        <v>9.6043299682187211</v>
      </c>
      <c r="M170" s="105">
        <v>10.186626953053397</v>
      </c>
      <c r="N170" s="105">
        <v>9.9543956565337375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12.452213847909501</v>
      </c>
      <c r="D171" s="102">
        <v>13.030614726904993</v>
      </c>
      <c r="E171" s="102">
        <v>12.188498320736011</v>
      </c>
      <c r="F171" s="102">
        <v>12.782327961479591</v>
      </c>
      <c r="G171" s="102">
        <v>12.197610099246484</v>
      </c>
      <c r="H171" s="102">
        <v>12.075867378298645</v>
      </c>
      <c r="I171" s="102">
        <v>11.473900046677244</v>
      </c>
      <c r="J171" s="102">
        <v>11.225579404781566</v>
      </c>
      <c r="K171" s="102">
        <v>10.956486385226537</v>
      </c>
      <c r="L171" s="102">
        <v>11.539635205564453</v>
      </c>
      <c r="M171" s="102">
        <v>12.193633688260013</v>
      </c>
      <c r="N171" s="102">
        <v>11.454288669100846</v>
      </c>
      <c r="O171" s="102">
        <v>0</v>
      </c>
      <c r="P171" s="102">
        <v>0</v>
      </c>
      <c r="Q171" s="102">
        <v>0</v>
      </c>
      <c r="R171" s="102">
        <v>10.399996072855121</v>
      </c>
      <c r="S171" s="102">
        <v>0</v>
      </c>
      <c r="T171" s="102">
        <v>10.110734216932446</v>
      </c>
      <c r="U171" s="102">
        <v>0</v>
      </c>
      <c r="V171" s="102">
        <v>0</v>
      </c>
      <c r="W171" s="102">
        <v>8.3828800655193447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12.453022477964952</v>
      </c>
      <c r="D172" s="105">
        <v>13.032392992383441</v>
      </c>
      <c r="E172" s="105">
        <v>12.191572878867429</v>
      </c>
      <c r="F172" s="105">
        <v>12.785721891984428</v>
      </c>
      <c r="G172" s="105">
        <v>12.205796769613293</v>
      </c>
      <c r="H172" s="105">
        <v>12.082133524683695</v>
      </c>
      <c r="I172" s="105">
        <v>11.486040892910543</v>
      </c>
      <c r="J172" s="105">
        <v>11.240539834921384</v>
      </c>
      <c r="K172" s="105">
        <v>10.971169028125018</v>
      </c>
      <c r="L172" s="105">
        <v>11.558288007940982</v>
      </c>
      <c r="M172" s="105">
        <v>12.201286602730228</v>
      </c>
      <c r="N172" s="105">
        <v>11.457068695153142</v>
      </c>
      <c r="O172" s="105">
        <v>0</v>
      </c>
      <c r="P172" s="105">
        <v>0</v>
      </c>
      <c r="Q172" s="105">
        <v>0</v>
      </c>
      <c r="R172" s="105">
        <v>10.42021545080013</v>
      </c>
      <c r="S172" s="105">
        <v>0</v>
      </c>
      <c r="T172" s="105">
        <v>10.142704046974988</v>
      </c>
      <c r="U172" s="105">
        <v>0</v>
      </c>
      <c r="V172" s="105">
        <v>0</v>
      </c>
      <c r="W172" s="105">
        <v>8.4192786905284258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1.9466104704925642</v>
      </c>
      <c r="D173" s="99">
        <v>2.3977439683425334</v>
      </c>
      <c r="E173" s="99">
        <v>1.8769792426007508</v>
      </c>
      <c r="F173" s="99">
        <v>2.4653681050169154</v>
      </c>
      <c r="G173" s="99">
        <v>2.0063822517420355</v>
      </c>
      <c r="H173" s="99">
        <v>2.017711289879772</v>
      </c>
      <c r="I173" s="99">
        <v>1.9309505339817152</v>
      </c>
      <c r="J173" s="99">
        <v>2.3904025983520554</v>
      </c>
      <c r="K173" s="99">
        <v>1.9572333845329637</v>
      </c>
      <c r="L173" s="99">
        <v>1.9047501012845294</v>
      </c>
      <c r="M173" s="99">
        <v>2.3777365904589569</v>
      </c>
      <c r="N173" s="99">
        <v>1.7205738910932278</v>
      </c>
      <c r="O173" s="99">
        <v>0</v>
      </c>
      <c r="P173" s="99">
        <v>0</v>
      </c>
      <c r="Q173" s="99">
        <v>0</v>
      </c>
      <c r="R173" s="99">
        <v>1.6153321525270816</v>
      </c>
      <c r="S173" s="99">
        <v>0</v>
      </c>
      <c r="T173" s="99">
        <v>1.5217514591662546</v>
      </c>
      <c r="U173" s="99">
        <v>0</v>
      </c>
      <c r="V173" s="99">
        <v>0</v>
      </c>
      <c r="W173" s="99">
        <v>1.6622034193301132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10.506412007472388</v>
      </c>
      <c r="D174" s="110">
        <v>10.634649024040909</v>
      </c>
      <c r="E174" s="110">
        <v>10.314593636266679</v>
      </c>
      <c r="F174" s="110">
        <v>10.320353786967511</v>
      </c>
      <c r="G174" s="110">
        <v>10.19941451787126</v>
      </c>
      <c r="H174" s="110">
        <v>10.064422234803921</v>
      </c>
      <c r="I174" s="110">
        <v>9.5550903589288279</v>
      </c>
      <c r="J174" s="110">
        <v>8.8501372365693278</v>
      </c>
      <c r="K174" s="110">
        <v>9.0139356435920543</v>
      </c>
      <c r="L174" s="110">
        <v>9.6535379066564548</v>
      </c>
      <c r="M174" s="110">
        <v>9.8235500122712693</v>
      </c>
      <c r="N174" s="110">
        <v>9.7364948040599142</v>
      </c>
      <c r="O174" s="110">
        <v>0</v>
      </c>
      <c r="P174" s="110">
        <v>0</v>
      </c>
      <c r="Q174" s="110">
        <v>0</v>
      </c>
      <c r="R174" s="110">
        <v>8.8048832982730492</v>
      </c>
      <c r="S174" s="110">
        <v>0</v>
      </c>
      <c r="T174" s="110">
        <v>8.6209525878087341</v>
      </c>
      <c r="U174" s="110">
        <v>0</v>
      </c>
      <c r="V174" s="110">
        <v>0</v>
      </c>
      <c r="W174" s="110">
        <v>6.7570752711983104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6.7815215971972442</v>
      </c>
      <c r="D175" s="123">
        <v>6.8488074446406024</v>
      </c>
      <c r="E175" s="123">
        <v>6.3922397022366786</v>
      </c>
      <c r="F175" s="123">
        <v>7.2690203905367357</v>
      </c>
      <c r="G175" s="123">
        <v>6.1636434623955312</v>
      </c>
      <c r="H175" s="123">
        <v>6.4477459867859803</v>
      </c>
      <c r="I175" s="123">
        <v>5.9309951747149157</v>
      </c>
      <c r="J175" s="123">
        <v>5.4772497264518449</v>
      </c>
      <c r="K175" s="123">
        <v>5.3109179666680255</v>
      </c>
      <c r="L175" s="123">
        <v>5.0372193362812885</v>
      </c>
      <c r="M175" s="123">
        <v>4.9775874172212946</v>
      </c>
      <c r="N175" s="123">
        <v>4.3266354119710844</v>
      </c>
      <c r="O175" s="123">
        <v>0</v>
      </c>
      <c r="P175" s="123">
        <v>0</v>
      </c>
      <c r="Q175" s="123">
        <v>0</v>
      </c>
      <c r="R175" s="123">
        <v>4.2199900692997554</v>
      </c>
      <c r="S175" s="123">
        <v>0</v>
      </c>
      <c r="T175" s="123">
        <v>4.7468689197752898</v>
      </c>
      <c r="U175" s="123">
        <v>0</v>
      </c>
      <c r="V175" s="123">
        <v>0</v>
      </c>
      <c r="W175" s="123">
        <v>4.5263011805672662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6.6702182308505815</v>
      </c>
      <c r="D176" s="99">
        <v>6.7636555483750076</v>
      </c>
      <c r="E176" s="99">
        <v>6.562160555495125</v>
      </c>
      <c r="F176" s="99">
        <v>7.0106142280234813</v>
      </c>
      <c r="G176" s="99">
        <v>6.5228400062093765</v>
      </c>
      <c r="H176" s="99">
        <v>6.2556829893479557</v>
      </c>
      <c r="I176" s="99">
        <v>5.6885649105455238</v>
      </c>
      <c r="J176" s="99">
        <v>5.547876061699605</v>
      </c>
      <c r="K176" s="99">
        <v>5.2139324219905845</v>
      </c>
      <c r="L176" s="99">
        <v>5.0718460819458704</v>
      </c>
      <c r="M176" s="99">
        <v>5.1118845945446516</v>
      </c>
      <c r="N176" s="99">
        <v>4.4019545027101037</v>
      </c>
      <c r="O176" s="99">
        <v>0</v>
      </c>
      <c r="P176" s="99">
        <v>0</v>
      </c>
      <c r="Q176" s="99">
        <v>0</v>
      </c>
      <c r="R176" s="99">
        <v>4.3230032631263535</v>
      </c>
      <c r="S176" s="99">
        <v>0</v>
      </c>
      <c r="T176" s="99">
        <v>4.7497508684686629</v>
      </c>
      <c r="U176" s="99">
        <v>0</v>
      </c>
      <c r="V176" s="99">
        <v>0</v>
      </c>
      <c r="W176" s="99">
        <v>4.5145218171047574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6.8344314169556926</v>
      </c>
      <c r="D177" s="110">
        <v>6.8976150312547357</v>
      </c>
      <c r="E177" s="110">
        <v>6.2530449410537088</v>
      </c>
      <c r="F177" s="110">
        <v>7.4544381979661871</v>
      </c>
      <c r="G177" s="110">
        <v>6.0138494391234723</v>
      </c>
      <c r="H177" s="110">
        <v>6.5236888619009328</v>
      </c>
      <c r="I177" s="110">
        <v>6.0245296448907473</v>
      </c>
      <c r="J177" s="110">
        <v>5.3832376582164523</v>
      </c>
      <c r="K177" s="110">
        <v>5.3790828189723152</v>
      </c>
      <c r="L177" s="110">
        <v>5.0158252233308431</v>
      </c>
      <c r="M177" s="110">
        <v>4.9034119717280387</v>
      </c>
      <c r="N177" s="110">
        <v>4.2795930400310791</v>
      </c>
      <c r="O177" s="110">
        <v>0</v>
      </c>
      <c r="P177" s="110">
        <v>0</v>
      </c>
      <c r="Q177" s="110">
        <v>0</v>
      </c>
      <c r="R177" s="110">
        <v>4.1537673018397996</v>
      </c>
      <c r="S177" s="110">
        <v>0</v>
      </c>
      <c r="T177" s="110">
        <v>4.7454794087981265</v>
      </c>
      <c r="U177" s="110">
        <v>0</v>
      </c>
      <c r="V177" s="110">
        <v>0</v>
      </c>
      <c r="W177" s="110">
        <v>4.5302276350547679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24.789045121894688</v>
      </c>
      <c r="D24" s="118">
        <f t="shared" si="7"/>
        <v>24.420584916298662</v>
      </c>
      <c r="E24" s="118">
        <f t="shared" si="7"/>
        <v>27.438212091809117</v>
      </c>
      <c r="F24" s="118">
        <f t="shared" si="7"/>
        <v>26.574402694349779</v>
      </c>
      <c r="G24" s="118">
        <f t="shared" si="7"/>
        <v>27.853042528528768</v>
      </c>
      <c r="H24" s="118">
        <f t="shared" si="7"/>
        <v>25.111573384214505</v>
      </c>
      <c r="I24" s="118">
        <f t="shared" si="7"/>
        <v>24.060833896205565</v>
      </c>
      <c r="J24" s="118">
        <f t="shared" si="7"/>
        <v>27.90341309194006</v>
      </c>
      <c r="K24" s="118">
        <f t="shared" si="7"/>
        <v>26.629129951122305</v>
      </c>
      <c r="L24" s="118">
        <f t="shared" si="7"/>
        <v>26.684733937130439</v>
      </c>
      <c r="M24" s="118">
        <f t="shared" si="7"/>
        <v>23.144487580504755</v>
      </c>
      <c r="N24" s="118">
        <f t="shared" si="7"/>
        <v>22.819463836568364</v>
      </c>
      <c r="O24" s="118">
        <f t="shared" si="7"/>
        <v>21.844294248452531</v>
      </c>
      <c r="P24" s="118">
        <f t="shared" si="7"/>
        <v>17.791480968648713</v>
      </c>
      <c r="Q24" s="118">
        <f t="shared" si="7"/>
        <v>17.139017557575659</v>
      </c>
      <c r="R24" s="118">
        <f t="shared" ref="R24:V24" si="8">R25+R28+R30+R39</f>
        <v>17.289766393339359</v>
      </c>
      <c r="S24" s="118">
        <f t="shared" si="8"/>
        <v>16.649111440536071</v>
      </c>
      <c r="T24" s="118">
        <f t="shared" si="8"/>
        <v>15.015864826144531</v>
      </c>
      <c r="U24" s="118">
        <f t="shared" si="8"/>
        <v>14.00121299089507</v>
      </c>
      <c r="V24" s="118">
        <f t="shared" si="8"/>
        <v>12.636775322650667</v>
      </c>
      <c r="W24" s="118">
        <f t="shared" ref="W24" si="9">W25+W28+W30+W39</f>
        <v>12.196601121649051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21.939898668120346</v>
      </c>
      <c r="D25" s="123">
        <f t="shared" si="10"/>
        <v>21.984986668273134</v>
      </c>
      <c r="E25" s="123">
        <f t="shared" si="10"/>
        <v>24.559508346149006</v>
      </c>
      <c r="F25" s="123">
        <f t="shared" si="10"/>
        <v>23.1474814346488</v>
      </c>
      <c r="G25" s="123">
        <f t="shared" si="10"/>
        <v>26.16662477110345</v>
      </c>
      <c r="H25" s="123">
        <f t="shared" si="10"/>
        <v>23.672926607163657</v>
      </c>
      <c r="I25" s="123">
        <f t="shared" si="10"/>
        <v>23.138272062153479</v>
      </c>
      <c r="J25" s="123">
        <f t="shared" si="10"/>
        <v>25.76565389689447</v>
      </c>
      <c r="K25" s="123">
        <f t="shared" si="10"/>
        <v>24.475041127977018</v>
      </c>
      <c r="L25" s="123">
        <f t="shared" si="10"/>
        <v>24.662931352767306</v>
      </c>
      <c r="M25" s="123">
        <f t="shared" si="10"/>
        <v>20.849767799513405</v>
      </c>
      <c r="N25" s="123">
        <f t="shared" si="10"/>
        <v>21.381105954030417</v>
      </c>
      <c r="O25" s="123">
        <f t="shared" si="10"/>
        <v>20.832767497015595</v>
      </c>
      <c r="P25" s="123">
        <f t="shared" si="10"/>
        <v>16.856127688158161</v>
      </c>
      <c r="Q25" s="123">
        <f t="shared" si="10"/>
        <v>16.149574947256834</v>
      </c>
      <c r="R25" s="123">
        <f t="shared" ref="R25:V25" si="11">SUM(R26:R27)</f>
        <v>15.743676579981013</v>
      </c>
      <c r="S25" s="123">
        <f t="shared" si="11"/>
        <v>15.200895977460311</v>
      </c>
      <c r="T25" s="123">
        <f t="shared" si="11"/>
        <v>13.547419174112852</v>
      </c>
      <c r="U25" s="123">
        <f t="shared" si="11"/>
        <v>12.801628618977485</v>
      </c>
      <c r="V25" s="123">
        <f t="shared" si="11"/>
        <v>11.530027884067582</v>
      </c>
      <c r="W25" s="123">
        <f t="shared" ref="W25" si="12">SUM(W26:W27)</f>
        <v>11.192132053865789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21.939898668120346</v>
      </c>
      <c r="D26" s="99">
        <v>21.984986668273134</v>
      </c>
      <c r="E26" s="99">
        <v>24.559508346149006</v>
      </c>
      <c r="F26" s="99">
        <v>23.1474814346488</v>
      </c>
      <c r="G26" s="99">
        <v>26.16662477110345</v>
      </c>
      <c r="H26" s="99">
        <v>23.672926607163657</v>
      </c>
      <c r="I26" s="99">
        <v>23.138272062153479</v>
      </c>
      <c r="J26" s="99">
        <v>25.76565389689447</v>
      </c>
      <c r="K26" s="99">
        <v>24.475041127977018</v>
      </c>
      <c r="L26" s="99">
        <v>24.662931352767306</v>
      </c>
      <c r="M26" s="99">
        <v>20.849767799513405</v>
      </c>
      <c r="N26" s="99">
        <v>21.381105954030417</v>
      </c>
      <c r="O26" s="99">
        <v>20.832767497015595</v>
      </c>
      <c r="P26" s="99">
        <v>16.856127688158161</v>
      </c>
      <c r="Q26" s="99">
        <v>16.149574947256834</v>
      </c>
      <c r="R26" s="99">
        <v>15.743676579981013</v>
      </c>
      <c r="S26" s="99">
        <v>15.200895977460311</v>
      </c>
      <c r="T26" s="99">
        <v>13.547419174112852</v>
      </c>
      <c r="U26" s="99">
        <v>12.801628618977485</v>
      </c>
      <c r="V26" s="99">
        <v>11.530027884067582</v>
      </c>
      <c r="W26" s="99">
        <v>11.192132053865789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2.0667158525248079</v>
      </c>
      <c r="D30" s="123">
        <v>1.5389095509117294</v>
      </c>
      <c r="E30" s="123">
        <v>1.8037216180131641</v>
      </c>
      <c r="F30" s="123">
        <v>2.3615269664800396</v>
      </c>
      <c r="G30" s="123">
        <v>0.98830567895246701</v>
      </c>
      <c r="H30" s="123">
        <v>0.79417150183704033</v>
      </c>
      <c r="I30" s="123">
        <v>0.34685584312890544</v>
      </c>
      <c r="J30" s="123">
        <v>0.98648889673418994</v>
      </c>
      <c r="K30" s="123">
        <v>1.3722525665954108</v>
      </c>
      <c r="L30" s="123">
        <v>1.3183240581102764</v>
      </c>
      <c r="M30" s="123">
        <v>1.6341303834321192</v>
      </c>
      <c r="N30" s="123">
        <v>0.82374244612341885</v>
      </c>
      <c r="O30" s="123">
        <v>0.50161889584045083</v>
      </c>
      <c r="P30" s="123">
        <v>0.33805529596227707</v>
      </c>
      <c r="Q30" s="123">
        <v>0.52473466205530872</v>
      </c>
      <c r="R30" s="123">
        <v>0.95323436036765619</v>
      </c>
      <c r="S30" s="123">
        <v>0.99074273189297446</v>
      </c>
      <c r="T30" s="123">
        <v>0.90957977069081486</v>
      </c>
      <c r="U30" s="123">
        <v>0.69910000355571245</v>
      </c>
      <c r="V30" s="123">
        <v>0.57354060100748327</v>
      </c>
      <c r="W30" s="123">
        <v>0.51692815858467778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4.9874932212002108</v>
      </c>
      <c r="D31" s="99">
        <v>4.8934328704537666</v>
      </c>
      <c r="E31" s="99">
        <v>4.7620473582797844</v>
      </c>
      <c r="F31" s="99">
        <v>5.3457025903123379</v>
      </c>
      <c r="G31" s="99">
        <v>4.8227332719910008</v>
      </c>
      <c r="H31" s="99">
        <v>4.6937283100339071</v>
      </c>
      <c r="I31" s="99">
        <v>4.2827513476868813</v>
      </c>
      <c r="J31" s="99">
        <v>4.0599380729142762</v>
      </c>
      <c r="K31" s="99">
        <v>4.0471758484037732</v>
      </c>
      <c r="L31" s="99">
        <v>4.3032783552026963</v>
      </c>
      <c r="M31" s="99">
        <v>4.6598178804755568</v>
      </c>
      <c r="N31" s="99">
        <v>4.2075165004366548</v>
      </c>
      <c r="O31" s="99">
        <v>3.8646125531668352</v>
      </c>
      <c r="P31" s="99">
        <v>3.3513658738217642</v>
      </c>
      <c r="Q31" s="99">
        <v>3.253446595477659</v>
      </c>
      <c r="R31" s="99">
        <v>3.2196093419926646</v>
      </c>
      <c r="S31" s="99">
        <v>3.1884571051645207</v>
      </c>
      <c r="T31" s="99">
        <v>3.0986609617132923</v>
      </c>
      <c r="U31" s="99">
        <v>2.8718291658120152</v>
      </c>
      <c r="V31" s="99">
        <v>2.7239978818451509</v>
      </c>
      <c r="W31" s="99">
        <v>2.4706298294471343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0.78009072395565504</v>
      </c>
      <c r="D32" s="99">
        <v>0.90001951378358547</v>
      </c>
      <c r="E32" s="99">
        <v>0.73375467575162212</v>
      </c>
      <c r="F32" s="99">
        <v>1.0314942129245666</v>
      </c>
      <c r="G32" s="99">
        <v>0.79405261133975757</v>
      </c>
      <c r="H32" s="99">
        <v>0.78493577158074057</v>
      </c>
      <c r="I32" s="99">
        <v>0.72044230089135397</v>
      </c>
      <c r="J32" s="99">
        <v>0.8608178245324305</v>
      </c>
      <c r="K32" s="99">
        <v>0.72176709645832215</v>
      </c>
      <c r="L32" s="99">
        <v>0.71102921414650067</v>
      </c>
      <c r="M32" s="99">
        <v>0.90836887033210278</v>
      </c>
      <c r="N32" s="99">
        <v>0.63543571894253092</v>
      </c>
      <c r="O32" s="99">
        <v>0.57827211135582723</v>
      </c>
      <c r="P32" s="99">
        <v>0.74488028576946974</v>
      </c>
      <c r="Q32" s="99">
        <v>0.52393166430379068</v>
      </c>
      <c r="R32" s="99">
        <v>0.50124162799567973</v>
      </c>
      <c r="S32" s="99">
        <v>0.53078103926952569</v>
      </c>
      <c r="T32" s="99">
        <v>0.46996842239243525</v>
      </c>
      <c r="U32" s="99">
        <v>0.49131601952812698</v>
      </c>
      <c r="V32" s="99">
        <v>0.43391938288798132</v>
      </c>
      <c r="W32" s="99">
        <v>0.48571040140564986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0.78009072395565504</v>
      </c>
      <c r="D33" s="102">
        <v>0.90001951378358547</v>
      </c>
      <c r="E33" s="102">
        <v>0.73375467575162212</v>
      </c>
      <c r="F33" s="102">
        <v>1.0314942129245666</v>
      </c>
      <c r="G33" s="102">
        <v>0.79405261133975757</v>
      </c>
      <c r="H33" s="102">
        <v>0.78493577158074057</v>
      </c>
      <c r="I33" s="102">
        <v>0.72044230089135397</v>
      </c>
      <c r="J33" s="102">
        <v>0.8608178245324305</v>
      </c>
      <c r="K33" s="102">
        <v>0.72176709645832215</v>
      </c>
      <c r="L33" s="102">
        <v>0.71102921414650067</v>
      </c>
      <c r="M33" s="102">
        <v>0.90836887033210278</v>
      </c>
      <c r="N33" s="102">
        <v>0.63543571894253092</v>
      </c>
      <c r="O33" s="102">
        <v>0.57827211135582723</v>
      </c>
      <c r="P33" s="102">
        <v>0.74488028576946974</v>
      </c>
      <c r="Q33" s="102">
        <v>0.52393166430379068</v>
      </c>
      <c r="R33" s="102">
        <v>0.50124162799567973</v>
      </c>
      <c r="S33" s="102">
        <v>0.53078103926952569</v>
      </c>
      <c r="T33" s="102">
        <v>0.46996842239243525</v>
      </c>
      <c r="U33" s="102">
        <v>0.49131601952812698</v>
      </c>
      <c r="V33" s="102">
        <v>0.43391938288798132</v>
      </c>
      <c r="W33" s="102">
        <v>0.48571040140564986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0.78243060124953234</v>
      </c>
      <c r="D39" s="123">
        <v>0.89668869711379917</v>
      </c>
      <c r="E39" s="123">
        <v>1.0749821276469478</v>
      </c>
      <c r="F39" s="123">
        <v>1.065394293220941</v>
      </c>
      <c r="G39" s="123">
        <v>0.69811207847285039</v>
      </c>
      <c r="H39" s="123">
        <v>0.64447527521380843</v>
      </c>
      <c r="I39" s="123">
        <v>0.57570599092318087</v>
      </c>
      <c r="J39" s="123">
        <v>1.1512702983113987</v>
      </c>
      <c r="K39" s="123">
        <v>0.78183625654987599</v>
      </c>
      <c r="L39" s="123">
        <v>0.70347852625285523</v>
      </c>
      <c r="M39" s="123">
        <v>0.66058939755923329</v>
      </c>
      <c r="N39" s="123">
        <v>0.61461543641452809</v>
      </c>
      <c r="O39" s="123">
        <v>0.50990785559648577</v>
      </c>
      <c r="P39" s="123">
        <v>0.59729798452827498</v>
      </c>
      <c r="Q39" s="123">
        <v>0.46470794826351514</v>
      </c>
      <c r="R39" s="123">
        <v>0.59285545299068942</v>
      </c>
      <c r="S39" s="123">
        <v>0.45747273118278686</v>
      </c>
      <c r="T39" s="123">
        <v>0.55886588134086368</v>
      </c>
      <c r="U39" s="123">
        <v>0.50048436836187349</v>
      </c>
      <c r="V39" s="123">
        <v>0.53320683757560217</v>
      </c>
      <c r="W39" s="123">
        <v>0.48754090919858423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2.4281177809717689</v>
      </c>
      <c r="D40" s="99">
        <v>2.4614925332751176</v>
      </c>
      <c r="E40" s="99">
        <v>2.3875520281492379</v>
      </c>
      <c r="F40" s="99">
        <v>2.5500650488134724</v>
      </c>
      <c r="G40" s="99">
        <v>2.3720432430330547</v>
      </c>
      <c r="H40" s="99">
        <v>2.2743255593560923</v>
      </c>
      <c r="I40" s="99">
        <v>2.0676369462157784</v>
      </c>
      <c r="J40" s="99">
        <v>2.0160202039223476</v>
      </c>
      <c r="K40" s="99">
        <v>1.894235864418466</v>
      </c>
      <c r="L40" s="99">
        <v>1.8422115306205624</v>
      </c>
      <c r="M40" s="99">
        <v>1.8565354057789036</v>
      </c>
      <c r="N40" s="99">
        <v>1.5987028341036205</v>
      </c>
      <c r="O40" s="99">
        <v>1.5792919092255298</v>
      </c>
      <c r="P40" s="99">
        <v>1.6105864802670222</v>
      </c>
      <c r="Q40" s="99">
        <v>1.5210107384779494</v>
      </c>
      <c r="R40" s="99">
        <v>1.5688600610249943</v>
      </c>
      <c r="S40" s="99">
        <v>1.6833800500386207</v>
      </c>
      <c r="T40" s="99">
        <v>1.7191947273562642</v>
      </c>
      <c r="U40" s="99">
        <v>1.6919104671072891</v>
      </c>
      <c r="V40" s="99">
        <v>1.7092457627879702</v>
      </c>
      <c r="W40" s="99">
        <v>1.6273814150938757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29.986822440246662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34.695489086842457</v>
      </c>
      <c r="L43" s="118">
        <f t="shared" si="14"/>
        <v>31.50943093552905</v>
      </c>
      <c r="M43" s="118">
        <f t="shared" si="14"/>
        <v>31.056442865967387</v>
      </c>
      <c r="N43" s="118">
        <f t="shared" si="14"/>
        <v>29.985056812742428</v>
      </c>
      <c r="O43" s="118">
        <f t="shared" si="14"/>
        <v>29.79602495858709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29.071003727865833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30.533516821940825</v>
      </c>
      <c r="L44" s="123">
        <f t="shared" si="17"/>
        <v>27.647679650795652</v>
      </c>
      <c r="M44" s="123">
        <f t="shared" si="17"/>
        <v>27.038163859724474</v>
      </c>
      <c r="N44" s="123">
        <f t="shared" si="17"/>
        <v>26.225949754258043</v>
      </c>
      <c r="O44" s="123">
        <f t="shared" si="17"/>
        <v>26.144499295036908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29.071003727865833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30.533516821940825</v>
      </c>
      <c r="L45" s="99">
        <v>27.647679650795652</v>
      </c>
      <c r="M45" s="99">
        <v>27.038163859724474</v>
      </c>
      <c r="N45" s="99">
        <v>26.225949754258043</v>
      </c>
      <c r="O45" s="99">
        <v>26.144499295036908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0.13331746813260278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3.3800995400281435</v>
      </c>
      <c r="L49" s="123">
        <v>3.1582311259682068</v>
      </c>
      <c r="M49" s="123">
        <v>3.3577216574464392</v>
      </c>
      <c r="N49" s="123">
        <v>3.1445146365694208</v>
      </c>
      <c r="O49" s="123">
        <v>3.1416134846850898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6.5707018972145503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5.5820556622918538</v>
      </c>
      <c r="L50" s="99">
        <v>4.9713309537051256</v>
      </c>
      <c r="M50" s="99">
        <v>5.8148952651046342</v>
      </c>
      <c r="N50" s="99">
        <v>5.0189344319228528</v>
      </c>
      <c r="O50" s="99">
        <v>4.8272909013915353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1.0277175277538486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0.99933323173500077</v>
      </c>
      <c r="L51" s="99">
        <v>0.8157063277979052</v>
      </c>
      <c r="M51" s="99">
        <v>1.1328926870638212</v>
      </c>
      <c r="N51" s="99">
        <v>0.75516038167474708</v>
      </c>
      <c r="O51" s="99">
        <v>0.72064858242270091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1.0277175277538486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0.99933323173500077</v>
      </c>
      <c r="L52" s="102">
        <v>0.8157063277979052</v>
      </c>
      <c r="M52" s="102">
        <v>1.1328926870638212</v>
      </c>
      <c r="N52" s="102">
        <v>0.75516038167474708</v>
      </c>
      <c r="O52" s="102">
        <v>0.72064858242270091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0.78250124424822587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0.78187272487349013</v>
      </c>
      <c r="L58" s="123">
        <v>0.7035201587651897</v>
      </c>
      <c r="M58" s="123">
        <v>0.66055734879647166</v>
      </c>
      <c r="N58" s="123">
        <v>0.61459242191496211</v>
      </c>
      <c r="O58" s="123">
        <v>0.50991217886509288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2.4281177809717698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1.8942358644184658</v>
      </c>
      <c r="L59" s="99">
        <v>1.8422115306205618</v>
      </c>
      <c r="M59" s="99">
        <v>1.8565354057789032</v>
      </c>
      <c r="N59" s="99">
        <v>1.5987028341036205</v>
      </c>
      <c r="O59" s="99">
        <v>1.5792919092255295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23.136767813757558</v>
      </c>
      <c r="D62" s="118">
        <f t="shared" si="21"/>
        <v>21.607966767624632</v>
      </c>
      <c r="E62" s="118">
        <f t="shared" si="21"/>
        <v>23.341293606007195</v>
      </c>
      <c r="F62" s="118">
        <f t="shared" si="21"/>
        <v>22.998881223060181</v>
      </c>
      <c r="G62" s="118">
        <f t="shared" si="21"/>
        <v>26.983951657243928</v>
      </c>
      <c r="H62" s="118">
        <f t="shared" si="21"/>
        <v>24.265414329264008</v>
      </c>
      <c r="I62" s="118">
        <f t="shared" si="21"/>
        <v>23.357185616006142</v>
      </c>
      <c r="J62" s="118">
        <f t="shared" si="21"/>
        <v>22.316055546531448</v>
      </c>
      <c r="K62" s="118">
        <f t="shared" si="21"/>
        <v>23.032116458679351</v>
      </c>
      <c r="L62" s="118">
        <f t="shared" si="21"/>
        <v>24.919147031190441</v>
      </c>
      <c r="M62" s="118">
        <f t="shared" si="21"/>
        <v>22.208786311604978</v>
      </c>
      <c r="N62" s="118">
        <f t="shared" si="21"/>
        <v>22.163256611569004</v>
      </c>
      <c r="O62" s="118">
        <f t="shared" si="21"/>
        <v>21.55536860065676</v>
      </c>
      <c r="P62" s="118">
        <f t="shared" si="21"/>
        <v>16.794392901309738</v>
      </c>
      <c r="Q62" s="118">
        <f t="shared" si="21"/>
        <v>17.903168847973348</v>
      </c>
      <c r="R62" s="118">
        <f t="shared" ref="R62:V62" si="22">R63+R66+R68+R77</f>
        <v>17.210078663996459</v>
      </c>
      <c r="S62" s="118">
        <f t="shared" si="22"/>
        <v>16.870843996236943</v>
      </c>
      <c r="T62" s="118">
        <f t="shared" si="22"/>
        <v>15.136401593704305</v>
      </c>
      <c r="U62" s="118">
        <f t="shared" si="22"/>
        <v>14.128549687355118</v>
      </c>
      <c r="V62" s="118">
        <f t="shared" si="22"/>
        <v>13.63388143710946</v>
      </c>
      <c r="W62" s="118">
        <f t="shared" ref="W62" si="23">W63+W66+W68+W77</f>
        <v>12.305415261228209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17.844914480584571</v>
      </c>
      <c r="D63" s="123">
        <f t="shared" si="24"/>
        <v>16.965846856685285</v>
      </c>
      <c r="E63" s="123">
        <f t="shared" si="24"/>
        <v>19.19165529651189</v>
      </c>
      <c r="F63" s="123">
        <f t="shared" si="24"/>
        <v>19.958401166365981</v>
      </c>
      <c r="G63" s="123">
        <f t="shared" si="24"/>
        <v>20.776474593919254</v>
      </c>
      <c r="H63" s="123">
        <f t="shared" si="24"/>
        <v>18.924909106546291</v>
      </c>
      <c r="I63" s="123">
        <f t="shared" si="24"/>
        <v>18.012556461692917</v>
      </c>
      <c r="J63" s="123">
        <f t="shared" si="24"/>
        <v>17.964325971105836</v>
      </c>
      <c r="K63" s="123">
        <f t="shared" si="24"/>
        <v>18.049595768973127</v>
      </c>
      <c r="L63" s="123">
        <f t="shared" si="24"/>
        <v>19.594613854256771</v>
      </c>
      <c r="M63" s="123">
        <f t="shared" si="24"/>
        <v>18.141874396026513</v>
      </c>
      <c r="N63" s="123">
        <f t="shared" si="24"/>
        <v>17.683119030771852</v>
      </c>
      <c r="O63" s="123">
        <f t="shared" si="24"/>
        <v>16.889689274105802</v>
      </c>
      <c r="P63" s="123">
        <f t="shared" si="24"/>
        <v>12.831960716409879</v>
      </c>
      <c r="Q63" s="123">
        <f t="shared" si="24"/>
        <v>13.816188111258576</v>
      </c>
      <c r="R63" s="123">
        <f t="shared" ref="R63:V63" si="25">SUM(R64:R65)</f>
        <v>13.188955148101231</v>
      </c>
      <c r="S63" s="123">
        <f t="shared" si="25"/>
        <v>12.70540419192746</v>
      </c>
      <c r="T63" s="123">
        <f t="shared" si="25"/>
        <v>11.414827644591083</v>
      </c>
      <c r="U63" s="123">
        <f t="shared" si="25"/>
        <v>10.606766600529495</v>
      </c>
      <c r="V63" s="123">
        <f t="shared" si="25"/>
        <v>9.82073781319483</v>
      </c>
      <c r="W63" s="123">
        <f t="shared" ref="W63" si="26">SUM(W64:W65)</f>
        <v>9.0608613782278482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17.844914480584571</v>
      </c>
      <c r="D64" s="99">
        <v>16.965846856685285</v>
      </c>
      <c r="E64" s="99">
        <v>19.19165529651189</v>
      </c>
      <c r="F64" s="99">
        <v>19.958401166365981</v>
      </c>
      <c r="G64" s="99">
        <v>20.776474593919254</v>
      </c>
      <c r="H64" s="99">
        <v>18.924909106546291</v>
      </c>
      <c r="I64" s="99">
        <v>18.012556461692917</v>
      </c>
      <c r="J64" s="99">
        <v>17.964325971105836</v>
      </c>
      <c r="K64" s="99">
        <v>18.049595768973127</v>
      </c>
      <c r="L64" s="99">
        <v>19.594613854256771</v>
      </c>
      <c r="M64" s="99">
        <v>18.141874396026513</v>
      </c>
      <c r="N64" s="99">
        <v>17.683119030771852</v>
      </c>
      <c r="O64" s="99">
        <v>16.889689274105802</v>
      </c>
      <c r="P64" s="99">
        <v>12.831960716409879</v>
      </c>
      <c r="Q64" s="99">
        <v>13.816188111258576</v>
      </c>
      <c r="R64" s="99">
        <v>13.188955148101231</v>
      </c>
      <c r="S64" s="99">
        <v>12.70540419192746</v>
      </c>
      <c r="T64" s="99">
        <v>11.414827644591083</v>
      </c>
      <c r="U64" s="99">
        <v>10.606766600529495</v>
      </c>
      <c r="V64" s="99">
        <v>9.82073781319483</v>
      </c>
      <c r="W64" s="99">
        <v>9.0608613782278482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3.4390907503125629</v>
      </c>
      <c r="D68" s="123">
        <v>2.8297447352815035</v>
      </c>
      <c r="E68" s="123">
        <v>2.5203606665613396</v>
      </c>
      <c r="F68" s="123">
        <v>1.6979739538948864</v>
      </c>
      <c r="G68" s="123">
        <v>4.119756681330176</v>
      </c>
      <c r="H68" s="123">
        <v>3.9869157795538106</v>
      </c>
      <c r="I68" s="123">
        <v>3.8036547860534173</v>
      </c>
      <c r="J68" s="123">
        <v>3.064975903767182</v>
      </c>
      <c r="K68" s="123">
        <v>3.3352158710767554</v>
      </c>
      <c r="L68" s="123">
        <v>3.6268720936189047</v>
      </c>
      <c r="M68" s="123">
        <v>2.6525441997587018</v>
      </c>
      <c r="N68" s="123">
        <v>3.1261666173224976</v>
      </c>
      <c r="O68" s="123">
        <v>3.3199115282698037</v>
      </c>
      <c r="P68" s="123">
        <v>2.8416093241645433</v>
      </c>
      <c r="Q68" s="123">
        <v>2.8048786447990675</v>
      </c>
      <c r="R68" s="123">
        <v>2.7652231129039113</v>
      </c>
      <c r="S68" s="123">
        <v>2.6380597378638737</v>
      </c>
      <c r="T68" s="123">
        <v>2.2936855064257111</v>
      </c>
      <c r="U68" s="123">
        <v>2.1360361908095395</v>
      </c>
      <c r="V68" s="123">
        <v>2.2524286177024395</v>
      </c>
      <c r="W68" s="123">
        <v>1.909615454794892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4.4828782790305706</v>
      </c>
      <c r="D69" s="99">
        <v>4.4162200032312047</v>
      </c>
      <c r="E69" s="99">
        <v>4.3680509623304715</v>
      </c>
      <c r="F69" s="99">
        <v>4.0662178242785485</v>
      </c>
      <c r="G69" s="99">
        <v>4.1256756317915961</v>
      </c>
      <c r="H69" s="99">
        <v>3.9915533811651942</v>
      </c>
      <c r="I69" s="99">
        <v>3.8128908368112882</v>
      </c>
      <c r="J69" s="99">
        <v>3.3489807720790008</v>
      </c>
      <c r="K69" s="99">
        <v>3.472767989974145</v>
      </c>
      <c r="L69" s="99">
        <v>3.7520714360154064</v>
      </c>
      <c r="M69" s="99">
        <v>3.5383482336759622</v>
      </c>
      <c r="N69" s="99">
        <v>3.5246328006013448</v>
      </c>
      <c r="O69" s="99">
        <v>3.3359717725152938</v>
      </c>
      <c r="P69" s="99">
        <v>2.8511073745578823</v>
      </c>
      <c r="Q69" s="99">
        <v>2.8253470353183969</v>
      </c>
      <c r="R69" s="99">
        <v>2.7794484709998297</v>
      </c>
      <c r="S69" s="99">
        <v>2.647524061030857</v>
      </c>
      <c r="T69" s="99">
        <v>2.5648446607127955</v>
      </c>
      <c r="U69" s="99">
        <v>2.4787962238099364</v>
      </c>
      <c r="V69" s="99">
        <v>2.42397708476443</v>
      </c>
      <c r="W69" s="99">
        <v>1.9430104951745593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0.70122383223043872</v>
      </c>
      <c r="D70" s="99">
        <v>0.81236073160149758</v>
      </c>
      <c r="E70" s="99">
        <v>0.67352592845692061</v>
      </c>
      <c r="F70" s="99">
        <v>0.78357246043776752</v>
      </c>
      <c r="G70" s="99">
        <v>0.67953696093064075</v>
      </c>
      <c r="H70" s="99">
        <v>0.66771805483443825</v>
      </c>
      <c r="I70" s="99">
        <v>0.64294200587090289</v>
      </c>
      <c r="J70" s="99">
        <v>0.70920031203862532</v>
      </c>
      <c r="K70" s="99">
        <v>0.62069976460489429</v>
      </c>
      <c r="L70" s="99">
        <v>0.62374636798400818</v>
      </c>
      <c r="M70" s="99">
        <v>0</v>
      </c>
      <c r="N70" s="99">
        <v>0.53393602034723153</v>
      </c>
      <c r="O70" s="99">
        <v>0.50223089897762707</v>
      </c>
      <c r="P70" s="99">
        <v>0.63421899744597932</v>
      </c>
      <c r="Q70" s="99">
        <v>0.45772751526456718</v>
      </c>
      <c r="R70" s="99">
        <v>0.43544536864743594</v>
      </c>
      <c r="S70" s="99">
        <v>0.44092547535810922</v>
      </c>
      <c r="T70" s="99">
        <v>0.38885790422415395</v>
      </c>
      <c r="U70" s="99">
        <v>0.42573316855352666</v>
      </c>
      <c r="V70" s="99">
        <v>0.3902146249388187</v>
      </c>
      <c r="W70" s="99">
        <v>0.37810037256288137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0.70122383223043872</v>
      </c>
      <c r="D71" s="102">
        <v>0.81236073160149758</v>
      </c>
      <c r="E71" s="102">
        <v>0.67352592845692061</v>
      </c>
      <c r="F71" s="102">
        <v>0.78357246043776752</v>
      </c>
      <c r="G71" s="102">
        <v>0.67953696093064075</v>
      </c>
      <c r="H71" s="102">
        <v>0.66771805483443825</v>
      </c>
      <c r="I71" s="102">
        <v>0.64294200587090289</v>
      </c>
      <c r="J71" s="102">
        <v>0.70920031203862532</v>
      </c>
      <c r="K71" s="102">
        <v>0.62069976460489429</v>
      </c>
      <c r="L71" s="102">
        <v>0.62374636798400818</v>
      </c>
      <c r="M71" s="102">
        <v>0</v>
      </c>
      <c r="N71" s="102">
        <v>0.53393602034723153</v>
      </c>
      <c r="O71" s="102">
        <v>0.50223089897762707</v>
      </c>
      <c r="P71" s="102">
        <v>0.63421899744597932</v>
      </c>
      <c r="Q71" s="102">
        <v>0.45772751526456718</v>
      </c>
      <c r="R71" s="102">
        <v>0.43544536864743594</v>
      </c>
      <c r="S71" s="102">
        <v>0.44092547535810922</v>
      </c>
      <c r="T71" s="102">
        <v>0.38885790422415395</v>
      </c>
      <c r="U71" s="102">
        <v>0.42573316855352666</v>
      </c>
      <c r="V71" s="102">
        <v>0.3902146249388187</v>
      </c>
      <c r="W71" s="102">
        <v>0.37810037256288137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1.8527625828604259</v>
      </c>
      <c r="D77" s="123">
        <v>1.8123751756578421</v>
      </c>
      <c r="E77" s="123">
        <v>1.629277642933969</v>
      </c>
      <c r="F77" s="123">
        <v>1.342506102799313</v>
      </c>
      <c r="G77" s="123">
        <v>2.0877203819944978</v>
      </c>
      <c r="H77" s="123">
        <v>1.3535894431639048</v>
      </c>
      <c r="I77" s="123">
        <v>1.5409743682598054</v>
      </c>
      <c r="J77" s="123">
        <v>1.2867536716584322</v>
      </c>
      <c r="K77" s="123">
        <v>1.6473048186294681</v>
      </c>
      <c r="L77" s="123">
        <v>1.6976610833147678</v>
      </c>
      <c r="M77" s="123">
        <v>1.4143677158197658</v>
      </c>
      <c r="N77" s="123">
        <v>1.3539709634746537</v>
      </c>
      <c r="O77" s="123">
        <v>1.3457677982811562</v>
      </c>
      <c r="P77" s="123">
        <v>1.1208228607353163</v>
      </c>
      <c r="Q77" s="123">
        <v>1.2821020919157047</v>
      </c>
      <c r="R77" s="123">
        <v>1.2559004029913186</v>
      </c>
      <c r="S77" s="123">
        <v>1.5273800664456083</v>
      </c>
      <c r="T77" s="123">
        <v>1.4278884426875096</v>
      </c>
      <c r="U77" s="123">
        <v>1.385746896016083</v>
      </c>
      <c r="V77" s="123">
        <v>1.5607150062121897</v>
      </c>
      <c r="W77" s="123">
        <v>1.3349384282054686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2.1919529494848424</v>
      </c>
      <c r="D78" s="99">
        <v>2.2028201151670954</v>
      </c>
      <c r="E78" s="99">
        <v>2.2068428060255898</v>
      </c>
      <c r="F78" s="99">
        <v>2.1307059123956531</v>
      </c>
      <c r="G78" s="99">
        <v>2.1839420541740648</v>
      </c>
      <c r="H78" s="99">
        <v>2.1105133015625475</v>
      </c>
      <c r="I78" s="99">
        <v>1.8373392990511375</v>
      </c>
      <c r="J78" s="99">
        <v>1.6296311549841622</v>
      </c>
      <c r="K78" s="99">
        <v>1.6717715238891055</v>
      </c>
      <c r="L78" s="99">
        <v>1.7144698146067057</v>
      </c>
      <c r="M78" s="99">
        <v>1.652468033947895</v>
      </c>
      <c r="N78" s="99">
        <v>1.4114284815068379</v>
      </c>
      <c r="O78" s="99">
        <v>1.4666520629928339</v>
      </c>
      <c r="P78" s="99">
        <v>1.3360048577169341</v>
      </c>
      <c r="Q78" s="99">
        <v>1.3591672925755749</v>
      </c>
      <c r="R78" s="99">
        <v>1.3808244664483922</v>
      </c>
      <c r="S78" s="99">
        <v>1.540228296767898</v>
      </c>
      <c r="T78" s="99">
        <v>1.4896501053443523</v>
      </c>
      <c r="U78" s="99">
        <v>1.5142198001244933</v>
      </c>
      <c r="V78" s="99">
        <v>1.5964718939052107</v>
      </c>
      <c r="W78" s="99">
        <v>1.3688429016045611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2.7369156396798813</v>
      </c>
      <c r="D81" s="118">
        <f t="shared" si="28"/>
        <v>2.2637681741574345</v>
      </c>
      <c r="E81" s="118">
        <f t="shared" si="28"/>
        <v>2.6180072916738926</v>
      </c>
      <c r="F81" s="118">
        <f t="shared" si="28"/>
        <v>2.9123884768944306</v>
      </c>
      <c r="G81" s="118">
        <f t="shared" si="28"/>
        <v>1.5770958914670694</v>
      </c>
      <c r="H81" s="118">
        <f t="shared" si="28"/>
        <v>1.3489511894874218</v>
      </c>
      <c r="I81" s="118">
        <f t="shared" si="28"/>
        <v>0.87370407094074765</v>
      </c>
      <c r="J81" s="118">
        <f t="shared" si="28"/>
        <v>1.8875588450968133</v>
      </c>
      <c r="K81" s="118">
        <f t="shared" si="28"/>
        <v>2.0325490870747793</v>
      </c>
      <c r="L81" s="118">
        <f t="shared" si="28"/>
        <v>1.9292366437577166</v>
      </c>
      <c r="M81" s="118">
        <f t="shared" si="28"/>
        <v>2.1033998202764748</v>
      </c>
      <c r="N81" s="118">
        <f t="shared" si="28"/>
        <v>1.3141333795133541</v>
      </c>
      <c r="O81" s="118">
        <f t="shared" si="28"/>
        <v>0.9362096186497213</v>
      </c>
      <c r="P81" s="118">
        <f t="shared" si="28"/>
        <v>0.87339429970048599</v>
      </c>
      <c r="Q81" s="118">
        <f t="shared" si="28"/>
        <v>0.91647675960872654</v>
      </c>
      <c r="R81" s="118">
        <f t="shared" ref="R81:V81" si="29">R82+R85+R87+R100</f>
        <v>1.3850556077354486</v>
      </c>
      <c r="S81" s="118">
        <f t="shared" si="29"/>
        <v>1.2616687836732337</v>
      </c>
      <c r="T81" s="118">
        <f t="shared" si="29"/>
        <v>1.3006857361163566</v>
      </c>
      <c r="U81" s="118">
        <f t="shared" si="29"/>
        <v>1.0545615089969946</v>
      </c>
      <c r="V81" s="118">
        <f t="shared" si="29"/>
        <v>0.995514255335605</v>
      </c>
      <c r="W81" s="118">
        <f t="shared" ref="W81" si="30">W82+W85+W87+W100</f>
        <v>0.85990011006199141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1.972723783478624</v>
      </c>
      <c r="D87" s="123">
        <v>1.3937820999116581</v>
      </c>
      <c r="E87" s="123">
        <v>1.5829107980438195</v>
      </c>
      <c r="F87" s="123">
        <v>1.9107479429207801</v>
      </c>
      <c r="G87" s="123">
        <v>0.9065561470354121</v>
      </c>
      <c r="H87" s="123">
        <v>0.73364745994755332</v>
      </c>
      <c r="I87" s="123">
        <v>0.32607435742736446</v>
      </c>
      <c r="J87" s="123">
        <v>0.83713122761950465</v>
      </c>
      <c r="K87" s="123">
        <v>1.2756150675516984</v>
      </c>
      <c r="L87" s="123">
        <v>1.2407497834123788</v>
      </c>
      <c r="M87" s="123">
        <v>1.4663664462181216</v>
      </c>
      <c r="N87" s="123">
        <v>0.73569882348387683</v>
      </c>
      <c r="O87" s="123">
        <v>0.45756449725681342</v>
      </c>
      <c r="P87" s="123">
        <v>0.31440573672170252</v>
      </c>
      <c r="Q87" s="123">
        <v>0.48236212531279982</v>
      </c>
      <c r="R87" s="123">
        <v>0.83025955725050227</v>
      </c>
      <c r="S87" s="123">
        <v>0.82268434891761322</v>
      </c>
      <c r="T87" s="123">
        <v>0.76285488840642779</v>
      </c>
      <c r="U87" s="123">
        <v>0.57259726406339218</v>
      </c>
      <c r="V87" s="123">
        <v>0.48565320561577185</v>
      </c>
      <c r="W87" s="123">
        <v>0.39428101644557401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4.9874932212002099</v>
      </c>
      <c r="D92" s="102">
        <v>4.8934328704537675</v>
      </c>
      <c r="E92" s="102">
        <v>4.7620473582797844</v>
      </c>
      <c r="F92" s="102">
        <v>5.3457025903123379</v>
      </c>
      <c r="G92" s="102">
        <v>4.8227332719910017</v>
      </c>
      <c r="H92" s="102">
        <v>4.6937283100339062</v>
      </c>
      <c r="I92" s="102">
        <v>4.2827513476868813</v>
      </c>
      <c r="J92" s="102">
        <v>4.0599380729142771</v>
      </c>
      <c r="K92" s="102">
        <v>4.0471758484037723</v>
      </c>
      <c r="L92" s="102">
        <v>4.3032783552026981</v>
      </c>
      <c r="M92" s="102">
        <v>4.6598178804755568</v>
      </c>
      <c r="N92" s="102">
        <v>4.2075165004366548</v>
      </c>
      <c r="O92" s="102">
        <v>3.8646125531668356</v>
      </c>
      <c r="P92" s="102">
        <v>3.3513658738217651</v>
      </c>
      <c r="Q92" s="102">
        <v>3.253446595477659</v>
      </c>
      <c r="R92" s="102">
        <v>3.2196093419926646</v>
      </c>
      <c r="S92" s="102">
        <v>3.1884571051645199</v>
      </c>
      <c r="T92" s="102">
        <v>3.0986609617132923</v>
      </c>
      <c r="U92" s="102">
        <v>2.8718291658120156</v>
      </c>
      <c r="V92" s="102">
        <v>2.7239978818451509</v>
      </c>
      <c r="W92" s="102">
        <v>2.4706298294471338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0.78009072395565504</v>
      </c>
      <c r="D93" s="105">
        <v>0.90001951378358513</v>
      </c>
      <c r="E93" s="105">
        <v>0.73375467575162212</v>
      </c>
      <c r="F93" s="105">
        <v>1.0314942129245666</v>
      </c>
      <c r="G93" s="105">
        <v>0.79405261133975746</v>
      </c>
      <c r="H93" s="105">
        <v>0.78493577158074057</v>
      </c>
      <c r="I93" s="105">
        <v>0.72044230089135397</v>
      </c>
      <c r="J93" s="105">
        <v>0.86081782453243039</v>
      </c>
      <c r="K93" s="105">
        <v>0.72176709645832215</v>
      </c>
      <c r="L93" s="105">
        <v>0.71102921414650067</v>
      </c>
      <c r="M93" s="105">
        <v>0.90836887033210267</v>
      </c>
      <c r="N93" s="105">
        <v>0.63543571894253081</v>
      </c>
      <c r="O93" s="105">
        <v>0.57827211135582723</v>
      </c>
      <c r="P93" s="105">
        <v>0.74488028576946974</v>
      </c>
      <c r="Q93" s="105">
        <v>0.52393166430379079</v>
      </c>
      <c r="R93" s="105">
        <v>0.50124162799567973</v>
      </c>
      <c r="S93" s="105">
        <v>0.53078103926952569</v>
      </c>
      <c r="T93" s="105">
        <v>0.4699684223924353</v>
      </c>
      <c r="U93" s="105">
        <v>0.49131601952812698</v>
      </c>
      <c r="V93" s="105">
        <v>0.43391938288798138</v>
      </c>
      <c r="W93" s="105">
        <v>0.48571040140564986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0.78009072395565504</v>
      </c>
      <c r="D94" s="99">
        <v>0.90001951378358513</v>
      </c>
      <c r="E94" s="99">
        <v>0.73375467575162212</v>
      </c>
      <c r="F94" s="99">
        <v>1.0314942129245666</v>
      </c>
      <c r="G94" s="99">
        <v>0.79405261133975746</v>
      </c>
      <c r="H94" s="99">
        <v>0.78493577158074057</v>
      </c>
      <c r="I94" s="99">
        <v>0.72044230089135397</v>
      </c>
      <c r="J94" s="99">
        <v>0.86081782453243039</v>
      </c>
      <c r="K94" s="99">
        <v>0.72176709645832215</v>
      </c>
      <c r="L94" s="99">
        <v>0.71102921414650067</v>
      </c>
      <c r="M94" s="99">
        <v>0.90836887033210267</v>
      </c>
      <c r="N94" s="99">
        <v>0.63543571894253081</v>
      </c>
      <c r="O94" s="99">
        <v>0.57827211135582723</v>
      </c>
      <c r="P94" s="99">
        <v>0.74488028576946974</v>
      </c>
      <c r="Q94" s="99">
        <v>0.52393166430379079</v>
      </c>
      <c r="R94" s="99">
        <v>0.50124162799567973</v>
      </c>
      <c r="S94" s="99">
        <v>0.53078103926952569</v>
      </c>
      <c r="T94" s="99">
        <v>0.4699684223924353</v>
      </c>
      <c r="U94" s="99">
        <v>0.49131601952812698</v>
      </c>
      <c r="V94" s="99">
        <v>0.43391938288798138</v>
      </c>
      <c r="W94" s="99">
        <v>0.48571040140564986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0.76419185620125751</v>
      </c>
      <c r="D100" s="123">
        <v>0.86998607424577623</v>
      </c>
      <c r="E100" s="123">
        <v>1.0350964936300728</v>
      </c>
      <c r="F100" s="123">
        <v>1.0016405339736507</v>
      </c>
      <c r="G100" s="123">
        <v>0.67053974443165731</v>
      </c>
      <c r="H100" s="123">
        <v>0.61530372953986856</v>
      </c>
      <c r="I100" s="123">
        <v>0.54762971351338319</v>
      </c>
      <c r="J100" s="123">
        <v>1.0504276174773086</v>
      </c>
      <c r="K100" s="123">
        <v>0.75693401952308104</v>
      </c>
      <c r="L100" s="123">
        <v>0.68848686034533779</v>
      </c>
      <c r="M100" s="123">
        <v>0.63703337405835314</v>
      </c>
      <c r="N100" s="123">
        <v>0.57843455602947713</v>
      </c>
      <c r="O100" s="123">
        <v>0.47864512139290782</v>
      </c>
      <c r="P100" s="123">
        <v>0.55898856297878352</v>
      </c>
      <c r="Q100" s="123">
        <v>0.43411463429592673</v>
      </c>
      <c r="R100" s="123">
        <v>0.55479605048494629</v>
      </c>
      <c r="S100" s="123">
        <v>0.43898443475562055</v>
      </c>
      <c r="T100" s="123">
        <v>0.53783084770992884</v>
      </c>
      <c r="U100" s="123">
        <v>0.48196424493360251</v>
      </c>
      <c r="V100" s="123">
        <v>0.50986104971983315</v>
      </c>
      <c r="W100" s="123">
        <v>0.46561909361641746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2.4281177809717689</v>
      </c>
      <c r="D102" s="99">
        <v>2.4614925332751185</v>
      </c>
      <c r="E102" s="99">
        <v>2.3875520281492375</v>
      </c>
      <c r="F102" s="99">
        <v>2.5500650488134733</v>
      </c>
      <c r="G102" s="99">
        <v>2.3720432430330547</v>
      </c>
      <c r="H102" s="99">
        <v>2.2743255593560918</v>
      </c>
      <c r="I102" s="99">
        <v>2.0676369462157784</v>
      </c>
      <c r="J102" s="99">
        <v>2.0160202039223476</v>
      </c>
      <c r="K102" s="99">
        <v>1.8942358644184658</v>
      </c>
      <c r="L102" s="99">
        <v>1.8422115306205615</v>
      </c>
      <c r="M102" s="99">
        <v>1.8565354057789039</v>
      </c>
      <c r="N102" s="99">
        <v>1.5987028341036205</v>
      </c>
      <c r="O102" s="99">
        <v>1.5792919092255298</v>
      </c>
      <c r="P102" s="99">
        <v>1.6105864802670222</v>
      </c>
      <c r="Q102" s="99">
        <v>1.521010738477949</v>
      </c>
      <c r="R102" s="99">
        <v>1.5688600610249943</v>
      </c>
      <c r="S102" s="99">
        <v>1.6833800500386207</v>
      </c>
      <c r="T102" s="99">
        <v>1.719194727356264</v>
      </c>
      <c r="U102" s="99">
        <v>1.6919104671072893</v>
      </c>
      <c r="V102" s="99">
        <v>1.7092457627879707</v>
      </c>
      <c r="W102" s="99">
        <v>1.6273814150938759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0.78556751737321961</v>
      </c>
      <c r="D105" s="118">
        <f t="shared" si="35"/>
        <v>0.86876207056768895</v>
      </c>
      <c r="E105" s="118">
        <f t="shared" si="35"/>
        <v>1.0232365834925305</v>
      </c>
      <c r="F105" s="118">
        <f t="shared" si="35"/>
        <v>1.0625271036722805</v>
      </c>
      <c r="G105" s="118">
        <f t="shared" si="35"/>
        <v>0.71161297290991665</v>
      </c>
      <c r="H105" s="118">
        <f t="shared" si="35"/>
        <v>0.64034408952744359</v>
      </c>
      <c r="I105" s="118">
        <f t="shared" si="35"/>
        <v>0.57189958086819415</v>
      </c>
      <c r="J105" s="118">
        <f t="shared" si="35"/>
        <v>1.1520115450984845</v>
      </c>
      <c r="K105" s="118">
        <f t="shared" si="35"/>
        <v>0.8610163020083933</v>
      </c>
      <c r="L105" s="118">
        <f t="shared" si="35"/>
        <v>0</v>
      </c>
      <c r="M105" s="118">
        <f t="shared" si="35"/>
        <v>0.69620077716708872</v>
      </c>
      <c r="N105" s="118">
        <f t="shared" si="35"/>
        <v>0.61488570542446963</v>
      </c>
      <c r="O105" s="118">
        <f t="shared" si="35"/>
        <v>0.52643063640850996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0.57049456764545248</v>
      </c>
      <c r="S105" s="118">
        <f t="shared" si="36"/>
        <v>0.46438070345892984</v>
      </c>
      <c r="T105" s="118">
        <f t="shared" si="36"/>
        <v>0.53354319124849581</v>
      </c>
      <c r="U105" s="118">
        <f t="shared" si="36"/>
        <v>0.52507566220571034</v>
      </c>
      <c r="V105" s="118">
        <f t="shared" si="36"/>
        <v>0.53719152544764781</v>
      </c>
      <c r="W105" s="118">
        <f t="shared" ref="W105" si="37">W106+W109+W111+W120</f>
        <v>0.45566679622628531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0.78556751737321961</v>
      </c>
      <c r="D120" s="123">
        <v>0.86876207056768895</v>
      </c>
      <c r="E120" s="123">
        <v>1.0232365834925305</v>
      </c>
      <c r="F120" s="123">
        <v>1.0625271036722805</v>
      </c>
      <c r="G120" s="123">
        <v>0.71161297290991665</v>
      </c>
      <c r="H120" s="123">
        <v>0.64034408952744359</v>
      </c>
      <c r="I120" s="123">
        <v>0.57189958086819415</v>
      </c>
      <c r="J120" s="123">
        <v>1.1520115450984845</v>
      </c>
      <c r="K120" s="123">
        <v>0.8610163020083933</v>
      </c>
      <c r="L120" s="123">
        <v>0</v>
      </c>
      <c r="M120" s="123">
        <v>0.69620077716708872</v>
      </c>
      <c r="N120" s="123">
        <v>0.61488570542446963</v>
      </c>
      <c r="O120" s="123">
        <v>0.52643063640850996</v>
      </c>
      <c r="P120" s="123">
        <v>0</v>
      </c>
      <c r="Q120" s="123">
        <v>0</v>
      </c>
      <c r="R120" s="123">
        <v>0.57049456764545248</v>
      </c>
      <c r="S120" s="123">
        <v>0.46438070345892984</v>
      </c>
      <c r="T120" s="123">
        <v>0.53354319124849581</v>
      </c>
      <c r="U120" s="123">
        <v>0.52507566220571034</v>
      </c>
      <c r="V120" s="123">
        <v>0.53719152544764781</v>
      </c>
      <c r="W120" s="123">
        <v>0.45566679622628531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2.4281177809717698</v>
      </c>
      <c r="D121" s="99">
        <v>2.4614925332751185</v>
      </c>
      <c r="E121" s="99">
        <v>2.3875520281492375</v>
      </c>
      <c r="F121" s="99">
        <v>2.5500650488134733</v>
      </c>
      <c r="G121" s="99">
        <v>2.3720432430330556</v>
      </c>
      <c r="H121" s="99">
        <v>2.2743255593560927</v>
      </c>
      <c r="I121" s="99">
        <v>2.0676369462157784</v>
      </c>
      <c r="J121" s="99">
        <v>2.0160202039223476</v>
      </c>
      <c r="K121" s="99">
        <v>1.8942358644184654</v>
      </c>
      <c r="L121" s="99">
        <v>0</v>
      </c>
      <c r="M121" s="99">
        <v>1.8565354057789032</v>
      </c>
      <c r="N121" s="99">
        <v>1.5987028341036211</v>
      </c>
      <c r="O121" s="99">
        <v>1.5792919092255298</v>
      </c>
      <c r="P121" s="99">
        <v>0</v>
      </c>
      <c r="Q121" s="99">
        <v>0</v>
      </c>
      <c r="R121" s="99">
        <v>1.5688600610249943</v>
      </c>
      <c r="S121" s="99">
        <v>1.6833800500386205</v>
      </c>
      <c r="T121" s="99">
        <v>1.719194727356264</v>
      </c>
      <c r="U121" s="99">
        <v>1.6919104671072891</v>
      </c>
      <c r="V121" s="99">
        <v>1.7092457627879702</v>
      </c>
      <c r="W121" s="99">
        <v>1.6273814150938761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1.0653825163159356</v>
      </c>
      <c r="G124" s="118">
        <f t="shared" si="42"/>
        <v>0.69765977736266327</v>
      </c>
      <c r="H124" s="118">
        <f t="shared" si="42"/>
        <v>0.64426287176298858</v>
      </c>
      <c r="I124" s="118">
        <f t="shared" si="42"/>
        <v>0</v>
      </c>
      <c r="J124" s="118">
        <f t="shared" si="42"/>
        <v>1.1514308941180924</v>
      </c>
      <c r="K124" s="118">
        <f t="shared" si="42"/>
        <v>0.78186600505653958</v>
      </c>
      <c r="L124" s="118">
        <f t="shared" si="42"/>
        <v>0.70352041742145177</v>
      </c>
      <c r="M124" s="118">
        <f t="shared" si="42"/>
        <v>0.66055489334231321</v>
      </c>
      <c r="N124" s="118">
        <f t="shared" si="42"/>
        <v>0.61459303278432964</v>
      </c>
      <c r="O124" s="118">
        <f t="shared" si="42"/>
        <v>0.50991672424756485</v>
      </c>
      <c r="P124" s="118">
        <f t="shared" si="42"/>
        <v>0.59730535199862989</v>
      </c>
      <c r="Q124" s="118">
        <f t="shared" si="42"/>
        <v>0.46469436497598493</v>
      </c>
      <c r="R124" s="118">
        <f t="shared" ref="R124:V124" si="43">R125+R128+R130+R139</f>
        <v>0.59288641405848574</v>
      </c>
      <c r="S124" s="118">
        <f t="shared" si="43"/>
        <v>0.45739699875824924</v>
      </c>
      <c r="T124" s="118">
        <f t="shared" si="43"/>
        <v>0.55878435270180826</v>
      </c>
      <c r="U124" s="118">
        <f t="shared" si="43"/>
        <v>0.50051261731736485</v>
      </c>
      <c r="V124" s="118">
        <f t="shared" si="43"/>
        <v>0</v>
      </c>
      <c r="W124" s="118">
        <f t="shared" ref="W124" si="44">W125+W128+W130+W139</f>
        <v>0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1.0653825163159356</v>
      </c>
      <c r="G139" s="123">
        <v>0.69765977736266327</v>
      </c>
      <c r="H139" s="123">
        <v>0.64426287176298858</v>
      </c>
      <c r="I139" s="123">
        <v>0</v>
      </c>
      <c r="J139" s="123">
        <v>1.1514308941180924</v>
      </c>
      <c r="K139" s="123">
        <v>0.78186600505653958</v>
      </c>
      <c r="L139" s="123">
        <v>0.70352041742145177</v>
      </c>
      <c r="M139" s="123">
        <v>0.66055489334231321</v>
      </c>
      <c r="N139" s="123">
        <v>0.61459303278432964</v>
      </c>
      <c r="O139" s="123">
        <v>0.50991672424756485</v>
      </c>
      <c r="P139" s="123">
        <v>0.59730535199862989</v>
      </c>
      <c r="Q139" s="123">
        <v>0.46469436497598493</v>
      </c>
      <c r="R139" s="123">
        <v>0.59288641405848574</v>
      </c>
      <c r="S139" s="123">
        <v>0.45739699875824924</v>
      </c>
      <c r="T139" s="123">
        <v>0.55878435270180826</v>
      </c>
      <c r="U139" s="123">
        <v>0.50051261731736485</v>
      </c>
      <c r="V139" s="123">
        <v>0</v>
      </c>
      <c r="W139" s="123">
        <v>0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2.5500650488134733</v>
      </c>
      <c r="G140" s="99">
        <v>2.3720432430330547</v>
      </c>
      <c r="H140" s="99">
        <v>2.2743255593560918</v>
      </c>
      <c r="I140" s="99">
        <v>0</v>
      </c>
      <c r="J140" s="99">
        <v>2.016020203922348</v>
      </c>
      <c r="K140" s="99">
        <v>1.8942358644184658</v>
      </c>
      <c r="L140" s="99">
        <v>1.8422115306205618</v>
      </c>
      <c r="M140" s="99">
        <v>1.8565354057789032</v>
      </c>
      <c r="N140" s="99">
        <v>1.5987028341036207</v>
      </c>
      <c r="O140" s="99">
        <v>1.5792919092255298</v>
      </c>
      <c r="P140" s="99">
        <v>1.6105864802670224</v>
      </c>
      <c r="Q140" s="99">
        <v>1.521010738477949</v>
      </c>
      <c r="R140" s="99">
        <v>1.5688600610249948</v>
      </c>
      <c r="S140" s="99">
        <v>1.6833800500386207</v>
      </c>
      <c r="T140" s="99">
        <v>1.7191947273562642</v>
      </c>
      <c r="U140" s="99">
        <v>1.6919104671072889</v>
      </c>
      <c r="V140" s="99">
        <v>0</v>
      </c>
      <c r="W140" s="99">
        <v>0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2.8510668475677048</v>
      </c>
      <c r="D143" s="118">
        <f t="shared" si="49"/>
        <v>2.4344839782938035</v>
      </c>
      <c r="E143" s="118">
        <f t="shared" si="49"/>
        <v>2.8798080177755199</v>
      </c>
      <c r="F143" s="118">
        <f t="shared" si="49"/>
        <v>3.4260817017149687</v>
      </c>
      <c r="G143" s="118">
        <f t="shared" si="49"/>
        <v>1.6863058702907479</v>
      </c>
      <c r="H143" s="118">
        <f t="shared" si="49"/>
        <v>1.4378369039327532</v>
      </c>
      <c r="I143" s="118">
        <f t="shared" si="49"/>
        <v>0.92270785457315874</v>
      </c>
      <c r="J143" s="118">
        <f t="shared" si="49"/>
        <v>2.1375371775113514</v>
      </c>
      <c r="K143" s="118">
        <f t="shared" si="49"/>
        <v>2.1538621836465248</v>
      </c>
      <c r="L143" s="118">
        <f t="shared" si="49"/>
        <v>2.0220340341273082</v>
      </c>
      <c r="M143" s="118">
        <f t="shared" si="49"/>
        <v>2.2946922987725054</v>
      </c>
      <c r="N143" s="118">
        <f t="shared" si="49"/>
        <v>1.4379591470474136</v>
      </c>
      <c r="O143" s="118">
        <f t="shared" si="49"/>
        <v>1.0111222634418264</v>
      </c>
      <c r="P143" s="118">
        <f t="shared" si="49"/>
        <v>0.93540399833144727</v>
      </c>
      <c r="Q143" s="118">
        <f t="shared" si="49"/>
        <v>0.98930626477633565</v>
      </c>
      <c r="R143" s="118">
        <f t="shared" ref="R143:V143" si="50">R144+R146+R148+R157</f>
        <v>1.5463116026165009</v>
      </c>
      <c r="S143" s="118">
        <f t="shared" si="50"/>
        <v>1.4483708673283662</v>
      </c>
      <c r="T143" s="118">
        <f t="shared" si="50"/>
        <v>1.4682685732999281</v>
      </c>
      <c r="U143" s="118">
        <f t="shared" si="50"/>
        <v>1.1996768817583072</v>
      </c>
      <c r="V143" s="118">
        <f t="shared" si="50"/>
        <v>1.1067090922018654</v>
      </c>
      <c r="W143" s="118">
        <f t="shared" ref="W143" si="51">W144+W146+W148+W157</f>
        <v>1.0044798114913407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2.0686172507888605</v>
      </c>
      <c r="D148" s="123">
        <v>1.5381876569392765</v>
      </c>
      <c r="E148" s="123">
        <v>1.8044834416021394</v>
      </c>
      <c r="F148" s="123">
        <v>2.3608184767456781</v>
      </c>
      <c r="G148" s="123">
        <v>0.98813767689599863</v>
      </c>
      <c r="H148" s="123">
        <v>0.79356386156799019</v>
      </c>
      <c r="I148" s="123">
        <v>0.34720396830883404</v>
      </c>
      <c r="J148" s="123">
        <v>0.98629775811333509</v>
      </c>
      <c r="K148" s="123">
        <v>1.371939239613321</v>
      </c>
      <c r="L148" s="123">
        <v>1.3184882898188917</v>
      </c>
      <c r="M148" s="123">
        <v>1.6341291194892398</v>
      </c>
      <c r="N148" s="123">
        <v>0.82344001649345977</v>
      </c>
      <c r="O148" s="123">
        <v>0.50115671997477518</v>
      </c>
      <c r="P148" s="123">
        <v>0.33813880492909504</v>
      </c>
      <c r="Q148" s="123">
        <v>0.52463251574957648</v>
      </c>
      <c r="R148" s="123">
        <v>0.95343690917437218</v>
      </c>
      <c r="S148" s="123">
        <v>0.99101295206241058</v>
      </c>
      <c r="T148" s="123">
        <v>0.90947780843761117</v>
      </c>
      <c r="U148" s="123">
        <v>0.69912933185120063</v>
      </c>
      <c r="V148" s="123">
        <v>0.5735475954599909</v>
      </c>
      <c r="W148" s="123">
        <v>0.51694534045756613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4.9874932212002099</v>
      </c>
      <c r="D149" s="99">
        <v>4.8934328704537675</v>
      </c>
      <c r="E149" s="99">
        <v>4.7620473582797835</v>
      </c>
      <c r="F149" s="99">
        <v>5.3457025903123379</v>
      </c>
      <c r="G149" s="99">
        <v>4.8227332719910017</v>
      </c>
      <c r="H149" s="99">
        <v>4.6937283100339071</v>
      </c>
      <c r="I149" s="99">
        <v>4.2827513476868821</v>
      </c>
      <c r="J149" s="99">
        <v>4.0599380729142762</v>
      </c>
      <c r="K149" s="99">
        <v>4.0471758484037723</v>
      </c>
      <c r="L149" s="99">
        <v>4.3032783552026963</v>
      </c>
      <c r="M149" s="99">
        <v>4.6598178804755577</v>
      </c>
      <c r="N149" s="99">
        <v>4.2075165004366548</v>
      </c>
      <c r="O149" s="99">
        <v>3.8646125531668356</v>
      </c>
      <c r="P149" s="99">
        <v>3.3513658738217638</v>
      </c>
      <c r="Q149" s="99">
        <v>3.2534465954776599</v>
      </c>
      <c r="R149" s="99">
        <v>3.2196093419926646</v>
      </c>
      <c r="S149" s="99">
        <v>3.1884571051645207</v>
      </c>
      <c r="T149" s="99">
        <v>3.098660961713291</v>
      </c>
      <c r="U149" s="99">
        <v>2.8718291658120152</v>
      </c>
      <c r="V149" s="99">
        <v>2.7239978818451518</v>
      </c>
      <c r="W149" s="99">
        <v>2.4706298294471347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1.0314942129245666</v>
      </c>
      <c r="G150" s="99">
        <v>0.79405261133975746</v>
      </c>
      <c r="H150" s="99">
        <v>0.78493577158074057</v>
      </c>
      <c r="I150" s="99">
        <v>0.72044230089135375</v>
      </c>
      <c r="J150" s="99">
        <v>0.8608178245324305</v>
      </c>
      <c r="K150" s="99">
        <v>0.72176709645832215</v>
      </c>
      <c r="L150" s="99">
        <v>0.71102921414650067</v>
      </c>
      <c r="M150" s="99">
        <v>0.90836887033210267</v>
      </c>
      <c r="N150" s="99">
        <v>0.63543571894253059</v>
      </c>
      <c r="O150" s="99">
        <v>0.57827211135582723</v>
      </c>
      <c r="P150" s="99">
        <v>0.74488028576946974</v>
      </c>
      <c r="Q150" s="99">
        <v>0.5239316643037909</v>
      </c>
      <c r="R150" s="99">
        <v>0.50124162799567973</v>
      </c>
      <c r="S150" s="99">
        <v>0.53078103926952569</v>
      </c>
      <c r="T150" s="99">
        <v>0.46996842239243525</v>
      </c>
      <c r="U150" s="99">
        <v>0.49131601952812692</v>
      </c>
      <c r="V150" s="99">
        <v>0.43391938288798132</v>
      </c>
      <c r="W150" s="99">
        <v>0.48571040140564986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1.0314942129245666</v>
      </c>
      <c r="G151" s="102">
        <v>0.79405261133975746</v>
      </c>
      <c r="H151" s="102">
        <v>0.78493577158074057</v>
      </c>
      <c r="I151" s="102">
        <v>0.72044230089135375</v>
      </c>
      <c r="J151" s="102">
        <v>0.8608178245324305</v>
      </c>
      <c r="K151" s="102">
        <v>0.72176709645832215</v>
      </c>
      <c r="L151" s="102">
        <v>0.71102921414650067</v>
      </c>
      <c r="M151" s="102">
        <v>0.90836887033210267</v>
      </c>
      <c r="N151" s="102">
        <v>0.63543571894253059</v>
      </c>
      <c r="O151" s="102">
        <v>0.57827211135582723</v>
      </c>
      <c r="P151" s="102">
        <v>0.74488028576946974</v>
      </c>
      <c r="Q151" s="102">
        <v>0.5239316643037909</v>
      </c>
      <c r="R151" s="102">
        <v>0.50124162799567973</v>
      </c>
      <c r="S151" s="102">
        <v>0.53078103926952569</v>
      </c>
      <c r="T151" s="102">
        <v>0.46996842239243525</v>
      </c>
      <c r="U151" s="102">
        <v>0.49131601952812692</v>
      </c>
      <c r="V151" s="102">
        <v>0.43391938288798132</v>
      </c>
      <c r="W151" s="102">
        <v>0.48571040140564986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0.7824495967788444</v>
      </c>
      <c r="D157" s="123">
        <v>0.89629632135452708</v>
      </c>
      <c r="E157" s="123">
        <v>1.0753245761733805</v>
      </c>
      <c r="F157" s="123">
        <v>1.0652632249692906</v>
      </c>
      <c r="G157" s="123">
        <v>0.69816819339474934</v>
      </c>
      <c r="H157" s="123">
        <v>0.64427304236476302</v>
      </c>
      <c r="I157" s="123">
        <v>0.57550388626432469</v>
      </c>
      <c r="J157" s="123">
        <v>1.1512394193980162</v>
      </c>
      <c r="K157" s="123">
        <v>0.78192294403320384</v>
      </c>
      <c r="L157" s="123">
        <v>0.70354574430841665</v>
      </c>
      <c r="M157" s="123">
        <v>0.66056317928326569</v>
      </c>
      <c r="N157" s="123">
        <v>0.61451913055395369</v>
      </c>
      <c r="O157" s="123">
        <v>0.50996554346705114</v>
      </c>
      <c r="P157" s="123">
        <v>0.59726519340235218</v>
      </c>
      <c r="Q157" s="123">
        <v>0.46467374902675918</v>
      </c>
      <c r="R157" s="123">
        <v>0.59287469344212884</v>
      </c>
      <c r="S157" s="123">
        <v>0.45735791526595565</v>
      </c>
      <c r="T157" s="123">
        <v>0.55879076486231682</v>
      </c>
      <c r="U157" s="123">
        <v>0.50054754990710659</v>
      </c>
      <c r="V157" s="123">
        <v>0.53316149674187452</v>
      </c>
      <c r="W157" s="123">
        <v>0.48753447103377445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2.4281177809717689</v>
      </c>
      <c r="D158" s="99">
        <v>2.4614925332751181</v>
      </c>
      <c r="E158" s="99">
        <v>2.3875520281492375</v>
      </c>
      <c r="F158" s="99">
        <v>2.5500650488134733</v>
      </c>
      <c r="G158" s="99">
        <v>2.3720432430330547</v>
      </c>
      <c r="H158" s="99">
        <v>2.2743255593560923</v>
      </c>
      <c r="I158" s="99">
        <v>2.0676369462157793</v>
      </c>
      <c r="J158" s="99">
        <v>2.0160202039223476</v>
      </c>
      <c r="K158" s="99">
        <v>1.8942358644184658</v>
      </c>
      <c r="L158" s="99">
        <v>1.8422115306205622</v>
      </c>
      <c r="M158" s="99">
        <v>1.8565354057789039</v>
      </c>
      <c r="N158" s="99">
        <v>1.5987028341036205</v>
      </c>
      <c r="O158" s="99">
        <v>1.5792919092255298</v>
      </c>
      <c r="P158" s="99">
        <v>1.6105864802670224</v>
      </c>
      <c r="Q158" s="99">
        <v>1.5210107384779494</v>
      </c>
      <c r="R158" s="99">
        <v>1.5688600610249943</v>
      </c>
      <c r="S158" s="99">
        <v>1.6833800500386207</v>
      </c>
      <c r="T158" s="99">
        <v>1.7191947273562638</v>
      </c>
      <c r="U158" s="99">
        <v>1.6919104671072893</v>
      </c>
      <c r="V158" s="99">
        <v>1.70924576278797</v>
      </c>
      <c r="W158" s="99">
        <v>1.6273814150938759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2.8487088209895282</v>
      </c>
      <c r="D161" s="118">
        <f t="shared" si="54"/>
        <v>2.4355404094508883</v>
      </c>
      <c r="E161" s="118">
        <f t="shared" si="54"/>
        <v>2.8786487637913067</v>
      </c>
      <c r="F161" s="118">
        <f t="shared" si="54"/>
        <v>3.4268441939299104</v>
      </c>
      <c r="G161" s="118">
        <f t="shared" si="54"/>
        <v>1.6865080143537747</v>
      </c>
      <c r="H161" s="118">
        <f t="shared" si="54"/>
        <v>1.4391644167544984</v>
      </c>
      <c r="I161" s="118">
        <f t="shared" si="54"/>
        <v>0.92251088146414095</v>
      </c>
      <c r="J161" s="118">
        <f t="shared" si="54"/>
        <v>2.1375851836775484</v>
      </c>
      <c r="K161" s="118">
        <f t="shared" si="54"/>
        <v>2.153848933833328</v>
      </c>
      <c r="L161" s="118">
        <f t="shared" si="54"/>
        <v>2.0217665898937609</v>
      </c>
      <c r="M161" s="118">
        <f t="shared" si="54"/>
        <v>2.2950185903053515</v>
      </c>
      <c r="N161" s="118">
        <f t="shared" si="54"/>
        <v>1.4382017748867937</v>
      </c>
      <c r="O161" s="118">
        <f t="shared" si="54"/>
        <v>0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1.5937828670945047</v>
      </c>
      <c r="S161" s="118">
        <f t="shared" si="55"/>
        <v>0</v>
      </c>
      <c r="T161" s="118">
        <f t="shared" si="55"/>
        <v>1.4552544665028693</v>
      </c>
      <c r="U161" s="118">
        <f t="shared" si="55"/>
        <v>0</v>
      </c>
      <c r="V161" s="118">
        <f t="shared" si="55"/>
        <v>0</v>
      </c>
      <c r="W161" s="118">
        <f t="shared" ref="W161" si="56">W162+W164+W166+W175</f>
        <v>1.0245028111352525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2.0663643747812332</v>
      </c>
      <c r="D166" s="123">
        <v>1.5387057290294164</v>
      </c>
      <c r="E166" s="123">
        <v>1.8035340855157047</v>
      </c>
      <c r="F166" s="123">
        <v>2.361495086682484</v>
      </c>
      <c r="G166" s="123">
        <v>0.9884245453741658</v>
      </c>
      <c r="H166" s="123">
        <v>0.7947053223337831</v>
      </c>
      <c r="I166" s="123">
        <v>0.34686913544224651</v>
      </c>
      <c r="J166" s="123">
        <v>0.98639430132382389</v>
      </c>
      <c r="K166" s="123">
        <v>1.3720142529160551</v>
      </c>
      <c r="L166" s="123">
        <v>1.3182343246075272</v>
      </c>
      <c r="M166" s="123">
        <v>1.634455400102713</v>
      </c>
      <c r="N166" s="123">
        <v>0.82357383814232743</v>
      </c>
      <c r="O166" s="123">
        <v>0</v>
      </c>
      <c r="P166" s="123">
        <v>0</v>
      </c>
      <c r="Q166" s="123">
        <v>0</v>
      </c>
      <c r="R166" s="123">
        <v>0.97988110408472406</v>
      </c>
      <c r="S166" s="123">
        <v>0</v>
      </c>
      <c r="T166" s="123">
        <v>0.89599835037492781</v>
      </c>
      <c r="U166" s="123">
        <v>0</v>
      </c>
      <c r="V166" s="123">
        <v>0</v>
      </c>
      <c r="W166" s="123">
        <v>0.61765745736178357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4.9874932212002099</v>
      </c>
      <c r="D167" s="99">
        <v>4.8934328704537693</v>
      </c>
      <c r="E167" s="99">
        <v>4.7620473582797844</v>
      </c>
      <c r="F167" s="99">
        <v>5.3457025903123379</v>
      </c>
      <c r="G167" s="99">
        <v>4.8227332719910017</v>
      </c>
      <c r="H167" s="99">
        <v>4.6937283100339062</v>
      </c>
      <c r="I167" s="99">
        <v>4.2827513476868821</v>
      </c>
      <c r="J167" s="99">
        <v>4.0599380729142762</v>
      </c>
      <c r="K167" s="99">
        <v>4.0471758484037723</v>
      </c>
      <c r="L167" s="99">
        <v>4.3032783552026981</v>
      </c>
      <c r="M167" s="99">
        <v>4.6598178804755586</v>
      </c>
      <c r="N167" s="99">
        <v>4.2075165004366557</v>
      </c>
      <c r="O167" s="99">
        <v>0</v>
      </c>
      <c r="P167" s="99">
        <v>0</v>
      </c>
      <c r="Q167" s="99">
        <v>0</v>
      </c>
      <c r="R167" s="99">
        <v>3.219609341992665</v>
      </c>
      <c r="S167" s="99">
        <v>0</v>
      </c>
      <c r="T167" s="99">
        <v>3.0986609617132923</v>
      </c>
      <c r="U167" s="99">
        <v>0</v>
      </c>
      <c r="V167" s="99">
        <v>0</v>
      </c>
      <c r="W167" s="99">
        <v>2.4706298294471343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0.78009072395565504</v>
      </c>
      <c r="D168" s="99">
        <v>0.90001951378358547</v>
      </c>
      <c r="E168" s="99">
        <v>0.73375467575162212</v>
      </c>
      <c r="F168" s="99">
        <v>1.0314942129245666</v>
      </c>
      <c r="G168" s="99">
        <v>0.79405261133975746</v>
      </c>
      <c r="H168" s="99">
        <v>0</v>
      </c>
      <c r="I168" s="99">
        <v>0.72044230089135375</v>
      </c>
      <c r="J168" s="99">
        <v>0.86081782453243072</v>
      </c>
      <c r="K168" s="99">
        <v>0.72176709645832215</v>
      </c>
      <c r="L168" s="99">
        <v>0.71102921414650067</v>
      </c>
      <c r="M168" s="99">
        <v>0.90836887033210278</v>
      </c>
      <c r="N168" s="99">
        <v>0.63543571894253081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0.78009072395565504</v>
      </c>
      <c r="D169" s="102">
        <v>0.90001951378358547</v>
      </c>
      <c r="E169" s="102">
        <v>0.73375467575162212</v>
      </c>
      <c r="F169" s="102">
        <v>1.0314942129245666</v>
      </c>
      <c r="G169" s="102">
        <v>0.79405261133975746</v>
      </c>
      <c r="H169" s="102">
        <v>0</v>
      </c>
      <c r="I169" s="102">
        <v>0.72044230089135375</v>
      </c>
      <c r="J169" s="102">
        <v>0.86081782453243072</v>
      </c>
      <c r="K169" s="102">
        <v>0.72176709645832215</v>
      </c>
      <c r="L169" s="102">
        <v>0.71102921414650067</v>
      </c>
      <c r="M169" s="102">
        <v>0.90836887033210278</v>
      </c>
      <c r="N169" s="102">
        <v>0.63543571894253081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0.78234444620829502</v>
      </c>
      <c r="D175" s="123">
        <v>0.89683468042147207</v>
      </c>
      <c r="E175" s="123">
        <v>1.0751146782756018</v>
      </c>
      <c r="F175" s="123">
        <v>1.0653491072474262</v>
      </c>
      <c r="G175" s="123">
        <v>0.69808346897960893</v>
      </c>
      <c r="H175" s="123">
        <v>0.64445909442071514</v>
      </c>
      <c r="I175" s="123">
        <v>0.57564174602189444</v>
      </c>
      <c r="J175" s="123">
        <v>1.1511908823537247</v>
      </c>
      <c r="K175" s="123">
        <v>0.78183468091727293</v>
      </c>
      <c r="L175" s="123">
        <v>0.70353226528623369</v>
      </c>
      <c r="M175" s="123">
        <v>0.66056319020263854</v>
      </c>
      <c r="N175" s="123">
        <v>0.61462793674446614</v>
      </c>
      <c r="O175" s="123">
        <v>0</v>
      </c>
      <c r="P175" s="123">
        <v>0</v>
      </c>
      <c r="Q175" s="123">
        <v>0</v>
      </c>
      <c r="R175" s="123">
        <v>0.6139017630097805</v>
      </c>
      <c r="S175" s="123">
        <v>0</v>
      </c>
      <c r="T175" s="123">
        <v>0.55925611612794135</v>
      </c>
      <c r="U175" s="123">
        <v>0</v>
      </c>
      <c r="V175" s="123">
        <v>0</v>
      </c>
      <c r="W175" s="123">
        <v>0.40684535377346892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2.4281177809717689</v>
      </c>
      <c r="D176" s="99">
        <v>2.4614925332751185</v>
      </c>
      <c r="E176" s="99">
        <v>2.3875520281492379</v>
      </c>
      <c r="F176" s="99">
        <v>2.5500650488134728</v>
      </c>
      <c r="G176" s="99">
        <v>2.3720432430330547</v>
      </c>
      <c r="H176" s="99">
        <v>2.2743255593560923</v>
      </c>
      <c r="I176" s="99">
        <v>2.0676369462157789</v>
      </c>
      <c r="J176" s="99">
        <v>2.0160202039223476</v>
      </c>
      <c r="K176" s="99">
        <v>1.894235864418466</v>
      </c>
      <c r="L176" s="99">
        <v>1.8422115306205618</v>
      </c>
      <c r="M176" s="99">
        <v>1.856535405778903</v>
      </c>
      <c r="N176" s="99">
        <v>1.5987028341036205</v>
      </c>
      <c r="O176" s="99">
        <v>0</v>
      </c>
      <c r="P176" s="99">
        <v>0</v>
      </c>
      <c r="Q176" s="99">
        <v>0</v>
      </c>
      <c r="R176" s="99">
        <v>1.5688600610249943</v>
      </c>
      <c r="S176" s="99">
        <v>0</v>
      </c>
      <c r="T176" s="99">
        <v>1.719194727356264</v>
      </c>
      <c r="U176" s="99">
        <v>0</v>
      </c>
      <c r="V176" s="99">
        <v>0</v>
      </c>
      <c r="W176" s="99">
        <v>1.6273814150938757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100497</v>
      </c>
      <c r="C5" s="120">
        <v>83072</v>
      </c>
      <c r="D5" s="120">
        <v>45342</v>
      </c>
      <c r="E5" s="120">
        <v>26021</v>
      </c>
      <c r="F5" s="120">
        <v>12458</v>
      </c>
      <c r="G5" s="120">
        <v>9139</v>
      </c>
      <c r="H5" s="120">
        <v>7336</v>
      </c>
      <c r="I5" s="120">
        <v>6111</v>
      </c>
      <c r="J5" s="120">
        <v>4932</v>
      </c>
      <c r="K5" s="120">
        <v>4112</v>
      </c>
      <c r="L5" s="120">
        <v>3617</v>
      </c>
      <c r="M5" s="120">
        <v>3110</v>
      </c>
      <c r="N5" s="120">
        <v>2068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100497</v>
      </c>
      <c r="C7" s="52">
        <v>83072</v>
      </c>
      <c r="D7" s="52">
        <v>45342</v>
      </c>
      <c r="E7" s="52">
        <v>26021</v>
      </c>
      <c r="F7" s="52">
        <v>12458</v>
      </c>
      <c r="G7" s="52">
        <v>9139</v>
      </c>
      <c r="H7" s="52">
        <v>7336</v>
      </c>
      <c r="I7" s="52">
        <v>6111</v>
      </c>
      <c r="J7" s="52">
        <v>4932</v>
      </c>
      <c r="K7" s="52">
        <v>4112</v>
      </c>
      <c r="L7" s="52">
        <v>3617</v>
      </c>
      <c r="M7" s="52">
        <v>3110</v>
      </c>
      <c r="N7" s="52">
        <v>2068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8884</v>
      </c>
      <c r="C9" s="52">
        <v>8921</v>
      </c>
      <c r="D9" s="52">
        <v>8544</v>
      </c>
      <c r="E9" s="52">
        <v>7162</v>
      </c>
      <c r="F9" s="52">
        <v>5737</v>
      </c>
      <c r="G9" s="52">
        <v>4292</v>
      </c>
      <c r="H9" s="52">
        <v>2692</v>
      </c>
      <c r="I9" s="52">
        <v>1805</v>
      </c>
      <c r="J9" s="52">
        <v>1308</v>
      </c>
      <c r="K9" s="52">
        <v>668</v>
      </c>
      <c r="L9" s="52">
        <v>420</v>
      </c>
      <c r="M9" s="52">
        <v>489</v>
      </c>
      <c r="N9" s="52">
        <v>484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1060</v>
      </c>
    </row>
    <row r="12" spans="1:105" ht="12" customHeight="1" x14ac:dyDescent="0.25">
      <c r="A12" s="97" t="s">
        <v>124</v>
      </c>
      <c r="B12" s="52">
        <v>50867</v>
      </c>
      <c r="C12" s="52">
        <v>42047</v>
      </c>
      <c r="D12" s="52">
        <v>22950</v>
      </c>
      <c r="E12" s="52">
        <v>13171</v>
      </c>
      <c r="F12" s="52">
        <v>6306</v>
      </c>
      <c r="G12" s="52">
        <v>4626</v>
      </c>
      <c r="H12" s="52">
        <v>3358</v>
      </c>
      <c r="I12" s="52">
        <v>589</v>
      </c>
      <c r="J12" s="52">
        <v>474</v>
      </c>
      <c r="K12" s="52">
        <v>395</v>
      </c>
      <c r="L12" s="52">
        <v>348</v>
      </c>
      <c r="M12" s="52">
        <v>299</v>
      </c>
      <c r="N12" s="52">
        <v>199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1061</v>
      </c>
    </row>
    <row r="13" spans="1:105" ht="12" customHeight="1" x14ac:dyDescent="0.25">
      <c r="A13" s="97" t="s">
        <v>123</v>
      </c>
      <c r="B13" s="52">
        <v>9</v>
      </c>
      <c r="C13" s="52">
        <v>8</v>
      </c>
      <c r="D13" s="52">
        <v>4</v>
      </c>
      <c r="E13" s="52">
        <v>2</v>
      </c>
      <c r="F13" s="52">
        <v>1</v>
      </c>
      <c r="G13" s="52">
        <v>1</v>
      </c>
      <c r="H13" s="52">
        <v>1</v>
      </c>
      <c r="I13" s="52">
        <v>1</v>
      </c>
      <c r="J13" s="52">
        <v>1</v>
      </c>
      <c r="K13" s="52">
        <v>1</v>
      </c>
      <c r="L13" s="52">
        <v>1</v>
      </c>
      <c r="M13" s="52">
        <v>1</v>
      </c>
      <c r="N13" s="52">
        <v>1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48740</v>
      </c>
      <c r="C14" s="52">
        <v>40289</v>
      </c>
      <c r="D14" s="52">
        <v>21990</v>
      </c>
      <c r="E14" s="52">
        <v>12620</v>
      </c>
      <c r="F14" s="52">
        <v>6042</v>
      </c>
      <c r="G14" s="52">
        <v>4432</v>
      </c>
      <c r="H14" s="52">
        <v>3863</v>
      </c>
      <c r="I14" s="52">
        <v>4747</v>
      </c>
      <c r="J14" s="52">
        <v>3831</v>
      </c>
      <c r="K14" s="52">
        <v>3194</v>
      </c>
      <c r="L14" s="52">
        <v>2809</v>
      </c>
      <c r="M14" s="52">
        <v>2416</v>
      </c>
      <c r="N14" s="52">
        <v>1606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1063</v>
      </c>
    </row>
    <row r="15" spans="1:105" ht="12" customHeight="1" x14ac:dyDescent="0.25">
      <c r="A15" s="97" t="s">
        <v>121</v>
      </c>
      <c r="B15" s="52">
        <v>881</v>
      </c>
      <c r="C15" s="52">
        <v>728</v>
      </c>
      <c r="D15" s="52">
        <v>398</v>
      </c>
      <c r="E15" s="52">
        <v>228</v>
      </c>
      <c r="F15" s="52">
        <v>109</v>
      </c>
      <c r="G15" s="52">
        <v>80</v>
      </c>
      <c r="H15" s="52">
        <v>114</v>
      </c>
      <c r="I15" s="52">
        <v>774</v>
      </c>
      <c r="J15" s="52">
        <v>626</v>
      </c>
      <c r="K15" s="52">
        <v>522</v>
      </c>
      <c r="L15" s="52">
        <v>459</v>
      </c>
      <c r="M15" s="52">
        <v>394</v>
      </c>
      <c r="N15" s="52">
        <v>262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40081</v>
      </c>
      <c r="C18" s="52">
        <v>33131</v>
      </c>
      <c r="D18" s="52">
        <v>18084</v>
      </c>
      <c r="E18" s="52">
        <v>10378</v>
      </c>
      <c r="F18" s="52">
        <v>4969</v>
      </c>
      <c r="G18" s="52">
        <v>3645</v>
      </c>
      <c r="H18" s="52">
        <v>2804</v>
      </c>
      <c r="I18" s="52">
        <v>1706</v>
      </c>
      <c r="J18" s="52">
        <v>1377</v>
      </c>
      <c r="K18" s="52">
        <v>1148</v>
      </c>
      <c r="L18" s="52">
        <v>1010</v>
      </c>
      <c r="M18" s="52">
        <v>869</v>
      </c>
      <c r="N18" s="52">
        <v>578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1066</v>
      </c>
    </row>
    <row r="19" spans="1:105" ht="12" customHeight="1" x14ac:dyDescent="0.25">
      <c r="A19" s="109" t="s">
        <v>120</v>
      </c>
      <c r="B19" s="36">
        <v>60416</v>
      </c>
      <c r="C19" s="36">
        <v>49941</v>
      </c>
      <c r="D19" s="36">
        <v>27258</v>
      </c>
      <c r="E19" s="36">
        <v>15643</v>
      </c>
      <c r="F19" s="36">
        <v>7489</v>
      </c>
      <c r="G19" s="36">
        <v>5494</v>
      </c>
      <c r="H19" s="36">
        <v>4532</v>
      </c>
      <c r="I19" s="36">
        <v>4405</v>
      </c>
      <c r="J19" s="36">
        <v>3555</v>
      </c>
      <c r="K19" s="36">
        <v>2964</v>
      </c>
      <c r="L19" s="36">
        <v>2607</v>
      </c>
      <c r="M19" s="36">
        <v>2241</v>
      </c>
      <c r="N19" s="36">
        <v>1490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17425</v>
      </c>
      <c r="D23" s="52">
        <v>37730</v>
      </c>
      <c r="E23" s="52">
        <v>19321</v>
      </c>
      <c r="F23" s="52">
        <v>13563</v>
      </c>
      <c r="G23" s="52">
        <v>3319</v>
      </c>
      <c r="H23" s="52">
        <v>1803</v>
      </c>
      <c r="I23" s="52">
        <v>1225</v>
      </c>
      <c r="J23" s="52">
        <v>1179</v>
      </c>
      <c r="K23" s="52">
        <v>820</v>
      </c>
      <c r="L23" s="52">
        <v>495</v>
      </c>
      <c r="M23" s="52">
        <v>507</v>
      </c>
      <c r="N23" s="52">
        <v>1042</v>
      </c>
      <c r="O23" s="52">
        <v>2068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1388</v>
      </c>
      <c r="D25" s="52">
        <v>1391</v>
      </c>
      <c r="E25" s="52">
        <v>1409</v>
      </c>
      <c r="F25" s="52">
        <v>1455</v>
      </c>
      <c r="G25" s="52">
        <v>1529</v>
      </c>
      <c r="H25" s="52">
        <v>1633</v>
      </c>
      <c r="I25" s="52">
        <v>934</v>
      </c>
      <c r="J25" s="52">
        <v>544</v>
      </c>
      <c r="K25" s="52">
        <v>736</v>
      </c>
      <c r="L25" s="52">
        <v>363</v>
      </c>
      <c r="M25" s="52">
        <v>40</v>
      </c>
      <c r="N25" s="52">
        <v>52</v>
      </c>
      <c r="O25" s="52">
        <v>484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8820</v>
      </c>
      <c r="D28" s="52">
        <v>19097</v>
      </c>
      <c r="E28" s="52">
        <v>9779</v>
      </c>
      <c r="F28" s="52">
        <v>6865</v>
      </c>
      <c r="G28" s="52">
        <v>1680</v>
      </c>
      <c r="H28" s="52">
        <v>1447</v>
      </c>
      <c r="I28" s="52">
        <v>3179</v>
      </c>
      <c r="J28" s="52">
        <v>115</v>
      </c>
      <c r="K28" s="52">
        <v>79</v>
      </c>
      <c r="L28" s="52">
        <v>47</v>
      </c>
      <c r="M28" s="52">
        <v>49</v>
      </c>
      <c r="N28" s="52">
        <v>100</v>
      </c>
      <c r="O28" s="52">
        <v>199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1</v>
      </c>
      <c r="D29" s="52">
        <v>4</v>
      </c>
      <c r="E29" s="52">
        <v>2</v>
      </c>
      <c r="F29" s="52">
        <v>1</v>
      </c>
      <c r="G29" s="52">
        <v>0</v>
      </c>
      <c r="H29" s="52">
        <v>0</v>
      </c>
      <c r="I29" s="52">
        <v>1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1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8451</v>
      </c>
      <c r="D30" s="52">
        <v>18299</v>
      </c>
      <c r="E30" s="52">
        <v>9370</v>
      </c>
      <c r="F30" s="52">
        <v>6578</v>
      </c>
      <c r="G30" s="52">
        <v>1610</v>
      </c>
      <c r="H30" s="52">
        <v>1386</v>
      </c>
      <c r="I30" s="52">
        <v>3048</v>
      </c>
      <c r="J30" s="52">
        <v>916</v>
      </c>
      <c r="K30" s="52">
        <v>637</v>
      </c>
      <c r="L30" s="52">
        <v>385</v>
      </c>
      <c r="M30" s="52">
        <v>394</v>
      </c>
      <c r="N30" s="52">
        <v>810</v>
      </c>
      <c r="O30" s="52">
        <v>1606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153</v>
      </c>
      <c r="D31" s="52">
        <v>330</v>
      </c>
      <c r="E31" s="52">
        <v>170</v>
      </c>
      <c r="F31" s="52">
        <v>119</v>
      </c>
      <c r="G31" s="52">
        <v>29</v>
      </c>
      <c r="H31" s="52">
        <v>25</v>
      </c>
      <c r="I31" s="52">
        <v>55</v>
      </c>
      <c r="J31" s="52">
        <v>148</v>
      </c>
      <c r="K31" s="52">
        <v>104</v>
      </c>
      <c r="L31" s="52">
        <v>63</v>
      </c>
      <c r="M31" s="52">
        <v>65</v>
      </c>
      <c r="N31" s="52">
        <v>132</v>
      </c>
      <c r="O31" s="52">
        <v>262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6950</v>
      </c>
      <c r="D34" s="52">
        <v>15047</v>
      </c>
      <c r="E34" s="52">
        <v>7706</v>
      </c>
      <c r="F34" s="52">
        <v>5409</v>
      </c>
      <c r="G34" s="52">
        <v>1324</v>
      </c>
      <c r="H34" s="52">
        <v>1140</v>
      </c>
      <c r="I34" s="52">
        <v>2506</v>
      </c>
      <c r="J34" s="52">
        <v>329</v>
      </c>
      <c r="K34" s="52">
        <v>229</v>
      </c>
      <c r="L34" s="52">
        <v>138</v>
      </c>
      <c r="M34" s="52">
        <v>141</v>
      </c>
      <c r="N34" s="52">
        <v>291</v>
      </c>
      <c r="O34" s="52">
        <v>578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10475</v>
      </c>
      <c r="D35" s="36">
        <v>22683</v>
      </c>
      <c r="E35" s="36">
        <v>11615</v>
      </c>
      <c r="F35" s="36">
        <v>8154</v>
      </c>
      <c r="G35" s="36">
        <v>1995</v>
      </c>
      <c r="H35" s="36">
        <v>1718</v>
      </c>
      <c r="I35" s="36">
        <v>3777</v>
      </c>
      <c r="J35" s="36">
        <v>850</v>
      </c>
      <c r="K35" s="36">
        <v>591</v>
      </c>
      <c r="L35" s="36">
        <v>357</v>
      </c>
      <c r="M35" s="36">
        <v>366</v>
      </c>
      <c r="N35" s="36">
        <v>751</v>
      </c>
      <c r="O35" s="36">
        <v>1490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1425</v>
      </c>
      <c r="D41" s="52">
        <v>1014</v>
      </c>
      <c r="E41" s="52">
        <v>27</v>
      </c>
      <c r="F41" s="52">
        <v>30</v>
      </c>
      <c r="G41" s="52">
        <v>84</v>
      </c>
      <c r="H41" s="52">
        <v>33</v>
      </c>
      <c r="I41" s="52">
        <v>47</v>
      </c>
      <c r="J41" s="52">
        <v>47</v>
      </c>
      <c r="K41" s="52">
        <v>96</v>
      </c>
      <c r="L41" s="52">
        <v>115</v>
      </c>
      <c r="M41" s="52">
        <v>109</v>
      </c>
      <c r="N41" s="52">
        <v>47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179</v>
      </c>
      <c r="I44" s="52">
        <v>410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1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817</v>
      </c>
      <c r="I46" s="52">
        <v>3932</v>
      </c>
      <c r="J46" s="52">
        <v>0</v>
      </c>
      <c r="K46" s="52">
        <v>0</v>
      </c>
      <c r="L46" s="52">
        <v>0</v>
      </c>
      <c r="M46" s="52">
        <v>1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59</v>
      </c>
      <c r="I47" s="52">
        <v>715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299</v>
      </c>
      <c r="I50" s="52">
        <v>1408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0</v>
      </c>
      <c r="D51" s="36">
        <v>0</v>
      </c>
      <c r="E51" s="36">
        <v>0</v>
      </c>
      <c r="F51" s="36">
        <v>0</v>
      </c>
      <c r="G51" s="36">
        <v>0</v>
      </c>
      <c r="H51" s="36">
        <v>756</v>
      </c>
      <c r="I51" s="36">
        <v>3650</v>
      </c>
      <c r="J51" s="36">
        <v>0</v>
      </c>
      <c r="K51" s="36">
        <v>0</v>
      </c>
      <c r="L51" s="36">
        <v>0</v>
      </c>
      <c r="M51" s="36">
        <v>0</v>
      </c>
      <c r="N51" s="36">
        <v>0</v>
      </c>
      <c r="O51" s="36">
        <v>0</v>
      </c>
      <c r="P51" s="36">
        <v>0</v>
      </c>
      <c r="Q51" s="36">
        <v>0</v>
      </c>
      <c r="R51" s="36">
        <v>0</v>
      </c>
      <c r="S51" s="36">
        <v>0</v>
      </c>
      <c r="T51" s="36">
        <v>0</v>
      </c>
      <c r="U51" s="36">
        <v>0</v>
      </c>
      <c r="V51" s="36">
        <v>0</v>
      </c>
      <c r="W51" s="36">
        <v>0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1425</v>
      </c>
      <c r="D73" s="52">
        <v>1014</v>
      </c>
      <c r="E73" s="52">
        <v>27</v>
      </c>
      <c r="F73" s="52">
        <v>30</v>
      </c>
      <c r="G73" s="52">
        <v>84</v>
      </c>
      <c r="H73" s="52">
        <v>33</v>
      </c>
      <c r="I73" s="52">
        <v>47</v>
      </c>
      <c r="J73" s="52">
        <v>47</v>
      </c>
      <c r="K73" s="52">
        <v>96</v>
      </c>
      <c r="L73" s="52">
        <v>115</v>
      </c>
      <c r="M73" s="52">
        <v>109</v>
      </c>
      <c r="N73" s="52">
        <v>47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" si="2">W43-W59</f>
        <v>0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179</v>
      </c>
      <c r="I76" s="52">
        <f t="shared" si="3"/>
        <v>410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" si="5">W44-W60</f>
        <v>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1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0</v>
      </c>
      <c r="E78" s="52">
        <f t="shared" si="9"/>
        <v>0</v>
      </c>
      <c r="F78" s="52">
        <f t="shared" si="9"/>
        <v>0</v>
      </c>
      <c r="G78" s="52">
        <f t="shared" si="9"/>
        <v>0</v>
      </c>
      <c r="H78" s="52">
        <f t="shared" si="9"/>
        <v>817</v>
      </c>
      <c r="I78" s="52">
        <f t="shared" si="9"/>
        <v>3932</v>
      </c>
      <c r="J78" s="52">
        <f t="shared" si="9"/>
        <v>0</v>
      </c>
      <c r="K78" s="52">
        <f t="shared" si="9"/>
        <v>0</v>
      </c>
      <c r="L78" s="52">
        <f t="shared" si="9"/>
        <v>0</v>
      </c>
      <c r="M78" s="52">
        <f t="shared" si="9"/>
        <v>1</v>
      </c>
      <c r="N78" s="52">
        <f t="shared" si="9"/>
        <v>0</v>
      </c>
      <c r="O78" s="52">
        <f t="shared" si="9"/>
        <v>0</v>
      </c>
      <c r="P78" s="52">
        <f t="shared" si="9"/>
        <v>0</v>
      </c>
      <c r="Q78" s="52">
        <f t="shared" si="9"/>
        <v>0</v>
      </c>
      <c r="R78" s="52">
        <f t="shared" ref="R78:V78" si="10">R46-R62</f>
        <v>0</v>
      </c>
      <c r="S78" s="52">
        <f t="shared" si="10"/>
        <v>0</v>
      </c>
      <c r="T78" s="52">
        <f t="shared" si="10"/>
        <v>0</v>
      </c>
      <c r="U78" s="52">
        <f t="shared" si="10"/>
        <v>0</v>
      </c>
      <c r="V78" s="52">
        <f t="shared" si="10"/>
        <v>0</v>
      </c>
      <c r="W78" s="52">
        <f t="shared" ref="W78" si="11">W46-W62</f>
        <v>0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59</v>
      </c>
      <c r="I79" s="52">
        <f t="shared" si="12"/>
        <v>715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" si="14">W47-W63</f>
        <v>0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0</v>
      </c>
      <c r="G82" s="52">
        <v>0</v>
      </c>
      <c r="H82" s="52">
        <v>299</v>
      </c>
      <c r="I82" s="52">
        <v>1408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0</v>
      </c>
      <c r="D83" s="36">
        <v>0</v>
      </c>
      <c r="E83" s="36">
        <v>0</v>
      </c>
      <c r="F83" s="36">
        <v>0</v>
      </c>
      <c r="G83" s="36">
        <v>0</v>
      </c>
      <c r="H83" s="36">
        <v>756</v>
      </c>
      <c r="I83" s="36">
        <v>3650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6">
        <v>0</v>
      </c>
      <c r="Q83" s="36">
        <v>0</v>
      </c>
      <c r="R83" s="36">
        <v>0</v>
      </c>
      <c r="S83" s="36">
        <v>0</v>
      </c>
      <c r="T83" s="36">
        <v>0</v>
      </c>
      <c r="U83" s="36">
        <v>0</v>
      </c>
      <c r="V83" s="36">
        <v>0</v>
      </c>
      <c r="W83" s="36">
        <v>0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0</v>
      </c>
      <c r="M89" s="52">
        <f>RES_hhdet_numvin!M5</f>
        <v>0</v>
      </c>
      <c r="N89" s="52">
        <f>RES_hhdet_numvin!N5</f>
        <v>0</v>
      </c>
      <c r="O89" s="52">
        <f>RES_hhdet_numvin!O5</f>
        <v>0</v>
      </c>
      <c r="P89" s="52">
        <f>RES_hhdet_numvin!P5</f>
        <v>0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0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0</v>
      </c>
      <c r="S92" s="52">
        <f>RES_hhdet_numvin!S8</f>
        <v>0</v>
      </c>
      <c r="T92" s="52">
        <f>RES_hhdet_numvin!T8</f>
        <v>0</v>
      </c>
      <c r="U92" s="52">
        <f>RES_hhdet_numvin!U8</f>
        <v>0</v>
      </c>
      <c r="V92" s="52">
        <f>RES_hhdet_numvin!V8</f>
        <v>0</v>
      </c>
      <c r="W92" s="52">
        <f>RES_hhdet_numvin!W8</f>
        <v>0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0</v>
      </c>
      <c r="T99" s="138">
        <f>RES_hhdet_numvin!T15</f>
        <v>0</v>
      </c>
      <c r="U99" s="138">
        <f>RES_hhdet_numvin!U15</f>
        <v>0</v>
      </c>
      <c r="V99" s="138">
        <f>RES_hhdet_numvin!V15</f>
        <v>0</v>
      </c>
      <c r="W99" s="138">
        <f>RES_hhdet_numvin!W15</f>
        <v>0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0</v>
      </c>
      <c r="W105" s="52">
        <f>RES_hhdet_numvin!W21</f>
        <v>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0</v>
      </c>
      <c r="U106" s="36">
        <f>RES_hhdet_numvin!U22</f>
        <v>0</v>
      </c>
      <c r="V106" s="36">
        <f>RES_hhdet_numvin!V22</f>
        <v>0</v>
      </c>
      <c r="W106" s="36">
        <f>RES_hhdet_numvin!W22</f>
        <v>0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90.438686604433713</v>
      </c>
      <c r="C110" s="117">
        <f t="shared" si="15"/>
        <v>96.106249426434786</v>
      </c>
      <c r="D110" s="117">
        <f t="shared" si="15"/>
        <v>28.573180308253601</v>
      </c>
      <c r="E110" s="117">
        <f t="shared" si="15"/>
        <v>23.693190540357879</v>
      </c>
      <c r="F110" s="117">
        <f t="shared" si="15"/>
        <v>11.167176511912668</v>
      </c>
      <c r="G110" s="117">
        <f t="shared" si="15"/>
        <v>9.3809270275626879</v>
      </c>
      <c r="H110" s="117">
        <f t="shared" si="15"/>
        <v>8.8893525701266505</v>
      </c>
      <c r="I110" s="117">
        <f t="shared" si="15"/>
        <v>6.8483500446545795</v>
      </c>
      <c r="J110" s="117">
        <f t="shared" si="15"/>
        <v>5.3238166736986372</v>
      </c>
      <c r="K110" s="117">
        <f t="shared" si="15"/>
        <v>4.5270128090469157</v>
      </c>
      <c r="L110" s="117">
        <f t="shared" si="15"/>
        <v>4.3992859595704141</v>
      </c>
      <c r="M110" s="117">
        <f t="shared" si="15"/>
        <v>4.3306469699795391</v>
      </c>
      <c r="N110" s="117">
        <f t="shared" si="15"/>
        <v>2.868988705543142</v>
      </c>
      <c r="O110" s="117">
        <f t="shared" si="15"/>
        <v>0</v>
      </c>
      <c r="P110" s="117">
        <f t="shared" si="15"/>
        <v>0</v>
      </c>
      <c r="Q110" s="117">
        <f t="shared" si="15"/>
        <v>0</v>
      </c>
      <c r="R110" s="117">
        <f t="shared" ref="R110:V110" si="16">R111+R114+R116+R126</f>
        <v>0</v>
      </c>
      <c r="S110" s="117">
        <f t="shared" si="16"/>
        <v>0</v>
      </c>
      <c r="T110" s="117">
        <f t="shared" si="16"/>
        <v>0</v>
      </c>
      <c r="U110" s="117">
        <f t="shared" si="16"/>
        <v>0</v>
      </c>
      <c r="V110" s="117">
        <f t="shared" si="16"/>
        <v>0</v>
      </c>
      <c r="W110" s="117">
        <f t="shared" ref="W110" si="17">W111+W114+W116+W126</f>
        <v>0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65.31212274142311</v>
      </c>
      <c r="C111" s="122">
        <f t="shared" si="18"/>
        <v>75.160450027317609</v>
      </c>
      <c r="D111" s="122">
        <f t="shared" si="18"/>
        <v>16.915469621085954</v>
      </c>
      <c r="E111" s="122">
        <f t="shared" si="18"/>
        <v>16.905891869101573</v>
      </c>
      <c r="F111" s="122">
        <f t="shared" si="18"/>
        <v>7.663250669451247</v>
      </c>
      <c r="G111" s="122">
        <f t="shared" si="18"/>
        <v>7.0241135334128533</v>
      </c>
      <c r="H111" s="122">
        <f t="shared" si="18"/>
        <v>7.0229220061578799</v>
      </c>
      <c r="I111" s="122">
        <f t="shared" si="18"/>
        <v>5.5274317485283628</v>
      </c>
      <c r="J111" s="122">
        <f t="shared" si="18"/>
        <v>4.2883061527872552</v>
      </c>
      <c r="K111" s="122">
        <f t="shared" si="18"/>
        <v>3.6827963598623419</v>
      </c>
      <c r="L111" s="122">
        <f t="shared" si="18"/>
        <v>3.6445582094896474</v>
      </c>
      <c r="M111" s="122">
        <f t="shared" si="18"/>
        <v>3.6382367914152072</v>
      </c>
      <c r="N111" s="122">
        <f t="shared" si="18"/>
        <v>2.431246690252395</v>
      </c>
      <c r="O111" s="122">
        <f t="shared" si="18"/>
        <v>0</v>
      </c>
      <c r="P111" s="122">
        <f t="shared" si="18"/>
        <v>0</v>
      </c>
      <c r="Q111" s="122">
        <f t="shared" si="18"/>
        <v>0</v>
      </c>
      <c r="R111" s="122">
        <f t="shared" ref="R111:V111" si="19">SUM(R112:R113)</f>
        <v>0</v>
      </c>
      <c r="S111" s="122">
        <f t="shared" si="19"/>
        <v>0</v>
      </c>
      <c r="T111" s="122">
        <f t="shared" si="19"/>
        <v>0</v>
      </c>
      <c r="U111" s="122">
        <f t="shared" si="19"/>
        <v>0</v>
      </c>
      <c r="V111" s="122">
        <f t="shared" si="19"/>
        <v>0</v>
      </c>
      <c r="W111" s="122">
        <f t="shared" ref="W111" si="20">SUM(W112:W113)</f>
        <v>0</v>
      </c>
      <c r="DA111" s="130" t="s">
        <v>1572</v>
      </c>
    </row>
    <row r="112" spans="1:105" ht="12" customHeight="1" x14ac:dyDescent="0.25">
      <c r="A112" s="97" t="s">
        <v>51</v>
      </c>
      <c r="B112" s="98">
        <v>64.912553740326743</v>
      </c>
      <c r="C112" s="98">
        <v>74.712983662940658</v>
      </c>
      <c r="D112" s="98">
        <v>16.815993121238179</v>
      </c>
      <c r="E112" s="98">
        <v>16.816079105760963</v>
      </c>
      <c r="F112" s="98">
        <v>7.6202063628546863</v>
      </c>
      <c r="G112" s="98">
        <v>6.9852106620808252</v>
      </c>
      <c r="H112" s="98">
        <v>6.9852106620808252</v>
      </c>
      <c r="I112" s="98">
        <v>5.4985382631126392</v>
      </c>
      <c r="J112" s="98">
        <v>4.2668959587274289</v>
      </c>
      <c r="K112" s="98">
        <v>3.6646603611349948</v>
      </c>
      <c r="L112" s="98">
        <v>3.626139294926912</v>
      </c>
      <c r="M112" s="98">
        <v>3.6199484092863279</v>
      </c>
      <c r="N112" s="98">
        <v>2.419776440240756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1573</v>
      </c>
    </row>
    <row r="113" spans="1:105" ht="12" customHeight="1" x14ac:dyDescent="0.25">
      <c r="A113" s="97" t="s">
        <v>53</v>
      </c>
      <c r="B113" s="98">
        <v>0.39956900109636101</v>
      </c>
      <c r="C113" s="98">
        <v>0.44746636437694504</v>
      </c>
      <c r="D113" s="98">
        <v>9.9476499847775568E-2</v>
      </c>
      <c r="E113" s="98">
        <v>8.9812763340610169E-2</v>
      </c>
      <c r="F113" s="98">
        <v>4.3044306596560722E-2</v>
      </c>
      <c r="G113" s="98">
        <v>3.8902871332028015E-2</v>
      </c>
      <c r="H113" s="98">
        <v>3.7711344077054752E-2</v>
      </c>
      <c r="I113" s="98">
        <v>2.8893485415723692E-2</v>
      </c>
      <c r="J113" s="98">
        <v>2.1410194059826516E-2</v>
      </c>
      <c r="K113" s="98">
        <v>1.8135998727347072E-2</v>
      </c>
      <c r="L113" s="98">
        <v>1.841891456273553E-2</v>
      </c>
      <c r="M113" s="98">
        <v>1.8288382128879416E-2</v>
      </c>
      <c r="N113" s="98">
        <v>1.1470250011638875E-2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0.27370791205937467</v>
      </c>
      <c r="C114" s="122">
        <f t="shared" si="21"/>
        <v>0.31674305375686096</v>
      </c>
      <c r="D114" s="122">
        <f t="shared" si="21"/>
        <v>0.2148469845955859</v>
      </c>
      <c r="E114" s="122">
        <f t="shared" si="21"/>
        <v>0.48280985717713831</v>
      </c>
      <c r="F114" s="122">
        <f t="shared" si="21"/>
        <v>0.14870486182030837</v>
      </c>
      <c r="G114" s="122">
        <f t="shared" si="21"/>
        <v>0.10663146462444209</v>
      </c>
      <c r="H114" s="122">
        <f t="shared" si="21"/>
        <v>8.0591428451563946E-2</v>
      </c>
      <c r="I114" s="122">
        <f t="shared" si="21"/>
        <v>4.5455058132476821E-2</v>
      </c>
      <c r="J114" s="122">
        <f t="shared" si="21"/>
        <v>3.9083522162693514E-2</v>
      </c>
      <c r="K114" s="122">
        <f t="shared" si="21"/>
        <v>1.9374078992710615E-2</v>
      </c>
      <c r="L114" s="122">
        <f t="shared" si="21"/>
        <v>8.713292857308319E-3</v>
      </c>
      <c r="M114" s="122">
        <f t="shared" si="21"/>
        <v>1.1075330748816305E-2</v>
      </c>
      <c r="N114" s="122">
        <f t="shared" si="21"/>
        <v>1.7105990585326095E-2</v>
      </c>
      <c r="O114" s="122">
        <f t="shared" si="21"/>
        <v>0</v>
      </c>
      <c r="P114" s="122">
        <f t="shared" si="21"/>
        <v>0</v>
      </c>
      <c r="Q114" s="122">
        <f t="shared" si="21"/>
        <v>0</v>
      </c>
      <c r="R114" s="122">
        <f t="shared" si="21"/>
        <v>0</v>
      </c>
      <c r="S114" s="122">
        <f t="shared" si="21"/>
        <v>0</v>
      </c>
      <c r="T114" s="122">
        <f t="shared" si="21"/>
        <v>0</v>
      </c>
      <c r="U114" s="122">
        <f t="shared" si="21"/>
        <v>0</v>
      </c>
      <c r="V114" s="122">
        <f t="shared" si="21"/>
        <v>0</v>
      </c>
      <c r="W114" s="122">
        <f t="shared" si="21"/>
        <v>0</v>
      </c>
      <c r="DA114" s="130" t="s">
        <v>1575</v>
      </c>
    </row>
    <row r="115" spans="1:105" ht="12" customHeight="1" x14ac:dyDescent="0.25">
      <c r="A115" s="97" t="s">
        <v>53</v>
      </c>
      <c r="B115" s="98">
        <v>0.27370791205937467</v>
      </c>
      <c r="C115" s="98">
        <v>0.31674305375686096</v>
      </c>
      <c r="D115" s="98">
        <v>0.2148469845955859</v>
      </c>
      <c r="E115" s="98">
        <v>0.48280985717713831</v>
      </c>
      <c r="F115" s="98">
        <v>0.14870486182030837</v>
      </c>
      <c r="G115" s="98">
        <v>0.10663146462444209</v>
      </c>
      <c r="H115" s="98">
        <v>8.0591428451563946E-2</v>
      </c>
      <c r="I115" s="98">
        <v>4.5455058132476821E-2</v>
      </c>
      <c r="J115" s="98">
        <v>3.9083522162693514E-2</v>
      </c>
      <c r="K115" s="98">
        <v>1.9374078992710615E-2</v>
      </c>
      <c r="L115" s="98">
        <v>8.713292857308319E-3</v>
      </c>
      <c r="M115" s="98">
        <v>1.1075330748816305E-2</v>
      </c>
      <c r="N115" s="98">
        <v>1.7105990585326095E-2</v>
      </c>
      <c r="O115" s="98">
        <v>0</v>
      </c>
      <c r="P115" s="98">
        <v>0</v>
      </c>
      <c r="Q115" s="98">
        <v>0</v>
      </c>
      <c r="R115" s="98">
        <v>0</v>
      </c>
      <c r="S115" s="98">
        <v>0</v>
      </c>
      <c r="T115" s="98">
        <v>0</v>
      </c>
      <c r="U115" s="98">
        <v>0</v>
      </c>
      <c r="V115" s="98">
        <v>0</v>
      </c>
      <c r="W115" s="98">
        <v>0</v>
      </c>
      <c r="DA115" s="63" t="s">
        <v>1576</v>
      </c>
    </row>
    <row r="116" spans="1:105" ht="12" customHeight="1" x14ac:dyDescent="0.25">
      <c r="A116" s="121" t="s">
        <v>55</v>
      </c>
      <c r="B116" s="122">
        <v>17.146253102225419</v>
      </c>
      <c r="C116" s="122">
        <v>14.161257588376063</v>
      </c>
      <c r="D116" s="122">
        <v>7.8638189318963603</v>
      </c>
      <c r="E116" s="122">
        <v>4.3673575301416703</v>
      </c>
      <c r="F116" s="122">
        <v>2.2976253549296128</v>
      </c>
      <c r="G116" s="122">
        <v>1.5780379465473957</v>
      </c>
      <c r="H116" s="122">
        <v>1.2345491249735001</v>
      </c>
      <c r="I116" s="122">
        <v>0.86810036651226274</v>
      </c>
      <c r="J116" s="122">
        <v>0.69216960546732487</v>
      </c>
      <c r="K116" s="122">
        <v>0.57337706069268135</v>
      </c>
      <c r="L116" s="122">
        <v>0.53619215309924251</v>
      </c>
      <c r="M116" s="122">
        <v>0.50031426620058483</v>
      </c>
      <c r="N116" s="122">
        <v>0.31531283171210428</v>
      </c>
      <c r="O116" s="122">
        <v>0</v>
      </c>
      <c r="P116" s="122">
        <v>0</v>
      </c>
      <c r="Q116" s="122">
        <v>0</v>
      </c>
      <c r="R116" s="122">
        <v>0</v>
      </c>
      <c r="S116" s="122">
        <v>0</v>
      </c>
      <c r="T116" s="122">
        <v>0</v>
      </c>
      <c r="U116" s="122">
        <v>0</v>
      </c>
      <c r="V116" s="122">
        <v>0</v>
      </c>
      <c r="W116" s="122">
        <v>0</v>
      </c>
      <c r="DA116" s="130" t="s">
        <v>1577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DA117" s="63" t="s">
        <v>1578</v>
      </c>
    </row>
    <row r="118" spans="1:105" ht="12" customHeight="1" x14ac:dyDescent="0.25">
      <c r="A118" s="97" t="s">
        <v>124</v>
      </c>
      <c r="B118" s="98">
        <v>9.1400448370749174</v>
      </c>
      <c r="C118" s="98">
        <v>7.6803824502693399</v>
      </c>
      <c r="D118" s="98">
        <v>4.1441343736046665</v>
      </c>
      <c r="E118" s="98">
        <v>2.3484463600619878</v>
      </c>
      <c r="F118" s="98">
        <v>1.2760257773385102</v>
      </c>
      <c r="G118" s="98">
        <v>0.8560225107388495</v>
      </c>
      <c r="H118" s="98">
        <v>0.60905817714812505</v>
      </c>
      <c r="I118" s="98">
        <v>9.363308251812047E-2</v>
      </c>
      <c r="J118" s="98">
        <v>7.2587420831420252E-2</v>
      </c>
      <c r="K118" s="98">
        <v>6.169777439150128E-2</v>
      </c>
      <c r="L118" s="98">
        <v>5.8712663319147138E-2</v>
      </c>
      <c r="M118" s="98">
        <v>5.6674720501274291E-2</v>
      </c>
      <c r="N118" s="98">
        <v>3.5397583992281177E-2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1579</v>
      </c>
    </row>
    <row r="119" spans="1:105" ht="12" customHeight="1" x14ac:dyDescent="0.25">
      <c r="A119" s="97" t="s">
        <v>123</v>
      </c>
      <c r="B119" s="98">
        <v>1.0375420342094996E-3</v>
      </c>
      <c r="C119" s="98">
        <v>9.2239465110556225E-4</v>
      </c>
      <c r="D119" s="98">
        <v>4.6461335805804118E-4</v>
      </c>
      <c r="E119" s="98">
        <v>2.2475949928035574E-4</v>
      </c>
      <c r="F119" s="98">
        <v>1.3098619618195302E-4</v>
      </c>
      <c r="G119" s="98">
        <v>1.1753699879422068E-4</v>
      </c>
      <c r="H119" s="98">
        <v>1.1572004744175096E-4</v>
      </c>
      <c r="I119" s="98">
        <v>1.0540379949782377E-4</v>
      </c>
      <c r="J119" s="98">
        <v>1.0425188053563597E-4</v>
      </c>
      <c r="K119" s="98">
        <v>1.0417399000539099E-4</v>
      </c>
      <c r="L119" s="98">
        <v>1.1159573504335073E-4</v>
      </c>
      <c r="M119" s="98">
        <v>1.2760700826258207E-4</v>
      </c>
      <c r="N119" s="98">
        <v>1.1657960400950642E-4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2.9135255914150668E-4</v>
      </c>
      <c r="C120" s="101">
        <v>2.2856020348250954E-4</v>
      </c>
      <c r="D120" s="101">
        <v>1.3284628719836225E-4</v>
      </c>
      <c r="E120" s="101">
        <v>5.4947642327654316E-5</v>
      </c>
      <c r="F120" s="101">
        <v>3.9045184930205233E-5</v>
      </c>
      <c r="G120" s="101">
        <v>3.0467413863893288E-5</v>
      </c>
      <c r="H120" s="101">
        <v>3.0412299639173062E-5</v>
      </c>
      <c r="I120" s="101">
        <v>2.6704330651760868E-5</v>
      </c>
      <c r="J120" s="101">
        <v>3.2424301524941293E-5</v>
      </c>
      <c r="K120" s="101">
        <v>2.7817238612274211E-5</v>
      </c>
      <c r="L120" s="101">
        <v>2.7837884861050647E-5</v>
      </c>
      <c r="M120" s="101">
        <v>3.6898493194066131E-5</v>
      </c>
      <c r="N120" s="101">
        <v>2.6826404258767385E-5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7.4618947506799294E-4</v>
      </c>
      <c r="C121" s="104">
        <v>6.9383444762305272E-4</v>
      </c>
      <c r="D121" s="104">
        <v>3.3176707085967892E-4</v>
      </c>
      <c r="E121" s="104">
        <v>1.6981185695270142E-4</v>
      </c>
      <c r="F121" s="104">
        <v>9.1941011251747776E-5</v>
      </c>
      <c r="G121" s="104">
        <v>8.7069584930327389E-5</v>
      </c>
      <c r="H121" s="104">
        <v>8.5307747802577905E-5</v>
      </c>
      <c r="I121" s="104">
        <v>7.8699468846062912E-5</v>
      </c>
      <c r="J121" s="104">
        <v>7.1827579010694671E-5</v>
      </c>
      <c r="K121" s="104">
        <v>7.6356751393116779E-5</v>
      </c>
      <c r="L121" s="104">
        <v>8.3757850182300081E-5</v>
      </c>
      <c r="M121" s="104">
        <v>9.0708515068515928E-5</v>
      </c>
      <c r="N121" s="104">
        <v>8.9753199750739027E-5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7.905555815060219</v>
      </c>
      <c r="C122" s="101">
        <v>6.4003460893182718</v>
      </c>
      <c r="D122" s="101">
        <v>3.6727804779472328</v>
      </c>
      <c r="E122" s="101">
        <v>1.9939170604393188</v>
      </c>
      <c r="F122" s="101">
        <v>1.0086947491478173</v>
      </c>
      <c r="G122" s="101">
        <v>0.71299530135633715</v>
      </c>
      <c r="H122" s="101">
        <v>0.61280072777603811</v>
      </c>
      <c r="I122" s="101">
        <v>0.69307693513763957</v>
      </c>
      <c r="J122" s="101">
        <v>0.55308944432630935</v>
      </c>
      <c r="K122" s="101">
        <v>0.45751602744418135</v>
      </c>
      <c r="L122" s="101">
        <v>0.42720643731059793</v>
      </c>
      <c r="M122" s="101">
        <v>0.39644267139549078</v>
      </c>
      <c r="N122" s="101">
        <v>0.25065710296625765</v>
      </c>
      <c r="O122" s="101">
        <v>0</v>
      </c>
      <c r="P122" s="101">
        <v>0</v>
      </c>
      <c r="Q122" s="101">
        <v>0</v>
      </c>
      <c r="R122" s="101">
        <v>0</v>
      </c>
      <c r="S122" s="101">
        <v>0</v>
      </c>
      <c r="T122" s="101">
        <v>0</v>
      </c>
      <c r="U122" s="101">
        <v>0</v>
      </c>
      <c r="V122" s="101">
        <v>0</v>
      </c>
      <c r="W122" s="101">
        <v>0</v>
      </c>
      <c r="DA122" s="131" t="s">
        <v>1583</v>
      </c>
    </row>
    <row r="123" spans="1:105" ht="12" customHeight="1" x14ac:dyDescent="0.25">
      <c r="A123" s="107" t="s">
        <v>121</v>
      </c>
      <c r="B123" s="104">
        <v>9.9614908056071816E-2</v>
      </c>
      <c r="C123" s="104">
        <v>7.9606654137347382E-2</v>
      </c>
      <c r="D123" s="104">
        <v>4.6439466986403569E-2</v>
      </c>
      <c r="E123" s="104">
        <v>2.4769350141083522E-2</v>
      </c>
      <c r="F123" s="104">
        <v>1.2773842247103333E-2</v>
      </c>
      <c r="G123" s="104">
        <v>8.9025974534147415E-3</v>
      </c>
      <c r="H123" s="104">
        <v>1.2574500001895094E-2</v>
      </c>
      <c r="I123" s="104">
        <v>8.1284945057004898E-2</v>
      </c>
      <c r="J123" s="104">
        <v>6.6388488429059658E-2</v>
      </c>
      <c r="K123" s="104">
        <v>5.4059084866993241E-2</v>
      </c>
      <c r="L123" s="104">
        <v>5.0161456734454081E-2</v>
      </c>
      <c r="M123" s="104">
        <v>4.7069267295557188E-2</v>
      </c>
      <c r="N123" s="104">
        <v>2.9141565149555938E-2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DA123" s="132" t="s">
        <v>1584</v>
      </c>
    </row>
    <row r="124" spans="1:105" ht="12" customHeight="1" x14ac:dyDescent="0.25">
      <c r="A124" s="108" t="s">
        <v>53</v>
      </c>
      <c r="B124" s="98">
        <v>2.574775248161525E-2</v>
      </c>
      <c r="C124" s="98">
        <v>1.8079267655455113E-2</v>
      </c>
      <c r="D124" s="98">
        <v>1.2231809732247472E-2</v>
      </c>
      <c r="E124" s="98">
        <v>5.5474302372318218E-3</v>
      </c>
      <c r="F124" s="98">
        <v>3.5097594655789243E-3</v>
      </c>
      <c r="G124" s="98">
        <v>2.1169755087239689E-3</v>
      </c>
      <c r="H124" s="98">
        <v>2.979515868258906E-3</v>
      </c>
      <c r="I124" s="98">
        <v>1.9013332626014741E-2</v>
      </c>
      <c r="J124" s="98">
        <v>1.9240449142295866E-2</v>
      </c>
      <c r="K124" s="98">
        <v>1.3353897493027761E-2</v>
      </c>
      <c r="L124" s="98">
        <v>1.1519630679412305E-2</v>
      </c>
      <c r="M124" s="98">
        <v>1.2603945502787654E-2</v>
      </c>
      <c r="N124" s="98">
        <v>6.1409755194687058E-3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1585</v>
      </c>
    </row>
    <row r="125" spans="1:105" ht="12" customHeight="1" x14ac:dyDescent="0.25">
      <c r="A125" s="108" t="s">
        <v>52</v>
      </c>
      <c r="B125" s="98">
        <v>7.3867155574456569E-2</v>
      </c>
      <c r="C125" s="98">
        <v>6.1527386481892272E-2</v>
      </c>
      <c r="D125" s="98">
        <v>3.4207657254156094E-2</v>
      </c>
      <c r="E125" s="98">
        <v>1.9221919903851702E-2</v>
      </c>
      <c r="F125" s="98">
        <v>9.2640827815244093E-3</v>
      </c>
      <c r="G125" s="98">
        <v>6.785621944690773E-3</v>
      </c>
      <c r="H125" s="98">
        <v>9.594984133636188E-3</v>
      </c>
      <c r="I125" s="98">
        <v>6.2271612430990157E-2</v>
      </c>
      <c r="J125" s="98">
        <v>4.7148039286763796E-2</v>
      </c>
      <c r="K125" s="98">
        <v>4.070518737396548E-2</v>
      </c>
      <c r="L125" s="98">
        <v>3.8641826055041774E-2</v>
      </c>
      <c r="M125" s="98">
        <v>3.4465321792769538E-2</v>
      </c>
      <c r="N125" s="98">
        <v>2.3000589630087234E-2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1586</v>
      </c>
    </row>
    <row r="126" spans="1:105" ht="12" customHeight="1" x14ac:dyDescent="0.25">
      <c r="A126" s="121" t="s">
        <v>54</v>
      </c>
      <c r="B126" s="122">
        <v>7.7066028487258027</v>
      </c>
      <c r="C126" s="122">
        <v>6.4677987569842568</v>
      </c>
      <c r="D126" s="122">
        <v>3.5790447706756998</v>
      </c>
      <c r="E126" s="122">
        <v>1.9371312839374972</v>
      </c>
      <c r="F126" s="122">
        <v>1.0575956257114991</v>
      </c>
      <c r="G126" s="122">
        <v>0.67214408297799677</v>
      </c>
      <c r="H126" s="122">
        <v>0.55129001054370597</v>
      </c>
      <c r="I126" s="122">
        <v>0.40736287148147698</v>
      </c>
      <c r="J126" s="122">
        <v>0.30425739328136414</v>
      </c>
      <c r="K126" s="122">
        <v>0.25146530949918189</v>
      </c>
      <c r="L126" s="122">
        <v>0.20982230412421554</v>
      </c>
      <c r="M126" s="122">
        <v>0.18102058161493056</v>
      </c>
      <c r="N126" s="122">
        <v>0.1053231929933168</v>
      </c>
      <c r="O126" s="122">
        <v>0</v>
      </c>
      <c r="P126" s="122">
        <v>0</v>
      </c>
      <c r="Q126" s="122">
        <v>0</v>
      </c>
      <c r="R126" s="122">
        <v>0</v>
      </c>
      <c r="S126" s="122">
        <v>0</v>
      </c>
      <c r="T126" s="122">
        <v>0</v>
      </c>
      <c r="U126" s="122">
        <v>0</v>
      </c>
      <c r="V126" s="122">
        <v>0</v>
      </c>
      <c r="W126" s="122">
        <v>0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3.5573828737183284</v>
      </c>
      <c r="C128" s="98">
        <v>2.8725204973178071</v>
      </c>
      <c r="D128" s="98">
        <v>1.5937571379659559</v>
      </c>
      <c r="E128" s="98">
        <v>0.89518180801422242</v>
      </c>
      <c r="F128" s="98">
        <v>0.460090710086417</v>
      </c>
      <c r="G128" s="98">
        <v>0.31613392627753034</v>
      </c>
      <c r="H128" s="98">
        <v>0.23347006611760734</v>
      </c>
      <c r="I128" s="98">
        <v>0.12822033094940874</v>
      </c>
      <c r="J128" s="98">
        <v>0.10161024766785123</v>
      </c>
      <c r="K128" s="98">
        <v>8.0582231738197146E-2</v>
      </c>
      <c r="L128" s="98">
        <v>6.9196969369663894E-2</v>
      </c>
      <c r="M128" s="98">
        <v>6.0963311449797122E-2</v>
      </c>
      <c r="N128" s="98">
        <v>3.5163477613976424E-2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1589</v>
      </c>
    </row>
    <row r="129" spans="1:105" ht="12" customHeight="1" x14ac:dyDescent="0.25">
      <c r="A129" s="109" t="s">
        <v>120</v>
      </c>
      <c r="B129" s="33">
        <v>4.1492199750074743</v>
      </c>
      <c r="C129" s="33">
        <v>3.5952782596664501</v>
      </c>
      <c r="D129" s="33">
        <v>1.9852876327097437</v>
      </c>
      <c r="E129" s="33">
        <v>1.0419494759232748</v>
      </c>
      <c r="F129" s="33">
        <v>0.59750491562508212</v>
      </c>
      <c r="G129" s="33">
        <v>0.35601015670046643</v>
      </c>
      <c r="H129" s="33">
        <v>0.31781994442609868</v>
      </c>
      <c r="I129" s="33">
        <v>0.27914254053206827</v>
      </c>
      <c r="J129" s="33">
        <v>0.20264714561351291</v>
      </c>
      <c r="K129" s="33">
        <v>0.17088307776098474</v>
      </c>
      <c r="L129" s="33">
        <v>0.14062533475455166</v>
      </c>
      <c r="M129" s="33">
        <v>0.12005727016513346</v>
      </c>
      <c r="N129" s="33">
        <v>7.0159715379340376E-2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55.181471029253743</v>
      </c>
      <c r="C131" s="117">
        <f t="shared" si="22"/>
        <v>58.538852854147265</v>
      </c>
      <c r="D131" s="117">
        <f t="shared" si="22"/>
        <v>17.728757296419268</v>
      </c>
      <c r="E131" s="117">
        <f t="shared" si="22"/>
        <v>15.008332395331253</v>
      </c>
      <c r="F131" s="117">
        <f t="shared" si="22"/>
        <v>6.9885492426991789</v>
      </c>
      <c r="G131" s="117">
        <f t="shared" si="22"/>
        <v>5.8305080132389406</v>
      </c>
      <c r="H131" s="117">
        <f t="shared" si="22"/>
        <v>5.5148669235903904</v>
      </c>
      <c r="I131" s="117">
        <f t="shared" si="22"/>
        <v>4.3041327518428414</v>
      </c>
      <c r="J131" s="117">
        <f t="shared" si="22"/>
        <v>3.3514794609796983</v>
      </c>
      <c r="K131" s="117">
        <f t="shared" si="22"/>
        <v>2.8264873778896087</v>
      </c>
      <c r="L131" s="117">
        <f t="shared" si="22"/>
        <v>2.7230994508022537</v>
      </c>
      <c r="M131" s="117">
        <f t="shared" si="22"/>
        <v>2.6805616325619699</v>
      </c>
      <c r="N131" s="117">
        <f t="shared" si="22"/>
        <v>1.7964028168301778</v>
      </c>
      <c r="O131" s="117">
        <f t="shared" si="22"/>
        <v>0</v>
      </c>
      <c r="P131" s="117">
        <f t="shared" si="22"/>
        <v>0</v>
      </c>
      <c r="Q131" s="117">
        <f t="shared" si="22"/>
        <v>0</v>
      </c>
      <c r="R131" s="117">
        <f t="shared" ref="R131:V131" si="23">R132+R135+R137+R147</f>
        <v>0</v>
      </c>
      <c r="S131" s="117">
        <f t="shared" si="23"/>
        <v>0</v>
      </c>
      <c r="T131" s="117">
        <f t="shared" si="23"/>
        <v>0</v>
      </c>
      <c r="U131" s="117">
        <f t="shared" si="23"/>
        <v>0</v>
      </c>
      <c r="V131" s="117">
        <f t="shared" si="23"/>
        <v>0</v>
      </c>
      <c r="W131" s="117">
        <f t="shared" ref="W131" si="24">W132+W135+W137+W147</f>
        <v>0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39.110463481177895</v>
      </c>
      <c r="C132" s="122">
        <f t="shared" si="25"/>
        <v>45.002891474256359</v>
      </c>
      <c r="D132" s="122">
        <f t="shared" si="25"/>
        <v>10.127769915911911</v>
      </c>
      <c r="E132" s="122">
        <f t="shared" si="25"/>
        <v>10.118157456663097</v>
      </c>
      <c r="F132" s="122">
        <f t="shared" si="25"/>
        <v>4.5873887735999448</v>
      </c>
      <c r="G132" s="122">
        <f t="shared" si="25"/>
        <v>4.2045647853997181</v>
      </c>
      <c r="H132" s="122">
        <f t="shared" si="25"/>
        <v>4.2033732581447447</v>
      </c>
      <c r="I132" s="122">
        <f t="shared" si="25"/>
        <v>3.3079716025628789</v>
      </c>
      <c r="J132" s="122">
        <f t="shared" si="25"/>
        <v>2.5659928625609592</v>
      </c>
      <c r="K132" s="122">
        <f t="shared" si="25"/>
        <v>2.2035727497252164</v>
      </c>
      <c r="L132" s="122">
        <f t="shared" si="25"/>
        <v>2.180883453818534</v>
      </c>
      <c r="M132" s="122">
        <f t="shared" si="25"/>
        <v>2.1770609587832741</v>
      </c>
      <c r="N132" s="122">
        <f t="shared" si="25"/>
        <v>1.4545148545771489</v>
      </c>
      <c r="O132" s="122">
        <f t="shared" si="25"/>
        <v>0</v>
      </c>
      <c r="P132" s="122">
        <f t="shared" si="25"/>
        <v>0</v>
      </c>
      <c r="Q132" s="122">
        <f t="shared" si="25"/>
        <v>0</v>
      </c>
      <c r="R132" s="122">
        <f t="shared" ref="R132:V132" si="26">SUM(R133:R134)</f>
        <v>0</v>
      </c>
      <c r="S132" s="122">
        <f t="shared" si="26"/>
        <v>0</v>
      </c>
      <c r="T132" s="122">
        <f t="shared" si="26"/>
        <v>0</v>
      </c>
      <c r="U132" s="122">
        <f t="shared" si="26"/>
        <v>0</v>
      </c>
      <c r="V132" s="122">
        <f t="shared" si="26"/>
        <v>0</v>
      </c>
      <c r="W132" s="122">
        <f t="shared" ref="W132" si="27">SUM(W133:W134)</f>
        <v>0</v>
      </c>
      <c r="DA132" s="130" t="s">
        <v>1740</v>
      </c>
    </row>
    <row r="133" spans="1:105" ht="12" customHeight="1" x14ac:dyDescent="0.25">
      <c r="A133" s="97" t="s">
        <v>51</v>
      </c>
      <c r="B133" s="98">
        <v>38.710894480081535</v>
      </c>
      <c r="C133" s="98">
        <v>44.555425109879415</v>
      </c>
      <c r="D133" s="98">
        <v>10.028293416064136</v>
      </c>
      <c r="E133" s="98">
        <v>10.028344693322486</v>
      </c>
      <c r="F133" s="98">
        <v>4.5443444670033841</v>
      </c>
      <c r="G133" s="98">
        <v>4.16566191406769</v>
      </c>
      <c r="H133" s="98">
        <v>4.16566191406769</v>
      </c>
      <c r="I133" s="98">
        <v>3.2790781171471552</v>
      </c>
      <c r="J133" s="98">
        <v>2.5445826685011328</v>
      </c>
      <c r="K133" s="98">
        <v>2.1854367509978694</v>
      </c>
      <c r="L133" s="98">
        <v>2.1624645392557986</v>
      </c>
      <c r="M133" s="98">
        <v>2.1587725766543948</v>
      </c>
      <c r="N133" s="98">
        <v>1.4430446045655101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1741</v>
      </c>
    </row>
    <row r="134" spans="1:105" ht="12" customHeight="1" x14ac:dyDescent="0.25">
      <c r="A134" s="97" t="s">
        <v>53</v>
      </c>
      <c r="B134" s="98">
        <v>0.39956900109636101</v>
      </c>
      <c r="C134" s="98">
        <v>0.44746636437694504</v>
      </c>
      <c r="D134" s="98">
        <v>9.9476499847775568E-2</v>
      </c>
      <c r="E134" s="98">
        <v>8.9812763340610169E-2</v>
      </c>
      <c r="F134" s="98">
        <v>4.3044306596560722E-2</v>
      </c>
      <c r="G134" s="98">
        <v>3.8902871332028015E-2</v>
      </c>
      <c r="H134" s="98">
        <v>3.7711344077054752E-2</v>
      </c>
      <c r="I134" s="98">
        <v>2.8893485415723692E-2</v>
      </c>
      <c r="J134" s="98">
        <v>2.1410194059826516E-2</v>
      </c>
      <c r="K134" s="98">
        <v>1.8135998727347072E-2</v>
      </c>
      <c r="L134" s="98">
        <v>1.841891456273553E-2</v>
      </c>
      <c r="M134" s="98">
        <v>1.8288382128879416E-2</v>
      </c>
      <c r="N134" s="98">
        <v>1.1470250011638875E-2</v>
      </c>
      <c r="O134" s="98">
        <v>0</v>
      </c>
      <c r="P134" s="98">
        <v>0</v>
      </c>
      <c r="Q134" s="98">
        <v>0</v>
      </c>
      <c r="R134" s="98">
        <v>0</v>
      </c>
      <c r="S134" s="98">
        <v>0</v>
      </c>
      <c r="T134" s="98">
        <v>0</v>
      </c>
      <c r="U134" s="98">
        <v>0</v>
      </c>
      <c r="V134" s="98">
        <v>0</v>
      </c>
      <c r="W134" s="98">
        <v>0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0.49161088165842376</v>
      </c>
      <c r="C135" s="122">
        <f t="shared" si="28"/>
        <v>0.58961762862953415</v>
      </c>
      <c r="D135" s="122">
        <f t="shared" si="28"/>
        <v>0.41301146998359989</v>
      </c>
      <c r="E135" s="122">
        <f t="shared" si="28"/>
        <v>0.9412595199195003</v>
      </c>
      <c r="F135" s="122">
        <f t="shared" si="28"/>
        <v>0.29582804153435355</v>
      </c>
      <c r="G135" s="122">
        <f t="shared" si="28"/>
        <v>0.21977840028704504</v>
      </c>
      <c r="H135" s="122">
        <f t="shared" si="28"/>
        <v>0.17833850424956219</v>
      </c>
      <c r="I135" s="122">
        <f t="shared" si="28"/>
        <v>0.10770741301938962</v>
      </c>
      <c r="J135" s="122">
        <f t="shared" si="28"/>
        <v>9.3820620004712169E-2</v>
      </c>
      <c r="K135" s="122">
        <f t="shared" si="28"/>
        <v>4.9374011761121078E-2</v>
      </c>
      <c r="L135" s="122">
        <f t="shared" si="28"/>
        <v>2.4642458359911364E-2</v>
      </c>
      <c r="M135" s="122">
        <f t="shared" si="28"/>
        <v>3.2230555785118603E-2</v>
      </c>
      <c r="N135" s="122">
        <f t="shared" si="28"/>
        <v>5.0770377192834282E-2</v>
      </c>
      <c r="O135" s="122">
        <f t="shared" si="28"/>
        <v>0</v>
      </c>
      <c r="P135" s="122">
        <f t="shared" si="28"/>
        <v>0</v>
      </c>
      <c r="Q135" s="122">
        <f t="shared" si="28"/>
        <v>0</v>
      </c>
      <c r="R135" s="122">
        <f t="shared" si="28"/>
        <v>0</v>
      </c>
      <c r="S135" s="122">
        <f t="shared" si="28"/>
        <v>0</v>
      </c>
      <c r="T135" s="122">
        <f t="shared" si="28"/>
        <v>0</v>
      </c>
      <c r="U135" s="122">
        <f t="shared" si="28"/>
        <v>0</v>
      </c>
      <c r="V135" s="122">
        <f t="shared" si="28"/>
        <v>0</v>
      </c>
      <c r="W135" s="122">
        <f t="shared" si="28"/>
        <v>0</v>
      </c>
      <c r="DA135" s="130" t="s">
        <v>1743</v>
      </c>
    </row>
    <row r="136" spans="1:105" ht="12" customHeight="1" x14ac:dyDescent="0.25">
      <c r="A136" s="97" t="s">
        <v>53</v>
      </c>
      <c r="B136" s="98">
        <v>0.49161088165842376</v>
      </c>
      <c r="C136" s="98">
        <v>0.58961762862953415</v>
      </c>
      <c r="D136" s="98">
        <v>0.41301146998359989</v>
      </c>
      <c r="E136" s="98">
        <v>0.9412595199195003</v>
      </c>
      <c r="F136" s="98">
        <v>0.29582804153435355</v>
      </c>
      <c r="G136" s="98">
        <v>0.21977840028704504</v>
      </c>
      <c r="H136" s="98">
        <v>0.17833850424956219</v>
      </c>
      <c r="I136" s="98">
        <v>0.10770741301938962</v>
      </c>
      <c r="J136" s="98">
        <v>9.3820620004712169E-2</v>
      </c>
      <c r="K136" s="98">
        <v>4.9374011761121078E-2</v>
      </c>
      <c r="L136" s="98">
        <v>2.4642458359911364E-2</v>
      </c>
      <c r="M136" s="98">
        <v>3.2230555785118603E-2</v>
      </c>
      <c r="N136" s="98">
        <v>5.0770377192834282E-2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DA136" s="63" t="s">
        <v>1744</v>
      </c>
    </row>
    <row r="137" spans="1:105" ht="12" customHeight="1" x14ac:dyDescent="0.25">
      <c r="A137" s="121" t="s">
        <v>55</v>
      </c>
      <c r="B137" s="122">
        <v>10.219942138388852</v>
      </c>
      <c r="C137" s="122">
        <v>8.4320636862599869</v>
      </c>
      <c r="D137" s="122">
        <v>4.6905456480345151</v>
      </c>
      <c r="E137" s="122">
        <v>2.6019074827086484</v>
      </c>
      <c r="F137" s="122">
        <v>1.3657808140214325</v>
      </c>
      <c r="G137" s="122">
        <v>0.93957965160994861</v>
      </c>
      <c r="H137" s="122">
        <v>0.7454375096492023</v>
      </c>
      <c r="I137" s="122">
        <v>0.58920112544519454</v>
      </c>
      <c r="J137" s="122">
        <v>0.4690901601143016</v>
      </c>
      <c r="K137" s="122">
        <v>0.38904049139608843</v>
      </c>
      <c r="L137" s="122">
        <v>0.36394041543912264</v>
      </c>
      <c r="M137" s="122">
        <v>0.33892821386884953</v>
      </c>
      <c r="N137" s="122">
        <v>0.21406803017953807</v>
      </c>
      <c r="O137" s="122">
        <v>0</v>
      </c>
      <c r="P137" s="122">
        <v>0</v>
      </c>
      <c r="Q137" s="122">
        <v>0</v>
      </c>
      <c r="R137" s="122">
        <v>0</v>
      </c>
      <c r="S137" s="122">
        <v>0</v>
      </c>
      <c r="T137" s="122">
        <v>0</v>
      </c>
      <c r="U137" s="122">
        <v>0</v>
      </c>
      <c r="V137" s="122">
        <v>0</v>
      </c>
      <c r="W137" s="122">
        <v>0</v>
      </c>
      <c r="DA137" s="130" t="s">
        <v>1745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1746</v>
      </c>
    </row>
    <row r="139" spans="1:105" ht="12" customHeight="1" x14ac:dyDescent="0.25">
      <c r="A139" s="97" t="s">
        <v>124</v>
      </c>
      <c r="B139" s="98">
        <v>5.1441650570429722</v>
      </c>
      <c r="C139" s="98">
        <v>4.3226434585025197</v>
      </c>
      <c r="D139" s="98">
        <v>2.3323858489090536</v>
      </c>
      <c r="E139" s="98">
        <v>1.3217435930693799</v>
      </c>
      <c r="F139" s="98">
        <v>0.71816794476158841</v>
      </c>
      <c r="G139" s="98">
        <v>0.48178331357007198</v>
      </c>
      <c r="H139" s="98">
        <v>0.34370064517034116</v>
      </c>
      <c r="I139" s="98">
        <v>5.5639509233912199E-2</v>
      </c>
      <c r="J139" s="98">
        <v>4.3134003817165603E-2</v>
      </c>
      <c r="K139" s="98">
        <v>3.6663063387021737E-2</v>
      </c>
      <c r="L139" s="98">
        <v>3.4889128036057933E-2</v>
      </c>
      <c r="M139" s="98">
        <v>3.3678222661251832E-2</v>
      </c>
      <c r="N139" s="98">
        <v>2.1034509474403801E-2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1747</v>
      </c>
    </row>
    <row r="140" spans="1:105" ht="12" customHeight="1" x14ac:dyDescent="0.25">
      <c r="A140" s="97" t="s">
        <v>123</v>
      </c>
      <c r="B140" s="98">
        <v>9.1016740742301994E-4</v>
      </c>
      <c r="C140" s="98">
        <v>8.2247182666698657E-4</v>
      </c>
      <c r="D140" s="98">
        <v>4.0653510982943225E-4</v>
      </c>
      <c r="E140" s="98">
        <v>2.0073727872768629E-4</v>
      </c>
      <c r="F140" s="98">
        <v>1.1391627281162674E-4</v>
      </c>
      <c r="G140" s="98">
        <v>1.042171382050512E-4</v>
      </c>
      <c r="H140" s="98">
        <v>1.0242428190026204E-4</v>
      </c>
      <c r="I140" s="98">
        <v>9.4590216826968734E-5</v>
      </c>
      <c r="J140" s="98">
        <v>9.1122067635361517E-5</v>
      </c>
      <c r="K140" s="98">
        <v>9.2909749259896261E-5</v>
      </c>
      <c r="L140" s="98">
        <v>1.0032313385921036E-4</v>
      </c>
      <c r="M140" s="98">
        <v>1.1266542774565169E-4</v>
      </c>
      <c r="N140" s="98">
        <v>1.0571658916757362E-4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1.6397793235502702E-4</v>
      </c>
      <c r="C141" s="101">
        <v>1.2863737904393388E-4</v>
      </c>
      <c r="D141" s="101">
        <v>7.4768038969753341E-5</v>
      </c>
      <c r="E141" s="101">
        <v>3.0925421774984871E-5</v>
      </c>
      <c r="F141" s="101">
        <v>2.1975261559878962E-5</v>
      </c>
      <c r="G141" s="101">
        <v>1.7147553274723813E-5</v>
      </c>
      <c r="H141" s="101">
        <v>1.7116534097684137E-5</v>
      </c>
      <c r="I141" s="101">
        <v>1.5890747980905815E-5</v>
      </c>
      <c r="J141" s="101">
        <v>1.9294488624666843E-5</v>
      </c>
      <c r="K141" s="101">
        <v>1.6552997866779485E-5</v>
      </c>
      <c r="L141" s="101">
        <v>1.6565283676910278E-5</v>
      </c>
      <c r="M141" s="101">
        <v>2.1956912677135762E-5</v>
      </c>
      <c r="N141" s="101">
        <v>1.596338941683459E-5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7.4618947506799294E-4</v>
      </c>
      <c r="C142" s="104">
        <v>6.9383444762305272E-4</v>
      </c>
      <c r="D142" s="104">
        <v>3.3176707085967892E-4</v>
      </c>
      <c r="E142" s="104">
        <v>1.6981185695270142E-4</v>
      </c>
      <c r="F142" s="104">
        <v>9.1941011251747776E-5</v>
      </c>
      <c r="G142" s="104">
        <v>8.7069584930327389E-5</v>
      </c>
      <c r="H142" s="104">
        <v>8.5307747802577905E-5</v>
      </c>
      <c r="I142" s="104">
        <v>7.8699468846062912E-5</v>
      </c>
      <c r="J142" s="104">
        <v>7.1827579010694671E-5</v>
      </c>
      <c r="K142" s="104">
        <v>7.6356751393116779E-5</v>
      </c>
      <c r="L142" s="104">
        <v>8.3757850182300081E-5</v>
      </c>
      <c r="M142" s="104">
        <v>9.0708515068515928E-5</v>
      </c>
      <c r="N142" s="104">
        <v>8.9753199750739027E-5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4.9847647847758072</v>
      </c>
      <c r="C143" s="101">
        <v>4.035670678035463</v>
      </c>
      <c r="D143" s="101">
        <v>2.3158329682280496</v>
      </c>
      <c r="E143" s="101">
        <v>1.2572433588676017</v>
      </c>
      <c r="F143" s="101">
        <v>0.63602182841612198</v>
      </c>
      <c r="G143" s="101">
        <v>0.44957166239229329</v>
      </c>
      <c r="H143" s="101">
        <v>0.39011585753367373</v>
      </c>
      <c r="I143" s="101">
        <v>0.45861118895033426</v>
      </c>
      <c r="J143" s="101">
        <v>0.36598241325143943</v>
      </c>
      <c r="K143" s="101">
        <v>0.30274084403591228</v>
      </c>
      <c r="L143" s="101">
        <v>0.28268467733734798</v>
      </c>
      <c r="M143" s="101">
        <v>0.26232986121524932</v>
      </c>
      <c r="N143" s="101">
        <v>0.16586269077445343</v>
      </c>
      <c r="O143" s="101">
        <v>0</v>
      </c>
      <c r="P143" s="101">
        <v>0</v>
      </c>
      <c r="Q143" s="101">
        <v>0</v>
      </c>
      <c r="R143" s="101">
        <v>0</v>
      </c>
      <c r="S143" s="101">
        <v>0</v>
      </c>
      <c r="T143" s="101">
        <v>0</v>
      </c>
      <c r="U143" s="101">
        <v>0</v>
      </c>
      <c r="V143" s="101">
        <v>0</v>
      </c>
      <c r="W143" s="101">
        <v>0</v>
      </c>
      <c r="DA143" s="131" t="s">
        <v>1751</v>
      </c>
    </row>
    <row r="144" spans="1:105" ht="12" customHeight="1" x14ac:dyDescent="0.25">
      <c r="A144" s="107" t="s">
        <v>121</v>
      </c>
      <c r="B144" s="104">
        <v>9.0102129162648481E-2</v>
      </c>
      <c r="C144" s="104">
        <v>7.2927077895336867E-2</v>
      </c>
      <c r="D144" s="104">
        <v>4.1920295787582315E-2</v>
      </c>
      <c r="E144" s="104">
        <v>2.2719793492938879E-2</v>
      </c>
      <c r="F144" s="104">
        <v>1.1477124570910361E-2</v>
      </c>
      <c r="G144" s="104">
        <v>8.1204585093782502E-3</v>
      </c>
      <c r="H144" s="104">
        <v>1.1518582663287126E-2</v>
      </c>
      <c r="I144" s="104">
        <v>7.485583704412116E-2</v>
      </c>
      <c r="J144" s="104">
        <v>5.9882620978061178E-2</v>
      </c>
      <c r="K144" s="104">
        <v>4.954367422389451E-2</v>
      </c>
      <c r="L144" s="104">
        <v>4.6266286931857525E-2</v>
      </c>
      <c r="M144" s="104">
        <v>4.2807464564602729E-2</v>
      </c>
      <c r="N144" s="104">
        <v>2.706511334151325E-2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DA144" s="132" t="s">
        <v>1752</v>
      </c>
    </row>
    <row r="145" spans="1:105" ht="12" customHeight="1" x14ac:dyDescent="0.25">
      <c r="A145" s="108" t="s">
        <v>53</v>
      </c>
      <c r="B145" s="98">
        <v>1.6234973588191905E-2</v>
      </c>
      <c r="C145" s="98">
        <v>1.1399691413444589E-2</v>
      </c>
      <c r="D145" s="98">
        <v>7.7126385334262224E-3</v>
      </c>
      <c r="E145" s="98">
        <v>3.4978735890871765E-3</v>
      </c>
      <c r="F145" s="98">
        <v>2.2130417893859509E-3</v>
      </c>
      <c r="G145" s="98">
        <v>1.334836564687477E-3</v>
      </c>
      <c r="H145" s="98">
        <v>1.9235985296509371E-3</v>
      </c>
      <c r="I145" s="98">
        <v>1.2584224613131001E-2</v>
      </c>
      <c r="J145" s="98">
        <v>1.273458169129738E-2</v>
      </c>
      <c r="K145" s="98">
        <v>8.8384868499290312E-3</v>
      </c>
      <c r="L145" s="98">
        <v>7.6244608768157541E-3</v>
      </c>
      <c r="M145" s="98">
        <v>8.3421427718331897E-3</v>
      </c>
      <c r="N145" s="98">
        <v>4.0645237114260175E-3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1753</v>
      </c>
    </row>
    <row r="146" spans="1:105" ht="12" customHeight="1" x14ac:dyDescent="0.25">
      <c r="A146" s="108" t="s">
        <v>52</v>
      </c>
      <c r="B146" s="98">
        <v>7.3867155574456569E-2</v>
      </c>
      <c r="C146" s="98">
        <v>6.1527386481892272E-2</v>
      </c>
      <c r="D146" s="98">
        <v>3.4207657254156094E-2</v>
      </c>
      <c r="E146" s="98">
        <v>1.9221919903851702E-2</v>
      </c>
      <c r="F146" s="98">
        <v>9.2640827815244093E-3</v>
      </c>
      <c r="G146" s="98">
        <v>6.785621944690773E-3</v>
      </c>
      <c r="H146" s="98">
        <v>9.594984133636188E-3</v>
      </c>
      <c r="I146" s="98">
        <v>6.2271612430990157E-2</v>
      </c>
      <c r="J146" s="98">
        <v>4.7148039286763796E-2</v>
      </c>
      <c r="K146" s="98">
        <v>4.070518737396548E-2</v>
      </c>
      <c r="L146" s="98">
        <v>3.8641826055041774E-2</v>
      </c>
      <c r="M146" s="98">
        <v>3.4465321792769538E-2</v>
      </c>
      <c r="N146" s="98">
        <v>2.3000589630087234E-2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DA146" s="63" t="s">
        <v>1754</v>
      </c>
    </row>
    <row r="147" spans="1:105" ht="12" customHeight="1" x14ac:dyDescent="0.25">
      <c r="A147" s="121" t="s">
        <v>54</v>
      </c>
      <c r="B147" s="122">
        <v>5.3594545280285724</v>
      </c>
      <c r="C147" s="122">
        <v>4.5142800650013832</v>
      </c>
      <c r="D147" s="122">
        <v>2.4974302624892406</v>
      </c>
      <c r="E147" s="122">
        <v>1.3470079360400082</v>
      </c>
      <c r="F147" s="122">
        <v>0.73955161354344723</v>
      </c>
      <c r="G147" s="122">
        <v>0.4665851759422292</v>
      </c>
      <c r="H147" s="122">
        <v>0.3877176515468817</v>
      </c>
      <c r="I147" s="122">
        <v>0.29925261081537763</v>
      </c>
      <c r="J147" s="122">
        <v>0.22257581829972586</v>
      </c>
      <c r="K147" s="122">
        <v>0.18450012500718294</v>
      </c>
      <c r="L147" s="122">
        <v>0.15363312318468589</v>
      </c>
      <c r="M147" s="122">
        <v>0.13234190412472785</v>
      </c>
      <c r="N147" s="122">
        <v>7.704955488065636E-2</v>
      </c>
      <c r="O147" s="122">
        <v>0</v>
      </c>
      <c r="P147" s="122">
        <v>0</v>
      </c>
      <c r="Q147" s="122">
        <v>0</v>
      </c>
      <c r="R147" s="122">
        <v>0</v>
      </c>
      <c r="S147" s="122">
        <v>0</v>
      </c>
      <c r="T147" s="122">
        <v>0</v>
      </c>
      <c r="U147" s="122">
        <v>0</v>
      </c>
      <c r="V147" s="122">
        <v>0</v>
      </c>
      <c r="W147" s="122">
        <v>0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2.1971275171561748</v>
      </c>
      <c r="C149" s="98">
        <v>1.7741395998950376</v>
      </c>
      <c r="D149" s="98">
        <v>0.98434376838075854</v>
      </c>
      <c r="E149" s="98">
        <v>0.55288639234658787</v>
      </c>
      <c r="F149" s="98">
        <v>0.28416338510737194</v>
      </c>
      <c r="G149" s="98">
        <v>0.19525212022088922</v>
      </c>
      <c r="H149" s="98">
        <v>0.14437413192821749</v>
      </c>
      <c r="I149" s="98">
        <v>8.0130640042439749E-2</v>
      </c>
      <c r="J149" s="98">
        <v>6.3500833173768451E-2</v>
      </c>
      <c r="K149" s="98">
        <v>5.0359480760621925E-2</v>
      </c>
      <c r="L149" s="98">
        <v>4.3244317516232735E-2</v>
      </c>
      <c r="M149" s="98">
        <v>3.8098728961054831E-2</v>
      </c>
      <c r="N149" s="98">
        <v>2.1975244462027158E-2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1757</v>
      </c>
    </row>
    <row r="150" spans="1:105" ht="12" customHeight="1" x14ac:dyDescent="0.25">
      <c r="A150" s="109" t="s">
        <v>120</v>
      </c>
      <c r="B150" s="33">
        <v>3.1623270108723975</v>
      </c>
      <c r="C150" s="33">
        <v>2.7401404651063457</v>
      </c>
      <c r="D150" s="33">
        <v>1.5130864941084818</v>
      </c>
      <c r="E150" s="33">
        <v>0.79412154369342047</v>
      </c>
      <c r="F150" s="33">
        <v>0.45538822843607524</v>
      </c>
      <c r="G150" s="33">
        <v>0.27133305572133998</v>
      </c>
      <c r="H150" s="33">
        <v>0.24334351961866421</v>
      </c>
      <c r="I150" s="33">
        <v>0.21912197077293788</v>
      </c>
      <c r="J150" s="33">
        <v>0.15907498512595741</v>
      </c>
      <c r="K150" s="33">
        <v>0.13414064424656102</v>
      </c>
      <c r="L150" s="33">
        <v>0.11038880566845315</v>
      </c>
      <c r="M150" s="33">
        <v>9.4243175163673032E-2</v>
      </c>
      <c r="N150" s="33">
        <v>5.5074310418629202E-2</v>
      </c>
      <c r="O150" s="33">
        <v>0</v>
      </c>
      <c r="P150" s="33">
        <v>0</v>
      </c>
      <c r="Q150" s="33">
        <v>0</v>
      </c>
      <c r="R150" s="33">
        <v>0</v>
      </c>
      <c r="S150" s="33">
        <v>0</v>
      </c>
      <c r="T150" s="33">
        <v>0</v>
      </c>
      <c r="U150" s="33">
        <v>0</v>
      </c>
      <c r="V150" s="33">
        <v>0</v>
      </c>
      <c r="W150" s="33">
        <v>0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0.61015338790367279</v>
      </c>
      <c r="C152" s="119">
        <f t="shared" si="29"/>
        <v>0.60910558057888053</v>
      </c>
      <c r="D152" s="119">
        <f t="shared" si="29"/>
        <v>0.62046846396367605</v>
      </c>
      <c r="E152" s="119">
        <f t="shared" si="29"/>
        <v>0.63344497102518793</v>
      </c>
      <c r="F152" s="119">
        <f t="shared" si="29"/>
        <v>0.62581165751648071</v>
      </c>
      <c r="G152" s="119">
        <f t="shared" si="29"/>
        <v>0.62152791468348068</v>
      </c>
      <c r="H152" s="119">
        <f t="shared" si="29"/>
        <v>0.62039016678487058</v>
      </c>
      <c r="I152" s="119">
        <f t="shared" si="29"/>
        <v>0.62849193218480337</v>
      </c>
      <c r="J152" s="119">
        <f t="shared" si="29"/>
        <v>0.62952570803894925</v>
      </c>
      <c r="K152" s="119">
        <f t="shared" si="29"/>
        <v>0.6243603667833838</v>
      </c>
      <c r="L152" s="119">
        <f t="shared" si="29"/>
        <v>0.61898668916447563</v>
      </c>
      <c r="M152" s="119">
        <f t="shared" si="29"/>
        <v>0.61897486706810334</v>
      </c>
      <c r="N152" s="119">
        <f t="shared" si="29"/>
        <v>0.62614495949718008</v>
      </c>
      <c r="O152" s="119" t="str">
        <f t="shared" si="29"/>
        <v/>
      </c>
      <c r="P152" s="119" t="str">
        <f t="shared" si="29"/>
        <v/>
      </c>
      <c r="Q152" s="119" t="str">
        <f t="shared" si="29"/>
        <v/>
      </c>
      <c r="R152" s="119" t="str">
        <f t="shared" ref="R152:V152" si="30">IF(R131=0,"",R131/R110)</f>
        <v/>
      </c>
      <c r="S152" s="119" t="str">
        <f t="shared" si="30"/>
        <v/>
      </c>
      <c r="T152" s="119" t="str">
        <f t="shared" si="30"/>
        <v/>
      </c>
      <c r="U152" s="119" t="str">
        <f t="shared" si="30"/>
        <v/>
      </c>
      <c r="V152" s="119" t="str">
        <f t="shared" si="30"/>
        <v/>
      </c>
      <c r="W152" s="119" t="str">
        <f t="shared" ref="W152" si="31">IF(W131=0,"",W131/W110)</f>
        <v/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0.59882395242334918</v>
      </c>
      <c r="C153" s="124">
        <f t="shared" si="32"/>
        <v>0.59875761065693101</v>
      </c>
      <c r="D153" s="124">
        <f t="shared" si="32"/>
        <v>0.59872827315933064</v>
      </c>
      <c r="E153" s="124">
        <f t="shared" si="32"/>
        <v>0.59849888636492288</v>
      </c>
      <c r="F153" s="124">
        <f t="shared" si="32"/>
        <v>0.59862178225320151</v>
      </c>
      <c r="G153" s="124">
        <f t="shared" si="32"/>
        <v>0.59859009473567237</v>
      </c>
      <c r="H153" s="124">
        <f t="shared" si="32"/>
        <v>0.59852199048474664</v>
      </c>
      <c r="I153" s="124">
        <f t="shared" si="32"/>
        <v>0.59846448641244665</v>
      </c>
      <c r="J153" s="124">
        <f t="shared" si="32"/>
        <v>0.59836979243964417</v>
      </c>
      <c r="K153" s="124">
        <f t="shared" si="32"/>
        <v>0.59834227429495535</v>
      </c>
      <c r="L153" s="124">
        <f t="shared" si="32"/>
        <v>0.59839446332342328</v>
      </c>
      <c r="M153" s="124">
        <f t="shared" si="32"/>
        <v>0.59838352575628739</v>
      </c>
      <c r="N153" s="124">
        <f t="shared" si="32"/>
        <v>0.59825885230352804</v>
      </c>
      <c r="O153" s="124" t="str">
        <f t="shared" si="32"/>
        <v/>
      </c>
      <c r="P153" s="124" t="str">
        <f t="shared" si="32"/>
        <v/>
      </c>
      <c r="Q153" s="124" t="str">
        <f t="shared" si="32"/>
        <v/>
      </c>
      <c r="R153" s="124" t="str">
        <f t="shared" ref="R153:V153" si="33">IF(R132=0,"",R132/R111)</f>
        <v/>
      </c>
      <c r="S153" s="124" t="str">
        <f t="shared" si="33"/>
        <v/>
      </c>
      <c r="T153" s="124" t="str">
        <f t="shared" si="33"/>
        <v/>
      </c>
      <c r="U153" s="124" t="str">
        <f t="shared" si="33"/>
        <v/>
      </c>
      <c r="V153" s="124" t="str">
        <f t="shared" si="33"/>
        <v/>
      </c>
      <c r="W153" s="124" t="str">
        <f t="shared" ref="W153" si="34">IF(W132=0,"",W132/W111)</f>
        <v/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0.59635451464348255</v>
      </c>
      <c r="C154" s="111">
        <f t="shared" si="35"/>
        <v>0.59635451464348255</v>
      </c>
      <c r="D154" s="111">
        <f t="shared" si="35"/>
        <v>0.59635451464348255</v>
      </c>
      <c r="E154" s="111">
        <f t="shared" si="35"/>
        <v>0.59635451464348255</v>
      </c>
      <c r="F154" s="111">
        <f t="shared" si="35"/>
        <v>0.59635451464348255</v>
      </c>
      <c r="G154" s="111">
        <f t="shared" si="35"/>
        <v>0.59635451464348255</v>
      </c>
      <c r="H154" s="111">
        <f t="shared" si="35"/>
        <v>0.59635451464348255</v>
      </c>
      <c r="I154" s="111">
        <f t="shared" si="35"/>
        <v>0.59635451464348255</v>
      </c>
      <c r="J154" s="111">
        <f t="shared" si="35"/>
        <v>0.59635451464348255</v>
      </c>
      <c r="K154" s="111">
        <f t="shared" si="35"/>
        <v>0.59635451464348255</v>
      </c>
      <c r="L154" s="111">
        <f t="shared" si="35"/>
        <v>0.59635451464348255</v>
      </c>
      <c r="M154" s="111">
        <f t="shared" si="35"/>
        <v>0.59635451464348255</v>
      </c>
      <c r="N154" s="111">
        <f t="shared" si="35"/>
        <v>0.59635451464348255</v>
      </c>
      <c r="O154" s="111" t="str">
        <f t="shared" si="35"/>
        <v/>
      </c>
      <c r="P154" s="111" t="str">
        <f t="shared" si="35"/>
        <v/>
      </c>
      <c r="Q154" s="111" t="str">
        <f t="shared" si="35"/>
        <v/>
      </c>
      <c r="R154" s="111" t="str">
        <f t="shared" ref="R154:V154" si="36">IF(R133=0,"",R133/R112)</f>
        <v/>
      </c>
      <c r="S154" s="111" t="str">
        <f t="shared" si="36"/>
        <v/>
      </c>
      <c r="T154" s="111" t="str">
        <f t="shared" si="36"/>
        <v/>
      </c>
      <c r="U154" s="111" t="str">
        <f t="shared" si="36"/>
        <v/>
      </c>
      <c r="V154" s="111" t="str">
        <f t="shared" si="36"/>
        <v/>
      </c>
      <c r="W154" s="111" t="str">
        <f t="shared" ref="W154" si="37">IF(W133=0,"",W133/W112)</f>
        <v/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 t="str">
        <f t="shared" si="38"/>
        <v/>
      </c>
      <c r="P155" s="111" t="str">
        <f t="shared" si="38"/>
        <v/>
      </c>
      <c r="Q155" s="111" t="str">
        <f t="shared" si="38"/>
        <v/>
      </c>
      <c r="R155" s="111" t="str">
        <f t="shared" ref="R155:V155" si="39">IF(R134=0,"",R134/R113)</f>
        <v/>
      </c>
      <c r="S155" s="111" t="str">
        <f t="shared" si="39"/>
        <v/>
      </c>
      <c r="T155" s="111" t="str">
        <f t="shared" si="39"/>
        <v/>
      </c>
      <c r="U155" s="111" t="str">
        <f t="shared" si="39"/>
        <v/>
      </c>
      <c r="V155" s="111" t="str">
        <f t="shared" si="39"/>
        <v/>
      </c>
      <c r="W155" s="111" t="str">
        <f t="shared" ref="W155" si="40">IF(W134=0,"",W134/W113)</f>
        <v/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1.7961149824261566</v>
      </c>
      <c r="C156" s="124">
        <f t="shared" si="41"/>
        <v>1.861501370388813</v>
      </c>
      <c r="D156" s="124">
        <f t="shared" si="41"/>
        <v>1.9223517181822496</v>
      </c>
      <c r="E156" s="124">
        <f t="shared" si="41"/>
        <v>1.9495449521739181</v>
      </c>
      <c r="F156" s="124">
        <f t="shared" si="41"/>
        <v>1.9893636153727479</v>
      </c>
      <c r="G156" s="124">
        <f t="shared" si="41"/>
        <v>2.0611027060456166</v>
      </c>
      <c r="H156" s="124">
        <f t="shared" si="41"/>
        <v>2.2128718608920672</v>
      </c>
      <c r="I156" s="124">
        <f t="shared" si="41"/>
        <v>2.3695363606285791</v>
      </c>
      <c r="J156" s="124">
        <f t="shared" si="41"/>
        <v>2.400515992754281</v>
      </c>
      <c r="K156" s="124">
        <f t="shared" si="41"/>
        <v>2.5484572340031115</v>
      </c>
      <c r="L156" s="124">
        <f t="shared" si="41"/>
        <v>2.8281453135415249</v>
      </c>
      <c r="M156" s="124">
        <f t="shared" si="41"/>
        <v>2.9101212881216481</v>
      </c>
      <c r="N156" s="124">
        <f t="shared" si="41"/>
        <v>2.9679881407386168</v>
      </c>
      <c r="O156" s="124" t="str">
        <f t="shared" si="41"/>
        <v/>
      </c>
      <c r="P156" s="124" t="str">
        <f t="shared" si="41"/>
        <v/>
      </c>
      <c r="Q156" s="124" t="str">
        <f t="shared" si="41"/>
        <v/>
      </c>
      <c r="R156" s="124" t="str">
        <f t="shared" ref="R156:V156" si="42">IF(R135=0,"",R135/R114)</f>
        <v/>
      </c>
      <c r="S156" s="124" t="str">
        <f t="shared" si="42"/>
        <v/>
      </c>
      <c r="T156" s="124" t="str">
        <f t="shared" si="42"/>
        <v/>
      </c>
      <c r="U156" s="124" t="str">
        <f t="shared" si="42"/>
        <v/>
      </c>
      <c r="V156" s="124" t="str">
        <f t="shared" si="42"/>
        <v/>
      </c>
      <c r="W156" s="124" t="str">
        <f t="shared" ref="W156" si="43">IF(W135=0,"",W135/W114)</f>
        <v/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1.7961149824261566</v>
      </c>
      <c r="C157" s="111">
        <f t="shared" si="44"/>
        <v>1.861501370388813</v>
      </c>
      <c r="D157" s="111">
        <f t="shared" si="44"/>
        <v>1.9223517181822496</v>
      </c>
      <c r="E157" s="111">
        <f t="shared" si="44"/>
        <v>1.9495449521739181</v>
      </c>
      <c r="F157" s="111">
        <f t="shared" si="44"/>
        <v>1.9893636153727479</v>
      </c>
      <c r="G157" s="111">
        <f t="shared" si="44"/>
        <v>2.0611027060456166</v>
      </c>
      <c r="H157" s="111">
        <f t="shared" si="44"/>
        <v>2.2128718608920672</v>
      </c>
      <c r="I157" s="111">
        <f t="shared" si="44"/>
        <v>2.3695363606285791</v>
      </c>
      <c r="J157" s="111">
        <f t="shared" si="44"/>
        <v>2.400515992754281</v>
      </c>
      <c r="K157" s="111">
        <f t="shared" si="44"/>
        <v>2.5484572340031115</v>
      </c>
      <c r="L157" s="111">
        <f t="shared" si="44"/>
        <v>2.8281453135415249</v>
      </c>
      <c r="M157" s="111">
        <f t="shared" si="44"/>
        <v>2.9101212881216481</v>
      </c>
      <c r="N157" s="111">
        <f t="shared" si="44"/>
        <v>2.9679881407386168</v>
      </c>
      <c r="O157" s="111" t="str">
        <f t="shared" si="44"/>
        <v/>
      </c>
      <c r="P157" s="111" t="str">
        <f t="shared" si="44"/>
        <v/>
      </c>
      <c r="Q157" s="111" t="str">
        <f t="shared" si="44"/>
        <v/>
      </c>
      <c r="R157" s="111" t="str">
        <f t="shared" ref="R157:V157" si="45">IF(R136=0,"",R136/R115)</f>
        <v/>
      </c>
      <c r="S157" s="111" t="str">
        <f t="shared" si="45"/>
        <v/>
      </c>
      <c r="T157" s="111" t="str">
        <f t="shared" si="45"/>
        <v/>
      </c>
      <c r="U157" s="111" t="str">
        <f t="shared" si="45"/>
        <v/>
      </c>
      <c r="V157" s="111" t="str">
        <f t="shared" si="45"/>
        <v/>
      </c>
      <c r="W157" s="111" t="str">
        <f t="shared" ref="W157" si="46">IF(W136=0,"",W136/W115)</f>
        <v/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0.59604521626141171</v>
      </c>
      <c r="C158" s="124">
        <f t="shared" si="47"/>
        <v>0.59543184167352825</v>
      </c>
      <c r="D158" s="124">
        <f t="shared" si="47"/>
        <v>0.5964717255898706</v>
      </c>
      <c r="E158" s="124">
        <f t="shared" si="47"/>
        <v>0.59576241806432695</v>
      </c>
      <c r="F158" s="124">
        <f t="shared" si="47"/>
        <v>0.59443146859914109</v>
      </c>
      <c r="G158" s="124">
        <f t="shared" si="47"/>
        <v>0.59541004933732034</v>
      </c>
      <c r="H158" s="124">
        <f t="shared" si="47"/>
        <v>0.60381356607838776</v>
      </c>
      <c r="I158" s="124">
        <f t="shared" si="47"/>
        <v>0.67872465923774206</v>
      </c>
      <c r="J158" s="124">
        <f t="shared" si="47"/>
        <v>0.67770985089354063</v>
      </c>
      <c r="K158" s="124">
        <f t="shared" si="47"/>
        <v>0.67850724778926297</v>
      </c>
      <c r="L158" s="124">
        <f t="shared" si="47"/>
        <v>0.67874998419039112</v>
      </c>
      <c r="M158" s="124">
        <f t="shared" si="47"/>
        <v>0.67743064063051761</v>
      </c>
      <c r="N158" s="124">
        <f t="shared" si="47"/>
        <v>0.67890681459799407</v>
      </c>
      <c r="O158" s="124" t="str">
        <f t="shared" si="47"/>
        <v/>
      </c>
      <c r="P158" s="124" t="str">
        <f t="shared" si="47"/>
        <v/>
      </c>
      <c r="Q158" s="124" t="str">
        <f t="shared" si="47"/>
        <v/>
      </c>
      <c r="R158" s="124" t="str">
        <f t="shared" ref="R158:V158" si="48">IF(R137=0,"",R137/R116)</f>
        <v/>
      </c>
      <c r="S158" s="124" t="str">
        <f t="shared" si="48"/>
        <v/>
      </c>
      <c r="T158" s="124" t="str">
        <f t="shared" si="48"/>
        <v/>
      </c>
      <c r="U158" s="124" t="str">
        <f t="shared" si="48"/>
        <v/>
      </c>
      <c r="V158" s="124" t="str">
        <f t="shared" si="48"/>
        <v/>
      </c>
      <c r="W158" s="124" t="str">
        <f t="shared" ref="W158" si="49">IF(W137=0,"",W137/W116)</f>
        <v/>
      </c>
      <c r="DA158" s="130" t="s">
        <v>1913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" si="52">IF(W138=0,"",W138/W117)</f>
        <v/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0.5628161730866581</v>
      </c>
      <c r="C160" s="111">
        <f t="shared" si="53"/>
        <v>0.5628161730866581</v>
      </c>
      <c r="D160" s="111">
        <f t="shared" si="53"/>
        <v>0.5628161730866581</v>
      </c>
      <c r="E160" s="111">
        <f t="shared" si="53"/>
        <v>0.5628161730866581</v>
      </c>
      <c r="F160" s="111">
        <f t="shared" si="53"/>
        <v>0.5628161730866581</v>
      </c>
      <c r="G160" s="111">
        <f t="shared" si="53"/>
        <v>0.5628161730866581</v>
      </c>
      <c r="H160" s="111">
        <f t="shared" si="53"/>
        <v>0.56431496705240358</v>
      </c>
      <c r="I160" s="111">
        <f t="shared" si="53"/>
        <v>0.59422917346702209</v>
      </c>
      <c r="J160" s="111">
        <f t="shared" si="53"/>
        <v>0.59423524521337701</v>
      </c>
      <c r="K160" s="111">
        <f t="shared" si="53"/>
        <v>0.59423640072294059</v>
      </c>
      <c r="L160" s="111">
        <f t="shared" si="53"/>
        <v>0.59423514560069413</v>
      </c>
      <c r="M160" s="111">
        <f t="shared" si="53"/>
        <v>0.59423711953717706</v>
      </c>
      <c r="N160" s="111">
        <f t="shared" si="53"/>
        <v>0.5942357387721886</v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" si="55">IF(W139=0,"",W139/W118)</f>
        <v/>
      </c>
      <c r="DA160" s="63" t="s">
        <v>1915</v>
      </c>
    </row>
    <row r="161" spans="1:105" ht="12" customHeight="1" x14ac:dyDescent="0.25">
      <c r="A161" s="97" t="s">
        <v>123</v>
      </c>
      <c r="B161" s="111">
        <f t="shared" ref="B161:Q161" si="56">IF(B140=0,"",B140/B119)</f>
        <v>0.87723424922873028</v>
      </c>
      <c r="C161" s="111">
        <f t="shared" si="56"/>
        <v>0.89167020394273711</v>
      </c>
      <c r="D161" s="111">
        <f t="shared" si="56"/>
        <v>0.87499660261306222</v>
      </c>
      <c r="E161" s="111">
        <f t="shared" si="56"/>
        <v>0.89312033249057421</v>
      </c>
      <c r="F161" s="111">
        <f t="shared" si="56"/>
        <v>0.8696815094423046</v>
      </c>
      <c r="G161" s="111">
        <f t="shared" si="56"/>
        <v>0.88667516845066474</v>
      </c>
      <c r="H161" s="111">
        <f t="shared" si="56"/>
        <v>0.88510404346160065</v>
      </c>
      <c r="I161" s="111">
        <f t="shared" si="56"/>
        <v>0.89740803725886276</v>
      </c>
      <c r="J161" s="111">
        <f t="shared" si="56"/>
        <v>0.87405682436791776</v>
      </c>
      <c r="K161" s="111">
        <f t="shared" si="56"/>
        <v>0.89187089075774284</v>
      </c>
      <c r="L161" s="111">
        <f t="shared" si="56"/>
        <v>0.89898716846337012</v>
      </c>
      <c r="M161" s="111">
        <f t="shared" si="56"/>
        <v>0.88290940505254634</v>
      </c>
      <c r="N161" s="111">
        <f t="shared" si="56"/>
        <v>0.90681890769634987</v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>
        <f t="shared" ref="B162:Q162" si="59">IF(B141=0,"",B141/B120)</f>
        <v>0.5628161730866581</v>
      </c>
      <c r="C162" s="112">
        <f t="shared" si="59"/>
        <v>0.5628161730866581</v>
      </c>
      <c r="D162" s="112">
        <f t="shared" si="59"/>
        <v>0.5628161730866581</v>
      </c>
      <c r="E162" s="112">
        <f t="shared" si="59"/>
        <v>0.5628161730866581</v>
      </c>
      <c r="F162" s="112">
        <f t="shared" si="59"/>
        <v>0.5628161730866581</v>
      </c>
      <c r="G162" s="112">
        <f t="shared" si="59"/>
        <v>0.5628161730866581</v>
      </c>
      <c r="H162" s="112">
        <f t="shared" si="59"/>
        <v>0.5628161730866581</v>
      </c>
      <c r="I162" s="112">
        <f t="shared" si="59"/>
        <v>0.59506258322404304</v>
      </c>
      <c r="J162" s="112">
        <f t="shared" si="59"/>
        <v>0.59506258322404304</v>
      </c>
      <c r="K162" s="112">
        <f t="shared" si="59"/>
        <v>0.59506258322404304</v>
      </c>
      <c r="L162" s="112">
        <f t="shared" si="59"/>
        <v>0.59506258322404304</v>
      </c>
      <c r="M162" s="112">
        <f t="shared" si="59"/>
        <v>0.59506258322404304</v>
      </c>
      <c r="N162" s="112">
        <f t="shared" si="59"/>
        <v>0.59506258322404304</v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>
        <f t="shared" ref="B163:Q163" si="62">IF(B142=0,"",B142/B121)</f>
        <v>1</v>
      </c>
      <c r="C163" s="113">
        <f t="shared" si="62"/>
        <v>1</v>
      </c>
      <c r="D163" s="113">
        <f t="shared" si="62"/>
        <v>1</v>
      </c>
      <c r="E163" s="113">
        <f t="shared" si="62"/>
        <v>1</v>
      </c>
      <c r="F163" s="113">
        <f t="shared" si="62"/>
        <v>1</v>
      </c>
      <c r="G163" s="113">
        <f t="shared" si="62"/>
        <v>1</v>
      </c>
      <c r="H163" s="113">
        <f t="shared" si="62"/>
        <v>1</v>
      </c>
      <c r="I163" s="113">
        <f t="shared" si="62"/>
        <v>1</v>
      </c>
      <c r="J163" s="113">
        <f t="shared" si="62"/>
        <v>1</v>
      </c>
      <c r="K163" s="113">
        <f t="shared" si="62"/>
        <v>1</v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0.63053944610444024</v>
      </c>
      <c r="C164" s="112">
        <f t="shared" si="65"/>
        <v>0.63053944610444024</v>
      </c>
      <c r="D164" s="112">
        <f t="shared" si="65"/>
        <v>0.63053944610444024</v>
      </c>
      <c r="E164" s="112">
        <f t="shared" si="65"/>
        <v>0.63053944610444024</v>
      </c>
      <c r="F164" s="112">
        <f t="shared" si="65"/>
        <v>0.63053944610444024</v>
      </c>
      <c r="G164" s="112">
        <f t="shared" si="65"/>
        <v>0.63053944610444024</v>
      </c>
      <c r="H164" s="112">
        <f t="shared" si="65"/>
        <v>0.63661128300136482</v>
      </c>
      <c r="I164" s="112">
        <f t="shared" si="65"/>
        <v>0.661703146793159</v>
      </c>
      <c r="J164" s="112">
        <f t="shared" si="65"/>
        <v>0.66170565539760817</v>
      </c>
      <c r="K164" s="112">
        <f t="shared" si="65"/>
        <v>0.66170543953861327</v>
      </c>
      <c r="L164" s="112">
        <f t="shared" si="65"/>
        <v>0.66170509769688635</v>
      </c>
      <c r="M164" s="112">
        <f t="shared" si="65"/>
        <v>0.66170944790539299</v>
      </c>
      <c r="N164" s="112">
        <f t="shared" si="65"/>
        <v>0.66171151270658835</v>
      </c>
      <c r="O164" s="112" t="str">
        <f t="shared" si="65"/>
        <v/>
      </c>
      <c r="P164" s="112" t="str">
        <f t="shared" si="65"/>
        <v/>
      </c>
      <c r="Q164" s="112" t="str">
        <f t="shared" si="65"/>
        <v/>
      </c>
      <c r="R164" s="112" t="str">
        <f t="shared" ref="R164:V164" si="66">IF(R143=0,"",R143/R122)</f>
        <v/>
      </c>
      <c r="S164" s="112" t="str">
        <f t="shared" si="66"/>
        <v/>
      </c>
      <c r="T164" s="112" t="str">
        <f t="shared" si="66"/>
        <v/>
      </c>
      <c r="U164" s="112" t="str">
        <f t="shared" si="66"/>
        <v/>
      </c>
      <c r="V164" s="112" t="str">
        <f t="shared" si="66"/>
        <v/>
      </c>
      <c r="W164" s="112" t="str">
        <f t="shared" ref="W164" si="67">IF(W143=0,"",W143/W122)</f>
        <v/>
      </c>
      <c r="DA164" s="131" t="s">
        <v>1919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0.90450446545542429</v>
      </c>
      <c r="C165" s="113">
        <f t="shared" si="68"/>
        <v>0.91609273980431238</v>
      </c>
      <c r="D165" s="113">
        <f t="shared" si="68"/>
        <v>0.90268684177309</v>
      </c>
      <c r="E165" s="113">
        <f t="shared" si="68"/>
        <v>0.91725432292447762</v>
      </c>
      <c r="F165" s="113">
        <f t="shared" si="68"/>
        <v>0.8984864811144021</v>
      </c>
      <c r="G165" s="113">
        <f t="shared" si="68"/>
        <v>0.91214486017937513</v>
      </c>
      <c r="H165" s="113">
        <f t="shared" si="68"/>
        <v>0.91602709145899786</v>
      </c>
      <c r="I165" s="113">
        <f t="shared" si="68"/>
        <v>0.92090653431118119</v>
      </c>
      <c r="J165" s="113">
        <f t="shared" si="68"/>
        <v>0.90200307907370991</v>
      </c>
      <c r="K165" s="113">
        <f t="shared" si="68"/>
        <v>0.91647267699391455</v>
      </c>
      <c r="L165" s="113">
        <f t="shared" si="68"/>
        <v>0.92234735479838836</v>
      </c>
      <c r="M165" s="113">
        <f t="shared" si="68"/>
        <v>0.90945678622542048</v>
      </c>
      <c r="N165" s="113">
        <f t="shared" si="68"/>
        <v>0.92874604375618686</v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" si="70">IF(W144=0,"",W144/W123)</f>
        <v/>
      </c>
      <c r="DA165" s="132" t="s">
        <v>1920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0.63053944610444013</v>
      </c>
      <c r="C166" s="111">
        <f t="shared" si="71"/>
        <v>0.63053944610444024</v>
      </c>
      <c r="D166" s="111">
        <f t="shared" si="71"/>
        <v>0.63053944610444024</v>
      </c>
      <c r="E166" s="111">
        <f t="shared" si="71"/>
        <v>0.63053944610444024</v>
      </c>
      <c r="F166" s="111">
        <f t="shared" si="71"/>
        <v>0.63053944610444024</v>
      </c>
      <c r="G166" s="111">
        <f t="shared" si="71"/>
        <v>0.63053944610444024</v>
      </c>
      <c r="H166" s="111">
        <f t="shared" si="71"/>
        <v>0.64560774793758724</v>
      </c>
      <c r="I166" s="111">
        <f t="shared" si="71"/>
        <v>0.66186317047400733</v>
      </c>
      <c r="J166" s="111">
        <f t="shared" si="71"/>
        <v>0.66186509457844322</v>
      </c>
      <c r="K166" s="111">
        <f t="shared" si="71"/>
        <v>0.66186571033241171</v>
      </c>
      <c r="L166" s="111">
        <f t="shared" si="71"/>
        <v>0.66186678106287433</v>
      </c>
      <c r="M166" s="111">
        <f t="shared" si="71"/>
        <v>0.6618675691661895</v>
      </c>
      <c r="N166" s="111">
        <f t="shared" si="71"/>
        <v>0.66186938842864251</v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" si="73">IF(W145=0,"",W145/W124)</f>
        <v/>
      </c>
      <c r="DA166" s="63" t="s">
        <v>1921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" si="76">IF(W146=0,"",W146/W125)</f>
        <v/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0.69543670969299998</v>
      </c>
      <c r="C168" s="124">
        <f t="shared" si="77"/>
        <v>0.69796235699613174</v>
      </c>
      <c r="D168" s="124">
        <f t="shared" si="77"/>
        <v>0.69779240621729977</v>
      </c>
      <c r="E168" s="124">
        <f t="shared" si="77"/>
        <v>0.69536223342695769</v>
      </c>
      <c r="F168" s="124">
        <f t="shared" si="77"/>
        <v>0.69927635436834634</v>
      </c>
      <c r="G168" s="124">
        <f t="shared" si="77"/>
        <v>0.69417434112486753</v>
      </c>
      <c r="H168" s="124">
        <f t="shared" si="77"/>
        <v>0.70329163259188721</v>
      </c>
      <c r="I168" s="124">
        <f t="shared" si="77"/>
        <v>0.73460943980257865</v>
      </c>
      <c r="J168" s="124">
        <f t="shared" si="77"/>
        <v>0.73153791235533705</v>
      </c>
      <c r="K168" s="124">
        <f t="shared" si="77"/>
        <v>0.73370010907124028</v>
      </c>
      <c r="L168" s="124">
        <f t="shared" si="77"/>
        <v>0.73220587213518795</v>
      </c>
      <c r="M168" s="124">
        <f t="shared" si="77"/>
        <v>0.73108760862478794</v>
      </c>
      <c r="N168" s="124">
        <f t="shared" si="77"/>
        <v>0.73155354192068101</v>
      </c>
      <c r="O168" s="124" t="str">
        <f t="shared" si="77"/>
        <v/>
      </c>
      <c r="P168" s="124" t="str">
        <f t="shared" si="77"/>
        <v/>
      </c>
      <c r="Q168" s="124" t="str">
        <f t="shared" si="77"/>
        <v/>
      </c>
      <c r="R168" s="124" t="str">
        <f t="shared" ref="R168:V168" si="78">IF(R147=0,"",R147/R126)</f>
        <v/>
      </c>
      <c r="S168" s="124" t="str">
        <f t="shared" si="78"/>
        <v/>
      </c>
      <c r="T168" s="124" t="str">
        <f t="shared" si="78"/>
        <v/>
      </c>
      <c r="U168" s="124" t="str">
        <f t="shared" si="78"/>
        <v/>
      </c>
      <c r="V168" s="124" t="str">
        <f t="shared" si="78"/>
        <v/>
      </c>
      <c r="W168" s="124" t="str">
        <f t="shared" ref="W168" si="79">IF(W147=0,"",W147/W126)</f>
        <v/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0.61762469634302908</v>
      </c>
      <c r="C170" s="111">
        <f t="shared" si="83"/>
        <v>0.61762469634302908</v>
      </c>
      <c r="D170" s="111">
        <f t="shared" si="83"/>
        <v>0.61762469634302908</v>
      </c>
      <c r="E170" s="111">
        <f t="shared" si="83"/>
        <v>0.61762469634302908</v>
      </c>
      <c r="F170" s="111">
        <f t="shared" si="83"/>
        <v>0.61762469634302908</v>
      </c>
      <c r="G170" s="111">
        <f t="shared" si="83"/>
        <v>0.61762469634302908</v>
      </c>
      <c r="H170" s="111">
        <f t="shared" si="83"/>
        <v>0.61838390817729505</v>
      </c>
      <c r="I170" s="111">
        <f t="shared" si="83"/>
        <v>0.62494488548821869</v>
      </c>
      <c r="J170" s="111">
        <f t="shared" si="83"/>
        <v>0.62494516676450995</v>
      </c>
      <c r="K170" s="111">
        <f t="shared" si="83"/>
        <v>0.62494522271652098</v>
      </c>
      <c r="L170" s="111">
        <f t="shared" si="83"/>
        <v>0.62494525280743207</v>
      </c>
      <c r="M170" s="111">
        <f t="shared" si="83"/>
        <v>0.62494520154845723</v>
      </c>
      <c r="N170" s="111">
        <f t="shared" si="83"/>
        <v>0.6249451406163723</v>
      </c>
      <c r="O170" s="111" t="str">
        <f t="shared" si="83"/>
        <v/>
      </c>
      <c r="P170" s="111" t="str">
        <f t="shared" si="83"/>
        <v/>
      </c>
      <c r="Q170" s="111" t="str">
        <f t="shared" si="83"/>
        <v/>
      </c>
      <c r="R170" s="111" t="str">
        <f t="shared" ref="R170:V170" si="84">IF(R149=0,"",R149/R128)</f>
        <v/>
      </c>
      <c r="S170" s="111" t="str">
        <f t="shared" si="84"/>
        <v/>
      </c>
      <c r="T170" s="111" t="str">
        <f t="shared" si="84"/>
        <v/>
      </c>
      <c r="U170" s="111" t="str">
        <f t="shared" si="84"/>
        <v/>
      </c>
      <c r="V170" s="111" t="str">
        <f t="shared" si="84"/>
        <v/>
      </c>
      <c r="W170" s="111" t="str">
        <f t="shared" ref="W170" si="85">IF(W149=0,"",W149/W128)</f>
        <v/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0.76214976065873707</v>
      </c>
      <c r="C171" s="45">
        <f t="shared" si="86"/>
        <v>0.76214976065873707</v>
      </c>
      <c r="D171" s="45">
        <f t="shared" si="86"/>
        <v>0.76214976065873707</v>
      </c>
      <c r="E171" s="45">
        <f t="shared" si="86"/>
        <v>0.76214976065873707</v>
      </c>
      <c r="F171" s="45">
        <f t="shared" si="86"/>
        <v>0.76214976065873707</v>
      </c>
      <c r="G171" s="45">
        <f t="shared" si="86"/>
        <v>0.76214976065873707</v>
      </c>
      <c r="H171" s="45">
        <f t="shared" si="86"/>
        <v>0.7656647227035428</v>
      </c>
      <c r="I171" s="45">
        <f t="shared" si="86"/>
        <v>0.78498236189752257</v>
      </c>
      <c r="J171" s="45">
        <f t="shared" si="86"/>
        <v>0.78498507661856742</v>
      </c>
      <c r="K171" s="45">
        <f t="shared" si="86"/>
        <v>0.78498494996786283</v>
      </c>
      <c r="L171" s="45">
        <f t="shared" si="86"/>
        <v>0.7849851938921707</v>
      </c>
      <c r="M171" s="45">
        <f t="shared" si="86"/>
        <v>0.78498515778382871</v>
      </c>
      <c r="N171" s="45">
        <f t="shared" si="86"/>
        <v>0.78498480389854453</v>
      </c>
      <c r="O171" s="45" t="str">
        <f t="shared" si="86"/>
        <v/>
      </c>
      <c r="P171" s="45" t="str">
        <f t="shared" si="86"/>
        <v/>
      </c>
      <c r="Q171" s="45" t="str">
        <f t="shared" si="86"/>
        <v/>
      </c>
      <c r="R171" s="45" t="str">
        <f t="shared" ref="R171:V171" si="87">IF(R150=0,"",R150/R129)</f>
        <v/>
      </c>
      <c r="S171" s="45" t="str">
        <f t="shared" si="87"/>
        <v/>
      </c>
      <c r="T171" s="45" t="str">
        <f t="shared" si="87"/>
        <v/>
      </c>
      <c r="U171" s="45" t="str">
        <f t="shared" si="87"/>
        <v/>
      </c>
      <c r="V171" s="45" t="str">
        <f t="shared" si="87"/>
        <v/>
      </c>
      <c r="W171" s="45" t="str">
        <f t="shared" ref="W171" si="88">IF(W150=0,"",W150/W129)</f>
        <v/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326.43609991234484</v>
      </c>
      <c r="C173" s="117">
        <f t="shared" si="89"/>
        <v>365.3570227478848</v>
      </c>
      <c r="D173" s="117">
        <f t="shared" si="89"/>
        <v>90.915545736346644</v>
      </c>
      <c r="E173" s="117">
        <f t="shared" si="89"/>
        <v>84.349220997920284</v>
      </c>
      <c r="F173" s="117">
        <f t="shared" si="89"/>
        <v>34.97135264364583</v>
      </c>
      <c r="G173" s="117">
        <f t="shared" si="89"/>
        <v>30.695552542984135</v>
      </c>
      <c r="H173" s="117">
        <f t="shared" si="89"/>
        <v>29.659747195442367</v>
      </c>
      <c r="I173" s="117">
        <f t="shared" si="89"/>
        <v>22.258868946613394</v>
      </c>
      <c r="J173" s="117">
        <f t="shared" si="89"/>
        <v>17.166342048391421</v>
      </c>
      <c r="K173" s="117">
        <f t="shared" si="89"/>
        <v>14.784808735011264</v>
      </c>
      <c r="L173" s="117">
        <f t="shared" si="89"/>
        <v>14.572668015781678</v>
      </c>
      <c r="M173" s="117">
        <f t="shared" si="89"/>
        <v>14.470869082453742</v>
      </c>
      <c r="N173" s="117">
        <f t="shared" si="89"/>
        <v>9.6824437432843844</v>
      </c>
      <c r="O173" s="117">
        <f t="shared" si="89"/>
        <v>0</v>
      </c>
      <c r="P173" s="117">
        <f t="shared" si="89"/>
        <v>0</v>
      </c>
      <c r="Q173" s="117">
        <f t="shared" si="89"/>
        <v>0</v>
      </c>
      <c r="R173" s="117">
        <f t="shared" ref="R173:V173" si="90">R174+R177+R179+R189</f>
        <v>0</v>
      </c>
      <c r="S173" s="117">
        <f t="shared" si="90"/>
        <v>0</v>
      </c>
      <c r="T173" s="117">
        <f t="shared" si="90"/>
        <v>0</v>
      </c>
      <c r="U173" s="117">
        <f t="shared" si="90"/>
        <v>0</v>
      </c>
      <c r="V173" s="117">
        <f t="shared" si="90"/>
        <v>0</v>
      </c>
      <c r="W173" s="117">
        <f t="shared" ref="W173" si="91">W174+W177+W179+W189</f>
        <v>0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292.89036669227079</v>
      </c>
      <c r="C174" s="122">
        <f t="shared" si="92"/>
        <v>337.47701276889273</v>
      </c>
      <c r="D174" s="122">
        <f t="shared" si="92"/>
        <v>75.756426735633326</v>
      </c>
      <c r="E174" s="122">
        <f t="shared" si="92"/>
        <v>75.779829290050458</v>
      </c>
      <c r="F174" s="122">
        <f t="shared" si="92"/>
        <v>30.384654037785396</v>
      </c>
      <c r="G174" s="122">
        <f t="shared" si="92"/>
        <v>27.598786188027482</v>
      </c>
      <c r="H174" s="122">
        <f t="shared" si="92"/>
        <v>27.433816086016954</v>
      </c>
      <c r="I174" s="122">
        <f t="shared" si="92"/>
        <v>21.672690342301816</v>
      </c>
      <c r="J174" s="122">
        <f t="shared" si="92"/>
        <v>16.706048653739707</v>
      </c>
      <c r="K174" s="122">
        <f t="shared" si="92"/>
        <v>14.408849851842966</v>
      </c>
      <c r="L174" s="122">
        <f t="shared" si="92"/>
        <v>14.234673748047236</v>
      </c>
      <c r="M174" s="122">
        <f t="shared" si="92"/>
        <v>14.159987119821006</v>
      </c>
      <c r="N174" s="122">
        <f t="shared" si="92"/>
        <v>9.4959596631157321</v>
      </c>
      <c r="O174" s="122">
        <f t="shared" si="92"/>
        <v>0</v>
      </c>
      <c r="P174" s="122">
        <f t="shared" si="92"/>
        <v>0</v>
      </c>
      <c r="Q174" s="122">
        <f t="shared" si="92"/>
        <v>0</v>
      </c>
      <c r="R174" s="122">
        <f t="shared" ref="R174:V174" si="93">SUM(R175:R176)</f>
        <v>0</v>
      </c>
      <c r="S174" s="122">
        <f t="shared" si="93"/>
        <v>0</v>
      </c>
      <c r="T174" s="122">
        <f t="shared" si="93"/>
        <v>0</v>
      </c>
      <c r="U174" s="122">
        <f t="shared" si="93"/>
        <v>0</v>
      </c>
      <c r="V174" s="122">
        <f t="shared" si="93"/>
        <v>0</v>
      </c>
      <c r="W174" s="122">
        <f t="shared" ref="W174" si="94">SUM(W175:W176)</f>
        <v>0</v>
      </c>
      <c r="DA174" s="130" t="s">
        <v>2076</v>
      </c>
    </row>
    <row r="175" spans="1:105" ht="12" customHeight="1" x14ac:dyDescent="0.25">
      <c r="A175" s="97" t="s">
        <v>51</v>
      </c>
      <c r="B175" s="98">
        <v>292.89036669227079</v>
      </c>
      <c r="C175" s="98">
        <v>337.47701276889273</v>
      </c>
      <c r="D175" s="98">
        <v>75.756426735633326</v>
      </c>
      <c r="E175" s="98">
        <v>75.779829290050458</v>
      </c>
      <c r="F175" s="98">
        <v>30.384654037785396</v>
      </c>
      <c r="G175" s="98">
        <v>27.598786188027482</v>
      </c>
      <c r="H175" s="98">
        <v>27.433816086016954</v>
      </c>
      <c r="I175" s="98">
        <v>21.672690342301816</v>
      </c>
      <c r="J175" s="98">
        <v>16.706048653739707</v>
      </c>
      <c r="K175" s="98">
        <v>14.408849851842966</v>
      </c>
      <c r="L175" s="98">
        <v>14.234673748047236</v>
      </c>
      <c r="M175" s="98">
        <v>14.159987119821006</v>
      </c>
      <c r="N175" s="98">
        <v>9.4959596631157321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24.147587281577486</v>
      </c>
      <c r="C179" s="122">
        <v>20.291181954726646</v>
      </c>
      <c r="D179" s="122">
        <v>10.948618555629499</v>
      </c>
      <c r="E179" s="122">
        <v>6.204437028585847</v>
      </c>
      <c r="F179" s="122">
        <v>3.3711983935318601</v>
      </c>
      <c r="G179" s="122">
        <v>2.261581366234692</v>
      </c>
      <c r="H179" s="122">
        <v>1.6091333590752366</v>
      </c>
      <c r="I179" s="122">
        <v>0.24743705600999541</v>
      </c>
      <c r="J179" s="122">
        <v>0.19185224835725007</v>
      </c>
      <c r="K179" s="122">
        <v>0.16307103814032142</v>
      </c>
      <c r="L179" s="122">
        <v>0.1551848149082341</v>
      </c>
      <c r="M179" s="122">
        <v>0.14982477024221133</v>
      </c>
      <c r="N179" s="122">
        <v>9.3586715433835302E-2</v>
      </c>
      <c r="O179" s="122">
        <v>0</v>
      </c>
      <c r="P179" s="122">
        <v>0</v>
      </c>
      <c r="Q179" s="122">
        <v>0</v>
      </c>
      <c r="R179" s="122">
        <v>0</v>
      </c>
      <c r="S179" s="122">
        <v>0</v>
      </c>
      <c r="T179" s="122">
        <v>0</v>
      </c>
      <c r="U179" s="122">
        <v>0</v>
      </c>
      <c r="V179" s="122">
        <v>0</v>
      </c>
      <c r="W179" s="122">
        <v>0</v>
      </c>
      <c r="DA179" s="130" t="s">
        <v>2081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DA180" s="63" t="s">
        <v>2082</v>
      </c>
    </row>
    <row r="181" spans="1:105" ht="12" customHeight="1" x14ac:dyDescent="0.25">
      <c r="A181" s="97" t="s">
        <v>124</v>
      </c>
      <c r="B181" s="98">
        <v>24.146817565758987</v>
      </c>
      <c r="C181" s="98">
        <v>20.290578128199023</v>
      </c>
      <c r="D181" s="98">
        <v>10.948267592902461</v>
      </c>
      <c r="E181" s="98">
        <v>6.2042918640140527</v>
      </c>
      <c r="F181" s="98">
        <v>3.3710952411979123</v>
      </c>
      <c r="G181" s="98">
        <v>2.2615008752636534</v>
      </c>
      <c r="H181" s="98">
        <v>1.609053013708859</v>
      </c>
      <c r="I181" s="98">
        <v>0.24736650661861298</v>
      </c>
      <c r="J181" s="98">
        <v>0.19176658754184092</v>
      </c>
      <c r="K181" s="98">
        <v>0.16299754858989501</v>
      </c>
      <c r="L181" s="98">
        <v>0.15511127081308593</v>
      </c>
      <c r="M181" s="98">
        <v>0.14972728919047792</v>
      </c>
      <c r="N181" s="98">
        <v>9.3515843539755075E-2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2083</v>
      </c>
    </row>
    <row r="182" spans="1:105" ht="12" customHeight="1" x14ac:dyDescent="0.25">
      <c r="A182" s="97" t="s">
        <v>123</v>
      </c>
      <c r="B182" s="98">
        <v>7.6971581850121974E-4</v>
      </c>
      <c r="C182" s="98">
        <v>6.0382652762250039E-4</v>
      </c>
      <c r="D182" s="98">
        <v>3.5096272703776709E-4</v>
      </c>
      <c r="E182" s="98">
        <v>1.4516457179427399E-4</v>
      </c>
      <c r="F182" s="98">
        <v>1.0315233394770925E-4</v>
      </c>
      <c r="G182" s="98">
        <v>8.0490971038534869E-5</v>
      </c>
      <c r="H182" s="98">
        <v>8.0345366377581855E-5</v>
      </c>
      <c r="I182" s="98">
        <v>7.0549391382432016E-5</v>
      </c>
      <c r="J182" s="98">
        <v>8.5660815409137892E-5</v>
      </c>
      <c r="K182" s="98">
        <v>7.3489550426399772E-5</v>
      </c>
      <c r="L182" s="98">
        <v>7.3544095148171771E-5</v>
      </c>
      <c r="M182" s="98">
        <v>9.7481051733402065E-5</v>
      </c>
      <c r="N182" s="98">
        <v>7.0871894080233209E-5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7.6971581850121974E-4</v>
      </c>
      <c r="C183" s="101">
        <v>6.0382652762250039E-4</v>
      </c>
      <c r="D183" s="101">
        <v>3.5096272703776709E-4</v>
      </c>
      <c r="E183" s="101">
        <v>1.4516457179427399E-4</v>
      </c>
      <c r="F183" s="101">
        <v>1.0315233394770925E-4</v>
      </c>
      <c r="G183" s="101">
        <v>8.0490971038534869E-5</v>
      </c>
      <c r="H183" s="101">
        <v>8.0345366377581855E-5</v>
      </c>
      <c r="I183" s="101">
        <v>7.0549391382432016E-5</v>
      </c>
      <c r="J183" s="101">
        <v>8.5660815409137892E-5</v>
      </c>
      <c r="K183" s="101">
        <v>7.3489550426399772E-5</v>
      </c>
      <c r="L183" s="101">
        <v>7.3544095148171771E-5</v>
      </c>
      <c r="M183" s="101">
        <v>9.7481051733402065E-5</v>
      </c>
      <c r="N183" s="101">
        <v>7.0871894080233209E-5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9.3981459384965405</v>
      </c>
      <c r="C189" s="122">
        <v>7.5888280242653945</v>
      </c>
      <c r="D189" s="122">
        <v>4.2105004450838308</v>
      </c>
      <c r="E189" s="122">
        <v>2.3649546792839806</v>
      </c>
      <c r="F189" s="122">
        <v>1.2155002123285708</v>
      </c>
      <c r="G189" s="122">
        <v>0.83518498872196023</v>
      </c>
      <c r="H189" s="122">
        <v>0.61679775035017625</v>
      </c>
      <c r="I189" s="122">
        <v>0.33874154830157926</v>
      </c>
      <c r="J189" s="122">
        <v>0.26844114629446431</v>
      </c>
      <c r="K189" s="122">
        <v>0.21288784502797631</v>
      </c>
      <c r="L189" s="122">
        <v>0.18280945282620947</v>
      </c>
      <c r="M189" s="122">
        <v>0.16105719239052471</v>
      </c>
      <c r="N189" s="122">
        <v>9.2897364734817994E-2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9.3981459384965405</v>
      </c>
      <c r="C191" s="98">
        <v>7.5888280242653945</v>
      </c>
      <c r="D191" s="98">
        <v>4.2105004450838308</v>
      </c>
      <c r="E191" s="98">
        <v>2.3649546792839806</v>
      </c>
      <c r="F191" s="98">
        <v>1.2155002123285708</v>
      </c>
      <c r="G191" s="98">
        <v>0.83518498872196023</v>
      </c>
      <c r="H191" s="98">
        <v>0.61679775035017625</v>
      </c>
      <c r="I191" s="98">
        <v>0.33874154830157926</v>
      </c>
      <c r="J191" s="98">
        <v>0.26844114629446431</v>
      </c>
      <c r="K191" s="98">
        <v>0.21288784502797631</v>
      </c>
      <c r="L191" s="98">
        <v>0.18280945282620947</v>
      </c>
      <c r="M191" s="98">
        <v>0.16105719239052471</v>
      </c>
      <c r="N191" s="98">
        <v>9.2897364734817994E-2</v>
      </c>
      <c r="O191" s="98">
        <v>0</v>
      </c>
      <c r="P191" s="98">
        <v>0</v>
      </c>
      <c r="Q191" s="98">
        <v>0</v>
      </c>
      <c r="R191" s="98">
        <v>0</v>
      </c>
      <c r="S191" s="98">
        <v>0</v>
      </c>
      <c r="T191" s="98">
        <v>0</v>
      </c>
      <c r="U191" s="98">
        <v>0</v>
      </c>
      <c r="V191" s="98">
        <v>0</v>
      </c>
      <c r="W191" s="98">
        <v>0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10466.003216111565</v>
      </c>
      <c r="C194" s="117">
        <f t="shared" si="96"/>
        <v>13454.782367457587</v>
      </c>
      <c r="D194" s="117">
        <f t="shared" si="96"/>
        <v>7328.8802210972026</v>
      </c>
      <c r="E194" s="117">
        <f t="shared" si="96"/>
        <v>10589.593251003504</v>
      </c>
      <c r="F194" s="117">
        <f t="shared" si="96"/>
        <v>10424.968922262347</v>
      </c>
      <c r="G194" s="117">
        <f t="shared" si="96"/>
        <v>11937.868621353982</v>
      </c>
      <c r="H194" s="117">
        <f t="shared" si="96"/>
        <v>14092.580478540478</v>
      </c>
      <c r="I194" s="117">
        <f t="shared" si="96"/>
        <v>13033.269680794101</v>
      </c>
      <c r="J194" s="117">
        <f t="shared" si="96"/>
        <v>12553.931045238274</v>
      </c>
      <c r="K194" s="117">
        <f t="shared" si="96"/>
        <v>12803.783796015476</v>
      </c>
      <c r="L194" s="117">
        <f t="shared" si="96"/>
        <v>14145.340257064947</v>
      </c>
      <c r="M194" s="117">
        <f t="shared" si="96"/>
        <v>16194.670180341493</v>
      </c>
      <c r="N194" s="117">
        <f t="shared" si="96"/>
        <v>16134.593155448136</v>
      </c>
      <c r="O194" s="117">
        <f t="shared" si="96"/>
        <v>0</v>
      </c>
      <c r="P194" s="117">
        <f t="shared" si="96"/>
        <v>0</v>
      </c>
      <c r="Q194" s="117">
        <f t="shared" si="96"/>
        <v>0</v>
      </c>
      <c r="R194" s="117">
        <f t="shared" ref="R194:V194" si="97">R195+R198+R200+R210</f>
        <v>0</v>
      </c>
      <c r="S194" s="117">
        <f t="shared" si="97"/>
        <v>0</v>
      </c>
      <c r="T194" s="117">
        <f t="shared" si="97"/>
        <v>0</v>
      </c>
      <c r="U194" s="117">
        <f t="shared" si="97"/>
        <v>0</v>
      </c>
      <c r="V194" s="117">
        <f t="shared" si="97"/>
        <v>0</v>
      </c>
      <c r="W194" s="117">
        <f t="shared" ref="W194" si="98">W195+W198+W200+W210</f>
        <v>0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7558.2354446675099</v>
      </c>
      <c r="C195" s="122">
        <f t="shared" si="99"/>
        <v>10522.390622805564</v>
      </c>
      <c r="D195" s="122">
        <f t="shared" si="99"/>
        <v>4338.7347645280242</v>
      </c>
      <c r="E195" s="122">
        <f t="shared" si="99"/>
        <v>7556.0325290208411</v>
      </c>
      <c r="F195" s="122">
        <f t="shared" si="99"/>
        <v>7153.9256129168407</v>
      </c>
      <c r="G195" s="122">
        <f t="shared" si="99"/>
        <v>8938.6629164669521</v>
      </c>
      <c r="H195" s="122">
        <f t="shared" si="99"/>
        <v>11133.667248039279</v>
      </c>
      <c r="I195" s="122">
        <f t="shared" si="99"/>
        <v>10519.396372997031</v>
      </c>
      <c r="J195" s="122">
        <f t="shared" si="99"/>
        <v>10112.125011540102</v>
      </c>
      <c r="K195" s="122">
        <f t="shared" si="99"/>
        <v>10416.080171497821</v>
      </c>
      <c r="L195" s="122">
        <f t="shared" si="99"/>
        <v>11718.609891170749</v>
      </c>
      <c r="M195" s="122">
        <f t="shared" si="99"/>
        <v>13605.367808411209</v>
      </c>
      <c r="N195" s="122">
        <f t="shared" si="99"/>
        <v>13672.823504659262</v>
      </c>
      <c r="O195" s="122">
        <f t="shared" si="99"/>
        <v>0</v>
      </c>
      <c r="P195" s="122">
        <f t="shared" si="99"/>
        <v>0</v>
      </c>
      <c r="Q195" s="122">
        <f t="shared" si="99"/>
        <v>0</v>
      </c>
      <c r="R195" s="122">
        <f t="shared" ref="R195:V195" si="100">SUM(R196:R197)</f>
        <v>0</v>
      </c>
      <c r="S195" s="122">
        <f t="shared" si="100"/>
        <v>0</v>
      </c>
      <c r="T195" s="122">
        <f t="shared" si="100"/>
        <v>0</v>
      </c>
      <c r="U195" s="122">
        <f t="shared" si="100"/>
        <v>0</v>
      </c>
      <c r="V195" s="122">
        <f t="shared" si="100"/>
        <v>0</v>
      </c>
      <c r="W195" s="122">
        <f t="shared" ref="W195" si="101">SUM(W196:W197)</f>
        <v>0</v>
      </c>
      <c r="DA195" s="130" t="s">
        <v>2244</v>
      </c>
    </row>
    <row r="196" spans="1:105" ht="12" customHeight="1" x14ac:dyDescent="0.25">
      <c r="A196" s="97" t="s">
        <v>51</v>
      </c>
      <c r="B196" s="98">
        <v>7511.9953829467549</v>
      </c>
      <c r="C196" s="98">
        <v>10459.745762711864</v>
      </c>
      <c r="D196" s="98">
        <v>4313.2195315601439</v>
      </c>
      <c r="E196" s="98">
        <v>7515.8910111064142</v>
      </c>
      <c r="F196" s="98">
        <v>7113.7421737036439</v>
      </c>
      <c r="G196" s="98">
        <v>8889.1563628405729</v>
      </c>
      <c r="H196" s="98">
        <v>11073.882224645584</v>
      </c>
      <c r="I196" s="98">
        <v>10464.408443789885</v>
      </c>
      <c r="J196" s="98">
        <v>10061.638280616382</v>
      </c>
      <c r="K196" s="98">
        <v>10364.785992217898</v>
      </c>
      <c r="L196" s="98">
        <v>11659.386231683711</v>
      </c>
      <c r="M196" s="98">
        <v>13536.977491961412</v>
      </c>
      <c r="N196" s="98">
        <v>13608.31721470019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2245</v>
      </c>
    </row>
    <row r="197" spans="1:105" ht="12" customHeight="1" x14ac:dyDescent="0.25">
      <c r="A197" s="97" t="s">
        <v>53</v>
      </c>
      <c r="B197" s="98">
        <v>46.240061720754632</v>
      </c>
      <c r="C197" s="98">
        <v>62.644860093700295</v>
      </c>
      <c r="D197" s="98">
        <v>25.51523296788033</v>
      </c>
      <c r="E197" s="98">
        <v>40.141517914426665</v>
      </c>
      <c r="F197" s="98">
        <v>40.183439213196436</v>
      </c>
      <c r="G197" s="98">
        <v>49.50655362637989</v>
      </c>
      <c r="H197" s="98">
        <v>59.785023393695035</v>
      </c>
      <c r="I197" s="98">
        <v>54.987929207145562</v>
      </c>
      <c r="J197" s="98">
        <v>50.486730923719051</v>
      </c>
      <c r="K197" s="98">
        <v>51.294179279923753</v>
      </c>
      <c r="L197" s="98">
        <v>59.223659487037381</v>
      </c>
      <c r="M197" s="98">
        <v>68.390316449796657</v>
      </c>
      <c r="N197" s="98">
        <v>64.506289959071623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31.674806384772953</v>
      </c>
      <c r="C198" s="122">
        <f t="shared" si="102"/>
        <v>44.343722496055143</v>
      </c>
      <c r="D198" s="122">
        <f t="shared" si="102"/>
        <v>55.107194893182132</v>
      </c>
      <c r="E198" s="122">
        <f t="shared" si="102"/>
        <v>215.79027089543519</v>
      </c>
      <c r="F198" s="122">
        <f t="shared" si="102"/>
        <v>138.82144348773369</v>
      </c>
      <c r="G198" s="122">
        <f t="shared" si="102"/>
        <v>135.69580190198724</v>
      </c>
      <c r="H198" s="122">
        <f t="shared" si="102"/>
        <v>127.76421931457043</v>
      </c>
      <c r="I198" s="122">
        <f t="shared" si="102"/>
        <v>86.506680752856383</v>
      </c>
      <c r="J198" s="122">
        <f t="shared" si="102"/>
        <v>92.161671279830813</v>
      </c>
      <c r="K198" s="122">
        <f t="shared" si="102"/>
        <v>54.795850847574037</v>
      </c>
      <c r="L198" s="122">
        <f t="shared" si="102"/>
        <v>28.016476618881878</v>
      </c>
      <c r="M198" s="122">
        <f t="shared" si="102"/>
        <v>41.416751321136218</v>
      </c>
      <c r="N198" s="122">
        <f t="shared" si="102"/>
        <v>96.200517653453801</v>
      </c>
      <c r="O198" s="122">
        <f t="shared" si="102"/>
        <v>0</v>
      </c>
      <c r="P198" s="122">
        <f t="shared" si="102"/>
        <v>0</v>
      </c>
      <c r="Q198" s="122">
        <f t="shared" si="102"/>
        <v>0</v>
      </c>
      <c r="R198" s="122">
        <f t="shared" si="102"/>
        <v>0</v>
      </c>
      <c r="S198" s="122">
        <f t="shared" si="102"/>
        <v>0</v>
      </c>
      <c r="T198" s="122">
        <f t="shared" si="102"/>
        <v>0</v>
      </c>
      <c r="U198" s="122">
        <f t="shared" si="102"/>
        <v>0</v>
      </c>
      <c r="V198" s="122">
        <f t="shared" si="102"/>
        <v>0</v>
      </c>
      <c r="W198" s="122">
        <f t="shared" si="102"/>
        <v>0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31.674806384772953</v>
      </c>
      <c r="C199" s="98">
        <f>RES_hhdet_fech!C8</f>
        <v>44.343722496055143</v>
      </c>
      <c r="D199" s="98">
        <f>RES_hhdet_fech!D8</f>
        <v>55.107194893182132</v>
      </c>
      <c r="E199" s="98">
        <f>RES_hhdet_fech!E8</f>
        <v>215.79027089543519</v>
      </c>
      <c r="F199" s="98">
        <f>RES_hhdet_fech!F8</f>
        <v>138.82144348773369</v>
      </c>
      <c r="G199" s="98">
        <f>RES_hhdet_fech!G8</f>
        <v>135.69580190198724</v>
      </c>
      <c r="H199" s="98">
        <f>RES_hhdet_fech!H8</f>
        <v>127.76421931457043</v>
      </c>
      <c r="I199" s="98">
        <f>RES_hhdet_fech!I8</f>
        <v>86.506680752856383</v>
      </c>
      <c r="J199" s="98">
        <f>RES_hhdet_fech!J8</f>
        <v>92.161671279830813</v>
      </c>
      <c r="K199" s="98">
        <f>RES_hhdet_fech!K8</f>
        <v>54.795850847574037</v>
      </c>
      <c r="L199" s="98">
        <f>RES_hhdet_fech!L8</f>
        <v>28.016476618881878</v>
      </c>
      <c r="M199" s="98">
        <f>RES_hhdet_fech!M8</f>
        <v>41.416751321136218</v>
      </c>
      <c r="N199" s="98">
        <f>RES_hhdet_fech!N8</f>
        <v>96.200517653453801</v>
      </c>
      <c r="O199" s="98">
        <f>RES_hhdet_fech!O8</f>
        <v>0</v>
      </c>
      <c r="P199" s="98">
        <f>RES_hhdet_fech!P8</f>
        <v>0</v>
      </c>
      <c r="Q199" s="98">
        <f>RES_hhdet_fech!Q8</f>
        <v>0</v>
      </c>
      <c r="R199" s="98">
        <f>RES_hhdet_fech!R8</f>
        <v>0</v>
      </c>
      <c r="S199" s="98">
        <f>RES_hhdet_fech!S8</f>
        <v>0</v>
      </c>
      <c r="T199" s="98">
        <f>RES_hhdet_fech!T8</f>
        <v>0</v>
      </c>
      <c r="U199" s="98">
        <f>RES_hhdet_fech!U8</f>
        <v>0</v>
      </c>
      <c r="V199" s="98">
        <f>RES_hhdet_fech!V8</f>
        <v>0</v>
      </c>
      <c r="W199" s="98">
        <f>RES_hhdet_fech!W8</f>
        <v>0</v>
      </c>
      <c r="DA199" s="63" t="s">
        <v>2248</v>
      </c>
    </row>
    <row r="200" spans="1:105" ht="12" customHeight="1" x14ac:dyDescent="0.25">
      <c r="A200" s="121" t="s">
        <v>55</v>
      </c>
      <c r="B200" s="122">
        <v>1984.2475255866505</v>
      </c>
      <c r="C200" s="122">
        <v>1982.5624247979297</v>
      </c>
      <c r="D200" s="122">
        <v>2017.0308803748105</v>
      </c>
      <c r="E200" s="122">
        <v>1951.9760222723039</v>
      </c>
      <c r="F200" s="122">
        <v>2144.9175532052818</v>
      </c>
      <c r="G200" s="122">
        <v>2008.160774520868</v>
      </c>
      <c r="H200" s="122">
        <v>1957.1709819304533</v>
      </c>
      <c r="I200" s="122">
        <v>1652.1039539416815</v>
      </c>
      <c r="J200" s="122">
        <v>1632.1842075395352</v>
      </c>
      <c r="K200" s="122">
        <v>1621.6865797314895</v>
      </c>
      <c r="L200" s="122">
        <v>1724.0571580160879</v>
      </c>
      <c r="M200" s="122">
        <v>1870.9501337340198</v>
      </c>
      <c r="N200" s="122">
        <v>1773.253497491186</v>
      </c>
      <c r="O200" s="122">
        <v>0</v>
      </c>
      <c r="P200" s="122">
        <v>0</v>
      </c>
      <c r="Q200" s="122">
        <v>0</v>
      </c>
      <c r="R200" s="122">
        <v>0</v>
      </c>
      <c r="S200" s="122">
        <v>0</v>
      </c>
      <c r="T200" s="122">
        <v>0</v>
      </c>
      <c r="U200" s="122">
        <v>0</v>
      </c>
      <c r="V200" s="122">
        <v>0</v>
      </c>
      <c r="W200" s="122">
        <v>0</v>
      </c>
      <c r="DA200" s="130" t="s">
        <v>2249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2250</v>
      </c>
    </row>
    <row r="202" spans="1:105" ht="12" customHeight="1" x14ac:dyDescent="0.25">
      <c r="A202" s="97" t="s">
        <v>124</v>
      </c>
      <c r="B202" s="98">
        <v>2089.7383658399613</v>
      </c>
      <c r="C202" s="98">
        <v>2124.3572168438277</v>
      </c>
      <c r="D202" s="98">
        <v>2100.0558939007528</v>
      </c>
      <c r="E202" s="98">
        <v>2073.6793840650612</v>
      </c>
      <c r="F202" s="98">
        <v>2353.3428148504399</v>
      </c>
      <c r="G202" s="98">
        <v>2152.0842628389146</v>
      </c>
      <c r="H202" s="98">
        <v>2109.3944610579792</v>
      </c>
      <c r="I202" s="98">
        <v>1848.816213388355</v>
      </c>
      <c r="J202" s="98">
        <v>1780.995156686535</v>
      </c>
      <c r="K202" s="98">
        <v>1816.5699143624299</v>
      </c>
      <c r="L202" s="98">
        <v>1962.1502137979346</v>
      </c>
      <c r="M202" s="98">
        <v>2204.4381251833443</v>
      </c>
      <c r="N202" s="98">
        <v>2068.7130745237691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2251</v>
      </c>
    </row>
    <row r="203" spans="1:105" ht="12" customHeight="1" x14ac:dyDescent="0.25">
      <c r="A203" s="97" t="s">
        <v>123</v>
      </c>
      <c r="B203" s="98">
        <v>1340.7348730951644</v>
      </c>
      <c r="C203" s="98">
        <v>1340.9312240447111</v>
      </c>
      <c r="D203" s="98">
        <v>1350.8633385537548</v>
      </c>
      <c r="E203" s="98">
        <v>1306.9764883152686</v>
      </c>
      <c r="F203" s="98">
        <v>1523.3694615961135</v>
      </c>
      <c r="G203" s="98">
        <v>1366.9552959767866</v>
      </c>
      <c r="H203" s="98">
        <v>1345.8241517475637</v>
      </c>
      <c r="I203" s="98">
        <v>1225.8461881596904</v>
      </c>
      <c r="J203" s="98">
        <v>1212.4493706294463</v>
      </c>
      <c r="K203" s="98">
        <v>1211.5435037626971</v>
      </c>
      <c r="L203" s="98">
        <v>1297.8583985541691</v>
      </c>
      <c r="M203" s="98">
        <v>1484.0695060938294</v>
      </c>
      <c r="N203" s="98">
        <v>1355.8207946305597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376.49225142396915</v>
      </c>
      <c r="C204" s="101">
        <v>332.26939581269829</v>
      </c>
      <c r="D204" s="101">
        <v>386.25058002923822</v>
      </c>
      <c r="E204" s="101">
        <v>319.52054013530983</v>
      </c>
      <c r="F204" s="101">
        <v>454.09550073828689</v>
      </c>
      <c r="G204" s="101">
        <v>354.33602323707896</v>
      </c>
      <c r="H204" s="101">
        <v>353.69504480358273</v>
      </c>
      <c r="I204" s="101">
        <v>310.57136547997885</v>
      </c>
      <c r="J204" s="101">
        <v>377.09462673506721</v>
      </c>
      <c r="K204" s="101">
        <v>323.51448506074911</v>
      </c>
      <c r="L204" s="101">
        <v>323.75460093401904</v>
      </c>
      <c r="M204" s="101">
        <v>429.12947584698912</v>
      </c>
      <c r="N204" s="101">
        <v>311.99108152946468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964.24262167119537</v>
      </c>
      <c r="C205" s="104">
        <v>1008.6618282320128</v>
      </c>
      <c r="D205" s="104">
        <v>964.61275852451649</v>
      </c>
      <c r="E205" s="104">
        <v>987.4559481799588</v>
      </c>
      <c r="F205" s="104">
        <v>1069.2739608578265</v>
      </c>
      <c r="G205" s="104">
        <v>1012.6192727397076</v>
      </c>
      <c r="H205" s="104">
        <v>992.12910694398101</v>
      </c>
      <c r="I205" s="104">
        <v>915.27482267971163</v>
      </c>
      <c r="J205" s="104">
        <v>835.354743894379</v>
      </c>
      <c r="K205" s="104">
        <v>888.02901870194819</v>
      </c>
      <c r="L205" s="104">
        <v>974.10379762014998</v>
      </c>
      <c r="M205" s="104">
        <v>1054.94003024684</v>
      </c>
      <c r="N205" s="104">
        <v>1043.829713101095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1886.3687757314392</v>
      </c>
      <c r="C206" s="101">
        <v>1847.552061822619</v>
      </c>
      <c r="D206" s="101">
        <v>1942.4482473181592</v>
      </c>
      <c r="E206" s="101">
        <v>1837.500428915157</v>
      </c>
      <c r="F206" s="101">
        <v>1941.5954870223627</v>
      </c>
      <c r="G206" s="101">
        <v>1870.9691684959841</v>
      </c>
      <c r="H206" s="101">
        <v>1844.9061517047173</v>
      </c>
      <c r="I206" s="101">
        <v>1698.0165906152831</v>
      </c>
      <c r="J206" s="101">
        <v>1679.0473081479975</v>
      </c>
      <c r="K206" s="101">
        <v>1665.9083904745864</v>
      </c>
      <c r="L206" s="101">
        <v>1768.7471932795493</v>
      </c>
      <c r="M206" s="101">
        <v>1908.3726276198502</v>
      </c>
      <c r="N206" s="101">
        <v>1815.1569785165484</v>
      </c>
      <c r="O206" s="101">
        <v>0</v>
      </c>
      <c r="P206" s="101">
        <v>0</v>
      </c>
      <c r="Q206" s="101">
        <v>0</v>
      </c>
      <c r="R206" s="101">
        <v>0</v>
      </c>
      <c r="S206" s="101">
        <v>0</v>
      </c>
      <c r="T206" s="101">
        <v>0</v>
      </c>
      <c r="U206" s="101">
        <v>0</v>
      </c>
      <c r="V206" s="101">
        <v>0</v>
      </c>
      <c r="W206" s="101">
        <v>0</v>
      </c>
      <c r="DA206" s="131" t="s">
        <v>2255</v>
      </c>
    </row>
    <row r="207" spans="1:105" ht="12" customHeight="1" x14ac:dyDescent="0.25">
      <c r="A207" s="107" t="s">
        <v>121</v>
      </c>
      <c r="B207" s="104">
        <v>1315.0072425563167</v>
      </c>
      <c r="C207" s="104">
        <v>1271.7381698040524</v>
      </c>
      <c r="D207" s="104">
        <v>1357.0125654569683</v>
      </c>
      <c r="E207" s="104">
        <v>1263.4541321964973</v>
      </c>
      <c r="F207" s="104">
        <v>1362.9338104019428</v>
      </c>
      <c r="G207" s="104">
        <v>1294.215104790168</v>
      </c>
      <c r="H207" s="104">
        <v>1282.8196054564908</v>
      </c>
      <c r="I207" s="104">
        <v>1221.374562032257</v>
      </c>
      <c r="J207" s="104">
        <v>1233.3835789616035</v>
      </c>
      <c r="K207" s="104">
        <v>1204.4198410021675</v>
      </c>
      <c r="L207" s="104">
        <v>1270.9754723784333</v>
      </c>
      <c r="M207" s="104">
        <v>1389.3796412368783</v>
      </c>
      <c r="N207" s="104">
        <v>1293.5740560661661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DA207" s="132" t="s">
        <v>2256</v>
      </c>
    </row>
    <row r="208" spans="1:105" ht="12" customHeight="1" x14ac:dyDescent="0.25">
      <c r="A208" s="108" t="s">
        <v>53</v>
      </c>
      <c r="B208" s="98">
        <v>339.89371323630576</v>
      </c>
      <c r="C208" s="98">
        <v>288.82126762766893</v>
      </c>
      <c r="D208" s="98">
        <v>357.42700297999522</v>
      </c>
      <c r="E208" s="98">
        <v>282.96760376757055</v>
      </c>
      <c r="F208" s="98">
        <v>374.48167508883381</v>
      </c>
      <c r="G208" s="98">
        <v>307.75531458074698</v>
      </c>
      <c r="H208" s="98">
        <v>303.96289077062346</v>
      </c>
      <c r="I208" s="98">
        <v>285.69128997487269</v>
      </c>
      <c r="J208" s="98">
        <v>357.45435067875547</v>
      </c>
      <c r="K208" s="98">
        <v>297.52074299600162</v>
      </c>
      <c r="L208" s="98">
        <v>291.88083834763643</v>
      </c>
      <c r="M208" s="98">
        <v>372.04032029802136</v>
      </c>
      <c r="N208" s="98">
        <v>272.59368431840096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2257</v>
      </c>
    </row>
    <row r="209" spans="1:105" ht="12" customHeight="1" x14ac:dyDescent="0.25">
      <c r="A209" s="108" t="s">
        <v>52</v>
      </c>
      <c r="B209" s="98">
        <v>975.11352932001114</v>
      </c>
      <c r="C209" s="98">
        <v>982.91690217638336</v>
      </c>
      <c r="D209" s="98">
        <v>999.58556247697345</v>
      </c>
      <c r="E209" s="98">
        <v>980.4865284289267</v>
      </c>
      <c r="F209" s="98">
        <v>988.45213531310912</v>
      </c>
      <c r="G209" s="98">
        <v>986.45979020942104</v>
      </c>
      <c r="H209" s="98">
        <v>978.85671468586725</v>
      </c>
      <c r="I209" s="98">
        <v>935.68327205738456</v>
      </c>
      <c r="J209" s="98">
        <v>875.92922828284804</v>
      </c>
      <c r="K209" s="98">
        <v>906.8990980061659</v>
      </c>
      <c r="L209" s="98">
        <v>979.09463403079712</v>
      </c>
      <c r="M209" s="98">
        <v>1017.3393209388572</v>
      </c>
      <c r="N209" s="98">
        <v>1020.9803717477653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2258</v>
      </c>
    </row>
    <row r="210" spans="1:105" ht="12" customHeight="1" x14ac:dyDescent="0.25">
      <c r="A210" s="121" t="s">
        <v>54</v>
      </c>
      <c r="B210" s="122">
        <v>891.84543947263182</v>
      </c>
      <c r="C210" s="122">
        <v>905.48559735803769</v>
      </c>
      <c r="D210" s="122">
        <v>918.00738130118623</v>
      </c>
      <c r="E210" s="122">
        <v>865.79442881492241</v>
      </c>
      <c r="F210" s="122">
        <v>987.30431265249115</v>
      </c>
      <c r="G210" s="122">
        <v>855.34912846417569</v>
      </c>
      <c r="H210" s="122">
        <v>873.97802925617509</v>
      </c>
      <c r="I210" s="122">
        <v>775.26267310253263</v>
      </c>
      <c r="J210" s="122">
        <v>717.4601548788047</v>
      </c>
      <c r="K210" s="122">
        <v>711.22119393859077</v>
      </c>
      <c r="L210" s="122">
        <v>674.65673125922763</v>
      </c>
      <c r="M210" s="122">
        <v>676.93548687512634</v>
      </c>
      <c r="N210" s="122">
        <v>592.31563564423323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1032.2188274081025</v>
      </c>
      <c r="C212" s="98">
        <v>1008.3430437899881</v>
      </c>
      <c r="D212" s="98">
        <v>1024.9610437151109</v>
      </c>
      <c r="E212" s="98">
        <v>1003.1763757183857</v>
      </c>
      <c r="F212" s="98">
        <v>1076.8474458251217</v>
      </c>
      <c r="G212" s="98">
        <v>1008.6797153930529</v>
      </c>
      <c r="H212" s="98">
        <v>968.35123714257247</v>
      </c>
      <c r="I212" s="98">
        <v>874.0928774569893</v>
      </c>
      <c r="J212" s="98">
        <v>858.18967347647765</v>
      </c>
      <c r="K212" s="98">
        <v>816.35135462999369</v>
      </c>
      <c r="L212" s="98">
        <v>796.79282551405061</v>
      </c>
      <c r="M212" s="98">
        <v>815.88413367219869</v>
      </c>
      <c r="N212" s="98">
        <v>707.52810493174002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2261</v>
      </c>
    </row>
    <row r="213" spans="1:105" ht="12" customHeight="1" x14ac:dyDescent="0.25">
      <c r="A213" s="109" t="s">
        <v>120</v>
      </c>
      <c r="B213" s="33">
        <v>798.71935098875997</v>
      </c>
      <c r="C213" s="33">
        <v>837.24967781824171</v>
      </c>
      <c r="D213" s="33">
        <v>847.05022996604009</v>
      </c>
      <c r="E213" s="33">
        <v>774.65143546555555</v>
      </c>
      <c r="F213" s="33">
        <v>927.89186389634199</v>
      </c>
      <c r="G213" s="33">
        <v>753.62179148642599</v>
      </c>
      <c r="H213" s="33">
        <v>815.58825103166976</v>
      </c>
      <c r="I213" s="33">
        <v>736.98700258523354</v>
      </c>
      <c r="J213" s="33">
        <v>662.94973375109851</v>
      </c>
      <c r="K213" s="33">
        <v>670.50276462896511</v>
      </c>
      <c r="L213" s="33">
        <v>627.33895020921977</v>
      </c>
      <c r="M213" s="33">
        <v>623.05490942458812</v>
      </c>
      <c r="N213" s="33">
        <v>547.62247641726753</v>
      </c>
      <c r="O213" s="33">
        <v>0</v>
      </c>
      <c r="P213" s="33">
        <v>0</v>
      </c>
      <c r="Q213" s="33">
        <v>0</v>
      </c>
      <c r="R213" s="33">
        <v>0</v>
      </c>
      <c r="S213" s="33">
        <v>0</v>
      </c>
      <c r="T213" s="33">
        <v>0</v>
      </c>
      <c r="U213" s="33">
        <v>0</v>
      </c>
      <c r="V213" s="33">
        <v>0</v>
      </c>
      <c r="W213" s="33">
        <v>0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6385.8673201212096</v>
      </c>
      <c r="C215" s="117">
        <f t="shared" si="103"/>
        <v>8195.3830254927379</v>
      </c>
      <c r="D215" s="117">
        <f t="shared" si="103"/>
        <v>4547.3390533579477</v>
      </c>
      <c r="E215" s="117">
        <f t="shared" si="103"/>
        <v>6707.9245900504393</v>
      </c>
      <c r="F215" s="117">
        <f t="shared" si="103"/>
        <v>6524.0670807987999</v>
      </c>
      <c r="G215" s="117">
        <f t="shared" si="103"/>
        <v>7419.718589995502</v>
      </c>
      <c r="H215" s="117">
        <f t="shared" si="103"/>
        <v>8742.8983535109401</v>
      </c>
      <c r="I215" s="117">
        <f t="shared" si="103"/>
        <v>8191.304844367899</v>
      </c>
      <c r="J215" s="117">
        <f t="shared" si="103"/>
        <v>7903.0223299257705</v>
      </c>
      <c r="K215" s="117">
        <f t="shared" si="103"/>
        <v>7994.1751470953677</v>
      </c>
      <c r="L215" s="117">
        <f t="shared" si="103"/>
        <v>8755.7773328256062</v>
      </c>
      <c r="M215" s="117">
        <f t="shared" si="103"/>
        <v>10024.093822088655</v>
      </c>
      <c r="N215" s="117">
        <f t="shared" si="103"/>
        <v>10102.594177821551</v>
      </c>
      <c r="O215" s="117">
        <f t="shared" si="103"/>
        <v>0</v>
      </c>
      <c r="P215" s="117">
        <f t="shared" si="103"/>
        <v>0</v>
      </c>
      <c r="Q215" s="117">
        <f t="shared" si="103"/>
        <v>0</v>
      </c>
      <c r="R215" s="117">
        <f t="shared" ref="R215:V215" si="104">R216+R219+R221+R231</f>
        <v>0</v>
      </c>
      <c r="S215" s="117">
        <f t="shared" si="104"/>
        <v>0</v>
      </c>
      <c r="T215" s="117">
        <f t="shared" si="104"/>
        <v>0</v>
      </c>
      <c r="U215" s="117">
        <f t="shared" si="104"/>
        <v>0</v>
      </c>
      <c r="V215" s="117">
        <f t="shared" si="104"/>
        <v>0</v>
      </c>
      <c r="W215" s="117">
        <f t="shared" ref="W215" si="105">W216+W219+W221+W231</f>
        <v>0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4526.0524223220491</v>
      </c>
      <c r="C216" s="122">
        <f t="shared" si="106"/>
        <v>6300.3614677099558</v>
      </c>
      <c r="D216" s="122">
        <f t="shared" si="106"/>
        <v>2597.723173262219</v>
      </c>
      <c r="E216" s="122">
        <f t="shared" si="106"/>
        <v>4522.2770539561052</v>
      </c>
      <c r="F216" s="122">
        <f t="shared" si="106"/>
        <v>4282.4957005111064</v>
      </c>
      <c r="G216" s="122">
        <f t="shared" si="106"/>
        <v>5350.5950819781956</v>
      </c>
      <c r="H216" s="122">
        <f t="shared" si="106"/>
        <v>6663.744682691301</v>
      </c>
      <c r="I216" s="122">
        <f t="shared" si="106"/>
        <v>6295.4851477346228</v>
      </c>
      <c r="J216" s="122">
        <f t="shared" si="106"/>
        <v>6050.7901442789853</v>
      </c>
      <c r="K216" s="122">
        <f t="shared" si="106"/>
        <v>6232.3810990525944</v>
      </c>
      <c r="L216" s="122">
        <f t="shared" si="106"/>
        <v>7012.3512767236816</v>
      </c>
      <c r="M216" s="122">
        <f t="shared" si="106"/>
        <v>8141.2279584081934</v>
      </c>
      <c r="N216" s="122">
        <f t="shared" si="106"/>
        <v>8179.8876976461515</v>
      </c>
      <c r="O216" s="122">
        <f t="shared" si="106"/>
        <v>0</v>
      </c>
      <c r="P216" s="122">
        <f t="shared" si="106"/>
        <v>0</v>
      </c>
      <c r="Q216" s="122">
        <f t="shared" si="106"/>
        <v>0</v>
      </c>
      <c r="R216" s="122">
        <f t="shared" ref="R216:V216" si="107">SUM(R217:R218)</f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ref="W216" si="108">SUM(W217:W218)</f>
        <v>0</v>
      </c>
      <c r="DA216" s="130" t="s">
        <v>2412</v>
      </c>
    </row>
    <row r="217" spans="1:105" ht="12" customHeight="1" x14ac:dyDescent="0.25">
      <c r="A217" s="97" t="s">
        <v>51</v>
      </c>
      <c r="B217" s="98">
        <v>4479.8123606012941</v>
      </c>
      <c r="C217" s="98">
        <v>6237.7166076162557</v>
      </c>
      <c r="D217" s="98">
        <v>2572.2079402943386</v>
      </c>
      <c r="E217" s="98">
        <v>4482.1355360416783</v>
      </c>
      <c r="F217" s="98">
        <v>4242.3122612979096</v>
      </c>
      <c r="G217" s="98">
        <v>5301.0885283518155</v>
      </c>
      <c r="H217" s="98">
        <v>6603.9596592976059</v>
      </c>
      <c r="I217" s="98">
        <v>6240.4972185274773</v>
      </c>
      <c r="J217" s="98">
        <v>6000.3034133552665</v>
      </c>
      <c r="K217" s="98">
        <v>6181.0869197726706</v>
      </c>
      <c r="L217" s="98">
        <v>6953.1276172366443</v>
      </c>
      <c r="M217" s="98">
        <v>8072.8376419583965</v>
      </c>
      <c r="N217" s="98">
        <v>8115.3814076870804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2413</v>
      </c>
    </row>
    <row r="218" spans="1:105" ht="12" customHeight="1" x14ac:dyDescent="0.25">
      <c r="A218" s="97" t="s">
        <v>53</v>
      </c>
      <c r="B218" s="98">
        <v>46.240061720754632</v>
      </c>
      <c r="C218" s="98">
        <v>62.644860093700295</v>
      </c>
      <c r="D218" s="98">
        <v>25.51523296788033</v>
      </c>
      <c r="E218" s="98">
        <v>40.141517914426665</v>
      </c>
      <c r="F218" s="98">
        <v>40.183439213196436</v>
      </c>
      <c r="G218" s="98">
        <v>49.50655362637989</v>
      </c>
      <c r="H218" s="98">
        <v>59.785023393695035</v>
      </c>
      <c r="I218" s="98">
        <v>54.987929207145562</v>
      </c>
      <c r="J218" s="98">
        <v>50.486730923719051</v>
      </c>
      <c r="K218" s="98">
        <v>51.294179279923753</v>
      </c>
      <c r="L218" s="98">
        <v>59.223659487037381</v>
      </c>
      <c r="M218" s="98">
        <v>68.390316449796657</v>
      </c>
      <c r="N218" s="98">
        <v>64.506289959071623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56.891594313138384</v>
      </c>
      <c r="C219" s="122">
        <f t="shared" si="109"/>
        <v>82.545900194547883</v>
      </c>
      <c r="D219" s="122">
        <f t="shared" si="109"/>
        <v>105.93541078711276</v>
      </c>
      <c r="E219" s="122">
        <f t="shared" si="109"/>
        <v>420.69283335243802</v>
      </c>
      <c r="F219" s="122">
        <f t="shared" si="109"/>
        <v>276.16632870802147</v>
      </c>
      <c r="G219" s="122">
        <f t="shared" si="109"/>
        <v>279.68298449921582</v>
      </c>
      <c r="H219" s="122">
        <f t="shared" si="109"/>
        <v>282.72584575005567</v>
      </c>
      <c r="I219" s="122">
        <f t="shared" si="109"/>
        <v>204.98072548118168</v>
      </c>
      <c r="J219" s="122">
        <f t="shared" si="109"/>
        <v>221.23556582619676</v>
      </c>
      <c r="K219" s="122">
        <f t="shared" si="109"/>
        <v>139.64488248585559</v>
      </c>
      <c r="L219" s="122">
        <f t="shared" si="109"/>
        <v>79.234667051636478</v>
      </c>
      <c r="M219" s="122">
        <f t="shared" si="109"/>
        <v>120.5277697044789</v>
      </c>
      <c r="N219" s="122">
        <f t="shared" si="109"/>
        <v>285.52199552836686</v>
      </c>
      <c r="O219" s="122">
        <f t="shared" si="109"/>
        <v>0</v>
      </c>
      <c r="P219" s="122">
        <f t="shared" si="109"/>
        <v>0</v>
      </c>
      <c r="Q219" s="122">
        <f t="shared" si="109"/>
        <v>0</v>
      </c>
      <c r="R219" s="122">
        <f t="shared" si="109"/>
        <v>0</v>
      </c>
      <c r="S219" s="122">
        <f t="shared" si="109"/>
        <v>0</v>
      </c>
      <c r="T219" s="122">
        <f t="shared" si="109"/>
        <v>0</v>
      </c>
      <c r="U219" s="122">
        <f t="shared" si="109"/>
        <v>0</v>
      </c>
      <c r="V219" s="122">
        <f t="shared" si="109"/>
        <v>0</v>
      </c>
      <c r="W219" s="122">
        <f t="shared" si="109"/>
        <v>0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56.891594313138384</v>
      </c>
      <c r="C220" s="98">
        <f>RES_hhdet_tesh!C8</f>
        <v>82.545900194547883</v>
      </c>
      <c r="D220" s="98">
        <f>RES_hhdet_tesh!D8</f>
        <v>105.93541078711276</v>
      </c>
      <c r="E220" s="98">
        <f>RES_hhdet_tesh!E8</f>
        <v>420.69283335243802</v>
      </c>
      <c r="F220" s="98">
        <f>RES_hhdet_tesh!F8</f>
        <v>276.16632870802147</v>
      </c>
      <c r="G220" s="98">
        <f>RES_hhdet_tesh!G8</f>
        <v>279.68298449921582</v>
      </c>
      <c r="H220" s="98">
        <f>RES_hhdet_tesh!H8</f>
        <v>282.72584575005567</v>
      </c>
      <c r="I220" s="98">
        <f>RES_hhdet_tesh!I8</f>
        <v>204.98072548118168</v>
      </c>
      <c r="J220" s="98">
        <f>RES_hhdet_tesh!J8</f>
        <v>221.23556582619676</v>
      </c>
      <c r="K220" s="98">
        <f>RES_hhdet_tesh!K8</f>
        <v>139.64488248585559</v>
      </c>
      <c r="L220" s="98">
        <f>RES_hhdet_tesh!L8</f>
        <v>79.234667051636478</v>
      </c>
      <c r="M220" s="98">
        <f>RES_hhdet_tesh!M8</f>
        <v>120.5277697044789</v>
      </c>
      <c r="N220" s="98">
        <f>RES_hhdet_tesh!N8</f>
        <v>285.52199552836686</v>
      </c>
      <c r="O220" s="98">
        <f>RES_hhdet_tesh!O8</f>
        <v>0</v>
      </c>
      <c r="P220" s="98">
        <f>RES_hhdet_tesh!P8</f>
        <v>0</v>
      </c>
      <c r="Q220" s="98">
        <f>RES_hhdet_tesh!Q8</f>
        <v>0</v>
      </c>
      <c r="R220" s="98">
        <f>RES_hhdet_tesh!R8</f>
        <v>0</v>
      </c>
      <c r="S220" s="98">
        <f>RES_hhdet_tesh!S8</f>
        <v>0</v>
      </c>
      <c r="T220" s="98">
        <f>RES_hhdet_tesh!T8</f>
        <v>0</v>
      </c>
      <c r="U220" s="98">
        <f>RES_hhdet_tesh!U8</f>
        <v>0</v>
      </c>
      <c r="V220" s="98">
        <f>RES_hhdet_tesh!V8</f>
        <v>0</v>
      </c>
      <c r="W220" s="98">
        <f>RES_hhdet_tesh!W8</f>
        <v>0</v>
      </c>
      <c r="DA220" s="63" t="s">
        <v>2416</v>
      </c>
    </row>
    <row r="221" spans="1:105" ht="12" customHeight="1" x14ac:dyDescent="0.25">
      <c r="A221" s="121" t="s">
        <v>55</v>
      </c>
      <c r="B221" s="122">
        <v>1182.7012455044664</v>
      </c>
      <c r="C221" s="122">
        <v>1180.4807958301672</v>
      </c>
      <c r="D221" s="122">
        <v>1203.1018897852193</v>
      </c>
      <c r="E221" s="122">
        <v>1162.9139550325347</v>
      </c>
      <c r="F221" s="122">
        <v>1275.0064911758918</v>
      </c>
      <c r="G221" s="122">
        <v>1195.6791058347414</v>
      </c>
      <c r="H221" s="122">
        <v>1181.766390024567</v>
      </c>
      <c r="I221" s="122">
        <v>1121.3236931643939</v>
      </c>
      <c r="J221" s="122">
        <v>1106.1473159224104</v>
      </c>
      <c r="K221" s="122">
        <v>1100.3260979903962</v>
      </c>
      <c r="L221" s="122">
        <v>1170.2037687467505</v>
      </c>
      <c r="M221" s="122">
        <v>1267.4389476831896</v>
      </c>
      <c r="N221" s="122">
        <v>1203.8738834564931</v>
      </c>
      <c r="O221" s="122">
        <v>0</v>
      </c>
      <c r="P221" s="122">
        <v>0</v>
      </c>
      <c r="Q221" s="122">
        <v>0</v>
      </c>
      <c r="R221" s="122">
        <v>0</v>
      </c>
      <c r="S221" s="122">
        <v>0</v>
      </c>
      <c r="T221" s="122">
        <v>0</v>
      </c>
      <c r="U221" s="122">
        <v>0</v>
      </c>
      <c r="V221" s="122">
        <v>0</v>
      </c>
      <c r="W221" s="122">
        <v>0</v>
      </c>
      <c r="DA221" s="130" t="s">
        <v>2417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2418</v>
      </c>
    </row>
    <row r="223" spans="1:105" ht="12" customHeight="1" x14ac:dyDescent="0.25">
      <c r="A223" s="97" t="s">
        <v>124</v>
      </c>
      <c r="B223" s="98">
        <v>1176.1385498144134</v>
      </c>
      <c r="C223" s="98">
        <v>1195.622599053067</v>
      </c>
      <c r="D223" s="98">
        <v>1181.9454214733025</v>
      </c>
      <c r="E223" s="98">
        <v>1167.100295148196</v>
      </c>
      <c r="F223" s="98">
        <v>1324.4993970151083</v>
      </c>
      <c r="G223" s="98">
        <v>1211.2278289710198</v>
      </c>
      <c r="H223" s="98">
        <v>1190.362865792456</v>
      </c>
      <c r="I223" s="98">
        <v>1098.6205303741917</v>
      </c>
      <c r="J223" s="98">
        <v>1058.3300936574597</v>
      </c>
      <c r="K223" s="98">
        <v>1079.4719675723109</v>
      </c>
      <c r="L223" s="98">
        <v>1165.9786179866487</v>
      </c>
      <c r="M223" s="98">
        <v>1309.9589617068855</v>
      </c>
      <c r="N223" s="98">
        <v>1229.3032421473176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DA223" s="63" t="s">
        <v>2419</v>
      </c>
    </row>
    <row r="224" spans="1:105" ht="12" customHeight="1" x14ac:dyDescent="0.25">
      <c r="A224" s="97" t="s">
        <v>123</v>
      </c>
      <c r="B224" s="98">
        <v>1176.1385498144136</v>
      </c>
      <c r="C224" s="98">
        <v>1195.6684180171317</v>
      </c>
      <c r="D224" s="98">
        <v>1182.0008318290743</v>
      </c>
      <c r="E224" s="98">
        <v>1167.2872758014958</v>
      </c>
      <c r="F224" s="98">
        <v>1324.8462527992187</v>
      </c>
      <c r="G224" s="98">
        <v>1212.0453173247454</v>
      </c>
      <c r="H224" s="98">
        <v>1191.1943985000476</v>
      </c>
      <c r="I224" s="98">
        <v>1100.0842216976464</v>
      </c>
      <c r="J224" s="98">
        <v>1059.7496465992544</v>
      </c>
      <c r="K224" s="98">
        <v>1080.5403838925936</v>
      </c>
      <c r="L224" s="98">
        <v>1166.7580467826165</v>
      </c>
      <c r="M224" s="98">
        <v>1310.2989246819293</v>
      </c>
      <c r="N224" s="98">
        <v>1229.483932018881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211.89592814321824</v>
      </c>
      <c r="C225" s="101">
        <v>187.00658978511885</v>
      </c>
      <c r="D225" s="101">
        <v>217.38807330455785</v>
      </c>
      <c r="E225" s="101">
        <v>179.83132762153704</v>
      </c>
      <c r="F225" s="101">
        <v>255.57229194139231</v>
      </c>
      <c r="G225" s="101">
        <v>199.42604458503794</v>
      </c>
      <c r="H225" s="101">
        <v>199.06529155606651</v>
      </c>
      <c r="I225" s="101">
        <v>184.80939901793465</v>
      </c>
      <c r="J225" s="101">
        <v>224.39490270487539</v>
      </c>
      <c r="K225" s="101">
        <v>192.51136519064539</v>
      </c>
      <c r="L225" s="101">
        <v>192.65424916246653</v>
      </c>
      <c r="M225" s="101">
        <v>255.3588944350889</v>
      </c>
      <c r="N225" s="101">
        <v>185.65421891778627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964.24262167119537</v>
      </c>
      <c r="C226" s="104">
        <v>1008.6618282320128</v>
      </c>
      <c r="D226" s="104">
        <v>964.61275852451649</v>
      </c>
      <c r="E226" s="104">
        <v>987.4559481799588</v>
      </c>
      <c r="F226" s="104">
        <v>1069.2739608578265</v>
      </c>
      <c r="G226" s="104">
        <v>1012.6192727397076</v>
      </c>
      <c r="H226" s="104">
        <v>992.12910694398101</v>
      </c>
      <c r="I226" s="104">
        <v>915.27482267971163</v>
      </c>
      <c r="J226" s="104">
        <v>835.354743894379</v>
      </c>
      <c r="K226" s="104">
        <v>888.02901870194819</v>
      </c>
      <c r="L226" s="104">
        <v>974.10379762014998</v>
      </c>
      <c r="M226" s="104">
        <v>1054.94003024684</v>
      </c>
      <c r="N226" s="104">
        <v>1043.829713101095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1189.4299229984128</v>
      </c>
      <c r="C227" s="101">
        <v>1164.9544537107508</v>
      </c>
      <c r="D227" s="101">
        <v>1224.7902419505328</v>
      </c>
      <c r="E227" s="101">
        <v>1158.6165026648343</v>
      </c>
      <c r="F227" s="101">
        <v>1224.2525429459615</v>
      </c>
      <c r="G227" s="101">
        <v>1179.7198631819431</v>
      </c>
      <c r="H227" s="101">
        <v>1174.4880722538508</v>
      </c>
      <c r="I227" s="101">
        <v>1123.5829213171239</v>
      </c>
      <c r="J227" s="101">
        <v>1111.0350994816602</v>
      </c>
      <c r="K227" s="101">
        <v>1102.34064375005</v>
      </c>
      <c r="L227" s="101">
        <v>1170.3890343301377</v>
      </c>
      <c r="M227" s="101">
        <v>1262.7881978200951</v>
      </c>
      <c r="N227" s="101">
        <v>1201.1102700541055</v>
      </c>
      <c r="O227" s="101">
        <v>0</v>
      </c>
      <c r="P227" s="101">
        <v>0</v>
      </c>
      <c r="Q227" s="101">
        <v>0</v>
      </c>
      <c r="R227" s="101">
        <v>0</v>
      </c>
      <c r="S227" s="101">
        <v>0</v>
      </c>
      <c r="T227" s="101">
        <v>0</v>
      </c>
      <c r="U227" s="101">
        <v>0</v>
      </c>
      <c r="V227" s="101">
        <v>0</v>
      </c>
      <c r="W227" s="101">
        <v>0</v>
      </c>
      <c r="DA227" s="131" t="s">
        <v>2423</v>
      </c>
    </row>
    <row r="228" spans="1:105" ht="12" customHeight="1" x14ac:dyDescent="0.25">
      <c r="A228" s="107" t="s">
        <v>121</v>
      </c>
      <c r="B228" s="104">
        <v>1189.4299229984128</v>
      </c>
      <c r="C228" s="104">
        <v>1165.0301042895162</v>
      </c>
      <c r="D228" s="104">
        <v>1224.9573869587496</v>
      </c>
      <c r="E228" s="104">
        <v>1158.9087645740315</v>
      </c>
      <c r="F228" s="104">
        <v>1224.5776032998851</v>
      </c>
      <c r="G228" s="104">
        <v>1180.5116558008631</v>
      </c>
      <c r="H228" s="104">
        <v>1175.0975120528885</v>
      </c>
      <c r="I228" s="104">
        <v>1124.7718150169628</v>
      </c>
      <c r="J228" s="104">
        <v>1112.5157859023186</v>
      </c>
      <c r="K228" s="104">
        <v>1103.8178759078414</v>
      </c>
      <c r="L228" s="104">
        <v>1172.2808649618801</v>
      </c>
      <c r="M228" s="104">
        <v>1263.580743366319</v>
      </c>
      <c r="N228" s="104">
        <v>1201.4017868770959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DA228" s="132" t="s">
        <v>2424</v>
      </c>
    </row>
    <row r="229" spans="1:105" ht="12" customHeight="1" x14ac:dyDescent="0.25">
      <c r="A229" s="108" t="s">
        <v>53</v>
      </c>
      <c r="B229" s="98">
        <v>214.31639367840165</v>
      </c>
      <c r="C229" s="98">
        <v>182.11320211313264</v>
      </c>
      <c r="D229" s="98">
        <v>225.37182448177634</v>
      </c>
      <c r="E229" s="98">
        <v>178.42223614510468</v>
      </c>
      <c r="F229" s="98">
        <v>236.12546798677621</v>
      </c>
      <c r="G229" s="98">
        <v>194.05186559144198</v>
      </c>
      <c r="H229" s="98">
        <v>196.24079736702106</v>
      </c>
      <c r="I229" s="98">
        <v>189.08854295957821</v>
      </c>
      <c r="J229" s="98">
        <v>236.58655761947051</v>
      </c>
      <c r="K229" s="98">
        <v>196.91877790167555</v>
      </c>
      <c r="L229" s="98">
        <v>193.18623093108326</v>
      </c>
      <c r="M229" s="98">
        <v>246.24142242746191</v>
      </c>
      <c r="N229" s="98">
        <v>180.42141512933046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DA229" s="63" t="s">
        <v>2425</v>
      </c>
    </row>
    <row r="230" spans="1:105" ht="12" customHeight="1" x14ac:dyDescent="0.25">
      <c r="A230" s="108" t="s">
        <v>52</v>
      </c>
      <c r="B230" s="98">
        <v>975.11352932001114</v>
      </c>
      <c r="C230" s="98">
        <v>982.91690217638336</v>
      </c>
      <c r="D230" s="98">
        <v>999.58556247697345</v>
      </c>
      <c r="E230" s="98">
        <v>980.4865284289267</v>
      </c>
      <c r="F230" s="98">
        <v>988.45213531310912</v>
      </c>
      <c r="G230" s="98">
        <v>986.45979020942104</v>
      </c>
      <c r="H230" s="98">
        <v>978.85671468586725</v>
      </c>
      <c r="I230" s="98">
        <v>935.68327205738456</v>
      </c>
      <c r="J230" s="98">
        <v>875.92922828284804</v>
      </c>
      <c r="K230" s="98">
        <v>906.8990980061659</v>
      </c>
      <c r="L230" s="98">
        <v>979.09463403079712</v>
      </c>
      <c r="M230" s="98">
        <v>1017.3393209388572</v>
      </c>
      <c r="N230" s="98">
        <v>1020.9803717477653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DA230" s="63" t="s">
        <v>2426</v>
      </c>
    </row>
    <row r="231" spans="1:105" ht="12" customHeight="1" x14ac:dyDescent="0.25">
      <c r="A231" s="121" t="s">
        <v>54</v>
      </c>
      <c r="B231" s="122">
        <v>620.2220579815546</v>
      </c>
      <c r="C231" s="122">
        <v>631.99486175806635</v>
      </c>
      <c r="D231" s="122">
        <v>640.57857952339702</v>
      </c>
      <c r="E231" s="122">
        <v>602.04074770936154</v>
      </c>
      <c r="F231" s="122">
        <v>690.39856040377992</v>
      </c>
      <c r="G231" s="122">
        <v>593.7614176833489</v>
      </c>
      <c r="H231" s="122">
        <v>614.66143504501554</v>
      </c>
      <c r="I231" s="122">
        <v>569.5152779877011</v>
      </c>
      <c r="J231" s="122">
        <v>524.8493038981776</v>
      </c>
      <c r="K231" s="122">
        <v>521.82306756652167</v>
      </c>
      <c r="L231" s="122">
        <v>493.98762030353799</v>
      </c>
      <c r="M231" s="122">
        <v>494.89914629279258</v>
      </c>
      <c r="N231" s="122">
        <v>433.31060119053848</v>
      </c>
      <c r="O231" s="122">
        <v>0</v>
      </c>
      <c r="P231" s="122">
        <v>0</v>
      </c>
      <c r="Q231" s="122">
        <v>0</v>
      </c>
      <c r="R231" s="122">
        <v>0</v>
      </c>
      <c r="S231" s="122">
        <v>0</v>
      </c>
      <c r="T231" s="122">
        <v>0</v>
      </c>
      <c r="U231" s="122">
        <v>0</v>
      </c>
      <c r="V231" s="122">
        <v>0</v>
      </c>
      <c r="W231" s="122">
        <v>0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637.52383983748689</v>
      </c>
      <c r="C233" s="98">
        <v>622.77756623039704</v>
      </c>
      <c r="D233" s="98">
        <v>633.04125338797951</v>
      </c>
      <c r="E233" s="98">
        <v>619.58650443156841</v>
      </c>
      <c r="F233" s="98">
        <v>665.08757673550735</v>
      </c>
      <c r="G233" s="98">
        <v>622.98550292700736</v>
      </c>
      <c r="H233" s="98">
        <v>598.81282251254254</v>
      </c>
      <c r="I233" s="98">
        <v>546.25987320842569</v>
      </c>
      <c r="J233" s="98">
        <v>536.32148860633777</v>
      </c>
      <c r="K233" s="98">
        <v>510.174879134175</v>
      </c>
      <c r="L233" s="98">
        <v>497.95189377602645</v>
      </c>
      <c r="M233" s="98">
        <v>509.88287435796053</v>
      </c>
      <c r="N233" s="98">
        <v>442.1662510266018</v>
      </c>
      <c r="O233" s="98">
        <v>0</v>
      </c>
      <c r="P233" s="98">
        <v>0</v>
      </c>
      <c r="Q233" s="98">
        <v>0</v>
      </c>
      <c r="R233" s="98">
        <v>0</v>
      </c>
      <c r="S233" s="98">
        <v>0</v>
      </c>
      <c r="T233" s="98">
        <v>0</v>
      </c>
      <c r="U233" s="98">
        <v>0</v>
      </c>
      <c r="V233" s="98">
        <v>0</v>
      </c>
      <c r="W233" s="98">
        <v>0</v>
      </c>
      <c r="DA233" s="63" t="s">
        <v>2429</v>
      </c>
    </row>
    <row r="234" spans="1:105" ht="12" customHeight="1" x14ac:dyDescent="0.25">
      <c r="A234" s="109" t="s">
        <v>120</v>
      </c>
      <c r="B234" s="33">
        <v>608.74376218958514</v>
      </c>
      <c r="C234" s="33">
        <v>638.10964156077773</v>
      </c>
      <c r="D234" s="33">
        <v>645.57913003454553</v>
      </c>
      <c r="E234" s="33">
        <v>590.40040613402039</v>
      </c>
      <c r="F234" s="33">
        <v>707.19256198578648</v>
      </c>
      <c r="G234" s="33">
        <v>574.37266800858833</v>
      </c>
      <c r="H234" s="33">
        <v>624.46715206643091</v>
      </c>
      <c r="I234" s="33">
        <v>578.52179797713222</v>
      </c>
      <c r="J234" s="33">
        <v>520.40564754286493</v>
      </c>
      <c r="K234" s="33">
        <v>526.33457914558187</v>
      </c>
      <c r="L234" s="33">
        <v>492.45178746609514</v>
      </c>
      <c r="M234" s="33">
        <v>489.08885638264934</v>
      </c>
      <c r="N234" s="33">
        <v>429.87532226084403</v>
      </c>
      <c r="O234" s="33">
        <v>0</v>
      </c>
      <c r="P234" s="33">
        <v>0</v>
      </c>
      <c r="Q234" s="33">
        <v>0</v>
      </c>
      <c r="R234" s="33">
        <v>0</v>
      </c>
      <c r="S234" s="33">
        <v>0</v>
      </c>
      <c r="T234" s="33">
        <v>0</v>
      </c>
      <c r="U234" s="33">
        <v>0</v>
      </c>
      <c r="V234" s="33">
        <v>0</v>
      </c>
      <c r="W234" s="33">
        <v>0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3248.2173588499641</v>
      </c>
      <c r="C236" s="117">
        <f t="shared" si="110"/>
        <v>4398.0766413218016</v>
      </c>
      <c r="D236" s="117">
        <f t="shared" si="110"/>
        <v>2005.1066502656843</v>
      </c>
      <c r="E236" s="117">
        <f t="shared" si="110"/>
        <v>3241.58260627648</v>
      </c>
      <c r="F236" s="117">
        <f t="shared" si="110"/>
        <v>2807.1402025723091</v>
      </c>
      <c r="G236" s="117">
        <f t="shared" si="110"/>
        <v>3358.7430291042929</v>
      </c>
      <c r="H236" s="117">
        <f t="shared" si="110"/>
        <v>4043.0407845477598</v>
      </c>
      <c r="I236" s="117">
        <f t="shared" si="110"/>
        <v>3642.4265990203553</v>
      </c>
      <c r="J236" s="117">
        <f t="shared" si="110"/>
        <v>3480.6046326827704</v>
      </c>
      <c r="K236" s="117">
        <f t="shared" si="110"/>
        <v>3595.5274161019611</v>
      </c>
      <c r="L236" s="117">
        <f t="shared" si="110"/>
        <v>4028.9377981149237</v>
      </c>
      <c r="M236" s="117">
        <f t="shared" si="110"/>
        <v>4653.0125667053835</v>
      </c>
      <c r="N236" s="117">
        <f t="shared" si="110"/>
        <v>4682.0327578744609</v>
      </c>
      <c r="O236" s="117">
        <f t="shared" si="110"/>
        <v>0</v>
      </c>
      <c r="P236" s="117">
        <f t="shared" si="110"/>
        <v>0</v>
      </c>
      <c r="Q236" s="117">
        <f t="shared" si="110"/>
        <v>0</v>
      </c>
      <c r="R236" s="117">
        <f t="shared" ref="R236:V236" si="111">R237+R240+R242+R252</f>
        <v>0</v>
      </c>
      <c r="S236" s="117">
        <f t="shared" si="111"/>
        <v>0</v>
      </c>
      <c r="T236" s="117">
        <f t="shared" si="111"/>
        <v>0</v>
      </c>
      <c r="U236" s="117">
        <f t="shared" si="111"/>
        <v>0</v>
      </c>
      <c r="V236" s="117">
        <f t="shared" si="111"/>
        <v>0</v>
      </c>
      <c r="W236" s="117">
        <f t="shared" ref="W236" si="112">W237+W240+W242+W252</f>
        <v>0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2914.4190044704897</v>
      </c>
      <c r="C237" s="122">
        <f t="shared" si="113"/>
        <v>4062.4640404575875</v>
      </c>
      <c r="D237" s="122">
        <f t="shared" si="113"/>
        <v>1670.7782350940261</v>
      </c>
      <c r="E237" s="122">
        <f t="shared" si="113"/>
        <v>2912.2566115848913</v>
      </c>
      <c r="F237" s="122">
        <f t="shared" si="113"/>
        <v>2438.967252992888</v>
      </c>
      <c r="G237" s="122">
        <f t="shared" si="113"/>
        <v>3019.8912559391051</v>
      </c>
      <c r="H237" s="122">
        <f t="shared" si="113"/>
        <v>3739.615060798385</v>
      </c>
      <c r="I237" s="122">
        <f t="shared" si="113"/>
        <v>3546.5047197352014</v>
      </c>
      <c r="J237" s="122">
        <f t="shared" si="113"/>
        <v>3387.2766937833958</v>
      </c>
      <c r="K237" s="122">
        <f t="shared" si="113"/>
        <v>3504.0977266155073</v>
      </c>
      <c r="L237" s="122">
        <f t="shared" si="113"/>
        <v>3935.4917744117324</v>
      </c>
      <c r="M237" s="122">
        <f t="shared" si="113"/>
        <v>4553.0505208427676</v>
      </c>
      <c r="N237" s="122">
        <f t="shared" si="113"/>
        <v>4591.8567036343002</v>
      </c>
      <c r="O237" s="122">
        <f t="shared" si="113"/>
        <v>0</v>
      </c>
      <c r="P237" s="122">
        <f t="shared" si="113"/>
        <v>0</v>
      </c>
      <c r="Q237" s="122">
        <f t="shared" si="113"/>
        <v>0</v>
      </c>
      <c r="R237" s="122">
        <f t="shared" ref="R237:V237" si="114">SUM(R238:R239)</f>
        <v>0</v>
      </c>
      <c r="S237" s="122">
        <f t="shared" si="114"/>
        <v>0</v>
      </c>
      <c r="T237" s="122">
        <f t="shared" si="114"/>
        <v>0</v>
      </c>
      <c r="U237" s="122">
        <f t="shared" si="114"/>
        <v>0</v>
      </c>
      <c r="V237" s="122">
        <f t="shared" si="114"/>
        <v>0</v>
      </c>
      <c r="W237" s="122">
        <f t="shared" ref="W237" si="115">SUM(W238:W239)</f>
        <v>0</v>
      </c>
      <c r="DA237" s="130" t="s">
        <v>2580</v>
      </c>
    </row>
    <row r="238" spans="1:105" ht="12" customHeight="1" x14ac:dyDescent="0.25">
      <c r="A238" s="97" t="s">
        <v>51</v>
      </c>
      <c r="B238" s="98">
        <v>2914.4190044704897</v>
      </c>
      <c r="C238" s="98">
        <v>4062.4640404575875</v>
      </c>
      <c r="D238" s="98">
        <v>1670.7782350940261</v>
      </c>
      <c r="E238" s="98">
        <v>2912.2566115848913</v>
      </c>
      <c r="F238" s="98">
        <v>2438.967252992888</v>
      </c>
      <c r="G238" s="98">
        <v>3019.8912559391051</v>
      </c>
      <c r="H238" s="98">
        <v>3739.615060798385</v>
      </c>
      <c r="I238" s="98">
        <v>3546.5047197352014</v>
      </c>
      <c r="J238" s="98">
        <v>3387.2766937833958</v>
      </c>
      <c r="K238" s="98">
        <v>3504.0977266155073</v>
      </c>
      <c r="L238" s="98">
        <v>3935.4917744117324</v>
      </c>
      <c r="M238" s="98">
        <v>4553.0505208427676</v>
      </c>
      <c r="N238" s="98">
        <v>4591.8567036343002</v>
      </c>
      <c r="O238" s="98">
        <v>0</v>
      </c>
      <c r="P238" s="98">
        <v>0</v>
      </c>
      <c r="Q238" s="98">
        <v>0</v>
      </c>
      <c r="R238" s="98">
        <v>0</v>
      </c>
      <c r="S238" s="98">
        <v>0</v>
      </c>
      <c r="T238" s="98">
        <v>0</v>
      </c>
      <c r="U238" s="98">
        <v>0</v>
      </c>
      <c r="V238" s="98">
        <v>0</v>
      </c>
      <c r="W238" s="98">
        <v>0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240.28167290145464</v>
      </c>
      <c r="C242" s="122">
        <v>244.26018339183656</v>
      </c>
      <c r="D242" s="122">
        <v>241.46748170855938</v>
      </c>
      <c r="E242" s="122">
        <v>238.43960757026431</v>
      </c>
      <c r="F242" s="122">
        <v>270.60510463411947</v>
      </c>
      <c r="G242" s="122">
        <v>247.46486117022562</v>
      </c>
      <c r="H242" s="122">
        <v>219.3475135053485</v>
      </c>
      <c r="I242" s="122">
        <v>40.490436264113143</v>
      </c>
      <c r="J242" s="122">
        <v>38.899482635289957</v>
      </c>
      <c r="K242" s="122">
        <v>39.657353633346645</v>
      </c>
      <c r="L242" s="122">
        <v>42.904289441037911</v>
      </c>
      <c r="M242" s="122">
        <v>48.175167280453799</v>
      </c>
      <c r="N242" s="122">
        <v>45.254697985413586</v>
      </c>
      <c r="O242" s="122">
        <v>0</v>
      </c>
      <c r="P242" s="122">
        <v>0</v>
      </c>
      <c r="Q242" s="122">
        <v>0</v>
      </c>
      <c r="R242" s="122">
        <v>0</v>
      </c>
      <c r="S242" s="122">
        <v>0</v>
      </c>
      <c r="T242" s="122">
        <v>0</v>
      </c>
      <c r="U242" s="122">
        <v>0</v>
      </c>
      <c r="V242" s="122">
        <v>0</v>
      </c>
      <c r="W242" s="122">
        <v>0</v>
      </c>
      <c r="DA242" s="130" t="s">
        <v>2585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DA243" s="63" t="s">
        <v>2586</v>
      </c>
    </row>
    <row r="244" spans="1:105" ht="12" customHeight="1" x14ac:dyDescent="0.25">
      <c r="A244" s="97" t="s">
        <v>124</v>
      </c>
      <c r="B244" s="98">
        <v>474.70496718420566</v>
      </c>
      <c r="C244" s="98">
        <v>482.56898537824395</v>
      </c>
      <c r="D244" s="98">
        <v>477.04869685849502</v>
      </c>
      <c r="E244" s="98">
        <v>471.05700888421933</v>
      </c>
      <c r="F244" s="98">
        <v>534.585353821426</v>
      </c>
      <c r="G244" s="98">
        <v>488.86746114648793</v>
      </c>
      <c r="H244" s="98">
        <v>479.17004577393061</v>
      </c>
      <c r="I244" s="98">
        <v>419.97709103329873</v>
      </c>
      <c r="J244" s="98">
        <v>404.57085979291332</v>
      </c>
      <c r="K244" s="98">
        <v>412.65202174656963</v>
      </c>
      <c r="L244" s="98">
        <v>445.72204256633887</v>
      </c>
      <c r="M244" s="98">
        <v>500.76016451664856</v>
      </c>
      <c r="N244" s="98">
        <v>469.92886200881946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DA244" s="63" t="s">
        <v>2587</v>
      </c>
    </row>
    <row r="245" spans="1:105" ht="12" customHeight="1" x14ac:dyDescent="0.25">
      <c r="A245" s="97" t="s">
        <v>123</v>
      </c>
      <c r="B245" s="98">
        <v>85.523979833468857</v>
      </c>
      <c r="C245" s="98">
        <v>75.478315952812551</v>
      </c>
      <c r="D245" s="98">
        <v>87.74068175944177</v>
      </c>
      <c r="E245" s="98">
        <v>72.582285897136998</v>
      </c>
      <c r="F245" s="98">
        <v>103.15233394770925</v>
      </c>
      <c r="G245" s="98">
        <v>80.490971038534866</v>
      </c>
      <c r="H245" s="98">
        <v>80.345366377581854</v>
      </c>
      <c r="I245" s="98">
        <v>70.54939138243202</v>
      </c>
      <c r="J245" s="98">
        <v>85.660815409137896</v>
      </c>
      <c r="K245" s="98">
        <v>73.489550426399774</v>
      </c>
      <c r="L245" s="98">
        <v>73.544095148171778</v>
      </c>
      <c r="M245" s="98">
        <v>97.481051733402069</v>
      </c>
      <c r="N245" s="98">
        <v>70.871894080233204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85.523979833468857</v>
      </c>
      <c r="C246" s="101">
        <v>75.478315952812551</v>
      </c>
      <c r="D246" s="101">
        <v>87.74068175944177</v>
      </c>
      <c r="E246" s="101">
        <v>72.582285897136998</v>
      </c>
      <c r="F246" s="101">
        <v>103.15233394770925</v>
      </c>
      <c r="G246" s="101">
        <v>80.490971038534866</v>
      </c>
      <c r="H246" s="101">
        <v>80.345366377581854</v>
      </c>
      <c r="I246" s="101">
        <v>70.54939138243202</v>
      </c>
      <c r="J246" s="101">
        <v>85.660815409137896</v>
      </c>
      <c r="K246" s="101">
        <v>73.489550426399774</v>
      </c>
      <c r="L246" s="101">
        <v>73.544095148171778</v>
      </c>
      <c r="M246" s="101">
        <v>97.481051733402069</v>
      </c>
      <c r="N246" s="101">
        <v>70.871894080233204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93.516681478019649</v>
      </c>
      <c r="C252" s="122">
        <v>91.352417472378107</v>
      </c>
      <c r="D252" s="122">
        <v>92.860933463098903</v>
      </c>
      <c r="E252" s="122">
        <v>90.886387121324347</v>
      </c>
      <c r="F252" s="122">
        <v>97.567844945301871</v>
      </c>
      <c r="G252" s="122">
        <v>91.386911994962276</v>
      </c>
      <c r="H252" s="122">
        <v>84.078210244026209</v>
      </c>
      <c r="I252" s="122">
        <v>55.431443021040621</v>
      </c>
      <c r="J252" s="122">
        <v>54.42845626408441</v>
      </c>
      <c r="K252" s="122">
        <v>51.77233585310708</v>
      </c>
      <c r="L252" s="122">
        <v>50.541734262153575</v>
      </c>
      <c r="M252" s="122">
        <v>51.786878582162288</v>
      </c>
      <c r="N252" s="122">
        <v>44.921356254747579</v>
      </c>
      <c r="O252" s="122">
        <v>0</v>
      </c>
      <c r="P252" s="122">
        <v>0</v>
      </c>
      <c r="Q252" s="122">
        <v>0</v>
      </c>
      <c r="R252" s="122">
        <v>0</v>
      </c>
      <c r="S252" s="122">
        <v>0</v>
      </c>
      <c r="T252" s="122">
        <v>0</v>
      </c>
      <c r="U252" s="122">
        <v>0</v>
      </c>
      <c r="V252" s="122">
        <v>0</v>
      </c>
      <c r="W252" s="122">
        <v>0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234.47882883402463</v>
      </c>
      <c r="C254" s="98">
        <v>229.05520582733377</v>
      </c>
      <c r="D254" s="98">
        <v>232.83015069032461</v>
      </c>
      <c r="E254" s="98">
        <v>227.88154550818854</v>
      </c>
      <c r="F254" s="98">
        <v>244.61666579363467</v>
      </c>
      <c r="G254" s="98">
        <v>229.13168414868593</v>
      </c>
      <c r="H254" s="98">
        <v>219.97066702930678</v>
      </c>
      <c r="I254" s="98">
        <v>198.5589380431297</v>
      </c>
      <c r="J254" s="98">
        <v>194.94636622691669</v>
      </c>
      <c r="K254" s="98">
        <v>185.4423737177494</v>
      </c>
      <c r="L254" s="98">
        <v>180.99945824377176</v>
      </c>
      <c r="M254" s="98">
        <v>185.33623980497666</v>
      </c>
      <c r="N254" s="98">
        <v>160.72208431629412</v>
      </c>
      <c r="O254" s="98">
        <v>0</v>
      </c>
      <c r="P254" s="98">
        <v>0</v>
      </c>
      <c r="Q254" s="98">
        <v>0</v>
      </c>
      <c r="R254" s="98">
        <v>0</v>
      </c>
      <c r="S254" s="98">
        <v>0</v>
      </c>
      <c r="T254" s="98">
        <v>0</v>
      </c>
      <c r="U254" s="98">
        <v>0</v>
      </c>
      <c r="V254" s="98">
        <v>0</v>
      </c>
      <c r="W254" s="98">
        <v>0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113.76604126641587</v>
      </c>
      <c r="C257" s="118">
        <f t="shared" si="117"/>
        <v>146.19744314906885</v>
      </c>
      <c r="D257" s="118">
        <f t="shared" si="117"/>
        <v>79.598716660764524</v>
      </c>
      <c r="E257" s="118">
        <f t="shared" si="117"/>
        <v>114.92946374006746</v>
      </c>
      <c r="F257" s="118">
        <f t="shared" si="117"/>
        <v>113.03298108418963</v>
      </c>
      <c r="G257" s="118">
        <f t="shared" si="117"/>
        <v>129.26474216287468</v>
      </c>
      <c r="H257" s="118">
        <f t="shared" si="117"/>
        <v>152.40789994291632</v>
      </c>
      <c r="I257" s="118">
        <f t="shared" si="117"/>
        <v>140.75055452391422</v>
      </c>
      <c r="J257" s="118">
        <f t="shared" si="117"/>
        <v>135.35475278186291</v>
      </c>
      <c r="K257" s="118">
        <f t="shared" si="117"/>
        <v>137.77695667655809</v>
      </c>
      <c r="L257" s="118">
        <f t="shared" si="117"/>
        <v>151.9320628463654</v>
      </c>
      <c r="M257" s="118">
        <f t="shared" si="117"/>
        <v>173.48461521322972</v>
      </c>
      <c r="N257" s="118">
        <f t="shared" si="117"/>
        <v>172.378132002651</v>
      </c>
      <c r="O257" s="118">
        <f t="shared" si="117"/>
        <v>0</v>
      </c>
      <c r="P257" s="118">
        <f t="shared" si="117"/>
        <v>0</v>
      </c>
      <c r="Q257" s="118">
        <f t="shared" si="117"/>
        <v>0</v>
      </c>
      <c r="R257" s="118">
        <f t="shared" ref="R257:V257" si="118">R258+R261+R263+R273</f>
        <v>0</v>
      </c>
      <c r="S257" s="118">
        <f t="shared" si="118"/>
        <v>0</v>
      </c>
      <c r="T257" s="118">
        <f t="shared" si="118"/>
        <v>0</v>
      </c>
      <c r="U257" s="118">
        <f t="shared" si="118"/>
        <v>0</v>
      </c>
      <c r="V257" s="118">
        <f t="shared" si="118"/>
        <v>0</v>
      </c>
      <c r="W257" s="118">
        <f t="shared" ref="W257" si="119">W258+W261+W263+W273</f>
        <v>0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82.158442697173058</v>
      </c>
      <c r="C258" s="123">
        <f t="shared" si="120"/>
        <v>114.33455873583168</v>
      </c>
      <c r="D258" s="123">
        <f t="shared" si="120"/>
        <v>47.122849435267725</v>
      </c>
      <c r="E258" s="123">
        <f t="shared" si="120"/>
        <v>82.006054999381377</v>
      </c>
      <c r="F258" s="123">
        <f t="shared" si="120"/>
        <v>77.566613820374471</v>
      </c>
      <c r="G258" s="123">
        <f t="shared" si="120"/>
        <v>96.78896575483499</v>
      </c>
      <c r="H258" s="123">
        <f t="shared" si="120"/>
        <v>120.40795839490093</v>
      </c>
      <c r="I258" s="123">
        <f t="shared" si="120"/>
        <v>113.60241205919499</v>
      </c>
      <c r="J258" s="123">
        <f t="shared" si="120"/>
        <v>109.02753696066083</v>
      </c>
      <c r="K258" s="123">
        <f t="shared" si="120"/>
        <v>112.08372848146746</v>
      </c>
      <c r="L258" s="123">
        <f t="shared" si="120"/>
        <v>125.86707297960889</v>
      </c>
      <c r="M258" s="123">
        <f t="shared" si="120"/>
        <v>145.74683971902351</v>
      </c>
      <c r="N258" s="123">
        <f t="shared" si="120"/>
        <v>146.07717419507759</v>
      </c>
      <c r="O258" s="123">
        <f t="shared" si="120"/>
        <v>0</v>
      </c>
      <c r="P258" s="123">
        <f t="shared" si="120"/>
        <v>0</v>
      </c>
      <c r="Q258" s="123">
        <f t="shared" si="120"/>
        <v>0</v>
      </c>
      <c r="R258" s="123">
        <f t="shared" ref="R258:V258" si="121">SUM(R259:R260)</f>
        <v>0</v>
      </c>
      <c r="S258" s="123">
        <f t="shared" si="121"/>
        <v>0</v>
      </c>
      <c r="T258" s="123">
        <f t="shared" si="121"/>
        <v>0</v>
      </c>
      <c r="U258" s="123">
        <f t="shared" si="121"/>
        <v>0</v>
      </c>
      <c r="V258" s="123">
        <f t="shared" si="121"/>
        <v>0</v>
      </c>
      <c r="W258" s="123">
        <f t="shared" ref="W258" si="122">SUM(W259:W260)</f>
        <v>0</v>
      </c>
      <c r="DA258" s="130" t="s">
        <v>2748</v>
      </c>
    </row>
    <row r="259" spans="1:105" ht="12" customHeight="1" x14ac:dyDescent="0.25">
      <c r="A259" s="97" t="s">
        <v>51</v>
      </c>
      <c r="B259" s="99">
        <v>81.655810635892323</v>
      </c>
      <c r="C259" s="99">
        <v>113.6538700318448</v>
      </c>
      <c r="D259" s="99">
        <v>46.845729365315258</v>
      </c>
      <c r="E259" s="99">
        <v>81.57039680002795</v>
      </c>
      <c r="F259" s="99">
        <v>77.130923895699169</v>
      </c>
      <c r="G259" s="99">
        <v>96.252902568610992</v>
      </c>
      <c r="H259" s="99">
        <v>119.76139761227165</v>
      </c>
      <c r="I259" s="99">
        <v>113.00857937426002</v>
      </c>
      <c r="J259" s="99">
        <v>108.48319599221681</v>
      </c>
      <c r="K259" s="99">
        <v>111.53177008940143</v>
      </c>
      <c r="L259" s="99">
        <v>125.2309643677512</v>
      </c>
      <c r="M259" s="99">
        <v>145.01421178640859</v>
      </c>
      <c r="N259" s="99">
        <v>145.3880044305576</v>
      </c>
      <c r="O259" s="99">
        <v>0</v>
      </c>
      <c r="P259" s="99">
        <v>0</v>
      </c>
      <c r="Q259" s="99">
        <v>0</v>
      </c>
      <c r="R259" s="99">
        <v>0</v>
      </c>
      <c r="S259" s="99">
        <v>0</v>
      </c>
      <c r="T259" s="99">
        <v>0</v>
      </c>
      <c r="U259" s="99">
        <v>0</v>
      </c>
      <c r="V259" s="99">
        <v>0</v>
      </c>
      <c r="W259" s="99">
        <v>0</v>
      </c>
      <c r="DA259" s="63" t="s">
        <v>2749</v>
      </c>
    </row>
    <row r="260" spans="1:105" ht="12" customHeight="1" x14ac:dyDescent="0.25">
      <c r="A260" s="97" t="s">
        <v>53</v>
      </c>
      <c r="B260" s="99">
        <v>0.5026320612807379</v>
      </c>
      <c r="C260" s="99">
        <v>0.68068870398687198</v>
      </c>
      <c r="D260" s="99">
        <v>0.27712006995246641</v>
      </c>
      <c r="E260" s="99">
        <v>0.43565819935342498</v>
      </c>
      <c r="F260" s="99">
        <v>0.43568992467530876</v>
      </c>
      <c r="G260" s="99">
        <v>0.53606318622399984</v>
      </c>
      <c r="H260" s="99">
        <v>0.64656078262927563</v>
      </c>
      <c r="I260" s="99">
        <v>0.59383268493496821</v>
      </c>
      <c r="J260" s="99">
        <v>0.54434096844401814</v>
      </c>
      <c r="K260" s="99">
        <v>0.5519583920660196</v>
      </c>
      <c r="L260" s="99">
        <v>0.63610861185769174</v>
      </c>
      <c r="M260" s="99">
        <v>0.73262793261491432</v>
      </c>
      <c r="N260" s="99">
        <v>0.68916976451999601</v>
      </c>
      <c r="O260" s="99">
        <v>0</v>
      </c>
      <c r="P260" s="99">
        <v>0</v>
      </c>
      <c r="Q260" s="99">
        <v>0</v>
      </c>
      <c r="R260" s="99">
        <v>0</v>
      </c>
      <c r="S260" s="99">
        <v>0</v>
      </c>
      <c r="T260" s="99">
        <v>0</v>
      </c>
      <c r="U260" s="99">
        <v>0</v>
      </c>
      <c r="V260" s="99">
        <v>0</v>
      </c>
      <c r="W260" s="99">
        <v>0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0.3443069198305318</v>
      </c>
      <c r="C261" s="123">
        <f t="shared" si="123"/>
        <v>0.48183156528158116</v>
      </c>
      <c r="D261" s="123">
        <f t="shared" si="123"/>
        <v>0.59851735325744471</v>
      </c>
      <c r="E261" s="123">
        <f t="shared" si="123"/>
        <v>2.341984203405175</v>
      </c>
      <c r="F261" s="123">
        <f t="shared" si="123"/>
        <v>1.5051749039098021</v>
      </c>
      <c r="G261" s="123">
        <f t="shared" si="123"/>
        <v>1.4693312015571041</v>
      </c>
      <c r="H261" s="123">
        <f t="shared" si="123"/>
        <v>1.3817395886602413</v>
      </c>
      <c r="I261" s="123">
        <f t="shared" si="123"/>
        <v>0.93421402182218138</v>
      </c>
      <c r="J261" s="123">
        <f t="shared" si="123"/>
        <v>0.99367442652765103</v>
      </c>
      <c r="K261" s="123">
        <f t="shared" si="123"/>
        <v>0.58963863249790094</v>
      </c>
      <c r="L261" s="123">
        <f t="shared" si="123"/>
        <v>0.30091896052254463</v>
      </c>
      <c r="M261" s="123">
        <f t="shared" si="123"/>
        <v>0.44367493047504775</v>
      </c>
      <c r="N261" s="123">
        <f t="shared" si="123"/>
        <v>1.0277833082633954</v>
      </c>
      <c r="O261" s="123">
        <f t="shared" si="123"/>
        <v>0</v>
      </c>
      <c r="P261" s="123">
        <f t="shared" si="123"/>
        <v>0</v>
      </c>
      <c r="Q261" s="123">
        <f t="shared" si="123"/>
        <v>0</v>
      </c>
      <c r="R261" s="123">
        <f t="shared" si="123"/>
        <v>0</v>
      </c>
      <c r="S261" s="123">
        <f t="shared" si="123"/>
        <v>0</v>
      </c>
      <c r="T261" s="123">
        <f t="shared" si="123"/>
        <v>0</v>
      </c>
      <c r="U261" s="123">
        <f t="shared" si="123"/>
        <v>0</v>
      </c>
      <c r="V261" s="123">
        <f t="shared" si="123"/>
        <v>0</v>
      </c>
      <c r="W261" s="123">
        <f t="shared" si="123"/>
        <v>0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0.3443069198305318</v>
      </c>
      <c r="C262" s="99">
        <f>RES_hhdet_fecs!C8</f>
        <v>0.48183156528158116</v>
      </c>
      <c r="D262" s="99">
        <f>RES_hhdet_fecs!D8</f>
        <v>0.59851735325744471</v>
      </c>
      <c r="E262" s="99">
        <f>RES_hhdet_fecs!E8</f>
        <v>2.341984203405175</v>
      </c>
      <c r="F262" s="99">
        <f>RES_hhdet_fecs!F8</f>
        <v>1.5051749039098021</v>
      </c>
      <c r="G262" s="99">
        <f>RES_hhdet_fecs!G8</f>
        <v>1.4693312015571041</v>
      </c>
      <c r="H262" s="99">
        <f>RES_hhdet_fecs!H8</f>
        <v>1.3817395886602413</v>
      </c>
      <c r="I262" s="99">
        <f>RES_hhdet_fecs!I8</f>
        <v>0.93421402182218138</v>
      </c>
      <c r="J262" s="99">
        <f>RES_hhdet_fecs!J8</f>
        <v>0.99367442652765103</v>
      </c>
      <c r="K262" s="99">
        <f>RES_hhdet_fecs!K8</f>
        <v>0.58963863249790094</v>
      </c>
      <c r="L262" s="99">
        <f>RES_hhdet_fecs!L8</f>
        <v>0.30091896052254463</v>
      </c>
      <c r="M262" s="99">
        <f>RES_hhdet_fecs!M8</f>
        <v>0.44367493047504775</v>
      </c>
      <c r="N262" s="99">
        <f>RES_hhdet_fecs!N8</f>
        <v>1.0277833082633954</v>
      </c>
      <c r="O262" s="99">
        <f>RES_hhdet_fecs!O8</f>
        <v>0</v>
      </c>
      <c r="P262" s="99">
        <f>RES_hhdet_fecs!P8</f>
        <v>0</v>
      </c>
      <c r="Q262" s="99">
        <f>RES_hhdet_fecs!Q8</f>
        <v>0</v>
      </c>
      <c r="R262" s="99">
        <f>RES_hhdet_fecs!R8</f>
        <v>0</v>
      </c>
      <c r="S262" s="99">
        <f>RES_hhdet_fecs!S8</f>
        <v>0</v>
      </c>
      <c r="T262" s="99">
        <f>RES_hhdet_fecs!T8</f>
        <v>0</v>
      </c>
      <c r="U262" s="99">
        <f>RES_hhdet_fecs!U8</f>
        <v>0</v>
      </c>
      <c r="V262" s="99">
        <f>RES_hhdet_fecs!V8</f>
        <v>0</v>
      </c>
      <c r="W262" s="99">
        <f>RES_hhdet_fecs!W8</f>
        <v>0</v>
      </c>
      <c r="DA262" s="63" t="s">
        <v>2752</v>
      </c>
    </row>
    <row r="263" spans="1:105" ht="12" customHeight="1" x14ac:dyDescent="0.25">
      <c r="A263" s="121" t="s">
        <v>55</v>
      </c>
      <c r="B263" s="123">
        <v>21.568881761011312</v>
      </c>
      <c r="C263" s="123">
        <v>21.542195887903059</v>
      </c>
      <c r="D263" s="123">
        <v>21.906903196588285</v>
      </c>
      <c r="E263" s="123">
        <v>21.184907876604871</v>
      </c>
      <c r="F263" s="123">
        <v>23.256321148436101</v>
      </c>
      <c r="G263" s="123">
        <v>21.744617316000991</v>
      </c>
      <c r="H263" s="123">
        <v>21.166337821483815</v>
      </c>
      <c r="I263" s="123">
        <v>17.841612530361981</v>
      </c>
      <c r="J263" s="123">
        <v>17.597984974576665</v>
      </c>
      <c r="K263" s="123">
        <v>17.450391634084966</v>
      </c>
      <c r="L263" s="123">
        <v>18.51772779743489</v>
      </c>
      <c r="M263" s="123">
        <v>20.042462144612987</v>
      </c>
      <c r="N263" s="123">
        <v>18.945015998837459</v>
      </c>
      <c r="O263" s="123">
        <v>0</v>
      </c>
      <c r="P263" s="123">
        <v>0</v>
      </c>
      <c r="Q263" s="123">
        <v>0</v>
      </c>
      <c r="R263" s="123">
        <v>0</v>
      </c>
      <c r="S263" s="123">
        <v>0</v>
      </c>
      <c r="T263" s="123">
        <v>0</v>
      </c>
      <c r="U263" s="123">
        <v>0</v>
      </c>
      <c r="V263" s="123">
        <v>0</v>
      </c>
      <c r="W263" s="123">
        <v>0</v>
      </c>
      <c r="DA263" s="130" t="s">
        <v>2753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2754</v>
      </c>
    </row>
    <row r="265" spans="1:105" ht="12" customHeight="1" x14ac:dyDescent="0.25">
      <c r="A265" s="97" t="s">
        <v>124</v>
      </c>
      <c r="B265" s="99">
        <v>22.71557310417964</v>
      </c>
      <c r="C265" s="99">
        <v>23.082914680880563</v>
      </c>
      <c r="D265" s="99">
        <v>22.808635020282662</v>
      </c>
      <c r="E265" s="99">
        <v>22.50576145187128</v>
      </c>
      <c r="F265" s="99">
        <v>25.516177156898124</v>
      </c>
      <c r="G265" s="99">
        <v>23.303038940388387</v>
      </c>
      <c r="H265" s="99">
        <v>22.812598476951319</v>
      </c>
      <c r="I265" s="99">
        <v>19.965972746706743</v>
      </c>
      <c r="J265" s="99">
        <v>19.202444100602094</v>
      </c>
      <c r="K265" s="99">
        <v>19.547461779926238</v>
      </c>
      <c r="L265" s="99">
        <v>21.075034193529781</v>
      </c>
      <c r="M265" s="99">
        <v>23.614936003639052</v>
      </c>
      <c r="N265" s="99">
        <v>22.10163541157873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2755</v>
      </c>
    </row>
    <row r="266" spans="1:105" ht="12" customHeight="1" x14ac:dyDescent="0.25">
      <c r="A266" s="97" t="s">
        <v>123</v>
      </c>
      <c r="B266" s="99">
        <v>14.573863178740435</v>
      </c>
      <c r="C266" s="99">
        <v>14.570337225835916</v>
      </c>
      <c r="D266" s="99">
        <v>14.671680378050571</v>
      </c>
      <c r="E266" s="99">
        <v>14.184690890626607</v>
      </c>
      <c r="F266" s="99">
        <v>16.517170729316483</v>
      </c>
      <c r="G266" s="99">
        <v>14.801563787236107</v>
      </c>
      <c r="H266" s="99">
        <v>14.554767522714613</v>
      </c>
      <c r="I266" s="99">
        <v>13.238315094389298</v>
      </c>
      <c r="J266" s="99">
        <v>13.072461863196349</v>
      </c>
      <c r="K266" s="99">
        <v>13.036988087976363</v>
      </c>
      <c r="L266" s="99">
        <v>13.94001842241509</v>
      </c>
      <c r="M266" s="99">
        <v>15.898022271976078</v>
      </c>
      <c r="N266" s="99">
        <v>14.485264899899143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4.0924918641386085</v>
      </c>
      <c r="C267" s="102">
        <v>3.6103843806491467</v>
      </c>
      <c r="D267" s="102">
        <v>4.1950542991955819</v>
      </c>
      <c r="E267" s="102">
        <v>3.4677747729553201</v>
      </c>
      <c r="F267" s="102">
        <v>4.9235415978801447</v>
      </c>
      <c r="G267" s="102">
        <v>3.8367950038274441</v>
      </c>
      <c r="H267" s="102">
        <v>3.8251276322895689</v>
      </c>
      <c r="I267" s="102">
        <v>3.353962051055547</v>
      </c>
      <c r="J267" s="102">
        <v>4.065782247263023</v>
      </c>
      <c r="K267" s="102">
        <v>3.4812241367528287</v>
      </c>
      <c r="L267" s="102">
        <v>3.4773786619476921</v>
      </c>
      <c r="M267" s="102">
        <v>4.597028600455265</v>
      </c>
      <c r="N267" s="102">
        <v>3.3332380505284691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10.481371314601828</v>
      </c>
      <c r="C268" s="105">
        <v>10.95995284518677</v>
      </c>
      <c r="D268" s="105">
        <v>10.476626078854988</v>
      </c>
      <c r="E268" s="105">
        <v>10.716916117671287</v>
      </c>
      <c r="F268" s="105">
        <v>11.593629131436339</v>
      </c>
      <c r="G268" s="105">
        <v>10.964768783408664</v>
      </c>
      <c r="H268" s="105">
        <v>10.729639890425045</v>
      </c>
      <c r="I268" s="105">
        <v>9.8843530433337516</v>
      </c>
      <c r="J268" s="105">
        <v>9.006679615933324</v>
      </c>
      <c r="K268" s="105">
        <v>9.5557639512235362</v>
      </c>
      <c r="L268" s="105">
        <v>10.462639760467397</v>
      </c>
      <c r="M268" s="105">
        <v>11.300993671520811</v>
      </c>
      <c r="N268" s="105">
        <v>11.152026849370673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20.504934266900921</v>
      </c>
      <c r="C269" s="102">
        <v>20.075195580758898</v>
      </c>
      <c r="D269" s="102">
        <v>21.096863777551174</v>
      </c>
      <c r="E269" s="102">
        <v>19.94249768727903</v>
      </c>
      <c r="F269" s="102">
        <v>21.05179666186671</v>
      </c>
      <c r="G269" s="102">
        <v>20.259089359360946</v>
      </c>
      <c r="H269" s="102">
        <v>19.952220432677212</v>
      </c>
      <c r="I269" s="102">
        <v>18.337438154302472</v>
      </c>
      <c r="J269" s="102">
        <v>18.103256460822077</v>
      </c>
      <c r="K269" s="102">
        <v>17.926246787528488</v>
      </c>
      <c r="L269" s="102">
        <v>18.997733871722378</v>
      </c>
      <c r="M269" s="102">
        <v>20.443348786934578</v>
      </c>
      <c r="N269" s="102">
        <v>19.392702761928938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2759</v>
      </c>
    </row>
    <row r="270" spans="1:105" ht="12" customHeight="1" x14ac:dyDescent="0.25">
      <c r="A270" s="107" t="s">
        <v>121</v>
      </c>
      <c r="B270" s="105">
        <v>14.294202393516915</v>
      </c>
      <c r="C270" s="105">
        <v>13.818496925681687</v>
      </c>
      <c r="D270" s="105">
        <v>14.738466920494345</v>
      </c>
      <c r="E270" s="105">
        <v>13.712340260071404</v>
      </c>
      <c r="F270" s="105">
        <v>14.777643248526168</v>
      </c>
      <c r="G270" s="105">
        <v>14.013923852767636</v>
      </c>
      <c r="H270" s="105">
        <v>13.873388367087243</v>
      </c>
      <c r="I270" s="105">
        <v>13.190024537033047</v>
      </c>
      <c r="J270" s="105">
        <v>13.298171609671172</v>
      </c>
      <c r="K270" s="105">
        <v>12.960332890483778</v>
      </c>
      <c r="L270" s="105">
        <v>13.6512746838411</v>
      </c>
      <c r="M270" s="105">
        <v>14.883661708508617</v>
      </c>
      <c r="N270" s="105">
        <v>13.820235641732545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2760</v>
      </c>
    </row>
    <row r="271" spans="1:105" ht="12" customHeight="1" x14ac:dyDescent="0.25">
      <c r="A271" s="108" t="s">
        <v>53</v>
      </c>
      <c r="B271" s="99">
        <v>3.6946637037823633</v>
      </c>
      <c r="C271" s="99">
        <v>3.1382841952438763</v>
      </c>
      <c r="D271" s="99">
        <v>3.882002417669685</v>
      </c>
      <c r="E271" s="99">
        <v>3.0710636552293411</v>
      </c>
      <c r="F271" s="99">
        <v>4.0603267417228839</v>
      </c>
      <c r="G271" s="99">
        <v>3.3324132347523365</v>
      </c>
      <c r="H271" s="99">
        <v>3.2872862364328785</v>
      </c>
      <c r="I271" s="99">
        <v>3.0852739543839234</v>
      </c>
      <c r="J271" s="99">
        <v>3.8540235000953023</v>
      </c>
      <c r="K271" s="99">
        <v>3.2015147374555015</v>
      </c>
      <c r="L271" s="99">
        <v>3.1350294209666747</v>
      </c>
      <c r="M271" s="99">
        <v>3.985463803335572</v>
      </c>
      <c r="N271" s="99">
        <v>2.9123256871624035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2761</v>
      </c>
    </row>
    <row r="272" spans="1:105" ht="12" customHeight="1" x14ac:dyDescent="0.25">
      <c r="A272" s="108" t="s">
        <v>52</v>
      </c>
      <c r="B272" s="99">
        <v>10.599538689734555</v>
      </c>
      <c r="C272" s="99">
        <v>10.680212730437809</v>
      </c>
      <c r="D272" s="99">
        <v>10.856464502824663</v>
      </c>
      <c r="E272" s="99">
        <v>10.641276604842062</v>
      </c>
      <c r="F272" s="99">
        <v>10.717316506803286</v>
      </c>
      <c r="G272" s="99">
        <v>10.681510618015301</v>
      </c>
      <c r="H272" s="99">
        <v>10.586102130654362</v>
      </c>
      <c r="I272" s="99">
        <v>10.104750582649126</v>
      </c>
      <c r="J272" s="99">
        <v>9.4441481095758704</v>
      </c>
      <c r="K272" s="99">
        <v>9.7588181530282778</v>
      </c>
      <c r="L272" s="99">
        <v>10.516245262874428</v>
      </c>
      <c r="M272" s="99">
        <v>10.898197905173047</v>
      </c>
      <c r="N272" s="99">
        <v>10.907909954570142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2762</v>
      </c>
    </row>
    <row r="273" spans="1:105" ht="12" customHeight="1" x14ac:dyDescent="0.25">
      <c r="A273" s="121" t="s">
        <v>54</v>
      </c>
      <c r="B273" s="123">
        <v>9.694409888400962</v>
      </c>
      <c r="C273" s="123">
        <v>9.8388569600525475</v>
      </c>
      <c r="D273" s="123">
        <v>9.970446675651079</v>
      </c>
      <c r="E273" s="123">
        <v>9.3965166606760473</v>
      </c>
      <c r="F273" s="123">
        <v>10.704871211469257</v>
      </c>
      <c r="G273" s="123">
        <v>9.2618278904815821</v>
      </c>
      <c r="H273" s="123">
        <v>9.4518641378713291</v>
      </c>
      <c r="I273" s="123">
        <v>8.3723159125350843</v>
      </c>
      <c r="J273" s="123">
        <v>7.7355564200977751</v>
      </c>
      <c r="K273" s="123">
        <v>7.6531979285077822</v>
      </c>
      <c r="L273" s="123">
        <v>7.2463431087990537</v>
      </c>
      <c r="M273" s="123">
        <v>7.2516384191181622</v>
      </c>
      <c r="N273" s="123">
        <v>6.3281585004725773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11.220276479000635</v>
      </c>
      <c r="C275" s="99">
        <v>10.956488986086942</v>
      </c>
      <c r="D275" s="99">
        <v>11.132066734034638</v>
      </c>
      <c r="E275" s="99">
        <v>10.887530820609454</v>
      </c>
      <c r="F275" s="99">
        <v>11.675744827841109</v>
      </c>
      <c r="G275" s="99">
        <v>10.922110761210273</v>
      </c>
      <c r="H275" s="99">
        <v>10.472487894233351</v>
      </c>
      <c r="I275" s="99">
        <v>9.4396157081573602</v>
      </c>
      <c r="J275" s="99">
        <v>9.252882676730648</v>
      </c>
      <c r="K275" s="99">
        <v>8.7844661399787203</v>
      </c>
      <c r="L275" s="99">
        <v>8.5581806758639623</v>
      </c>
      <c r="M275" s="99">
        <v>8.7401190275871361</v>
      </c>
      <c r="N275" s="99">
        <v>7.5590609501254278</v>
      </c>
      <c r="O275" s="99">
        <v>0</v>
      </c>
      <c r="P275" s="99">
        <v>0</v>
      </c>
      <c r="Q275" s="99">
        <v>0</v>
      </c>
      <c r="R275" s="99">
        <v>0</v>
      </c>
      <c r="S275" s="99">
        <v>0</v>
      </c>
      <c r="T275" s="99">
        <v>0</v>
      </c>
      <c r="U275" s="99">
        <v>0</v>
      </c>
      <c r="V275" s="99">
        <v>0</v>
      </c>
      <c r="W275" s="99">
        <v>0</v>
      </c>
      <c r="DA275" s="63" t="s">
        <v>2765</v>
      </c>
    </row>
    <row r="276" spans="1:105" ht="12" customHeight="1" x14ac:dyDescent="0.25">
      <c r="A276" s="109" t="s">
        <v>120</v>
      </c>
      <c r="B276" s="110">
        <v>8.6821240896419329</v>
      </c>
      <c r="C276" s="110">
        <v>9.0974167274872091</v>
      </c>
      <c r="D276" s="110">
        <v>9.1997834892174328</v>
      </c>
      <c r="E276" s="110">
        <v>8.4073365192844403</v>
      </c>
      <c r="F276" s="110">
        <v>10.060690279468758</v>
      </c>
      <c r="G276" s="110">
        <v>8.1603114973607092</v>
      </c>
      <c r="H276" s="110">
        <v>8.8203925992925321</v>
      </c>
      <c r="I276" s="110">
        <v>7.9589643912339278</v>
      </c>
      <c r="J276" s="110">
        <v>7.1478325789209913</v>
      </c>
      <c r="K276" s="110">
        <v>7.2150414147531814</v>
      </c>
      <c r="L276" s="110">
        <v>6.7381129811674665</v>
      </c>
      <c r="M276" s="110">
        <v>6.6744453585382679</v>
      </c>
      <c r="N276" s="110">
        <v>5.8506674830904659</v>
      </c>
      <c r="O276" s="110">
        <v>0</v>
      </c>
      <c r="P276" s="110">
        <v>0</v>
      </c>
      <c r="Q276" s="110">
        <v>0</v>
      </c>
      <c r="R276" s="110">
        <v>0</v>
      </c>
      <c r="S276" s="110">
        <v>0</v>
      </c>
      <c r="T276" s="110">
        <v>0</v>
      </c>
      <c r="U276" s="110">
        <v>0</v>
      </c>
      <c r="V276" s="110">
        <v>0</v>
      </c>
      <c r="W276" s="110">
        <v>0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69.414735507092701</v>
      </c>
      <c r="C278" s="118">
        <f t="shared" si="124"/>
        <v>89.049678488461453</v>
      </c>
      <c r="D278" s="118">
        <f t="shared" si="124"/>
        <v>49.388493459984431</v>
      </c>
      <c r="E278" s="118">
        <f t="shared" si="124"/>
        <v>72.801490828767427</v>
      </c>
      <c r="F278" s="118">
        <f t="shared" si="124"/>
        <v>70.737357246325729</v>
      </c>
      <c r="G278" s="118">
        <f t="shared" si="124"/>
        <v>80.341645638589313</v>
      </c>
      <c r="H278" s="118">
        <f t="shared" si="124"/>
        <v>94.552362464917735</v>
      </c>
      <c r="I278" s="118">
        <f t="shared" si="124"/>
        <v>88.460587968817379</v>
      </c>
      <c r="J278" s="118">
        <f t="shared" si="124"/>
        <v>85.20929658143919</v>
      </c>
      <c r="K278" s="118">
        <f t="shared" si="124"/>
        <v>86.022471204874194</v>
      </c>
      <c r="L278" s="118">
        <f t="shared" si="124"/>
        <v>94.043924559200775</v>
      </c>
      <c r="M278" s="118">
        <f t="shared" si="124"/>
        <v>107.38261663996995</v>
      </c>
      <c r="N278" s="118">
        <f t="shared" si="124"/>
        <v>107.93369848099948</v>
      </c>
      <c r="O278" s="118">
        <f t="shared" si="124"/>
        <v>0</v>
      </c>
      <c r="P278" s="118">
        <f t="shared" si="124"/>
        <v>0</v>
      </c>
      <c r="Q278" s="118">
        <f t="shared" si="124"/>
        <v>0</v>
      </c>
      <c r="R278" s="118">
        <f t="shared" ref="R278:V278" si="125">R279+R282+R284+R294</f>
        <v>0</v>
      </c>
      <c r="S278" s="118">
        <f t="shared" si="125"/>
        <v>0</v>
      </c>
      <c r="T278" s="118">
        <f t="shared" si="125"/>
        <v>0</v>
      </c>
      <c r="U278" s="118">
        <f t="shared" si="125"/>
        <v>0</v>
      </c>
      <c r="V278" s="118">
        <f t="shared" si="125"/>
        <v>0</v>
      </c>
      <c r="W278" s="118">
        <f t="shared" ref="W278" si="126">W279+W282+W284+W294</f>
        <v>0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49.198443380868426</v>
      </c>
      <c r="C279" s="123">
        <f t="shared" si="127"/>
        <v>68.458687204181118</v>
      </c>
      <c r="D279" s="123">
        <f t="shared" si="127"/>
        <v>28.21378226872498</v>
      </c>
      <c r="E279" s="123">
        <f t="shared" si="127"/>
        <v>49.080532592310369</v>
      </c>
      <c r="F279" s="123">
        <f t="shared" si="127"/>
        <v>46.433064608498377</v>
      </c>
      <c r="G279" s="123">
        <f t="shared" si="127"/>
        <v>57.936916180554434</v>
      </c>
      <c r="H279" s="123">
        <f t="shared" si="127"/>
        <v>72.06681092872067</v>
      </c>
      <c r="I279" s="123">
        <f t="shared" si="127"/>
        <v>67.987009188221279</v>
      </c>
      <c r="J279" s="123">
        <f t="shared" si="127"/>
        <v>65.238784661356263</v>
      </c>
      <c r="K279" s="123">
        <f t="shared" si="127"/>
        <v>67.064433011059492</v>
      </c>
      <c r="L279" s="123">
        <f t="shared" si="127"/>
        <v>75.318159585723237</v>
      </c>
      <c r="M279" s="123">
        <f t="shared" si="127"/>
        <v>87.21250781890582</v>
      </c>
      <c r="N279" s="123">
        <f t="shared" si="127"/>
        <v>87.391962581689668</v>
      </c>
      <c r="O279" s="123">
        <f t="shared" si="127"/>
        <v>0</v>
      </c>
      <c r="P279" s="123">
        <f t="shared" si="127"/>
        <v>0</v>
      </c>
      <c r="Q279" s="123">
        <f t="shared" si="127"/>
        <v>0</v>
      </c>
      <c r="R279" s="123">
        <f t="shared" ref="R279:V279" si="128">SUM(R280:R281)</f>
        <v>0</v>
      </c>
      <c r="S279" s="123">
        <f t="shared" si="128"/>
        <v>0</v>
      </c>
      <c r="T279" s="123">
        <f t="shared" si="128"/>
        <v>0</v>
      </c>
      <c r="U279" s="123">
        <f t="shared" si="128"/>
        <v>0</v>
      </c>
      <c r="V279" s="123">
        <f t="shared" si="128"/>
        <v>0</v>
      </c>
      <c r="W279" s="123">
        <f t="shared" ref="W279" si="129">SUM(W280:W281)</f>
        <v>0</v>
      </c>
      <c r="DA279" s="130" t="s">
        <v>2916</v>
      </c>
    </row>
    <row r="280" spans="1:105" ht="12" customHeight="1" x14ac:dyDescent="0.25">
      <c r="A280" s="97" t="s">
        <v>51</v>
      </c>
      <c r="B280" s="99">
        <v>48.69581131958769</v>
      </c>
      <c r="C280" s="99">
        <v>67.777998500194244</v>
      </c>
      <c r="D280" s="99">
        <v>27.936662198772513</v>
      </c>
      <c r="E280" s="99">
        <v>48.644874392956943</v>
      </c>
      <c r="F280" s="99">
        <v>45.997374683823068</v>
      </c>
      <c r="G280" s="99">
        <v>57.400852994330435</v>
      </c>
      <c r="H280" s="99">
        <v>71.420250146091391</v>
      </c>
      <c r="I280" s="99">
        <v>67.393176503286313</v>
      </c>
      <c r="J280" s="99">
        <v>64.694443692912245</v>
      </c>
      <c r="K280" s="99">
        <v>66.512474618993465</v>
      </c>
      <c r="L280" s="99">
        <v>74.682050973865543</v>
      </c>
      <c r="M280" s="99">
        <v>86.479879886290902</v>
      </c>
      <c r="N280" s="99">
        <v>86.702792817169666</v>
      </c>
      <c r="O280" s="99">
        <v>0</v>
      </c>
      <c r="P280" s="99">
        <v>0</v>
      </c>
      <c r="Q280" s="99">
        <v>0</v>
      </c>
      <c r="R280" s="99">
        <v>0</v>
      </c>
      <c r="S280" s="99">
        <v>0</v>
      </c>
      <c r="T280" s="99">
        <v>0</v>
      </c>
      <c r="U280" s="99">
        <v>0</v>
      </c>
      <c r="V280" s="99">
        <v>0</v>
      </c>
      <c r="W280" s="99">
        <v>0</v>
      </c>
      <c r="DA280" s="63" t="s">
        <v>2917</v>
      </c>
    </row>
    <row r="281" spans="1:105" ht="12" customHeight="1" x14ac:dyDescent="0.25">
      <c r="A281" s="97" t="s">
        <v>53</v>
      </c>
      <c r="B281" s="99">
        <v>0.5026320612807379</v>
      </c>
      <c r="C281" s="99">
        <v>0.68068870398687198</v>
      </c>
      <c r="D281" s="99">
        <v>0.27712006995246641</v>
      </c>
      <c r="E281" s="99">
        <v>0.43565819935342498</v>
      </c>
      <c r="F281" s="99">
        <v>0.43568992467530876</v>
      </c>
      <c r="G281" s="99">
        <v>0.53606318622399984</v>
      </c>
      <c r="H281" s="99">
        <v>0.64656078262927563</v>
      </c>
      <c r="I281" s="99">
        <v>0.59383268493496821</v>
      </c>
      <c r="J281" s="99">
        <v>0.54434096844401814</v>
      </c>
      <c r="K281" s="99">
        <v>0.5519583920660196</v>
      </c>
      <c r="L281" s="99">
        <v>0.63610861185769174</v>
      </c>
      <c r="M281" s="99">
        <v>0.73262793261491432</v>
      </c>
      <c r="N281" s="99">
        <v>0.68916976451999601</v>
      </c>
      <c r="O281" s="99">
        <v>0</v>
      </c>
      <c r="P281" s="99">
        <v>0</v>
      </c>
      <c r="Q281" s="99">
        <v>0</v>
      </c>
      <c r="R281" s="99">
        <v>0</v>
      </c>
      <c r="S281" s="99">
        <v>0</v>
      </c>
      <c r="T281" s="99">
        <v>0</v>
      </c>
      <c r="U281" s="99">
        <v>0</v>
      </c>
      <c r="V281" s="99">
        <v>0</v>
      </c>
      <c r="W281" s="99">
        <v>0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0.61841481726061975</v>
      </c>
      <c r="C282" s="123">
        <f t="shared" si="130"/>
        <v>0.89693011906825015</v>
      </c>
      <c r="D282" s="123">
        <f t="shared" si="130"/>
        <v>1.1505608623963413</v>
      </c>
      <c r="E282" s="123">
        <f t="shared" si="130"/>
        <v>4.5658034818196134</v>
      </c>
      <c r="F282" s="123">
        <f t="shared" si="130"/>
        <v>2.994340188610332</v>
      </c>
      <c r="G282" s="123">
        <f t="shared" si="130"/>
        <v>3.0284425156066046</v>
      </c>
      <c r="H282" s="123">
        <f t="shared" si="130"/>
        <v>3.0576126548268276</v>
      </c>
      <c r="I282" s="123">
        <f t="shared" si="130"/>
        <v>2.2136540933167197</v>
      </c>
      <c r="J282" s="123">
        <f t="shared" si="130"/>
        <v>2.385331352470565</v>
      </c>
      <c r="K282" s="123">
        <f t="shared" si="130"/>
        <v>1.5026688384369777</v>
      </c>
      <c r="L282" s="123">
        <f t="shared" si="130"/>
        <v>0.85104254795762158</v>
      </c>
      <c r="M282" s="123">
        <f t="shared" si="130"/>
        <v>1.2911478601813287</v>
      </c>
      <c r="N282" s="123">
        <f t="shared" si="130"/>
        <v>3.0504486701748599</v>
      </c>
      <c r="O282" s="123">
        <f t="shared" si="130"/>
        <v>0</v>
      </c>
      <c r="P282" s="123">
        <f t="shared" si="130"/>
        <v>0</v>
      </c>
      <c r="Q282" s="123">
        <f t="shared" si="130"/>
        <v>0</v>
      </c>
      <c r="R282" s="123">
        <f t="shared" si="130"/>
        <v>0</v>
      </c>
      <c r="S282" s="123">
        <f t="shared" si="130"/>
        <v>0</v>
      </c>
      <c r="T282" s="123">
        <f t="shared" si="130"/>
        <v>0</v>
      </c>
      <c r="U282" s="123">
        <f t="shared" si="130"/>
        <v>0</v>
      </c>
      <c r="V282" s="123">
        <f t="shared" si="130"/>
        <v>0</v>
      </c>
      <c r="W282" s="123">
        <f t="shared" si="130"/>
        <v>0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0.61841481726061975</v>
      </c>
      <c r="C283" s="99">
        <f>RES_hhdet_tess!C8</f>
        <v>0.89693011906825015</v>
      </c>
      <c r="D283" s="99">
        <f>RES_hhdet_tess!D8</f>
        <v>1.1505608623963413</v>
      </c>
      <c r="E283" s="99">
        <f>RES_hhdet_tess!E8</f>
        <v>4.5658034818196134</v>
      </c>
      <c r="F283" s="99">
        <f>RES_hhdet_tess!F8</f>
        <v>2.994340188610332</v>
      </c>
      <c r="G283" s="99">
        <f>RES_hhdet_tess!G8</f>
        <v>3.0284425156066046</v>
      </c>
      <c r="H283" s="99">
        <f>RES_hhdet_tess!H8</f>
        <v>3.0576126548268276</v>
      </c>
      <c r="I283" s="99">
        <f>RES_hhdet_tess!I8</f>
        <v>2.2136540933167197</v>
      </c>
      <c r="J283" s="99">
        <f>RES_hhdet_tess!J8</f>
        <v>2.385331352470565</v>
      </c>
      <c r="K283" s="99">
        <f>RES_hhdet_tess!K8</f>
        <v>1.5026688384369777</v>
      </c>
      <c r="L283" s="99">
        <f>RES_hhdet_tess!L8</f>
        <v>0.85104254795762158</v>
      </c>
      <c r="M283" s="99">
        <f>RES_hhdet_tess!M8</f>
        <v>1.2911478601813287</v>
      </c>
      <c r="N283" s="99">
        <f>RES_hhdet_tess!N8</f>
        <v>3.0504486701748599</v>
      </c>
      <c r="O283" s="99">
        <f>RES_hhdet_tess!O8</f>
        <v>0</v>
      </c>
      <c r="P283" s="99">
        <f>RES_hhdet_tess!P8</f>
        <v>0</v>
      </c>
      <c r="Q283" s="99">
        <f>RES_hhdet_tess!Q8</f>
        <v>0</v>
      </c>
      <c r="R283" s="99">
        <f>RES_hhdet_tess!R8</f>
        <v>0</v>
      </c>
      <c r="S283" s="99">
        <f>RES_hhdet_tess!S8</f>
        <v>0</v>
      </c>
      <c r="T283" s="99">
        <f>RES_hhdet_tess!T8</f>
        <v>0</v>
      </c>
      <c r="U283" s="99">
        <f>RES_hhdet_tess!U8</f>
        <v>0</v>
      </c>
      <c r="V283" s="99">
        <f>RES_hhdet_tess!V8</f>
        <v>0</v>
      </c>
      <c r="W283" s="99">
        <f>RES_hhdet_tess!W8</f>
        <v>0</v>
      </c>
      <c r="DA283" s="63" t="s">
        <v>2920</v>
      </c>
    </row>
    <row r="284" spans="1:105" ht="12" customHeight="1" x14ac:dyDescent="0.25">
      <c r="A284" s="121" t="s">
        <v>55</v>
      </c>
      <c r="B284" s="123">
        <v>12.856028793758808</v>
      </c>
      <c r="C284" s="123">
        <v>12.826909371226026</v>
      </c>
      <c r="D284" s="123">
        <v>13.066848351999269</v>
      </c>
      <c r="E284" s="123">
        <v>12.621171943036128</v>
      </c>
      <c r="F284" s="123">
        <v>13.824289134478134</v>
      </c>
      <c r="G284" s="123">
        <v>12.946963668941301</v>
      </c>
      <c r="H284" s="123">
        <v>12.780521920809997</v>
      </c>
      <c r="I284" s="123">
        <v>12.109542384921763</v>
      </c>
      <c r="J284" s="123">
        <v>11.92632777314712</v>
      </c>
      <c r="K284" s="123">
        <v>11.840217200487771</v>
      </c>
      <c r="L284" s="123">
        <v>12.568907449750901</v>
      </c>
      <c r="M284" s="123">
        <v>13.577377970438073</v>
      </c>
      <c r="N284" s="123">
        <v>12.861900464278774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2921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2922</v>
      </c>
    </row>
    <row r="286" spans="1:105" ht="12" customHeight="1" x14ac:dyDescent="0.25">
      <c r="A286" s="97" t="s">
        <v>124</v>
      </c>
      <c r="B286" s="99">
        <v>12.784691923964601</v>
      </c>
      <c r="C286" s="99">
        <v>12.991437704379036</v>
      </c>
      <c r="D286" s="99">
        <v>12.837068675445817</v>
      </c>
      <c r="E286" s="99">
        <v>12.666606532743423</v>
      </c>
      <c r="F286" s="99">
        <v>14.360917179246606</v>
      </c>
      <c r="G286" s="99">
        <v>13.115327197718766</v>
      </c>
      <c r="H286" s="99">
        <v>12.873490757900493</v>
      </c>
      <c r="I286" s="99">
        <v>11.864363482740638</v>
      </c>
      <c r="J286" s="99">
        <v>11.410769078817447</v>
      </c>
      <c r="K286" s="99">
        <v>11.615813331372614</v>
      </c>
      <c r="L286" s="99">
        <v>12.523526012531775</v>
      </c>
      <c r="M286" s="99">
        <v>14.032871548857246</v>
      </c>
      <c r="N286" s="99">
        <v>13.133581646873052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DA286" s="63" t="s">
        <v>2923</v>
      </c>
    </row>
    <row r="287" spans="1:105" ht="12" customHeight="1" x14ac:dyDescent="0.25">
      <c r="A287" s="97" t="s">
        <v>123</v>
      </c>
      <c r="B287" s="99">
        <v>12.784691923964605</v>
      </c>
      <c r="C287" s="99">
        <v>12.991935565675565</v>
      </c>
      <c r="D287" s="99">
        <v>12.837670485418977</v>
      </c>
      <c r="E287" s="99">
        <v>12.668635844512453</v>
      </c>
      <c r="F287" s="99">
        <v>14.364677971588209</v>
      </c>
      <c r="G287" s="99">
        <v>13.124179064380833</v>
      </c>
      <c r="H287" s="99">
        <v>12.882483585998289</v>
      </c>
      <c r="I287" s="99">
        <v>11.880170365470278</v>
      </c>
      <c r="J287" s="99">
        <v>11.426074502816114</v>
      </c>
      <c r="K287" s="99">
        <v>11.627310178821563</v>
      </c>
      <c r="L287" s="99">
        <v>12.531897689894157</v>
      </c>
      <c r="M287" s="99">
        <v>14.036513385662531</v>
      </c>
      <c r="N287" s="99">
        <v>13.135512094218814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2.3033206093627756</v>
      </c>
      <c r="C288" s="102">
        <v>2.0319827204887964</v>
      </c>
      <c r="D288" s="102">
        <v>2.3610444065639902</v>
      </c>
      <c r="E288" s="102">
        <v>1.9517197268411681</v>
      </c>
      <c r="F288" s="102">
        <v>2.771048840151872</v>
      </c>
      <c r="G288" s="102">
        <v>2.1594102809721716</v>
      </c>
      <c r="H288" s="102">
        <v>2.1528436955732446</v>
      </c>
      <c r="I288" s="102">
        <v>1.9958173221365241</v>
      </c>
      <c r="J288" s="102">
        <v>2.4193948868827895</v>
      </c>
      <c r="K288" s="102">
        <v>2.0715462275980272</v>
      </c>
      <c r="L288" s="102">
        <v>2.0692579294267599</v>
      </c>
      <c r="M288" s="102">
        <v>2.7355197141417169</v>
      </c>
      <c r="N288" s="102">
        <v>1.9834852448481439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10.481371314601828</v>
      </c>
      <c r="C289" s="105">
        <v>10.95995284518677</v>
      </c>
      <c r="D289" s="105">
        <v>10.476626078854988</v>
      </c>
      <c r="E289" s="105">
        <v>10.716916117671287</v>
      </c>
      <c r="F289" s="105">
        <v>11.593629131436339</v>
      </c>
      <c r="G289" s="105">
        <v>10.964768783408664</v>
      </c>
      <c r="H289" s="105">
        <v>10.729639890425045</v>
      </c>
      <c r="I289" s="105">
        <v>9.8843530433337516</v>
      </c>
      <c r="J289" s="105">
        <v>9.006679615933324</v>
      </c>
      <c r="K289" s="105">
        <v>9.5557639512235362</v>
      </c>
      <c r="L289" s="105">
        <v>10.462639760467397</v>
      </c>
      <c r="M289" s="105">
        <v>11.300993671520811</v>
      </c>
      <c r="N289" s="105">
        <v>11.152026849370673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12.929169895059665</v>
      </c>
      <c r="C290" s="102">
        <v>12.658202701930025</v>
      </c>
      <c r="D290" s="102">
        <v>13.302404800837945</v>
      </c>
      <c r="E290" s="102">
        <v>12.574531445675998</v>
      </c>
      <c r="F290" s="102">
        <v>13.273988206676741</v>
      </c>
      <c r="G290" s="102">
        <v>12.774154983231812</v>
      </c>
      <c r="H290" s="102">
        <v>12.701808648372687</v>
      </c>
      <c r="I290" s="102">
        <v>12.133940530826882</v>
      </c>
      <c r="J290" s="102">
        <v>11.979027181239253</v>
      </c>
      <c r="K290" s="102">
        <v>11.861895009819193</v>
      </c>
      <c r="L290" s="102">
        <v>12.570897347607504</v>
      </c>
      <c r="M290" s="102">
        <v>13.527557039139865</v>
      </c>
      <c r="N290" s="102">
        <v>12.832374680065231</v>
      </c>
      <c r="O290" s="102">
        <v>0</v>
      </c>
      <c r="P290" s="102">
        <v>0</v>
      </c>
      <c r="Q290" s="102">
        <v>0</v>
      </c>
      <c r="R290" s="102">
        <v>0</v>
      </c>
      <c r="S290" s="102">
        <v>0</v>
      </c>
      <c r="T290" s="102">
        <v>0</v>
      </c>
      <c r="U290" s="102">
        <v>0</v>
      </c>
      <c r="V290" s="102">
        <v>0</v>
      </c>
      <c r="W290" s="102">
        <v>0</v>
      </c>
      <c r="DA290" s="131" t="s">
        <v>2927</v>
      </c>
    </row>
    <row r="291" spans="1:105" ht="12" customHeight="1" x14ac:dyDescent="0.25">
      <c r="A291" s="107" t="s">
        <v>121</v>
      </c>
      <c r="B291" s="105">
        <v>12.929169895059665</v>
      </c>
      <c r="C291" s="105">
        <v>12.659024708625203</v>
      </c>
      <c r="D291" s="105">
        <v>13.304220157038202</v>
      </c>
      <c r="E291" s="105">
        <v>12.577703380961848</v>
      </c>
      <c r="F291" s="105">
        <v>13.277512681532277</v>
      </c>
      <c r="G291" s="105">
        <v>12.782728613247146</v>
      </c>
      <c r="H291" s="105">
        <v>12.708399594584023</v>
      </c>
      <c r="I291" s="105">
        <v>12.146779783878548</v>
      </c>
      <c r="J291" s="105">
        <v>11.994991737973992</v>
      </c>
      <c r="K291" s="105">
        <v>11.877790978873948</v>
      </c>
      <c r="L291" s="105">
        <v>12.591217094267044</v>
      </c>
      <c r="M291" s="105">
        <v>13.536047144686597</v>
      </c>
      <c r="N291" s="105">
        <v>12.835489176037351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DA291" s="132" t="s">
        <v>2928</v>
      </c>
    </row>
    <row r="292" spans="1:105" ht="12" customHeight="1" x14ac:dyDescent="0.25">
      <c r="A292" s="108" t="s">
        <v>53</v>
      </c>
      <c r="B292" s="99">
        <v>2.3296312053251107</v>
      </c>
      <c r="C292" s="99">
        <v>1.9788119781873925</v>
      </c>
      <c r="D292" s="99">
        <v>2.4477556542135415</v>
      </c>
      <c r="E292" s="99">
        <v>1.9364267761197866</v>
      </c>
      <c r="F292" s="99">
        <v>2.5601961747289939</v>
      </c>
      <c r="G292" s="99">
        <v>2.1012179952318446</v>
      </c>
      <c r="H292" s="99">
        <v>2.1222974639296579</v>
      </c>
      <c r="I292" s="99">
        <v>2.042029201229421</v>
      </c>
      <c r="J292" s="99">
        <v>2.5508436283981202</v>
      </c>
      <c r="K292" s="99">
        <v>2.1189728258456708</v>
      </c>
      <c r="L292" s="99">
        <v>2.0749718313926193</v>
      </c>
      <c r="M292" s="99">
        <v>2.6378492395135509</v>
      </c>
      <c r="N292" s="99">
        <v>1.9275792214672058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DA292" s="63" t="s">
        <v>2929</v>
      </c>
    </row>
    <row r="293" spans="1:105" ht="12" customHeight="1" x14ac:dyDescent="0.25">
      <c r="A293" s="108" t="s">
        <v>52</v>
      </c>
      <c r="B293" s="99">
        <v>10.599538689734555</v>
      </c>
      <c r="C293" s="99">
        <v>10.680212730437809</v>
      </c>
      <c r="D293" s="99">
        <v>10.856464502824663</v>
      </c>
      <c r="E293" s="99">
        <v>10.641276604842062</v>
      </c>
      <c r="F293" s="99">
        <v>10.717316506803286</v>
      </c>
      <c r="G293" s="99">
        <v>10.681510618015301</v>
      </c>
      <c r="H293" s="99">
        <v>10.586102130654362</v>
      </c>
      <c r="I293" s="99">
        <v>10.104750582649126</v>
      </c>
      <c r="J293" s="99">
        <v>9.4441481095758704</v>
      </c>
      <c r="K293" s="99">
        <v>9.7588181530282778</v>
      </c>
      <c r="L293" s="99">
        <v>10.516245262874428</v>
      </c>
      <c r="M293" s="99">
        <v>10.898197905173047</v>
      </c>
      <c r="N293" s="99">
        <v>10.907909954570142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DA293" s="63" t="s">
        <v>2930</v>
      </c>
    </row>
    <row r="294" spans="1:105" ht="12" customHeight="1" x14ac:dyDescent="0.25">
      <c r="A294" s="121" t="s">
        <v>54</v>
      </c>
      <c r="B294" s="123">
        <v>6.7418485152048477</v>
      </c>
      <c r="C294" s="123">
        <v>6.8671517939860722</v>
      </c>
      <c r="D294" s="123">
        <v>6.9573019768638442</v>
      </c>
      <c r="E294" s="123">
        <v>6.533982811601315</v>
      </c>
      <c r="F294" s="123">
        <v>7.4856633147388836</v>
      </c>
      <c r="G294" s="123">
        <v>6.4293232734869745</v>
      </c>
      <c r="H294" s="123">
        <v>6.6474169605602373</v>
      </c>
      <c r="I294" s="123">
        <v>6.1503823023576132</v>
      </c>
      <c r="J294" s="123">
        <v>5.6588527944652514</v>
      </c>
      <c r="K294" s="123">
        <v>5.615152154889949</v>
      </c>
      <c r="L294" s="123">
        <v>5.3058149757690218</v>
      </c>
      <c r="M294" s="123">
        <v>5.301582990444734</v>
      </c>
      <c r="N294" s="123">
        <v>4.6293867648561804</v>
      </c>
      <c r="O294" s="123">
        <v>0</v>
      </c>
      <c r="P294" s="123">
        <v>0</v>
      </c>
      <c r="Q294" s="123">
        <v>0</v>
      </c>
      <c r="R294" s="123">
        <v>0</v>
      </c>
      <c r="S294" s="123">
        <v>0</v>
      </c>
      <c r="T294" s="123">
        <v>0</v>
      </c>
      <c r="U294" s="123">
        <v>0</v>
      </c>
      <c r="V294" s="123">
        <v>0</v>
      </c>
      <c r="W294" s="123">
        <v>0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6.9299198532275987</v>
      </c>
      <c r="C296" s="99">
        <v>6.76699818301769</v>
      </c>
      <c r="D296" s="99">
        <v>6.8754393362784789</v>
      </c>
      <c r="E296" s="99">
        <v>6.7244079170042843</v>
      </c>
      <c r="F296" s="99">
        <v>7.2112283538740591</v>
      </c>
      <c r="G296" s="99">
        <v>6.7457653423174255</v>
      </c>
      <c r="H296" s="99">
        <v>6.4760179923754304</v>
      </c>
      <c r="I296" s="99">
        <v>5.8992395577871912</v>
      </c>
      <c r="J296" s="99">
        <v>5.7825443074618814</v>
      </c>
      <c r="K296" s="99">
        <v>5.4898101482947395</v>
      </c>
      <c r="L296" s="99">
        <v>5.3483943860494829</v>
      </c>
      <c r="M296" s="99">
        <v>5.4620954472529482</v>
      </c>
      <c r="N296" s="99">
        <v>4.7239984084038653</v>
      </c>
      <c r="O296" s="99">
        <v>0</v>
      </c>
      <c r="P296" s="99">
        <v>0</v>
      </c>
      <c r="Q296" s="99">
        <v>0</v>
      </c>
      <c r="R296" s="99">
        <v>0</v>
      </c>
      <c r="S296" s="99">
        <v>0</v>
      </c>
      <c r="T296" s="99">
        <v>0</v>
      </c>
      <c r="U296" s="99">
        <v>0</v>
      </c>
      <c r="V296" s="99">
        <v>0</v>
      </c>
      <c r="W296" s="99">
        <v>0</v>
      </c>
      <c r="DA296" s="63" t="s">
        <v>2933</v>
      </c>
    </row>
    <row r="297" spans="1:105" ht="12" customHeight="1" x14ac:dyDescent="0.25">
      <c r="A297" s="109" t="s">
        <v>120</v>
      </c>
      <c r="B297" s="110">
        <v>6.6170787969300537</v>
      </c>
      <c r="C297" s="110">
        <v>6.933593981467169</v>
      </c>
      <c r="D297" s="110">
        <v>7.0116127844192668</v>
      </c>
      <c r="E297" s="110">
        <v>6.4076495159500961</v>
      </c>
      <c r="F297" s="110">
        <v>7.6677526885587968</v>
      </c>
      <c r="G297" s="110">
        <v>6.2193794546142067</v>
      </c>
      <c r="H297" s="110">
        <v>6.7534634536736977</v>
      </c>
      <c r="I297" s="110">
        <v>6.2476466660890875</v>
      </c>
      <c r="J297" s="110">
        <v>5.6109419046209865</v>
      </c>
      <c r="K297" s="110">
        <v>5.6636989239760842</v>
      </c>
      <c r="L297" s="110">
        <v>5.2893189249890957</v>
      </c>
      <c r="M297" s="110">
        <v>5.2393405428917053</v>
      </c>
      <c r="N297" s="110">
        <v>4.5926850668893593</v>
      </c>
      <c r="O297" s="110">
        <v>0</v>
      </c>
      <c r="P297" s="110">
        <v>0</v>
      </c>
      <c r="Q297" s="110">
        <v>0</v>
      </c>
      <c r="R297" s="110">
        <v>0</v>
      </c>
      <c r="S297" s="110">
        <v>0</v>
      </c>
      <c r="T297" s="110">
        <v>0</v>
      </c>
      <c r="U297" s="110">
        <v>0</v>
      </c>
      <c r="V297" s="110">
        <v>0</v>
      </c>
      <c r="W297" s="110">
        <v>0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35.308304656388913</v>
      </c>
      <c r="C299" s="118">
        <f t="shared" si="131"/>
        <v>47.788774442762744</v>
      </c>
      <c r="D299" s="118">
        <f t="shared" si="131"/>
        <v>21.777394542439207</v>
      </c>
      <c r="E299" s="118">
        <f t="shared" si="131"/>
        <v>35.181082198145972</v>
      </c>
      <c r="F299" s="118">
        <f t="shared" si="131"/>
        <v>30.436486457090197</v>
      </c>
      <c r="G299" s="118">
        <f t="shared" si="131"/>
        <v>36.368891752745412</v>
      </c>
      <c r="H299" s="118">
        <f t="shared" si="131"/>
        <v>43.724522722775447</v>
      </c>
      <c r="I299" s="118">
        <f t="shared" si="131"/>
        <v>39.335759650569393</v>
      </c>
      <c r="J299" s="118">
        <f t="shared" si="131"/>
        <v>37.527399018722377</v>
      </c>
      <c r="K299" s="118">
        <f t="shared" si="131"/>
        <v>38.690189785289782</v>
      </c>
      <c r="L299" s="118">
        <f t="shared" si="131"/>
        <v>43.273955919269277</v>
      </c>
      <c r="M299" s="118">
        <f t="shared" si="131"/>
        <v>49.84517040038812</v>
      </c>
      <c r="N299" s="118">
        <f t="shared" si="131"/>
        <v>50.021717498658774</v>
      </c>
      <c r="O299" s="118">
        <f t="shared" si="131"/>
        <v>0</v>
      </c>
      <c r="P299" s="118">
        <f t="shared" si="131"/>
        <v>0</v>
      </c>
      <c r="Q299" s="118">
        <f t="shared" si="131"/>
        <v>0</v>
      </c>
      <c r="R299" s="118">
        <f t="shared" ref="R299:V299" si="132">R300+R303+R305+R315</f>
        <v>0</v>
      </c>
      <c r="S299" s="118">
        <f t="shared" si="132"/>
        <v>0</v>
      </c>
      <c r="T299" s="118">
        <f t="shared" si="132"/>
        <v>0</v>
      </c>
      <c r="U299" s="118">
        <f t="shared" si="132"/>
        <v>0</v>
      </c>
      <c r="V299" s="118">
        <f t="shared" si="132"/>
        <v>0</v>
      </c>
      <c r="W299" s="118">
        <f t="shared" ref="W299" si="133">W300+W303+W305+W315</f>
        <v>0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31.679897844843353</v>
      </c>
      <c r="C300" s="123">
        <f t="shared" si="134"/>
        <v>44.142063348153741</v>
      </c>
      <c r="D300" s="123">
        <f t="shared" si="134"/>
        <v>18.146265094548301</v>
      </c>
      <c r="E300" s="123">
        <f t="shared" si="134"/>
        <v>31.606888263739489</v>
      </c>
      <c r="F300" s="123">
        <f t="shared" si="134"/>
        <v>26.444562226347269</v>
      </c>
      <c r="G300" s="123">
        <f t="shared" si="134"/>
        <v>32.699762155249225</v>
      </c>
      <c r="H300" s="123">
        <f t="shared" si="134"/>
        <v>40.443045819683029</v>
      </c>
      <c r="I300" s="123">
        <f t="shared" si="134"/>
        <v>38.299867811374462</v>
      </c>
      <c r="J300" s="123">
        <f t="shared" si="134"/>
        <v>36.521150055601211</v>
      </c>
      <c r="K300" s="123">
        <f t="shared" si="134"/>
        <v>37.70634746429976</v>
      </c>
      <c r="L300" s="123">
        <f t="shared" si="134"/>
        <v>42.27027224054509</v>
      </c>
      <c r="M300" s="123">
        <f t="shared" si="134"/>
        <v>48.774331854787221</v>
      </c>
      <c r="N300" s="123">
        <f t="shared" si="134"/>
        <v>49.058298115751072</v>
      </c>
      <c r="O300" s="123">
        <f t="shared" si="134"/>
        <v>0</v>
      </c>
      <c r="P300" s="123">
        <f t="shared" si="134"/>
        <v>0</v>
      </c>
      <c r="Q300" s="123">
        <f t="shared" si="134"/>
        <v>0</v>
      </c>
      <c r="R300" s="123">
        <f t="shared" ref="R300:V300" si="135">SUM(R301:R302)</f>
        <v>0</v>
      </c>
      <c r="S300" s="123">
        <f t="shared" si="135"/>
        <v>0</v>
      </c>
      <c r="T300" s="123">
        <f t="shared" si="135"/>
        <v>0</v>
      </c>
      <c r="U300" s="123">
        <f t="shared" si="135"/>
        <v>0</v>
      </c>
      <c r="V300" s="123">
        <f t="shared" si="135"/>
        <v>0</v>
      </c>
      <c r="W300" s="123">
        <f t="shared" ref="W300" si="136">SUM(W301:W302)</f>
        <v>0</v>
      </c>
      <c r="DA300" s="130" t="s">
        <v>3084</v>
      </c>
    </row>
    <row r="301" spans="1:105" ht="12" customHeight="1" x14ac:dyDescent="0.25">
      <c r="A301" s="97" t="s">
        <v>51</v>
      </c>
      <c r="B301" s="99">
        <v>31.679897844843353</v>
      </c>
      <c r="C301" s="99">
        <v>44.142063348153741</v>
      </c>
      <c r="D301" s="99">
        <v>18.146265094548301</v>
      </c>
      <c r="E301" s="99">
        <v>31.606888263739489</v>
      </c>
      <c r="F301" s="99">
        <v>26.444562226347269</v>
      </c>
      <c r="G301" s="99">
        <v>32.699762155249225</v>
      </c>
      <c r="H301" s="99">
        <v>40.443045819683029</v>
      </c>
      <c r="I301" s="99">
        <v>38.299867811374462</v>
      </c>
      <c r="J301" s="99">
        <v>36.521150055601211</v>
      </c>
      <c r="K301" s="99">
        <v>37.70634746429976</v>
      </c>
      <c r="L301" s="99">
        <v>42.27027224054509</v>
      </c>
      <c r="M301" s="99">
        <v>48.774331854787221</v>
      </c>
      <c r="N301" s="99">
        <v>49.058298115751072</v>
      </c>
      <c r="O301" s="99">
        <v>0</v>
      </c>
      <c r="P301" s="99">
        <v>0</v>
      </c>
      <c r="Q301" s="99">
        <v>0</v>
      </c>
      <c r="R301" s="99">
        <v>0</v>
      </c>
      <c r="S301" s="99">
        <v>0</v>
      </c>
      <c r="T301" s="99">
        <v>0</v>
      </c>
      <c r="U301" s="99">
        <v>0</v>
      </c>
      <c r="V301" s="99">
        <v>0</v>
      </c>
      <c r="W301" s="99">
        <v>0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2.6118752450590623</v>
      </c>
      <c r="C305" s="123">
        <v>2.6540908131951415</v>
      </c>
      <c r="D305" s="123">
        <v>2.622570035184784</v>
      </c>
      <c r="E305" s="123">
        <v>2.5877987551453638</v>
      </c>
      <c r="F305" s="123">
        <v>2.9340424802682059</v>
      </c>
      <c r="G305" s="123">
        <v>2.6795806260022892</v>
      </c>
      <c r="H305" s="123">
        <v>2.3721910931753576</v>
      </c>
      <c r="I305" s="123">
        <v>0.4372695030999999</v>
      </c>
      <c r="J305" s="123">
        <v>0.41940885579733628</v>
      </c>
      <c r="K305" s="123">
        <v>0.42673865636101221</v>
      </c>
      <c r="L305" s="123">
        <v>0.46082576178955564</v>
      </c>
      <c r="M305" s="123">
        <v>0.5160741321319251</v>
      </c>
      <c r="N305" s="123">
        <v>0.48349036309202553</v>
      </c>
      <c r="O305" s="123">
        <v>0</v>
      </c>
      <c r="P305" s="123">
        <v>0</v>
      </c>
      <c r="Q305" s="123">
        <v>0</v>
      </c>
      <c r="R305" s="123">
        <v>0</v>
      </c>
      <c r="S305" s="123">
        <v>0</v>
      </c>
      <c r="T305" s="123">
        <v>0</v>
      </c>
      <c r="U305" s="123">
        <v>0</v>
      </c>
      <c r="V305" s="123">
        <v>0</v>
      </c>
      <c r="W305" s="123">
        <v>0</v>
      </c>
      <c r="DA305" s="130" t="s">
        <v>3089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3090</v>
      </c>
    </row>
    <row r="307" spans="1:105" ht="12" customHeight="1" x14ac:dyDescent="0.25">
      <c r="A307" s="97" t="s">
        <v>124</v>
      </c>
      <c r="B307" s="99">
        <v>5.1600695863454478</v>
      </c>
      <c r="C307" s="99">
        <v>5.2435148989088294</v>
      </c>
      <c r="D307" s="99">
        <v>5.1812095312074096</v>
      </c>
      <c r="E307" s="99">
        <v>5.1124087714070798</v>
      </c>
      <c r="F307" s="99">
        <v>5.7962548029609788</v>
      </c>
      <c r="G307" s="99">
        <v>5.2935183256986269</v>
      </c>
      <c r="H307" s="99">
        <v>5.182109870024262</v>
      </c>
      <c r="I307" s="99">
        <v>4.5354703691419038</v>
      </c>
      <c r="J307" s="99">
        <v>4.3620272018927722</v>
      </c>
      <c r="K307" s="99">
        <v>4.4404014179280447</v>
      </c>
      <c r="L307" s="99">
        <v>4.7874047674022258</v>
      </c>
      <c r="M307" s="99">
        <v>5.3643688625866472</v>
      </c>
      <c r="N307" s="99">
        <v>5.0206075000942256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3091</v>
      </c>
    </row>
    <row r="308" spans="1:105" ht="12" customHeight="1" x14ac:dyDescent="0.25">
      <c r="A308" s="97" t="s">
        <v>123</v>
      </c>
      <c r="B308" s="99">
        <v>0.92965045185772666</v>
      </c>
      <c r="C308" s="99">
        <v>0.82013491590826026</v>
      </c>
      <c r="D308" s="99">
        <v>0.95294853460526852</v>
      </c>
      <c r="E308" s="99">
        <v>0.78773971742453075</v>
      </c>
      <c r="F308" s="99">
        <v>1.1184317093744536</v>
      </c>
      <c r="G308" s="99">
        <v>0.8715663530694423</v>
      </c>
      <c r="H308" s="99">
        <v>0.8689159929508985</v>
      </c>
      <c r="I308" s="99">
        <v>0.76188601951777835</v>
      </c>
      <c r="J308" s="99">
        <v>0.92358309528826865</v>
      </c>
      <c r="K308" s="99">
        <v>0.79079487490477274</v>
      </c>
      <c r="L308" s="99">
        <v>0.78992133684803789</v>
      </c>
      <c r="M308" s="99">
        <v>1.0442610168794182</v>
      </c>
      <c r="N308" s="99">
        <v>0.75717835555804713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0.92965045185772666</v>
      </c>
      <c r="C309" s="102">
        <v>0.82013491590826026</v>
      </c>
      <c r="D309" s="102">
        <v>0.95294853460526852</v>
      </c>
      <c r="E309" s="102">
        <v>0.78773971742453075</v>
      </c>
      <c r="F309" s="102">
        <v>1.1184317093744536</v>
      </c>
      <c r="G309" s="102">
        <v>0.8715663530694423</v>
      </c>
      <c r="H309" s="102">
        <v>0.8689159929508985</v>
      </c>
      <c r="I309" s="102">
        <v>0.76188601951777835</v>
      </c>
      <c r="J309" s="102">
        <v>0.92358309528826865</v>
      </c>
      <c r="K309" s="102">
        <v>0.79079487490477274</v>
      </c>
      <c r="L309" s="102">
        <v>0.78992133684803789</v>
      </c>
      <c r="M309" s="102">
        <v>1.0442610168794182</v>
      </c>
      <c r="N309" s="102">
        <v>0.75717835555804713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1.0165315664865016</v>
      </c>
      <c r="C315" s="123">
        <v>0.99262028141386094</v>
      </c>
      <c r="D315" s="123">
        <v>1.008559412706123</v>
      </c>
      <c r="E315" s="123">
        <v>0.9863951792611233</v>
      </c>
      <c r="F315" s="123">
        <v>1.0578817504747207</v>
      </c>
      <c r="G315" s="123">
        <v>0.98954897149389842</v>
      </c>
      <c r="H315" s="123">
        <v>0.90928580991705998</v>
      </c>
      <c r="I315" s="123">
        <v>0.59862233609493276</v>
      </c>
      <c r="J315" s="123">
        <v>0.58684010732382952</v>
      </c>
      <c r="K315" s="123">
        <v>0.5571036646290094</v>
      </c>
      <c r="L315" s="123">
        <v>0.54285791693462826</v>
      </c>
      <c r="M315" s="123">
        <v>0.55476441346897654</v>
      </c>
      <c r="N315" s="123">
        <v>0.47992901981567931</v>
      </c>
      <c r="O315" s="123">
        <v>0</v>
      </c>
      <c r="P315" s="123">
        <v>0</v>
      </c>
      <c r="Q315" s="123">
        <v>0</v>
      </c>
      <c r="R315" s="123">
        <v>0</v>
      </c>
      <c r="S315" s="123">
        <v>0</v>
      </c>
      <c r="T315" s="123">
        <v>0</v>
      </c>
      <c r="U315" s="123">
        <v>0</v>
      </c>
      <c r="V315" s="123">
        <v>0</v>
      </c>
      <c r="W315" s="123">
        <v>0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2.5487980049697847</v>
      </c>
      <c r="C317" s="99">
        <v>2.4888760380795105</v>
      </c>
      <c r="D317" s="99">
        <v>2.5287602793033086</v>
      </c>
      <c r="E317" s="99">
        <v>2.4732115012096441</v>
      </c>
      <c r="F317" s="99">
        <v>2.6522621950923866</v>
      </c>
      <c r="G317" s="99">
        <v>2.481066680516526</v>
      </c>
      <c r="H317" s="99">
        <v>2.3789303500540484</v>
      </c>
      <c r="I317" s="99">
        <v>2.1443031042650262</v>
      </c>
      <c r="J317" s="99">
        <v>2.1018848288461345</v>
      </c>
      <c r="K317" s="99">
        <v>1.9954793283575667</v>
      </c>
      <c r="L317" s="99">
        <v>1.9440763223292576</v>
      </c>
      <c r="M317" s="99">
        <v>1.9854054383066939</v>
      </c>
      <c r="N317" s="99">
        <v>1.7171162854304929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0</v>
      </c>
      <c r="L322" s="117">
        <f t="shared" si="138"/>
        <v>0</v>
      </c>
      <c r="M322" s="117">
        <f t="shared" si="138"/>
        <v>0</v>
      </c>
      <c r="N322" s="117">
        <f t="shared" si="138"/>
        <v>0</v>
      </c>
      <c r="O322" s="117">
        <f t="shared" si="138"/>
        <v>0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0</v>
      </c>
      <c r="L323" s="122">
        <f t="shared" si="141"/>
        <v>0</v>
      </c>
      <c r="M323" s="122">
        <f t="shared" si="141"/>
        <v>0</v>
      </c>
      <c r="N323" s="122">
        <f t="shared" si="141"/>
        <v>0</v>
      </c>
      <c r="O323" s="122">
        <f t="shared" si="141"/>
        <v>0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0</v>
      </c>
      <c r="J324" s="98">
        <v>0</v>
      </c>
      <c r="K324" s="98">
        <v>0</v>
      </c>
      <c r="L324" s="98">
        <v>0</v>
      </c>
      <c r="M324" s="98">
        <v>0</v>
      </c>
      <c r="N324" s="98">
        <v>0</v>
      </c>
      <c r="O324" s="98">
        <v>0</v>
      </c>
      <c r="P324" s="98">
        <v>0</v>
      </c>
      <c r="Q324" s="98">
        <v>0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0</v>
      </c>
      <c r="L326" s="122">
        <f t="shared" si="144"/>
        <v>0</v>
      </c>
      <c r="M326" s="122">
        <f t="shared" si="144"/>
        <v>0</v>
      </c>
      <c r="N326" s="122">
        <f t="shared" si="144"/>
        <v>0</v>
      </c>
      <c r="O326" s="122">
        <f t="shared" si="144"/>
        <v>0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0</v>
      </c>
      <c r="J327" s="98">
        <v>0</v>
      </c>
      <c r="K327" s="98">
        <v>0</v>
      </c>
      <c r="L327" s="98">
        <v>0</v>
      </c>
      <c r="M327" s="98">
        <v>0</v>
      </c>
      <c r="N327" s="98">
        <v>0</v>
      </c>
      <c r="O327" s="98">
        <v>0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0</v>
      </c>
      <c r="J328" s="122">
        <v>0</v>
      </c>
      <c r="K328" s="122">
        <v>0</v>
      </c>
      <c r="L328" s="122">
        <v>0</v>
      </c>
      <c r="M328" s="122">
        <v>0</v>
      </c>
      <c r="N328" s="122">
        <v>0</v>
      </c>
      <c r="O328" s="122">
        <v>0</v>
      </c>
      <c r="P328" s="122">
        <v>0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0</v>
      </c>
      <c r="J334" s="101">
        <v>0</v>
      </c>
      <c r="K334" s="101">
        <v>0</v>
      </c>
      <c r="L334" s="101">
        <v>0</v>
      </c>
      <c r="M334" s="101">
        <v>0</v>
      </c>
      <c r="N334" s="101">
        <v>0</v>
      </c>
      <c r="O334" s="101">
        <v>0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3">
        <v>0</v>
      </c>
      <c r="O341" s="33">
        <v>0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0</v>
      </c>
      <c r="L343" s="117">
        <f t="shared" si="145"/>
        <v>0</v>
      </c>
      <c r="M343" s="117">
        <f t="shared" si="145"/>
        <v>0</v>
      </c>
      <c r="N343" s="117">
        <f t="shared" si="145"/>
        <v>0</v>
      </c>
      <c r="O343" s="117">
        <f t="shared" si="145"/>
        <v>0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0</v>
      </c>
      <c r="L344" s="122">
        <f t="shared" si="148"/>
        <v>0</v>
      </c>
      <c r="M344" s="122">
        <f t="shared" si="148"/>
        <v>0</v>
      </c>
      <c r="N344" s="122">
        <f t="shared" si="148"/>
        <v>0</v>
      </c>
      <c r="O344" s="122">
        <f t="shared" si="148"/>
        <v>0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0</v>
      </c>
      <c r="L347" s="122">
        <f t="shared" si="151"/>
        <v>0</v>
      </c>
      <c r="M347" s="122">
        <f t="shared" si="151"/>
        <v>0</v>
      </c>
      <c r="N347" s="122">
        <f t="shared" si="151"/>
        <v>0</v>
      </c>
      <c r="O347" s="122">
        <f t="shared" si="151"/>
        <v>0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</v>
      </c>
      <c r="I349" s="122">
        <v>0</v>
      </c>
      <c r="J349" s="122">
        <v>0</v>
      </c>
      <c r="K349" s="122">
        <v>0</v>
      </c>
      <c r="L349" s="122">
        <v>0</v>
      </c>
      <c r="M349" s="122">
        <v>0</v>
      </c>
      <c r="N349" s="122">
        <v>0</v>
      </c>
      <c r="O349" s="122">
        <v>0</v>
      </c>
      <c r="P349" s="122">
        <v>0</v>
      </c>
      <c r="Q349" s="122">
        <v>0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0</v>
      </c>
      <c r="J355" s="101">
        <v>0</v>
      </c>
      <c r="K355" s="101">
        <v>0</v>
      </c>
      <c r="L355" s="101">
        <v>0</v>
      </c>
      <c r="M355" s="101">
        <v>0</v>
      </c>
      <c r="N355" s="101">
        <v>0</v>
      </c>
      <c r="O355" s="101">
        <v>0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</v>
      </c>
      <c r="I359" s="122">
        <v>0</v>
      </c>
      <c r="J359" s="122">
        <v>0</v>
      </c>
      <c r="K359" s="122">
        <v>0</v>
      </c>
      <c r="L359" s="122">
        <v>0</v>
      </c>
      <c r="M359" s="122">
        <v>0</v>
      </c>
      <c r="N359" s="122">
        <v>0</v>
      </c>
      <c r="O359" s="122">
        <v>0</v>
      </c>
      <c r="P359" s="122">
        <v>0</v>
      </c>
      <c r="Q359" s="122">
        <v>0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3">
        <v>0</v>
      </c>
      <c r="O362" s="33">
        <v>0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 t="str">
        <f t="shared" si="152"/>
        <v/>
      </c>
      <c r="L364" s="119" t="str">
        <f t="shared" si="152"/>
        <v/>
      </c>
      <c r="M364" s="119" t="str">
        <f t="shared" si="152"/>
        <v/>
      </c>
      <c r="N364" s="119" t="str">
        <f t="shared" si="152"/>
        <v/>
      </c>
      <c r="O364" s="119" t="str">
        <f t="shared" si="152"/>
        <v/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 t="str">
        <f t="shared" si="155"/>
        <v/>
      </c>
      <c r="L365" s="124" t="str">
        <f t="shared" si="155"/>
        <v/>
      </c>
      <c r="M365" s="124" t="str">
        <f t="shared" si="155"/>
        <v/>
      </c>
      <c r="N365" s="124" t="str">
        <f t="shared" si="155"/>
        <v/>
      </c>
      <c r="O365" s="124" t="str">
        <f t="shared" si="155"/>
        <v/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 t="str">
        <f t="shared" si="158"/>
        <v/>
      </c>
      <c r="L366" s="111" t="str">
        <f t="shared" si="158"/>
        <v/>
      </c>
      <c r="M366" s="111" t="str">
        <f t="shared" si="158"/>
        <v/>
      </c>
      <c r="N366" s="111" t="str">
        <f t="shared" si="158"/>
        <v/>
      </c>
      <c r="O366" s="111" t="str">
        <f t="shared" si="158"/>
        <v/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 t="str">
        <f t="shared" si="161"/>
        <v/>
      </c>
      <c r="L367" s="111" t="str">
        <f t="shared" si="161"/>
        <v/>
      </c>
      <c r="M367" s="111" t="str">
        <f t="shared" si="161"/>
        <v/>
      </c>
      <c r="N367" s="111" t="str">
        <f t="shared" si="161"/>
        <v/>
      </c>
      <c r="O367" s="111" t="str">
        <f t="shared" si="161"/>
        <v/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 t="str">
        <f t="shared" si="164"/>
        <v/>
      </c>
      <c r="L368" s="124" t="str">
        <f t="shared" si="164"/>
        <v/>
      </c>
      <c r="M368" s="124" t="str">
        <f t="shared" si="164"/>
        <v/>
      </c>
      <c r="N368" s="124" t="str">
        <f t="shared" si="164"/>
        <v/>
      </c>
      <c r="O368" s="124" t="str">
        <f t="shared" si="164"/>
        <v/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 t="str">
        <f t="shared" si="167"/>
        <v/>
      </c>
      <c r="L369" s="111" t="str">
        <f t="shared" si="167"/>
        <v/>
      </c>
      <c r="M369" s="111" t="str">
        <f t="shared" si="167"/>
        <v/>
      </c>
      <c r="N369" s="111" t="str">
        <f t="shared" si="167"/>
        <v/>
      </c>
      <c r="O369" s="111" t="str">
        <f t="shared" si="167"/>
        <v/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 t="str">
        <f t="shared" si="170"/>
        <v/>
      </c>
      <c r="L370" s="124" t="str">
        <f t="shared" si="170"/>
        <v/>
      </c>
      <c r="M370" s="124" t="str">
        <f t="shared" si="170"/>
        <v/>
      </c>
      <c r="N370" s="124" t="str">
        <f t="shared" si="170"/>
        <v/>
      </c>
      <c r="O370" s="124" t="str">
        <f t="shared" si="170"/>
        <v/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 t="str">
        <f t="shared" si="188"/>
        <v/>
      </c>
      <c r="M376" s="112" t="str">
        <f t="shared" si="188"/>
        <v/>
      </c>
      <c r="N376" s="112" t="str">
        <f t="shared" si="188"/>
        <v/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 t="str">
        <f t="shared" si="200"/>
        <v/>
      </c>
      <c r="L380" s="124" t="str">
        <f t="shared" si="200"/>
        <v/>
      </c>
      <c r="M380" s="124" t="str">
        <f t="shared" si="200"/>
        <v/>
      </c>
      <c r="N380" s="124" t="str">
        <f t="shared" si="200"/>
        <v/>
      </c>
      <c r="O380" s="124" t="str">
        <f t="shared" si="200"/>
        <v/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 t="str">
        <f t="shared" si="206"/>
        <v/>
      </c>
      <c r="M382" s="111" t="str">
        <f t="shared" si="206"/>
        <v/>
      </c>
      <c r="N382" s="111" t="str">
        <f t="shared" si="206"/>
        <v/>
      </c>
      <c r="O382" s="111" t="str">
        <f t="shared" si="206"/>
        <v/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 t="str">
        <f t="shared" si="209"/>
        <v/>
      </c>
      <c r="L383" s="45" t="str">
        <f t="shared" si="209"/>
        <v/>
      </c>
      <c r="M383" s="45" t="str">
        <f t="shared" si="209"/>
        <v/>
      </c>
      <c r="N383" s="45" t="str">
        <f t="shared" si="209"/>
        <v/>
      </c>
      <c r="O383" s="45" t="str">
        <f t="shared" si="209"/>
        <v/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0</v>
      </c>
      <c r="L385" s="117">
        <f t="shared" si="212"/>
        <v>0</v>
      </c>
      <c r="M385" s="117">
        <f t="shared" si="212"/>
        <v>0</v>
      </c>
      <c r="N385" s="117">
        <f t="shared" si="212"/>
        <v>0</v>
      </c>
      <c r="O385" s="117">
        <f t="shared" si="212"/>
        <v>0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0</v>
      </c>
      <c r="L386" s="122">
        <f t="shared" si="215"/>
        <v>0</v>
      </c>
      <c r="M386" s="122">
        <f t="shared" si="215"/>
        <v>0</v>
      </c>
      <c r="N386" s="122">
        <f t="shared" si="215"/>
        <v>0</v>
      </c>
      <c r="O386" s="122">
        <f t="shared" si="215"/>
        <v>0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0</v>
      </c>
      <c r="O403" s="98">
        <v>0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0</v>
      </c>
      <c r="L406" s="117">
        <f t="shared" si="219"/>
        <v>0</v>
      </c>
      <c r="M406" s="117">
        <f t="shared" si="219"/>
        <v>0</v>
      </c>
      <c r="N406" s="117">
        <f t="shared" si="219"/>
        <v>0</v>
      </c>
      <c r="O406" s="117">
        <f t="shared" si="219"/>
        <v>0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0</v>
      </c>
      <c r="L407" s="122">
        <f t="shared" si="222"/>
        <v>0</v>
      </c>
      <c r="M407" s="122">
        <f t="shared" si="222"/>
        <v>0</v>
      </c>
      <c r="N407" s="122">
        <f t="shared" si="222"/>
        <v>0</v>
      </c>
      <c r="O407" s="122">
        <f t="shared" si="222"/>
        <v>0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0</v>
      </c>
      <c r="J408" s="98">
        <v>0</v>
      </c>
      <c r="K408" s="98">
        <v>0</v>
      </c>
      <c r="L408" s="98">
        <v>0</v>
      </c>
      <c r="M408" s="98">
        <v>0</v>
      </c>
      <c r="N408" s="98">
        <v>0</v>
      </c>
      <c r="O408" s="98">
        <v>0</v>
      </c>
      <c r="P408" s="98">
        <v>0</v>
      </c>
      <c r="Q408" s="98">
        <v>0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0</v>
      </c>
      <c r="L410" s="122">
        <f t="shared" si="225"/>
        <v>0</v>
      </c>
      <c r="M410" s="122">
        <f t="shared" si="225"/>
        <v>0</v>
      </c>
      <c r="N410" s="122">
        <f t="shared" si="225"/>
        <v>0</v>
      </c>
      <c r="O410" s="122">
        <f t="shared" si="225"/>
        <v>0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0</v>
      </c>
      <c r="L411" s="98">
        <f>RES_hhdet_in_fech!L8</f>
        <v>0</v>
      </c>
      <c r="M411" s="98">
        <f>RES_hhdet_in_fech!M8</f>
        <v>0</v>
      </c>
      <c r="N411" s="98">
        <f>RES_hhdet_in_fech!N8</f>
        <v>0</v>
      </c>
      <c r="O411" s="98">
        <f>RES_hhdet_in_fech!O8</f>
        <v>0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0</v>
      </c>
      <c r="I412" s="122">
        <v>0</v>
      </c>
      <c r="J412" s="122">
        <v>0</v>
      </c>
      <c r="K412" s="122">
        <v>0</v>
      </c>
      <c r="L412" s="122">
        <v>0</v>
      </c>
      <c r="M412" s="122">
        <v>0</v>
      </c>
      <c r="N412" s="122">
        <v>0</v>
      </c>
      <c r="O412" s="122">
        <v>0</v>
      </c>
      <c r="P412" s="122">
        <v>0</v>
      </c>
      <c r="Q412" s="122">
        <v>0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0</v>
      </c>
      <c r="J418" s="101">
        <v>0</v>
      </c>
      <c r="K418" s="101">
        <v>0</v>
      </c>
      <c r="L418" s="101">
        <v>0</v>
      </c>
      <c r="M418" s="101">
        <v>0</v>
      </c>
      <c r="N418" s="101">
        <v>0</v>
      </c>
      <c r="O418" s="101">
        <v>0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0</v>
      </c>
      <c r="I422" s="122">
        <v>0</v>
      </c>
      <c r="J422" s="122">
        <v>0</v>
      </c>
      <c r="K422" s="122">
        <v>0</v>
      </c>
      <c r="L422" s="122">
        <v>0</v>
      </c>
      <c r="M422" s="122">
        <v>0</v>
      </c>
      <c r="N422" s="122">
        <v>0</v>
      </c>
      <c r="O422" s="122">
        <v>0</v>
      </c>
      <c r="P422" s="122">
        <v>0</v>
      </c>
      <c r="Q422" s="122">
        <v>0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0</v>
      </c>
      <c r="O424" s="98">
        <v>0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0</v>
      </c>
      <c r="I425" s="33">
        <v>0</v>
      </c>
      <c r="J425" s="33">
        <v>0</v>
      </c>
      <c r="K425" s="33">
        <v>0</v>
      </c>
      <c r="L425" s="33">
        <v>0</v>
      </c>
      <c r="M425" s="33">
        <v>0</v>
      </c>
      <c r="N425" s="33">
        <v>0</v>
      </c>
      <c r="O425" s="33">
        <v>0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0</v>
      </c>
      <c r="L427" s="117">
        <f t="shared" si="226"/>
        <v>0</v>
      </c>
      <c r="M427" s="117">
        <f t="shared" si="226"/>
        <v>0</v>
      </c>
      <c r="N427" s="117">
        <f t="shared" si="226"/>
        <v>0</v>
      </c>
      <c r="O427" s="117">
        <f t="shared" si="226"/>
        <v>0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0</v>
      </c>
      <c r="L428" s="122">
        <f t="shared" si="229"/>
        <v>0</v>
      </c>
      <c r="M428" s="122">
        <f t="shared" si="229"/>
        <v>0</v>
      </c>
      <c r="N428" s="122">
        <f t="shared" si="229"/>
        <v>0</v>
      </c>
      <c r="O428" s="122">
        <f t="shared" si="229"/>
        <v>0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0</v>
      </c>
      <c r="J429" s="98">
        <v>0</v>
      </c>
      <c r="K429" s="98">
        <v>0</v>
      </c>
      <c r="L429" s="98">
        <v>0</v>
      </c>
      <c r="M429" s="98">
        <v>0</v>
      </c>
      <c r="N429" s="98">
        <v>0</v>
      </c>
      <c r="O429" s="98">
        <v>0</v>
      </c>
      <c r="P429" s="98">
        <v>0</v>
      </c>
      <c r="Q429" s="98">
        <v>0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0</v>
      </c>
      <c r="J430" s="98">
        <v>0</v>
      </c>
      <c r="K430" s="98">
        <v>0</v>
      </c>
      <c r="L430" s="98">
        <v>0</v>
      </c>
      <c r="M430" s="98">
        <v>0</v>
      </c>
      <c r="N430" s="98">
        <v>0</v>
      </c>
      <c r="O430" s="98">
        <v>0</v>
      </c>
      <c r="P430" s="98">
        <v>0</v>
      </c>
      <c r="Q430" s="98">
        <v>0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0</v>
      </c>
      <c r="L431" s="122">
        <f t="shared" si="232"/>
        <v>0</v>
      </c>
      <c r="M431" s="122">
        <f t="shared" si="232"/>
        <v>0</v>
      </c>
      <c r="N431" s="122">
        <f t="shared" si="232"/>
        <v>0</v>
      </c>
      <c r="O431" s="122">
        <f t="shared" si="232"/>
        <v>0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0</v>
      </c>
      <c r="L432" s="98">
        <f>RES_hhdet_in_tesh!L8</f>
        <v>0</v>
      </c>
      <c r="M432" s="98">
        <f>RES_hhdet_in_tesh!M8</f>
        <v>0</v>
      </c>
      <c r="N432" s="98">
        <f>RES_hhdet_in_tesh!N8</f>
        <v>0</v>
      </c>
      <c r="O432" s="98">
        <f>RES_hhdet_in_tesh!O8</f>
        <v>0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0</v>
      </c>
      <c r="I433" s="122">
        <v>0</v>
      </c>
      <c r="J433" s="122">
        <v>0</v>
      </c>
      <c r="K433" s="122">
        <v>0</v>
      </c>
      <c r="L433" s="122">
        <v>0</v>
      </c>
      <c r="M433" s="122">
        <v>0</v>
      </c>
      <c r="N433" s="122">
        <v>0</v>
      </c>
      <c r="O433" s="122">
        <v>0</v>
      </c>
      <c r="P433" s="122">
        <v>0</v>
      </c>
      <c r="Q433" s="122">
        <v>0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0</v>
      </c>
      <c r="J439" s="101">
        <v>0</v>
      </c>
      <c r="K439" s="101">
        <v>0</v>
      </c>
      <c r="L439" s="101">
        <v>0</v>
      </c>
      <c r="M439" s="101">
        <v>0</v>
      </c>
      <c r="N439" s="101">
        <v>0</v>
      </c>
      <c r="O439" s="101">
        <v>0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0</v>
      </c>
      <c r="I443" s="122">
        <v>0</v>
      </c>
      <c r="J443" s="122">
        <v>0</v>
      </c>
      <c r="K443" s="122">
        <v>0</v>
      </c>
      <c r="L443" s="122">
        <v>0</v>
      </c>
      <c r="M443" s="122">
        <v>0</v>
      </c>
      <c r="N443" s="122">
        <v>0</v>
      </c>
      <c r="O443" s="122">
        <v>0</v>
      </c>
      <c r="P443" s="122">
        <v>0</v>
      </c>
      <c r="Q443" s="122">
        <v>0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0</v>
      </c>
      <c r="I446" s="33">
        <v>0</v>
      </c>
      <c r="J446" s="33">
        <v>0</v>
      </c>
      <c r="K446" s="33">
        <v>0</v>
      </c>
      <c r="L446" s="33">
        <v>0</v>
      </c>
      <c r="M446" s="33">
        <v>0</v>
      </c>
      <c r="N446" s="33">
        <v>0</v>
      </c>
      <c r="O446" s="33">
        <v>0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0</v>
      </c>
      <c r="L448" s="117">
        <f t="shared" si="233"/>
        <v>0</v>
      </c>
      <c r="M448" s="117">
        <f t="shared" si="233"/>
        <v>0</v>
      </c>
      <c r="N448" s="117">
        <f t="shared" si="233"/>
        <v>0</v>
      </c>
      <c r="O448" s="117">
        <f t="shared" si="233"/>
        <v>0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0</v>
      </c>
      <c r="L449" s="122">
        <f t="shared" si="236"/>
        <v>0</v>
      </c>
      <c r="M449" s="122">
        <f t="shared" si="236"/>
        <v>0</v>
      </c>
      <c r="N449" s="122">
        <f t="shared" si="236"/>
        <v>0</v>
      </c>
      <c r="O449" s="122">
        <f t="shared" si="236"/>
        <v>0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0</v>
      </c>
      <c r="M454" s="122">
        <v>0</v>
      </c>
      <c r="N454" s="122">
        <v>0</v>
      </c>
      <c r="O454" s="122">
        <v>0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0</v>
      </c>
      <c r="L464" s="122">
        <v>0</v>
      </c>
      <c r="M464" s="122">
        <v>0</v>
      </c>
      <c r="N464" s="122">
        <v>0</v>
      </c>
      <c r="O464" s="122">
        <v>0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0</v>
      </c>
      <c r="O466" s="98">
        <v>0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0</v>
      </c>
      <c r="L469" s="118">
        <f t="shared" si="240"/>
        <v>0</v>
      </c>
      <c r="M469" s="118">
        <f t="shared" si="240"/>
        <v>0</v>
      </c>
      <c r="N469" s="118">
        <f t="shared" si="240"/>
        <v>0</v>
      </c>
      <c r="O469" s="118">
        <f t="shared" si="240"/>
        <v>0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0</v>
      </c>
      <c r="L470" s="123">
        <f t="shared" si="243"/>
        <v>0</v>
      </c>
      <c r="M470" s="123">
        <f t="shared" si="243"/>
        <v>0</v>
      </c>
      <c r="N470" s="123">
        <f t="shared" si="243"/>
        <v>0</v>
      </c>
      <c r="O470" s="123">
        <f t="shared" si="243"/>
        <v>0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0</v>
      </c>
      <c r="I471" s="99">
        <v>0</v>
      </c>
      <c r="J471" s="99">
        <v>0</v>
      </c>
      <c r="K471" s="99">
        <v>0</v>
      </c>
      <c r="L471" s="99">
        <v>0</v>
      </c>
      <c r="M471" s="99">
        <v>0</v>
      </c>
      <c r="N471" s="99">
        <v>0</v>
      </c>
      <c r="O471" s="99">
        <v>0</v>
      </c>
      <c r="P471" s="99">
        <v>0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</v>
      </c>
      <c r="I472" s="99">
        <v>0</v>
      </c>
      <c r="J472" s="99">
        <v>0</v>
      </c>
      <c r="K472" s="99">
        <v>0</v>
      </c>
      <c r="L472" s="99">
        <v>0</v>
      </c>
      <c r="M472" s="99">
        <v>0</v>
      </c>
      <c r="N472" s="99">
        <v>0</v>
      </c>
      <c r="O472" s="99">
        <v>0</v>
      </c>
      <c r="P472" s="99">
        <v>0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0</v>
      </c>
      <c r="L473" s="123">
        <f t="shared" si="246"/>
        <v>0</v>
      </c>
      <c r="M473" s="123">
        <f t="shared" si="246"/>
        <v>0</v>
      </c>
      <c r="N473" s="123">
        <f t="shared" si="246"/>
        <v>0</v>
      </c>
      <c r="O473" s="123">
        <f t="shared" si="246"/>
        <v>0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0</v>
      </c>
      <c r="L474" s="99">
        <f>RES_hhdet_in_fecs!L8</f>
        <v>0</v>
      </c>
      <c r="M474" s="99">
        <f>RES_hhdet_in_fecs!M8</f>
        <v>0</v>
      </c>
      <c r="N474" s="99">
        <f>RES_hhdet_in_fecs!N8</f>
        <v>0</v>
      </c>
      <c r="O474" s="99">
        <f>RES_hhdet_in_fecs!O8</f>
        <v>0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0</v>
      </c>
      <c r="I475" s="123">
        <v>0</v>
      </c>
      <c r="J475" s="123">
        <v>0</v>
      </c>
      <c r="K475" s="123">
        <v>0</v>
      </c>
      <c r="L475" s="123">
        <v>0</v>
      </c>
      <c r="M475" s="123">
        <v>0</v>
      </c>
      <c r="N475" s="123">
        <v>0</v>
      </c>
      <c r="O475" s="123">
        <v>0</v>
      </c>
      <c r="P475" s="123">
        <v>0</v>
      </c>
      <c r="Q475" s="123">
        <v>0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0</v>
      </c>
      <c r="J481" s="102">
        <v>0</v>
      </c>
      <c r="K481" s="102">
        <v>0</v>
      </c>
      <c r="L481" s="102">
        <v>0</v>
      </c>
      <c r="M481" s="102">
        <v>0</v>
      </c>
      <c r="N481" s="102">
        <v>0</v>
      </c>
      <c r="O481" s="102">
        <v>0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0</v>
      </c>
      <c r="I485" s="123">
        <v>0</v>
      </c>
      <c r="J485" s="123">
        <v>0</v>
      </c>
      <c r="K485" s="123">
        <v>0</v>
      </c>
      <c r="L485" s="123">
        <v>0</v>
      </c>
      <c r="M485" s="123">
        <v>0</v>
      </c>
      <c r="N485" s="123">
        <v>0</v>
      </c>
      <c r="O485" s="123">
        <v>0</v>
      </c>
      <c r="P485" s="123">
        <v>0</v>
      </c>
      <c r="Q485" s="123">
        <v>0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0</v>
      </c>
      <c r="O487" s="99">
        <v>0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0</v>
      </c>
      <c r="I488" s="110">
        <v>0</v>
      </c>
      <c r="J488" s="110">
        <v>0</v>
      </c>
      <c r="K488" s="110">
        <v>0</v>
      </c>
      <c r="L488" s="110">
        <v>0</v>
      </c>
      <c r="M488" s="110">
        <v>0</v>
      </c>
      <c r="N488" s="110">
        <v>0</v>
      </c>
      <c r="O488" s="110">
        <v>0</v>
      </c>
      <c r="P488" s="110">
        <v>0</v>
      </c>
      <c r="Q488" s="110">
        <v>0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0</v>
      </c>
      <c r="L490" s="118">
        <f t="shared" si="247"/>
        <v>0</v>
      </c>
      <c r="M490" s="118">
        <f t="shared" si="247"/>
        <v>0</v>
      </c>
      <c r="N490" s="118">
        <f t="shared" si="247"/>
        <v>0</v>
      </c>
      <c r="O490" s="118">
        <f t="shared" si="247"/>
        <v>0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0</v>
      </c>
      <c r="L491" s="123">
        <f t="shared" si="250"/>
        <v>0</v>
      </c>
      <c r="M491" s="123">
        <f t="shared" si="250"/>
        <v>0</v>
      </c>
      <c r="N491" s="123">
        <f t="shared" si="250"/>
        <v>0</v>
      </c>
      <c r="O491" s="123">
        <f t="shared" si="250"/>
        <v>0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0</v>
      </c>
      <c r="J492" s="99">
        <v>0</v>
      </c>
      <c r="K492" s="99">
        <v>0</v>
      </c>
      <c r="L492" s="99">
        <v>0</v>
      </c>
      <c r="M492" s="99">
        <v>0</v>
      </c>
      <c r="N492" s="99">
        <v>0</v>
      </c>
      <c r="O492" s="99">
        <v>0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</v>
      </c>
      <c r="I493" s="99">
        <v>0</v>
      </c>
      <c r="J493" s="99">
        <v>0</v>
      </c>
      <c r="K493" s="99">
        <v>0</v>
      </c>
      <c r="L493" s="99">
        <v>0</v>
      </c>
      <c r="M493" s="99">
        <v>0</v>
      </c>
      <c r="N493" s="99">
        <v>0</v>
      </c>
      <c r="O493" s="99">
        <v>0</v>
      </c>
      <c r="P493" s="99">
        <v>0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0</v>
      </c>
      <c r="L494" s="123">
        <f t="shared" si="253"/>
        <v>0</v>
      </c>
      <c r="M494" s="123">
        <f t="shared" si="253"/>
        <v>0</v>
      </c>
      <c r="N494" s="123">
        <f t="shared" si="253"/>
        <v>0</v>
      </c>
      <c r="O494" s="123">
        <f t="shared" si="253"/>
        <v>0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0</v>
      </c>
      <c r="L495" s="99">
        <f>RES_hhdet_in_tess!L8</f>
        <v>0</v>
      </c>
      <c r="M495" s="99">
        <f>RES_hhdet_in_tess!M8</f>
        <v>0</v>
      </c>
      <c r="N495" s="99">
        <f>RES_hhdet_in_tess!N8</f>
        <v>0</v>
      </c>
      <c r="O495" s="99">
        <f>RES_hhdet_in_tess!O8</f>
        <v>0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0</v>
      </c>
      <c r="I496" s="123">
        <v>0</v>
      </c>
      <c r="J496" s="123">
        <v>0</v>
      </c>
      <c r="K496" s="123">
        <v>0</v>
      </c>
      <c r="L496" s="123">
        <v>0</v>
      </c>
      <c r="M496" s="123">
        <v>0</v>
      </c>
      <c r="N496" s="123">
        <v>0</v>
      </c>
      <c r="O496" s="123">
        <v>0</v>
      </c>
      <c r="P496" s="123">
        <v>0</v>
      </c>
      <c r="Q496" s="123">
        <v>0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0</v>
      </c>
      <c r="J502" s="102">
        <v>0</v>
      </c>
      <c r="K502" s="102">
        <v>0</v>
      </c>
      <c r="L502" s="102">
        <v>0</v>
      </c>
      <c r="M502" s="102">
        <v>0</v>
      </c>
      <c r="N502" s="102">
        <v>0</v>
      </c>
      <c r="O502" s="102">
        <v>0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0</v>
      </c>
      <c r="I506" s="123">
        <v>0</v>
      </c>
      <c r="J506" s="123">
        <v>0</v>
      </c>
      <c r="K506" s="123">
        <v>0</v>
      </c>
      <c r="L506" s="123">
        <v>0</v>
      </c>
      <c r="M506" s="123">
        <v>0</v>
      </c>
      <c r="N506" s="123">
        <v>0</v>
      </c>
      <c r="O506" s="123">
        <v>0</v>
      </c>
      <c r="P506" s="123">
        <v>0</v>
      </c>
      <c r="Q506" s="123">
        <v>0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0</v>
      </c>
      <c r="L508" s="99">
        <v>0</v>
      </c>
      <c r="M508" s="99">
        <v>0</v>
      </c>
      <c r="N508" s="99">
        <v>0</v>
      </c>
      <c r="O508" s="99">
        <v>0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0</v>
      </c>
      <c r="I509" s="110">
        <v>0</v>
      </c>
      <c r="J509" s="110">
        <v>0</v>
      </c>
      <c r="K509" s="110">
        <v>0</v>
      </c>
      <c r="L509" s="110">
        <v>0</v>
      </c>
      <c r="M509" s="110">
        <v>0</v>
      </c>
      <c r="N509" s="110">
        <v>0</v>
      </c>
      <c r="O509" s="110">
        <v>0</v>
      </c>
      <c r="P509" s="110">
        <v>0</v>
      </c>
      <c r="Q509" s="110">
        <v>0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0</v>
      </c>
      <c r="L511" s="118">
        <f t="shared" si="254"/>
        <v>0</v>
      </c>
      <c r="M511" s="118">
        <f t="shared" si="254"/>
        <v>0</v>
      </c>
      <c r="N511" s="118">
        <f t="shared" si="254"/>
        <v>0</v>
      </c>
      <c r="O511" s="118">
        <f t="shared" si="254"/>
        <v>0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0</v>
      </c>
      <c r="L512" s="123">
        <f t="shared" si="257"/>
        <v>0</v>
      </c>
      <c r="M512" s="123">
        <f t="shared" si="257"/>
        <v>0</v>
      </c>
      <c r="N512" s="123">
        <f t="shared" si="257"/>
        <v>0</v>
      </c>
      <c r="O512" s="123">
        <f t="shared" si="257"/>
        <v>0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0</v>
      </c>
      <c r="I513" s="99">
        <v>0</v>
      </c>
      <c r="J513" s="99">
        <v>0</v>
      </c>
      <c r="K513" s="99">
        <v>0</v>
      </c>
      <c r="L513" s="99">
        <v>0</v>
      </c>
      <c r="M513" s="99">
        <v>0</v>
      </c>
      <c r="N513" s="99">
        <v>0</v>
      </c>
      <c r="O513" s="99">
        <v>0</v>
      </c>
      <c r="P513" s="99">
        <v>0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0</v>
      </c>
      <c r="M517" s="123">
        <v>0</v>
      </c>
      <c r="N517" s="123">
        <v>0</v>
      </c>
      <c r="O517" s="123">
        <v>0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</v>
      </c>
      <c r="L527" s="123">
        <v>0</v>
      </c>
      <c r="M527" s="123">
        <v>0</v>
      </c>
      <c r="N527" s="123">
        <v>0</v>
      </c>
      <c r="O527" s="123">
        <v>0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0</v>
      </c>
      <c r="L529" s="99">
        <v>0</v>
      </c>
      <c r="M529" s="99">
        <v>0</v>
      </c>
      <c r="N529" s="99">
        <v>0</v>
      </c>
      <c r="O529" s="99">
        <v>0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1149936</v>
      </c>
      <c r="C5" s="120">
        <v>1103905</v>
      </c>
      <c r="D5" s="120">
        <v>1042572</v>
      </c>
      <c r="E5" s="120">
        <v>977845</v>
      </c>
      <c r="F5" s="120">
        <v>922216</v>
      </c>
      <c r="G5" s="120">
        <v>890853</v>
      </c>
      <c r="H5" s="120">
        <v>873070</v>
      </c>
      <c r="I5" s="120">
        <v>865146</v>
      </c>
      <c r="J5" s="120">
        <v>863779</v>
      </c>
      <c r="K5" s="120">
        <v>835497</v>
      </c>
      <c r="L5" s="120">
        <v>796221</v>
      </c>
      <c r="M5" s="120">
        <v>757994</v>
      </c>
      <c r="N5" s="120">
        <v>740607</v>
      </c>
      <c r="O5" s="120">
        <v>743687</v>
      </c>
      <c r="P5" s="120">
        <v>748642</v>
      </c>
      <c r="Q5" s="120">
        <v>749755</v>
      </c>
      <c r="R5" s="120">
        <v>752426</v>
      </c>
      <c r="S5" s="120">
        <v>753348</v>
      </c>
      <c r="T5" s="120">
        <v>761220</v>
      </c>
      <c r="U5" s="120">
        <v>776133</v>
      </c>
      <c r="V5" s="120">
        <v>788101</v>
      </c>
      <c r="W5" s="120">
        <v>792121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1149936</v>
      </c>
      <c r="C7" s="52">
        <v>1103905</v>
      </c>
      <c r="D7" s="52">
        <v>1042572</v>
      </c>
      <c r="E7" s="52">
        <v>977845</v>
      </c>
      <c r="F7" s="52">
        <v>922216</v>
      </c>
      <c r="G7" s="52">
        <v>890853</v>
      </c>
      <c r="H7" s="52">
        <v>873070</v>
      </c>
      <c r="I7" s="52">
        <v>865146</v>
      </c>
      <c r="J7" s="52">
        <v>863779</v>
      </c>
      <c r="K7" s="52">
        <v>835497</v>
      </c>
      <c r="L7" s="52">
        <v>796221</v>
      </c>
      <c r="M7" s="52">
        <v>757994</v>
      </c>
      <c r="N7" s="52">
        <v>740607</v>
      </c>
      <c r="O7" s="52">
        <v>743687</v>
      </c>
      <c r="P7" s="52">
        <v>748642</v>
      </c>
      <c r="Q7" s="52">
        <v>749755</v>
      </c>
      <c r="R7" s="52">
        <v>752426</v>
      </c>
      <c r="S7" s="52">
        <v>753348</v>
      </c>
      <c r="T7" s="52">
        <v>761220</v>
      </c>
      <c r="U7" s="52">
        <v>776133</v>
      </c>
      <c r="V7" s="52">
        <v>788101</v>
      </c>
      <c r="W7" s="52">
        <v>792121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101654</v>
      </c>
      <c r="C9" s="52">
        <v>108335</v>
      </c>
      <c r="D9" s="52">
        <v>123510</v>
      </c>
      <c r="E9" s="52">
        <v>128167</v>
      </c>
      <c r="F9" s="52">
        <v>124960</v>
      </c>
      <c r="G9" s="52">
        <v>135308</v>
      </c>
      <c r="H9" s="52">
        <v>148741</v>
      </c>
      <c r="I9" s="52">
        <v>176766</v>
      </c>
      <c r="J9" s="52">
        <v>213223</v>
      </c>
      <c r="K9" s="52">
        <v>238476</v>
      </c>
      <c r="L9" s="52">
        <v>244979</v>
      </c>
      <c r="M9" s="52">
        <v>258462</v>
      </c>
      <c r="N9" s="52">
        <v>275783</v>
      </c>
      <c r="O9" s="52">
        <v>281950</v>
      </c>
      <c r="P9" s="52">
        <v>287763</v>
      </c>
      <c r="Q9" s="52">
        <v>271558</v>
      </c>
      <c r="R9" s="52">
        <v>272214</v>
      </c>
      <c r="S9" s="52">
        <v>278750</v>
      </c>
      <c r="T9" s="52">
        <v>304858</v>
      </c>
      <c r="U9" s="52">
        <v>330269</v>
      </c>
      <c r="V9" s="52">
        <v>355409</v>
      </c>
      <c r="W9" s="52">
        <v>356654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582040</v>
      </c>
      <c r="C11" s="52">
        <v>546478</v>
      </c>
      <c r="D11" s="52">
        <v>492725</v>
      </c>
      <c r="E11" s="52">
        <v>445272</v>
      </c>
      <c r="F11" s="52">
        <v>409481</v>
      </c>
      <c r="G11" s="52">
        <v>346084</v>
      </c>
      <c r="H11" s="52">
        <v>275974</v>
      </c>
      <c r="I11" s="52">
        <v>228969</v>
      </c>
      <c r="J11" s="52">
        <v>216910</v>
      </c>
      <c r="K11" s="52">
        <v>206359</v>
      </c>
      <c r="L11" s="52">
        <v>194144</v>
      </c>
      <c r="M11" s="52">
        <v>189168</v>
      </c>
      <c r="N11" s="52">
        <v>177839</v>
      </c>
      <c r="O11" s="52">
        <v>169896</v>
      </c>
      <c r="P11" s="52">
        <v>160767</v>
      </c>
      <c r="Q11" s="52">
        <v>154993</v>
      </c>
      <c r="R11" s="52">
        <v>158381</v>
      </c>
      <c r="S11" s="52">
        <v>162745</v>
      </c>
      <c r="T11" s="52">
        <v>170631</v>
      </c>
      <c r="U11" s="52">
        <v>177158</v>
      </c>
      <c r="V11" s="52">
        <v>184515</v>
      </c>
      <c r="W11" s="52">
        <v>190307</v>
      </c>
      <c r="DA11" s="63" t="s">
        <v>1070</v>
      </c>
    </row>
    <row r="12" spans="1:105" ht="12" customHeight="1" x14ac:dyDescent="0.25">
      <c r="A12" s="97" t="s">
        <v>140</v>
      </c>
      <c r="B12" s="52">
        <v>104</v>
      </c>
      <c r="C12" s="52">
        <v>106</v>
      </c>
      <c r="D12" s="52">
        <v>98</v>
      </c>
      <c r="E12" s="52">
        <v>99</v>
      </c>
      <c r="F12" s="52">
        <v>108</v>
      </c>
      <c r="G12" s="52">
        <v>123</v>
      </c>
      <c r="H12" s="52">
        <v>128</v>
      </c>
      <c r="I12" s="52">
        <v>147</v>
      </c>
      <c r="J12" s="52">
        <v>210</v>
      </c>
      <c r="K12" s="52">
        <v>265</v>
      </c>
      <c r="L12" s="52">
        <v>363</v>
      </c>
      <c r="M12" s="52">
        <v>396</v>
      </c>
      <c r="N12" s="52">
        <v>461</v>
      </c>
      <c r="O12" s="52">
        <v>521</v>
      </c>
      <c r="P12" s="52">
        <v>508</v>
      </c>
      <c r="Q12" s="52">
        <v>534</v>
      </c>
      <c r="R12" s="52">
        <v>594</v>
      </c>
      <c r="S12" s="52">
        <v>673</v>
      </c>
      <c r="T12" s="52">
        <v>744</v>
      </c>
      <c r="U12" s="52">
        <v>789</v>
      </c>
      <c r="V12" s="52">
        <v>924</v>
      </c>
      <c r="W12" s="52">
        <v>1218</v>
      </c>
      <c r="DA12" s="63" t="s">
        <v>1071</v>
      </c>
    </row>
    <row r="13" spans="1:105" ht="12" customHeight="1" x14ac:dyDescent="0.25">
      <c r="A13" s="97" t="s">
        <v>122</v>
      </c>
      <c r="B13" s="52">
        <v>557709</v>
      </c>
      <c r="C13" s="52">
        <v>546648</v>
      </c>
      <c r="D13" s="52">
        <v>538311</v>
      </c>
      <c r="E13" s="52">
        <v>520126</v>
      </c>
      <c r="F13" s="52">
        <v>499659</v>
      </c>
      <c r="G13" s="52">
        <v>522138</v>
      </c>
      <c r="H13" s="52">
        <v>565856</v>
      </c>
      <c r="I13" s="52">
        <v>590012</v>
      </c>
      <c r="J13" s="52">
        <v>576211</v>
      </c>
      <c r="K13" s="52">
        <v>543540</v>
      </c>
      <c r="L13" s="52">
        <v>491299</v>
      </c>
      <c r="M13" s="52">
        <v>459070</v>
      </c>
      <c r="N13" s="52">
        <v>439552</v>
      </c>
      <c r="O13" s="52">
        <v>427535</v>
      </c>
      <c r="P13" s="52">
        <v>421408</v>
      </c>
      <c r="Q13" s="52">
        <v>427863</v>
      </c>
      <c r="R13" s="52">
        <v>418183</v>
      </c>
      <c r="S13" s="52">
        <v>405338</v>
      </c>
      <c r="T13" s="52">
        <v>401527</v>
      </c>
      <c r="U13" s="52">
        <v>397790</v>
      </c>
      <c r="V13" s="52">
        <v>384872</v>
      </c>
      <c r="W13" s="52">
        <v>342106</v>
      </c>
      <c r="DA13" s="63" t="s">
        <v>1072</v>
      </c>
    </row>
    <row r="14" spans="1:105" ht="12" customHeight="1" x14ac:dyDescent="0.25">
      <c r="A14" s="97" t="s">
        <v>121</v>
      </c>
      <c r="B14" s="52">
        <v>10083</v>
      </c>
      <c r="C14" s="52">
        <v>10673</v>
      </c>
      <c r="D14" s="52">
        <v>11438</v>
      </c>
      <c r="E14" s="52">
        <v>12348</v>
      </c>
      <c r="F14" s="52">
        <v>12968</v>
      </c>
      <c r="G14" s="52">
        <v>22508</v>
      </c>
      <c r="H14" s="52">
        <v>31112</v>
      </c>
      <c r="I14" s="52">
        <v>46018</v>
      </c>
      <c r="J14" s="52">
        <v>70448</v>
      </c>
      <c r="K14" s="52">
        <v>85333</v>
      </c>
      <c r="L14" s="52">
        <v>110415</v>
      </c>
      <c r="M14" s="52">
        <v>109360</v>
      </c>
      <c r="N14" s="52">
        <v>122755</v>
      </c>
      <c r="O14" s="52">
        <v>145735</v>
      </c>
      <c r="P14" s="52">
        <v>165959</v>
      </c>
      <c r="Q14" s="52">
        <v>166365</v>
      </c>
      <c r="R14" s="52">
        <v>175268</v>
      </c>
      <c r="S14" s="52">
        <v>184592</v>
      </c>
      <c r="T14" s="52">
        <v>188318</v>
      </c>
      <c r="U14" s="52">
        <v>200396</v>
      </c>
      <c r="V14" s="52">
        <v>217790</v>
      </c>
      <c r="W14" s="52">
        <v>258490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458628</v>
      </c>
      <c r="C16" s="52">
        <v>430036</v>
      </c>
      <c r="D16" s="52">
        <v>401501</v>
      </c>
      <c r="E16" s="52">
        <v>381852</v>
      </c>
      <c r="F16" s="52">
        <v>362569</v>
      </c>
      <c r="G16" s="52">
        <v>333702</v>
      </c>
      <c r="H16" s="52">
        <v>305634</v>
      </c>
      <c r="I16" s="52">
        <v>290357</v>
      </c>
      <c r="J16" s="52">
        <v>314245</v>
      </c>
      <c r="K16" s="52">
        <v>309866</v>
      </c>
      <c r="L16" s="52">
        <v>296182</v>
      </c>
      <c r="M16" s="52">
        <v>280672</v>
      </c>
      <c r="N16" s="52">
        <v>281295</v>
      </c>
      <c r="O16" s="52">
        <v>282842</v>
      </c>
      <c r="P16" s="52">
        <v>284695</v>
      </c>
      <c r="Q16" s="52">
        <v>274787</v>
      </c>
      <c r="R16" s="52">
        <v>268225</v>
      </c>
      <c r="S16" s="52">
        <v>256547</v>
      </c>
      <c r="T16" s="52">
        <v>254831</v>
      </c>
      <c r="U16" s="52">
        <v>252113</v>
      </c>
      <c r="V16" s="52">
        <v>250804</v>
      </c>
      <c r="W16" s="52">
        <v>247986</v>
      </c>
      <c r="DA16" s="63" t="s">
        <v>1074</v>
      </c>
    </row>
    <row r="17" spans="1:105" ht="12" customHeight="1" x14ac:dyDescent="0.25">
      <c r="A17" s="109" t="s">
        <v>120</v>
      </c>
      <c r="B17" s="36">
        <v>691308</v>
      </c>
      <c r="C17" s="36">
        <v>673869</v>
      </c>
      <c r="D17" s="36">
        <v>641071</v>
      </c>
      <c r="E17" s="36">
        <v>595993</v>
      </c>
      <c r="F17" s="36">
        <v>559647</v>
      </c>
      <c r="G17" s="36">
        <v>557151</v>
      </c>
      <c r="H17" s="36">
        <v>567436</v>
      </c>
      <c r="I17" s="36">
        <v>574789</v>
      </c>
      <c r="J17" s="36">
        <v>549534</v>
      </c>
      <c r="K17" s="36">
        <v>525631</v>
      </c>
      <c r="L17" s="36">
        <v>500039</v>
      </c>
      <c r="M17" s="36">
        <v>477322</v>
      </c>
      <c r="N17" s="36">
        <v>459312</v>
      </c>
      <c r="O17" s="36">
        <v>460845</v>
      </c>
      <c r="P17" s="36">
        <v>463947</v>
      </c>
      <c r="Q17" s="36">
        <v>474968</v>
      </c>
      <c r="R17" s="36">
        <v>484201</v>
      </c>
      <c r="S17" s="36">
        <v>496801</v>
      </c>
      <c r="T17" s="36">
        <v>506389</v>
      </c>
      <c r="U17" s="36">
        <v>524020</v>
      </c>
      <c r="V17" s="36">
        <v>537297</v>
      </c>
      <c r="W17" s="36">
        <v>544135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89839</v>
      </c>
      <c r="D21" s="52">
        <v>89848</v>
      </c>
      <c r="E21" s="52">
        <v>89922</v>
      </c>
      <c r="F21" s="52">
        <v>90097</v>
      </c>
      <c r="G21" s="52">
        <v>90417</v>
      </c>
      <c r="H21" s="52">
        <v>90941</v>
      </c>
      <c r="I21" s="52">
        <v>91740</v>
      </c>
      <c r="J21" s="52">
        <v>92937</v>
      </c>
      <c r="K21" s="52">
        <v>94643</v>
      </c>
      <c r="L21" s="52">
        <v>96981</v>
      </c>
      <c r="M21" s="52">
        <v>100068</v>
      </c>
      <c r="N21" s="52">
        <v>103976</v>
      </c>
      <c r="O21" s="52">
        <v>90845</v>
      </c>
      <c r="P21" s="52">
        <v>24840</v>
      </c>
      <c r="Q21" s="52">
        <v>31886</v>
      </c>
      <c r="R21" s="52">
        <v>40157</v>
      </c>
      <c r="S21" s="52">
        <v>49684</v>
      </c>
      <c r="T21" s="52">
        <v>51833</v>
      </c>
      <c r="U21" s="52">
        <v>57346</v>
      </c>
      <c r="V21" s="52">
        <v>64243</v>
      </c>
      <c r="W21" s="52">
        <v>70150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15883</v>
      </c>
      <c r="D23" s="52">
        <v>15928</v>
      </c>
      <c r="E23" s="52">
        <v>16253</v>
      </c>
      <c r="F23" s="52">
        <v>18291</v>
      </c>
      <c r="G23" s="52">
        <v>22899</v>
      </c>
      <c r="H23" s="52">
        <v>24193</v>
      </c>
      <c r="I23" s="52">
        <v>20899</v>
      </c>
      <c r="J23" s="52">
        <v>22248</v>
      </c>
      <c r="K23" s="52">
        <v>33410</v>
      </c>
      <c r="L23" s="52">
        <v>38909</v>
      </c>
      <c r="M23" s="52">
        <v>28787</v>
      </c>
      <c r="N23" s="52">
        <v>26059</v>
      </c>
      <c r="O23" s="52">
        <v>63651</v>
      </c>
      <c r="P23" s="52">
        <v>39338</v>
      </c>
      <c r="Q23" s="52">
        <v>48123</v>
      </c>
      <c r="R23" s="52">
        <v>43681</v>
      </c>
      <c r="S23" s="52">
        <v>44136</v>
      </c>
      <c r="T23" s="52">
        <v>41765</v>
      </c>
      <c r="U23" s="52">
        <v>45185</v>
      </c>
      <c r="V23" s="52">
        <v>61086</v>
      </c>
      <c r="W23" s="52">
        <v>62818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90944</v>
      </c>
      <c r="D25" s="52">
        <v>91051</v>
      </c>
      <c r="E25" s="52">
        <v>91773</v>
      </c>
      <c r="F25" s="52">
        <v>93596</v>
      </c>
      <c r="G25" s="52">
        <v>97050</v>
      </c>
      <c r="H25" s="52">
        <v>102736</v>
      </c>
      <c r="I25" s="52">
        <v>56537</v>
      </c>
      <c r="J25" s="52">
        <v>39679</v>
      </c>
      <c r="K25" s="52">
        <v>44826</v>
      </c>
      <c r="L25" s="52">
        <v>40494</v>
      </c>
      <c r="M25" s="52">
        <v>41296</v>
      </c>
      <c r="N25" s="52">
        <v>38658</v>
      </c>
      <c r="O25" s="52">
        <v>28561</v>
      </c>
      <c r="P25" s="52">
        <v>19360</v>
      </c>
      <c r="Q25" s="52">
        <v>22933</v>
      </c>
      <c r="R25" s="52">
        <v>29950</v>
      </c>
      <c r="S25" s="52">
        <v>30736</v>
      </c>
      <c r="T25" s="52">
        <v>28086</v>
      </c>
      <c r="U25" s="52">
        <v>27157</v>
      </c>
      <c r="V25" s="52">
        <v>22860</v>
      </c>
      <c r="W25" s="52">
        <v>21800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16</v>
      </c>
      <c r="D26" s="52">
        <v>16</v>
      </c>
      <c r="E26" s="52">
        <v>17</v>
      </c>
      <c r="F26" s="52">
        <v>17</v>
      </c>
      <c r="G26" s="52">
        <v>16</v>
      </c>
      <c r="H26" s="52">
        <v>21</v>
      </c>
      <c r="I26" s="52">
        <v>13</v>
      </c>
      <c r="J26" s="52">
        <v>14</v>
      </c>
      <c r="K26" s="52">
        <v>21</v>
      </c>
      <c r="L26" s="52">
        <v>19</v>
      </c>
      <c r="M26" s="52">
        <v>28</v>
      </c>
      <c r="N26" s="52">
        <v>34</v>
      </c>
      <c r="O26" s="52">
        <v>38</v>
      </c>
      <c r="P26" s="52">
        <v>45</v>
      </c>
      <c r="Q26" s="52">
        <v>66</v>
      </c>
      <c r="R26" s="52">
        <v>85</v>
      </c>
      <c r="S26" s="52">
        <v>82</v>
      </c>
      <c r="T26" s="52">
        <v>95</v>
      </c>
      <c r="U26" s="52">
        <v>84</v>
      </c>
      <c r="V26" s="52">
        <v>92</v>
      </c>
      <c r="W26" s="52">
        <v>97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87142</v>
      </c>
      <c r="D27" s="52">
        <v>87290</v>
      </c>
      <c r="E27" s="52">
        <v>88337</v>
      </c>
      <c r="F27" s="52">
        <v>91181</v>
      </c>
      <c r="G27" s="52">
        <v>96667</v>
      </c>
      <c r="H27" s="52">
        <v>105713</v>
      </c>
      <c r="I27" s="52">
        <v>67399</v>
      </c>
      <c r="J27" s="52">
        <v>72146</v>
      </c>
      <c r="K27" s="52">
        <v>80870</v>
      </c>
      <c r="L27" s="52">
        <v>85880</v>
      </c>
      <c r="M27" s="52">
        <v>92667</v>
      </c>
      <c r="N27" s="52">
        <v>106655</v>
      </c>
      <c r="O27" s="52">
        <v>111387</v>
      </c>
      <c r="P27" s="52">
        <v>62070</v>
      </c>
      <c r="Q27" s="52">
        <v>61733</v>
      </c>
      <c r="R27" s="52">
        <v>55903</v>
      </c>
      <c r="S27" s="52">
        <v>57894</v>
      </c>
      <c r="T27" s="52">
        <v>61443</v>
      </c>
      <c r="U27" s="52">
        <v>73234</v>
      </c>
      <c r="V27" s="52">
        <v>77699</v>
      </c>
      <c r="W27" s="52">
        <v>72229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1575</v>
      </c>
      <c r="D28" s="52">
        <v>1580</v>
      </c>
      <c r="E28" s="52">
        <v>1609</v>
      </c>
      <c r="F28" s="52">
        <v>1695</v>
      </c>
      <c r="G28" s="52">
        <v>1857</v>
      </c>
      <c r="H28" s="52">
        <v>2149</v>
      </c>
      <c r="I28" s="52">
        <v>1736</v>
      </c>
      <c r="J28" s="52">
        <v>3271</v>
      </c>
      <c r="K28" s="52">
        <v>3699</v>
      </c>
      <c r="L28" s="52">
        <v>5273</v>
      </c>
      <c r="M28" s="52">
        <v>7838</v>
      </c>
      <c r="N28" s="52">
        <v>11725</v>
      </c>
      <c r="O28" s="52">
        <v>15921</v>
      </c>
      <c r="P28" s="52">
        <v>15024</v>
      </c>
      <c r="Q28" s="52">
        <v>20643</v>
      </c>
      <c r="R28" s="52">
        <v>24054</v>
      </c>
      <c r="S28" s="52">
        <v>23405</v>
      </c>
      <c r="T28" s="52">
        <v>25132</v>
      </c>
      <c r="U28" s="52">
        <v>23055</v>
      </c>
      <c r="V28" s="52">
        <v>31057</v>
      </c>
      <c r="W28" s="52">
        <v>34083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71661</v>
      </c>
      <c r="D30" s="52">
        <v>71745</v>
      </c>
      <c r="E30" s="52">
        <v>72333</v>
      </c>
      <c r="F30" s="52">
        <v>73951</v>
      </c>
      <c r="G30" s="52">
        <v>77204</v>
      </c>
      <c r="H30" s="52">
        <v>82712</v>
      </c>
      <c r="I30" s="52">
        <v>48068</v>
      </c>
      <c r="J30" s="52">
        <v>41074</v>
      </c>
      <c r="K30" s="52">
        <v>46117</v>
      </c>
      <c r="L30" s="52">
        <v>48966</v>
      </c>
      <c r="M30" s="52">
        <v>52372</v>
      </c>
      <c r="N30" s="52">
        <v>53069</v>
      </c>
      <c r="O30" s="52">
        <v>49791</v>
      </c>
      <c r="P30" s="52">
        <v>35771</v>
      </c>
      <c r="Q30" s="52">
        <v>42448</v>
      </c>
      <c r="R30" s="52">
        <v>49141</v>
      </c>
      <c r="S30" s="52">
        <v>42388</v>
      </c>
      <c r="T30" s="52">
        <v>41585</v>
      </c>
      <c r="U30" s="52">
        <v>43677</v>
      </c>
      <c r="V30" s="52">
        <v>46139</v>
      </c>
      <c r="W30" s="52">
        <v>42418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108017</v>
      </c>
      <c r="D31" s="36">
        <v>108194</v>
      </c>
      <c r="E31" s="36">
        <v>109402</v>
      </c>
      <c r="F31" s="36">
        <v>112534</v>
      </c>
      <c r="G31" s="36">
        <v>118391</v>
      </c>
      <c r="H31" s="36">
        <v>127906</v>
      </c>
      <c r="I31" s="36">
        <v>77622</v>
      </c>
      <c r="J31" s="36">
        <v>74043</v>
      </c>
      <c r="K31" s="36">
        <v>83293</v>
      </c>
      <c r="L31" s="36">
        <v>82698</v>
      </c>
      <c r="M31" s="36">
        <v>89469</v>
      </c>
      <c r="N31" s="36">
        <v>103987</v>
      </c>
      <c r="O31" s="36">
        <v>106131</v>
      </c>
      <c r="P31" s="36">
        <v>60734</v>
      </c>
      <c r="Q31" s="36">
        <v>62930</v>
      </c>
      <c r="R31" s="36">
        <v>60863</v>
      </c>
      <c r="S31" s="36">
        <v>69737</v>
      </c>
      <c r="T31" s="36">
        <v>73180</v>
      </c>
      <c r="U31" s="36">
        <v>79866</v>
      </c>
      <c r="V31" s="36">
        <v>85598</v>
      </c>
      <c r="W31" s="36">
        <v>85763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43808</v>
      </c>
      <c r="D35" s="52">
        <v>28515</v>
      </c>
      <c r="E35" s="52">
        <v>25195</v>
      </c>
      <c r="F35" s="52">
        <v>34468</v>
      </c>
      <c r="G35" s="52">
        <v>59054</v>
      </c>
      <c r="H35" s="52">
        <v>73158</v>
      </c>
      <c r="I35" s="52">
        <v>83816</v>
      </c>
      <c r="J35" s="52">
        <v>91570</v>
      </c>
      <c r="K35" s="52">
        <v>66361</v>
      </c>
      <c r="L35" s="52">
        <v>57705</v>
      </c>
      <c r="M35" s="52">
        <v>61841</v>
      </c>
      <c r="N35" s="52">
        <v>86589</v>
      </c>
      <c r="O35" s="52">
        <v>93925</v>
      </c>
      <c r="P35" s="52">
        <v>29795</v>
      </c>
      <c r="Q35" s="52">
        <v>32999</v>
      </c>
      <c r="R35" s="52">
        <v>42828</v>
      </c>
      <c r="S35" s="52">
        <v>50606</v>
      </c>
      <c r="T35" s="52">
        <v>59705</v>
      </c>
      <c r="U35" s="52">
        <v>72259</v>
      </c>
      <c r="V35" s="52">
        <v>76211</v>
      </c>
      <c r="W35" s="52">
        <v>74170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22564</v>
      </c>
      <c r="D37" s="52">
        <v>31103</v>
      </c>
      <c r="E37" s="52">
        <v>20910</v>
      </c>
      <c r="F37" s="52">
        <v>15084</v>
      </c>
      <c r="G37" s="52">
        <v>33247</v>
      </c>
      <c r="H37" s="52">
        <v>37626</v>
      </c>
      <c r="I37" s="52">
        <v>48924</v>
      </c>
      <c r="J37" s="52">
        <v>58705</v>
      </c>
      <c r="K37" s="52">
        <v>58663</v>
      </c>
      <c r="L37" s="52">
        <v>45412</v>
      </c>
      <c r="M37" s="52">
        <v>42270</v>
      </c>
      <c r="N37" s="52">
        <v>43380</v>
      </c>
      <c r="O37" s="52">
        <v>69818</v>
      </c>
      <c r="P37" s="52">
        <v>45151</v>
      </c>
      <c r="Q37" s="52">
        <v>31918</v>
      </c>
      <c r="R37" s="52">
        <v>44337</v>
      </c>
      <c r="S37" s="52">
        <v>50672</v>
      </c>
      <c r="T37" s="52">
        <v>67873</v>
      </c>
      <c r="U37" s="52">
        <v>70596</v>
      </c>
      <c r="V37" s="52">
        <v>86226</v>
      </c>
      <c r="W37" s="52">
        <v>64063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55382</v>
      </c>
      <c r="D39" s="52">
        <v>37298</v>
      </c>
      <c r="E39" s="52">
        <v>44320</v>
      </c>
      <c r="F39" s="52">
        <v>57805</v>
      </c>
      <c r="G39" s="52">
        <v>33653</v>
      </c>
      <c r="H39" s="52">
        <v>32626</v>
      </c>
      <c r="I39" s="52">
        <v>9532</v>
      </c>
      <c r="J39" s="52">
        <v>27620</v>
      </c>
      <c r="K39" s="52">
        <v>34275</v>
      </c>
      <c r="L39" s="52">
        <v>28279</v>
      </c>
      <c r="M39" s="52">
        <v>36320</v>
      </c>
      <c r="N39" s="52">
        <v>27329</v>
      </c>
      <c r="O39" s="52">
        <v>20618</v>
      </c>
      <c r="P39" s="52">
        <v>10231</v>
      </c>
      <c r="Q39" s="52">
        <v>17159</v>
      </c>
      <c r="R39" s="52">
        <v>33338</v>
      </c>
      <c r="S39" s="52">
        <v>35100</v>
      </c>
      <c r="T39" s="52">
        <v>35972</v>
      </c>
      <c r="U39" s="52">
        <v>33684</v>
      </c>
      <c r="V39" s="52">
        <v>30217</v>
      </c>
      <c r="W39" s="52">
        <v>27592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18</v>
      </c>
      <c r="D40" s="52">
        <v>8</v>
      </c>
      <c r="E40" s="52">
        <v>18</v>
      </c>
      <c r="F40" s="52">
        <v>26</v>
      </c>
      <c r="G40" s="52">
        <v>31</v>
      </c>
      <c r="H40" s="52">
        <v>26</v>
      </c>
      <c r="I40" s="52">
        <v>32</v>
      </c>
      <c r="J40" s="52">
        <v>77</v>
      </c>
      <c r="K40" s="52">
        <v>76</v>
      </c>
      <c r="L40" s="52">
        <v>117</v>
      </c>
      <c r="M40" s="52">
        <v>61</v>
      </c>
      <c r="N40" s="52">
        <v>99</v>
      </c>
      <c r="O40" s="52">
        <v>98</v>
      </c>
      <c r="P40" s="52">
        <v>32</v>
      </c>
      <c r="Q40" s="52">
        <v>92</v>
      </c>
      <c r="R40" s="52">
        <v>145</v>
      </c>
      <c r="S40" s="52">
        <v>161</v>
      </c>
      <c r="T40" s="52">
        <v>166</v>
      </c>
      <c r="U40" s="52">
        <v>129</v>
      </c>
      <c r="V40" s="52">
        <v>227</v>
      </c>
      <c r="W40" s="52">
        <v>391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76081</v>
      </c>
      <c r="D41" s="52">
        <v>78953</v>
      </c>
      <c r="E41" s="52">
        <v>70152</v>
      </c>
      <c r="F41" s="52">
        <v>70714</v>
      </c>
      <c r="G41" s="52">
        <v>119146</v>
      </c>
      <c r="H41" s="52">
        <v>149431</v>
      </c>
      <c r="I41" s="52">
        <v>91555</v>
      </c>
      <c r="J41" s="52">
        <v>58345</v>
      </c>
      <c r="K41" s="52">
        <v>48199</v>
      </c>
      <c r="L41" s="52">
        <v>33639</v>
      </c>
      <c r="M41" s="52">
        <v>60438</v>
      </c>
      <c r="N41" s="52">
        <v>87137</v>
      </c>
      <c r="O41" s="52">
        <v>99370</v>
      </c>
      <c r="P41" s="52">
        <v>55943</v>
      </c>
      <c r="Q41" s="52">
        <v>68188</v>
      </c>
      <c r="R41" s="52">
        <v>46223</v>
      </c>
      <c r="S41" s="52">
        <v>45049</v>
      </c>
      <c r="T41" s="52">
        <v>57632</v>
      </c>
      <c r="U41" s="52">
        <v>69497</v>
      </c>
      <c r="V41" s="52">
        <v>64781</v>
      </c>
      <c r="W41" s="52">
        <v>29463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2165</v>
      </c>
      <c r="D42" s="52">
        <v>2345</v>
      </c>
      <c r="E42" s="52">
        <v>2519</v>
      </c>
      <c r="F42" s="52">
        <v>2315</v>
      </c>
      <c r="G42" s="52">
        <v>11397</v>
      </c>
      <c r="H42" s="52">
        <v>10753</v>
      </c>
      <c r="I42" s="52">
        <v>16642</v>
      </c>
      <c r="J42" s="52">
        <v>27701</v>
      </c>
      <c r="K42" s="52">
        <v>18584</v>
      </c>
      <c r="L42" s="52">
        <v>30355</v>
      </c>
      <c r="M42" s="52">
        <v>6783</v>
      </c>
      <c r="N42" s="52">
        <v>25120</v>
      </c>
      <c r="O42" s="52">
        <v>38901</v>
      </c>
      <c r="P42" s="52">
        <v>35248</v>
      </c>
      <c r="Q42" s="52">
        <v>21049</v>
      </c>
      <c r="R42" s="52">
        <v>32957</v>
      </c>
      <c r="S42" s="52">
        <v>32729</v>
      </c>
      <c r="T42" s="52">
        <v>28858</v>
      </c>
      <c r="U42" s="52">
        <v>35133</v>
      </c>
      <c r="V42" s="52">
        <v>48451</v>
      </c>
      <c r="W42" s="52">
        <v>74783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43069</v>
      </c>
      <c r="D44" s="52">
        <v>43210</v>
      </c>
      <c r="E44" s="52">
        <v>52684</v>
      </c>
      <c r="F44" s="52">
        <v>54668</v>
      </c>
      <c r="G44" s="52">
        <v>48337</v>
      </c>
      <c r="H44" s="52">
        <v>54644</v>
      </c>
      <c r="I44" s="52">
        <v>32791</v>
      </c>
      <c r="J44" s="52">
        <v>64962</v>
      </c>
      <c r="K44" s="52">
        <v>41738</v>
      </c>
      <c r="L44" s="52">
        <v>35282</v>
      </c>
      <c r="M44" s="52">
        <v>36862</v>
      </c>
      <c r="N44" s="52">
        <v>53692</v>
      </c>
      <c r="O44" s="52">
        <v>51338</v>
      </c>
      <c r="P44" s="52">
        <v>37624</v>
      </c>
      <c r="Q44" s="52">
        <v>32540</v>
      </c>
      <c r="R44" s="52">
        <v>42579</v>
      </c>
      <c r="S44" s="52">
        <v>30710</v>
      </c>
      <c r="T44" s="52">
        <v>39869</v>
      </c>
      <c r="U44" s="52">
        <v>40959</v>
      </c>
      <c r="V44" s="52">
        <v>44830</v>
      </c>
      <c r="W44" s="52">
        <v>39600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90578</v>
      </c>
      <c r="D45" s="36">
        <v>75396</v>
      </c>
      <c r="E45" s="36">
        <v>64324</v>
      </c>
      <c r="F45" s="36">
        <v>76188</v>
      </c>
      <c r="G45" s="36">
        <v>115895</v>
      </c>
      <c r="H45" s="36">
        <v>138191</v>
      </c>
      <c r="I45" s="36">
        <v>84975</v>
      </c>
      <c r="J45" s="36">
        <v>48788</v>
      </c>
      <c r="K45" s="36">
        <v>59390</v>
      </c>
      <c r="L45" s="36">
        <v>57106</v>
      </c>
      <c r="M45" s="36">
        <v>66752</v>
      </c>
      <c r="N45" s="36">
        <v>85977</v>
      </c>
      <c r="O45" s="36">
        <v>107664</v>
      </c>
      <c r="P45" s="36">
        <v>63836</v>
      </c>
      <c r="Q45" s="36">
        <v>73951</v>
      </c>
      <c r="R45" s="36">
        <v>70096</v>
      </c>
      <c r="S45" s="36">
        <v>82337</v>
      </c>
      <c r="T45" s="36">
        <v>82768</v>
      </c>
      <c r="U45" s="36">
        <v>97497</v>
      </c>
      <c r="V45" s="36">
        <v>98875</v>
      </c>
      <c r="W45" s="36">
        <v>92601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13819</v>
      </c>
      <c r="D49" s="52">
        <v>8249</v>
      </c>
      <c r="E49" s="52">
        <v>7567</v>
      </c>
      <c r="F49" s="52">
        <v>12748</v>
      </c>
      <c r="G49" s="52">
        <v>23754</v>
      </c>
      <c r="H49" s="52">
        <v>27847</v>
      </c>
      <c r="I49" s="52">
        <v>31702</v>
      </c>
      <c r="J49" s="52">
        <v>35357</v>
      </c>
      <c r="K49" s="52">
        <v>23884</v>
      </c>
      <c r="L49" s="52">
        <v>18132</v>
      </c>
      <c r="M49" s="52">
        <v>20547</v>
      </c>
      <c r="N49" s="52">
        <v>25936</v>
      </c>
      <c r="O49" s="52">
        <v>29089</v>
      </c>
      <c r="P49" s="52">
        <v>19010</v>
      </c>
      <c r="Q49" s="52">
        <v>14912</v>
      </c>
      <c r="R49" s="52">
        <v>15142</v>
      </c>
      <c r="S49" s="52">
        <v>14075</v>
      </c>
      <c r="T49" s="52">
        <v>17516</v>
      </c>
      <c r="U49" s="52">
        <v>19810</v>
      </c>
      <c r="V49" s="52">
        <v>21080</v>
      </c>
      <c r="W49" s="52">
        <v>19330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3633</v>
      </c>
      <c r="D51" s="52">
        <v>5853</v>
      </c>
      <c r="E51" s="52">
        <v>6001</v>
      </c>
      <c r="F51" s="52">
        <v>5535</v>
      </c>
      <c r="G51" s="52">
        <v>9926</v>
      </c>
      <c r="H51" s="52">
        <v>13165</v>
      </c>
      <c r="I51" s="52">
        <v>18661</v>
      </c>
      <c r="J51" s="52">
        <v>23931</v>
      </c>
      <c r="K51" s="52">
        <v>12321</v>
      </c>
      <c r="L51" s="52">
        <v>5463</v>
      </c>
      <c r="M51" s="52">
        <v>6322</v>
      </c>
      <c r="N51" s="52">
        <v>12294</v>
      </c>
      <c r="O51" s="52">
        <v>15127</v>
      </c>
      <c r="P51" s="52">
        <v>3575</v>
      </c>
      <c r="Q51" s="52">
        <v>2478</v>
      </c>
      <c r="R51" s="52">
        <v>6791</v>
      </c>
      <c r="S51" s="52">
        <v>6220</v>
      </c>
      <c r="T51" s="52">
        <v>15212</v>
      </c>
      <c r="U51" s="52">
        <v>11587</v>
      </c>
      <c r="V51" s="52">
        <v>11240</v>
      </c>
      <c r="W51" s="52">
        <v>2905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5726</v>
      </c>
      <c r="D53" s="52">
        <v>2594</v>
      </c>
      <c r="E53" s="52">
        <v>2866</v>
      </c>
      <c r="F53" s="52">
        <v>5631</v>
      </c>
      <c r="G53" s="52">
        <v>4867</v>
      </c>
      <c r="H53" s="52">
        <v>4711</v>
      </c>
      <c r="I53" s="52">
        <v>2566</v>
      </c>
      <c r="J53" s="52">
        <v>8586</v>
      </c>
      <c r="K53" s="52">
        <v>8095</v>
      </c>
      <c r="L53" s="52">
        <v>5551</v>
      </c>
      <c r="M53" s="52">
        <v>7203</v>
      </c>
      <c r="N53" s="52">
        <v>5075</v>
      </c>
      <c r="O53" s="52">
        <v>3773</v>
      </c>
      <c r="P53" s="52">
        <v>1916</v>
      </c>
      <c r="Q53" s="52">
        <v>2403</v>
      </c>
      <c r="R53" s="52">
        <v>4480</v>
      </c>
      <c r="S53" s="52">
        <v>4370</v>
      </c>
      <c r="T53" s="52">
        <v>5138</v>
      </c>
      <c r="U53" s="52">
        <v>4819</v>
      </c>
      <c r="V53" s="52">
        <v>4433</v>
      </c>
      <c r="W53" s="52">
        <v>4033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2</v>
      </c>
      <c r="D54" s="52">
        <v>1</v>
      </c>
      <c r="E54" s="52">
        <v>1</v>
      </c>
      <c r="F54" s="52">
        <v>3</v>
      </c>
      <c r="G54" s="52">
        <v>5</v>
      </c>
      <c r="H54" s="52">
        <v>4</v>
      </c>
      <c r="I54" s="52">
        <v>9</v>
      </c>
      <c r="J54" s="52">
        <v>24</v>
      </c>
      <c r="K54" s="52">
        <v>18</v>
      </c>
      <c r="L54" s="52">
        <v>23</v>
      </c>
      <c r="M54" s="52">
        <v>13</v>
      </c>
      <c r="N54" s="52">
        <v>18</v>
      </c>
      <c r="O54" s="52">
        <v>18</v>
      </c>
      <c r="P54" s="52">
        <v>7</v>
      </c>
      <c r="Q54" s="52">
        <v>13</v>
      </c>
      <c r="R54" s="52">
        <v>20</v>
      </c>
      <c r="S54" s="52">
        <v>21</v>
      </c>
      <c r="T54" s="52">
        <v>24</v>
      </c>
      <c r="U54" s="52">
        <v>20</v>
      </c>
      <c r="V54" s="52">
        <v>34</v>
      </c>
      <c r="W54" s="52">
        <v>58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7867</v>
      </c>
      <c r="D55" s="52">
        <v>5491</v>
      </c>
      <c r="E55" s="52">
        <v>4537</v>
      </c>
      <c r="F55" s="52">
        <v>6888</v>
      </c>
      <c r="G55" s="52">
        <v>17233</v>
      </c>
      <c r="H55" s="52">
        <v>21579</v>
      </c>
      <c r="I55" s="52">
        <v>24647</v>
      </c>
      <c r="J55" s="52">
        <v>18136</v>
      </c>
      <c r="K55" s="52">
        <v>11383</v>
      </c>
      <c r="L55" s="52">
        <v>6600</v>
      </c>
      <c r="M55" s="52">
        <v>11986</v>
      </c>
      <c r="N55" s="52">
        <v>16178</v>
      </c>
      <c r="O55" s="52">
        <v>18181</v>
      </c>
      <c r="P55" s="52">
        <v>10482</v>
      </c>
      <c r="Q55" s="52">
        <v>9548</v>
      </c>
      <c r="R55" s="52">
        <v>6211</v>
      </c>
      <c r="S55" s="52">
        <v>5608</v>
      </c>
      <c r="T55" s="52">
        <v>8232</v>
      </c>
      <c r="U55" s="52">
        <v>9944</v>
      </c>
      <c r="V55" s="52">
        <v>9505</v>
      </c>
      <c r="W55" s="52">
        <v>4306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224</v>
      </c>
      <c r="D56" s="52">
        <v>163</v>
      </c>
      <c r="E56" s="52">
        <v>163</v>
      </c>
      <c r="F56" s="52">
        <v>226</v>
      </c>
      <c r="G56" s="52">
        <v>1649</v>
      </c>
      <c r="H56" s="52">
        <v>1553</v>
      </c>
      <c r="I56" s="52">
        <v>4480</v>
      </c>
      <c r="J56" s="52">
        <v>8611</v>
      </c>
      <c r="K56" s="52">
        <v>4388</v>
      </c>
      <c r="L56" s="52">
        <v>5958</v>
      </c>
      <c r="M56" s="52">
        <v>1345</v>
      </c>
      <c r="N56" s="52">
        <v>4665</v>
      </c>
      <c r="O56" s="52">
        <v>7117</v>
      </c>
      <c r="P56" s="52">
        <v>6605</v>
      </c>
      <c r="Q56" s="52">
        <v>2948</v>
      </c>
      <c r="R56" s="52">
        <v>4431</v>
      </c>
      <c r="S56" s="52">
        <v>4076</v>
      </c>
      <c r="T56" s="52">
        <v>4122</v>
      </c>
      <c r="U56" s="52">
        <v>5027</v>
      </c>
      <c r="V56" s="52">
        <v>7108</v>
      </c>
      <c r="W56" s="52">
        <v>10933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4453</v>
      </c>
      <c r="D58" s="52">
        <v>3005</v>
      </c>
      <c r="E58" s="52">
        <v>3407</v>
      </c>
      <c r="F58" s="52">
        <v>5326</v>
      </c>
      <c r="G58" s="52">
        <v>6991</v>
      </c>
      <c r="H58" s="52">
        <v>7891</v>
      </c>
      <c r="I58" s="52">
        <v>8827</v>
      </c>
      <c r="J58" s="52">
        <v>20191</v>
      </c>
      <c r="K58" s="52">
        <v>9858</v>
      </c>
      <c r="L58" s="52">
        <v>6924</v>
      </c>
      <c r="M58" s="52">
        <v>7311</v>
      </c>
      <c r="N58" s="52">
        <v>9971</v>
      </c>
      <c r="O58" s="52">
        <v>9392</v>
      </c>
      <c r="P58" s="52">
        <v>7050</v>
      </c>
      <c r="Q58" s="52">
        <v>4556</v>
      </c>
      <c r="R58" s="52">
        <v>5722</v>
      </c>
      <c r="S58" s="52">
        <v>3825</v>
      </c>
      <c r="T58" s="52">
        <v>5694</v>
      </c>
      <c r="U58" s="52">
        <v>5860</v>
      </c>
      <c r="V58" s="52">
        <v>6576</v>
      </c>
      <c r="W58" s="52">
        <v>5791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9366</v>
      </c>
      <c r="D59" s="36">
        <v>5244</v>
      </c>
      <c r="E59" s="36">
        <v>4160</v>
      </c>
      <c r="F59" s="36">
        <v>7422</v>
      </c>
      <c r="G59" s="36">
        <v>16763</v>
      </c>
      <c r="H59" s="36">
        <v>19956</v>
      </c>
      <c r="I59" s="36">
        <v>22875</v>
      </c>
      <c r="J59" s="36">
        <v>15166</v>
      </c>
      <c r="K59" s="36">
        <v>14026</v>
      </c>
      <c r="L59" s="36">
        <v>11208</v>
      </c>
      <c r="M59" s="36">
        <v>13236</v>
      </c>
      <c r="N59" s="36">
        <v>15965</v>
      </c>
      <c r="O59" s="36">
        <v>19697</v>
      </c>
      <c r="P59" s="36">
        <v>11960</v>
      </c>
      <c r="Q59" s="36">
        <v>10356</v>
      </c>
      <c r="R59" s="36">
        <v>9420</v>
      </c>
      <c r="S59" s="36">
        <v>10250</v>
      </c>
      <c r="T59" s="36">
        <v>11822</v>
      </c>
      <c r="U59" s="36">
        <v>13950</v>
      </c>
      <c r="V59" s="36">
        <v>14504</v>
      </c>
      <c r="W59" s="36">
        <v>13539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29989</v>
      </c>
      <c r="D63" s="52">
        <v>20266</v>
      </c>
      <c r="E63" s="52">
        <v>17628</v>
      </c>
      <c r="F63" s="52">
        <v>21720</v>
      </c>
      <c r="G63" s="52">
        <v>35300</v>
      </c>
      <c r="H63" s="52">
        <v>45311</v>
      </c>
      <c r="I63" s="52">
        <v>52114</v>
      </c>
      <c r="J63" s="52">
        <v>56213</v>
      </c>
      <c r="K63" s="52">
        <v>42477</v>
      </c>
      <c r="L63" s="52">
        <v>39573</v>
      </c>
      <c r="M63" s="52">
        <v>41294</v>
      </c>
      <c r="N63" s="52">
        <v>60653</v>
      </c>
      <c r="O63" s="52">
        <v>64836</v>
      </c>
      <c r="P63" s="52">
        <v>10785</v>
      </c>
      <c r="Q63" s="52">
        <v>18087</v>
      </c>
      <c r="R63" s="52">
        <v>27686</v>
      </c>
      <c r="S63" s="52">
        <v>36531</v>
      </c>
      <c r="T63" s="52">
        <v>42189</v>
      </c>
      <c r="U63" s="52">
        <v>52449</v>
      </c>
      <c r="V63" s="52">
        <v>55131</v>
      </c>
      <c r="W63" s="52">
        <v>54840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18931</v>
      </c>
      <c r="D65" s="52">
        <v>25250</v>
      </c>
      <c r="E65" s="52">
        <v>14909</v>
      </c>
      <c r="F65" s="52">
        <v>9549</v>
      </c>
      <c r="G65" s="52">
        <v>23321</v>
      </c>
      <c r="H65" s="52">
        <v>24461</v>
      </c>
      <c r="I65" s="52">
        <v>30263</v>
      </c>
      <c r="J65" s="52">
        <v>34774</v>
      </c>
      <c r="K65" s="52">
        <v>46342</v>
      </c>
      <c r="L65" s="52">
        <v>39949</v>
      </c>
      <c r="M65" s="52">
        <v>35948</v>
      </c>
      <c r="N65" s="52">
        <v>31086</v>
      </c>
      <c r="O65" s="52">
        <v>54691</v>
      </c>
      <c r="P65" s="52">
        <v>41576</v>
      </c>
      <c r="Q65" s="52">
        <v>29440</v>
      </c>
      <c r="R65" s="52">
        <v>37546</v>
      </c>
      <c r="S65" s="52">
        <v>44452</v>
      </c>
      <c r="T65" s="52">
        <v>52661</v>
      </c>
      <c r="U65" s="52">
        <v>59009</v>
      </c>
      <c r="V65" s="52">
        <v>74986</v>
      </c>
      <c r="W65" s="52">
        <v>61158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49656</v>
      </c>
      <c r="D67" s="52">
        <f t="shared" si="0"/>
        <v>34704</v>
      </c>
      <c r="E67" s="52">
        <f t="shared" si="0"/>
        <v>41454</v>
      </c>
      <c r="F67" s="52">
        <f t="shared" si="0"/>
        <v>52174</v>
      </c>
      <c r="G67" s="52">
        <f t="shared" si="0"/>
        <v>28786</v>
      </c>
      <c r="H67" s="52">
        <f t="shared" si="0"/>
        <v>27915</v>
      </c>
      <c r="I67" s="52">
        <f t="shared" si="0"/>
        <v>6966</v>
      </c>
      <c r="J67" s="52">
        <f t="shared" si="0"/>
        <v>19034</v>
      </c>
      <c r="K67" s="52">
        <f t="shared" si="0"/>
        <v>26180</v>
      </c>
      <c r="L67" s="52">
        <f t="shared" si="0"/>
        <v>22728</v>
      </c>
      <c r="M67" s="52">
        <f t="shared" si="0"/>
        <v>29117</v>
      </c>
      <c r="N67" s="52">
        <f t="shared" si="0"/>
        <v>22254</v>
      </c>
      <c r="O67" s="52">
        <f t="shared" si="0"/>
        <v>16845</v>
      </c>
      <c r="P67" s="52">
        <f t="shared" si="0"/>
        <v>8315</v>
      </c>
      <c r="Q67" s="52">
        <f t="shared" si="0"/>
        <v>14756</v>
      </c>
      <c r="R67" s="52">
        <f t="shared" ref="R67:V67" si="1">R39-R53</f>
        <v>28858</v>
      </c>
      <c r="S67" s="52">
        <f t="shared" si="1"/>
        <v>30730</v>
      </c>
      <c r="T67" s="52">
        <f t="shared" si="1"/>
        <v>30834</v>
      </c>
      <c r="U67" s="52">
        <f t="shared" si="1"/>
        <v>28865</v>
      </c>
      <c r="V67" s="52">
        <f t="shared" si="1"/>
        <v>25784</v>
      </c>
      <c r="W67" s="52">
        <f t="shared" ref="W67" si="2">W39-W53</f>
        <v>23559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16</v>
      </c>
      <c r="D68" s="52">
        <f t="shared" si="3"/>
        <v>7</v>
      </c>
      <c r="E68" s="52">
        <f t="shared" si="3"/>
        <v>17</v>
      </c>
      <c r="F68" s="52">
        <f t="shared" si="3"/>
        <v>23</v>
      </c>
      <c r="G68" s="52">
        <f t="shared" si="3"/>
        <v>26</v>
      </c>
      <c r="H68" s="52">
        <f t="shared" si="3"/>
        <v>22</v>
      </c>
      <c r="I68" s="52">
        <f t="shared" si="3"/>
        <v>23</v>
      </c>
      <c r="J68" s="52">
        <f t="shared" si="3"/>
        <v>53</v>
      </c>
      <c r="K68" s="52">
        <f t="shared" si="3"/>
        <v>58</v>
      </c>
      <c r="L68" s="52">
        <f t="shared" si="3"/>
        <v>94</v>
      </c>
      <c r="M68" s="52">
        <f t="shared" si="3"/>
        <v>48</v>
      </c>
      <c r="N68" s="52">
        <f t="shared" si="3"/>
        <v>81</v>
      </c>
      <c r="O68" s="52">
        <f t="shared" si="3"/>
        <v>80</v>
      </c>
      <c r="P68" s="52">
        <f t="shared" si="3"/>
        <v>25</v>
      </c>
      <c r="Q68" s="52">
        <f t="shared" si="3"/>
        <v>79</v>
      </c>
      <c r="R68" s="52">
        <f t="shared" ref="R68:V68" si="4">R40-R54</f>
        <v>125</v>
      </c>
      <c r="S68" s="52">
        <f t="shared" si="4"/>
        <v>140</v>
      </c>
      <c r="T68" s="52">
        <f t="shared" si="4"/>
        <v>142</v>
      </c>
      <c r="U68" s="52">
        <f t="shared" si="4"/>
        <v>109</v>
      </c>
      <c r="V68" s="52">
        <f t="shared" si="4"/>
        <v>193</v>
      </c>
      <c r="W68" s="52">
        <f t="shared" ref="W68" si="5">W40-W54</f>
        <v>333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68214</v>
      </c>
      <c r="D69" s="52">
        <f t="shared" si="6"/>
        <v>73462</v>
      </c>
      <c r="E69" s="52">
        <f t="shared" si="6"/>
        <v>65615</v>
      </c>
      <c r="F69" s="52">
        <f t="shared" si="6"/>
        <v>63826</v>
      </c>
      <c r="G69" s="52">
        <f t="shared" si="6"/>
        <v>101913</v>
      </c>
      <c r="H69" s="52">
        <f t="shared" si="6"/>
        <v>127852</v>
      </c>
      <c r="I69" s="52">
        <f t="shared" si="6"/>
        <v>66908</v>
      </c>
      <c r="J69" s="52">
        <f t="shared" si="6"/>
        <v>40209</v>
      </c>
      <c r="K69" s="52">
        <f t="shared" si="6"/>
        <v>36816</v>
      </c>
      <c r="L69" s="52">
        <f t="shared" si="6"/>
        <v>27039</v>
      </c>
      <c r="M69" s="52">
        <f t="shared" si="6"/>
        <v>48452</v>
      </c>
      <c r="N69" s="52">
        <f t="shared" si="6"/>
        <v>70959</v>
      </c>
      <c r="O69" s="52">
        <f t="shared" si="6"/>
        <v>81189</v>
      </c>
      <c r="P69" s="52">
        <f t="shared" si="6"/>
        <v>45461</v>
      </c>
      <c r="Q69" s="52">
        <f t="shared" si="6"/>
        <v>58640</v>
      </c>
      <c r="R69" s="52">
        <f t="shared" ref="R69:V69" si="7">R41-R55</f>
        <v>40012</v>
      </c>
      <c r="S69" s="52">
        <f t="shared" si="7"/>
        <v>39441</v>
      </c>
      <c r="T69" s="52">
        <f t="shared" si="7"/>
        <v>49400</v>
      </c>
      <c r="U69" s="52">
        <f t="shared" si="7"/>
        <v>59553</v>
      </c>
      <c r="V69" s="52">
        <f t="shared" si="7"/>
        <v>55276</v>
      </c>
      <c r="W69" s="52">
        <f t="shared" ref="W69" si="8">W41-W55</f>
        <v>25157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1941</v>
      </c>
      <c r="D70" s="52">
        <f t="shared" si="9"/>
        <v>2182</v>
      </c>
      <c r="E70" s="52">
        <f t="shared" si="9"/>
        <v>2356</v>
      </c>
      <c r="F70" s="52">
        <f t="shared" si="9"/>
        <v>2089</v>
      </c>
      <c r="G70" s="52">
        <f t="shared" si="9"/>
        <v>9748</v>
      </c>
      <c r="H70" s="52">
        <f t="shared" si="9"/>
        <v>9200</v>
      </c>
      <c r="I70" s="52">
        <f t="shared" si="9"/>
        <v>12162</v>
      </c>
      <c r="J70" s="52">
        <f t="shared" si="9"/>
        <v>19090</v>
      </c>
      <c r="K70" s="52">
        <f t="shared" si="9"/>
        <v>14196</v>
      </c>
      <c r="L70" s="52">
        <f t="shared" si="9"/>
        <v>24397</v>
      </c>
      <c r="M70" s="52">
        <f t="shared" si="9"/>
        <v>5438</v>
      </c>
      <c r="N70" s="52">
        <f t="shared" si="9"/>
        <v>20455</v>
      </c>
      <c r="O70" s="52">
        <f t="shared" si="9"/>
        <v>31784</v>
      </c>
      <c r="P70" s="52">
        <f t="shared" si="9"/>
        <v>28643</v>
      </c>
      <c r="Q70" s="52">
        <f t="shared" si="9"/>
        <v>18101</v>
      </c>
      <c r="R70" s="52">
        <f t="shared" ref="R70:V70" si="10">R42-R56</f>
        <v>28526</v>
      </c>
      <c r="S70" s="52">
        <f t="shared" si="10"/>
        <v>28653</v>
      </c>
      <c r="T70" s="52">
        <f t="shared" si="10"/>
        <v>24736</v>
      </c>
      <c r="U70" s="52">
        <f t="shared" si="10"/>
        <v>30106</v>
      </c>
      <c r="V70" s="52">
        <f t="shared" si="10"/>
        <v>41343</v>
      </c>
      <c r="W70" s="52">
        <f t="shared" ref="W70" si="11">W42-W56</f>
        <v>63850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38616</v>
      </c>
      <c r="D72" s="52">
        <v>40205</v>
      </c>
      <c r="E72" s="52">
        <v>49277</v>
      </c>
      <c r="F72" s="52">
        <v>49342</v>
      </c>
      <c r="G72" s="52">
        <v>41346</v>
      </c>
      <c r="H72" s="52">
        <v>46753</v>
      </c>
      <c r="I72" s="52">
        <v>23964</v>
      </c>
      <c r="J72" s="52">
        <v>44771</v>
      </c>
      <c r="K72" s="52">
        <v>31880</v>
      </c>
      <c r="L72" s="52">
        <v>28358</v>
      </c>
      <c r="M72" s="52">
        <v>29551</v>
      </c>
      <c r="N72" s="52">
        <v>43721</v>
      </c>
      <c r="O72" s="52">
        <v>41946</v>
      </c>
      <c r="P72" s="52">
        <v>30574</v>
      </c>
      <c r="Q72" s="52">
        <v>27984</v>
      </c>
      <c r="R72" s="52">
        <v>36857</v>
      </c>
      <c r="S72" s="52">
        <v>26885</v>
      </c>
      <c r="T72" s="52">
        <v>34175</v>
      </c>
      <c r="U72" s="52">
        <v>35099</v>
      </c>
      <c r="V72" s="52">
        <v>38254</v>
      </c>
      <c r="W72" s="52">
        <v>33809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81212</v>
      </c>
      <c r="D73" s="36">
        <v>70152</v>
      </c>
      <c r="E73" s="36">
        <v>60164</v>
      </c>
      <c r="F73" s="36">
        <v>68766</v>
      </c>
      <c r="G73" s="36">
        <v>99132</v>
      </c>
      <c r="H73" s="36">
        <v>118235</v>
      </c>
      <c r="I73" s="36">
        <v>62100</v>
      </c>
      <c r="J73" s="36">
        <v>33622</v>
      </c>
      <c r="K73" s="36">
        <v>45364</v>
      </c>
      <c r="L73" s="36">
        <v>45898</v>
      </c>
      <c r="M73" s="36">
        <v>53516</v>
      </c>
      <c r="N73" s="36">
        <v>70012</v>
      </c>
      <c r="O73" s="36">
        <v>87967</v>
      </c>
      <c r="P73" s="36">
        <v>51876</v>
      </c>
      <c r="Q73" s="36">
        <v>63595</v>
      </c>
      <c r="R73" s="36">
        <v>60676</v>
      </c>
      <c r="S73" s="36">
        <v>72087</v>
      </c>
      <c r="T73" s="36">
        <v>70946</v>
      </c>
      <c r="U73" s="36">
        <v>83547</v>
      </c>
      <c r="V73" s="36">
        <v>84371</v>
      </c>
      <c r="W73" s="36">
        <v>79062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12878</v>
      </c>
      <c r="I79" s="52">
        <f>RES_hhdet_numvin!I26</f>
        <v>27667</v>
      </c>
      <c r="J79" s="52">
        <f>RES_hhdet_numvin!J26</f>
        <v>42455</v>
      </c>
      <c r="K79" s="52">
        <f>RES_hhdet_numvin!K26</f>
        <v>38366</v>
      </c>
      <c r="L79" s="52">
        <f>RES_hhdet_numvin!L26</f>
        <v>38955</v>
      </c>
      <c r="M79" s="52">
        <f>RES_hhdet_numvin!M26</f>
        <v>46745</v>
      </c>
      <c r="N79" s="52">
        <f>RES_hhdet_numvin!N26</f>
        <v>71178</v>
      </c>
      <c r="O79" s="52">
        <f>RES_hhdet_numvin!O26</f>
        <v>82186</v>
      </c>
      <c r="P79" s="52">
        <f>RES_hhdet_numvin!P26</f>
        <v>27299</v>
      </c>
      <c r="Q79" s="52">
        <f>RES_hhdet_numvin!Q26</f>
        <v>31260</v>
      </c>
      <c r="R79" s="52">
        <f>RES_hhdet_numvin!R26</f>
        <v>41522</v>
      </c>
      <c r="S79" s="52">
        <f>RES_hhdet_numvin!S26</f>
        <v>49816</v>
      </c>
      <c r="T79" s="52">
        <f>RES_hhdet_numvin!T26</f>
        <v>59313</v>
      </c>
      <c r="U79" s="52">
        <f>RES_hhdet_numvin!U26</f>
        <v>72116</v>
      </c>
      <c r="V79" s="52">
        <f>RES_hhdet_numvin!V26</f>
        <v>76195</v>
      </c>
      <c r="W79" s="52">
        <f>RES_hhdet_numvin!W26</f>
        <v>74170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13699</v>
      </c>
      <c r="Q82" s="138">
        <f>RES_hhdet_numvin!Q29</f>
        <v>17124</v>
      </c>
      <c r="R82" s="138">
        <f>RES_hhdet_numvin!R29</f>
        <v>30880</v>
      </c>
      <c r="S82" s="138">
        <f>RES_hhdet_numvin!S29</f>
        <v>39093</v>
      </c>
      <c r="T82" s="138">
        <f>RES_hhdet_numvin!T29</f>
        <v>53726</v>
      </c>
      <c r="U82" s="138">
        <f>RES_hhdet_numvin!U29</f>
        <v>58301</v>
      </c>
      <c r="V82" s="138">
        <f>RES_hhdet_numvin!V29</f>
        <v>79768</v>
      </c>
      <c r="W82" s="138">
        <f>RES_hhdet_numvin!W29</f>
        <v>64063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3293</v>
      </c>
      <c r="Q84" s="138">
        <f>RES_hhdet_numvin!Q31</f>
        <v>9650</v>
      </c>
      <c r="R84" s="138">
        <f>RES_hhdet_numvin!R31</f>
        <v>24601</v>
      </c>
      <c r="S84" s="138">
        <f>RES_hhdet_numvin!S31</f>
        <v>29766</v>
      </c>
      <c r="T84" s="138">
        <f>RES_hhdet_numvin!T31</f>
        <v>32910</v>
      </c>
      <c r="U84" s="138">
        <f>RES_hhdet_numvin!U31</f>
        <v>32463</v>
      </c>
      <c r="V84" s="138">
        <f>RES_hhdet_numvin!V31</f>
        <v>30032</v>
      </c>
      <c r="W84" s="138">
        <f>RES_hhdet_numvin!W31</f>
        <v>27592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10</v>
      </c>
      <c r="Q85" s="138">
        <f>RES_hhdet_numvin!Q32</f>
        <v>55</v>
      </c>
      <c r="R85" s="138">
        <f>RES_hhdet_numvin!R32</f>
        <v>112</v>
      </c>
      <c r="S85" s="138">
        <f>RES_hhdet_numvin!S32</f>
        <v>142</v>
      </c>
      <c r="T85" s="138">
        <f>RES_hhdet_numvin!T32</f>
        <v>155</v>
      </c>
      <c r="U85" s="138">
        <f>RES_hhdet_numvin!U32</f>
        <v>127</v>
      </c>
      <c r="V85" s="138">
        <f>RES_hhdet_numvin!V32</f>
        <v>226</v>
      </c>
      <c r="W85" s="138">
        <f>RES_hhdet_numvin!W32</f>
        <v>391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18016</v>
      </c>
      <c r="Q88" s="138">
        <f>RES_hhdet_numvin!Q35</f>
        <v>38326</v>
      </c>
      <c r="R88" s="138">
        <f>RES_hhdet_numvin!R35</f>
        <v>34113</v>
      </c>
      <c r="S88" s="138">
        <f>RES_hhdet_numvin!S35</f>
        <v>38193</v>
      </c>
      <c r="T88" s="138">
        <f>RES_hhdet_numvin!T35</f>
        <v>52685</v>
      </c>
      <c r="U88" s="138">
        <f>RES_hhdet_numvin!U35</f>
        <v>66951</v>
      </c>
      <c r="V88" s="138">
        <f>RES_hhdet_numvin!V35</f>
        <v>64359</v>
      </c>
      <c r="W88" s="138">
        <f>RES_hhdet_numvin!W35</f>
        <v>29463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11359</v>
      </c>
      <c r="Q89" s="138">
        <f>RES_hhdet_numvin!Q36</f>
        <v>11841</v>
      </c>
      <c r="R89" s="138">
        <f>RES_hhdet_numvin!R36</f>
        <v>24330</v>
      </c>
      <c r="S89" s="138">
        <f>RES_hhdet_numvin!S36</f>
        <v>27760</v>
      </c>
      <c r="T89" s="138">
        <f>RES_hhdet_numvin!T36</f>
        <v>26401</v>
      </c>
      <c r="U89" s="138">
        <f>RES_hhdet_numvin!U36</f>
        <v>33864</v>
      </c>
      <c r="V89" s="138">
        <f>RES_hhdet_numvin!V36</f>
        <v>48152</v>
      </c>
      <c r="W89" s="138">
        <f>RES_hhdet_numvin!W36</f>
        <v>74783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12118</v>
      </c>
      <c r="Q93" s="138">
        <f>RES_hhdet_numvin!Q40</f>
        <v>18301</v>
      </c>
      <c r="R93" s="138">
        <f>RES_hhdet_numvin!R40</f>
        <v>31425</v>
      </c>
      <c r="S93" s="138">
        <f>RES_hhdet_numvin!S40</f>
        <v>26043</v>
      </c>
      <c r="T93" s="138">
        <f>RES_hhdet_numvin!T40</f>
        <v>36467</v>
      </c>
      <c r="U93" s="138">
        <f>RES_hhdet_numvin!U40</f>
        <v>39477</v>
      </c>
      <c r="V93" s="138">
        <f>RES_hhdet_numvin!V40</f>
        <v>44555</v>
      </c>
      <c r="W93" s="138">
        <f>RES_hhdet_numvin!W40</f>
        <v>39600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20560</v>
      </c>
      <c r="Q94" s="39">
        <f>RES_hhdet_numvin!Q41</f>
        <v>41578</v>
      </c>
      <c r="R94" s="39">
        <f>RES_hhdet_numvin!R41</f>
        <v>51718</v>
      </c>
      <c r="S94" s="39">
        <f>RES_hhdet_numvin!S41</f>
        <v>69807</v>
      </c>
      <c r="T94" s="39">
        <f>RES_hhdet_numvin!T41</f>
        <v>75687</v>
      </c>
      <c r="U94" s="39">
        <f>RES_hhdet_numvin!U41</f>
        <v>93935</v>
      </c>
      <c r="V94" s="39">
        <f>RES_hhdet_numvin!V41</f>
        <v>98249</v>
      </c>
      <c r="W94" s="39">
        <f>RES_hhdet_numvin!W41</f>
        <v>92601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1283.349963796521</v>
      </c>
      <c r="C98" s="117">
        <f t="shared" si="12"/>
        <v>1258.7491804147057</v>
      </c>
      <c r="D98" s="117">
        <f t="shared" si="12"/>
        <v>1210.950947455508</v>
      </c>
      <c r="E98" s="117">
        <f t="shared" si="12"/>
        <v>1254.530423877495</v>
      </c>
      <c r="F98" s="117">
        <f t="shared" si="12"/>
        <v>1164.5347121635366</v>
      </c>
      <c r="G98" s="117">
        <f t="shared" si="12"/>
        <v>1234.3225900399839</v>
      </c>
      <c r="H98" s="117">
        <f t="shared" si="12"/>
        <v>1123.7563173774095</v>
      </c>
      <c r="I98" s="117">
        <f t="shared" si="12"/>
        <v>1088.1449106809241</v>
      </c>
      <c r="J98" s="117">
        <f t="shared" si="12"/>
        <v>1193.0513782500275</v>
      </c>
      <c r="K98" s="117">
        <f t="shared" si="12"/>
        <v>1119.7564815260907</v>
      </c>
      <c r="L98" s="117">
        <f t="shared" si="12"/>
        <v>1091.9199066025346</v>
      </c>
      <c r="M98" s="117">
        <f t="shared" si="12"/>
        <v>932.99837330381047</v>
      </c>
      <c r="N98" s="117">
        <f t="shared" si="12"/>
        <v>938.1777342273715</v>
      </c>
      <c r="O98" s="117">
        <f t="shared" si="12"/>
        <v>942.09036860430706</v>
      </c>
      <c r="P98" s="117">
        <f t="shared" si="12"/>
        <v>840.91521585942417</v>
      </c>
      <c r="Q98" s="117">
        <f t="shared" si="12"/>
        <v>860.86058548990729</v>
      </c>
      <c r="R98" s="117">
        <f t="shared" ref="R98:V98" si="13">R99+R102+R104+R113</f>
        <v>880.33529207057256</v>
      </c>
      <c r="S98" s="117">
        <f t="shared" si="13"/>
        <v>899.45043218134185</v>
      </c>
      <c r="T98" s="117">
        <f t="shared" si="13"/>
        <v>858.01757699808661</v>
      </c>
      <c r="U98" s="117">
        <f t="shared" si="13"/>
        <v>870.91365155259791</v>
      </c>
      <c r="V98" s="117">
        <f t="shared" si="13"/>
        <v>847.00772153983144</v>
      </c>
      <c r="W98" s="117">
        <f t="shared" ref="W98" si="14">W99+W102+W104+W113</f>
        <v>895.01803976703093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995.83973507134135</v>
      </c>
      <c r="C99" s="122">
        <f t="shared" si="15"/>
        <v>982.22766978374023</v>
      </c>
      <c r="D99" s="122">
        <f t="shared" si="15"/>
        <v>947.48575937026555</v>
      </c>
      <c r="E99" s="122">
        <f t="shared" si="15"/>
        <v>1013.5380965738052</v>
      </c>
      <c r="F99" s="122">
        <f t="shared" si="15"/>
        <v>919.5803700760099</v>
      </c>
      <c r="G99" s="122">
        <f t="shared" si="15"/>
        <v>1020.7610407408619</v>
      </c>
      <c r="H99" s="122">
        <f t="shared" si="15"/>
        <v>916.6505848891004</v>
      </c>
      <c r="I99" s="122">
        <f t="shared" si="15"/>
        <v>897.67847177695921</v>
      </c>
      <c r="J99" s="122">
        <f t="shared" si="15"/>
        <v>1008.6537157828647</v>
      </c>
      <c r="K99" s="122">
        <f t="shared" si="15"/>
        <v>942.61293815946453</v>
      </c>
      <c r="L99" s="122">
        <f t="shared" si="15"/>
        <v>920.69989555204165</v>
      </c>
      <c r="M99" s="122">
        <f t="shared" si="15"/>
        <v>759.09565029255452</v>
      </c>
      <c r="N99" s="122">
        <f t="shared" si="15"/>
        <v>778.36022297253885</v>
      </c>
      <c r="O99" s="122">
        <f t="shared" si="15"/>
        <v>788.43078267601913</v>
      </c>
      <c r="P99" s="122">
        <f t="shared" si="15"/>
        <v>692.97835241181133</v>
      </c>
      <c r="Q99" s="122">
        <f t="shared" si="15"/>
        <v>711.98214754508751</v>
      </c>
      <c r="R99" s="122">
        <f t="shared" ref="R99:V99" si="16">SUM(R100:R101)</f>
        <v>733.67666125047367</v>
      </c>
      <c r="S99" s="122">
        <f t="shared" si="16"/>
        <v>745.33565375575893</v>
      </c>
      <c r="T99" s="122">
        <f t="shared" si="16"/>
        <v>705.90541475838143</v>
      </c>
      <c r="U99" s="122">
        <f t="shared" si="16"/>
        <v>717.42798538567797</v>
      </c>
      <c r="V99" s="122">
        <f t="shared" si="16"/>
        <v>696.9447575921422</v>
      </c>
      <c r="W99" s="122">
        <f t="shared" ref="W99" si="17">SUM(W100:W101)</f>
        <v>755.65223711973465</v>
      </c>
      <c r="DA99" s="130" t="s">
        <v>1592</v>
      </c>
    </row>
    <row r="100" spans="1:105" ht="12" customHeight="1" x14ac:dyDescent="0.25">
      <c r="A100" s="97" t="s">
        <v>74</v>
      </c>
      <c r="B100" s="98">
        <v>984.00836096756711</v>
      </c>
      <c r="C100" s="98">
        <v>970.81419497787181</v>
      </c>
      <c r="D100" s="98">
        <v>936.56686809712016</v>
      </c>
      <c r="E100" s="98">
        <v>1002.9357213231475</v>
      </c>
      <c r="F100" s="98">
        <v>909.34639483697526</v>
      </c>
      <c r="G100" s="98">
        <v>1009.4295652198823</v>
      </c>
      <c r="H100" s="98">
        <v>906.63194530225314</v>
      </c>
      <c r="I100" s="98">
        <v>887.94849590182105</v>
      </c>
      <c r="J100" s="98">
        <v>997.98565067934555</v>
      </c>
      <c r="K100" s="98">
        <v>932.58326443813098</v>
      </c>
      <c r="L100" s="98">
        <v>910.43031835921681</v>
      </c>
      <c r="M100" s="98">
        <v>750.44998364204355</v>
      </c>
      <c r="N100" s="98">
        <v>769.73270909130031</v>
      </c>
      <c r="O100" s="98">
        <v>778.77601648040991</v>
      </c>
      <c r="P100" s="98">
        <v>684.24451500723023</v>
      </c>
      <c r="Q100" s="98">
        <v>703.76216680997379</v>
      </c>
      <c r="R100" s="98">
        <v>725.13066781312762</v>
      </c>
      <c r="S100" s="98">
        <v>736.58893665806829</v>
      </c>
      <c r="T100" s="98">
        <v>697.56891181809465</v>
      </c>
      <c r="U100" s="98">
        <v>708.7359701920326</v>
      </c>
      <c r="V100" s="98">
        <v>688.36848189548061</v>
      </c>
      <c r="W100" s="98">
        <v>746.4760389796495</v>
      </c>
      <c r="DA100" s="63" t="s">
        <v>1593</v>
      </c>
    </row>
    <row r="101" spans="1:105" ht="12" customHeight="1" x14ac:dyDescent="0.25">
      <c r="A101" s="97" t="s">
        <v>53</v>
      </c>
      <c r="B101" s="98">
        <v>11.831374103774261</v>
      </c>
      <c r="C101" s="98">
        <v>11.413474805868383</v>
      </c>
      <c r="D101" s="98">
        <v>10.9188912731454</v>
      </c>
      <c r="E101" s="98">
        <v>10.60237525065769</v>
      </c>
      <c r="F101" s="98">
        <v>10.233975239034638</v>
      </c>
      <c r="G101" s="98">
        <v>11.331475520979517</v>
      </c>
      <c r="H101" s="98">
        <v>10.018639586847222</v>
      </c>
      <c r="I101" s="98">
        <v>9.7299758751381624</v>
      </c>
      <c r="J101" s="98">
        <v>10.668065103519053</v>
      </c>
      <c r="K101" s="98">
        <v>10.029673721333593</v>
      </c>
      <c r="L101" s="98">
        <v>10.269577192824787</v>
      </c>
      <c r="M101" s="98">
        <v>8.6456666505109609</v>
      </c>
      <c r="N101" s="98">
        <v>8.6275138812385759</v>
      </c>
      <c r="O101" s="98">
        <v>9.6547661956092377</v>
      </c>
      <c r="P101" s="98">
        <v>8.7338374045810898</v>
      </c>
      <c r="Q101" s="98">
        <v>8.2199807351137366</v>
      </c>
      <c r="R101" s="98">
        <v>8.5459934373460609</v>
      </c>
      <c r="S101" s="98">
        <v>8.7467170976905848</v>
      </c>
      <c r="T101" s="98">
        <v>8.3365029402867687</v>
      </c>
      <c r="U101" s="98">
        <v>8.6920151936454229</v>
      </c>
      <c r="V101" s="98">
        <v>8.576275696661531</v>
      </c>
      <c r="W101" s="98">
        <v>9.1761981400851074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3.131866737109823</v>
      </c>
      <c r="C102" s="122">
        <f t="shared" si="18"/>
        <v>3.8042921477824967</v>
      </c>
      <c r="D102" s="122">
        <f t="shared" si="18"/>
        <v>2.98562000501737</v>
      </c>
      <c r="E102" s="122">
        <f t="shared" si="18"/>
        <v>8.0524426690176281</v>
      </c>
      <c r="F102" s="122">
        <f t="shared" si="18"/>
        <v>2.95553019789353</v>
      </c>
      <c r="G102" s="122">
        <f t="shared" si="18"/>
        <v>2.980140085732756</v>
      </c>
      <c r="H102" s="122">
        <f t="shared" si="18"/>
        <v>3.9498537030679204</v>
      </c>
      <c r="I102" s="122">
        <f t="shared" si="18"/>
        <v>4.0166624147109538</v>
      </c>
      <c r="J102" s="122">
        <f t="shared" si="18"/>
        <v>5.608874843036598</v>
      </c>
      <c r="K102" s="122">
        <f t="shared" si="18"/>
        <v>6.2383891550122748</v>
      </c>
      <c r="L102" s="122">
        <f t="shared" si="18"/>
        <v>4.9585010107943583</v>
      </c>
      <c r="M102" s="122">
        <f t="shared" si="18"/>
        <v>5.7319540084667953</v>
      </c>
      <c r="N102" s="122">
        <f t="shared" si="18"/>
        <v>9.4359091302653191</v>
      </c>
      <c r="O102" s="122">
        <f t="shared" si="18"/>
        <v>5.4929610651555834</v>
      </c>
      <c r="P102" s="122">
        <f t="shared" si="18"/>
        <v>4.0116722204092286</v>
      </c>
      <c r="Q102" s="122">
        <f t="shared" si="18"/>
        <v>7.6999195253719934</v>
      </c>
      <c r="R102" s="122">
        <f t="shared" si="18"/>
        <v>5.1430988771138173</v>
      </c>
      <c r="S102" s="122">
        <f t="shared" si="18"/>
        <v>7.5130550785015435</v>
      </c>
      <c r="T102" s="122">
        <f t="shared" si="18"/>
        <v>5.8948364989410882</v>
      </c>
      <c r="U102" s="122">
        <f t="shared" si="18"/>
        <v>7.4446360086407877</v>
      </c>
      <c r="V102" s="122">
        <f t="shared" si="18"/>
        <v>5.9291193646730473</v>
      </c>
      <c r="W102" s="122">
        <f t="shared" si="18"/>
        <v>7.099476595284707</v>
      </c>
      <c r="DA102" s="130" t="s">
        <v>1595</v>
      </c>
    </row>
    <row r="103" spans="1:105" ht="12" customHeight="1" x14ac:dyDescent="0.25">
      <c r="A103" s="97" t="s">
        <v>53</v>
      </c>
      <c r="B103" s="98">
        <v>3.131866737109823</v>
      </c>
      <c r="C103" s="98">
        <v>3.8042921477824967</v>
      </c>
      <c r="D103" s="98">
        <v>2.98562000501737</v>
      </c>
      <c r="E103" s="98">
        <v>8.0524426690176281</v>
      </c>
      <c r="F103" s="98">
        <v>2.95553019789353</v>
      </c>
      <c r="G103" s="98">
        <v>2.980140085732756</v>
      </c>
      <c r="H103" s="98">
        <v>3.9498537030679204</v>
      </c>
      <c r="I103" s="98">
        <v>4.0166624147109538</v>
      </c>
      <c r="J103" s="98">
        <v>5.608874843036598</v>
      </c>
      <c r="K103" s="98">
        <v>6.2383891550122748</v>
      </c>
      <c r="L103" s="98">
        <v>4.9585010107943583</v>
      </c>
      <c r="M103" s="98">
        <v>5.7319540084667953</v>
      </c>
      <c r="N103" s="98">
        <v>9.4359091302653191</v>
      </c>
      <c r="O103" s="98">
        <v>5.4929610651555834</v>
      </c>
      <c r="P103" s="98">
        <v>4.0116722204092286</v>
      </c>
      <c r="Q103" s="98">
        <v>7.6999195253719934</v>
      </c>
      <c r="R103" s="98">
        <v>5.1430988771138173</v>
      </c>
      <c r="S103" s="98">
        <v>7.5130550785015435</v>
      </c>
      <c r="T103" s="98">
        <v>5.8948364989410882</v>
      </c>
      <c r="U103" s="98">
        <v>7.4446360086407877</v>
      </c>
      <c r="V103" s="98">
        <v>5.9291193646730473</v>
      </c>
      <c r="W103" s="98">
        <v>7.099476595284707</v>
      </c>
      <c r="DA103" s="63" t="s">
        <v>1596</v>
      </c>
    </row>
    <row r="104" spans="1:105" ht="12" customHeight="1" x14ac:dyDescent="0.25">
      <c r="A104" s="121" t="s">
        <v>55</v>
      </c>
      <c r="B104" s="122">
        <v>196.19559900699858</v>
      </c>
      <c r="C104" s="122">
        <v>187.08054155828947</v>
      </c>
      <c r="D104" s="122">
        <v>178.71801925953585</v>
      </c>
      <c r="E104" s="122">
        <v>160.73831602758887</v>
      </c>
      <c r="F104" s="122">
        <v>164.47281828736169</v>
      </c>
      <c r="G104" s="122">
        <v>146.34670215511605</v>
      </c>
      <c r="H104" s="122">
        <v>138.83663110138065</v>
      </c>
      <c r="I104" s="122">
        <v>128.0335490188217</v>
      </c>
      <c r="J104" s="122">
        <v>124.16369329738878</v>
      </c>
      <c r="K104" s="122">
        <v>118.79522873552243</v>
      </c>
      <c r="L104" s="122">
        <v>118.99544626352535</v>
      </c>
      <c r="M104" s="122">
        <v>122.96633286043752</v>
      </c>
      <c r="N104" s="122">
        <v>111.76471042967006</v>
      </c>
      <c r="O104" s="122">
        <v>106.64172673813889</v>
      </c>
      <c r="P104" s="122">
        <v>105.55165764012197</v>
      </c>
      <c r="Q104" s="122">
        <v>102.14704172547211</v>
      </c>
      <c r="R104" s="122">
        <v>102.24708613520556</v>
      </c>
      <c r="S104" s="122">
        <v>102.20722979350555</v>
      </c>
      <c r="T104" s="122">
        <v>101.35131339674928</v>
      </c>
      <c r="U104" s="122">
        <v>101.09895016527798</v>
      </c>
      <c r="V104" s="122">
        <v>97.724173271855065</v>
      </c>
      <c r="W104" s="122">
        <v>87.643040895128763</v>
      </c>
      <c r="DA104" s="130" t="s">
        <v>1597</v>
      </c>
    </row>
    <row r="105" spans="1:105" ht="12" customHeight="1" x14ac:dyDescent="0.25">
      <c r="A105" s="97" t="s">
        <v>141</v>
      </c>
      <c r="B105" s="98">
        <v>104.58394827631048</v>
      </c>
      <c r="C105" s="98">
        <v>99.483893662211827</v>
      </c>
      <c r="D105" s="98">
        <v>88.39688147432426</v>
      </c>
      <c r="E105" s="98">
        <v>78.518729847316266</v>
      </c>
      <c r="F105" s="98">
        <v>81.379171091026549</v>
      </c>
      <c r="G105" s="98">
        <v>62.430900808650762</v>
      </c>
      <c r="H105" s="98">
        <v>48.372758878525552</v>
      </c>
      <c r="I105" s="98">
        <v>36.783181254359327</v>
      </c>
      <c r="J105" s="98">
        <v>33.431245623328913</v>
      </c>
      <c r="K105" s="98">
        <v>32.230623258616923</v>
      </c>
      <c r="L105" s="98">
        <v>32.535409013090238</v>
      </c>
      <c r="M105" s="98">
        <v>35.230010983191406</v>
      </c>
      <c r="N105" s="98">
        <v>30.6730230023208</v>
      </c>
      <c r="O105" s="98">
        <v>27.985589133116751</v>
      </c>
      <c r="P105" s="98">
        <v>24.13817516300163</v>
      </c>
      <c r="Q105" s="98">
        <v>23.445776524599651</v>
      </c>
      <c r="R105" s="98">
        <v>23.829476063714448</v>
      </c>
      <c r="S105" s="98">
        <v>24.280474393735584</v>
      </c>
      <c r="T105" s="98">
        <v>24.746411330624991</v>
      </c>
      <c r="U105" s="98">
        <v>23.851301296946449</v>
      </c>
      <c r="V105" s="98">
        <v>23.726539836586131</v>
      </c>
      <c r="W105" s="98">
        <v>22.602521732750759</v>
      </c>
      <c r="DA105" s="63" t="s">
        <v>1598</v>
      </c>
    </row>
    <row r="106" spans="1:105" ht="12" customHeight="1" x14ac:dyDescent="0.25">
      <c r="A106" s="97" t="s">
        <v>140</v>
      </c>
      <c r="B106" s="98">
        <v>1.1989374617531995E-2</v>
      </c>
      <c r="C106" s="98">
        <v>1.2204253958013625E-2</v>
      </c>
      <c r="D106" s="98">
        <v>1.1352773632625516E-2</v>
      </c>
      <c r="E106" s="98">
        <v>1.1080382921227178E-2</v>
      </c>
      <c r="F106" s="98">
        <v>1.4037398390970578E-2</v>
      </c>
      <c r="G106" s="98">
        <v>1.4320659632303185E-2</v>
      </c>
      <c r="H106" s="98">
        <v>1.4634875171819115E-2</v>
      </c>
      <c r="I106" s="98">
        <v>1.5493453446761122E-2</v>
      </c>
      <c r="J106" s="98">
        <v>2.1817062002953296E-2</v>
      </c>
      <c r="K106" s="98">
        <v>2.7438542865677956E-2</v>
      </c>
      <c r="L106" s="98">
        <v>4.0161315246165799E-2</v>
      </c>
      <c r="M106" s="98">
        <v>4.9965323940018583E-2</v>
      </c>
      <c r="N106" s="98">
        <v>5.2996905305669875E-2</v>
      </c>
      <c r="O106" s="98">
        <v>5.7725784084458123E-2</v>
      </c>
      <c r="P106" s="98">
        <v>5.3768096927595363E-2</v>
      </c>
      <c r="Q106" s="98">
        <v>5.5805685625085047E-2</v>
      </c>
      <c r="R106" s="98">
        <v>6.3312827932863386E-2</v>
      </c>
      <c r="S106" s="98">
        <v>7.3739313029679163E-2</v>
      </c>
      <c r="T106" s="98">
        <v>8.1187107943727063E-2</v>
      </c>
      <c r="U106" s="98">
        <v>8.2754551506803178E-2</v>
      </c>
      <c r="V106" s="98">
        <v>9.3796169375206864E-2</v>
      </c>
      <c r="W106" s="98">
        <v>0.11664085205321839</v>
      </c>
      <c r="DA106" s="63" t="s">
        <v>1599</v>
      </c>
    </row>
    <row r="107" spans="1:105" ht="12" customHeight="1" x14ac:dyDescent="0.25">
      <c r="A107" s="100" t="s">
        <v>50</v>
      </c>
      <c r="B107" s="101">
        <v>3.366740683412966E-3</v>
      </c>
      <c r="C107" s="101">
        <v>3.011294444231987E-3</v>
      </c>
      <c r="D107" s="101">
        <v>3.2251640192012434E-3</v>
      </c>
      <c r="E107" s="101">
        <v>2.6759675664001547E-3</v>
      </c>
      <c r="F107" s="101">
        <v>4.1117618708774503E-3</v>
      </c>
      <c r="G107" s="101">
        <v>3.6203237144626166E-3</v>
      </c>
      <c r="H107" s="101">
        <v>3.7299091997509259E-3</v>
      </c>
      <c r="I107" s="101">
        <v>3.9516637308431553E-3</v>
      </c>
      <c r="J107" s="101">
        <v>6.8008358388255245E-3</v>
      </c>
      <c r="K107" s="101">
        <v>7.315744316959678E-3</v>
      </c>
      <c r="L107" s="101">
        <v>9.9558567099317131E-3</v>
      </c>
      <c r="M107" s="101">
        <v>1.4307555228378729E-2</v>
      </c>
      <c r="N107" s="101">
        <v>1.1961492488056471E-2</v>
      </c>
      <c r="O107" s="101">
        <v>1.276631733869427E-2</v>
      </c>
      <c r="P107" s="101">
        <v>1.6866384806711324E-2</v>
      </c>
      <c r="Q107" s="101">
        <v>1.2842276115749651E-2</v>
      </c>
      <c r="R107" s="101">
        <v>1.3704739044889093E-2</v>
      </c>
      <c r="S107" s="101">
        <v>1.6508928926639323E-2</v>
      </c>
      <c r="T107" s="101">
        <v>1.6210533058742881E-2</v>
      </c>
      <c r="U107" s="101">
        <v>1.8174408689460905E-2</v>
      </c>
      <c r="V107" s="101">
        <v>1.8844464884755097E-2</v>
      </c>
      <c r="W107" s="101">
        <v>2.8098865298783863E-2</v>
      </c>
      <c r="DA107" s="131" t="s">
        <v>1600</v>
      </c>
    </row>
    <row r="108" spans="1:105" ht="12" customHeight="1" x14ac:dyDescent="0.25">
      <c r="A108" s="103" t="s">
        <v>52</v>
      </c>
      <c r="B108" s="104">
        <v>8.6226339341190297E-3</v>
      </c>
      <c r="C108" s="104">
        <v>9.1929595137816376E-3</v>
      </c>
      <c r="D108" s="104">
        <v>8.1276096134242724E-3</v>
      </c>
      <c r="E108" s="104">
        <v>8.4044153548270238E-3</v>
      </c>
      <c r="F108" s="104">
        <v>9.9256365200931281E-3</v>
      </c>
      <c r="G108" s="104">
        <v>1.0700335917840567E-2</v>
      </c>
      <c r="H108" s="104">
        <v>1.0904965972068189E-2</v>
      </c>
      <c r="I108" s="104">
        <v>1.1541789715917967E-2</v>
      </c>
      <c r="J108" s="104">
        <v>1.5016226164127771E-2</v>
      </c>
      <c r="K108" s="104">
        <v>2.0122798548718276E-2</v>
      </c>
      <c r="L108" s="104">
        <v>3.0205458536234082E-2</v>
      </c>
      <c r="M108" s="104">
        <v>3.5657768711639858E-2</v>
      </c>
      <c r="N108" s="104">
        <v>4.1035412817613401E-2</v>
      </c>
      <c r="O108" s="104">
        <v>4.4959466745763857E-2</v>
      </c>
      <c r="P108" s="104">
        <v>3.6901712120884042E-2</v>
      </c>
      <c r="Q108" s="104">
        <v>4.2963409509335394E-2</v>
      </c>
      <c r="R108" s="104">
        <v>4.9608088887974293E-2</v>
      </c>
      <c r="S108" s="104">
        <v>5.7230384103039836E-2</v>
      </c>
      <c r="T108" s="104">
        <v>6.4976574884984178E-2</v>
      </c>
      <c r="U108" s="104">
        <v>6.458014281734227E-2</v>
      </c>
      <c r="V108" s="104">
        <v>7.495170449045177E-2</v>
      </c>
      <c r="W108" s="104">
        <v>8.8541986754434532E-2</v>
      </c>
      <c r="DA108" s="132" t="s">
        <v>1601</v>
      </c>
    </row>
    <row r="109" spans="1:105" ht="12" customHeight="1" x14ac:dyDescent="0.25">
      <c r="A109" s="106" t="s">
        <v>122</v>
      </c>
      <c r="B109" s="101">
        <v>90.459573821530981</v>
      </c>
      <c r="C109" s="101">
        <v>86.419267108331155</v>
      </c>
      <c r="D109" s="101">
        <v>88.980248090932179</v>
      </c>
      <c r="E109" s="101">
        <v>80.873541121117995</v>
      </c>
      <c r="F109" s="101">
        <v>81.571548066398393</v>
      </c>
      <c r="G109" s="101">
        <v>81.421338896459275</v>
      </c>
      <c r="H109" s="101">
        <v>87.03806613961963</v>
      </c>
      <c r="I109" s="101">
        <v>86.41321174485239</v>
      </c>
      <c r="J109" s="101">
        <v>83.27550491815613</v>
      </c>
      <c r="K109" s="101">
        <v>77.752643687638155</v>
      </c>
      <c r="L109" s="101">
        <v>74.441618368792263</v>
      </c>
      <c r="M109" s="101">
        <v>74.729051933496976</v>
      </c>
      <c r="N109" s="101">
        <v>67.521586397533071</v>
      </c>
      <c r="O109" s="101">
        <v>63.066606602073726</v>
      </c>
      <c r="P109" s="101">
        <v>62.770332938805666</v>
      </c>
      <c r="Q109" s="101">
        <v>61.10280295108614</v>
      </c>
      <c r="R109" s="101">
        <v>59.768886597651907</v>
      </c>
      <c r="S109" s="101">
        <v>58.008768376341436</v>
      </c>
      <c r="T109" s="101">
        <v>56.524076904098436</v>
      </c>
      <c r="U109" s="101">
        <v>55.597719401021756</v>
      </c>
      <c r="V109" s="101">
        <v>51.332785680925262</v>
      </c>
      <c r="W109" s="101">
        <v>40.565170202815331</v>
      </c>
      <c r="DA109" s="131" t="s">
        <v>1602</v>
      </c>
    </row>
    <row r="110" spans="1:105" ht="12" customHeight="1" x14ac:dyDescent="0.25">
      <c r="A110" s="107" t="s">
        <v>121</v>
      </c>
      <c r="B110" s="104">
        <v>1.1400875345395822</v>
      </c>
      <c r="C110" s="104">
        <v>1.1651765337884581</v>
      </c>
      <c r="D110" s="104">
        <v>1.3295369206468024</v>
      </c>
      <c r="E110" s="104">
        <v>1.3349646762334093</v>
      </c>
      <c r="F110" s="104">
        <v>1.5080617315457718</v>
      </c>
      <c r="G110" s="104">
        <v>2.4801417903737173</v>
      </c>
      <c r="H110" s="104">
        <v>3.4111712080636352</v>
      </c>
      <c r="I110" s="104">
        <v>4.82166256616323</v>
      </c>
      <c r="J110" s="104">
        <v>7.4351256939007833</v>
      </c>
      <c r="K110" s="104">
        <v>8.7845232464016654</v>
      </c>
      <c r="L110" s="104">
        <v>11.978257566396687</v>
      </c>
      <c r="M110" s="104">
        <v>12.957304619809115</v>
      </c>
      <c r="N110" s="104">
        <v>13.517104124510528</v>
      </c>
      <c r="O110" s="104">
        <v>15.531805218863951</v>
      </c>
      <c r="P110" s="104">
        <v>18.589381441387093</v>
      </c>
      <c r="Q110" s="104">
        <v>17.542656564161234</v>
      </c>
      <c r="R110" s="104">
        <v>18.585410645906343</v>
      </c>
      <c r="S110" s="104">
        <v>19.844247710398843</v>
      </c>
      <c r="T110" s="104">
        <v>19.99963805408213</v>
      </c>
      <c r="U110" s="104">
        <v>21.56717491580298</v>
      </c>
      <c r="V110" s="104">
        <v>22.571051584968462</v>
      </c>
      <c r="W110" s="104">
        <v>24.35870810750945</v>
      </c>
      <c r="DA110" s="132" t="s">
        <v>1603</v>
      </c>
    </row>
    <row r="111" spans="1:105" ht="12" customHeight="1" x14ac:dyDescent="0.25">
      <c r="A111" s="108" t="s">
        <v>53</v>
      </c>
      <c r="B111" s="98">
        <v>0.29468171200014365</v>
      </c>
      <c r="C111" s="98">
        <v>0.26317896283778197</v>
      </c>
      <c r="D111" s="98">
        <v>0.34655165339975302</v>
      </c>
      <c r="E111" s="98">
        <v>0.29413523945311443</v>
      </c>
      <c r="F111" s="98">
        <v>0.40626364078017896</v>
      </c>
      <c r="G111" s="98">
        <v>0.57314828375618165</v>
      </c>
      <c r="H111" s="98">
        <v>0.79680776640735407</v>
      </c>
      <c r="I111" s="98">
        <v>1.1305979590403323</v>
      </c>
      <c r="J111" s="98">
        <v>2.1557223819323466</v>
      </c>
      <c r="K111" s="98">
        <v>2.1681003599913957</v>
      </c>
      <c r="L111" s="98">
        <v>2.7428134230662558</v>
      </c>
      <c r="M111" s="98">
        <v>3.4569748149645414</v>
      </c>
      <c r="N111" s="98">
        <v>2.826201809349135</v>
      </c>
      <c r="O111" s="98">
        <v>3.1754924492386531</v>
      </c>
      <c r="P111" s="98">
        <v>5.5431889416849689</v>
      </c>
      <c r="Q111" s="98">
        <v>3.8256678144087841</v>
      </c>
      <c r="R111" s="98">
        <v>3.8692277663400896</v>
      </c>
      <c r="S111" s="98">
        <v>4.3625426906757978</v>
      </c>
      <c r="T111" s="98">
        <v>3.9531247741340252</v>
      </c>
      <c r="U111" s="98">
        <v>4.7832808796319757</v>
      </c>
      <c r="V111" s="98">
        <v>4.5879163989992078</v>
      </c>
      <c r="W111" s="98">
        <v>6.0119191343362637</v>
      </c>
      <c r="DA111" s="63" t="s">
        <v>1604</v>
      </c>
    </row>
    <row r="112" spans="1:105" ht="12" customHeight="1" x14ac:dyDescent="0.25">
      <c r="A112" s="108" t="s">
        <v>52</v>
      </c>
      <c r="B112" s="98">
        <v>0.84540582253943863</v>
      </c>
      <c r="C112" s="98">
        <v>0.90199757095067623</v>
      </c>
      <c r="D112" s="98">
        <v>0.98298526724704938</v>
      </c>
      <c r="E112" s="98">
        <v>1.0408294367802948</v>
      </c>
      <c r="F112" s="98">
        <v>1.1017980907655929</v>
      </c>
      <c r="G112" s="98">
        <v>1.9069935066175359</v>
      </c>
      <c r="H112" s="98">
        <v>2.6143634416562809</v>
      </c>
      <c r="I112" s="98">
        <v>3.6910646071228976</v>
      </c>
      <c r="J112" s="98">
        <v>5.2794033119684363</v>
      </c>
      <c r="K112" s="98">
        <v>6.6164228864102705</v>
      </c>
      <c r="L112" s="98">
        <v>9.2354441433304313</v>
      </c>
      <c r="M112" s="98">
        <v>9.5003298048445739</v>
      </c>
      <c r="N112" s="98">
        <v>10.690902315161393</v>
      </c>
      <c r="O112" s="98">
        <v>12.356312769625298</v>
      </c>
      <c r="P112" s="98">
        <v>13.046192499702125</v>
      </c>
      <c r="Q112" s="98">
        <v>13.716988749752449</v>
      </c>
      <c r="R112" s="98">
        <v>14.716182879566254</v>
      </c>
      <c r="S112" s="98">
        <v>15.481705019723044</v>
      </c>
      <c r="T112" s="98">
        <v>16.046513279948105</v>
      </c>
      <c r="U112" s="98">
        <v>16.783894036171006</v>
      </c>
      <c r="V112" s="98">
        <v>17.983135185969253</v>
      </c>
      <c r="W112" s="98">
        <v>18.346788973173187</v>
      </c>
      <c r="DA112" s="63" t="s">
        <v>1605</v>
      </c>
    </row>
    <row r="113" spans="1:105" ht="12" customHeight="1" x14ac:dyDescent="0.25">
      <c r="A113" s="121" t="s">
        <v>54</v>
      </c>
      <c r="B113" s="122">
        <v>88.182762981071477</v>
      </c>
      <c r="C113" s="122">
        <v>85.636676924893763</v>
      </c>
      <c r="D113" s="122">
        <v>81.761548820689015</v>
      </c>
      <c r="E113" s="122">
        <v>72.201568607083388</v>
      </c>
      <c r="F113" s="122">
        <v>77.52599360227137</v>
      </c>
      <c r="G113" s="122">
        <v>64.234707058273159</v>
      </c>
      <c r="H113" s="122">
        <v>64.319247683860581</v>
      </c>
      <c r="I113" s="122">
        <v>58.416227470432155</v>
      </c>
      <c r="J113" s="122">
        <v>54.625094326737653</v>
      </c>
      <c r="K113" s="122">
        <v>52.109925476091277</v>
      </c>
      <c r="L113" s="122">
        <v>47.266063776173311</v>
      </c>
      <c r="M113" s="122">
        <v>45.20443614235154</v>
      </c>
      <c r="N113" s="122">
        <v>38.616891694897319</v>
      </c>
      <c r="O113" s="122">
        <v>41.524898124993449</v>
      </c>
      <c r="P113" s="122">
        <v>38.373533587081596</v>
      </c>
      <c r="Q113" s="122">
        <v>39.031476693975584</v>
      </c>
      <c r="R113" s="122">
        <v>39.268445807779479</v>
      </c>
      <c r="S113" s="122">
        <v>44.394493553575799</v>
      </c>
      <c r="T113" s="122">
        <v>44.86601234401482</v>
      </c>
      <c r="U113" s="122">
        <v>44.942079993001123</v>
      </c>
      <c r="V113" s="122">
        <v>46.409671311161148</v>
      </c>
      <c r="W113" s="122">
        <v>44.623285156882808</v>
      </c>
      <c r="DA113" s="130" t="s">
        <v>1606</v>
      </c>
    </row>
    <row r="114" spans="1:105" ht="12" customHeight="1" x14ac:dyDescent="0.25">
      <c r="A114" s="97" t="s">
        <v>50</v>
      </c>
      <c r="B114" s="98">
        <v>40.70545626625308</v>
      </c>
      <c r="C114" s="98">
        <v>37.246635498237438</v>
      </c>
      <c r="D114" s="98">
        <v>35.305706482915816</v>
      </c>
      <c r="E114" s="98">
        <v>32.812106400679333</v>
      </c>
      <c r="F114" s="98">
        <v>33.382718473950938</v>
      </c>
      <c r="G114" s="98">
        <v>28.723598610076269</v>
      </c>
      <c r="H114" s="98">
        <v>25.226384635005239</v>
      </c>
      <c r="I114" s="98">
        <v>21.836911643085998</v>
      </c>
      <c r="J114" s="98">
        <v>23.197923714601501</v>
      </c>
      <c r="K114" s="98">
        <v>21.75477545860813</v>
      </c>
      <c r="L114" s="98">
        <v>20.291636984627431</v>
      </c>
      <c r="M114" s="98">
        <v>19.685494827305554</v>
      </c>
      <c r="N114" s="98">
        <v>17.105210324410532</v>
      </c>
      <c r="O114" s="98">
        <v>17.160807361928835</v>
      </c>
      <c r="P114" s="98">
        <v>17.795944044944729</v>
      </c>
      <c r="Q114" s="98">
        <v>16.410846090925602</v>
      </c>
      <c r="R114" s="98">
        <v>16.718145092720913</v>
      </c>
      <c r="S114" s="98">
        <v>17.372482952155561</v>
      </c>
      <c r="T114" s="98">
        <v>17.83129144382665</v>
      </c>
      <c r="U114" s="98">
        <v>17.563030463594128</v>
      </c>
      <c r="V114" s="98">
        <v>17.831270713490952</v>
      </c>
      <c r="W114" s="98">
        <v>17.050286817287255</v>
      </c>
      <c r="DA114" s="63" t="s">
        <v>1607</v>
      </c>
    </row>
    <row r="115" spans="1:105" ht="12" customHeight="1" x14ac:dyDescent="0.25">
      <c r="A115" s="109" t="s">
        <v>120</v>
      </c>
      <c r="B115" s="33">
        <v>47.47730671481839</v>
      </c>
      <c r="C115" s="33">
        <v>48.390041426656325</v>
      </c>
      <c r="D115" s="33">
        <v>46.455842337773198</v>
      </c>
      <c r="E115" s="33">
        <v>39.389462206404055</v>
      </c>
      <c r="F115" s="33">
        <v>44.14327512832044</v>
      </c>
      <c r="G115" s="33">
        <v>35.511108448196893</v>
      </c>
      <c r="H115" s="33">
        <v>39.092863048855342</v>
      </c>
      <c r="I115" s="33">
        <v>36.579315827346157</v>
      </c>
      <c r="J115" s="33">
        <v>31.427170612136155</v>
      </c>
      <c r="K115" s="33">
        <v>30.355150017483144</v>
      </c>
      <c r="L115" s="33">
        <v>26.974426791545881</v>
      </c>
      <c r="M115" s="33">
        <v>25.518941315045982</v>
      </c>
      <c r="N115" s="33">
        <v>21.511681370486791</v>
      </c>
      <c r="O115" s="33">
        <v>24.364090763064613</v>
      </c>
      <c r="P115" s="33">
        <v>20.57758954213687</v>
      </c>
      <c r="Q115" s="33">
        <v>22.620630603049982</v>
      </c>
      <c r="R115" s="33">
        <v>22.550300715058565</v>
      </c>
      <c r="S115" s="33">
        <v>27.022010601420238</v>
      </c>
      <c r="T115" s="33">
        <v>27.034720900188169</v>
      </c>
      <c r="U115" s="33">
        <v>27.379049529406995</v>
      </c>
      <c r="V115" s="33">
        <v>28.578400597670193</v>
      </c>
      <c r="W115" s="33">
        <v>27.572998339595554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654.22078261039508</v>
      </c>
      <c r="C117" s="117">
        <f t="shared" si="19"/>
        <v>645.17892309432057</v>
      </c>
      <c r="D117" s="117">
        <f t="shared" si="19"/>
        <v>622.59991088759091</v>
      </c>
      <c r="E117" s="117">
        <f t="shared" si="19"/>
        <v>649.31047061329809</v>
      </c>
      <c r="F117" s="117">
        <f t="shared" si="19"/>
        <v>604.19468769753905</v>
      </c>
      <c r="G117" s="117">
        <f t="shared" si="19"/>
        <v>640.22164063052696</v>
      </c>
      <c r="H117" s="117">
        <f t="shared" si="19"/>
        <v>597.11228819506312</v>
      </c>
      <c r="I117" s="117">
        <f t="shared" si="19"/>
        <v>586.98038954201309</v>
      </c>
      <c r="J117" s="117">
        <f t="shared" si="19"/>
        <v>653.15022349921526</v>
      </c>
      <c r="K117" s="117">
        <f t="shared" si="19"/>
        <v>626.47101029889086</v>
      </c>
      <c r="L117" s="117">
        <f t="shared" si="19"/>
        <v>620.03188638407119</v>
      </c>
      <c r="M117" s="117">
        <f t="shared" si="19"/>
        <v>548.29243328254222</v>
      </c>
      <c r="N117" s="117">
        <f t="shared" si="19"/>
        <v>574.56910582512876</v>
      </c>
      <c r="O117" s="117">
        <f t="shared" si="19"/>
        <v>587.61556944050608</v>
      </c>
      <c r="P117" s="117">
        <f t="shared" si="19"/>
        <v>527.6077505389286</v>
      </c>
      <c r="Q117" s="117">
        <f t="shared" si="19"/>
        <v>554.47089191286864</v>
      </c>
      <c r="R117" s="117">
        <f t="shared" ref="R117:V117" si="20">R118+R121+R123+R132</f>
        <v>567.12276489545434</v>
      </c>
      <c r="S117" s="117">
        <f t="shared" si="20"/>
        <v>596.03342464471996</v>
      </c>
      <c r="T117" s="117">
        <f t="shared" si="20"/>
        <v>575.72668850894513</v>
      </c>
      <c r="U117" s="117">
        <f t="shared" si="20"/>
        <v>600.39071270858699</v>
      </c>
      <c r="V117" s="117">
        <f t="shared" si="20"/>
        <v>592.35378848348159</v>
      </c>
      <c r="W117" s="117">
        <f t="shared" ref="W117" si="21">W118+W121+W123+W132</f>
        <v>639.07097820809895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470.32847796206028</v>
      </c>
      <c r="C118" s="122">
        <f t="shared" si="22"/>
        <v>466.00158460889014</v>
      </c>
      <c r="D118" s="122">
        <f t="shared" si="22"/>
        <v>451.21522511184622</v>
      </c>
      <c r="E118" s="122">
        <f t="shared" si="22"/>
        <v>484.13985311810728</v>
      </c>
      <c r="F118" s="122">
        <f t="shared" si="22"/>
        <v>442.40921447657496</v>
      </c>
      <c r="G118" s="122">
        <f t="shared" si="22"/>
        <v>496.67453007410973</v>
      </c>
      <c r="H118" s="122">
        <f t="shared" si="22"/>
        <v>452.68931472826489</v>
      </c>
      <c r="I118" s="122">
        <f t="shared" si="22"/>
        <v>451.42609544640351</v>
      </c>
      <c r="J118" s="122">
        <f t="shared" si="22"/>
        <v>517.82411409593624</v>
      </c>
      <c r="K118" s="122">
        <f t="shared" si="22"/>
        <v>493.4707652354885</v>
      </c>
      <c r="L118" s="122">
        <f t="shared" si="22"/>
        <v>492.54764926908769</v>
      </c>
      <c r="M118" s="122">
        <f t="shared" si="22"/>
        <v>416.86172295318215</v>
      </c>
      <c r="N118" s="122">
        <f t="shared" si="22"/>
        <v>442.79023376973106</v>
      </c>
      <c r="O118" s="122">
        <f t="shared" si="22"/>
        <v>466.38787405140749</v>
      </c>
      <c r="P118" s="122">
        <f t="shared" si="22"/>
        <v>412.85922978124847</v>
      </c>
      <c r="Q118" s="122">
        <f t="shared" si="22"/>
        <v>427.81979251735811</v>
      </c>
      <c r="R118" s="122">
        <f t="shared" ref="R118:V118" si="23">SUM(R119:R120)</f>
        <v>446.52390096117546</v>
      </c>
      <c r="S118" s="122">
        <f t="shared" si="23"/>
        <v>460.96568356541565</v>
      </c>
      <c r="T118" s="122">
        <f t="shared" si="23"/>
        <v>444.33154683674303</v>
      </c>
      <c r="U118" s="122">
        <f t="shared" si="23"/>
        <v>460.84449866476393</v>
      </c>
      <c r="V118" s="122">
        <f t="shared" si="23"/>
        <v>457.35374215622551</v>
      </c>
      <c r="W118" s="122">
        <f t="shared" ref="W118" si="24">SUM(W119:W120)</f>
        <v>506.65857390526554</v>
      </c>
      <c r="DA118" s="130" t="s">
        <v>1760</v>
      </c>
    </row>
    <row r="119" spans="1:105" ht="12" customHeight="1" x14ac:dyDescent="0.25">
      <c r="A119" s="97" t="s">
        <v>74</v>
      </c>
      <c r="B119" s="98">
        <v>458.49710385828604</v>
      </c>
      <c r="C119" s="98">
        <v>454.58810980302178</v>
      </c>
      <c r="D119" s="98">
        <v>440.29633383870083</v>
      </c>
      <c r="E119" s="98">
        <v>473.53747786744958</v>
      </c>
      <c r="F119" s="98">
        <v>432.17523923754032</v>
      </c>
      <c r="G119" s="98">
        <v>485.34305455313023</v>
      </c>
      <c r="H119" s="98">
        <v>442.67067514141769</v>
      </c>
      <c r="I119" s="98">
        <v>441.69611957126534</v>
      </c>
      <c r="J119" s="98">
        <v>507.15604899241714</v>
      </c>
      <c r="K119" s="98">
        <v>483.44109151415489</v>
      </c>
      <c r="L119" s="98">
        <v>482.2780720762629</v>
      </c>
      <c r="M119" s="98">
        <v>408.21605630267118</v>
      </c>
      <c r="N119" s="98">
        <v>434.16271988849246</v>
      </c>
      <c r="O119" s="98">
        <v>456.73310785579827</v>
      </c>
      <c r="P119" s="98">
        <v>404.12539237666738</v>
      </c>
      <c r="Q119" s="98">
        <v>419.59981178224439</v>
      </c>
      <c r="R119" s="98">
        <v>437.9779075238294</v>
      </c>
      <c r="S119" s="98">
        <v>452.21896646772507</v>
      </c>
      <c r="T119" s="98">
        <v>435.99504389645625</v>
      </c>
      <c r="U119" s="98">
        <v>452.1524834711185</v>
      </c>
      <c r="V119" s="98">
        <v>448.77746645956398</v>
      </c>
      <c r="W119" s="98">
        <v>497.48237576518045</v>
      </c>
      <c r="DA119" s="63" t="s">
        <v>1761</v>
      </c>
    </row>
    <row r="120" spans="1:105" ht="12" customHeight="1" x14ac:dyDescent="0.25">
      <c r="A120" s="97" t="s">
        <v>53</v>
      </c>
      <c r="B120" s="98">
        <v>11.831374103774261</v>
      </c>
      <c r="C120" s="98">
        <v>11.413474805868383</v>
      </c>
      <c r="D120" s="98">
        <v>10.9188912731454</v>
      </c>
      <c r="E120" s="98">
        <v>10.60237525065769</v>
      </c>
      <c r="F120" s="98">
        <v>10.233975239034638</v>
      </c>
      <c r="G120" s="98">
        <v>11.331475520979517</v>
      </c>
      <c r="H120" s="98">
        <v>10.018639586847222</v>
      </c>
      <c r="I120" s="98">
        <v>9.7299758751381624</v>
      </c>
      <c r="J120" s="98">
        <v>10.668065103519053</v>
      </c>
      <c r="K120" s="98">
        <v>10.029673721333593</v>
      </c>
      <c r="L120" s="98">
        <v>10.269577192824787</v>
      </c>
      <c r="M120" s="98">
        <v>8.6456666505109609</v>
      </c>
      <c r="N120" s="98">
        <v>8.6275138812385759</v>
      </c>
      <c r="O120" s="98">
        <v>9.6547661956092377</v>
      </c>
      <c r="P120" s="98">
        <v>8.7338374045810898</v>
      </c>
      <c r="Q120" s="98">
        <v>8.2199807351137366</v>
      </c>
      <c r="R120" s="98">
        <v>8.5459934373460609</v>
      </c>
      <c r="S120" s="98">
        <v>8.7467170976905848</v>
      </c>
      <c r="T120" s="98">
        <v>8.3365029402867687</v>
      </c>
      <c r="U120" s="98">
        <v>8.6920151936454229</v>
      </c>
      <c r="V120" s="98">
        <v>8.576275696661531</v>
      </c>
      <c r="W120" s="98">
        <v>9.1761981400851074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5.6251927694850741</v>
      </c>
      <c r="C121" s="122">
        <f t="shared" si="25"/>
        <v>7.1610781936312877</v>
      </c>
      <c r="D121" s="122">
        <f t="shared" si="25"/>
        <v>5.9700733715063743</v>
      </c>
      <c r="E121" s="122">
        <f t="shared" si="25"/>
        <v>16.841975561982061</v>
      </c>
      <c r="F121" s="122">
        <f t="shared" si="25"/>
        <v>6.4363033803034755</v>
      </c>
      <c r="G121" s="122">
        <f t="shared" si="25"/>
        <v>6.9044536715354008</v>
      </c>
      <c r="H121" s="122">
        <f t="shared" si="25"/>
        <v>9.768819438225929</v>
      </c>
      <c r="I121" s="122">
        <f t="shared" si="25"/>
        <v>10.38197673192461</v>
      </c>
      <c r="J121" s="122">
        <f t="shared" si="25"/>
        <v>14.930530158446647</v>
      </c>
      <c r="K121" s="122">
        <f t="shared" si="25"/>
        <v>17.113233022997772</v>
      </c>
      <c r="L121" s="122">
        <f t="shared" si="25"/>
        <v>13.925650805514675</v>
      </c>
      <c r="M121" s="122">
        <f t="shared" si="25"/>
        <v>16.457019097463579</v>
      </c>
      <c r="N121" s="122">
        <f t="shared" si="25"/>
        <v>27.75724394982651</v>
      </c>
      <c r="O121" s="122">
        <f t="shared" si="25"/>
        <v>16.846768512816922</v>
      </c>
      <c r="P121" s="122">
        <f t="shared" si="25"/>
        <v>12.677820685069788</v>
      </c>
      <c r="Q121" s="122">
        <f t="shared" si="25"/>
        <v>25.020686794926785</v>
      </c>
      <c r="R121" s="122">
        <f t="shared" si="25"/>
        <v>17.373217612961092</v>
      </c>
      <c r="S121" s="122">
        <f t="shared" si="25"/>
        <v>26.358589230149736</v>
      </c>
      <c r="T121" s="122">
        <f t="shared" si="25"/>
        <v>21.39023036761753</v>
      </c>
      <c r="U121" s="122">
        <f t="shared" si="25"/>
        <v>27.791953312443113</v>
      </c>
      <c r="V121" s="122">
        <f t="shared" si="25"/>
        <v>22.723384165810536</v>
      </c>
      <c r="W121" s="122">
        <f t="shared" si="25"/>
        <v>27.758207414883856</v>
      </c>
      <c r="DA121" s="130" t="s">
        <v>1763</v>
      </c>
    </row>
    <row r="122" spans="1:105" ht="12" customHeight="1" x14ac:dyDescent="0.25">
      <c r="A122" s="97" t="s">
        <v>53</v>
      </c>
      <c r="B122" s="98">
        <v>5.6251927694850741</v>
      </c>
      <c r="C122" s="98">
        <v>7.1610781936312877</v>
      </c>
      <c r="D122" s="98">
        <v>5.9700733715063743</v>
      </c>
      <c r="E122" s="98">
        <v>16.841975561982061</v>
      </c>
      <c r="F122" s="98">
        <v>6.4363033803034755</v>
      </c>
      <c r="G122" s="98">
        <v>6.9044536715354008</v>
      </c>
      <c r="H122" s="98">
        <v>9.768819438225929</v>
      </c>
      <c r="I122" s="98">
        <v>10.38197673192461</v>
      </c>
      <c r="J122" s="98">
        <v>14.930530158446647</v>
      </c>
      <c r="K122" s="98">
        <v>17.113233022997772</v>
      </c>
      <c r="L122" s="98">
        <v>13.925650805514675</v>
      </c>
      <c r="M122" s="98">
        <v>16.457019097463579</v>
      </c>
      <c r="N122" s="98">
        <v>27.75724394982651</v>
      </c>
      <c r="O122" s="98">
        <v>16.846768512816922</v>
      </c>
      <c r="P122" s="98">
        <v>12.677820685069788</v>
      </c>
      <c r="Q122" s="98">
        <v>25.020686794926785</v>
      </c>
      <c r="R122" s="98">
        <v>17.373217612961092</v>
      </c>
      <c r="S122" s="98">
        <v>26.358589230149736</v>
      </c>
      <c r="T122" s="98">
        <v>21.39023036761753</v>
      </c>
      <c r="U122" s="98">
        <v>27.791953312443113</v>
      </c>
      <c r="V122" s="98">
        <v>22.723384165810536</v>
      </c>
      <c r="W122" s="98">
        <v>27.758207414883856</v>
      </c>
      <c r="DA122" s="63" t="s">
        <v>1764</v>
      </c>
    </row>
    <row r="123" spans="1:105" ht="12" customHeight="1" x14ac:dyDescent="0.25">
      <c r="A123" s="121" t="s">
        <v>55</v>
      </c>
      <c r="B123" s="122">
        <v>116.94159886348038</v>
      </c>
      <c r="C123" s="122">
        <v>112.01461974834469</v>
      </c>
      <c r="D123" s="122">
        <v>107.97447872006782</v>
      </c>
      <c r="E123" s="122">
        <v>97.729772187444681</v>
      </c>
      <c r="F123" s="122">
        <v>100.58405089422243</v>
      </c>
      <c r="G123" s="122">
        <v>91.251099305225637</v>
      </c>
      <c r="H123" s="122">
        <v>88.449278611911524</v>
      </c>
      <c r="I123" s="122">
        <v>82.942021255115975</v>
      </c>
      <c r="J123" s="122">
        <v>81.314156776739495</v>
      </c>
      <c r="K123" s="122">
        <v>78.505789317389727</v>
      </c>
      <c r="L123" s="122">
        <v>79.703944249698338</v>
      </c>
      <c r="M123" s="122">
        <v>82.595125692938993</v>
      </c>
      <c r="N123" s="122">
        <v>76.349568810575448</v>
      </c>
      <c r="O123" s="122">
        <v>74.326502915131286</v>
      </c>
      <c r="P123" s="122">
        <v>74.564525126607805</v>
      </c>
      <c r="Q123" s="122">
        <v>73.276383058083908</v>
      </c>
      <c r="R123" s="122">
        <v>74.628599994635238</v>
      </c>
      <c r="S123" s="122">
        <v>75.917281474674496</v>
      </c>
      <c r="T123" s="122">
        <v>76.679609834905648</v>
      </c>
      <c r="U123" s="122">
        <v>78.000321337735642</v>
      </c>
      <c r="V123" s="122">
        <v>76.995528348600715</v>
      </c>
      <c r="W123" s="122">
        <v>70.375443159600167</v>
      </c>
      <c r="DA123" s="130" t="s">
        <v>1765</v>
      </c>
    </row>
    <row r="124" spans="1:105" ht="12" customHeight="1" x14ac:dyDescent="0.25">
      <c r="A124" s="97" t="s">
        <v>141</v>
      </c>
      <c r="B124" s="98">
        <v>58.861537535166057</v>
      </c>
      <c r="C124" s="98">
        <v>56.179514567095225</v>
      </c>
      <c r="D124" s="98">
        <v>50.072871811390307</v>
      </c>
      <c r="E124" s="98">
        <v>44.679991036100695</v>
      </c>
      <c r="F124" s="98">
        <v>46.623475948823618</v>
      </c>
      <c r="G124" s="98">
        <v>36.027354106435325</v>
      </c>
      <c r="H124" s="98">
        <v>28.223348900964101</v>
      </c>
      <c r="I124" s="98">
        <v>21.603678779449282</v>
      </c>
      <c r="J124" s="98">
        <v>19.6959949935898</v>
      </c>
      <c r="K124" s="98">
        <v>19.088847693379137</v>
      </c>
      <c r="L124" s="98">
        <v>19.375123810637387</v>
      </c>
      <c r="M124" s="98">
        <v>21.173932084225452</v>
      </c>
      <c r="N124" s="98">
        <v>18.650816435900452</v>
      </c>
      <c r="O124" s="98">
        <v>17.238695328077917</v>
      </c>
      <c r="P124" s="98">
        <v>15.012321389263064</v>
      </c>
      <c r="Q124" s="98">
        <v>14.852251886160412</v>
      </c>
      <c r="R124" s="98">
        <v>15.655986447749836</v>
      </c>
      <c r="S124" s="98">
        <v>16.595879712003327</v>
      </c>
      <c r="T124" s="98">
        <v>17.561400863830329</v>
      </c>
      <c r="U124" s="98">
        <v>17.494589314965147</v>
      </c>
      <c r="V124" s="98">
        <v>17.803974742609601</v>
      </c>
      <c r="W124" s="98">
        <v>17.212379304091179</v>
      </c>
      <c r="DA124" s="63" t="s">
        <v>1766</v>
      </c>
    </row>
    <row r="125" spans="1:105" ht="12" customHeight="1" x14ac:dyDescent="0.25">
      <c r="A125" s="97" t="s">
        <v>140</v>
      </c>
      <c r="B125" s="98">
        <v>1.0517490041332674E-2</v>
      </c>
      <c r="C125" s="98">
        <v>1.089734046742424E-2</v>
      </c>
      <c r="D125" s="98">
        <v>9.9592725049005293E-3</v>
      </c>
      <c r="E125" s="98">
        <v>9.9349921607362768E-3</v>
      </c>
      <c r="F125" s="98">
        <v>1.2298010455377498E-2</v>
      </c>
      <c r="G125" s="98">
        <v>1.280766858004902E-2</v>
      </c>
      <c r="H125" s="98">
        <v>1.3092987889221063E-2</v>
      </c>
      <c r="I125" s="98">
        <v>1.3872271411836532E-2</v>
      </c>
      <c r="J125" s="98">
        <v>1.9049919195408261E-2</v>
      </c>
      <c r="K125" s="98">
        <v>2.4485119304556428E-2</v>
      </c>
      <c r="L125" s="98">
        <v>3.6179370093835241E-2</v>
      </c>
      <c r="M125" s="98">
        <v>4.4289091948180523E-2</v>
      </c>
      <c r="N125" s="98">
        <v>4.8333918904386479E-2</v>
      </c>
      <c r="O125" s="98">
        <v>5.2868962764771793E-2</v>
      </c>
      <c r="P125" s="98">
        <v>4.7443807319629931E-2</v>
      </c>
      <c r="Q125" s="98">
        <v>5.1201034363359932E-2</v>
      </c>
      <c r="R125" s="98">
        <v>5.8744003032327755E-2</v>
      </c>
      <c r="S125" s="98">
        <v>6.8648855396263447E-2</v>
      </c>
      <c r="T125" s="98">
        <v>7.6585353582504664E-2</v>
      </c>
      <c r="U125" s="98">
        <v>7.7909275163807926E-2</v>
      </c>
      <c r="V125" s="98">
        <v>8.9141900021755191E-2</v>
      </c>
      <c r="W125" s="98">
        <v>0.11014659394169572</v>
      </c>
      <c r="DA125" s="63" t="s">
        <v>1767</v>
      </c>
    </row>
    <row r="126" spans="1:105" ht="12" customHeight="1" x14ac:dyDescent="0.25">
      <c r="A126" s="100" t="s">
        <v>50</v>
      </c>
      <c r="B126" s="101">
        <v>1.8948561072136454E-3</v>
      </c>
      <c r="C126" s="101">
        <v>1.7043809536426021E-3</v>
      </c>
      <c r="D126" s="101">
        <v>1.8316628914762578E-3</v>
      </c>
      <c r="E126" s="101">
        <v>1.5305768059092537E-3</v>
      </c>
      <c r="F126" s="101">
        <v>2.37237393528437E-3</v>
      </c>
      <c r="G126" s="101">
        <v>2.1073326622084538E-3</v>
      </c>
      <c r="H126" s="101">
        <v>2.1880219171528745E-3</v>
      </c>
      <c r="I126" s="101">
        <v>2.3304816959185642E-3</v>
      </c>
      <c r="J126" s="101">
        <v>4.03369303128049E-3</v>
      </c>
      <c r="K126" s="101">
        <v>4.362320755838151E-3</v>
      </c>
      <c r="L126" s="101">
        <v>5.9739115576011581E-3</v>
      </c>
      <c r="M126" s="101">
        <v>8.6313232365406653E-3</v>
      </c>
      <c r="N126" s="101">
        <v>7.2985060867730763E-3</v>
      </c>
      <c r="O126" s="101">
        <v>7.9094960190079361E-3</v>
      </c>
      <c r="P126" s="101">
        <v>1.0542095198745889E-2</v>
      </c>
      <c r="Q126" s="101">
        <v>8.2376248540245358E-3</v>
      </c>
      <c r="R126" s="101">
        <v>9.1359141443534582E-3</v>
      </c>
      <c r="S126" s="101">
        <v>1.1418471293223608E-2</v>
      </c>
      <c r="T126" s="101">
        <v>1.1608778697520489E-2</v>
      </c>
      <c r="U126" s="101">
        <v>1.332913234646565E-2</v>
      </c>
      <c r="V126" s="101">
        <v>1.4190195531303422E-2</v>
      </c>
      <c r="W126" s="101">
        <v>2.1604607187261191E-2</v>
      </c>
      <c r="DA126" s="131" t="s">
        <v>1768</v>
      </c>
    </row>
    <row r="127" spans="1:105" ht="12" customHeight="1" x14ac:dyDescent="0.25">
      <c r="A127" s="103" t="s">
        <v>52</v>
      </c>
      <c r="B127" s="104">
        <v>8.6226339341190297E-3</v>
      </c>
      <c r="C127" s="104">
        <v>9.1929595137816376E-3</v>
      </c>
      <c r="D127" s="104">
        <v>8.1276096134242724E-3</v>
      </c>
      <c r="E127" s="104">
        <v>8.4044153548270238E-3</v>
      </c>
      <c r="F127" s="104">
        <v>9.9256365200931281E-3</v>
      </c>
      <c r="G127" s="104">
        <v>1.0700335917840567E-2</v>
      </c>
      <c r="H127" s="104">
        <v>1.0904965972068189E-2</v>
      </c>
      <c r="I127" s="104">
        <v>1.1541789715917967E-2</v>
      </c>
      <c r="J127" s="104">
        <v>1.5016226164127771E-2</v>
      </c>
      <c r="K127" s="104">
        <v>2.0122798548718276E-2</v>
      </c>
      <c r="L127" s="104">
        <v>3.0205458536234082E-2</v>
      </c>
      <c r="M127" s="104">
        <v>3.5657768711639858E-2</v>
      </c>
      <c r="N127" s="104">
        <v>4.1035412817613401E-2</v>
      </c>
      <c r="O127" s="104">
        <v>4.4959466745763857E-2</v>
      </c>
      <c r="P127" s="104">
        <v>3.6901712120884042E-2</v>
      </c>
      <c r="Q127" s="104">
        <v>4.2963409509335394E-2</v>
      </c>
      <c r="R127" s="104">
        <v>4.9608088887974293E-2</v>
      </c>
      <c r="S127" s="104">
        <v>5.7230384103039836E-2</v>
      </c>
      <c r="T127" s="104">
        <v>6.4976574884984178E-2</v>
      </c>
      <c r="U127" s="104">
        <v>6.458014281734227E-2</v>
      </c>
      <c r="V127" s="104">
        <v>7.495170449045177E-2</v>
      </c>
      <c r="W127" s="104">
        <v>8.8541986754434532E-2</v>
      </c>
      <c r="DA127" s="132" t="s">
        <v>1769</v>
      </c>
    </row>
    <row r="128" spans="1:105" ht="12" customHeight="1" x14ac:dyDescent="0.25">
      <c r="A128" s="106" t="s">
        <v>122</v>
      </c>
      <c r="B128" s="101">
        <v>57.03832957227187</v>
      </c>
      <c r="C128" s="101">
        <v>54.755089666268262</v>
      </c>
      <c r="D128" s="101">
        <v>56.687033334419297</v>
      </c>
      <c r="E128" s="101">
        <v>51.809613696281261</v>
      </c>
      <c r="F128" s="101">
        <v>52.583276833160333</v>
      </c>
      <c r="G128" s="101">
        <v>52.928808968618682</v>
      </c>
      <c r="H128" s="101">
        <v>57.074346758387307</v>
      </c>
      <c r="I128" s="101">
        <v>56.88749290490663</v>
      </c>
      <c r="J128" s="101">
        <v>54.89375333148017</v>
      </c>
      <c r="K128" s="101">
        <v>51.339382163093049</v>
      </c>
      <c r="L128" s="101">
        <v>49.234941361147051</v>
      </c>
      <c r="M128" s="101">
        <v>49.577071806129204</v>
      </c>
      <c r="N128" s="101">
        <v>45.070285183691865</v>
      </c>
      <c r="O128" s="101">
        <v>42.535644019892658</v>
      </c>
      <c r="P128" s="101">
        <v>42.679354104589464</v>
      </c>
      <c r="Q128" s="101">
        <v>42.023678395712579</v>
      </c>
      <c r="R128" s="101">
        <v>41.497875370649979</v>
      </c>
      <c r="S128" s="101">
        <v>40.685637044228237</v>
      </c>
      <c r="T128" s="101">
        <v>40.162615349366313</v>
      </c>
      <c r="U128" s="101">
        <v>40.172408662023777</v>
      </c>
      <c r="V128" s="101">
        <v>37.734094097633324</v>
      </c>
      <c r="W128" s="101">
        <v>30.192918927692663</v>
      </c>
      <c r="DA128" s="131" t="s">
        <v>1770</v>
      </c>
    </row>
    <row r="129" spans="1:105" ht="12" customHeight="1" x14ac:dyDescent="0.25">
      <c r="A129" s="107" t="s">
        <v>121</v>
      </c>
      <c r="B129" s="104">
        <v>1.0312142660011174</v>
      </c>
      <c r="C129" s="104">
        <v>1.0691181745137819</v>
      </c>
      <c r="D129" s="104">
        <v>1.2046143017533151</v>
      </c>
      <c r="E129" s="104">
        <v>1.2302324629019856</v>
      </c>
      <c r="F129" s="104">
        <v>1.3650001017831028</v>
      </c>
      <c r="G129" s="104">
        <v>2.2821285615915832</v>
      </c>
      <c r="H129" s="104">
        <v>3.1384899646709012</v>
      </c>
      <c r="I129" s="104">
        <v>4.4369772993482348</v>
      </c>
      <c r="J129" s="104">
        <v>6.7053585324741212</v>
      </c>
      <c r="K129" s="104">
        <v>8.053074341612982</v>
      </c>
      <c r="L129" s="104">
        <v>11.057699707820058</v>
      </c>
      <c r="M129" s="104">
        <v>11.799832710636156</v>
      </c>
      <c r="N129" s="104">
        <v>12.580133272078735</v>
      </c>
      <c r="O129" s="104">
        <v>14.499294604395946</v>
      </c>
      <c r="P129" s="104">
        <v>16.825405825435649</v>
      </c>
      <c r="Q129" s="104">
        <v>16.349251741847556</v>
      </c>
      <c r="R129" s="104">
        <v>17.415994173203089</v>
      </c>
      <c r="S129" s="104">
        <v>18.567115863046663</v>
      </c>
      <c r="T129" s="104">
        <v>18.879008268126491</v>
      </c>
      <c r="U129" s="104">
        <v>20.25541408558292</v>
      </c>
      <c r="V129" s="104">
        <v>21.368317608336042</v>
      </c>
      <c r="W129" s="104">
        <v>22.859998333874625</v>
      </c>
      <c r="DA129" s="132" t="s">
        <v>1771</v>
      </c>
    </row>
    <row r="130" spans="1:105" ht="12" customHeight="1" x14ac:dyDescent="0.25">
      <c r="A130" s="108" t="s">
        <v>53</v>
      </c>
      <c r="B130" s="98">
        <v>0.18580844346167877</v>
      </c>
      <c r="C130" s="98">
        <v>0.16712060356310557</v>
      </c>
      <c r="D130" s="98">
        <v>0.22162903450626559</v>
      </c>
      <c r="E130" s="98">
        <v>0.18940302612169088</v>
      </c>
      <c r="F130" s="98">
        <v>0.26320201101750995</v>
      </c>
      <c r="G130" s="98">
        <v>0.37513505497404753</v>
      </c>
      <c r="H130" s="98">
        <v>0.52412652301462037</v>
      </c>
      <c r="I130" s="98">
        <v>0.74591269222533718</v>
      </c>
      <c r="J130" s="98">
        <v>1.4259552205056849</v>
      </c>
      <c r="K130" s="98">
        <v>1.4366514552027121</v>
      </c>
      <c r="L130" s="98">
        <v>1.8222555644896268</v>
      </c>
      <c r="M130" s="98">
        <v>2.2995029057915826</v>
      </c>
      <c r="N130" s="98">
        <v>1.8892309569173407</v>
      </c>
      <c r="O130" s="98">
        <v>2.1429818347706484</v>
      </c>
      <c r="P130" s="98">
        <v>3.7792133257335254</v>
      </c>
      <c r="Q130" s="98">
        <v>2.6322629920951073</v>
      </c>
      <c r="R130" s="98">
        <v>2.6998112936368339</v>
      </c>
      <c r="S130" s="98">
        <v>3.0854108433236194</v>
      </c>
      <c r="T130" s="98">
        <v>2.8324949881783859</v>
      </c>
      <c r="U130" s="98">
        <v>3.4715200494119154</v>
      </c>
      <c r="V130" s="98">
        <v>3.385182422366789</v>
      </c>
      <c r="W130" s="98">
        <v>4.5132093607014392</v>
      </c>
      <c r="DA130" s="63" t="s">
        <v>1772</v>
      </c>
    </row>
    <row r="131" spans="1:105" ht="12" customHeight="1" x14ac:dyDescent="0.25">
      <c r="A131" s="108" t="s">
        <v>52</v>
      </c>
      <c r="B131" s="98">
        <v>0.84540582253943863</v>
      </c>
      <c r="C131" s="98">
        <v>0.90199757095067623</v>
      </c>
      <c r="D131" s="98">
        <v>0.98298526724704938</v>
      </c>
      <c r="E131" s="98">
        <v>1.0408294367802948</v>
      </c>
      <c r="F131" s="98">
        <v>1.1017980907655929</v>
      </c>
      <c r="G131" s="98">
        <v>1.9069935066175359</v>
      </c>
      <c r="H131" s="98">
        <v>2.6143634416562809</v>
      </c>
      <c r="I131" s="98">
        <v>3.6910646071228976</v>
      </c>
      <c r="J131" s="98">
        <v>5.2794033119684363</v>
      </c>
      <c r="K131" s="98">
        <v>6.6164228864102705</v>
      </c>
      <c r="L131" s="98">
        <v>9.2354441433304313</v>
      </c>
      <c r="M131" s="98">
        <v>9.5003298048445739</v>
      </c>
      <c r="N131" s="98">
        <v>10.690902315161393</v>
      </c>
      <c r="O131" s="98">
        <v>12.356312769625298</v>
      </c>
      <c r="P131" s="98">
        <v>13.046192499702125</v>
      </c>
      <c r="Q131" s="98">
        <v>13.716988749752449</v>
      </c>
      <c r="R131" s="98">
        <v>14.716182879566254</v>
      </c>
      <c r="S131" s="98">
        <v>15.481705019723044</v>
      </c>
      <c r="T131" s="98">
        <v>16.046513279948105</v>
      </c>
      <c r="U131" s="98">
        <v>16.783894036171006</v>
      </c>
      <c r="V131" s="98">
        <v>17.983135185969253</v>
      </c>
      <c r="W131" s="98">
        <v>18.346788973173187</v>
      </c>
      <c r="DA131" s="63" t="s">
        <v>1773</v>
      </c>
    </row>
    <row r="132" spans="1:105" ht="12" customHeight="1" x14ac:dyDescent="0.25">
      <c r="A132" s="121" t="s">
        <v>54</v>
      </c>
      <c r="B132" s="122">
        <v>61.325513015369296</v>
      </c>
      <c r="C132" s="122">
        <v>60.0016405434544</v>
      </c>
      <c r="D132" s="122">
        <v>57.440133684170547</v>
      </c>
      <c r="E132" s="122">
        <v>50.598869745764091</v>
      </c>
      <c r="F132" s="122">
        <v>54.765118946438136</v>
      </c>
      <c r="G132" s="122">
        <v>45.39155757965618</v>
      </c>
      <c r="H132" s="122">
        <v>46.20487541666084</v>
      </c>
      <c r="I132" s="122">
        <v>42.230296108568915</v>
      </c>
      <c r="J132" s="122">
        <v>39.081422468092825</v>
      </c>
      <c r="K132" s="122">
        <v>37.381222723014794</v>
      </c>
      <c r="L132" s="122">
        <v>33.854642059770356</v>
      </c>
      <c r="M132" s="122">
        <v>32.378565538957574</v>
      </c>
      <c r="N132" s="122">
        <v>27.672059294995783</v>
      </c>
      <c r="O132" s="122">
        <v>30.054423961150427</v>
      </c>
      <c r="P132" s="122">
        <v>27.506174946002535</v>
      </c>
      <c r="Q132" s="122">
        <v>28.354029542499855</v>
      </c>
      <c r="R132" s="122">
        <v>28.597046326682634</v>
      </c>
      <c r="S132" s="122">
        <v>32.791870374480055</v>
      </c>
      <c r="T132" s="122">
        <v>33.32530146967899</v>
      </c>
      <c r="U132" s="122">
        <v>33.753939393644295</v>
      </c>
      <c r="V132" s="122">
        <v>35.281133812844779</v>
      </c>
      <c r="W132" s="122">
        <v>34.278753728349344</v>
      </c>
      <c r="DA132" s="130" t="s">
        <v>1774</v>
      </c>
    </row>
    <row r="133" spans="1:105" ht="12" customHeight="1" x14ac:dyDescent="0.25">
      <c r="A133" s="97" t="s">
        <v>50</v>
      </c>
      <c r="B133" s="98">
        <v>25.140695065949007</v>
      </c>
      <c r="C133" s="98">
        <v>23.028097461002154</v>
      </c>
      <c r="D133" s="98">
        <v>21.85440208740561</v>
      </c>
      <c r="E133" s="98">
        <v>20.34310798711979</v>
      </c>
      <c r="F133" s="98">
        <v>20.734319656871548</v>
      </c>
      <c r="G133" s="98">
        <v>17.875452132222559</v>
      </c>
      <c r="H133" s="98">
        <v>15.736677402906146</v>
      </c>
      <c r="I133" s="98">
        <v>13.638037661666282</v>
      </c>
      <c r="J133" s="98">
        <v>14.49151729897666</v>
      </c>
      <c r="K133" s="98">
        <v>13.592936293877059</v>
      </c>
      <c r="L133" s="98">
        <v>12.681374703557243</v>
      </c>
      <c r="M133" s="98">
        <v>12.305231823886304</v>
      </c>
      <c r="N133" s="98">
        <v>10.694682337276697</v>
      </c>
      <c r="O133" s="98">
        <v>10.731201841217693</v>
      </c>
      <c r="P133" s="98">
        <v>11.129242320566782</v>
      </c>
      <c r="Q133" s="98">
        <v>10.263693496208088</v>
      </c>
      <c r="R133" s="98">
        <v>10.457737048829706</v>
      </c>
      <c r="S133" s="98">
        <v>10.869872428377661</v>
      </c>
      <c r="T133" s="98">
        <v>11.162874640044533</v>
      </c>
      <c r="U133" s="98">
        <v>11.003535839926419</v>
      </c>
      <c r="V133" s="98">
        <v>11.1836585613729</v>
      </c>
      <c r="W133" s="98">
        <v>10.705920545133116</v>
      </c>
      <c r="DA133" s="63" t="s">
        <v>1775</v>
      </c>
    </row>
    <row r="134" spans="1:105" ht="12" customHeight="1" x14ac:dyDescent="0.25">
      <c r="A134" s="109" t="s">
        <v>120</v>
      </c>
      <c r="B134" s="33">
        <v>36.184817949420285</v>
      </c>
      <c r="C134" s="33">
        <v>36.973543082452245</v>
      </c>
      <c r="D134" s="33">
        <v>35.585731596764937</v>
      </c>
      <c r="E134" s="33">
        <v>30.255761758644301</v>
      </c>
      <c r="F134" s="33">
        <v>34.030799289566588</v>
      </c>
      <c r="G134" s="33">
        <v>27.51610544743362</v>
      </c>
      <c r="H134" s="33">
        <v>30.468198013754691</v>
      </c>
      <c r="I134" s="33">
        <v>28.592258446902633</v>
      </c>
      <c r="J134" s="33">
        <v>24.589905169116161</v>
      </c>
      <c r="K134" s="33">
        <v>23.788286429137735</v>
      </c>
      <c r="L134" s="33">
        <v>21.173267356213117</v>
      </c>
      <c r="M134" s="33">
        <v>20.073333715071268</v>
      </c>
      <c r="N134" s="33">
        <v>16.977376957719084</v>
      </c>
      <c r="O134" s="33">
        <v>19.323222119932733</v>
      </c>
      <c r="P134" s="33">
        <v>16.376932625435753</v>
      </c>
      <c r="Q134" s="33">
        <v>18.090336046291768</v>
      </c>
      <c r="R134" s="33">
        <v>18.139309277852927</v>
      </c>
      <c r="S134" s="33">
        <v>21.921997946102397</v>
      </c>
      <c r="T134" s="33">
        <v>22.162426829634455</v>
      </c>
      <c r="U134" s="33">
        <v>22.750403553717877</v>
      </c>
      <c r="V134" s="33">
        <v>24.097475251471881</v>
      </c>
      <c r="W134" s="33">
        <v>23.572833183216225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0.50977582192391269</v>
      </c>
      <c r="C136" s="119">
        <f t="shared" si="26"/>
        <v>0.51255558544376634</v>
      </c>
      <c r="D136" s="119">
        <f t="shared" si="26"/>
        <v>0.5141413136476084</v>
      </c>
      <c r="E136" s="119">
        <f t="shared" si="26"/>
        <v>0.51757251817489869</v>
      </c>
      <c r="F136" s="119">
        <f t="shared" si="26"/>
        <v>0.51882926407151309</v>
      </c>
      <c r="G136" s="119">
        <f t="shared" si="26"/>
        <v>0.51868259221423474</v>
      </c>
      <c r="H136" s="119">
        <f t="shared" si="26"/>
        <v>0.53135388781491955</v>
      </c>
      <c r="I136" s="119">
        <f t="shared" si="26"/>
        <v>0.53943218755184064</v>
      </c>
      <c r="J136" s="119">
        <f t="shared" si="26"/>
        <v>0.54746194120932046</v>
      </c>
      <c r="K136" s="119">
        <f t="shared" si="26"/>
        <v>0.55947076050418365</v>
      </c>
      <c r="L136" s="119">
        <f t="shared" si="26"/>
        <v>0.56783641605479629</v>
      </c>
      <c r="M136" s="119">
        <f t="shared" si="26"/>
        <v>0.58766708385675048</v>
      </c>
      <c r="N136" s="119">
        <f t="shared" si="26"/>
        <v>0.61243097641654265</v>
      </c>
      <c r="O136" s="119">
        <f t="shared" si="26"/>
        <v>0.62373588460632479</v>
      </c>
      <c r="P136" s="119">
        <f t="shared" si="26"/>
        <v>0.62742086311246958</v>
      </c>
      <c r="Q136" s="119">
        <f t="shared" si="26"/>
        <v>0.64408906768257335</v>
      </c>
      <c r="R136" s="119">
        <f t="shared" ref="R136:V136" si="27">IF(R117=0,"",R117/R98)</f>
        <v>0.64421223368378899</v>
      </c>
      <c r="S136" s="119">
        <f t="shared" si="27"/>
        <v>0.66266400383979274</v>
      </c>
      <c r="T136" s="119">
        <f t="shared" si="27"/>
        <v>0.67099638042756438</v>
      </c>
      <c r="U136" s="119">
        <f t="shared" si="27"/>
        <v>0.68938029807921442</v>
      </c>
      <c r="V136" s="119">
        <f t="shared" si="27"/>
        <v>0.69934874667565294</v>
      </c>
      <c r="W136" s="119">
        <f t="shared" ref="W136" si="28">IF(W117=0,"",W117/W98)</f>
        <v>0.71403139357330292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0.47229334339462387</v>
      </c>
      <c r="C137" s="124">
        <f t="shared" si="29"/>
        <v>0.4744333711465194</v>
      </c>
      <c r="D137" s="124">
        <f t="shared" si="29"/>
        <v>0.47622375391872984</v>
      </c>
      <c r="E137" s="124">
        <f t="shared" si="29"/>
        <v>0.47767306897955614</v>
      </c>
      <c r="F137" s="124">
        <f t="shared" si="29"/>
        <v>0.48109901958869206</v>
      </c>
      <c r="G137" s="124">
        <f t="shared" si="29"/>
        <v>0.48657277291228368</v>
      </c>
      <c r="H137" s="124">
        <f t="shared" si="29"/>
        <v>0.49385155280627768</v>
      </c>
      <c r="I137" s="124">
        <f t="shared" si="29"/>
        <v>0.50288172172916568</v>
      </c>
      <c r="J137" s="124">
        <f t="shared" si="29"/>
        <v>0.51338145687990455</v>
      </c>
      <c r="K137" s="124">
        <f t="shared" si="29"/>
        <v>0.52351367699135765</v>
      </c>
      <c r="L137" s="124">
        <f t="shared" si="29"/>
        <v>0.53497089730173308</v>
      </c>
      <c r="M137" s="124">
        <f t="shared" si="29"/>
        <v>0.54915572601756335</v>
      </c>
      <c r="N137" s="124">
        <f t="shared" si="29"/>
        <v>0.56887572193595126</v>
      </c>
      <c r="O137" s="124">
        <f t="shared" si="29"/>
        <v>0.59153940244245251</v>
      </c>
      <c r="P137" s="124">
        <f t="shared" si="29"/>
        <v>0.59577507485529868</v>
      </c>
      <c r="Q137" s="124">
        <f t="shared" si="29"/>
        <v>0.60088556151650652</v>
      </c>
      <c r="R137" s="124">
        <f t="shared" ref="R137:V137" si="30">IF(R118=0,"",R118/R99)</f>
        <v>0.60861129233703992</v>
      </c>
      <c r="S137" s="124">
        <f t="shared" si="30"/>
        <v>0.61846723854226182</v>
      </c>
      <c r="T137" s="124">
        <f t="shared" si="30"/>
        <v>0.62944912667772868</v>
      </c>
      <c r="U137" s="124">
        <f t="shared" si="30"/>
        <v>0.64235645674878605</v>
      </c>
      <c r="V137" s="124">
        <f t="shared" si="30"/>
        <v>0.65622667675459101</v>
      </c>
      <c r="W137" s="124">
        <f t="shared" ref="W137" si="31">IF(W118=0,"",W118/W99)</f>
        <v>0.67049172756565856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0.46594838219407986</v>
      </c>
      <c r="C138" s="111">
        <f t="shared" si="32"/>
        <v>0.46825449417062076</v>
      </c>
      <c r="D138" s="111">
        <f t="shared" si="32"/>
        <v>0.47011734969151497</v>
      </c>
      <c r="E138" s="111">
        <f t="shared" si="32"/>
        <v>0.47215137301393917</v>
      </c>
      <c r="F138" s="111">
        <f t="shared" si="32"/>
        <v>0.47525919901515562</v>
      </c>
      <c r="G138" s="111">
        <f t="shared" si="32"/>
        <v>0.48080923253660474</v>
      </c>
      <c r="H138" s="111">
        <f t="shared" si="32"/>
        <v>0.48825841338939369</v>
      </c>
      <c r="I138" s="111">
        <f t="shared" si="32"/>
        <v>0.49743439130742434</v>
      </c>
      <c r="J138" s="111">
        <f t="shared" si="32"/>
        <v>0.5081797004267421</v>
      </c>
      <c r="K138" s="111">
        <f t="shared" si="32"/>
        <v>0.51838919906569603</v>
      </c>
      <c r="L138" s="111">
        <f t="shared" si="32"/>
        <v>0.52972540825027381</v>
      </c>
      <c r="M138" s="111">
        <f t="shared" si="32"/>
        <v>0.54396170990841919</v>
      </c>
      <c r="N138" s="111">
        <f t="shared" si="32"/>
        <v>0.56404348517427383</v>
      </c>
      <c r="O138" s="111">
        <f t="shared" si="32"/>
        <v>0.58647556959952607</v>
      </c>
      <c r="P138" s="111">
        <f t="shared" si="32"/>
        <v>0.59061546495903894</v>
      </c>
      <c r="Q138" s="111">
        <f t="shared" si="32"/>
        <v>0.59622388296917717</v>
      </c>
      <c r="R138" s="111">
        <f t="shared" ref="R138:V138" si="33">IF(R119=0,"",R119/R100)</f>
        <v>0.6039985991003487</v>
      </c>
      <c r="S138" s="111">
        <f t="shared" si="33"/>
        <v>0.61393668023234171</v>
      </c>
      <c r="T138" s="111">
        <f t="shared" si="33"/>
        <v>0.62502074921904038</v>
      </c>
      <c r="U138" s="111">
        <f t="shared" si="33"/>
        <v>0.63797027734969824</v>
      </c>
      <c r="V138" s="111">
        <f t="shared" si="33"/>
        <v>0.65194365846590974</v>
      </c>
      <c r="W138" s="111">
        <f t="shared" ref="W138" si="34">IF(W119=0,"",W119/W100)</f>
        <v>0.66644118469654301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1.7961149824261566</v>
      </c>
      <c r="C140" s="124">
        <f t="shared" si="38"/>
        <v>1.8823681030399952</v>
      </c>
      <c r="D140" s="124">
        <f t="shared" si="38"/>
        <v>1.9996092474841389</v>
      </c>
      <c r="E140" s="124">
        <f t="shared" si="38"/>
        <v>2.0915362274832225</v>
      </c>
      <c r="F140" s="124">
        <f t="shared" si="38"/>
        <v>2.1777153164906817</v>
      </c>
      <c r="G140" s="124">
        <f t="shared" si="38"/>
        <v>2.316821851627064</v>
      </c>
      <c r="H140" s="124">
        <f t="shared" si="38"/>
        <v>2.4732104459054565</v>
      </c>
      <c r="I140" s="124">
        <f t="shared" si="38"/>
        <v>2.5847272337104577</v>
      </c>
      <c r="J140" s="124">
        <f t="shared" si="38"/>
        <v>2.6619474629537967</v>
      </c>
      <c r="K140" s="124">
        <f t="shared" si="38"/>
        <v>2.7432134478574541</v>
      </c>
      <c r="L140" s="124">
        <f t="shared" si="38"/>
        <v>2.8084396423837306</v>
      </c>
      <c r="M140" s="124">
        <f t="shared" si="38"/>
        <v>2.8711010369508467</v>
      </c>
      <c r="N140" s="124">
        <f t="shared" si="38"/>
        <v>2.9416607945911863</v>
      </c>
      <c r="O140" s="124">
        <f t="shared" si="38"/>
        <v>3.0669739532078317</v>
      </c>
      <c r="P140" s="124">
        <f t="shared" si="38"/>
        <v>3.1602334359651474</v>
      </c>
      <c r="Q140" s="124">
        <f t="shared" si="38"/>
        <v>3.249473804561354</v>
      </c>
      <c r="R140" s="124">
        <f t="shared" ref="R140:V140" si="39">IF(R121=0,"",R121/R102)</f>
        <v>3.377966869404331</v>
      </c>
      <c r="S140" s="124">
        <f t="shared" si="39"/>
        <v>3.5083716217620062</v>
      </c>
      <c r="T140" s="124">
        <f t="shared" si="39"/>
        <v>3.6286384484896126</v>
      </c>
      <c r="U140" s="124">
        <f t="shared" si="39"/>
        <v>3.7331513965472247</v>
      </c>
      <c r="V140" s="124">
        <f t="shared" si="39"/>
        <v>3.8325057682598338</v>
      </c>
      <c r="W140" s="124">
        <f t="shared" ref="W140" si="40">IF(W121=0,"",W121/W102)</f>
        <v>3.9098949115939274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1.7961149824261566</v>
      </c>
      <c r="C141" s="111">
        <f t="shared" si="41"/>
        <v>1.8823681030399952</v>
      </c>
      <c r="D141" s="111">
        <f t="shared" si="41"/>
        <v>1.9996092474841389</v>
      </c>
      <c r="E141" s="111">
        <f t="shared" si="41"/>
        <v>2.0915362274832225</v>
      </c>
      <c r="F141" s="111">
        <f t="shared" si="41"/>
        <v>2.1777153164906817</v>
      </c>
      <c r="G141" s="111">
        <f t="shared" si="41"/>
        <v>2.316821851627064</v>
      </c>
      <c r="H141" s="111">
        <f t="shared" si="41"/>
        <v>2.4732104459054565</v>
      </c>
      <c r="I141" s="111">
        <f t="shared" si="41"/>
        <v>2.5847272337104577</v>
      </c>
      <c r="J141" s="111">
        <f t="shared" si="41"/>
        <v>2.6619474629537967</v>
      </c>
      <c r="K141" s="111">
        <f t="shared" si="41"/>
        <v>2.7432134478574541</v>
      </c>
      <c r="L141" s="111">
        <f t="shared" si="41"/>
        <v>2.8084396423837306</v>
      </c>
      <c r="M141" s="111">
        <f t="shared" si="41"/>
        <v>2.8711010369508467</v>
      </c>
      <c r="N141" s="111">
        <f t="shared" si="41"/>
        <v>2.9416607945911863</v>
      </c>
      <c r="O141" s="111">
        <f t="shared" si="41"/>
        <v>3.0669739532078317</v>
      </c>
      <c r="P141" s="111">
        <f t="shared" si="41"/>
        <v>3.1602334359651474</v>
      </c>
      <c r="Q141" s="111">
        <f t="shared" si="41"/>
        <v>3.249473804561354</v>
      </c>
      <c r="R141" s="111">
        <f t="shared" ref="R141:V141" si="42">IF(R122=0,"",R122/R103)</f>
        <v>3.377966869404331</v>
      </c>
      <c r="S141" s="111">
        <f t="shared" si="42"/>
        <v>3.5083716217620062</v>
      </c>
      <c r="T141" s="111">
        <f t="shared" si="42"/>
        <v>3.6286384484896126</v>
      </c>
      <c r="U141" s="111">
        <f t="shared" si="42"/>
        <v>3.7331513965472247</v>
      </c>
      <c r="V141" s="111">
        <f t="shared" si="42"/>
        <v>3.8325057682598338</v>
      </c>
      <c r="W141" s="111">
        <f t="shared" ref="W141" si="43">IF(W122=0,"",W122/W103)</f>
        <v>3.9098949115939274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0.59604598398412034</v>
      </c>
      <c r="C142" s="124">
        <f t="shared" si="44"/>
        <v>0.59875077768814255</v>
      </c>
      <c r="D142" s="124">
        <f t="shared" si="44"/>
        <v>0.60416112022406843</v>
      </c>
      <c r="E142" s="124">
        <f t="shared" si="44"/>
        <v>0.60800545011726082</v>
      </c>
      <c r="F142" s="124">
        <f t="shared" si="44"/>
        <v>0.61155424915553624</v>
      </c>
      <c r="G142" s="124">
        <f t="shared" si="44"/>
        <v>0.62352685753387604</v>
      </c>
      <c r="H142" s="124">
        <f t="shared" si="44"/>
        <v>0.63707450915691333</v>
      </c>
      <c r="I142" s="124">
        <f t="shared" si="44"/>
        <v>0.64781474770275249</v>
      </c>
      <c r="J142" s="124">
        <f t="shared" si="44"/>
        <v>0.65489479748303825</v>
      </c>
      <c r="K142" s="124">
        <f t="shared" si="44"/>
        <v>0.66084968355227169</v>
      </c>
      <c r="L142" s="124">
        <f t="shared" si="44"/>
        <v>0.66980667540157213</v>
      </c>
      <c r="M142" s="124">
        <f t="shared" si="44"/>
        <v>0.67168893933497686</v>
      </c>
      <c r="N142" s="124">
        <f t="shared" si="44"/>
        <v>0.6831276931426381</v>
      </c>
      <c r="O142" s="124">
        <f t="shared" si="44"/>
        <v>0.69697392557832127</v>
      </c>
      <c r="P142" s="124">
        <f t="shared" si="44"/>
        <v>0.7064268510195767</v>
      </c>
      <c r="Q142" s="124">
        <f t="shared" si="44"/>
        <v>0.7173617739710928</v>
      </c>
      <c r="R142" s="124">
        <f t="shared" ref="R142:V142" si="45">IF(R123=0,"",R123/R104)</f>
        <v>0.72988485848829709</v>
      </c>
      <c r="S142" s="124">
        <f t="shared" si="45"/>
        <v>0.74277799748661644</v>
      </c>
      <c r="T142" s="124">
        <f t="shared" si="45"/>
        <v>0.75657243369640492</v>
      </c>
      <c r="U142" s="124">
        <f t="shared" si="45"/>
        <v>0.77152454313540964</v>
      </c>
      <c r="V142" s="124">
        <f t="shared" si="45"/>
        <v>0.78788620840423851</v>
      </c>
      <c r="W142" s="124">
        <f t="shared" ref="W142" si="46">IF(W123=0,"",W123/W104)</f>
        <v>0.80297810802582115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0.5628161730866581</v>
      </c>
      <c r="C143" s="111">
        <f t="shared" si="47"/>
        <v>0.56470964795414491</v>
      </c>
      <c r="D143" s="111">
        <f t="shared" si="47"/>
        <v>0.56645518457497235</v>
      </c>
      <c r="E143" s="111">
        <f t="shared" si="47"/>
        <v>0.56903609015305334</v>
      </c>
      <c r="F143" s="111">
        <f t="shared" si="47"/>
        <v>0.57291657464381152</v>
      </c>
      <c r="G143" s="111">
        <f t="shared" si="47"/>
        <v>0.5770756731007024</v>
      </c>
      <c r="H143" s="111">
        <f t="shared" si="47"/>
        <v>0.58345543143071554</v>
      </c>
      <c r="I143" s="111">
        <f t="shared" si="47"/>
        <v>0.58732491434217482</v>
      </c>
      <c r="J143" s="111">
        <f t="shared" si="47"/>
        <v>0.58914930109112018</v>
      </c>
      <c r="K143" s="111">
        <f t="shared" si="47"/>
        <v>0.59225810001287194</v>
      </c>
      <c r="L143" s="111">
        <f t="shared" si="47"/>
        <v>0.59550884400568116</v>
      </c>
      <c r="M143" s="111">
        <f t="shared" si="47"/>
        <v>0.60101974121801294</v>
      </c>
      <c r="N143" s="111">
        <f t="shared" si="47"/>
        <v>0.60805276462281799</v>
      </c>
      <c r="O143" s="111">
        <f t="shared" si="47"/>
        <v>0.61598472149648276</v>
      </c>
      <c r="P143" s="111">
        <f t="shared" si="47"/>
        <v>0.62193273882085176</v>
      </c>
      <c r="Q143" s="111">
        <f t="shared" si="47"/>
        <v>0.63347238128697558</v>
      </c>
      <c r="R143" s="111">
        <f t="shared" ref="R143:V143" si="48">IF(R124=0,"",R124/R105)</f>
        <v>0.65700086757633225</v>
      </c>
      <c r="S143" s="111">
        <f t="shared" si="48"/>
        <v>0.68350722654270302</v>
      </c>
      <c r="T143" s="111">
        <f t="shared" si="48"/>
        <v>0.70965444763690511</v>
      </c>
      <c r="U143" s="111">
        <f t="shared" si="48"/>
        <v>0.73348573719979304</v>
      </c>
      <c r="V143" s="111">
        <f t="shared" si="48"/>
        <v>0.75038226666140406</v>
      </c>
      <c r="W143" s="111">
        <f t="shared" ref="W143" si="49">IF(W124=0,"",W124/W105)</f>
        <v>0.76152473195726056</v>
      </c>
      <c r="DA143" s="63" t="s">
        <v>1934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0.87723424922873028</v>
      </c>
      <c r="C144" s="111">
        <f t="shared" si="50"/>
        <v>0.89291328293514971</v>
      </c>
      <c r="D144" s="111">
        <f t="shared" si="50"/>
        <v>0.87725456590446282</v>
      </c>
      <c r="E144" s="111">
        <f t="shared" si="50"/>
        <v>0.89662895509715412</v>
      </c>
      <c r="F144" s="111">
        <f t="shared" si="50"/>
        <v>0.87608900971907122</v>
      </c>
      <c r="G144" s="111">
        <f t="shared" si="50"/>
        <v>0.89434906693534544</v>
      </c>
      <c r="H144" s="111">
        <f t="shared" si="50"/>
        <v>0.89464294949593381</v>
      </c>
      <c r="I144" s="111">
        <f t="shared" si="50"/>
        <v>0.89536341652328677</v>
      </c>
      <c r="J144" s="111">
        <f t="shared" si="50"/>
        <v>0.87316611158869806</v>
      </c>
      <c r="K144" s="111">
        <f t="shared" si="50"/>
        <v>0.89236223018184113</v>
      </c>
      <c r="L144" s="111">
        <f t="shared" si="50"/>
        <v>0.90085122641219484</v>
      </c>
      <c r="M144" s="111">
        <f t="shared" si="50"/>
        <v>0.88639657377880399</v>
      </c>
      <c r="N144" s="111">
        <f t="shared" si="50"/>
        <v>0.91201398696039471</v>
      </c>
      <c r="O144" s="111">
        <f t="shared" si="50"/>
        <v>0.91586391771516951</v>
      </c>
      <c r="P144" s="111">
        <f t="shared" si="50"/>
        <v>0.88237839965803921</v>
      </c>
      <c r="Q144" s="111">
        <f t="shared" si="50"/>
        <v>0.91748777548115468</v>
      </c>
      <c r="R144" s="111">
        <f t="shared" ref="R144:V144" si="51">IF(R125=0,"",R125/R106)</f>
        <v>0.92783729538379822</v>
      </c>
      <c r="S144" s="111">
        <f t="shared" si="51"/>
        <v>0.93096684218678749</v>
      </c>
      <c r="T144" s="111">
        <f t="shared" si="51"/>
        <v>0.94331914908938497</v>
      </c>
      <c r="U144" s="111">
        <f t="shared" si="51"/>
        <v>0.94145003199495403</v>
      </c>
      <c r="V144" s="111">
        <f t="shared" si="51"/>
        <v>0.95037889729980873</v>
      </c>
      <c r="W144" s="111">
        <f t="shared" ref="W144" si="52">IF(W125=0,"",W125/W106)</f>
        <v>0.94432261084170055</v>
      </c>
      <c r="DA144" s="63" t="s">
        <v>1935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0.5628161730866581</v>
      </c>
      <c r="C145" s="112">
        <f t="shared" si="53"/>
        <v>0.5659961140323807</v>
      </c>
      <c r="D145" s="112">
        <f t="shared" si="53"/>
        <v>0.5679286016374121</v>
      </c>
      <c r="E145" s="112">
        <f t="shared" si="53"/>
        <v>0.57197135911787678</v>
      </c>
      <c r="F145" s="112">
        <f t="shared" si="53"/>
        <v>0.57697259952899593</v>
      </c>
      <c r="G145" s="112">
        <f t="shared" si="53"/>
        <v>0.58208404231643585</v>
      </c>
      <c r="H145" s="112">
        <f t="shared" si="53"/>
        <v>0.58661533028712476</v>
      </c>
      <c r="I145" s="112">
        <f t="shared" si="53"/>
        <v>0.589746966000398</v>
      </c>
      <c r="J145" s="112">
        <f t="shared" si="53"/>
        <v>0.59311724718488301</v>
      </c>
      <c r="K145" s="112">
        <f t="shared" si="53"/>
        <v>0.59629212925405672</v>
      </c>
      <c r="L145" s="112">
        <f t="shared" si="53"/>
        <v>0.60003992942583573</v>
      </c>
      <c r="M145" s="112">
        <f t="shared" si="53"/>
        <v>0.60327030710464224</v>
      </c>
      <c r="N145" s="112">
        <f t="shared" si="53"/>
        <v>0.61016684114132258</v>
      </c>
      <c r="O145" s="112">
        <f t="shared" si="53"/>
        <v>0.61955972181848595</v>
      </c>
      <c r="P145" s="112">
        <f t="shared" si="53"/>
        <v>0.62503585205473733</v>
      </c>
      <c r="Q145" s="112">
        <f t="shared" si="53"/>
        <v>0.64144586051393082</v>
      </c>
      <c r="R145" s="112">
        <f t="shared" ref="R145:V145" si="54">IF(R126=0,"",R126/R107)</f>
        <v>0.66662445117920821</v>
      </c>
      <c r="S145" s="112">
        <f t="shared" si="54"/>
        <v>0.6916542765411271</v>
      </c>
      <c r="T145" s="112">
        <f t="shared" si="54"/>
        <v>0.71612566073263628</v>
      </c>
      <c r="U145" s="112">
        <f t="shared" si="54"/>
        <v>0.73340115622001145</v>
      </c>
      <c r="V145" s="112">
        <f t="shared" si="54"/>
        <v>0.75301663475639935</v>
      </c>
      <c r="W145" s="112">
        <f t="shared" ref="W145" si="55">IF(W126=0,"",W126/W107)</f>
        <v>0.76887827880353066</v>
      </c>
      <c r="DA145" s="131" t="s">
        <v>1936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0.63053944610444024</v>
      </c>
      <c r="C147" s="112">
        <f t="shared" si="59"/>
        <v>0.63359817200983481</v>
      </c>
      <c r="D147" s="112">
        <f t="shared" si="59"/>
        <v>0.63707434571871213</v>
      </c>
      <c r="E147" s="112">
        <f t="shared" si="59"/>
        <v>0.64062501750343837</v>
      </c>
      <c r="F147" s="112">
        <f t="shared" si="59"/>
        <v>0.644627668342865</v>
      </c>
      <c r="G147" s="112">
        <f t="shared" si="59"/>
        <v>0.65006065591633699</v>
      </c>
      <c r="H147" s="112">
        <f t="shared" si="59"/>
        <v>0.65574006052516287</v>
      </c>
      <c r="I147" s="112">
        <f t="shared" si="59"/>
        <v>0.65831939070700496</v>
      </c>
      <c r="J147" s="112">
        <f t="shared" si="59"/>
        <v>0.65918247371096961</v>
      </c>
      <c r="K147" s="112">
        <f t="shared" si="59"/>
        <v>0.66029114546050438</v>
      </c>
      <c r="L147" s="112">
        <f t="shared" si="59"/>
        <v>0.66138999178163405</v>
      </c>
      <c r="M147" s="112">
        <f t="shared" si="59"/>
        <v>0.66342433797031075</v>
      </c>
      <c r="N147" s="112">
        <f t="shared" si="59"/>
        <v>0.66749446493067777</v>
      </c>
      <c r="O147" s="112">
        <f t="shared" si="59"/>
        <v>0.67445588579509874</v>
      </c>
      <c r="P147" s="112">
        <f t="shared" si="59"/>
        <v>0.67992875147240739</v>
      </c>
      <c r="Q147" s="112">
        <f t="shared" si="59"/>
        <v>0.68775369322015012</v>
      </c>
      <c r="R147" s="112">
        <f t="shared" ref="R147:V147" si="60">IF(R128=0,"",R128/R109)</f>
        <v>0.69430564517626925</v>
      </c>
      <c r="S147" s="112">
        <f t="shared" si="60"/>
        <v>0.70137046834494865</v>
      </c>
      <c r="T147" s="112">
        <f t="shared" si="60"/>
        <v>0.71053996012191767</v>
      </c>
      <c r="U147" s="112">
        <f t="shared" si="60"/>
        <v>0.7225549733841331</v>
      </c>
      <c r="V147" s="112">
        <f t="shared" si="60"/>
        <v>0.73508759746999131</v>
      </c>
      <c r="W147" s="112">
        <f t="shared" ref="W147" si="61">IF(W128=0,"",W128/W109)</f>
        <v>0.74430647712645848</v>
      </c>
      <c r="DA147" s="131" t="s">
        <v>1938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0.90450446545542429</v>
      </c>
      <c r="C148" s="113">
        <f t="shared" si="62"/>
        <v>0.91755896511033241</v>
      </c>
      <c r="D148" s="113">
        <f t="shared" si="62"/>
        <v>0.90604050406308834</v>
      </c>
      <c r="E148" s="113">
        <f t="shared" si="62"/>
        <v>0.92154682802025545</v>
      </c>
      <c r="F148" s="113">
        <f t="shared" si="62"/>
        <v>0.90513542862994734</v>
      </c>
      <c r="G148" s="113">
        <f t="shared" si="62"/>
        <v>0.92016052084171496</v>
      </c>
      <c r="H148" s="113">
        <f t="shared" si="62"/>
        <v>0.92006228161513992</v>
      </c>
      <c r="I148" s="113">
        <f t="shared" si="62"/>
        <v>0.92021729817540865</v>
      </c>
      <c r="J148" s="113">
        <f t="shared" si="62"/>
        <v>0.90184871225172314</v>
      </c>
      <c r="K148" s="113">
        <f t="shared" si="62"/>
        <v>0.9167343651702099</v>
      </c>
      <c r="L148" s="113">
        <f t="shared" si="62"/>
        <v>0.9231475985990546</v>
      </c>
      <c r="M148" s="113">
        <f t="shared" si="62"/>
        <v>0.91067031738966631</v>
      </c>
      <c r="N148" s="113">
        <f t="shared" si="62"/>
        <v>0.93068257492129647</v>
      </c>
      <c r="O148" s="113">
        <f t="shared" si="62"/>
        <v>0.93352281979341445</v>
      </c>
      <c r="P148" s="113">
        <f t="shared" si="62"/>
        <v>0.90510842862021446</v>
      </c>
      <c r="Q148" s="113">
        <f t="shared" si="62"/>
        <v>0.93197125999993957</v>
      </c>
      <c r="R148" s="113">
        <f t="shared" ref="R148:V148" si="63">IF(R129=0,"",R129/R110)</f>
        <v>0.93707879287774398</v>
      </c>
      <c r="S148" s="113">
        <f t="shared" si="63"/>
        <v>0.93564221400628189</v>
      </c>
      <c r="T148" s="113">
        <f t="shared" si="63"/>
        <v>0.94396749666542557</v>
      </c>
      <c r="U148" s="113">
        <f t="shared" si="63"/>
        <v>0.93917790181880112</v>
      </c>
      <c r="V148" s="113">
        <f t="shared" si="63"/>
        <v>0.94671342750227028</v>
      </c>
      <c r="W148" s="113">
        <f t="shared" ref="W148" si="64">IF(W129=0,"",W129/W110)</f>
        <v>0.9384733473129967</v>
      </c>
      <c r="DA148" s="132" t="s">
        <v>1939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0.63053944610444024</v>
      </c>
      <c r="C149" s="111">
        <f t="shared" si="65"/>
        <v>0.63500745561534577</v>
      </c>
      <c r="D149" s="111">
        <f t="shared" si="65"/>
        <v>0.63952669777227367</v>
      </c>
      <c r="E149" s="111">
        <f t="shared" si="65"/>
        <v>0.64393177258817369</v>
      </c>
      <c r="F149" s="111">
        <f t="shared" si="65"/>
        <v>0.64786011987699199</v>
      </c>
      <c r="G149" s="111">
        <f t="shared" si="65"/>
        <v>0.65451658079749342</v>
      </c>
      <c r="H149" s="111">
        <f t="shared" si="65"/>
        <v>0.6577828996042564</v>
      </c>
      <c r="I149" s="111">
        <f t="shared" si="65"/>
        <v>0.65975060918956419</v>
      </c>
      <c r="J149" s="111">
        <f t="shared" si="65"/>
        <v>0.66147442382051402</v>
      </c>
      <c r="K149" s="111">
        <f t="shared" si="65"/>
        <v>0.66263143612430075</v>
      </c>
      <c r="L149" s="111">
        <f t="shared" si="65"/>
        <v>0.66437459769045626</v>
      </c>
      <c r="M149" s="111">
        <f t="shared" si="65"/>
        <v>0.66517780107552471</v>
      </c>
      <c r="N149" s="111">
        <f t="shared" si="65"/>
        <v>0.66846994105931323</v>
      </c>
      <c r="O149" s="111">
        <f t="shared" si="65"/>
        <v>0.67485023788497545</v>
      </c>
      <c r="P149" s="111">
        <f t="shared" si="65"/>
        <v>0.68177602558587047</v>
      </c>
      <c r="Q149" s="111">
        <f t="shared" si="65"/>
        <v>0.68805320268035219</v>
      </c>
      <c r="R149" s="111">
        <f t="shared" ref="R149:V149" si="66">IF(R130=0,"",R130/R111)</f>
        <v>0.69776489177596046</v>
      </c>
      <c r="S149" s="111">
        <f t="shared" si="66"/>
        <v>0.70725057886955855</v>
      </c>
      <c r="T149" s="111">
        <f t="shared" si="66"/>
        <v>0.7165205122570093</v>
      </c>
      <c r="U149" s="111">
        <f t="shared" si="66"/>
        <v>0.72576127908236343</v>
      </c>
      <c r="V149" s="111">
        <f t="shared" si="66"/>
        <v>0.73784745142810815</v>
      </c>
      <c r="W149" s="111">
        <f t="shared" ref="W149" si="67">IF(W130=0,"",W130/W111)</f>
        <v>0.7507102573826806</v>
      </c>
      <c r="DA149" s="63" t="s">
        <v>1940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0.69543651097134351</v>
      </c>
      <c r="C151" s="124">
        <f t="shared" si="71"/>
        <v>0.70065353652241613</v>
      </c>
      <c r="D151" s="124">
        <f t="shared" si="71"/>
        <v>0.70253235796868663</v>
      </c>
      <c r="E151" s="124">
        <f t="shared" si="71"/>
        <v>0.70080014495419218</v>
      </c>
      <c r="F151" s="124">
        <f t="shared" si="71"/>
        <v>0.70640976531558597</v>
      </c>
      <c r="G151" s="124">
        <f t="shared" si="71"/>
        <v>0.70665158538790185</v>
      </c>
      <c r="H151" s="124">
        <f t="shared" si="71"/>
        <v>0.718367783836111</v>
      </c>
      <c r="I151" s="124">
        <f t="shared" si="71"/>
        <v>0.72292063245515337</v>
      </c>
      <c r="J151" s="124">
        <f t="shared" si="71"/>
        <v>0.71544814612729046</v>
      </c>
      <c r="K151" s="124">
        <f t="shared" si="71"/>
        <v>0.71735321786567885</v>
      </c>
      <c r="L151" s="124">
        <f t="shared" si="71"/>
        <v>0.71625685227540326</v>
      </c>
      <c r="M151" s="124">
        <f t="shared" si="71"/>
        <v>0.7162696474521989</v>
      </c>
      <c r="N151" s="124">
        <f t="shared" si="71"/>
        <v>0.71657914659797073</v>
      </c>
      <c r="O151" s="124">
        <f t="shared" si="71"/>
        <v>0.72376875846110622</v>
      </c>
      <c r="P151" s="124">
        <f t="shared" si="71"/>
        <v>0.71680067939488523</v>
      </c>
      <c r="Q151" s="124">
        <f t="shared" si="71"/>
        <v>0.72644009256447717</v>
      </c>
      <c r="R151" s="124">
        <f t="shared" ref="R151:V151" si="72">IF(R132=0,"",R132/R113)</f>
        <v>0.72824492384206529</v>
      </c>
      <c r="S151" s="124">
        <f t="shared" si="72"/>
        <v>0.73864724540457793</v>
      </c>
      <c r="T151" s="124">
        <f t="shared" si="72"/>
        <v>0.74277386664439382</v>
      </c>
      <c r="U151" s="124">
        <f t="shared" si="72"/>
        <v>0.7510542324454238</v>
      </c>
      <c r="V151" s="124">
        <f t="shared" si="72"/>
        <v>0.76021080986108935</v>
      </c>
      <c r="W151" s="124">
        <f t="shared" ref="W151" si="73">IF(W132=0,"",W132/W113)</f>
        <v>0.76818086359699811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0.61762469634302908</v>
      </c>
      <c r="C152" s="111">
        <f t="shared" si="74"/>
        <v>0.61825980126693258</v>
      </c>
      <c r="D152" s="111">
        <f t="shared" si="74"/>
        <v>0.61900480869801611</v>
      </c>
      <c r="E152" s="111">
        <f t="shared" si="74"/>
        <v>0.61998787090055918</v>
      </c>
      <c r="F152" s="111">
        <f t="shared" si="74"/>
        <v>0.62110938248036529</v>
      </c>
      <c r="G152" s="111">
        <f t="shared" si="74"/>
        <v>0.62232634478995374</v>
      </c>
      <c r="H152" s="111">
        <f t="shared" si="74"/>
        <v>0.62381818205805206</v>
      </c>
      <c r="I152" s="111">
        <f t="shared" si="74"/>
        <v>0.6245405890985668</v>
      </c>
      <c r="J152" s="111">
        <f t="shared" si="74"/>
        <v>0.62469027302884206</v>
      </c>
      <c r="K152" s="111">
        <f t="shared" si="74"/>
        <v>0.62482540073740367</v>
      </c>
      <c r="L152" s="111">
        <f t="shared" si="74"/>
        <v>0.62495572501934749</v>
      </c>
      <c r="M152" s="111">
        <f t="shared" si="74"/>
        <v>0.6250913137737254</v>
      </c>
      <c r="N152" s="111">
        <f t="shared" si="74"/>
        <v>0.62522951395777415</v>
      </c>
      <c r="O152" s="111">
        <f t="shared" si="74"/>
        <v>0.625331991373833</v>
      </c>
      <c r="P152" s="111">
        <f t="shared" si="74"/>
        <v>0.62538083354607144</v>
      </c>
      <c r="Q152" s="111">
        <f t="shared" si="74"/>
        <v>0.62542134874346367</v>
      </c>
      <c r="R152" s="111">
        <f t="shared" ref="R152:V152" si="75">IF(R133=0,"",R133/R114)</f>
        <v>0.62553213833411514</v>
      </c>
      <c r="S152" s="111">
        <f t="shared" si="75"/>
        <v>0.62569481048354914</v>
      </c>
      <c r="T152" s="111">
        <f t="shared" si="75"/>
        <v>0.62602726646079343</v>
      </c>
      <c r="U152" s="111">
        <f t="shared" si="75"/>
        <v>0.62651692501105172</v>
      </c>
      <c r="V152" s="111">
        <f t="shared" si="75"/>
        <v>0.62719358261503266</v>
      </c>
      <c r="W152" s="111">
        <f t="shared" ref="W152" si="76">IF(W133=0,"",W133/W114)</f>
        <v>0.62790266579436094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0.76214976065873707</v>
      </c>
      <c r="C153" s="45">
        <f t="shared" si="77"/>
        <v>0.76407339180505141</v>
      </c>
      <c r="D153" s="45">
        <f t="shared" si="77"/>
        <v>0.76601197623383133</v>
      </c>
      <c r="E153" s="45">
        <f t="shared" si="77"/>
        <v>0.76811817333533505</v>
      </c>
      <c r="F153" s="45">
        <f t="shared" si="77"/>
        <v>0.7709169559948188</v>
      </c>
      <c r="G153" s="45">
        <f t="shared" si="77"/>
        <v>0.77485909761374328</v>
      </c>
      <c r="H153" s="45">
        <f t="shared" si="77"/>
        <v>0.77938006166695473</v>
      </c>
      <c r="I153" s="45">
        <f t="shared" si="77"/>
        <v>0.78165099046296216</v>
      </c>
      <c r="J153" s="45">
        <f t="shared" si="77"/>
        <v>0.7824409480763227</v>
      </c>
      <c r="K153" s="45">
        <f t="shared" si="77"/>
        <v>0.783665586084628</v>
      </c>
      <c r="L153" s="45">
        <f t="shared" si="77"/>
        <v>0.78493854641793837</v>
      </c>
      <c r="M153" s="45">
        <f t="shared" si="77"/>
        <v>0.78660526968005606</v>
      </c>
      <c r="N153" s="45">
        <f t="shared" si="77"/>
        <v>0.78921664305661388</v>
      </c>
      <c r="O153" s="45">
        <f t="shared" si="77"/>
        <v>0.79310253388262208</v>
      </c>
      <c r="P153" s="45">
        <f t="shared" si="77"/>
        <v>0.79586253734435686</v>
      </c>
      <c r="Q153" s="45">
        <f t="shared" si="77"/>
        <v>0.79972730927548119</v>
      </c>
      <c r="R153" s="45">
        <f t="shared" ref="R153:V153" si="78">IF(R134=0,"",R134/R115)</f>
        <v>0.80439323213725122</v>
      </c>
      <c r="S153" s="45">
        <f t="shared" si="78"/>
        <v>0.81126450098240321</v>
      </c>
      <c r="T153" s="45">
        <f t="shared" si="78"/>
        <v>0.81977642423081931</v>
      </c>
      <c r="U153" s="45">
        <f t="shared" si="78"/>
        <v>0.83094205039084246</v>
      </c>
      <c r="V153" s="45">
        <f t="shared" si="78"/>
        <v>0.84320587392971136</v>
      </c>
      <c r="W153" s="45">
        <f t="shared" ref="W153" si="79">IF(W134=0,"",W134/W115)</f>
        <v>0.85492454947726937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2983.4676857003642</v>
      </c>
      <c r="C155" s="117">
        <f t="shared" si="80"/>
        <v>2925.9980218459486</v>
      </c>
      <c r="D155" s="117">
        <f t="shared" si="80"/>
        <v>2801.1034365485457</v>
      </c>
      <c r="E155" s="117">
        <f t="shared" si="80"/>
        <v>2943.7553514242977</v>
      </c>
      <c r="F155" s="117">
        <f t="shared" si="80"/>
        <v>2705.5726353432383</v>
      </c>
      <c r="G155" s="117">
        <f t="shared" si="80"/>
        <v>2907.6104677415628</v>
      </c>
      <c r="H155" s="117">
        <f t="shared" si="80"/>
        <v>2589.6537447328278</v>
      </c>
      <c r="I155" s="117">
        <f t="shared" si="80"/>
        <v>2500.7223547310109</v>
      </c>
      <c r="J155" s="117">
        <f t="shared" si="80"/>
        <v>2786.1740651805153</v>
      </c>
      <c r="K155" s="117">
        <f t="shared" si="80"/>
        <v>2606.4062706364625</v>
      </c>
      <c r="L155" s="117">
        <f t="shared" si="80"/>
        <v>2544.8278058666774</v>
      </c>
      <c r="M155" s="117">
        <f t="shared" si="80"/>
        <v>2127.7093686247522</v>
      </c>
      <c r="N155" s="117">
        <f t="shared" si="80"/>
        <v>2159.7898881724082</v>
      </c>
      <c r="O155" s="117">
        <f t="shared" si="80"/>
        <v>2176.7302912663981</v>
      </c>
      <c r="P155" s="117">
        <f t="shared" si="80"/>
        <v>1918.5146881264786</v>
      </c>
      <c r="Q155" s="117">
        <f t="shared" si="80"/>
        <v>1964.5786937488508</v>
      </c>
      <c r="R155" s="117">
        <f t="shared" ref="R155:V155" si="81">R156+R159+R161+R170</f>
        <v>2022.8593199725551</v>
      </c>
      <c r="S155" s="117">
        <f t="shared" si="81"/>
        <v>2056.0581495630263</v>
      </c>
      <c r="T155" s="117">
        <f t="shared" si="81"/>
        <v>1955.4145549448424</v>
      </c>
      <c r="U155" s="117">
        <f t="shared" si="81"/>
        <v>1981.8481927793102</v>
      </c>
      <c r="V155" s="117">
        <f t="shared" si="81"/>
        <v>1928.4207428057002</v>
      </c>
      <c r="W155" s="117">
        <f t="shared" ref="W155" si="82">W156+W159+W161+W170</f>
        <v>2076.9250808980801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2599.6229557960755</v>
      </c>
      <c r="C156" s="122">
        <f t="shared" si="83"/>
        <v>2564.7656739375466</v>
      </c>
      <c r="D156" s="122">
        <f t="shared" si="83"/>
        <v>2474.2886610732339</v>
      </c>
      <c r="E156" s="122">
        <f t="shared" si="83"/>
        <v>2649.6265964405611</v>
      </c>
      <c r="F156" s="122">
        <f t="shared" si="83"/>
        <v>2402.3756876050761</v>
      </c>
      <c r="G156" s="122">
        <f t="shared" si="83"/>
        <v>2666.7824930111033</v>
      </c>
      <c r="H156" s="122">
        <f t="shared" si="83"/>
        <v>2395.2044626412203</v>
      </c>
      <c r="I156" s="122">
        <f t="shared" si="83"/>
        <v>2345.8452032269411</v>
      </c>
      <c r="J156" s="122">
        <f t="shared" si="83"/>
        <v>2636.5491493487634</v>
      </c>
      <c r="K156" s="122">
        <f t="shared" si="83"/>
        <v>2463.7644948877769</v>
      </c>
      <c r="L156" s="122">
        <f t="shared" si="83"/>
        <v>2405.2392735079193</v>
      </c>
      <c r="M156" s="122">
        <f t="shared" si="83"/>
        <v>1982.5918986443928</v>
      </c>
      <c r="N156" s="122">
        <f t="shared" si="83"/>
        <v>2033.5343679532011</v>
      </c>
      <c r="O156" s="122">
        <f t="shared" si="83"/>
        <v>2057.425617679914</v>
      </c>
      <c r="P156" s="122">
        <f t="shared" si="83"/>
        <v>1807.6856042577635</v>
      </c>
      <c r="Q156" s="122">
        <f t="shared" si="83"/>
        <v>1859.2487186399992</v>
      </c>
      <c r="R156" s="122">
        <f t="shared" ref="R156:V156" si="84">SUM(R157:R158)</f>
        <v>1915.7015374800019</v>
      </c>
      <c r="S156" s="122">
        <f t="shared" si="84"/>
        <v>1945.9728033600004</v>
      </c>
      <c r="T156" s="122">
        <f t="shared" si="84"/>
        <v>1842.8869391199994</v>
      </c>
      <c r="U156" s="122">
        <f t="shared" si="84"/>
        <v>1872.3888645600016</v>
      </c>
      <c r="V156" s="122">
        <f t="shared" si="84"/>
        <v>1818.5805919599991</v>
      </c>
      <c r="W156" s="122">
        <f t="shared" ref="W156" si="85">SUM(W157:W158)</f>
        <v>1972.0932502799981</v>
      </c>
      <c r="DA156" s="130" t="s">
        <v>2096</v>
      </c>
    </row>
    <row r="157" spans="1:105" ht="12" customHeight="1" x14ac:dyDescent="0.25">
      <c r="A157" s="97" t="s">
        <v>74</v>
      </c>
      <c r="B157" s="98">
        <v>2599.6229557960755</v>
      </c>
      <c r="C157" s="98">
        <v>2564.7656739375466</v>
      </c>
      <c r="D157" s="98">
        <v>2474.2886610732339</v>
      </c>
      <c r="E157" s="98">
        <v>2649.6265964405611</v>
      </c>
      <c r="F157" s="98">
        <v>2402.3756876050761</v>
      </c>
      <c r="G157" s="98">
        <v>2666.7824930111033</v>
      </c>
      <c r="H157" s="98">
        <v>2395.2044626412203</v>
      </c>
      <c r="I157" s="98">
        <v>2345.8452032269411</v>
      </c>
      <c r="J157" s="98">
        <v>2636.5491493487634</v>
      </c>
      <c r="K157" s="98">
        <v>2463.7644948877769</v>
      </c>
      <c r="L157" s="98">
        <v>2405.2392735079193</v>
      </c>
      <c r="M157" s="98">
        <v>1982.5918986443928</v>
      </c>
      <c r="N157" s="98">
        <v>2033.5343679532011</v>
      </c>
      <c r="O157" s="98">
        <v>2057.425617679914</v>
      </c>
      <c r="P157" s="98">
        <v>1807.6856042577635</v>
      </c>
      <c r="Q157" s="98">
        <v>1859.2487186399992</v>
      </c>
      <c r="R157" s="98">
        <v>1915.7015374800019</v>
      </c>
      <c r="S157" s="98">
        <v>1945.9728033600004</v>
      </c>
      <c r="T157" s="98">
        <v>1842.8869391199994</v>
      </c>
      <c r="U157" s="98">
        <v>1872.3888645600016</v>
      </c>
      <c r="V157" s="98">
        <v>1818.5805919599991</v>
      </c>
      <c r="W157" s="98">
        <v>1972.0932502799981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276.30617359379772</v>
      </c>
      <c r="C161" s="122">
        <v>262.83154918736494</v>
      </c>
      <c r="D161" s="122">
        <v>233.54166044472578</v>
      </c>
      <c r="E161" s="122">
        <v>207.44340919728876</v>
      </c>
      <c r="F161" s="122">
        <v>215.00411857721045</v>
      </c>
      <c r="G161" s="122">
        <v>164.94393829157866</v>
      </c>
      <c r="H161" s="122">
        <v>127.80443313481889</v>
      </c>
      <c r="I161" s="122">
        <v>97.186852272021227</v>
      </c>
      <c r="J161" s="122">
        <v>88.338998549518649</v>
      </c>
      <c r="K161" s="122">
        <v>85.168469704032148</v>
      </c>
      <c r="L161" s="122">
        <v>85.980649124870894</v>
      </c>
      <c r="M161" s="122">
        <v>93.110936012549914</v>
      </c>
      <c r="N161" s="122">
        <v>81.065764535288295</v>
      </c>
      <c r="O161" s="122">
        <v>73.96803771257909</v>
      </c>
      <c r="P161" s="122">
        <v>63.814498937941671</v>
      </c>
      <c r="Q161" s="122">
        <v>61.974640017941041</v>
      </c>
      <c r="R161" s="122">
        <v>62.990603141930457</v>
      </c>
      <c r="S161" s="122">
        <v>64.189490768228325</v>
      </c>
      <c r="T161" s="122">
        <v>65.419647633107644</v>
      </c>
      <c r="U161" s="122">
        <v>63.060070878028917</v>
      </c>
      <c r="V161" s="122">
        <v>62.732237420834338</v>
      </c>
      <c r="W161" s="122">
        <v>59.787175743865639</v>
      </c>
      <c r="DA161" s="130" t="s">
        <v>2101</v>
      </c>
    </row>
    <row r="162" spans="1:105" ht="12" customHeight="1" x14ac:dyDescent="0.25">
      <c r="A162" s="97" t="s">
        <v>141</v>
      </c>
      <c r="B162" s="98">
        <v>276.29727909989504</v>
      </c>
      <c r="C162" s="98">
        <v>262.82359373650252</v>
      </c>
      <c r="D162" s="98">
        <v>233.53313997807825</v>
      </c>
      <c r="E162" s="98">
        <v>207.43633963671334</v>
      </c>
      <c r="F162" s="98">
        <v>214.99325583358723</v>
      </c>
      <c r="G162" s="98">
        <v>164.93437386407086</v>
      </c>
      <c r="H162" s="98">
        <v>127.79457919661742</v>
      </c>
      <c r="I162" s="98">
        <v>97.176412486999297</v>
      </c>
      <c r="J162" s="98">
        <v>88.321031619900467</v>
      </c>
      <c r="K162" s="98">
        <v>85.149142452740904</v>
      </c>
      <c r="L162" s="98">
        <v>85.954347037739936</v>
      </c>
      <c r="M162" s="98">
        <v>93.073137300172675</v>
      </c>
      <c r="N162" s="98">
        <v>81.034163817559673</v>
      </c>
      <c r="O162" s="98">
        <v>73.934310751578465</v>
      </c>
      <c r="P162" s="98">
        <v>63.769940128419258</v>
      </c>
      <c r="Q162" s="98">
        <v>61.940712383665307</v>
      </c>
      <c r="R162" s="98">
        <v>62.954396992026147</v>
      </c>
      <c r="S162" s="98">
        <v>64.14587631095776</v>
      </c>
      <c r="T162" s="98">
        <v>65.37682149916732</v>
      </c>
      <c r="U162" s="98">
        <v>63.012056438404962</v>
      </c>
      <c r="V162" s="98">
        <v>62.682452779313678</v>
      </c>
      <c r="W162" s="98">
        <v>59.712942172119647</v>
      </c>
      <c r="DA162" s="63" t="s">
        <v>2102</v>
      </c>
    </row>
    <row r="163" spans="1:105" ht="12" customHeight="1" x14ac:dyDescent="0.25">
      <c r="A163" s="97" t="s">
        <v>140</v>
      </c>
      <c r="B163" s="98">
        <v>8.8944939026807598E-3</v>
      </c>
      <c r="C163" s="98">
        <v>7.9554508624187156E-3</v>
      </c>
      <c r="D163" s="98">
        <v>8.5204666475384057E-3</v>
      </c>
      <c r="E163" s="98">
        <v>7.0695605754196311E-3</v>
      </c>
      <c r="F163" s="98">
        <v>1.0862743623224508E-2</v>
      </c>
      <c r="G163" s="98">
        <v>9.5644275077863255E-3</v>
      </c>
      <c r="H163" s="98">
        <v>9.8539382014733393E-3</v>
      </c>
      <c r="I163" s="98">
        <v>1.0439785021933594E-2</v>
      </c>
      <c r="J163" s="98">
        <v>1.7966929618186661E-2</v>
      </c>
      <c r="K163" s="98">
        <v>1.9327251291241722E-2</v>
      </c>
      <c r="L163" s="98">
        <v>2.6302087130952667E-2</v>
      </c>
      <c r="M163" s="98">
        <v>3.7798712377241098E-2</v>
      </c>
      <c r="N163" s="98">
        <v>3.1600717728615745E-2</v>
      </c>
      <c r="O163" s="98">
        <v>3.3726961000630107E-2</v>
      </c>
      <c r="P163" s="98">
        <v>4.4558809522414297E-2</v>
      </c>
      <c r="Q163" s="98">
        <v>3.3927634275736425E-2</v>
      </c>
      <c r="R163" s="98">
        <v>3.6206149904312389E-2</v>
      </c>
      <c r="S163" s="98">
        <v>4.3614457270563775E-2</v>
      </c>
      <c r="T163" s="98">
        <v>4.2826133940327513E-2</v>
      </c>
      <c r="U163" s="98">
        <v>4.8014439623953041E-2</v>
      </c>
      <c r="V163" s="98">
        <v>4.9784641520659867E-2</v>
      </c>
      <c r="W163" s="98">
        <v>7.4233571745990379E-2</v>
      </c>
      <c r="DA163" s="63" t="s">
        <v>2103</v>
      </c>
    </row>
    <row r="164" spans="1:105" ht="12" customHeight="1" x14ac:dyDescent="0.25">
      <c r="A164" s="100" t="s">
        <v>50</v>
      </c>
      <c r="B164" s="101">
        <v>8.8944939026807598E-3</v>
      </c>
      <c r="C164" s="101">
        <v>7.9554508624187156E-3</v>
      </c>
      <c r="D164" s="101">
        <v>8.5204666475384057E-3</v>
      </c>
      <c r="E164" s="101">
        <v>7.0695605754196311E-3</v>
      </c>
      <c r="F164" s="101">
        <v>1.0862743623224508E-2</v>
      </c>
      <c r="G164" s="101">
        <v>9.5644275077863255E-3</v>
      </c>
      <c r="H164" s="101">
        <v>9.8539382014733393E-3</v>
      </c>
      <c r="I164" s="101">
        <v>1.0439785021933594E-2</v>
      </c>
      <c r="J164" s="101">
        <v>1.7966929618186661E-2</v>
      </c>
      <c r="K164" s="101">
        <v>1.9327251291241722E-2</v>
      </c>
      <c r="L164" s="101">
        <v>2.6302087130952667E-2</v>
      </c>
      <c r="M164" s="101">
        <v>3.7798712377241098E-2</v>
      </c>
      <c r="N164" s="101">
        <v>3.1600717728615745E-2</v>
      </c>
      <c r="O164" s="101">
        <v>3.3726961000630107E-2</v>
      </c>
      <c r="P164" s="101">
        <v>4.4558809522414297E-2</v>
      </c>
      <c r="Q164" s="101">
        <v>3.3927634275736425E-2</v>
      </c>
      <c r="R164" s="101">
        <v>3.6206149904312389E-2</v>
      </c>
      <c r="S164" s="101">
        <v>4.3614457270563775E-2</v>
      </c>
      <c r="T164" s="101">
        <v>4.2826133940327513E-2</v>
      </c>
      <c r="U164" s="101">
        <v>4.8014439623953041E-2</v>
      </c>
      <c r="V164" s="101">
        <v>4.9784641520659867E-2</v>
      </c>
      <c r="W164" s="101">
        <v>7.4233571745990379E-2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107.53855631049106</v>
      </c>
      <c r="C170" s="122">
        <v>98.400798721036949</v>
      </c>
      <c r="D170" s="122">
        <v>93.273115030586013</v>
      </c>
      <c r="E170" s="122">
        <v>86.68534578644784</v>
      </c>
      <c r="F170" s="122">
        <v>88.192829160951561</v>
      </c>
      <c r="G170" s="122">
        <v>75.884036438881097</v>
      </c>
      <c r="H170" s="122">
        <v>66.644848956789005</v>
      </c>
      <c r="I170" s="122">
        <v>57.690299232048929</v>
      </c>
      <c r="J170" s="122">
        <v>61.28591728223325</v>
      </c>
      <c r="K170" s="122">
        <v>57.473306044653434</v>
      </c>
      <c r="L170" s="122">
        <v>53.607883233887264</v>
      </c>
      <c r="M170" s="122">
        <v>52.006533967809595</v>
      </c>
      <c r="N170" s="122">
        <v>45.189755683918719</v>
      </c>
      <c r="O170" s="122">
        <v>45.336635873904832</v>
      </c>
      <c r="P170" s="122">
        <v>47.014584930773374</v>
      </c>
      <c r="Q170" s="122">
        <v>43.355335090910501</v>
      </c>
      <c r="R170" s="122">
        <v>44.167179350622682</v>
      </c>
      <c r="S170" s="122">
        <v>45.895855434797582</v>
      </c>
      <c r="T170" s="122">
        <v>47.107968191735473</v>
      </c>
      <c r="U170" s="122">
        <v>46.3992573412798</v>
      </c>
      <c r="V170" s="122">
        <v>47.107913424866915</v>
      </c>
      <c r="W170" s="122">
        <v>45.044654874216143</v>
      </c>
      <c r="DA170" s="130" t="s">
        <v>2110</v>
      </c>
    </row>
    <row r="171" spans="1:105" ht="12" customHeight="1" x14ac:dyDescent="0.25">
      <c r="A171" s="97" t="s">
        <v>50</v>
      </c>
      <c r="B171" s="98">
        <v>107.53855631049106</v>
      </c>
      <c r="C171" s="98">
        <v>98.400798721036949</v>
      </c>
      <c r="D171" s="98">
        <v>93.273115030586013</v>
      </c>
      <c r="E171" s="98">
        <v>86.68534578644784</v>
      </c>
      <c r="F171" s="98">
        <v>88.192829160951561</v>
      </c>
      <c r="G171" s="98">
        <v>75.884036438881097</v>
      </c>
      <c r="H171" s="98">
        <v>66.644848956789005</v>
      </c>
      <c r="I171" s="98">
        <v>57.690299232048929</v>
      </c>
      <c r="J171" s="98">
        <v>61.28591728223325</v>
      </c>
      <c r="K171" s="98">
        <v>57.473306044653434</v>
      </c>
      <c r="L171" s="98">
        <v>53.607883233887264</v>
      </c>
      <c r="M171" s="98">
        <v>52.006533967809595</v>
      </c>
      <c r="N171" s="98">
        <v>45.189755683918719</v>
      </c>
      <c r="O171" s="98">
        <v>45.336635873904832</v>
      </c>
      <c r="P171" s="98">
        <v>47.014584930773374</v>
      </c>
      <c r="Q171" s="98">
        <v>43.355335090910501</v>
      </c>
      <c r="R171" s="98">
        <v>44.167179350622682</v>
      </c>
      <c r="S171" s="98">
        <v>45.895855434797582</v>
      </c>
      <c r="T171" s="98">
        <v>47.107968191735473</v>
      </c>
      <c r="U171" s="98">
        <v>46.3992573412798</v>
      </c>
      <c r="V171" s="98">
        <v>47.107913424866915</v>
      </c>
      <c r="W171" s="98">
        <v>45.044654874216143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12979.296307754121</v>
      </c>
      <c r="C174" s="117">
        <f t="shared" si="87"/>
        <v>13261.334053404078</v>
      </c>
      <c r="D174" s="117">
        <f t="shared" si="87"/>
        <v>13508.284817650536</v>
      </c>
      <c r="E174" s="117">
        <f t="shared" si="87"/>
        <v>14920.75822824197</v>
      </c>
      <c r="F174" s="117">
        <f t="shared" si="87"/>
        <v>14685.86394343834</v>
      </c>
      <c r="G174" s="117">
        <f t="shared" si="87"/>
        <v>16113.962373326476</v>
      </c>
      <c r="H174" s="117">
        <f t="shared" si="87"/>
        <v>14969.344922055818</v>
      </c>
      <c r="I174" s="117">
        <f t="shared" si="87"/>
        <v>14627.733713406924</v>
      </c>
      <c r="J174" s="117">
        <f t="shared" si="87"/>
        <v>16063.353622914914</v>
      </c>
      <c r="K174" s="117">
        <f t="shared" si="87"/>
        <v>15586.851754283296</v>
      </c>
      <c r="L174" s="117">
        <f t="shared" si="87"/>
        <v>15949.125322978771</v>
      </c>
      <c r="M174" s="117">
        <f t="shared" si="87"/>
        <v>14315.11473906563</v>
      </c>
      <c r="N174" s="117">
        <f t="shared" si="87"/>
        <v>14732.519472627631</v>
      </c>
      <c r="O174" s="117">
        <f t="shared" si="87"/>
        <v>14732.691289303282</v>
      </c>
      <c r="P174" s="117">
        <f t="shared" si="87"/>
        <v>13063.445492565341</v>
      </c>
      <c r="Q174" s="117">
        <f t="shared" si="87"/>
        <v>13353.44026948486</v>
      </c>
      <c r="R174" s="117">
        <f t="shared" ref="R174:V174" si="88">R175+R178+R180+R189</f>
        <v>13607.051652628645</v>
      </c>
      <c r="S174" s="117">
        <f t="shared" si="88"/>
        <v>13885.493193409957</v>
      </c>
      <c r="T174" s="117">
        <f t="shared" si="88"/>
        <v>13108.883661080563</v>
      </c>
      <c r="U174" s="117">
        <f t="shared" si="88"/>
        <v>13050.244954868193</v>
      </c>
      <c r="V174" s="117">
        <f t="shared" si="88"/>
        <v>12499.286007133907</v>
      </c>
      <c r="W174" s="117">
        <f t="shared" ref="W174" si="89">W175+W178+W180+W189</f>
        <v>13140.744662104109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10071.531040753311</v>
      </c>
      <c r="C175" s="122">
        <f t="shared" si="90"/>
        <v>10348.089554431674</v>
      </c>
      <c r="D175" s="122">
        <f t="shared" si="90"/>
        <v>10569.303013581975</v>
      </c>
      <c r="E175" s="122">
        <f t="shared" si="90"/>
        <v>12054.515862077686</v>
      </c>
      <c r="F175" s="122">
        <f t="shared" si="90"/>
        <v>11596.762259583435</v>
      </c>
      <c r="G175" s="122">
        <f t="shared" si="90"/>
        <v>13325.936943374747</v>
      </c>
      <c r="H175" s="122">
        <f t="shared" si="90"/>
        <v>12210.528711627059</v>
      </c>
      <c r="I175" s="122">
        <f t="shared" si="90"/>
        <v>12067.328088861343</v>
      </c>
      <c r="J175" s="122">
        <f t="shared" si="90"/>
        <v>13580.606514576895</v>
      </c>
      <c r="K175" s="122">
        <f t="shared" si="90"/>
        <v>13121.038700072617</v>
      </c>
      <c r="L175" s="122">
        <f t="shared" si="90"/>
        <v>13448.200669500358</v>
      </c>
      <c r="M175" s="122">
        <f t="shared" si="90"/>
        <v>11646.902762953807</v>
      </c>
      <c r="N175" s="122">
        <f t="shared" si="90"/>
        <v>12222.851516621673</v>
      </c>
      <c r="O175" s="122">
        <f t="shared" si="90"/>
        <v>12329.716671828473</v>
      </c>
      <c r="P175" s="122">
        <f t="shared" si="90"/>
        <v>10765.276645645536</v>
      </c>
      <c r="Q175" s="122">
        <f t="shared" si="90"/>
        <v>11044.077566604248</v>
      </c>
      <c r="R175" s="122">
        <f t="shared" ref="R175:V175" si="91">SUM(R176:R177)</f>
        <v>11340.197667734779</v>
      </c>
      <c r="S175" s="122">
        <f t="shared" si="91"/>
        <v>11506.307381421966</v>
      </c>
      <c r="T175" s="122">
        <f t="shared" si="91"/>
        <v>10784.897892383246</v>
      </c>
      <c r="U175" s="122">
        <f t="shared" si="91"/>
        <v>10750.332056535975</v>
      </c>
      <c r="V175" s="122">
        <f t="shared" si="91"/>
        <v>10284.808077640573</v>
      </c>
      <c r="W175" s="122">
        <f t="shared" ref="W175" si="92">SUM(W176:W177)</f>
        <v>11094.561964273782</v>
      </c>
      <c r="DA175" s="130" t="s">
        <v>2264</v>
      </c>
    </row>
    <row r="176" spans="1:105" ht="12" customHeight="1" x14ac:dyDescent="0.25">
      <c r="A176" s="97" t="s">
        <v>74</v>
      </c>
      <c r="B176" s="98">
        <v>9951.8731808142402</v>
      </c>
      <c r="C176" s="98">
        <v>10227.844866716472</v>
      </c>
      <c r="D176" s="98">
        <v>10447.501636308578</v>
      </c>
      <c r="E176" s="98">
        <v>11928.416506694011</v>
      </c>
      <c r="F176" s="98">
        <v>11467.702329989963</v>
      </c>
      <c r="G176" s="98">
        <v>13178.005623270317</v>
      </c>
      <c r="H176" s="98">
        <v>12077.072312489496</v>
      </c>
      <c r="I176" s="98">
        <v>11936.529796517789</v>
      </c>
      <c r="J176" s="98">
        <v>13436.97070361839</v>
      </c>
      <c r="K176" s="98">
        <v>12981.427061276656</v>
      </c>
      <c r="L176" s="98">
        <v>13298.198116499932</v>
      </c>
      <c r="M176" s="98">
        <v>11514.25118108714</v>
      </c>
      <c r="N176" s="98">
        <v>12087.370773881185</v>
      </c>
      <c r="O176" s="98">
        <v>12178.732546981682</v>
      </c>
      <c r="P176" s="98">
        <v>10629.598271983254</v>
      </c>
      <c r="Q176" s="98">
        <v>10916.571413328347</v>
      </c>
      <c r="R176" s="98">
        <v>11208.105071683693</v>
      </c>
      <c r="S176" s="98">
        <v>11371.277727336283</v>
      </c>
      <c r="T176" s="98">
        <v>10657.531915142061</v>
      </c>
      <c r="U176" s="98">
        <v>10620.086162208461</v>
      </c>
      <c r="V176" s="98">
        <v>10158.248047451329</v>
      </c>
      <c r="W176" s="98">
        <v>10959.836102480962</v>
      </c>
      <c r="DA176" s="63" t="s">
        <v>2265</v>
      </c>
    </row>
    <row r="177" spans="1:105" ht="12" customHeight="1" x14ac:dyDescent="0.25">
      <c r="A177" s="97" t="s">
        <v>53</v>
      </c>
      <c r="B177" s="98">
        <v>119.65785993907024</v>
      </c>
      <c r="C177" s="98">
        <v>120.24468771520131</v>
      </c>
      <c r="D177" s="98">
        <v>121.8013772733979</v>
      </c>
      <c r="E177" s="98">
        <v>126.09935538367425</v>
      </c>
      <c r="F177" s="98">
        <v>129.05992959347142</v>
      </c>
      <c r="G177" s="98">
        <v>147.93132010443</v>
      </c>
      <c r="H177" s="98">
        <v>133.45639913756423</v>
      </c>
      <c r="I177" s="98">
        <v>130.79829234355455</v>
      </c>
      <c r="J177" s="98">
        <v>143.63581095850512</v>
      </c>
      <c r="K177" s="98">
        <v>139.6116387959618</v>
      </c>
      <c r="L177" s="98">
        <v>150.00255300042613</v>
      </c>
      <c r="M177" s="98">
        <v>132.65158186666713</v>
      </c>
      <c r="N177" s="98">
        <v>135.48074274048807</v>
      </c>
      <c r="O177" s="98">
        <v>150.98412484679096</v>
      </c>
      <c r="P177" s="98">
        <v>135.67837366228196</v>
      </c>
      <c r="Q177" s="98">
        <v>127.50615327590046</v>
      </c>
      <c r="R177" s="98">
        <v>132.09259605108633</v>
      </c>
      <c r="S177" s="98">
        <v>135.02965408568352</v>
      </c>
      <c r="T177" s="98">
        <v>127.36597724118536</v>
      </c>
      <c r="U177" s="98">
        <v>130.24589432751381</v>
      </c>
      <c r="V177" s="98">
        <v>126.56003018924427</v>
      </c>
      <c r="W177" s="98">
        <v>134.72586179281927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31.674467233469727</v>
      </c>
      <c r="C178" s="122">
        <f t="shared" si="93"/>
        <v>40.079461256820501</v>
      </c>
      <c r="D178" s="122">
        <f t="shared" si="93"/>
        <v>33.304904273615655</v>
      </c>
      <c r="E178" s="122">
        <f t="shared" si="93"/>
        <v>95.771730939642808</v>
      </c>
      <c r="F178" s="122">
        <f t="shared" si="93"/>
        <v>37.271979884866184</v>
      </c>
      <c r="G178" s="122">
        <f t="shared" si="93"/>
        <v>38.90544141072877</v>
      </c>
      <c r="H178" s="122">
        <f t="shared" si="93"/>
        <v>52.615252576173638</v>
      </c>
      <c r="I178" s="122">
        <f t="shared" si="93"/>
        <v>53.995260780363537</v>
      </c>
      <c r="J178" s="122">
        <f t="shared" si="93"/>
        <v>75.518407398785598</v>
      </c>
      <c r="K178" s="122">
        <f t="shared" si="93"/>
        <v>86.837494177468926</v>
      </c>
      <c r="L178" s="122">
        <f t="shared" si="93"/>
        <v>72.4263323317752</v>
      </c>
      <c r="M178" s="122">
        <f t="shared" si="93"/>
        <v>87.946111866939347</v>
      </c>
      <c r="N178" s="122">
        <f t="shared" si="93"/>
        <v>148.17524434009624</v>
      </c>
      <c r="O178" s="122">
        <f t="shared" si="93"/>
        <v>85.900569981402697</v>
      </c>
      <c r="P178" s="122">
        <f t="shared" si="93"/>
        <v>62.320505559879521</v>
      </c>
      <c r="Q178" s="122">
        <f t="shared" si="93"/>
        <v>119.43910221349147</v>
      </c>
      <c r="R178" s="122">
        <f t="shared" si="93"/>
        <v>79.4951795137777</v>
      </c>
      <c r="S178" s="122">
        <f t="shared" si="93"/>
        <v>115.98468511627158</v>
      </c>
      <c r="T178" s="122">
        <f t="shared" si="93"/>
        <v>90.061938050346612</v>
      </c>
      <c r="U178" s="122">
        <f t="shared" si="93"/>
        <v>111.55448457995261</v>
      </c>
      <c r="V178" s="122">
        <f t="shared" si="93"/>
        <v>87.495965886539324</v>
      </c>
      <c r="W178" s="122">
        <f t="shared" si="93"/>
        <v>104.23522770278927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31.674467233469727</v>
      </c>
      <c r="C179" s="98">
        <f>RES_hhdet_fech!C29</f>
        <v>40.079461256820501</v>
      </c>
      <c r="D179" s="98">
        <f>RES_hhdet_fech!D29</f>
        <v>33.304904273615655</v>
      </c>
      <c r="E179" s="98">
        <f>RES_hhdet_fech!E29</f>
        <v>95.771730939642808</v>
      </c>
      <c r="F179" s="98">
        <f>RES_hhdet_fech!F29</f>
        <v>37.271979884866184</v>
      </c>
      <c r="G179" s="98">
        <f>RES_hhdet_fech!G29</f>
        <v>38.90544141072877</v>
      </c>
      <c r="H179" s="98">
        <f>RES_hhdet_fech!H29</f>
        <v>52.615252576173638</v>
      </c>
      <c r="I179" s="98">
        <f>RES_hhdet_fech!I29</f>
        <v>53.995260780363537</v>
      </c>
      <c r="J179" s="98">
        <f>RES_hhdet_fech!J29</f>
        <v>75.518407398785598</v>
      </c>
      <c r="K179" s="98">
        <f>RES_hhdet_fech!K29</f>
        <v>86.837494177468926</v>
      </c>
      <c r="L179" s="98">
        <f>RES_hhdet_fech!L29</f>
        <v>72.4263323317752</v>
      </c>
      <c r="M179" s="98">
        <f>RES_hhdet_fech!M29</f>
        <v>87.946111866939347</v>
      </c>
      <c r="N179" s="98">
        <f>RES_hhdet_fech!N29</f>
        <v>148.17524434009624</v>
      </c>
      <c r="O179" s="98">
        <f>RES_hhdet_fech!O29</f>
        <v>85.900569981402697</v>
      </c>
      <c r="P179" s="98">
        <f>RES_hhdet_fech!P29</f>
        <v>62.320505559879521</v>
      </c>
      <c r="Q179" s="98">
        <f>RES_hhdet_fech!Q29</f>
        <v>119.43910221349147</v>
      </c>
      <c r="R179" s="98">
        <f>RES_hhdet_fech!R29</f>
        <v>79.4951795137777</v>
      </c>
      <c r="S179" s="98">
        <f>RES_hhdet_fech!S29</f>
        <v>115.98468511627158</v>
      </c>
      <c r="T179" s="98">
        <f>RES_hhdet_fech!T29</f>
        <v>90.061938050346612</v>
      </c>
      <c r="U179" s="98">
        <f>RES_hhdet_fech!U29</f>
        <v>111.55448457995261</v>
      </c>
      <c r="V179" s="98">
        <f>RES_hhdet_fech!V29</f>
        <v>87.495965886539324</v>
      </c>
      <c r="W179" s="98">
        <f>RES_hhdet_fech!W29</f>
        <v>104.23522770278927</v>
      </c>
      <c r="DA179" s="63" t="s">
        <v>2268</v>
      </c>
    </row>
    <row r="180" spans="1:105" ht="12" customHeight="1" x14ac:dyDescent="0.25">
      <c r="A180" s="121" t="s">
        <v>55</v>
      </c>
      <c r="B180" s="122">
        <v>1984.2450505518511</v>
      </c>
      <c r="C180" s="122">
        <v>1970.9546549050021</v>
      </c>
      <c r="D180" s="122">
        <v>1993.6182479372189</v>
      </c>
      <c r="E180" s="122">
        <v>1911.741242631356</v>
      </c>
      <c r="F180" s="122">
        <v>2074.1549449174777</v>
      </c>
      <c r="G180" s="122">
        <v>1910.5420827723538</v>
      </c>
      <c r="H180" s="122">
        <v>1849.4164496650405</v>
      </c>
      <c r="I180" s="122">
        <v>1721.1316645848176</v>
      </c>
      <c r="J180" s="122">
        <v>1671.7514005881499</v>
      </c>
      <c r="K180" s="122">
        <v>1653.6127720316481</v>
      </c>
      <c r="L180" s="122">
        <v>1738.106681492701</v>
      </c>
      <c r="M180" s="122">
        <v>1886.68835263457</v>
      </c>
      <c r="N180" s="122">
        <v>1755.0787155631294</v>
      </c>
      <c r="O180" s="122">
        <v>1667.6952561555538</v>
      </c>
      <c r="P180" s="122">
        <v>1639.723363576474</v>
      </c>
      <c r="Q180" s="122">
        <v>1584.4777230791935</v>
      </c>
      <c r="R180" s="122">
        <v>1580.3994170223261</v>
      </c>
      <c r="S180" s="122">
        <v>1577.8499212826869</v>
      </c>
      <c r="T180" s="122">
        <v>1548.456129376782</v>
      </c>
      <c r="U180" s="122">
        <v>1514.921785856526</v>
      </c>
      <c r="V180" s="122">
        <v>1442.1148243076389</v>
      </c>
      <c r="W180" s="122">
        <v>1286.7839201464769</v>
      </c>
      <c r="DA180" s="130" t="s">
        <v>2269</v>
      </c>
    </row>
    <row r="181" spans="1:105" ht="12" customHeight="1" x14ac:dyDescent="0.25">
      <c r="A181" s="97" t="s">
        <v>141</v>
      </c>
      <c r="B181" s="98">
        <v>2089.7383658399613</v>
      </c>
      <c r="C181" s="98">
        <v>2117.1898654502534</v>
      </c>
      <c r="D181" s="98">
        <v>2086.4695957103681</v>
      </c>
      <c r="E181" s="98">
        <v>2050.8202360002156</v>
      </c>
      <c r="F181" s="98">
        <v>2311.3154451333244</v>
      </c>
      <c r="G181" s="98">
        <v>2097.9628541180996</v>
      </c>
      <c r="H181" s="98">
        <v>2038.507923779965</v>
      </c>
      <c r="I181" s="98">
        <v>1868.3245242290395</v>
      </c>
      <c r="J181" s="98">
        <v>1792.4733142746543</v>
      </c>
      <c r="K181" s="98">
        <v>1816.456507822362</v>
      </c>
      <c r="L181" s="98">
        <v>1949.0007768575874</v>
      </c>
      <c r="M181" s="98">
        <v>2165.9320166968837</v>
      </c>
      <c r="N181" s="98">
        <v>2005.9000417062111</v>
      </c>
      <c r="O181" s="98">
        <v>1915.7155060634022</v>
      </c>
      <c r="P181" s="98">
        <v>1746.1728908650966</v>
      </c>
      <c r="Q181" s="98">
        <v>1759.2690055750513</v>
      </c>
      <c r="R181" s="98">
        <v>1749.8109408388573</v>
      </c>
      <c r="S181" s="98">
        <v>1735.1188497289922</v>
      </c>
      <c r="T181" s="98">
        <v>1686.6850910747087</v>
      </c>
      <c r="U181" s="98">
        <v>1565.7810208033914</v>
      </c>
      <c r="V181" s="98">
        <v>1495.4863198086698</v>
      </c>
      <c r="W181" s="98">
        <v>1381.2803930065177</v>
      </c>
      <c r="DA181" s="63" t="s">
        <v>2270</v>
      </c>
    </row>
    <row r="182" spans="1:105" ht="12" customHeight="1" x14ac:dyDescent="0.25">
      <c r="A182" s="97" t="s">
        <v>140</v>
      </c>
      <c r="B182" s="98">
        <v>1340.7348730951646</v>
      </c>
      <c r="C182" s="98">
        <v>1339.0139012424384</v>
      </c>
      <c r="D182" s="98">
        <v>1347.2730341574975</v>
      </c>
      <c r="E182" s="98">
        <v>1301.6651855946675</v>
      </c>
      <c r="F182" s="98">
        <v>1511.6198452498875</v>
      </c>
      <c r="G182" s="98">
        <v>1354.0591180787483</v>
      </c>
      <c r="H182" s="98">
        <v>1329.7156113145024</v>
      </c>
      <c r="I182" s="98">
        <v>1225.7745822165432</v>
      </c>
      <c r="J182" s="98">
        <v>1208.249671877842</v>
      </c>
      <c r="K182" s="98">
        <v>1204.1896359540929</v>
      </c>
      <c r="L182" s="98">
        <v>1286.711009126469</v>
      </c>
      <c r="M182" s="98">
        <v>1467.4159530869092</v>
      </c>
      <c r="N182" s="98">
        <v>1336.9935112905434</v>
      </c>
      <c r="O182" s="98">
        <v>1288.58132226919</v>
      </c>
      <c r="P182" s="98">
        <v>1230.9507229683741</v>
      </c>
      <c r="Q182" s="98">
        <v>1215.3934902991368</v>
      </c>
      <c r="R182" s="98">
        <v>1239.6097455542108</v>
      </c>
      <c r="S182" s="98">
        <v>1274.2766872736534</v>
      </c>
      <c r="T182" s="98">
        <v>1269.0941739053035</v>
      </c>
      <c r="U182" s="98">
        <v>1219.8167731611165</v>
      </c>
      <c r="V182" s="98">
        <v>1180.5729976554719</v>
      </c>
      <c r="W182" s="98">
        <v>1113.7381850401721</v>
      </c>
      <c r="DA182" s="63" t="s">
        <v>2271</v>
      </c>
    </row>
    <row r="183" spans="1:105" ht="12" customHeight="1" x14ac:dyDescent="0.25">
      <c r="A183" s="100" t="s">
        <v>50</v>
      </c>
      <c r="B183" s="101">
        <v>376.49225142396921</v>
      </c>
      <c r="C183" s="101">
        <v>330.3901357209246</v>
      </c>
      <c r="D183" s="101">
        <v>382.74140350316804</v>
      </c>
      <c r="E183" s="101">
        <v>314.3586141134727</v>
      </c>
      <c r="F183" s="101">
        <v>442.77583850282173</v>
      </c>
      <c r="G183" s="101">
        <v>342.31190893658732</v>
      </c>
      <c r="H183" s="101">
        <v>338.8972186961193</v>
      </c>
      <c r="I183" s="101">
        <v>312.63842986194487</v>
      </c>
      <c r="J183" s="101">
        <v>376.63676574067074</v>
      </c>
      <c r="K183" s="101">
        <v>321.06455247638138</v>
      </c>
      <c r="L183" s="101">
        <v>318.97138715290862</v>
      </c>
      <c r="M183" s="101">
        <v>420.19410935869854</v>
      </c>
      <c r="N183" s="101">
        <v>301.76173023014479</v>
      </c>
      <c r="O183" s="101">
        <v>284.97556746451892</v>
      </c>
      <c r="P183" s="101">
        <v>386.13396713002498</v>
      </c>
      <c r="Q183" s="101">
        <v>279.69226821379863</v>
      </c>
      <c r="R183" s="101">
        <v>268.32679308427635</v>
      </c>
      <c r="S183" s="101">
        <v>285.2880288511372</v>
      </c>
      <c r="T183" s="101">
        <v>253.39852079728456</v>
      </c>
      <c r="U183" s="101">
        <v>267.89400894604603</v>
      </c>
      <c r="V183" s="101">
        <v>237.18736646071622</v>
      </c>
      <c r="W183" s="101">
        <v>268.30033121909383</v>
      </c>
      <c r="DA183" s="131" t="s">
        <v>2272</v>
      </c>
    </row>
    <row r="184" spans="1:105" ht="12" customHeight="1" x14ac:dyDescent="0.25">
      <c r="A184" s="103" t="s">
        <v>52</v>
      </c>
      <c r="B184" s="104">
        <v>964.24262167119537</v>
      </c>
      <c r="C184" s="104">
        <v>1008.6237655215136</v>
      </c>
      <c r="D184" s="104">
        <v>964.53163065432943</v>
      </c>
      <c r="E184" s="104">
        <v>987.30657148119485</v>
      </c>
      <c r="F184" s="104">
        <v>1068.8440067470656</v>
      </c>
      <c r="G184" s="104">
        <v>1011.747209142161</v>
      </c>
      <c r="H184" s="104">
        <v>990.81839261838309</v>
      </c>
      <c r="I184" s="104">
        <v>913.13615235459849</v>
      </c>
      <c r="J184" s="104">
        <v>831.61290613717131</v>
      </c>
      <c r="K184" s="104">
        <v>883.12508347771154</v>
      </c>
      <c r="L184" s="104">
        <v>967.73962197356025</v>
      </c>
      <c r="M184" s="104">
        <v>1047.2218437282108</v>
      </c>
      <c r="N184" s="104">
        <v>1035.2317810603988</v>
      </c>
      <c r="O184" s="104">
        <v>1003.6057548046713</v>
      </c>
      <c r="P184" s="104">
        <v>844.8167558383492</v>
      </c>
      <c r="Q184" s="104">
        <v>935.70122208533826</v>
      </c>
      <c r="R184" s="104">
        <v>971.28295246993434</v>
      </c>
      <c r="S184" s="104">
        <v>988.98865842251598</v>
      </c>
      <c r="T184" s="104">
        <v>1015.6956531080189</v>
      </c>
      <c r="U184" s="104">
        <v>951.92276421507052</v>
      </c>
      <c r="V184" s="104">
        <v>943.38563119475543</v>
      </c>
      <c r="W184" s="104">
        <v>845.43785382107842</v>
      </c>
      <c r="DA184" s="132" t="s">
        <v>2273</v>
      </c>
    </row>
    <row r="185" spans="1:105" ht="12" customHeight="1" x14ac:dyDescent="0.25">
      <c r="A185" s="106" t="s">
        <v>122</v>
      </c>
      <c r="B185" s="101">
        <v>1886.3687757314397</v>
      </c>
      <c r="C185" s="101">
        <v>1838.5799938349564</v>
      </c>
      <c r="D185" s="101">
        <v>1922.3836876778314</v>
      </c>
      <c r="E185" s="101">
        <v>1808.329680190189</v>
      </c>
      <c r="F185" s="101">
        <v>1898.6490867015571</v>
      </c>
      <c r="G185" s="101">
        <v>1813.5630261843064</v>
      </c>
      <c r="H185" s="101">
        <v>1788.8874717309286</v>
      </c>
      <c r="I185" s="101">
        <v>1703.3308688511984</v>
      </c>
      <c r="J185" s="101">
        <v>1680.7976977151702</v>
      </c>
      <c r="K185" s="101">
        <v>1663.6553815491625</v>
      </c>
      <c r="L185" s="101">
        <v>1762.1774553358625</v>
      </c>
      <c r="M185" s="101">
        <v>1893.172879923693</v>
      </c>
      <c r="N185" s="101">
        <v>1786.5373148189738</v>
      </c>
      <c r="O185" s="101">
        <v>1715.5662923085069</v>
      </c>
      <c r="P185" s="101">
        <v>1732.3329696595933</v>
      </c>
      <c r="Q185" s="101">
        <v>1660.8718171964667</v>
      </c>
      <c r="R185" s="101">
        <v>1662.2200116472732</v>
      </c>
      <c r="S185" s="101">
        <v>1664.3936078454299</v>
      </c>
      <c r="T185" s="101">
        <v>1637.1875724289146</v>
      </c>
      <c r="U185" s="101">
        <v>1625.4844934108021</v>
      </c>
      <c r="V185" s="101">
        <v>1551.165835574323</v>
      </c>
      <c r="W185" s="101">
        <v>1379.0255928242775</v>
      </c>
      <c r="DA185" s="131" t="s">
        <v>2274</v>
      </c>
    </row>
    <row r="186" spans="1:105" ht="12" customHeight="1" x14ac:dyDescent="0.25">
      <c r="A186" s="107" t="s">
        <v>121</v>
      </c>
      <c r="B186" s="104">
        <v>1315.0072425563169</v>
      </c>
      <c r="C186" s="104">
        <v>1269.6526832155689</v>
      </c>
      <c r="D186" s="104">
        <v>1351.8547287220067</v>
      </c>
      <c r="E186" s="104">
        <v>1257.3403939580944</v>
      </c>
      <c r="F186" s="104">
        <v>1352.4643690528476</v>
      </c>
      <c r="G186" s="104">
        <v>1281.5020891259255</v>
      </c>
      <c r="H186" s="104">
        <v>1275.1324617440241</v>
      </c>
      <c r="I186" s="104">
        <v>1218.5652493476111</v>
      </c>
      <c r="J186" s="104">
        <v>1227.4374264715266</v>
      </c>
      <c r="K186" s="104">
        <v>1197.2391144768305</v>
      </c>
      <c r="L186" s="104">
        <v>1261.6685730851193</v>
      </c>
      <c r="M186" s="104">
        <v>1377.9576877137895</v>
      </c>
      <c r="N186" s="104">
        <v>1280.6315096579158</v>
      </c>
      <c r="O186" s="104">
        <v>1239.4750382227176</v>
      </c>
      <c r="P186" s="104">
        <v>1302.6982939360439</v>
      </c>
      <c r="Q186" s="104">
        <v>1226.3462617809944</v>
      </c>
      <c r="R186" s="104">
        <v>1233.2446642392838</v>
      </c>
      <c r="S186" s="104">
        <v>1250.2632880728231</v>
      </c>
      <c r="T186" s="104">
        <v>1235.122455468809</v>
      </c>
      <c r="U186" s="104">
        <v>1251.6529485158817</v>
      </c>
      <c r="V186" s="104">
        <v>1205.2956055520604</v>
      </c>
      <c r="W186" s="104">
        <v>1095.9486838575376</v>
      </c>
      <c r="DA186" s="132" t="s">
        <v>2275</v>
      </c>
    </row>
    <row r="187" spans="1:105" ht="12" customHeight="1" x14ac:dyDescent="0.25">
      <c r="A187" s="108" t="s">
        <v>53</v>
      </c>
      <c r="B187" s="98">
        <v>339.89371323630576</v>
      </c>
      <c r="C187" s="98">
        <v>286.77703905213201</v>
      </c>
      <c r="D187" s="98">
        <v>352.36892193033111</v>
      </c>
      <c r="E187" s="98">
        <v>277.03213758015232</v>
      </c>
      <c r="F187" s="98">
        <v>364.34655631350103</v>
      </c>
      <c r="G187" s="98">
        <v>296.14868225006188</v>
      </c>
      <c r="H187" s="98">
        <v>297.8553073835667</v>
      </c>
      <c r="I187" s="98">
        <v>285.7328493989105</v>
      </c>
      <c r="J187" s="98">
        <v>355.88024219102306</v>
      </c>
      <c r="K187" s="98">
        <v>295.48951972507626</v>
      </c>
      <c r="L187" s="98">
        <v>288.90024100222394</v>
      </c>
      <c r="M187" s="98">
        <v>367.63548919200451</v>
      </c>
      <c r="N187" s="98">
        <v>267.75876373858858</v>
      </c>
      <c r="O187" s="98">
        <v>253.411858404951</v>
      </c>
      <c r="P187" s="98">
        <v>388.45309619723059</v>
      </c>
      <c r="Q187" s="98">
        <v>267.4391649780552</v>
      </c>
      <c r="R187" s="98">
        <v>256.74463634283063</v>
      </c>
      <c r="S187" s="98">
        <v>274.8568274495077</v>
      </c>
      <c r="T187" s="98">
        <v>244.13407705678009</v>
      </c>
      <c r="U187" s="98">
        <v>277.59813883570467</v>
      </c>
      <c r="V187" s="98">
        <v>244.9950306274888</v>
      </c>
      <c r="W187" s="98">
        <v>270.48868247255501</v>
      </c>
      <c r="DA187" s="63" t="s">
        <v>2276</v>
      </c>
    </row>
    <row r="188" spans="1:105" ht="12" customHeight="1" x14ac:dyDescent="0.25">
      <c r="A188" s="108" t="s">
        <v>52</v>
      </c>
      <c r="B188" s="98">
        <v>975.11352932001114</v>
      </c>
      <c r="C188" s="98">
        <v>982.87564416343719</v>
      </c>
      <c r="D188" s="98">
        <v>999.48580679167549</v>
      </c>
      <c r="E188" s="98">
        <v>980.30825637794214</v>
      </c>
      <c r="F188" s="98">
        <v>988.1178127393465</v>
      </c>
      <c r="G188" s="98">
        <v>985.35340687586381</v>
      </c>
      <c r="H188" s="98">
        <v>977.27715436045719</v>
      </c>
      <c r="I188" s="98">
        <v>932.83239994870053</v>
      </c>
      <c r="J188" s="98">
        <v>871.55718428050363</v>
      </c>
      <c r="K188" s="98">
        <v>901.74959475175433</v>
      </c>
      <c r="L188" s="98">
        <v>972.76833208289565</v>
      </c>
      <c r="M188" s="98">
        <v>1010.3221985217849</v>
      </c>
      <c r="N188" s="98">
        <v>1012.8727459193271</v>
      </c>
      <c r="O188" s="98">
        <v>986.06317981776658</v>
      </c>
      <c r="P188" s="98">
        <v>914.2451977388132</v>
      </c>
      <c r="Q188" s="98">
        <v>958.90709680293912</v>
      </c>
      <c r="R188" s="98">
        <v>976.50002789645305</v>
      </c>
      <c r="S188" s="98">
        <v>975.40646062331518</v>
      </c>
      <c r="T188" s="98">
        <v>990.98837841202896</v>
      </c>
      <c r="U188" s="98">
        <v>974.0548096801773</v>
      </c>
      <c r="V188" s="98">
        <v>960.30057492457149</v>
      </c>
      <c r="W188" s="98">
        <v>825.46000138498266</v>
      </c>
      <c r="DA188" s="63" t="s">
        <v>2277</v>
      </c>
    </row>
    <row r="189" spans="1:105" ht="12" customHeight="1" x14ac:dyDescent="0.25">
      <c r="A189" s="121" t="s">
        <v>54</v>
      </c>
      <c r="B189" s="122">
        <v>891.8457492154879</v>
      </c>
      <c r="C189" s="122">
        <v>902.210382810581</v>
      </c>
      <c r="D189" s="122">
        <v>912.05865185772609</v>
      </c>
      <c r="E189" s="122">
        <v>858.72939259328393</v>
      </c>
      <c r="F189" s="122">
        <v>977.67475905256038</v>
      </c>
      <c r="G189" s="122">
        <v>838.5779057686475</v>
      </c>
      <c r="H189" s="122">
        <v>856.78450818754345</v>
      </c>
      <c r="I189" s="122">
        <v>785.2786991803996</v>
      </c>
      <c r="J189" s="122">
        <v>735.47730035108384</v>
      </c>
      <c r="K189" s="122">
        <v>725.36278800156276</v>
      </c>
      <c r="L189" s="122">
        <v>690.3916396539347</v>
      </c>
      <c r="M189" s="122">
        <v>693.57751161031399</v>
      </c>
      <c r="N189" s="122">
        <v>606.41399610273174</v>
      </c>
      <c r="O189" s="122">
        <v>649.37879133785293</v>
      </c>
      <c r="P189" s="122">
        <v>596.12497778345187</v>
      </c>
      <c r="Q189" s="122">
        <v>605.4458775879267</v>
      </c>
      <c r="R189" s="122">
        <v>606.95938835775917</v>
      </c>
      <c r="S189" s="122">
        <v>685.35120558903259</v>
      </c>
      <c r="T189" s="122">
        <v>685.46770127018783</v>
      </c>
      <c r="U189" s="122">
        <v>673.43662789573841</v>
      </c>
      <c r="V189" s="122">
        <v>684.86713929915595</v>
      </c>
      <c r="W189" s="122">
        <v>655.16354998105976</v>
      </c>
      <c r="DA189" s="130" t="s">
        <v>2278</v>
      </c>
    </row>
    <row r="190" spans="1:105" ht="12" customHeight="1" x14ac:dyDescent="0.25">
      <c r="A190" s="97" t="s">
        <v>50</v>
      </c>
      <c r="B190" s="98">
        <v>1032.2188274081027</v>
      </c>
      <c r="C190" s="98">
        <v>1007.3072274053834</v>
      </c>
      <c r="D190" s="98">
        <v>1022.6758249576239</v>
      </c>
      <c r="E190" s="98">
        <v>999.35262206273796</v>
      </c>
      <c r="F190" s="98">
        <v>1070.8058765422566</v>
      </c>
      <c r="G190" s="98">
        <v>1001.059184048004</v>
      </c>
      <c r="H190" s="98">
        <v>959.91562884074062</v>
      </c>
      <c r="I190" s="98">
        <v>874.65872153621274</v>
      </c>
      <c r="J190" s="98">
        <v>858.53984248218899</v>
      </c>
      <c r="K190" s="98">
        <v>816.50790529975063</v>
      </c>
      <c r="L190" s="98">
        <v>796.77947387490474</v>
      </c>
      <c r="M190" s="98">
        <v>815.69342450106751</v>
      </c>
      <c r="N190" s="98">
        <v>707.20629969567358</v>
      </c>
      <c r="O190" s="98">
        <v>705.62430480350281</v>
      </c>
      <c r="P190" s="98">
        <v>726.97739420329538</v>
      </c>
      <c r="Q190" s="98">
        <v>694.56757429377944</v>
      </c>
      <c r="R190" s="98">
        <v>724.88406162119202</v>
      </c>
      <c r="S190" s="98">
        <v>787.54371219920392</v>
      </c>
      <c r="T190" s="98">
        <v>813.78607583733503</v>
      </c>
      <c r="U190" s="98">
        <v>810.18449779106879</v>
      </c>
      <c r="V190" s="98">
        <v>826.85155897792595</v>
      </c>
      <c r="W190" s="98">
        <v>799.62109024320239</v>
      </c>
      <c r="DA190" s="63" t="s">
        <v>2279</v>
      </c>
    </row>
    <row r="191" spans="1:105" ht="12" customHeight="1" x14ac:dyDescent="0.25">
      <c r="A191" s="109" t="s">
        <v>120</v>
      </c>
      <c r="B191" s="33">
        <v>798.71935098876031</v>
      </c>
      <c r="C191" s="33">
        <v>835.14181805664464</v>
      </c>
      <c r="D191" s="33">
        <v>842.77942129390067</v>
      </c>
      <c r="E191" s="33">
        <v>768.63225819846741</v>
      </c>
      <c r="F191" s="33">
        <v>917.3394831784442</v>
      </c>
      <c r="G191" s="33">
        <v>741.26079151348529</v>
      </c>
      <c r="H191" s="33">
        <v>801.23572924204245</v>
      </c>
      <c r="I191" s="33">
        <v>740.12801753693236</v>
      </c>
      <c r="J191" s="33">
        <v>665.10533328082238</v>
      </c>
      <c r="K191" s="33">
        <v>671.63160982386682</v>
      </c>
      <c r="L191" s="33">
        <v>627.37623182527477</v>
      </c>
      <c r="M191" s="33">
        <v>621.77164994277405</v>
      </c>
      <c r="N191" s="33">
        <v>544.68608340030607</v>
      </c>
      <c r="O191" s="33">
        <v>614.85830501457417</v>
      </c>
      <c r="P191" s="33">
        <v>515.82910628811442</v>
      </c>
      <c r="Q191" s="33">
        <v>553.88559632116539</v>
      </c>
      <c r="R191" s="33">
        <v>541.63456357201073</v>
      </c>
      <c r="S191" s="33">
        <v>632.5792083641486</v>
      </c>
      <c r="T191" s="33">
        <v>620.89382681928009</v>
      </c>
      <c r="U191" s="33">
        <v>607.64540671539896</v>
      </c>
      <c r="V191" s="33">
        <v>618.59046105022799</v>
      </c>
      <c r="W191" s="33">
        <v>589.32796215920007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6616.5314432793612</v>
      </c>
      <c r="C193" s="117">
        <f t="shared" si="94"/>
        <v>6797.1708395078813</v>
      </c>
      <c r="D193" s="117">
        <f t="shared" si="94"/>
        <v>6945.1673012728925</v>
      </c>
      <c r="E193" s="117">
        <f t="shared" si="94"/>
        <v>7722.5744092700343</v>
      </c>
      <c r="F193" s="117">
        <f t="shared" si="94"/>
        <v>7619.4559820284821</v>
      </c>
      <c r="G193" s="117">
        <f t="shared" si="94"/>
        <v>8358.0317746396195</v>
      </c>
      <c r="H193" s="117">
        <f t="shared" si="94"/>
        <v>7954.0196223768835</v>
      </c>
      <c r="I193" s="117">
        <f t="shared" si="94"/>
        <v>7890.6703959489059</v>
      </c>
      <c r="J193" s="117">
        <f t="shared" si="94"/>
        <v>8794.0747567327671</v>
      </c>
      <c r="K193" s="117">
        <f t="shared" si="94"/>
        <v>8720.3878048348452</v>
      </c>
      <c r="L193" s="117">
        <f t="shared" si="94"/>
        <v>9056.4941626090567</v>
      </c>
      <c r="M193" s="117">
        <f t="shared" si="94"/>
        <v>8412.521733781492</v>
      </c>
      <c r="N193" s="117">
        <f t="shared" si="94"/>
        <v>9022.6512856970658</v>
      </c>
      <c r="O193" s="117">
        <f t="shared" si="94"/>
        <v>9189.3082339654793</v>
      </c>
      <c r="P193" s="117">
        <f t="shared" si="94"/>
        <v>8196.2782461680472</v>
      </c>
      <c r="Q193" s="117">
        <f t="shared" si="94"/>
        <v>8600.8048935274364</v>
      </c>
      <c r="R193" s="117">
        <f t="shared" ref="R193:V193" si="95">R194+R197+R199+R208</f>
        <v>8765.8291389905917</v>
      </c>
      <c r="S193" s="117">
        <f t="shared" si="95"/>
        <v>9201.4165148352331</v>
      </c>
      <c r="T193" s="117">
        <f t="shared" si="95"/>
        <v>8796.0134880310979</v>
      </c>
      <c r="U193" s="117">
        <f t="shared" si="95"/>
        <v>8996.5817569937972</v>
      </c>
      <c r="V193" s="117">
        <f t="shared" si="95"/>
        <v>8741.3600034296251</v>
      </c>
      <c r="W193" s="117">
        <f t="shared" ref="W193" si="96">W194+W197+W199+W208</f>
        <v>9382.9042236731384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4756.7170683401182</v>
      </c>
      <c r="C194" s="122">
        <f t="shared" si="97"/>
        <v>4909.4790122351042</v>
      </c>
      <c r="D194" s="122">
        <f t="shared" si="97"/>
        <v>5033.3531574325525</v>
      </c>
      <c r="E194" s="122">
        <f t="shared" si="97"/>
        <v>5758.1175869013878</v>
      </c>
      <c r="F194" s="122">
        <f t="shared" si="97"/>
        <v>5579.1909534887345</v>
      </c>
      <c r="G194" s="122">
        <f t="shared" si="97"/>
        <v>6484.0380901920926</v>
      </c>
      <c r="H194" s="122">
        <f t="shared" si="97"/>
        <v>6030.1885648226616</v>
      </c>
      <c r="I194" s="122">
        <f t="shared" si="97"/>
        <v>6068.4387259973155</v>
      </c>
      <c r="J194" s="122">
        <f t="shared" si="97"/>
        <v>6972.0315577662086</v>
      </c>
      <c r="K194" s="122">
        <f t="shared" si="97"/>
        <v>6869.0432158209196</v>
      </c>
      <c r="L194" s="122">
        <f t="shared" si="97"/>
        <v>7194.3959792563746</v>
      </c>
      <c r="M194" s="122">
        <f t="shared" si="97"/>
        <v>6395.963342645864</v>
      </c>
      <c r="N194" s="122">
        <f t="shared" si="97"/>
        <v>6953.2834806340907</v>
      </c>
      <c r="O194" s="122">
        <f t="shared" si="97"/>
        <v>7293.5132323381595</v>
      </c>
      <c r="P194" s="122">
        <f t="shared" si="97"/>
        <v>6413.6834993974689</v>
      </c>
      <c r="Q194" s="122">
        <f t="shared" si="97"/>
        <v>6636.226750040847</v>
      </c>
      <c r="R194" s="122">
        <f t="shared" ref="R194:V194" si="98">SUM(R195:R196)</f>
        <v>6901.7723579175508</v>
      </c>
      <c r="S194" s="122">
        <f t="shared" si="98"/>
        <v>7116.2741520064883</v>
      </c>
      <c r="T194" s="122">
        <f t="shared" si="98"/>
        <v>6788.5445596691125</v>
      </c>
      <c r="U194" s="122">
        <f t="shared" si="98"/>
        <v>6905.5452087093381</v>
      </c>
      <c r="V194" s="122">
        <f t="shared" si="98"/>
        <v>6749.1654258488479</v>
      </c>
      <c r="W194" s="122">
        <f t="shared" ref="W194" si="99">SUM(W195:W196)</f>
        <v>7438.8120180101751</v>
      </c>
      <c r="DA194" s="130" t="s">
        <v>2432</v>
      </c>
    </row>
    <row r="195" spans="1:105" ht="12" customHeight="1" x14ac:dyDescent="0.25">
      <c r="A195" s="97" t="s">
        <v>74</v>
      </c>
      <c r="B195" s="98">
        <v>4637.0592084010477</v>
      </c>
      <c r="C195" s="98">
        <v>4789.2343245199027</v>
      </c>
      <c r="D195" s="98">
        <v>4911.551780159155</v>
      </c>
      <c r="E195" s="98">
        <v>5632.0182315177135</v>
      </c>
      <c r="F195" s="98">
        <v>5450.1310238952628</v>
      </c>
      <c r="G195" s="98">
        <v>6336.1067700876629</v>
      </c>
      <c r="H195" s="98">
        <v>5896.7321656850972</v>
      </c>
      <c r="I195" s="98">
        <v>5937.6404336537607</v>
      </c>
      <c r="J195" s="98">
        <v>6828.3957468077033</v>
      </c>
      <c r="K195" s="98">
        <v>6729.4315770249577</v>
      </c>
      <c r="L195" s="98">
        <v>7044.3934262559487</v>
      </c>
      <c r="M195" s="98">
        <v>6263.3117607791964</v>
      </c>
      <c r="N195" s="98">
        <v>6817.8027378936022</v>
      </c>
      <c r="O195" s="98">
        <v>7142.5291074913684</v>
      </c>
      <c r="P195" s="98">
        <v>6278.005125735187</v>
      </c>
      <c r="Q195" s="98">
        <v>6508.720596764947</v>
      </c>
      <c r="R195" s="98">
        <v>6769.6797618664641</v>
      </c>
      <c r="S195" s="98">
        <v>6981.2444979208049</v>
      </c>
      <c r="T195" s="98">
        <v>6661.1785824279268</v>
      </c>
      <c r="U195" s="98">
        <v>6775.2993143818239</v>
      </c>
      <c r="V195" s="98">
        <v>6622.6053956596033</v>
      </c>
      <c r="W195" s="98">
        <v>7304.0861562173559</v>
      </c>
      <c r="DA195" s="63" t="s">
        <v>2433</v>
      </c>
    </row>
    <row r="196" spans="1:105" ht="12" customHeight="1" x14ac:dyDescent="0.25">
      <c r="A196" s="97" t="s">
        <v>53</v>
      </c>
      <c r="B196" s="98">
        <v>119.65785993907024</v>
      </c>
      <c r="C196" s="98">
        <v>120.24468771520131</v>
      </c>
      <c r="D196" s="98">
        <v>121.8013772733979</v>
      </c>
      <c r="E196" s="98">
        <v>126.09935538367425</v>
      </c>
      <c r="F196" s="98">
        <v>129.05992959347142</v>
      </c>
      <c r="G196" s="98">
        <v>147.93132010443</v>
      </c>
      <c r="H196" s="98">
        <v>133.45639913756423</v>
      </c>
      <c r="I196" s="98">
        <v>130.79829234355455</v>
      </c>
      <c r="J196" s="98">
        <v>143.63581095850512</v>
      </c>
      <c r="K196" s="98">
        <v>139.6116387959618</v>
      </c>
      <c r="L196" s="98">
        <v>150.00255300042613</v>
      </c>
      <c r="M196" s="98">
        <v>132.65158186666713</v>
      </c>
      <c r="N196" s="98">
        <v>135.48074274048807</v>
      </c>
      <c r="O196" s="98">
        <v>150.98412484679096</v>
      </c>
      <c r="P196" s="98">
        <v>135.67837366228196</v>
      </c>
      <c r="Q196" s="98">
        <v>127.50615327590046</v>
      </c>
      <c r="R196" s="98">
        <v>132.09259605108633</v>
      </c>
      <c r="S196" s="98">
        <v>135.02965408568352</v>
      </c>
      <c r="T196" s="98">
        <v>127.36597724118536</v>
      </c>
      <c r="U196" s="98">
        <v>130.24589432751381</v>
      </c>
      <c r="V196" s="98">
        <v>126.56003018924427</v>
      </c>
      <c r="W196" s="98">
        <v>134.72586179281927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56.89098515840135</v>
      </c>
      <c r="C197" s="122">
        <f t="shared" si="100"/>
        <v>75.44429945686619</v>
      </c>
      <c r="D197" s="122">
        <f t="shared" si="100"/>
        <v>66.59679457209586</v>
      </c>
      <c r="E197" s="122">
        <f t="shared" si="100"/>
        <v>200.3100448290387</v>
      </c>
      <c r="F197" s="122">
        <f t="shared" si="100"/>
        <v>81.167761471205679</v>
      </c>
      <c r="G197" s="122">
        <f t="shared" si="100"/>
        <v>90.136976807572864</v>
      </c>
      <c r="H197" s="122">
        <f t="shared" si="100"/>
        <v>130.12859228534663</v>
      </c>
      <c r="I197" s="122">
        <f t="shared" si="100"/>
        <v>139.56302103030379</v>
      </c>
      <c r="J197" s="122">
        <f t="shared" si="100"/>
        <v>201.02603298150856</v>
      </c>
      <c r="K197" s="122">
        <f t="shared" si="100"/>
        <v>238.2137818058761</v>
      </c>
      <c r="L197" s="122">
        <f t="shared" si="100"/>
        <v>203.404982873016</v>
      </c>
      <c r="M197" s="122">
        <f t="shared" si="100"/>
        <v>252.50217297696477</v>
      </c>
      <c r="N197" s="122">
        <f t="shared" si="100"/>
        <v>435.88130700423073</v>
      </c>
      <c r="O197" s="122">
        <f t="shared" si="100"/>
        <v>263.45481069866867</v>
      </c>
      <c r="P197" s="122">
        <f t="shared" si="100"/>
        <v>196.94734541658312</v>
      </c>
      <c r="Q197" s="122">
        <f t="shared" si="100"/>
        <v>388.11423388306639</v>
      </c>
      <c r="R197" s="122">
        <f t="shared" si="100"/>
        <v>268.532082674891</v>
      </c>
      <c r="S197" s="122">
        <f t="shared" si="100"/>
        <v>406.91737782092929</v>
      </c>
      <c r="T197" s="122">
        <f t="shared" si="100"/>
        <v>326.80221115497733</v>
      </c>
      <c r="U197" s="122">
        <f t="shared" si="100"/>
        <v>416.44977990075586</v>
      </c>
      <c r="V197" s="122">
        <f t="shared" si="100"/>
        <v>335.32879395962772</v>
      </c>
      <c r="W197" s="122">
        <f t="shared" si="100"/>
        <v>407.54878640397015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56.89098515840135</v>
      </c>
      <c r="C198" s="98">
        <f>RES_hhdet_tesh!C29</f>
        <v>75.44429945686619</v>
      </c>
      <c r="D198" s="98">
        <f>RES_hhdet_tesh!D29</f>
        <v>66.59679457209586</v>
      </c>
      <c r="E198" s="98">
        <f>RES_hhdet_tesh!E29</f>
        <v>200.3100448290387</v>
      </c>
      <c r="F198" s="98">
        <f>RES_hhdet_tesh!F29</f>
        <v>81.167761471205679</v>
      </c>
      <c r="G198" s="98">
        <f>RES_hhdet_tesh!G29</f>
        <v>90.136976807572864</v>
      </c>
      <c r="H198" s="98">
        <f>RES_hhdet_tesh!H29</f>
        <v>130.12859228534663</v>
      </c>
      <c r="I198" s="98">
        <f>RES_hhdet_tesh!I29</f>
        <v>139.56302103030379</v>
      </c>
      <c r="J198" s="98">
        <f>RES_hhdet_tesh!J29</f>
        <v>201.02603298150856</v>
      </c>
      <c r="K198" s="98">
        <f>RES_hhdet_tesh!K29</f>
        <v>238.2137818058761</v>
      </c>
      <c r="L198" s="98">
        <f>RES_hhdet_tesh!L29</f>
        <v>203.404982873016</v>
      </c>
      <c r="M198" s="98">
        <f>RES_hhdet_tesh!M29</f>
        <v>252.50217297696477</v>
      </c>
      <c r="N198" s="98">
        <f>RES_hhdet_tesh!N29</f>
        <v>435.88130700423073</v>
      </c>
      <c r="O198" s="98">
        <f>RES_hhdet_tesh!O29</f>
        <v>263.45481069866867</v>
      </c>
      <c r="P198" s="98">
        <f>RES_hhdet_tesh!P29</f>
        <v>196.94734541658312</v>
      </c>
      <c r="Q198" s="98">
        <f>RES_hhdet_tesh!Q29</f>
        <v>388.11423388306639</v>
      </c>
      <c r="R198" s="98">
        <f>RES_hhdet_tesh!R29</f>
        <v>268.532082674891</v>
      </c>
      <c r="S198" s="98">
        <f>RES_hhdet_tesh!S29</f>
        <v>406.91737782092929</v>
      </c>
      <c r="T198" s="98">
        <f>RES_hhdet_tesh!T29</f>
        <v>326.80221115497733</v>
      </c>
      <c r="U198" s="98">
        <f>RES_hhdet_tesh!U29</f>
        <v>416.44977990075586</v>
      </c>
      <c r="V198" s="98">
        <f>RES_hhdet_tesh!V29</f>
        <v>335.32879395962772</v>
      </c>
      <c r="W198" s="98">
        <f>RES_hhdet_tesh!W29</f>
        <v>407.54878640397015</v>
      </c>
      <c r="DA198" s="63" t="s">
        <v>2436</v>
      </c>
    </row>
    <row r="199" spans="1:105" ht="12" customHeight="1" x14ac:dyDescent="0.25">
      <c r="A199" s="121" t="s">
        <v>55</v>
      </c>
      <c r="B199" s="122">
        <v>1182.7012936217986</v>
      </c>
      <c r="C199" s="122">
        <v>1180.1106324124348</v>
      </c>
      <c r="D199" s="122">
        <v>1204.4666339728947</v>
      </c>
      <c r="E199" s="122">
        <v>1162.3490947338091</v>
      </c>
      <c r="F199" s="122">
        <v>1268.4582699712505</v>
      </c>
      <c r="G199" s="122">
        <v>1191.2743010572722</v>
      </c>
      <c r="H199" s="122">
        <v>1178.2160768970771</v>
      </c>
      <c r="I199" s="122">
        <v>1114.9744750562318</v>
      </c>
      <c r="J199" s="122">
        <v>1094.8212949301619</v>
      </c>
      <c r="K199" s="122">
        <v>1092.7894771151093</v>
      </c>
      <c r="L199" s="122">
        <v>1164.1954578238851</v>
      </c>
      <c r="M199" s="122">
        <v>1267.2676984367695</v>
      </c>
      <c r="N199" s="122">
        <v>1198.9428742463849</v>
      </c>
      <c r="O199" s="122">
        <v>1162.3401093510804</v>
      </c>
      <c r="P199" s="122">
        <v>1158.3446122745568</v>
      </c>
      <c r="Q199" s="122">
        <v>1136.6437502457682</v>
      </c>
      <c r="R199" s="122">
        <v>1153.5096048483276</v>
      </c>
      <c r="S199" s="122">
        <v>1171.9922048647695</v>
      </c>
      <c r="T199" s="122">
        <v>1171.5192222747073</v>
      </c>
      <c r="U199" s="122">
        <v>1168.7993387188349</v>
      </c>
      <c r="V199" s="122">
        <v>1136.2223810072901</v>
      </c>
      <c r="W199" s="122">
        <v>1033.2593176372675</v>
      </c>
      <c r="DA199" s="130" t="s">
        <v>2437</v>
      </c>
    </row>
    <row r="200" spans="1:105" ht="12" customHeight="1" x14ac:dyDescent="0.25">
      <c r="A200" s="97" t="s">
        <v>141</v>
      </c>
      <c r="B200" s="98">
        <v>1176.1385498144134</v>
      </c>
      <c r="C200" s="98">
        <v>1195.5975435704959</v>
      </c>
      <c r="D200" s="98">
        <v>1181.8915199481849</v>
      </c>
      <c r="E200" s="98">
        <v>1166.990728700325</v>
      </c>
      <c r="F200" s="98">
        <v>1324.1909277471209</v>
      </c>
      <c r="G200" s="98">
        <v>1210.6833261804732</v>
      </c>
      <c r="H200" s="98">
        <v>1189.3785201439719</v>
      </c>
      <c r="I200" s="98">
        <v>1097.3135411562052</v>
      </c>
      <c r="J200" s="98">
        <v>1056.0344003293965</v>
      </c>
      <c r="K200" s="98">
        <v>1075.8110800788884</v>
      </c>
      <c r="L200" s="98">
        <v>1160.6471995926365</v>
      </c>
      <c r="M200" s="98">
        <v>1301.7679001709696</v>
      </c>
      <c r="N200" s="98">
        <v>1219.6930659164877</v>
      </c>
      <c r="O200" s="98">
        <v>1180.0514824689585</v>
      </c>
      <c r="P200" s="98">
        <v>1086.0020884704538</v>
      </c>
      <c r="Q200" s="98">
        <v>1114.4483262859974</v>
      </c>
      <c r="R200" s="98">
        <v>1149.6273062256873</v>
      </c>
      <c r="S200" s="98">
        <v>1185.9662727002287</v>
      </c>
      <c r="T200" s="98">
        <v>1196.9635766440256</v>
      </c>
      <c r="U200" s="98">
        <v>1148.47804633742</v>
      </c>
      <c r="V200" s="98">
        <v>1122.1864144191511</v>
      </c>
      <c r="W200" s="98">
        <v>1051.8791810421078</v>
      </c>
      <c r="DA200" s="63" t="s">
        <v>2438</v>
      </c>
    </row>
    <row r="201" spans="1:105" ht="12" customHeight="1" x14ac:dyDescent="0.25">
      <c r="A201" s="97" t="s">
        <v>140</v>
      </c>
      <c r="B201" s="98">
        <v>1176.1385498144134</v>
      </c>
      <c r="C201" s="98">
        <v>1195.6232984541878</v>
      </c>
      <c r="D201" s="98">
        <v>1181.901420734624</v>
      </c>
      <c r="E201" s="98">
        <v>1167.1106952460898</v>
      </c>
      <c r="F201" s="98">
        <v>1324.3135332966694</v>
      </c>
      <c r="G201" s="98">
        <v>1211.0015088290254</v>
      </c>
      <c r="H201" s="98">
        <v>1189.6206964971952</v>
      </c>
      <c r="I201" s="98">
        <v>1097.5137178208088</v>
      </c>
      <c r="J201" s="98">
        <v>1055.0026678218956</v>
      </c>
      <c r="K201" s="98">
        <v>1074.5733491018539</v>
      </c>
      <c r="L201" s="98">
        <v>1159.1351906096525</v>
      </c>
      <c r="M201" s="98">
        <v>1300.7124731245945</v>
      </c>
      <c r="N201" s="98">
        <v>1219.3567827722663</v>
      </c>
      <c r="O201" s="98">
        <v>1180.1651381080537</v>
      </c>
      <c r="P201" s="98">
        <v>1086.1643289907402</v>
      </c>
      <c r="Q201" s="98">
        <v>1115.1086697488313</v>
      </c>
      <c r="R201" s="98">
        <v>1150.1561536464171</v>
      </c>
      <c r="S201" s="98">
        <v>1186.3093436233937</v>
      </c>
      <c r="T201" s="98">
        <v>1197.1608362426468</v>
      </c>
      <c r="U201" s="98">
        <v>1148.3965401205148</v>
      </c>
      <c r="V201" s="98">
        <v>1121.9916636937369</v>
      </c>
      <c r="W201" s="98">
        <v>1051.7281506912327</v>
      </c>
      <c r="DA201" s="63" t="s">
        <v>2439</v>
      </c>
    </row>
    <row r="202" spans="1:105" ht="12" customHeight="1" x14ac:dyDescent="0.25">
      <c r="A202" s="100" t="s">
        <v>50</v>
      </c>
      <c r="B202" s="101">
        <v>211.89592814321824</v>
      </c>
      <c r="C202" s="101">
        <v>186.99953293267419</v>
      </c>
      <c r="D202" s="101">
        <v>217.36979008029468</v>
      </c>
      <c r="E202" s="101">
        <v>179.80412376489517</v>
      </c>
      <c r="F202" s="101">
        <v>255.4695265496039</v>
      </c>
      <c r="G202" s="101">
        <v>199.25429968686436</v>
      </c>
      <c r="H202" s="101">
        <v>198.80230387881195</v>
      </c>
      <c r="I202" s="101">
        <v>184.3775654662102</v>
      </c>
      <c r="J202" s="101">
        <v>223.38976168472431</v>
      </c>
      <c r="K202" s="101">
        <v>191.44826562414224</v>
      </c>
      <c r="L202" s="101">
        <v>191.39556863609218</v>
      </c>
      <c r="M202" s="101">
        <v>253.49062939638367</v>
      </c>
      <c r="N202" s="101">
        <v>184.12500171186741</v>
      </c>
      <c r="O202" s="101">
        <v>176.55938330338253</v>
      </c>
      <c r="P202" s="101">
        <v>241.34757315239113</v>
      </c>
      <c r="Q202" s="101">
        <v>179.40744766349317</v>
      </c>
      <c r="R202" s="101">
        <v>178.8732011764827</v>
      </c>
      <c r="S202" s="101">
        <v>197.32068520087751</v>
      </c>
      <c r="T202" s="101">
        <v>181.46518313462809</v>
      </c>
      <c r="U202" s="101">
        <v>196.47377590544426</v>
      </c>
      <c r="V202" s="101">
        <v>178.60603249898139</v>
      </c>
      <c r="W202" s="101">
        <v>206.29029687015407</v>
      </c>
      <c r="DA202" s="131" t="s">
        <v>2440</v>
      </c>
    </row>
    <row r="203" spans="1:105" ht="12" customHeight="1" x14ac:dyDescent="0.25">
      <c r="A203" s="103" t="s">
        <v>52</v>
      </c>
      <c r="B203" s="104">
        <v>964.24262167119537</v>
      </c>
      <c r="C203" s="104">
        <v>1008.6237655215136</v>
      </c>
      <c r="D203" s="104">
        <v>964.53163065432943</v>
      </c>
      <c r="E203" s="104">
        <v>987.30657148119485</v>
      </c>
      <c r="F203" s="104">
        <v>1068.8440067470656</v>
      </c>
      <c r="G203" s="104">
        <v>1011.747209142161</v>
      </c>
      <c r="H203" s="104">
        <v>990.81839261838309</v>
      </c>
      <c r="I203" s="104">
        <v>913.13615235459849</v>
      </c>
      <c r="J203" s="104">
        <v>831.61290613717131</v>
      </c>
      <c r="K203" s="104">
        <v>883.12508347771154</v>
      </c>
      <c r="L203" s="104">
        <v>967.73962197356025</v>
      </c>
      <c r="M203" s="104">
        <v>1047.2218437282108</v>
      </c>
      <c r="N203" s="104">
        <v>1035.2317810603988</v>
      </c>
      <c r="O203" s="104">
        <v>1003.6057548046713</v>
      </c>
      <c r="P203" s="104">
        <v>844.8167558383492</v>
      </c>
      <c r="Q203" s="104">
        <v>935.70122208533826</v>
      </c>
      <c r="R203" s="104">
        <v>971.28295246993434</v>
      </c>
      <c r="S203" s="104">
        <v>988.98865842251598</v>
      </c>
      <c r="T203" s="104">
        <v>1015.6956531080189</v>
      </c>
      <c r="U203" s="104">
        <v>951.92276421507052</v>
      </c>
      <c r="V203" s="104">
        <v>943.38563119475543</v>
      </c>
      <c r="W203" s="104">
        <v>845.43785382107842</v>
      </c>
      <c r="DA203" s="132" t="s">
        <v>2441</v>
      </c>
    </row>
    <row r="204" spans="1:105" ht="12" customHeight="1" x14ac:dyDescent="0.25">
      <c r="A204" s="106" t="s">
        <v>122</v>
      </c>
      <c r="B204" s="101">
        <v>1189.4299229984128</v>
      </c>
      <c r="C204" s="101">
        <v>1164.9209231876816</v>
      </c>
      <c r="D204" s="101">
        <v>1224.7013300476794</v>
      </c>
      <c r="E204" s="101">
        <v>1158.4612330238272</v>
      </c>
      <c r="F204" s="101">
        <v>1223.9217337617349</v>
      </c>
      <c r="G204" s="101">
        <v>1178.9259703469872</v>
      </c>
      <c r="H204" s="101">
        <v>1173.0451789855447</v>
      </c>
      <c r="I204" s="101">
        <v>1121.3357397545544</v>
      </c>
      <c r="J204" s="101">
        <v>1107.952384187588</v>
      </c>
      <c r="K204" s="101">
        <v>1098.4969175346289</v>
      </c>
      <c r="L204" s="101">
        <v>1165.486532702367</v>
      </c>
      <c r="M204" s="101">
        <v>1255.9769645267229</v>
      </c>
      <c r="N204" s="101">
        <v>1192.5037690337808</v>
      </c>
      <c r="O204" s="101">
        <v>1157.0737833191472</v>
      </c>
      <c r="P204" s="101">
        <v>1177.862993195135</v>
      </c>
      <c r="Q204" s="101">
        <v>1142.2707262421318</v>
      </c>
      <c r="R204" s="101">
        <v>1154.0887376116657</v>
      </c>
      <c r="S204" s="101">
        <v>1167.3565242448881</v>
      </c>
      <c r="T204" s="101">
        <v>1163.2871924257404</v>
      </c>
      <c r="U204" s="101">
        <v>1174.5019048727631</v>
      </c>
      <c r="V204" s="101">
        <v>1140.2427673498605</v>
      </c>
      <c r="W204" s="101">
        <v>1026.4176808622638</v>
      </c>
      <c r="DA204" s="131" t="s">
        <v>2442</v>
      </c>
    </row>
    <row r="205" spans="1:105" ht="12" customHeight="1" x14ac:dyDescent="0.25">
      <c r="A205" s="107" t="s">
        <v>121</v>
      </c>
      <c r="B205" s="104">
        <v>1189.4299229984128</v>
      </c>
      <c r="C205" s="104">
        <v>1164.9812020608342</v>
      </c>
      <c r="D205" s="104">
        <v>1224.8351398313564</v>
      </c>
      <c r="E205" s="104">
        <v>1158.6980517938202</v>
      </c>
      <c r="F205" s="104">
        <v>1224.1634163893805</v>
      </c>
      <c r="G205" s="104">
        <v>1179.1876297898575</v>
      </c>
      <c r="H205" s="104">
        <v>1173.2012821137369</v>
      </c>
      <c r="I205" s="104">
        <v>1121.3448214051018</v>
      </c>
      <c r="J205" s="104">
        <v>1106.9628624329155</v>
      </c>
      <c r="K205" s="104">
        <v>1097.5502395668614</v>
      </c>
      <c r="L205" s="104">
        <v>1164.7063134714238</v>
      </c>
      <c r="M205" s="104">
        <v>1254.8651648198472</v>
      </c>
      <c r="N205" s="104">
        <v>1191.8614309337759</v>
      </c>
      <c r="O205" s="104">
        <v>1157.0782327452214</v>
      </c>
      <c r="P205" s="104">
        <v>1179.0832057906869</v>
      </c>
      <c r="Q205" s="104">
        <v>1142.9194707882491</v>
      </c>
      <c r="R205" s="104">
        <v>1155.6474212882665</v>
      </c>
      <c r="S205" s="104">
        <v>1169.7991109432298</v>
      </c>
      <c r="T205" s="104">
        <v>1165.915452364145</v>
      </c>
      <c r="U205" s="104">
        <v>1175.5247899924618</v>
      </c>
      <c r="V205" s="104">
        <v>1141.0695338856153</v>
      </c>
      <c r="W205" s="104">
        <v>1028.5186298230565</v>
      </c>
      <c r="DA205" s="132" t="s">
        <v>2443</v>
      </c>
    </row>
    <row r="206" spans="1:105" ht="12" customHeight="1" x14ac:dyDescent="0.25">
      <c r="A206" s="108" t="s">
        <v>53</v>
      </c>
      <c r="B206" s="98">
        <v>214.31639367840165</v>
      </c>
      <c r="C206" s="98">
        <v>182.10555789739698</v>
      </c>
      <c r="D206" s="98">
        <v>225.34933303968077</v>
      </c>
      <c r="E206" s="98">
        <v>178.38979541587827</v>
      </c>
      <c r="F206" s="98">
        <v>236.045603650034</v>
      </c>
      <c r="G206" s="98">
        <v>193.83422291399384</v>
      </c>
      <c r="H206" s="98">
        <v>195.92412775327961</v>
      </c>
      <c r="I206" s="98">
        <v>188.51242145640123</v>
      </c>
      <c r="J206" s="98">
        <v>235.40567815241192</v>
      </c>
      <c r="K206" s="98">
        <v>195.80064481510718</v>
      </c>
      <c r="L206" s="98">
        <v>191.93798138852836</v>
      </c>
      <c r="M206" s="98">
        <v>244.5429662980624</v>
      </c>
      <c r="N206" s="98">
        <v>178.98868501444889</v>
      </c>
      <c r="O206" s="98">
        <v>171.01505292745492</v>
      </c>
      <c r="P206" s="98">
        <v>264.83800805187366</v>
      </c>
      <c r="Q206" s="98">
        <v>184.01237398531001</v>
      </c>
      <c r="R206" s="98">
        <v>179.14739339181355</v>
      </c>
      <c r="S206" s="98">
        <v>194.39265031991471</v>
      </c>
      <c r="T206" s="98">
        <v>174.92707395211625</v>
      </c>
      <c r="U206" s="98">
        <v>201.46998031228458</v>
      </c>
      <c r="V206" s="98">
        <v>180.76895896104392</v>
      </c>
      <c r="W206" s="98">
        <v>203.05862843807398</v>
      </c>
      <c r="DA206" s="63" t="s">
        <v>2444</v>
      </c>
    </row>
    <row r="207" spans="1:105" ht="12" customHeight="1" x14ac:dyDescent="0.25">
      <c r="A207" s="108" t="s">
        <v>52</v>
      </c>
      <c r="B207" s="98">
        <v>975.11352932001114</v>
      </c>
      <c r="C207" s="98">
        <v>982.87564416343719</v>
      </c>
      <c r="D207" s="98">
        <v>999.48580679167549</v>
      </c>
      <c r="E207" s="98">
        <v>980.30825637794214</v>
      </c>
      <c r="F207" s="98">
        <v>988.1178127393465</v>
      </c>
      <c r="G207" s="98">
        <v>985.35340687586381</v>
      </c>
      <c r="H207" s="98">
        <v>977.27715436045719</v>
      </c>
      <c r="I207" s="98">
        <v>932.83239994870053</v>
      </c>
      <c r="J207" s="98">
        <v>871.55718428050363</v>
      </c>
      <c r="K207" s="98">
        <v>901.74959475175433</v>
      </c>
      <c r="L207" s="98">
        <v>972.76833208289565</v>
      </c>
      <c r="M207" s="98">
        <v>1010.3221985217849</v>
      </c>
      <c r="N207" s="98">
        <v>1012.8727459193271</v>
      </c>
      <c r="O207" s="98">
        <v>986.06317981776658</v>
      </c>
      <c r="P207" s="98">
        <v>914.2451977388132</v>
      </c>
      <c r="Q207" s="98">
        <v>958.90709680293912</v>
      </c>
      <c r="R207" s="98">
        <v>976.50002789645305</v>
      </c>
      <c r="S207" s="98">
        <v>975.40646062331518</v>
      </c>
      <c r="T207" s="98">
        <v>990.98837841202896</v>
      </c>
      <c r="U207" s="98">
        <v>974.0548096801773</v>
      </c>
      <c r="V207" s="98">
        <v>960.30057492457149</v>
      </c>
      <c r="W207" s="98">
        <v>825.46000138498266</v>
      </c>
      <c r="DA207" s="63" t="s">
        <v>2445</v>
      </c>
    </row>
    <row r="208" spans="1:105" ht="12" customHeight="1" x14ac:dyDescent="0.25">
      <c r="A208" s="121" t="s">
        <v>54</v>
      </c>
      <c r="B208" s="122">
        <v>620.22209615904274</v>
      </c>
      <c r="C208" s="122">
        <v>632.13689540347639</v>
      </c>
      <c r="D208" s="122">
        <v>640.75071529534978</v>
      </c>
      <c r="E208" s="122">
        <v>601.7976828057989</v>
      </c>
      <c r="F208" s="122">
        <v>690.63899709729117</v>
      </c>
      <c r="G208" s="122">
        <v>592.5824065826813</v>
      </c>
      <c r="H208" s="122">
        <v>615.48638837179794</v>
      </c>
      <c r="I208" s="122">
        <v>567.69417386505449</v>
      </c>
      <c r="J208" s="122">
        <v>526.19587105488733</v>
      </c>
      <c r="K208" s="122">
        <v>520.34133009294112</v>
      </c>
      <c r="L208" s="122">
        <v>494.49774265578179</v>
      </c>
      <c r="M208" s="122">
        <v>496.78851972189301</v>
      </c>
      <c r="N208" s="122">
        <v>434.54362381236064</v>
      </c>
      <c r="O208" s="122">
        <v>470.00008157757162</v>
      </c>
      <c r="P208" s="122">
        <v>427.30278907943909</v>
      </c>
      <c r="Q208" s="122">
        <v>439.82015935775468</v>
      </c>
      <c r="R208" s="122">
        <v>442.01509354982284</v>
      </c>
      <c r="S208" s="122">
        <v>506.23278014304555</v>
      </c>
      <c r="T208" s="122">
        <v>509.14749493230164</v>
      </c>
      <c r="U208" s="122">
        <v>505.78742966486823</v>
      </c>
      <c r="V208" s="122">
        <v>520.64340261385883</v>
      </c>
      <c r="W208" s="122">
        <v>503.28410162172554</v>
      </c>
      <c r="DA208" s="130" t="s">
        <v>2446</v>
      </c>
    </row>
    <row r="209" spans="1:105" ht="12" customHeight="1" x14ac:dyDescent="0.25">
      <c r="A209" s="97" t="s">
        <v>50</v>
      </c>
      <c r="B209" s="98">
        <v>637.52383983748689</v>
      </c>
      <c r="C209" s="98">
        <v>622.77756623039704</v>
      </c>
      <c r="D209" s="98">
        <v>633.04125338797974</v>
      </c>
      <c r="E209" s="98">
        <v>619.58650443156819</v>
      </c>
      <c r="F209" s="98">
        <v>665.08757673550713</v>
      </c>
      <c r="G209" s="98">
        <v>622.98550292700781</v>
      </c>
      <c r="H209" s="98">
        <v>598.81282251254277</v>
      </c>
      <c r="I209" s="98">
        <v>546.25987320842557</v>
      </c>
      <c r="J209" s="98">
        <v>536.32148860633765</v>
      </c>
      <c r="K209" s="98">
        <v>510.17487913417472</v>
      </c>
      <c r="L209" s="98">
        <v>497.95189377602532</v>
      </c>
      <c r="M209" s="98">
        <v>509.88287435796133</v>
      </c>
      <c r="N209" s="98">
        <v>442.16625102660197</v>
      </c>
      <c r="O209" s="98">
        <v>441.24945168455099</v>
      </c>
      <c r="P209" s="98">
        <v>454.6377287560079</v>
      </c>
      <c r="Q209" s="98">
        <v>434.39738910829135</v>
      </c>
      <c r="R209" s="98">
        <v>453.43827711022271</v>
      </c>
      <c r="S209" s="98">
        <v>492.76201375199162</v>
      </c>
      <c r="T209" s="98">
        <v>509.45227254030283</v>
      </c>
      <c r="U209" s="98">
        <v>507.59430024768358</v>
      </c>
      <c r="V209" s="98">
        <v>518.59599156619049</v>
      </c>
      <c r="W209" s="98">
        <v>502.08421418910001</v>
      </c>
      <c r="DA209" s="63" t="s">
        <v>2447</v>
      </c>
    </row>
    <row r="210" spans="1:105" ht="12" customHeight="1" x14ac:dyDescent="0.25">
      <c r="A210" s="109" t="s">
        <v>120</v>
      </c>
      <c r="B210" s="33">
        <v>608.74376218958537</v>
      </c>
      <c r="C210" s="33">
        <v>638.10964156077762</v>
      </c>
      <c r="D210" s="33">
        <v>645.57913003454576</v>
      </c>
      <c r="E210" s="33">
        <v>590.40040613402039</v>
      </c>
      <c r="F210" s="33">
        <v>707.19256198578637</v>
      </c>
      <c r="G210" s="33">
        <v>574.37266800858833</v>
      </c>
      <c r="H210" s="33">
        <v>624.46715206643046</v>
      </c>
      <c r="I210" s="33">
        <v>578.52179797713188</v>
      </c>
      <c r="J210" s="33">
        <v>520.40564754286538</v>
      </c>
      <c r="K210" s="33">
        <v>526.33457914558289</v>
      </c>
      <c r="L210" s="33">
        <v>492.45178746609474</v>
      </c>
      <c r="M210" s="33">
        <v>489.08885638264911</v>
      </c>
      <c r="N210" s="33">
        <v>429.87532226084443</v>
      </c>
      <c r="O210" s="33">
        <v>487.64567968583299</v>
      </c>
      <c r="P210" s="33">
        <v>410.52906136653075</v>
      </c>
      <c r="Q210" s="33">
        <v>442.95743759237098</v>
      </c>
      <c r="R210" s="33">
        <v>435.68717722893911</v>
      </c>
      <c r="S210" s="33">
        <v>513.18905580538467</v>
      </c>
      <c r="T210" s="33">
        <v>508.994121176899</v>
      </c>
      <c r="U210" s="33">
        <v>504.91812016667097</v>
      </c>
      <c r="V210" s="33">
        <v>521.59911031444051</v>
      </c>
      <c r="W210" s="33">
        <v>503.83094254331127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2594.4641142640667</v>
      </c>
      <c r="C212" s="117">
        <f t="shared" si="101"/>
        <v>2650.5886121051617</v>
      </c>
      <c r="D212" s="117">
        <f t="shared" si="101"/>
        <v>2686.7242133383074</v>
      </c>
      <c r="E212" s="117">
        <f t="shared" si="101"/>
        <v>3010.4519135694286</v>
      </c>
      <c r="F212" s="117">
        <f t="shared" si="101"/>
        <v>2933.7732541435394</v>
      </c>
      <c r="G212" s="117">
        <f t="shared" si="101"/>
        <v>3263.8498918918867</v>
      </c>
      <c r="H212" s="117">
        <f t="shared" si="101"/>
        <v>2966.1467519589814</v>
      </c>
      <c r="I212" s="117">
        <f t="shared" si="101"/>
        <v>2890.5206227977837</v>
      </c>
      <c r="J212" s="117">
        <f t="shared" si="101"/>
        <v>3225.5635587117945</v>
      </c>
      <c r="K212" s="117">
        <f t="shared" si="101"/>
        <v>3119.5878269299142</v>
      </c>
      <c r="L212" s="117">
        <f t="shared" si="101"/>
        <v>3196.1324881743603</v>
      </c>
      <c r="M212" s="117">
        <f t="shared" si="101"/>
        <v>2807.0266633043957</v>
      </c>
      <c r="N212" s="117">
        <f t="shared" si="101"/>
        <v>2916.2428766841363</v>
      </c>
      <c r="O212" s="117">
        <f t="shared" si="101"/>
        <v>2926.9441193222392</v>
      </c>
      <c r="P212" s="117">
        <f t="shared" si="101"/>
        <v>2562.6597066775289</v>
      </c>
      <c r="Q212" s="117">
        <f t="shared" si="101"/>
        <v>2620.2942211106974</v>
      </c>
      <c r="R212" s="117">
        <f t="shared" ref="R212:V212" si="102">R213+R216+R218+R227</f>
        <v>2688.449521909869</v>
      </c>
      <c r="S212" s="117">
        <f t="shared" si="102"/>
        <v>2729.2275941039552</v>
      </c>
      <c r="T212" s="117">
        <f t="shared" si="102"/>
        <v>2568.7903036505113</v>
      </c>
      <c r="U212" s="117">
        <f t="shared" si="102"/>
        <v>2553.4904362774296</v>
      </c>
      <c r="V212" s="117">
        <f t="shared" si="102"/>
        <v>2446.9208170091147</v>
      </c>
      <c r="W212" s="117">
        <f t="shared" ref="W212" si="103">W213+W216+W218+W227</f>
        <v>2621.979572436635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2260.6675117537629</v>
      </c>
      <c r="C213" s="122">
        <f t="shared" si="104"/>
        <v>2323.3572399233149</v>
      </c>
      <c r="D213" s="122">
        <f t="shared" si="104"/>
        <v>2373.2544717038572</v>
      </c>
      <c r="E213" s="122">
        <f t="shared" si="104"/>
        <v>2709.6590936606121</v>
      </c>
      <c r="F213" s="122">
        <f t="shared" si="104"/>
        <v>2605.0032612805203</v>
      </c>
      <c r="G213" s="122">
        <f t="shared" si="104"/>
        <v>2993.5157573820857</v>
      </c>
      <c r="H213" s="122">
        <f t="shared" si="104"/>
        <v>2743.4277465051141</v>
      </c>
      <c r="I213" s="122">
        <f t="shared" si="104"/>
        <v>2711.5021085769813</v>
      </c>
      <c r="J213" s="122">
        <f t="shared" si="104"/>
        <v>3052.3422650339535</v>
      </c>
      <c r="K213" s="122">
        <f t="shared" si="104"/>
        <v>2948.8609712396055</v>
      </c>
      <c r="L213" s="122">
        <f t="shared" si="104"/>
        <v>3020.8186841441247</v>
      </c>
      <c r="M213" s="122">
        <f t="shared" si="104"/>
        <v>2615.5772982957551</v>
      </c>
      <c r="N213" s="122">
        <f t="shared" si="104"/>
        <v>2745.7671449948502</v>
      </c>
      <c r="O213" s="122">
        <f t="shared" si="104"/>
        <v>2766.5208853723598</v>
      </c>
      <c r="P213" s="122">
        <f t="shared" si="104"/>
        <v>2414.6195434637166</v>
      </c>
      <c r="Q213" s="122">
        <f t="shared" si="104"/>
        <v>2479.8083622516679</v>
      </c>
      <c r="R213" s="122">
        <f t="shared" ref="R213:V213" si="105">SUM(R214:R215)</f>
        <v>2546.033148083668</v>
      </c>
      <c r="S213" s="122">
        <f t="shared" si="105"/>
        <v>2583.0994485417104</v>
      </c>
      <c r="T213" s="122">
        <f t="shared" si="105"/>
        <v>2420.9649498436711</v>
      </c>
      <c r="U213" s="122">
        <f t="shared" si="105"/>
        <v>2412.4587726072741</v>
      </c>
      <c r="V213" s="122">
        <f t="shared" si="105"/>
        <v>2307.5476264590438</v>
      </c>
      <c r="W213" s="122">
        <f t="shared" ref="W213" si="106">SUM(W214:W215)</f>
        <v>2489.636369039576</v>
      </c>
      <c r="DA213" s="130" t="s">
        <v>2600</v>
      </c>
    </row>
    <row r="214" spans="1:105" ht="12" customHeight="1" x14ac:dyDescent="0.25">
      <c r="A214" s="97" t="s">
        <v>74</v>
      </c>
      <c r="B214" s="98">
        <v>2260.6675117537629</v>
      </c>
      <c r="C214" s="98">
        <v>2323.3572399233149</v>
      </c>
      <c r="D214" s="98">
        <v>2373.2544717038572</v>
      </c>
      <c r="E214" s="98">
        <v>2709.6590936606121</v>
      </c>
      <c r="F214" s="98">
        <v>2605.0032612805203</v>
      </c>
      <c r="G214" s="98">
        <v>2993.5157573820857</v>
      </c>
      <c r="H214" s="98">
        <v>2743.4277465051141</v>
      </c>
      <c r="I214" s="98">
        <v>2711.5021085769813</v>
      </c>
      <c r="J214" s="98">
        <v>3052.3422650339535</v>
      </c>
      <c r="K214" s="98">
        <v>2948.8609712396055</v>
      </c>
      <c r="L214" s="98">
        <v>3020.8186841441247</v>
      </c>
      <c r="M214" s="98">
        <v>2615.5772982957551</v>
      </c>
      <c r="N214" s="98">
        <v>2745.7671449948502</v>
      </c>
      <c r="O214" s="98">
        <v>2766.5208853723598</v>
      </c>
      <c r="P214" s="98">
        <v>2414.6195434637166</v>
      </c>
      <c r="Q214" s="98">
        <v>2479.8083622516679</v>
      </c>
      <c r="R214" s="98">
        <v>2546.033148083668</v>
      </c>
      <c r="S214" s="98">
        <v>2583.0994485417104</v>
      </c>
      <c r="T214" s="98">
        <v>2420.9649498436711</v>
      </c>
      <c r="U214" s="98">
        <v>2412.4587726072741</v>
      </c>
      <c r="V214" s="98">
        <v>2307.5476264590438</v>
      </c>
      <c r="W214" s="98">
        <v>2489.636369039576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240.27960999029315</v>
      </c>
      <c r="C218" s="122">
        <v>238.0925434592333</v>
      </c>
      <c r="D218" s="122">
        <v>224.00530653492112</v>
      </c>
      <c r="E218" s="122">
        <v>212.14344727159084</v>
      </c>
      <c r="F218" s="122">
        <v>233.13856903069396</v>
      </c>
      <c r="G218" s="122">
        <v>185.1528122951583</v>
      </c>
      <c r="H218" s="122">
        <v>146.38509298775458</v>
      </c>
      <c r="I218" s="122">
        <v>112.33578178945662</v>
      </c>
      <c r="J218" s="122">
        <v>102.27037071926806</v>
      </c>
      <c r="K218" s="122">
        <v>101.93749313765598</v>
      </c>
      <c r="L218" s="122">
        <v>107.98590984773185</v>
      </c>
      <c r="M218" s="122">
        <v>122.83861879190324</v>
      </c>
      <c r="N218" s="122">
        <v>109.4585448629142</v>
      </c>
      <c r="O218" s="122">
        <v>99.461248768069211</v>
      </c>
      <c r="P218" s="122">
        <v>85.240340426988695</v>
      </c>
      <c r="Q218" s="122">
        <v>82.659855576743126</v>
      </c>
      <c r="R218" s="122">
        <v>83.71667531681581</v>
      </c>
      <c r="S218" s="122">
        <v>85.205629759723692</v>
      </c>
      <c r="T218" s="122">
        <v>85.940526566705614</v>
      </c>
      <c r="U218" s="122">
        <v>81.249052518097955</v>
      </c>
      <c r="V218" s="122">
        <v>79.599235911176791</v>
      </c>
      <c r="W218" s="122">
        <v>75.477327004164309</v>
      </c>
      <c r="DA218" s="130" t="s">
        <v>2605</v>
      </c>
    </row>
    <row r="219" spans="1:105" ht="12" customHeight="1" x14ac:dyDescent="0.25">
      <c r="A219" s="97" t="s">
        <v>141</v>
      </c>
      <c r="B219" s="98">
        <v>474.70496718420566</v>
      </c>
      <c r="C219" s="98">
        <v>480.94084983567961</v>
      </c>
      <c r="D219" s="98">
        <v>473.96243336156732</v>
      </c>
      <c r="E219" s="98">
        <v>465.8643248098092</v>
      </c>
      <c r="F219" s="98">
        <v>525.03841651648611</v>
      </c>
      <c r="G219" s="98">
        <v>476.57324194146759</v>
      </c>
      <c r="H219" s="98">
        <v>463.06745996585704</v>
      </c>
      <c r="I219" s="98">
        <v>424.40859892386874</v>
      </c>
      <c r="J219" s="98">
        <v>407.17823807063053</v>
      </c>
      <c r="K219" s="98">
        <v>412.62626031692781</v>
      </c>
      <c r="L219" s="98">
        <v>442.73501647096964</v>
      </c>
      <c r="M219" s="98">
        <v>492.01311691286406</v>
      </c>
      <c r="N219" s="98">
        <v>455.66025347398306</v>
      </c>
      <c r="O219" s="98">
        <v>435.17393435736255</v>
      </c>
      <c r="P219" s="98">
        <v>396.66063388891536</v>
      </c>
      <c r="Q219" s="98">
        <v>399.63554730642875</v>
      </c>
      <c r="R219" s="98">
        <v>397.48705332095483</v>
      </c>
      <c r="S219" s="98">
        <v>394.149597904438</v>
      </c>
      <c r="T219" s="98">
        <v>383.14738528853093</v>
      </c>
      <c r="U219" s="98">
        <v>355.68281668569841</v>
      </c>
      <c r="V219" s="98">
        <v>339.71467240773745</v>
      </c>
      <c r="W219" s="98">
        <v>313.77165407536057</v>
      </c>
      <c r="DA219" s="63" t="s">
        <v>2606</v>
      </c>
    </row>
    <row r="220" spans="1:105" ht="12" customHeight="1" x14ac:dyDescent="0.25">
      <c r="A220" s="97" t="s">
        <v>140</v>
      </c>
      <c r="B220" s="98">
        <v>85.523979833468857</v>
      </c>
      <c r="C220" s="98">
        <v>75.051423230365245</v>
      </c>
      <c r="D220" s="98">
        <v>86.943537219779643</v>
      </c>
      <c r="E220" s="98">
        <v>71.409702782016481</v>
      </c>
      <c r="F220" s="98">
        <v>100.580959474301</v>
      </c>
      <c r="G220" s="98">
        <v>77.759573234035173</v>
      </c>
      <c r="H220" s="98">
        <v>76.983892199010469</v>
      </c>
      <c r="I220" s="98">
        <v>71.018945727439416</v>
      </c>
      <c r="J220" s="98">
        <v>85.556807705650755</v>
      </c>
      <c r="K220" s="98">
        <v>72.933023740534807</v>
      </c>
      <c r="L220" s="98">
        <v>72.457540305654732</v>
      </c>
      <c r="M220" s="98">
        <v>95.45129388192197</v>
      </c>
      <c r="N220" s="98">
        <v>68.548194639079711</v>
      </c>
      <c r="O220" s="98">
        <v>64.735049905240132</v>
      </c>
      <c r="P220" s="98">
        <v>87.71419197325649</v>
      </c>
      <c r="Q220" s="98">
        <v>63.53489564744649</v>
      </c>
      <c r="R220" s="98">
        <v>60.95311431702423</v>
      </c>
      <c r="S220" s="98">
        <v>64.80602863382434</v>
      </c>
      <c r="T220" s="98">
        <v>57.562007984311172</v>
      </c>
      <c r="U220" s="98">
        <v>60.854803072183827</v>
      </c>
      <c r="V220" s="98">
        <v>53.879482165216309</v>
      </c>
      <c r="W220" s="98">
        <v>60.94710323972938</v>
      </c>
      <c r="DA220" s="63" t="s">
        <v>2607</v>
      </c>
    </row>
    <row r="221" spans="1:105" ht="12" customHeight="1" x14ac:dyDescent="0.25">
      <c r="A221" s="100" t="s">
        <v>50</v>
      </c>
      <c r="B221" s="101">
        <v>85.523979833468857</v>
      </c>
      <c r="C221" s="101">
        <v>75.051423230365245</v>
      </c>
      <c r="D221" s="101">
        <v>86.943537219779643</v>
      </c>
      <c r="E221" s="101">
        <v>71.409702782016481</v>
      </c>
      <c r="F221" s="101">
        <v>100.580959474301</v>
      </c>
      <c r="G221" s="101">
        <v>77.759573234035173</v>
      </c>
      <c r="H221" s="101">
        <v>76.983892199010469</v>
      </c>
      <c r="I221" s="101">
        <v>71.018945727439416</v>
      </c>
      <c r="J221" s="101">
        <v>85.556807705650755</v>
      </c>
      <c r="K221" s="101">
        <v>72.933023740534807</v>
      </c>
      <c r="L221" s="101">
        <v>72.457540305654732</v>
      </c>
      <c r="M221" s="101">
        <v>95.45129388192197</v>
      </c>
      <c r="N221" s="101">
        <v>68.548194639079711</v>
      </c>
      <c r="O221" s="101">
        <v>64.735049905240132</v>
      </c>
      <c r="P221" s="101">
        <v>87.71419197325649</v>
      </c>
      <c r="Q221" s="101">
        <v>63.53489564744649</v>
      </c>
      <c r="R221" s="101">
        <v>60.95311431702423</v>
      </c>
      <c r="S221" s="101">
        <v>64.80602863382434</v>
      </c>
      <c r="T221" s="101">
        <v>57.562007984311172</v>
      </c>
      <c r="U221" s="101">
        <v>60.854803072183827</v>
      </c>
      <c r="V221" s="101">
        <v>53.879482165216309</v>
      </c>
      <c r="W221" s="101">
        <v>60.94710323972938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93.516992520010731</v>
      </c>
      <c r="C227" s="122">
        <v>89.138828722613766</v>
      </c>
      <c r="D227" s="122">
        <v>89.46443509952887</v>
      </c>
      <c r="E227" s="122">
        <v>88.649372637225568</v>
      </c>
      <c r="F227" s="122">
        <v>95.631423832325126</v>
      </c>
      <c r="G227" s="122">
        <v>85.181322214642705</v>
      </c>
      <c r="H227" s="122">
        <v>76.333912466112679</v>
      </c>
      <c r="I227" s="122">
        <v>66.682732431345613</v>
      </c>
      <c r="J227" s="122">
        <v>70.950922958573031</v>
      </c>
      <c r="K227" s="122">
        <v>68.789362552652406</v>
      </c>
      <c r="L227" s="122">
        <v>67.327894182503684</v>
      </c>
      <c r="M227" s="122">
        <v>68.610746216737326</v>
      </c>
      <c r="N227" s="122">
        <v>61.017186826371777</v>
      </c>
      <c r="O227" s="122">
        <v>60.961985181810135</v>
      </c>
      <c r="P227" s="122">
        <v>62.799822786823846</v>
      </c>
      <c r="Q227" s="122">
        <v>57.826003282286216</v>
      </c>
      <c r="R227" s="122">
        <v>58.699698509385222</v>
      </c>
      <c r="S227" s="122">
        <v>60.922515802520991</v>
      </c>
      <c r="T227" s="122">
        <v>61.884827240134882</v>
      </c>
      <c r="U227" s="122">
        <v>59.782611152057441</v>
      </c>
      <c r="V227" s="122">
        <v>59.77395463889389</v>
      </c>
      <c r="W227" s="122">
        <v>56.865876392894698</v>
      </c>
      <c r="DA227" s="130" t="s">
        <v>2614</v>
      </c>
    </row>
    <row r="228" spans="1:105" ht="12" customHeight="1" x14ac:dyDescent="0.25">
      <c r="A228" s="97" t="s">
        <v>50</v>
      </c>
      <c r="B228" s="98">
        <v>234.47882883402465</v>
      </c>
      <c r="C228" s="98">
        <v>228.81990977740691</v>
      </c>
      <c r="D228" s="98">
        <v>232.31104039737392</v>
      </c>
      <c r="E228" s="98">
        <v>227.0129416277716</v>
      </c>
      <c r="F228" s="98">
        <v>243.24426291533902</v>
      </c>
      <c r="G228" s="98">
        <v>227.40060424834462</v>
      </c>
      <c r="H228" s="98">
        <v>218.05443424746267</v>
      </c>
      <c r="I228" s="98">
        <v>198.68747518416615</v>
      </c>
      <c r="J228" s="98">
        <v>195.02591061825407</v>
      </c>
      <c r="K228" s="98">
        <v>185.47793576789138</v>
      </c>
      <c r="L228" s="98">
        <v>180.99642528542336</v>
      </c>
      <c r="M228" s="98">
        <v>185.2929183096625</v>
      </c>
      <c r="N228" s="98">
        <v>160.64898303886923</v>
      </c>
      <c r="O228" s="98">
        <v>160.28961707916375</v>
      </c>
      <c r="P228" s="98">
        <v>165.14018486722063</v>
      </c>
      <c r="Q228" s="98">
        <v>157.77797017657497</v>
      </c>
      <c r="R228" s="98">
        <v>164.66466343787002</v>
      </c>
      <c r="S228" s="98">
        <v>178.89842966317121</v>
      </c>
      <c r="T228" s="98">
        <v>184.85964498720907</v>
      </c>
      <c r="U228" s="98">
        <v>184.04151051821921</v>
      </c>
      <c r="V228" s="98">
        <v>187.82760013742569</v>
      </c>
      <c r="W228" s="98">
        <v>181.64192685964588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141.08567796767758</v>
      </c>
      <c r="C231" s="118">
        <f t="shared" si="108"/>
        <v>144.09546571652973</v>
      </c>
      <c r="D231" s="118">
        <f t="shared" si="108"/>
        <v>146.71301799664263</v>
      </c>
      <c r="E231" s="118">
        <f t="shared" si="108"/>
        <v>161.93584598771497</v>
      </c>
      <c r="F231" s="118">
        <f t="shared" si="108"/>
        <v>159.23183979750516</v>
      </c>
      <c r="G231" s="118">
        <f t="shared" si="108"/>
        <v>174.48401029346081</v>
      </c>
      <c r="H231" s="118">
        <f t="shared" si="108"/>
        <v>161.88989848706311</v>
      </c>
      <c r="I231" s="118">
        <f t="shared" si="108"/>
        <v>157.96969463649859</v>
      </c>
      <c r="J231" s="118">
        <f t="shared" si="108"/>
        <v>173.19286290822723</v>
      </c>
      <c r="K231" s="118">
        <f t="shared" si="108"/>
        <v>167.72455963698218</v>
      </c>
      <c r="L231" s="118">
        <f t="shared" si="108"/>
        <v>171.30613098579224</v>
      </c>
      <c r="M231" s="118">
        <f t="shared" si="108"/>
        <v>153.34996913087281</v>
      </c>
      <c r="N231" s="118">
        <f t="shared" si="108"/>
        <v>157.39871231439778</v>
      </c>
      <c r="O231" s="118">
        <f t="shared" si="108"/>
        <v>156.94394966683652</v>
      </c>
      <c r="P231" s="118">
        <f t="shared" si="108"/>
        <v>138.57428184262142</v>
      </c>
      <c r="Q231" s="118">
        <f t="shared" si="108"/>
        <v>141.20966294300581</v>
      </c>
      <c r="R231" s="118">
        <f t="shared" ref="R231:V231" si="109">R232+R235+R237+R246</f>
        <v>143.4309847169387</v>
      </c>
      <c r="S231" s="118">
        <f t="shared" si="109"/>
        <v>145.8795851635534</v>
      </c>
      <c r="T231" s="118">
        <f t="shared" si="109"/>
        <v>137.19918468406968</v>
      </c>
      <c r="U231" s="118">
        <f t="shared" si="109"/>
        <v>136.05818518973516</v>
      </c>
      <c r="V231" s="118">
        <f t="shared" si="109"/>
        <v>129.7742386274081</v>
      </c>
      <c r="W231" s="118">
        <f t="shared" ref="W231" si="110">W232+W235+W237+W246</f>
        <v>135.84002557551122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109.47810662187318</v>
      </c>
      <c r="C232" s="123">
        <f t="shared" si="111"/>
        <v>112.44063211268191</v>
      </c>
      <c r="D232" s="123">
        <f t="shared" si="111"/>
        <v>114.79283744576267</v>
      </c>
      <c r="E232" s="123">
        <f t="shared" si="111"/>
        <v>130.82835297223895</v>
      </c>
      <c r="F232" s="123">
        <f t="shared" si="111"/>
        <v>125.73817906795976</v>
      </c>
      <c r="G232" s="123">
        <f t="shared" si="111"/>
        <v>144.29492045027129</v>
      </c>
      <c r="H232" s="123">
        <f t="shared" si="111"/>
        <v>132.05395853268877</v>
      </c>
      <c r="I232" s="123">
        <f t="shared" si="111"/>
        <v>130.31903441943925</v>
      </c>
      <c r="J232" s="123">
        <f t="shared" si="111"/>
        <v>146.42422606786141</v>
      </c>
      <c r="K232" s="123">
        <f t="shared" si="111"/>
        <v>141.19082369181567</v>
      </c>
      <c r="L232" s="123">
        <f t="shared" si="111"/>
        <v>144.44423620482164</v>
      </c>
      <c r="M232" s="123">
        <f t="shared" si="111"/>
        <v>124.76687834678314</v>
      </c>
      <c r="N232" s="123">
        <f t="shared" si="111"/>
        <v>130.5860204767273</v>
      </c>
      <c r="O232" s="123">
        <f t="shared" si="111"/>
        <v>131.34561735877611</v>
      </c>
      <c r="P232" s="123">
        <f t="shared" si="111"/>
        <v>114.19579014253793</v>
      </c>
      <c r="Q232" s="123">
        <f t="shared" si="111"/>
        <v>116.78866563401044</v>
      </c>
      <c r="R232" s="123">
        <f t="shared" ref="R232:V232" si="112">SUM(R233:R234)</f>
        <v>119.53623458566888</v>
      </c>
      <c r="S232" s="123">
        <f t="shared" si="112"/>
        <v>120.8840999873739</v>
      </c>
      <c r="T232" s="123">
        <f t="shared" si="112"/>
        <v>112.87606450646868</v>
      </c>
      <c r="U232" s="123">
        <f t="shared" si="112"/>
        <v>112.07993986761845</v>
      </c>
      <c r="V232" s="123">
        <f t="shared" si="112"/>
        <v>106.78235036329649</v>
      </c>
      <c r="W232" s="123">
        <f t="shared" ref="W232" si="113">SUM(W233:W234)</f>
        <v>114.68798913065011</v>
      </c>
      <c r="DA232" s="130" t="s">
        <v>2768</v>
      </c>
    </row>
    <row r="233" spans="1:105" ht="12" customHeight="1" x14ac:dyDescent="0.25">
      <c r="A233" s="97" t="s">
        <v>74</v>
      </c>
      <c r="B233" s="99">
        <v>108.17741898108179</v>
      </c>
      <c r="C233" s="99">
        <v>111.13407319436456</v>
      </c>
      <c r="D233" s="99">
        <v>113.46995686564799</v>
      </c>
      <c r="E233" s="99">
        <v>129.45978942605737</v>
      </c>
      <c r="F233" s="99">
        <v>124.33884361772996</v>
      </c>
      <c r="G233" s="99">
        <v>142.69310151946922</v>
      </c>
      <c r="H233" s="99">
        <v>130.61065937555625</v>
      </c>
      <c r="I233" s="99">
        <v>128.90650075528393</v>
      </c>
      <c r="J233" s="99">
        <v>144.87556456790159</v>
      </c>
      <c r="K233" s="99">
        <v>139.68851257688411</v>
      </c>
      <c r="L233" s="99">
        <v>142.83309098700383</v>
      </c>
      <c r="M233" s="99">
        <v>123.34585473955339</v>
      </c>
      <c r="N233" s="99">
        <v>129.13857664402977</v>
      </c>
      <c r="O233" s="99">
        <v>129.73721842981391</v>
      </c>
      <c r="P233" s="99">
        <v>112.75654249515992</v>
      </c>
      <c r="Q233" s="99">
        <v>115.44031640236007</v>
      </c>
      <c r="R233" s="99">
        <v>118.14385572145224</v>
      </c>
      <c r="S233" s="99">
        <v>119.46549211738868</v>
      </c>
      <c r="T233" s="99">
        <v>111.54303656253619</v>
      </c>
      <c r="U233" s="99">
        <v>110.72203278833371</v>
      </c>
      <c r="V233" s="99">
        <v>105.46833678291303</v>
      </c>
      <c r="W233" s="99">
        <v>113.29528536977443</v>
      </c>
      <c r="DA233" s="63" t="s">
        <v>2769</v>
      </c>
    </row>
    <row r="234" spans="1:105" ht="12" customHeight="1" x14ac:dyDescent="0.25">
      <c r="A234" s="97" t="s">
        <v>53</v>
      </c>
      <c r="B234" s="99">
        <v>1.3006876407913921</v>
      </c>
      <c r="C234" s="99">
        <v>1.3065589183173458</v>
      </c>
      <c r="D234" s="99">
        <v>1.3228805801146815</v>
      </c>
      <c r="E234" s="99">
        <v>1.3685635461815793</v>
      </c>
      <c r="F234" s="99">
        <v>1.3993354502298045</v>
      </c>
      <c r="G234" s="99">
        <v>1.6018189308020703</v>
      </c>
      <c r="H234" s="99">
        <v>1.4432991571325282</v>
      </c>
      <c r="I234" s="99">
        <v>1.4125336641553061</v>
      </c>
      <c r="J234" s="99">
        <v>1.5486614999598203</v>
      </c>
      <c r="K234" s="99">
        <v>1.5023111149315487</v>
      </c>
      <c r="L234" s="99">
        <v>1.6111452178178141</v>
      </c>
      <c r="M234" s="99">
        <v>1.4210236072297535</v>
      </c>
      <c r="N234" s="99">
        <v>1.4474438326975221</v>
      </c>
      <c r="O234" s="99">
        <v>1.6083989289621992</v>
      </c>
      <c r="P234" s="99">
        <v>1.4392476473780123</v>
      </c>
      <c r="Q234" s="99">
        <v>1.3483492316503791</v>
      </c>
      <c r="R234" s="99">
        <v>1.3923788642166322</v>
      </c>
      <c r="S234" s="99">
        <v>1.4186078699852243</v>
      </c>
      <c r="T234" s="99">
        <v>1.3330279439324879</v>
      </c>
      <c r="U234" s="99">
        <v>1.3579070792847452</v>
      </c>
      <c r="V234" s="99">
        <v>1.3140135803834643</v>
      </c>
      <c r="W234" s="99">
        <v>1.3927037608756763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0.3443032332368664</v>
      </c>
      <c r="C235" s="123">
        <f t="shared" si="114"/>
        <v>0.43549680689829962</v>
      </c>
      <c r="D235" s="123">
        <f t="shared" si="114"/>
        <v>0.36172342277583769</v>
      </c>
      <c r="E235" s="123">
        <f t="shared" si="114"/>
        <v>1.0394160962988941</v>
      </c>
      <c r="F235" s="123">
        <f t="shared" si="114"/>
        <v>0.40412235554004039</v>
      </c>
      <c r="G235" s="123">
        <f t="shared" si="114"/>
        <v>0.4212730104681186</v>
      </c>
      <c r="H235" s="123">
        <f t="shared" si="114"/>
        <v>0.5690214196265666</v>
      </c>
      <c r="I235" s="123">
        <f t="shared" si="114"/>
        <v>0.58311253297388044</v>
      </c>
      <c r="J235" s="123">
        <f t="shared" si="114"/>
        <v>0.81422905121179301</v>
      </c>
      <c r="K235" s="123">
        <f t="shared" si="114"/>
        <v>0.93442734302599295</v>
      </c>
      <c r="L235" s="123">
        <f t="shared" si="114"/>
        <v>0.77791568640896303</v>
      </c>
      <c r="M235" s="123">
        <f t="shared" si="114"/>
        <v>0.94211843815481167</v>
      </c>
      <c r="N235" s="123">
        <f t="shared" si="114"/>
        <v>1.5830688497873531</v>
      </c>
      <c r="O235" s="123">
        <f t="shared" si="114"/>
        <v>0.9150788859128659</v>
      </c>
      <c r="P235" s="123">
        <f t="shared" si="114"/>
        <v>0.66108281363782062</v>
      </c>
      <c r="Q235" s="123">
        <f t="shared" si="114"/>
        <v>1.2630419596307516</v>
      </c>
      <c r="R235" s="123">
        <f t="shared" si="114"/>
        <v>0.83795315612756316</v>
      </c>
      <c r="S235" s="123">
        <f t="shared" si="114"/>
        <v>1.2185233548720609</v>
      </c>
      <c r="T235" s="123">
        <f t="shared" si="114"/>
        <v>0.94259929304736922</v>
      </c>
      <c r="U235" s="123">
        <f t="shared" si="114"/>
        <v>1.163035695821385</v>
      </c>
      <c r="V235" s="123">
        <f t="shared" si="114"/>
        <v>0.90842967745634917</v>
      </c>
      <c r="W235" s="123">
        <f t="shared" si="114"/>
        <v>1.0775124516230368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0.3443032332368664</v>
      </c>
      <c r="C236" s="99">
        <f>RES_hhdet_fecs!C29</f>
        <v>0.43549680689829962</v>
      </c>
      <c r="D236" s="99">
        <f>RES_hhdet_fecs!D29</f>
        <v>0.36172342277583769</v>
      </c>
      <c r="E236" s="99">
        <f>RES_hhdet_fecs!E29</f>
        <v>1.0394160962988941</v>
      </c>
      <c r="F236" s="99">
        <f>RES_hhdet_fecs!F29</f>
        <v>0.40412235554004039</v>
      </c>
      <c r="G236" s="99">
        <f>RES_hhdet_fecs!G29</f>
        <v>0.4212730104681186</v>
      </c>
      <c r="H236" s="99">
        <f>RES_hhdet_fecs!H29</f>
        <v>0.5690214196265666</v>
      </c>
      <c r="I236" s="99">
        <f>RES_hhdet_fecs!I29</f>
        <v>0.58311253297388044</v>
      </c>
      <c r="J236" s="99">
        <f>RES_hhdet_fecs!J29</f>
        <v>0.81422905121179301</v>
      </c>
      <c r="K236" s="99">
        <f>RES_hhdet_fecs!K29</f>
        <v>0.93442734302599295</v>
      </c>
      <c r="L236" s="99">
        <f>RES_hhdet_fecs!L29</f>
        <v>0.77791568640896303</v>
      </c>
      <c r="M236" s="99">
        <f>RES_hhdet_fecs!M29</f>
        <v>0.94211843815481167</v>
      </c>
      <c r="N236" s="99">
        <f>RES_hhdet_fecs!N29</f>
        <v>1.5830688497873531</v>
      </c>
      <c r="O236" s="99">
        <f>RES_hhdet_fecs!O29</f>
        <v>0.9150788859128659</v>
      </c>
      <c r="P236" s="99">
        <f>RES_hhdet_fecs!P29</f>
        <v>0.66108281363782062</v>
      </c>
      <c r="Q236" s="99">
        <f>RES_hhdet_fecs!Q29</f>
        <v>1.2630419596307516</v>
      </c>
      <c r="R236" s="99">
        <f>RES_hhdet_fecs!R29</f>
        <v>0.83795315612756316</v>
      </c>
      <c r="S236" s="99">
        <f>RES_hhdet_fecs!S29</f>
        <v>1.2185233548720609</v>
      </c>
      <c r="T236" s="99">
        <f>RES_hhdet_fecs!T29</f>
        <v>0.94259929304736922</v>
      </c>
      <c r="U236" s="99">
        <f>RES_hhdet_fecs!U29</f>
        <v>1.163035695821385</v>
      </c>
      <c r="V236" s="99">
        <f>RES_hhdet_fecs!V29</f>
        <v>0.90842967745634917</v>
      </c>
      <c r="W236" s="99">
        <f>RES_hhdet_fecs!W29</f>
        <v>1.0775124516230368</v>
      </c>
      <c r="DA236" s="63" t="s">
        <v>2772</v>
      </c>
    </row>
    <row r="237" spans="1:105" ht="12" customHeight="1" x14ac:dyDescent="0.25">
      <c r="A237" s="121" t="s">
        <v>55</v>
      </c>
      <c r="B237" s="123">
        <v>21.568854857244389</v>
      </c>
      <c r="C237" s="123">
        <v>21.416067777268342</v>
      </c>
      <c r="D237" s="123">
        <v>21.652619398864616</v>
      </c>
      <c r="E237" s="123">
        <v>20.748237502377254</v>
      </c>
      <c r="F237" s="123">
        <v>22.489075833490116</v>
      </c>
      <c r="G237" s="123">
        <v>20.687589849927434</v>
      </c>
      <c r="H237" s="123">
        <v>20.000998230419537</v>
      </c>
      <c r="I237" s="123">
        <v>18.587065420426459</v>
      </c>
      <c r="J237" s="123">
        <v>18.024592991943372</v>
      </c>
      <c r="K237" s="123">
        <v>17.793938017206123</v>
      </c>
      <c r="L237" s="123">
        <v>18.668630712813272</v>
      </c>
      <c r="M237" s="123">
        <v>20.211057047732279</v>
      </c>
      <c r="N237" s="123">
        <v>18.750840978238564</v>
      </c>
      <c r="O237" s="123">
        <v>17.765571490100559</v>
      </c>
      <c r="P237" s="123">
        <v>17.393840519141357</v>
      </c>
      <c r="Q237" s="123">
        <v>16.755499758965534</v>
      </c>
      <c r="R237" s="123">
        <v>16.658880293571737</v>
      </c>
      <c r="S237" s="123">
        <v>16.576731467939876</v>
      </c>
      <c r="T237" s="123">
        <v>16.206331825209961</v>
      </c>
      <c r="U237" s="123">
        <v>15.794148661641984</v>
      </c>
      <c r="V237" s="123">
        <v>14.97280350501682</v>
      </c>
      <c r="W237" s="123">
        <v>13.301891568363022</v>
      </c>
      <c r="DA237" s="130" t="s">
        <v>2773</v>
      </c>
    </row>
    <row r="238" spans="1:105" ht="12" customHeight="1" x14ac:dyDescent="0.25">
      <c r="A238" s="97" t="s">
        <v>141</v>
      </c>
      <c r="B238" s="99">
        <v>22.71557310417964</v>
      </c>
      <c r="C238" s="99">
        <v>23.005035424325222</v>
      </c>
      <c r="D238" s="99">
        <v>22.661074701721038</v>
      </c>
      <c r="E238" s="99">
        <v>22.257669805065248</v>
      </c>
      <c r="F238" s="99">
        <v>25.060494370534283</v>
      </c>
      <c r="G238" s="99">
        <v>22.717005523060141</v>
      </c>
      <c r="H238" s="99">
        <v>22.045977466894378</v>
      </c>
      <c r="I238" s="99">
        <v>20.176649394693047</v>
      </c>
      <c r="J238" s="99">
        <v>19.326200012366517</v>
      </c>
      <c r="K238" s="99">
        <v>19.546241452544368</v>
      </c>
      <c r="L238" s="99">
        <v>20.933798914398384</v>
      </c>
      <c r="M238" s="99">
        <v>23.202441192707891</v>
      </c>
      <c r="N238" s="99">
        <v>21.430556001134736</v>
      </c>
      <c r="O238" s="99">
        <v>20.407673795343012</v>
      </c>
      <c r="P238" s="99">
        <v>18.523034712580031</v>
      </c>
      <c r="Q238" s="99">
        <v>18.603878722626259</v>
      </c>
      <c r="R238" s="99">
        <v>18.444635378782138</v>
      </c>
      <c r="S238" s="99">
        <v>18.228982901958222</v>
      </c>
      <c r="T238" s="99">
        <v>17.653053097211682</v>
      </c>
      <c r="U238" s="99">
        <v>16.324392747552995</v>
      </c>
      <c r="V238" s="99">
        <v>15.526934772122742</v>
      </c>
      <c r="W238" s="99">
        <v>14.278731437044266</v>
      </c>
      <c r="DA238" s="63" t="s">
        <v>2774</v>
      </c>
    </row>
    <row r="239" spans="1:105" ht="12" customHeight="1" x14ac:dyDescent="0.25">
      <c r="A239" s="97" t="s">
        <v>140</v>
      </c>
      <c r="B239" s="99">
        <v>14.573863178740439</v>
      </c>
      <c r="C239" s="99">
        <v>14.549503912912055</v>
      </c>
      <c r="D239" s="99">
        <v>14.632686205169845</v>
      </c>
      <c r="E239" s="99">
        <v>14.127047017158473</v>
      </c>
      <c r="F239" s="99">
        <v>16.389775226067229</v>
      </c>
      <c r="G239" s="99">
        <v>14.661922351754518</v>
      </c>
      <c r="H239" s="99">
        <v>14.380557496219685</v>
      </c>
      <c r="I239" s="99">
        <v>13.237541798320697</v>
      </c>
      <c r="J239" s="99">
        <v>13.027181290582616</v>
      </c>
      <c r="K239" s="99">
        <v>12.957855735961289</v>
      </c>
      <c r="L239" s="99">
        <v>13.820286705798633</v>
      </c>
      <c r="M239" s="99">
        <v>15.719621896842426</v>
      </c>
      <c r="N239" s="99">
        <v>14.284118710369055</v>
      </c>
      <c r="O239" s="99">
        <v>13.726958517801481</v>
      </c>
      <c r="P239" s="99">
        <v>13.057666334358528</v>
      </c>
      <c r="Q239" s="99">
        <v>12.852516029180949</v>
      </c>
      <c r="R239" s="99">
        <v>13.066640078139685</v>
      </c>
      <c r="S239" s="99">
        <v>13.387421817418147</v>
      </c>
      <c r="T239" s="99">
        <v>13.28249532521658</v>
      </c>
      <c r="U239" s="99">
        <v>12.717466759762948</v>
      </c>
      <c r="V239" s="99">
        <v>12.257337085284153</v>
      </c>
      <c r="W239" s="99">
        <v>11.513063181006647</v>
      </c>
      <c r="DA239" s="63" t="s">
        <v>2775</v>
      </c>
    </row>
    <row r="240" spans="1:105" ht="12" customHeight="1" x14ac:dyDescent="0.25">
      <c r="A240" s="100" t="s">
        <v>50</v>
      </c>
      <c r="B240" s="102">
        <v>4.0924918641386094</v>
      </c>
      <c r="C240" s="102">
        <v>3.5899646508515168</v>
      </c>
      <c r="D240" s="102">
        <v>4.1569412533298316</v>
      </c>
      <c r="E240" s="102">
        <v>3.411752093377951</v>
      </c>
      <c r="F240" s="102">
        <v>4.8008078826161684</v>
      </c>
      <c r="G240" s="102">
        <v>3.706596382608768</v>
      </c>
      <c r="H240" s="102">
        <v>3.6650926689133985</v>
      </c>
      <c r="I240" s="102">
        <v>3.3762849573656255</v>
      </c>
      <c r="J240" s="102">
        <v>4.0608456531809249</v>
      </c>
      <c r="K240" s="102">
        <v>3.454861284886964</v>
      </c>
      <c r="L240" s="102">
        <v>3.4260031896301348</v>
      </c>
      <c r="M240" s="102">
        <v>4.5013089223298053</v>
      </c>
      <c r="N240" s="102">
        <v>3.2239501092964189</v>
      </c>
      <c r="O240" s="102">
        <v>3.0357787479672842</v>
      </c>
      <c r="P240" s="102">
        <v>4.0960278986533973</v>
      </c>
      <c r="Q240" s="102">
        <v>2.957683572561403</v>
      </c>
      <c r="R240" s="102">
        <v>2.8284140562207036</v>
      </c>
      <c r="S240" s="102">
        <v>2.9972071370632682</v>
      </c>
      <c r="T240" s="102">
        <v>2.6521000073221304</v>
      </c>
      <c r="U240" s="102">
        <v>2.7929876263973799</v>
      </c>
      <c r="V240" s="102">
        <v>2.4626054541764613</v>
      </c>
      <c r="W240" s="102">
        <v>2.7735052154102267</v>
      </c>
      <c r="DA240" s="131" t="s">
        <v>2776</v>
      </c>
    </row>
    <row r="241" spans="1:105" ht="12" customHeight="1" x14ac:dyDescent="0.25">
      <c r="A241" s="103" t="s">
        <v>52</v>
      </c>
      <c r="B241" s="105">
        <v>10.481371314601828</v>
      </c>
      <c r="C241" s="105">
        <v>10.959539262060538</v>
      </c>
      <c r="D241" s="105">
        <v>10.475744951840014</v>
      </c>
      <c r="E241" s="105">
        <v>10.715294923780522</v>
      </c>
      <c r="F241" s="105">
        <v>11.58896734345106</v>
      </c>
      <c r="G241" s="105">
        <v>10.955325969145751</v>
      </c>
      <c r="H241" s="105">
        <v>10.715464827306286</v>
      </c>
      <c r="I241" s="105">
        <v>9.8612568409550736</v>
      </c>
      <c r="J241" s="105">
        <v>8.9663356374016914</v>
      </c>
      <c r="K241" s="105">
        <v>9.5029944510743256</v>
      </c>
      <c r="L241" s="105">
        <v>10.394283516168498</v>
      </c>
      <c r="M241" s="105">
        <v>11.218312974512624</v>
      </c>
      <c r="N241" s="105">
        <v>11.060168601072638</v>
      </c>
      <c r="O241" s="105">
        <v>10.6911797698342</v>
      </c>
      <c r="P241" s="105">
        <v>8.9616384357051313</v>
      </c>
      <c r="Q241" s="105">
        <v>9.8948324566195467</v>
      </c>
      <c r="R241" s="105">
        <v>10.23822602191898</v>
      </c>
      <c r="S241" s="105">
        <v>10.390214680354877</v>
      </c>
      <c r="T241" s="105">
        <v>10.630395317894449</v>
      </c>
      <c r="U241" s="105">
        <v>9.9244791333655673</v>
      </c>
      <c r="V241" s="105">
        <v>9.7947316311076893</v>
      </c>
      <c r="W241" s="105">
        <v>8.739557965596422</v>
      </c>
      <c r="DA241" s="132" t="s">
        <v>2777</v>
      </c>
    </row>
    <row r="242" spans="1:105" ht="12" customHeight="1" x14ac:dyDescent="0.25">
      <c r="A242" s="106" t="s">
        <v>122</v>
      </c>
      <c r="B242" s="102">
        <v>20.504934266900928</v>
      </c>
      <c r="C242" s="102">
        <v>19.977706571740931</v>
      </c>
      <c r="D242" s="102">
        <v>20.878943283621425</v>
      </c>
      <c r="E242" s="102">
        <v>19.625905876017615</v>
      </c>
      <c r="F242" s="102">
        <v>20.586149263654402</v>
      </c>
      <c r="G242" s="102">
        <v>19.637488433781094</v>
      </c>
      <c r="H242" s="102">
        <v>19.34639175670263</v>
      </c>
      <c r="I242" s="102">
        <v>18.394828788189354</v>
      </c>
      <c r="J242" s="102">
        <v>18.122128919678421</v>
      </c>
      <c r="K242" s="102">
        <v>17.902002961011625</v>
      </c>
      <c r="L242" s="102">
        <v>18.927169726922408</v>
      </c>
      <c r="M242" s="102">
        <v>20.280522230355061</v>
      </c>
      <c r="N242" s="102">
        <v>19.086937124134337</v>
      </c>
      <c r="O242" s="102">
        <v>18.27553055602786</v>
      </c>
      <c r="P242" s="102">
        <v>18.376223739709008</v>
      </c>
      <c r="Q242" s="102">
        <v>17.563350325069319</v>
      </c>
      <c r="R242" s="102">
        <v>17.521345488588068</v>
      </c>
      <c r="S242" s="102">
        <v>17.485950673800659</v>
      </c>
      <c r="T242" s="102">
        <v>17.135005994371827</v>
      </c>
      <c r="U242" s="102">
        <v>16.946844369003912</v>
      </c>
      <c r="V242" s="102">
        <v>16.105029133793188</v>
      </c>
      <c r="W242" s="102">
        <v>14.255422855810931</v>
      </c>
      <c r="DA242" s="131" t="s">
        <v>2778</v>
      </c>
    </row>
    <row r="243" spans="1:105" ht="12" customHeight="1" x14ac:dyDescent="0.25">
      <c r="A243" s="107" t="s">
        <v>121</v>
      </c>
      <c r="B243" s="105">
        <v>14.294202393516917</v>
      </c>
      <c r="C243" s="105">
        <v>13.79583637282909</v>
      </c>
      <c r="D243" s="105">
        <v>14.682447832657862</v>
      </c>
      <c r="E243" s="105">
        <v>13.64598750784268</v>
      </c>
      <c r="F243" s="105">
        <v>14.664128074063903</v>
      </c>
      <c r="G243" s="105">
        <v>13.876265720979243</v>
      </c>
      <c r="H243" s="105">
        <v>13.790253739503566</v>
      </c>
      <c r="I243" s="105">
        <v>13.159685847826173</v>
      </c>
      <c r="J243" s="105">
        <v>13.234061013763217</v>
      </c>
      <c r="K243" s="105">
        <v>12.883063650144416</v>
      </c>
      <c r="L243" s="105">
        <v>13.551311276624343</v>
      </c>
      <c r="M243" s="105">
        <v>14.76130458793312</v>
      </c>
      <c r="N243" s="105">
        <v>13.681960573268332</v>
      </c>
      <c r="O243" s="105">
        <v>13.203840642026091</v>
      </c>
      <c r="P243" s="105">
        <v>13.818749474825241</v>
      </c>
      <c r="Q243" s="105">
        <v>12.968339153262257</v>
      </c>
      <c r="R243" s="105">
        <v>12.999546198869593</v>
      </c>
      <c r="S243" s="105">
        <v>13.135139477497628</v>
      </c>
      <c r="T243" s="105">
        <v>12.926943152178252</v>
      </c>
      <c r="U243" s="105">
        <v>13.04938177416547</v>
      </c>
      <c r="V243" s="105">
        <v>12.514020356219193</v>
      </c>
      <c r="W243" s="105">
        <v>11.329167491853386</v>
      </c>
      <c r="DA243" s="132" t="s">
        <v>2779</v>
      </c>
    </row>
    <row r="244" spans="1:105" ht="12" customHeight="1" x14ac:dyDescent="0.25">
      <c r="A244" s="108" t="s">
        <v>53</v>
      </c>
      <c r="B244" s="99">
        <v>3.6946637037823633</v>
      </c>
      <c r="C244" s="99">
        <v>3.1160719451462011</v>
      </c>
      <c r="D244" s="99">
        <v>3.8270667729090562</v>
      </c>
      <c r="E244" s="99">
        <v>3.0066456998085664</v>
      </c>
      <c r="F244" s="99">
        <v>3.9504364679617998</v>
      </c>
      <c r="G244" s="99">
        <v>3.206735160785132</v>
      </c>
      <c r="H244" s="99">
        <v>3.2212341773962092</v>
      </c>
      <c r="I244" s="99">
        <v>3.0857227682366464</v>
      </c>
      <c r="J244" s="99">
        <v>3.8370516795204495</v>
      </c>
      <c r="K244" s="99">
        <v>3.1796574673658746</v>
      </c>
      <c r="L244" s="99">
        <v>3.1030154647822878</v>
      </c>
      <c r="M244" s="99">
        <v>3.9382772647400399</v>
      </c>
      <c r="N244" s="99">
        <v>2.8606705527626985</v>
      </c>
      <c r="O244" s="99">
        <v>2.6995378623973698</v>
      </c>
      <c r="P244" s="99">
        <v>4.1206287319612152</v>
      </c>
      <c r="Q244" s="99">
        <v>2.8281097291916799</v>
      </c>
      <c r="R244" s="99">
        <v>2.7063273478741112</v>
      </c>
      <c r="S244" s="99">
        <v>2.887617991612577</v>
      </c>
      <c r="T244" s="99">
        <v>2.5551372025089041</v>
      </c>
      <c r="U244" s="99">
        <v>2.8941601565834816</v>
      </c>
      <c r="V244" s="99">
        <v>2.5436687782833829</v>
      </c>
      <c r="W244" s="99">
        <v>2.7961268930915253</v>
      </c>
      <c r="DA244" s="63" t="s">
        <v>2780</v>
      </c>
    </row>
    <row r="245" spans="1:105" ht="12" customHeight="1" x14ac:dyDescent="0.25">
      <c r="A245" s="108" t="s">
        <v>52</v>
      </c>
      <c r="B245" s="99">
        <v>10.599538689734555</v>
      </c>
      <c r="C245" s="99">
        <v>10.679764427682892</v>
      </c>
      <c r="D245" s="99">
        <v>10.855381059748806</v>
      </c>
      <c r="E245" s="99">
        <v>10.639341808034114</v>
      </c>
      <c r="F245" s="99">
        <v>10.713691606102103</v>
      </c>
      <c r="G245" s="99">
        <v>10.669530560194112</v>
      </c>
      <c r="H245" s="99">
        <v>10.569019562107355</v>
      </c>
      <c r="I245" s="99">
        <v>10.073963079589527</v>
      </c>
      <c r="J245" s="99">
        <v>9.3970093342427674</v>
      </c>
      <c r="K245" s="99">
        <v>9.7034061827785418</v>
      </c>
      <c r="L245" s="99">
        <v>10.448295811842058</v>
      </c>
      <c r="M245" s="99">
        <v>10.823027323193079</v>
      </c>
      <c r="N245" s="99">
        <v>10.821290020505632</v>
      </c>
      <c r="O245" s="99">
        <v>10.504302779628722</v>
      </c>
      <c r="P245" s="99">
        <v>9.6981207428640239</v>
      </c>
      <c r="Q245" s="99">
        <v>10.140229424070576</v>
      </c>
      <c r="R245" s="99">
        <v>10.29321885099548</v>
      </c>
      <c r="S245" s="99">
        <v>10.247521485885049</v>
      </c>
      <c r="T245" s="99">
        <v>10.371805949669348</v>
      </c>
      <c r="U245" s="99">
        <v>10.155221617581992</v>
      </c>
      <c r="V245" s="99">
        <v>9.9703515779358103</v>
      </c>
      <c r="W245" s="99">
        <v>8.5330405987618612</v>
      </c>
      <c r="DA245" s="63" t="s">
        <v>2781</v>
      </c>
    </row>
    <row r="246" spans="1:105" ht="12" customHeight="1" x14ac:dyDescent="0.25">
      <c r="A246" s="121" t="s">
        <v>54</v>
      </c>
      <c r="B246" s="123">
        <v>9.694413255323159</v>
      </c>
      <c r="C246" s="123">
        <v>9.8032690196811796</v>
      </c>
      <c r="D246" s="123">
        <v>9.9058377292395292</v>
      </c>
      <c r="E246" s="123">
        <v>9.3198394167998373</v>
      </c>
      <c r="F246" s="123">
        <v>10.600462540515256</v>
      </c>
      <c r="G246" s="123">
        <v>9.080226982793949</v>
      </c>
      <c r="H246" s="123">
        <v>9.2659203043282314</v>
      </c>
      <c r="I246" s="123">
        <v>8.4804822636590238</v>
      </c>
      <c r="J246" s="123">
        <v>7.9298147972106721</v>
      </c>
      <c r="K246" s="123">
        <v>7.8053705849343844</v>
      </c>
      <c r="L246" s="123">
        <v>7.4153483817483865</v>
      </c>
      <c r="M246" s="123">
        <v>7.4299152982025989</v>
      </c>
      <c r="N246" s="123">
        <v>6.4787820096445703</v>
      </c>
      <c r="O246" s="123">
        <v>6.917681932046972</v>
      </c>
      <c r="P246" s="123">
        <v>6.323568367304329</v>
      </c>
      <c r="Q246" s="123">
        <v>6.4024555903990761</v>
      </c>
      <c r="R246" s="123">
        <v>6.3979166815704973</v>
      </c>
      <c r="S246" s="123">
        <v>7.2002303533675791</v>
      </c>
      <c r="T246" s="123">
        <v>7.1741890593436723</v>
      </c>
      <c r="U246" s="123">
        <v>7.0210609646533308</v>
      </c>
      <c r="V246" s="123">
        <v>7.110655081638444</v>
      </c>
      <c r="W246" s="123">
        <v>6.7726324248750398</v>
      </c>
      <c r="DA246" s="130" t="s">
        <v>2782</v>
      </c>
    </row>
    <row r="247" spans="1:105" ht="12" customHeight="1" x14ac:dyDescent="0.25">
      <c r="A247" s="97" t="s">
        <v>50</v>
      </c>
      <c r="B247" s="99">
        <v>11.220276479000637</v>
      </c>
      <c r="C247" s="99">
        <v>10.945233976316782</v>
      </c>
      <c r="D247" s="99">
        <v>11.107247051505041</v>
      </c>
      <c r="E247" s="99">
        <v>10.846031402576937</v>
      </c>
      <c r="F247" s="99">
        <v>11.610238964796222</v>
      </c>
      <c r="G247" s="99">
        <v>10.839594689815435</v>
      </c>
      <c r="H247" s="99">
        <v>10.381258800457307</v>
      </c>
      <c r="I247" s="99">
        <v>9.4457264439800159</v>
      </c>
      <c r="J247" s="99">
        <v>9.2566581506462793</v>
      </c>
      <c r="K247" s="99">
        <v>8.7861507259720817</v>
      </c>
      <c r="L247" s="99">
        <v>8.5580372687743509</v>
      </c>
      <c r="M247" s="99">
        <v>8.7380760648837974</v>
      </c>
      <c r="N247" s="99">
        <v>7.5556228599965127</v>
      </c>
      <c r="O247" s="99">
        <v>7.5168523660835209</v>
      </c>
      <c r="P247" s="99">
        <v>7.7116232754119309</v>
      </c>
      <c r="Q247" s="99">
        <v>7.3448977250676242</v>
      </c>
      <c r="R247" s="99">
        <v>7.6409524574602674</v>
      </c>
      <c r="S247" s="99">
        <v>8.2738544777300262</v>
      </c>
      <c r="T247" s="99">
        <v>8.5171849105362725</v>
      </c>
      <c r="U247" s="99">
        <v>8.4467558133603742</v>
      </c>
      <c r="V247" s="99">
        <v>8.5848128815519953</v>
      </c>
      <c r="W247" s="99">
        <v>8.2659356179866865</v>
      </c>
      <c r="DA247" s="63" t="s">
        <v>2783</v>
      </c>
    </row>
    <row r="248" spans="1:105" ht="12" customHeight="1" x14ac:dyDescent="0.25">
      <c r="A248" s="109" t="s">
        <v>120</v>
      </c>
      <c r="B248" s="110">
        <v>8.6821240896419365</v>
      </c>
      <c r="C248" s="110">
        <v>9.0745130714304878</v>
      </c>
      <c r="D248" s="110">
        <v>9.1533983827413632</v>
      </c>
      <c r="E248" s="110">
        <v>8.3420100427082691</v>
      </c>
      <c r="F248" s="110">
        <v>9.9462758328671779</v>
      </c>
      <c r="G248" s="110">
        <v>8.0264650357302543</v>
      </c>
      <c r="H248" s="110">
        <v>8.6651734960081495</v>
      </c>
      <c r="I248" s="110">
        <v>7.9928852420294119</v>
      </c>
      <c r="J248" s="110">
        <v>7.1710739556970049</v>
      </c>
      <c r="K248" s="110">
        <v>7.2271885157969304</v>
      </c>
      <c r="L248" s="110">
        <v>6.7385134150015453</v>
      </c>
      <c r="M248" s="110">
        <v>6.6606985038668167</v>
      </c>
      <c r="N248" s="110">
        <v>5.8192957628237831</v>
      </c>
      <c r="O248" s="110">
        <v>6.5499431827847117</v>
      </c>
      <c r="P248" s="110">
        <v>5.4718066530057259</v>
      </c>
      <c r="Q248" s="110">
        <v>5.8572170756798414</v>
      </c>
      <c r="R248" s="110">
        <v>5.7093322486840874</v>
      </c>
      <c r="S248" s="110">
        <v>6.6458130952847405</v>
      </c>
      <c r="T248" s="110">
        <v>6.4983509669774051</v>
      </c>
      <c r="U248" s="110">
        <v>6.3351401879805334</v>
      </c>
      <c r="V248" s="110">
        <v>6.4225353399508514</v>
      </c>
      <c r="W248" s="110">
        <v>6.0920691719194604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71.922067447665299</v>
      </c>
      <c r="C250" s="118">
        <f t="shared" si="115"/>
        <v>73.856935790128063</v>
      </c>
      <c r="D250" s="118">
        <f t="shared" si="115"/>
        <v>75.431223801999082</v>
      </c>
      <c r="E250" s="118">
        <f t="shared" si="115"/>
        <v>83.813543590644159</v>
      </c>
      <c r="F250" s="118">
        <f t="shared" si="115"/>
        <v>82.61413825889268</v>
      </c>
      <c r="G250" s="118">
        <f t="shared" si="115"/>
        <v>90.501818758947465</v>
      </c>
      <c r="H250" s="118">
        <f t="shared" si="115"/>
        <v>86.020826959063641</v>
      </c>
      <c r="I250" s="118">
        <f t="shared" si="115"/>
        <v>85.213937944662703</v>
      </c>
      <c r="J250" s="118">
        <f t="shared" si="115"/>
        <v>94.816500931337757</v>
      </c>
      <c r="K250" s="118">
        <f t="shared" si="115"/>
        <v>93.836986935331709</v>
      </c>
      <c r="L250" s="118">
        <f t="shared" si="115"/>
        <v>97.273859467185758</v>
      </c>
      <c r="M250" s="118">
        <f t="shared" si="115"/>
        <v>90.118729168662796</v>
      </c>
      <c r="N250" s="118">
        <f t="shared" si="115"/>
        <v>96.395847069413108</v>
      </c>
      <c r="O250" s="118">
        <f t="shared" si="115"/>
        <v>97.891573279054811</v>
      </c>
      <c r="P250" s="118">
        <f t="shared" si="115"/>
        <v>86.944395518888186</v>
      </c>
      <c r="Q250" s="118">
        <f t="shared" si="115"/>
        <v>90.951600152731061</v>
      </c>
      <c r="R250" s="118">
        <f t="shared" ref="R250:V250" si="116">R251+R254+R256+R265</f>
        <v>92.399995043964495</v>
      </c>
      <c r="S250" s="118">
        <f t="shared" si="116"/>
        <v>96.669149982968349</v>
      </c>
      <c r="T250" s="118">
        <f t="shared" si="116"/>
        <v>92.060156320623719</v>
      </c>
      <c r="U250" s="118">
        <f t="shared" si="116"/>
        <v>93.79583226221655</v>
      </c>
      <c r="V250" s="118">
        <f t="shared" si="116"/>
        <v>90.757451134864965</v>
      </c>
      <c r="W250" s="118">
        <f t="shared" ref="W250" si="117">W251+W254+W256+W265</f>
        <v>96.994042764715402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51.705781004957608</v>
      </c>
      <c r="C251" s="123">
        <f t="shared" si="118"/>
        <v>53.345588147065278</v>
      </c>
      <c r="D251" s="123">
        <f t="shared" si="118"/>
        <v>54.667075971403641</v>
      </c>
      <c r="E251" s="123">
        <f t="shared" si="118"/>
        <v>62.493180873790003</v>
      </c>
      <c r="F251" s="123">
        <f t="shared" si="118"/>
        <v>60.492514674462839</v>
      </c>
      <c r="G251" s="123">
        <f t="shared" si="118"/>
        <v>70.209979560645891</v>
      </c>
      <c r="H251" s="123">
        <f t="shared" si="118"/>
        <v>65.215052475584159</v>
      </c>
      <c r="I251" s="123">
        <f t="shared" si="118"/>
        <v>65.535060402930014</v>
      </c>
      <c r="J251" s="123">
        <f t="shared" si="118"/>
        <v>75.171482501231182</v>
      </c>
      <c r="K251" s="123">
        <f t="shared" si="118"/>
        <v>73.915327268340903</v>
      </c>
      <c r="L251" s="123">
        <f t="shared" si="118"/>
        <v>77.27346265255693</v>
      </c>
      <c r="M251" s="123">
        <f t="shared" si="118"/>
        <v>68.516445661472716</v>
      </c>
      <c r="N251" s="123">
        <f t="shared" si="118"/>
        <v>74.287216673441137</v>
      </c>
      <c r="O251" s="123">
        <f t="shared" si="118"/>
        <v>77.696108005845446</v>
      </c>
      <c r="P251" s="123">
        <f t="shared" si="118"/>
        <v>68.035005420330535</v>
      </c>
      <c r="Q251" s="123">
        <f t="shared" si="118"/>
        <v>70.17662292825591</v>
      </c>
      <c r="R251" s="123">
        <f t="shared" ref="R251:V251" si="119">SUM(R252:R253)</f>
        <v>72.751102212287506</v>
      </c>
      <c r="S251" s="123">
        <f t="shared" si="119"/>
        <v>74.762855502857818</v>
      </c>
      <c r="T251" s="123">
        <f t="shared" si="119"/>
        <v>71.049740226415693</v>
      </c>
      <c r="U251" s="123">
        <f t="shared" si="119"/>
        <v>71.995273045980369</v>
      </c>
      <c r="V251" s="123">
        <f t="shared" si="119"/>
        <v>70.07342691495046</v>
      </c>
      <c r="W251" s="123">
        <f t="shared" ref="W251" si="120">SUM(W252:W253)</f>
        <v>76.897347963241089</v>
      </c>
      <c r="DA251" s="130" t="s">
        <v>2936</v>
      </c>
    </row>
    <row r="252" spans="1:105" ht="12" customHeight="1" x14ac:dyDescent="0.25">
      <c r="A252" s="97" t="s">
        <v>74</v>
      </c>
      <c r="B252" s="99">
        <v>50.405093364166213</v>
      </c>
      <c r="C252" s="99">
        <v>52.039029228747935</v>
      </c>
      <c r="D252" s="99">
        <v>53.344195391288956</v>
      </c>
      <c r="E252" s="99">
        <v>61.124617327608426</v>
      </c>
      <c r="F252" s="99">
        <v>59.093179224233033</v>
      </c>
      <c r="G252" s="99">
        <v>68.608160629843823</v>
      </c>
      <c r="H252" s="99">
        <v>63.771753318451637</v>
      </c>
      <c r="I252" s="99">
        <v>64.12252673877471</v>
      </c>
      <c r="J252" s="99">
        <v>73.622821001271362</v>
      </c>
      <c r="K252" s="99">
        <v>72.413016153409359</v>
      </c>
      <c r="L252" s="99">
        <v>75.662317434739109</v>
      </c>
      <c r="M252" s="99">
        <v>67.09542205424296</v>
      </c>
      <c r="N252" s="99">
        <v>72.83977284074362</v>
      </c>
      <c r="O252" s="99">
        <v>76.087709076883243</v>
      </c>
      <c r="P252" s="99">
        <v>66.595757772952524</v>
      </c>
      <c r="Q252" s="99">
        <v>68.828273696605535</v>
      </c>
      <c r="R252" s="99">
        <v>71.358723348070868</v>
      </c>
      <c r="S252" s="99">
        <v>73.344247632872595</v>
      </c>
      <c r="T252" s="99">
        <v>69.716712282483201</v>
      </c>
      <c r="U252" s="99">
        <v>70.637365966695626</v>
      </c>
      <c r="V252" s="99">
        <v>68.759413334567</v>
      </c>
      <c r="W252" s="99">
        <v>75.504644202365412</v>
      </c>
      <c r="DA252" s="63" t="s">
        <v>2937</v>
      </c>
    </row>
    <row r="253" spans="1:105" ht="12" customHeight="1" x14ac:dyDescent="0.25">
      <c r="A253" s="97" t="s">
        <v>53</v>
      </c>
      <c r="B253" s="99">
        <v>1.3006876407913921</v>
      </c>
      <c r="C253" s="99">
        <v>1.3065589183173458</v>
      </c>
      <c r="D253" s="99">
        <v>1.3228805801146815</v>
      </c>
      <c r="E253" s="99">
        <v>1.3685635461815793</v>
      </c>
      <c r="F253" s="99">
        <v>1.3993354502298045</v>
      </c>
      <c r="G253" s="99">
        <v>1.6018189308020703</v>
      </c>
      <c r="H253" s="99">
        <v>1.4432991571325282</v>
      </c>
      <c r="I253" s="99">
        <v>1.4125336641553061</v>
      </c>
      <c r="J253" s="99">
        <v>1.5486614999598203</v>
      </c>
      <c r="K253" s="99">
        <v>1.5023111149315487</v>
      </c>
      <c r="L253" s="99">
        <v>1.6111452178178141</v>
      </c>
      <c r="M253" s="99">
        <v>1.4210236072297535</v>
      </c>
      <c r="N253" s="99">
        <v>1.4474438326975221</v>
      </c>
      <c r="O253" s="99">
        <v>1.6083989289621992</v>
      </c>
      <c r="P253" s="99">
        <v>1.4392476473780123</v>
      </c>
      <c r="Q253" s="99">
        <v>1.3483492316503791</v>
      </c>
      <c r="R253" s="99">
        <v>1.3923788642166322</v>
      </c>
      <c r="S253" s="99">
        <v>1.4186078699852243</v>
      </c>
      <c r="T253" s="99">
        <v>1.3330279439324879</v>
      </c>
      <c r="U253" s="99">
        <v>1.3579070792847452</v>
      </c>
      <c r="V253" s="99">
        <v>1.3140135803834643</v>
      </c>
      <c r="W253" s="99">
        <v>1.3927037608756763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0.61840819571450323</v>
      </c>
      <c r="C254" s="123">
        <f t="shared" si="121"/>
        <v>0.81976529828112732</v>
      </c>
      <c r="D254" s="123">
        <f t="shared" si="121"/>
        <v>0.72330550121417958</v>
      </c>
      <c r="E254" s="123">
        <f t="shared" si="121"/>
        <v>2.1739764208383265</v>
      </c>
      <c r="F254" s="123">
        <f t="shared" si="121"/>
        <v>0.88006344339583886</v>
      </c>
      <c r="G254" s="123">
        <f t="shared" si="121"/>
        <v>0.97601451615325396</v>
      </c>
      <c r="H254" s="123">
        <f t="shared" si="121"/>
        <v>1.4073097189643766</v>
      </c>
      <c r="I254" s="123">
        <f t="shared" si="121"/>
        <v>1.5071868442954757</v>
      </c>
      <c r="J254" s="123">
        <f t="shared" si="121"/>
        <v>2.1674349571365097</v>
      </c>
      <c r="K254" s="123">
        <f t="shared" si="121"/>
        <v>2.5633336534346136</v>
      </c>
      <c r="L254" s="123">
        <f t="shared" si="121"/>
        <v>2.1847292521430828</v>
      </c>
      <c r="M254" s="123">
        <f t="shared" si="121"/>
        <v>2.7049172247167927</v>
      </c>
      <c r="N254" s="123">
        <f t="shared" si="121"/>
        <v>4.6568515705580209</v>
      </c>
      <c r="O254" s="123">
        <f t="shared" si="121"/>
        <v>2.8065231082252011</v>
      </c>
      <c r="P254" s="123">
        <f t="shared" si="121"/>
        <v>2.089176011600157</v>
      </c>
      <c r="Q254" s="123">
        <f t="shared" si="121"/>
        <v>4.1042217618819654</v>
      </c>
      <c r="R254" s="123">
        <f t="shared" si="121"/>
        <v>2.8305779995117035</v>
      </c>
      <c r="S254" s="123">
        <f t="shared" si="121"/>
        <v>4.275032758687372</v>
      </c>
      <c r="T254" s="123">
        <f t="shared" si="121"/>
        <v>3.4203520362708111</v>
      </c>
      <c r="U254" s="123">
        <f t="shared" si="121"/>
        <v>4.3417883320898758</v>
      </c>
      <c r="V254" s="123">
        <f t="shared" si="121"/>
        <v>3.48156197890988</v>
      </c>
      <c r="W254" s="123">
        <f t="shared" si="121"/>
        <v>4.2129604517800088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0.61840819571450323</v>
      </c>
      <c r="C255" s="99">
        <f>RES_hhdet_tess!C29</f>
        <v>0.81976529828112732</v>
      </c>
      <c r="D255" s="99">
        <f>RES_hhdet_tess!D29</f>
        <v>0.72330550121417958</v>
      </c>
      <c r="E255" s="99">
        <f>RES_hhdet_tess!E29</f>
        <v>2.1739764208383265</v>
      </c>
      <c r="F255" s="99">
        <f>RES_hhdet_tess!F29</f>
        <v>0.88006344339583886</v>
      </c>
      <c r="G255" s="99">
        <f>RES_hhdet_tess!G29</f>
        <v>0.97601451615325396</v>
      </c>
      <c r="H255" s="99">
        <f>RES_hhdet_tess!H29</f>
        <v>1.4073097189643766</v>
      </c>
      <c r="I255" s="99">
        <f>RES_hhdet_tess!I29</f>
        <v>1.5071868442954757</v>
      </c>
      <c r="J255" s="99">
        <f>RES_hhdet_tess!J29</f>
        <v>2.1674349571365097</v>
      </c>
      <c r="K255" s="99">
        <f>RES_hhdet_tess!K29</f>
        <v>2.5633336534346136</v>
      </c>
      <c r="L255" s="99">
        <f>RES_hhdet_tess!L29</f>
        <v>2.1847292521430828</v>
      </c>
      <c r="M255" s="99">
        <f>RES_hhdet_tess!M29</f>
        <v>2.7049172247167927</v>
      </c>
      <c r="N255" s="99">
        <f>RES_hhdet_tess!N29</f>
        <v>4.6568515705580209</v>
      </c>
      <c r="O255" s="99">
        <f>RES_hhdet_tess!O29</f>
        <v>2.8065231082252011</v>
      </c>
      <c r="P255" s="99">
        <f>RES_hhdet_tess!P29</f>
        <v>2.089176011600157</v>
      </c>
      <c r="Q255" s="99">
        <f>RES_hhdet_tess!Q29</f>
        <v>4.1042217618819654</v>
      </c>
      <c r="R255" s="99">
        <f>RES_hhdet_tess!R29</f>
        <v>2.8305779995117035</v>
      </c>
      <c r="S255" s="99">
        <f>RES_hhdet_tess!S29</f>
        <v>4.275032758687372</v>
      </c>
      <c r="T255" s="99">
        <f>RES_hhdet_tess!T29</f>
        <v>3.4203520362708111</v>
      </c>
      <c r="U255" s="99">
        <f>RES_hhdet_tess!U29</f>
        <v>4.3417883320898758</v>
      </c>
      <c r="V255" s="99">
        <f>RES_hhdet_tess!V29</f>
        <v>3.48156197890988</v>
      </c>
      <c r="W255" s="99">
        <f>RES_hhdet_tess!W29</f>
        <v>4.2129604517800088</v>
      </c>
      <c r="DA255" s="63" t="s">
        <v>2940</v>
      </c>
    </row>
    <row r="256" spans="1:105" ht="12" customHeight="1" x14ac:dyDescent="0.25">
      <c r="A256" s="121" t="s">
        <v>55</v>
      </c>
      <c r="B256" s="123">
        <v>12.856029316796905</v>
      </c>
      <c r="C256" s="123">
        <v>12.822887236661392</v>
      </c>
      <c r="D256" s="123">
        <v>13.08167079180344</v>
      </c>
      <c r="E256" s="123">
        <v>12.615041481772714</v>
      </c>
      <c r="F256" s="123">
        <v>13.753289885551961</v>
      </c>
      <c r="G256" s="123">
        <v>12.899267889074961</v>
      </c>
      <c r="H256" s="123">
        <v>12.742126130292819</v>
      </c>
      <c r="I256" s="123">
        <v>12.04097509586812</v>
      </c>
      <c r="J256" s="123">
        <v>11.804212177172944</v>
      </c>
      <c r="K256" s="123">
        <v>11.759118307819403</v>
      </c>
      <c r="L256" s="123">
        <v>12.504373472049137</v>
      </c>
      <c r="M256" s="123">
        <v>13.575543471230006</v>
      </c>
      <c r="N256" s="123">
        <v>12.809218741948557</v>
      </c>
      <c r="O256" s="123">
        <v>12.382140101597694</v>
      </c>
      <c r="P256" s="123">
        <v>12.287475985073746</v>
      </c>
      <c r="Q256" s="123">
        <v>12.019755030863733</v>
      </c>
      <c r="R256" s="123">
        <v>12.159064485647088</v>
      </c>
      <c r="S256" s="123">
        <v>12.31283140462976</v>
      </c>
      <c r="T256" s="123">
        <v>12.261263910290602</v>
      </c>
      <c r="U256" s="123">
        <v>12.18557333038607</v>
      </c>
      <c r="V256" s="123">
        <v>11.796865382749393</v>
      </c>
      <c r="W256" s="123">
        <v>10.681127724728762</v>
      </c>
      <c r="DA256" s="130" t="s">
        <v>2941</v>
      </c>
    </row>
    <row r="257" spans="1:105" ht="12" customHeight="1" x14ac:dyDescent="0.25">
      <c r="A257" s="97" t="s">
        <v>141</v>
      </c>
      <c r="B257" s="99">
        <v>12.784691923964601</v>
      </c>
      <c r="C257" s="99">
        <v>12.991165455643328</v>
      </c>
      <c r="D257" s="99">
        <v>12.836483252830631</v>
      </c>
      <c r="E257" s="99">
        <v>12.665417401792004</v>
      </c>
      <c r="F257" s="99">
        <v>14.357572593647026</v>
      </c>
      <c r="G257" s="99">
        <v>13.109431253052307</v>
      </c>
      <c r="H257" s="99">
        <v>12.862845294258696</v>
      </c>
      <c r="I257" s="99">
        <v>11.85024887745019</v>
      </c>
      <c r="J257" s="99">
        <v>11.386017230032932</v>
      </c>
      <c r="K257" s="99">
        <v>11.576419825076764</v>
      </c>
      <c r="L257" s="99">
        <v>12.466262392160766</v>
      </c>
      <c r="M257" s="99">
        <v>13.945125201267455</v>
      </c>
      <c r="N257" s="99">
        <v>13.0309088238941</v>
      </c>
      <c r="O257" s="99">
        <v>12.570815259215436</v>
      </c>
      <c r="P257" s="99">
        <v>11.520081710068608</v>
      </c>
      <c r="Q257" s="99">
        <v>11.785043355596153</v>
      </c>
      <c r="R257" s="99">
        <v>12.118141445988975</v>
      </c>
      <c r="S257" s="99">
        <v>12.45964154601182</v>
      </c>
      <c r="T257" s="99">
        <v>12.527567644806716</v>
      </c>
      <c r="U257" s="99">
        <v>11.973709248777862</v>
      </c>
      <c r="V257" s="99">
        <v>11.651136508609234</v>
      </c>
      <c r="W257" s="99">
        <v>10.873607130284844</v>
      </c>
      <c r="DA257" s="63" t="s">
        <v>2942</v>
      </c>
    </row>
    <row r="258" spans="1:105" ht="12" customHeight="1" x14ac:dyDescent="0.25">
      <c r="A258" s="97" t="s">
        <v>140</v>
      </c>
      <c r="B258" s="99">
        <v>12.784691923964601</v>
      </c>
      <c r="C258" s="99">
        <v>12.991445303956107</v>
      </c>
      <c r="D258" s="99">
        <v>12.836590784932495</v>
      </c>
      <c r="E258" s="99">
        <v>12.666719405603168</v>
      </c>
      <c r="F258" s="99">
        <v>14.358901947323403</v>
      </c>
      <c r="G258" s="99">
        <v>13.112876574770141</v>
      </c>
      <c r="H258" s="99">
        <v>12.865464373813841</v>
      </c>
      <c r="I258" s="99">
        <v>11.852410650914235</v>
      </c>
      <c r="J258" s="99">
        <v>11.37489323245906</v>
      </c>
      <c r="K258" s="99">
        <v>11.56310104291698</v>
      </c>
      <c r="L258" s="99">
        <v>12.450022228286851</v>
      </c>
      <c r="M258" s="99">
        <v>13.93381899045939</v>
      </c>
      <c r="N258" s="99">
        <v>13.027316055259256</v>
      </c>
      <c r="O258" s="99">
        <v>12.572026006427281</v>
      </c>
      <c r="P258" s="99">
        <v>11.521802723379931</v>
      </c>
      <c r="Q258" s="99">
        <v>11.792026340949111</v>
      </c>
      <c r="R258" s="99">
        <v>12.123715989854665</v>
      </c>
      <c r="S258" s="99">
        <v>12.463245814384278</v>
      </c>
      <c r="T258" s="99">
        <v>12.529632187967037</v>
      </c>
      <c r="U258" s="99">
        <v>11.972859487873592</v>
      </c>
      <c r="V258" s="99">
        <v>11.649114502944403</v>
      </c>
      <c r="W258" s="99">
        <v>10.872045881873655</v>
      </c>
      <c r="DA258" s="63" t="s">
        <v>2943</v>
      </c>
    </row>
    <row r="259" spans="1:105" ht="12" customHeight="1" x14ac:dyDescent="0.25">
      <c r="A259" s="100" t="s">
        <v>50</v>
      </c>
      <c r="B259" s="102">
        <v>2.3033206093627756</v>
      </c>
      <c r="C259" s="102">
        <v>2.0319060418955708</v>
      </c>
      <c r="D259" s="102">
        <v>2.360845833092482</v>
      </c>
      <c r="E259" s="102">
        <v>1.951424481822648</v>
      </c>
      <c r="F259" s="102">
        <v>2.7699346038723447</v>
      </c>
      <c r="G259" s="102">
        <v>2.1575506056243894</v>
      </c>
      <c r="H259" s="102">
        <v>2.1499995465075528</v>
      </c>
      <c r="I259" s="102">
        <v>1.9911538099591604</v>
      </c>
      <c r="J259" s="102">
        <v>2.4085575950573688</v>
      </c>
      <c r="K259" s="102">
        <v>2.0601065918426533</v>
      </c>
      <c r="L259" s="102">
        <v>2.0557387121183539</v>
      </c>
      <c r="M259" s="102">
        <v>2.7155060159467674</v>
      </c>
      <c r="N259" s="102">
        <v>1.9671474541866178</v>
      </c>
      <c r="O259" s="102">
        <v>1.8808462365930823</v>
      </c>
      <c r="P259" s="102">
        <v>2.5601642876748016</v>
      </c>
      <c r="Q259" s="102">
        <v>1.8971938843295659</v>
      </c>
      <c r="R259" s="102">
        <v>1.8854899679356849</v>
      </c>
      <c r="S259" s="102">
        <v>2.0730311340293976</v>
      </c>
      <c r="T259" s="102">
        <v>1.8992368700725903</v>
      </c>
      <c r="U259" s="102">
        <v>2.0483803545080237</v>
      </c>
      <c r="V259" s="102">
        <v>1.8543828718367132</v>
      </c>
      <c r="W259" s="102">
        <v>2.1324879162772308</v>
      </c>
      <c r="DA259" s="131" t="s">
        <v>2944</v>
      </c>
    </row>
    <row r="260" spans="1:105" ht="12" customHeight="1" x14ac:dyDescent="0.25">
      <c r="A260" s="103" t="s">
        <v>52</v>
      </c>
      <c r="B260" s="105">
        <v>10.481371314601828</v>
      </c>
      <c r="C260" s="105">
        <v>10.959539262060538</v>
      </c>
      <c r="D260" s="105">
        <v>10.475744951840014</v>
      </c>
      <c r="E260" s="105">
        <v>10.715294923780522</v>
      </c>
      <c r="F260" s="105">
        <v>11.58896734345106</v>
      </c>
      <c r="G260" s="105">
        <v>10.955325969145751</v>
      </c>
      <c r="H260" s="105">
        <v>10.715464827306286</v>
      </c>
      <c r="I260" s="105">
        <v>9.8612568409550736</v>
      </c>
      <c r="J260" s="105">
        <v>8.9663356374016914</v>
      </c>
      <c r="K260" s="105">
        <v>9.5029944510743256</v>
      </c>
      <c r="L260" s="105">
        <v>10.394283516168498</v>
      </c>
      <c r="M260" s="105">
        <v>11.218312974512624</v>
      </c>
      <c r="N260" s="105">
        <v>11.060168601072638</v>
      </c>
      <c r="O260" s="105">
        <v>10.6911797698342</v>
      </c>
      <c r="P260" s="105">
        <v>8.9616384357051313</v>
      </c>
      <c r="Q260" s="105">
        <v>9.8948324566195467</v>
      </c>
      <c r="R260" s="105">
        <v>10.23822602191898</v>
      </c>
      <c r="S260" s="105">
        <v>10.390214680354877</v>
      </c>
      <c r="T260" s="105">
        <v>10.630395317894449</v>
      </c>
      <c r="U260" s="105">
        <v>9.9244791333655673</v>
      </c>
      <c r="V260" s="105">
        <v>9.7947316311076893</v>
      </c>
      <c r="W260" s="105">
        <v>8.739557965596422</v>
      </c>
      <c r="DA260" s="132" t="s">
        <v>2945</v>
      </c>
    </row>
    <row r="261" spans="1:105" ht="12" customHeight="1" x14ac:dyDescent="0.25">
      <c r="A261" s="106" t="s">
        <v>122</v>
      </c>
      <c r="B261" s="102">
        <v>12.929169895059665</v>
      </c>
      <c r="C261" s="102">
        <v>12.657838364803915</v>
      </c>
      <c r="D261" s="102">
        <v>13.301439131711218</v>
      </c>
      <c r="E261" s="102">
        <v>12.572846295344622</v>
      </c>
      <c r="F261" s="102">
        <v>13.270401399987724</v>
      </c>
      <c r="G261" s="102">
        <v>12.765558611813219</v>
      </c>
      <c r="H261" s="102">
        <v>12.686204101483694</v>
      </c>
      <c r="I261" s="102">
        <v>12.109672480000492</v>
      </c>
      <c r="J261" s="102">
        <v>11.945789770182717</v>
      </c>
      <c r="K261" s="102">
        <v>11.820534041163706</v>
      </c>
      <c r="L261" s="102">
        <v>12.518240630138806</v>
      </c>
      <c r="M261" s="102">
        <v>13.454592034365479</v>
      </c>
      <c r="N261" s="102">
        <v>12.740424882839539</v>
      </c>
      <c r="O261" s="102">
        <v>12.326039149541163</v>
      </c>
      <c r="P261" s="102">
        <v>12.494522864117959</v>
      </c>
      <c r="Q261" s="102">
        <v>12.079259051385746</v>
      </c>
      <c r="R261" s="102">
        <v>12.165169083810451</v>
      </c>
      <c r="S261" s="102">
        <v>12.264129413540241</v>
      </c>
      <c r="T261" s="102">
        <v>12.17510647592978</v>
      </c>
      <c r="U261" s="102">
        <v>12.245026681990668</v>
      </c>
      <c r="V261" s="102">
        <v>11.838607173144247</v>
      </c>
      <c r="W261" s="102">
        <v>10.610403565756629</v>
      </c>
      <c r="DA261" s="131" t="s">
        <v>2946</v>
      </c>
    </row>
    <row r="262" spans="1:105" ht="12" customHeight="1" x14ac:dyDescent="0.25">
      <c r="A262" s="107" t="s">
        <v>121</v>
      </c>
      <c r="B262" s="105">
        <v>12.929169895059665</v>
      </c>
      <c r="C262" s="105">
        <v>12.658493345084542</v>
      </c>
      <c r="D262" s="105">
        <v>13.302892435181327</v>
      </c>
      <c r="E262" s="105">
        <v>12.575416503056452</v>
      </c>
      <c r="F262" s="105">
        <v>13.273021849802275</v>
      </c>
      <c r="G262" s="105">
        <v>12.768391893154295</v>
      </c>
      <c r="H262" s="105">
        <v>12.687892319619365</v>
      </c>
      <c r="I262" s="105">
        <v>12.109770555723763</v>
      </c>
      <c r="J262" s="105">
        <v>11.935120883123091</v>
      </c>
      <c r="K262" s="105">
        <v>11.810347176762548</v>
      </c>
      <c r="L262" s="105">
        <v>12.509860462884051</v>
      </c>
      <c r="M262" s="105">
        <v>13.442681934178589</v>
      </c>
      <c r="N262" s="105">
        <v>12.733562296301026</v>
      </c>
      <c r="O262" s="105">
        <v>12.326086548247083</v>
      </c>
      <c r="P262" s="105">
        <v>12.507466622655487</v>
      </c>
      <c r="Q262" s="105">
        <v>12.086119380772374</v>
      </c>
      <c r="R262" s="105">
        <v>12.181599059995181</v>
      </c>
      <c r="S262" s="105">
        <v>12.289790982007194</v>
      </c>
      <c r="T262" s="105">
        <v>12.202614166897968</v>
      </c>
      <c r="U262" s="105">
        <v>12.255690994693232</v>
      </c>
      <c r="V262" s="105">
        <v>11.847191103269454</v>
      </c>
      <c r="W262" s="105">
        <v>10.632121738349234</v>
      </c>
      <c r="DA262" s="132" t="s">
        <v>2947</v>
      </c>
    </row>
    <row r="263" spans="1:105" ht="12" customHeight="1" x14ac:dyDescent="0.25">
      <c r="A263" s="108" t="s">
        <v>53</v>
      </c>
      <c r="B263" s="99">
        <v>2.3296312053251107</v>
      </c>
      <c r="C263" s="99">
        <v>1.9787289174016502</v>
      </c>
      <c r="D263" s="99">
        <v>2.4475113754325206</v>
      </c>
      <c r="E263" s="99">
        <v>1.93607469502234</v>
      </c>
      <c r="F263" s="99">
        <v>2.5593302437001726</v>
      </c>
      <c r="G263" s="99">
        <v>2.0988613329601851</v>
      </c>
      <c r="H263" s="99">
        <v>2.1188727575120105</v>
      </c>
      <c r="I263" s="99">
        <v>2.0358074761342362</v>
      </c>
      <c r="J263" s="99">
        <v>2.5381115488803245</v>
      </c>
      <c r="K263" s="99">
        <v>2.1069409939840065</v>
      </c>
      <c r="L263" s="99">
        <v>2.0615646510419965</v>
      </c>
      <c r="M263" s="99">
        <v>2.6196546109855117</v>
      </c>
      <c r="N263" s="99">
        <v>1.9122722757953943</v>
      </c>
      <c r="O263" s="99">
        <v>1.8217837686183633</v>
      </c>
      <c r="P263" s="99">
        <v>2.8093458797914619</v>
      </c>
      <c r="Q263" s="99">
        <v>1.9458899567017993</v>
      </c>
      <c r="R263" s="99">
        <v>1.8883802089997015</v>
      </c>
      <c r="S263" s="99">
        <v>2.042269496122147</v>
      </c>
      <c r="T263" s="99">
        <v>1.8308082172286215</v>
      </c>
      <c r="U263" s="99">
        <v>2.1004693771112413</v>
      </c>
      <c r="V263" s="99">
        <v>1.8768395253336438</v>
      </c>
      <c r="W263" s="99">
        <v>2.0990811395873745</v>
      </c>
      <c r="DA263" s="63" t="s">
        <v>2948</v>
      </c>
    </row>
    <row r="264" spans="1:105" ht="12" customHeight="1" x14ac:dyDescent="0.25">
      <c r="A264" s="108" t="s">
        <v>52</v>
      </c>
      <c r="B264" s="99">
        <v>10.599538689734555</v>
      </c>
      <c r="C264" s="99">
        <v>10.679764427682892</v>
      </c>
      <c r="D264" s="99">
        <v>10.855381059748806</v>
      </c>
      <c r="E264" s="99">
        <v>10.639341808034114</v>
      </c>
      <c r="F264" s="99">
        <v>10.713691606102103</v>
      </c>
      <c r="G264" s="99">
        <v>10.669530560194112</v>
      </c>
      <c r="H264" s="99">
        <v>10.569019562107355</v>
      </c>
      <c r="I264" s="99">
        <v>10.073963079589527</v>
      </c>
      <c r="J264" s="99">
        <v>9.3970093342427674</v>
      </c>
      <c r="K264" s="99">
        <v>9.7034061827785418</v>
      </c>
      <c r="L264" s="99">
        <v>10.448295811842058</v>
      </c>
      <c r="M264" s="99">
        <v>10.823027323193079</v>
      </c>
      <c r="N264" s="99">
        <v>10.821290020505632</v>
      </c>
      <c r="O264" s="99">
        <v>10.504302779628722</v>
      </c>
      <c r="P264" s="99">
        <v>9.6981207428640239</v>
      </c>
      <c r="Q264" s="99">
        <v>10.140229424070576</v>
      </c>
      <c r="R264" s="99">
        <v>10.29321885099548</v>
      </c>
      <c r="S264" s="99">
        <v>10.247521485885049</v>
      </c>
      <c r="T264" s="99">
        <v>10.371805949669348</v>
      </c>
      <c r="U264" s="99">
        <v>10.155221617581992</v>
      </c>
      <c r="V264" s="99">
        <v>9.9703515779358103</v>
      </c>
      <c r="W264" s="99">
        <v>8.5330405987618612</v>
      </c>
      <c r="DA264" s="63" t="s">
        <v>2949</v>
      </c>
    </row>
    <row r="265" spans="1:105" ht="12" customHeight="1" x14ac:dyDescent="0.25">
      <c r="A265" s="121" t="s">
        <v>54</v>
      </c>
      <c r="B265" s="123">
        <v>6.7418489301962827</v>
      </c>
      <c r="C265" s="123">
        <v>6.8686951081202583</v>
      </c>
      <c r="D265" s="123">
        <v>6.9591715375778271</v>
      </c>
      <c r="E265" s="123">
        <v>6.5313448142431216</v>
      </c>
      <c r="F265" s="123">
        <v>7.4882702554820417</v>
      </c>
      <c r="G265" s="123">
        <v>6.4165567930733483</v>
      </c>
      <c r="H265" s="123">
        <v>6.6563386342222959</v>
      </c>
      <c r="I265" s="123">
        <v>6.1307156015690909</v>
      </c>
      <c r="J265" s="123">
        <v>5.6733712957971312</v>
      </c>
      <c r="K265" s="123">
        <v>5.599207705736795</v>
      </c>
      <c r="L265" s="123">
        <v>5.3112940904366051</v>
      </c>
      <c r="M265" s="123">
        <v>5.3218228112432753</v>
      </c>
      <c r="N265" s="123">
        <v>4.6425600834653915</v>
      </c>
      <c r="O265" s="123">
        <v>5.0068020633864636</v>
      </c>
      <c r="P265" s="123">
        <v>4.5327381018837469</v>
      </c>
      <c r="Q265" s="123">
        <v>4.65100043172946</v>
      </c>
      <c r="R265" s="123">
        <v>4.6592503465181858</v>
      </c>
      <c r="S265" s="123">
        <v>5.3184303167933935</v>
      </c>
      <c r="T265" s="123">
        <v>5.3288001476466063</v>
      </c>
      <c r="U265" s="123">
        <v>5.2731975537602338</v>
      </c>
      <c r="V265" s="123">
        <v>5.4055968582552323</v>
      </c>
      <c r="W265" s="123">
        <v>5.20260662496554</v>
      </c>
      <c r="DA265" s="130" t="s">
        <v>2950</v>
      </c>
    </row>
    <row r="266" spans="1:105" ht="12" customHeight="1" x14ac:dyDescent="0.25">
      <c r="A266" s="97" t="s">
        <v>50</v>
      </c>
      <c r="B266" s="99">
        <v>6.9299198532275987</v>
      </c>
      <c r="C266" s="99">
        <v>6.76699818301769</v>
      </c>
      <c r="D266" s="99">
        <v>6.8754393362784816</v>
      </c>
      <c r="E266" s="99">
        <v>6.7244079170042816</v>
      </c>
      <c r="F266" s="99">
        <v>7.2112283538740565</v>
      </c>
      <c r="G266" s="99">
        <v>6.7457653423174309</v>
      </c>
      <c r="H266" s="99">
        <v>6.4760179923754331</v>
      </c>
      <c r="I266" s="99">
        <v>5.8992395577871894</v>
      </c>
      <c r="J266" s="99">
        <v>5.7825443074618805</v>
      </c>
      <c r="K266" s="99">
        <v>5.4898101482947359</v>
      </c>
      <c r="L266" s="99">
        <v>5.3483943860494705</v>
      </c>
      <c r="M266" s="99">
        <v>5.4620954472529561</v>
      </c>
      <c r="N266" s="99">
        <v>4.7239984084038671</v>
      </c>
      <c r="O266" s="99">
        <v>4.7005282589461173</v>
      </c>
      <c r="P266" s="99">
        <v>4.8227013919704005</v>
      </c>
      <c r="Q266" s="99">
        <v>4.5936558415945905</v>
      </c>
      <c r="R266" s="99">
        <v>4.7796613296244335</v>
      </c>
      <c r="S266" s="99">
        <v>5.1769078094117527</v>
      </c>
      <c r="T266" s="99">
        <v>5.3319899874841408</v>
      </c>
      <c r="U266" s="99">
        <v>5.2920354785057659</v>
      </c>
      <c r="V266" s="99">
        <v>5.3843395472602795</v>
      </c>
      <c r="W266" s="99">
        <v>5.1902030098183989</v>
      </c>
      <c r="DA266" s="63" t="s">
        <v>2951</v>
      </c>
    </row>
    <row r="267" spans="1:105" ht="12" customHeight="1" x14ac:dyDescent="0.25">
      <c r="A267" s="109" t="s">
        <v>120</v>
      </c>
      <c r="B267" s="110">
        <v>6.6170787969300564</v>
      </c>
      <c r="C267" s="110">
        <v>6.9335939814671681</v>
      </c>
      <c r="D267" s="110">
        <v>7.0116127844192686</v>
      </c>
      <c r="E267" s="110">
        <v>6.4076495159500961</v>
      </c>
      <c r="F267" s="110">
        <v>7.667752688558795</v>
      </c>
      <c r="G267" s="110">
        <v>6.2193794546142067</v>
      </c>
      <c r="H267" s="110">
        <v>6.7534634536736924</v>
      </c>
      <c r="I267" s="110">
        <v>6.247646666089083</v>
      </c>
      <c r="J267" s="110">
        <v>5.6109419046209918</v>
      </c>
      <c r="K267" s="110">
        <v>5.6636989239760958</v>
      </c>
      <c r="L267" s="110">
        <v>5.2893189249890913</v>
      </c>
      <c r="M267" s="110">
        <v>5.2393405428917026</v>
      </c>
      <c r="N267" s="110">
        <v>4.5926850668893637</v>
      </c>
      <c r="O267" s="110">
        <v>5.1947765350537622</v>
      </c>
      <c r="P267" s="110">
        <v>4.3548059267188712</v>
      </c>
      <c r="Q267" s="110">
        <v>4.6841764517758424</v>
      </c>
      <c r="R267" s="110">
        <v>4.5925482208644333</v>
      </c>
      <c r="S267" s="110">
        <v>5.3915122443684949</v>
      </c>
      <c r="T267" s="110">
        <v>5.327194919105624</v>
      </c>
      <c r="U267" s="110">
        <v>5.2641343773139715</v>
      </c>
      <c r="V267" s="110">
        <v>5.4155195241677134</v>
      </c>
      <c r="W267" s="110">
        <v>5.2082594921876053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28.201970264372083</v>
      </c>
      <c r="C269" s="118">
        <f t="shared" si="122"/>
        <v>28.800858114737192</v>
      </c>
      <c r="D269" s="118">
        <f t="shared" si="122"/>
        <v>29.180419511770182</v>
      </c>
      <c r="E269" s="118">
        <f t="shared" si="122"/>
        <v>32.672607515780392</v>
      </c>
      <c r="F269" s="118">
        <f t="shared" si="122"/>
        <v>31.809508422874416</v>
      </c>
      <c r="G269" s="118">
        <f t="shared" si="122"/>
        <v>35.34137693382317</v>
      </c>
      <c r="H269" s="118">
        <f t="shared" si="122"/>
        <v>32.078170359002229</v>
      </c>
      <c r="I269" s="118">
        <f t="shared" si="122"/>
        <v>31.215680369226394</v>
      </c>
      <c r="J269" s="118">
        <f t="shared" si="122"/>
        <v>34.777581340724538</v>
      </c>
      <c r="K269" s="118">
        <f t="shared" si="122"/>
        <v>33.568773397548028</v>
      </c>
      <c r="L269" s="118">
        <f t="shared" si="122"/>
        <v>34.328972879679206</v>
      </c>
      <c r="M269" s="118">
        <f t="shared" si="122"/>
        <v>30.070136356822704</v>
      </c>
      <c r="N269" s="118">
        <f t="shared" si="122"/>
        <v>31.156440990215135</v>
      </c>
      <c r="O269" s="118">
        <f t="shared" si="122"/>
        <v>31.180058111587314</v>
      </c>
      <c r="P269" s="118">
        <f t="shared" si="122"/>
        <v>27.184155103794513</v>
      </c>
      <c r="Q269" s="118">
        <f t="shared" si="122"/>
        <v>27.70902900731075</v>
      </c>
      <c r="R269" s="118">
        <f t="shared" ref="R269:V269" si="123">R270+R273+R275+R284</f>
        <v>28.338759353119897</v>
      </c>
      <c r="S269" s="118">
        <f t="shared" si="123"/>
        <v>28.672988686765851</v>
      </c>
      <c r="T269" s="118">
        <f t="shared" si="123"/>
        <v>26.885274474710133</v>
      </c>
      <c r="U269" s="118">
        <f t="shared" si="123"/>
        <v>26.621973446532987</v>
      </c>
      <c r="V269" s="118">
        <f t="shared" si="123"/>
        <v>25.405234013180806</v>
      </c>
      <c r="W269" s="118">
        <f t="shared" ref="W269" si="124">W270+W273+W275+W284</f>
        <v>27.104230493527467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24.573582495742539</v>
      </c>
      <c r="C270" s="123">
        <f t="shared" si="125"/>
        <v>25.245216066831865</v>
      </c>
      <c r="D270" s="123">
        <f t="shared" si="125"/>
        <v>25.775835401600602</v>
      </c>
      <c r="E270" s="123">
        <f t="shared" si="125"/>
        <v>29.408085766023195</v>
      </c>
      <c r="F270" s="123">
        <f t="shared" si="125"/>
        <v>28.244811716203543</v>
      </c>
      <c r="G270" s="123">
        <f t="shared" si="125"/>
        <v>32.414164941162632</v>
      </c>
      <c r="H270" s="123">
        <f t="shared" si="125"/>
        <v>29.669517383751362</v>
      </c>
      <c r="I270" s="123">
        <f t="shared" si="125"/>
        <v>29.2824007115703</v>
      </c>
      <c r="J270" s="123">
        <f t="shared" si="125"/>
        <v>32.909933247244531</v>
      </c>
      <c r="K270" s="123">
        <f t="shared" si="125"/>
        <v>31.731642516965</v>
      </c>
      <c r="L270" s="123">
        <f t="shared" si="125"/>
        <v>32.445964948607788</v>
      </c>
      <c r="M270" s="123">
        <f t="shared" si="125"/>
        <v>28.01924436263695</v>
      </c>
      <c r="N270" s="123">
        <f t="shared" si="125"/>
        <v>29.335119070457804</v>
      </c>
      <c r="O270" s="123">
        <f t="shared" si="125"/>
        <v>29.471106538516537</v>
      </c>
      <c r="P270" s="123">
        <f t="shared" si="125"/>
        <v>25.613776193200536</v>
      </c>
      <c r="Q270" s="123">
        <f t="shared" si="125"/>
        <v>26.223422273960118</v>
      </c>
      <c r="R270" s="123">
        <f t="shared" ref="R270:V270" si="126">SUM(R271:R272)</f>
        <v>26.837558265685093</v>
      </c>
      <c r="S270" s="123">
        <f t="shared" si="126"/>
        <v>27.137781189386018</v>
      </c>
      <c r="T270" s="123">
        <f t="shared" si="126"/>
        <v>25.338116185545726</v>
      </c>
      <c r="U270" s="123">
        <f t="shared" si="126"/>
        <v>25.151616968197885</v>
      </c>
      <c r="V270" s="123">
        <f t="shared" si="126"/>
        <v>23.958187383606525</v>
      </c>
      <c r="W270" s="123">
        <f t="shared" ref="W270" si="127">SUM(W271:W272)</f>
        <v>25.736157024597969</v>
      </c>
      <c r="DA270" s="130" t="s">
        <v>3104</v>
      </c>
    </row>
    <row r="271" spans="1:105" ht="12" customHeight="1" x14ac:dyDescent="0.25">
      <c r="A271" s="97" t="s">
        <v>74</v>
      </c>
      <c r="B271" s="99">
        <v>24.573582495742539</v>
      </c>
      <c r="C271" s="99">
        <v>25.245216066831865</v>
      </c>
      <c r="D271" s="99">
        <v>25.775835401600602</v>
      </c>
      <c r="E271" s="99">
        <v>29.408085766023195</v>
      </c>
      <c r="F271" s="99">
        <v>28.244811716203543</v>
      </c>
      <c r="G271" s="99">
        <v>32.414164941162632</v>
      </c>
      <c r="H271" s="99">
        <v>29.669517383751362</v>
      </c>
      <c r="I271" s="99">
        <v>29.2824007115703</v>
      </c>
      <c r="J271" s="99">
        <v>32.909933247244531</v>
      </c>
      <c r="K271" s="99">
        <v>31.731642516965</v>
      </c>
      <c r="L271" s="99">
        <v>32.445964948607788</v>
      </c>
      <c r="M271" s="99">
        <v>28.01924436263695</v>
      </c>
      <c r="N271" s="99">
        <v>29.335119070457804</v>
      </c>
      <c r="O271" s="99">
        <v>29.471106538516537</v>
      </c>
      <c r="P271" s="99">
        <v>25.613776193200536</v>
      </c>
      <c r="Q271" s="99">
        <v>26.223422273960118</v>
      </c>
      <c r="R271" s="99">
        <v>26.837558265685093</v>
      </c>
      <c r="S271" s="99">
        <v>27.137781189386018</v>
      </c>
      <c r="T271" s="99">
        <v>25.338116185545726</v>
      </c>
      <c r="U271" s="99">
        <v>25.151616968197885</v>
      </c>
      <c r="V271" s="99">
        <v>23.958187383606525</v>
      </c>
      <c r="W271" s="99">
        <v>25.736157024597969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2.6118528210991725</v>
      </c>
      <c r="C275" s="123">
        <v>2.587074256272484</v>
      </c>
      <c r="D275" s="123">
        <v>2.4329139496717671</v>
      </c>
      <c r="E275" s="123">
        <v>2.302405017169356</v>
      </c>
      <c r="F275" s="123">
        <v>2.5278106495805921</v>
      </c>
      <c r="G275" s="123">
        <v>2.0048579274237501</v>
      </c>
      <c r="H275" s="123">
        <v>1.5831199005168142</v>
      </c>
      <c r="I275" s="123">
        <v>1.2131509565127083</v>
      </c>
      <c r="J275" s="123">
        <v>1.1026650294424383</v>
      </c>
      <c r="K275" s="123">
        <v>1.0969130531643656</v>
      </c>
      <c r="L275" s="123">
        <v>1.1598534742430984</v>
      </c>
      <c r="M275" s="123">
        <v>1.3159027184330452</v>
      </c>
      <c r="N275" s="123">
        <v>1.1694288981080576</v>
      </c>
      <c r="O275" s="123">
        <v>1.0595376577116045</v>
      </c>
      <c r="P275" s="123">
        <v>0.90421160063882344</v>
      </c>
      <c r="Q275" s="123">
        <v>0.874109600923068</v>
      </c>
      <c r="R275" s="123">
        <v>0.88245164966353862</v>
      </c>
      <c r="S275" s="123">
        <v>0.89516171660701027</v>
      </c>
      <c r="T275" s="123">
        <v>0.89946409481672929</v>
      </c>
      <c r="U275" s="123">
        <v>0.84707978066527723</v>
      </c>
      <c r="V275" s="123">
        <v>0.82644162472965677</v>
      </c>
      <c r="W275" s="123">
        <v>0.78023295439143014</v>
      </c>
      <c r="DA275" s="130" t="s">
        <v>3109</v>
      </c>
    </row>
    <row r="276" spans="1:105" ht="12" customHeight="1" x14ac:dyDescent="0.25">
      <c r="A276" s="97" t="s">
        <v>141</v>
      </c>
      <c r="B276" s="99">
        <v>5.1600695863454478</v>
      </c>
      <c r="C276" s="99">
        <v>5.2258238469897185</v>
      </c>
      <c r="D276" s="99">
        <v>5.147689729242952</v>
      </c>
      <c r="E276" s="99">
        <v>5.0560522729186239</v>
      </c>
      <c r="F276" s="99">
        <v>5.6927419012105691</v>
      </c>
      <c r="G276" s="99">
        <v>5.1603949746183426</v>
      </c>
      <c r="H276" s="99">
        <v>5.007964241379729</v>
      </c>
      <c r="I276" s="99">
        <v>4.5833276764984738</v>
      </c>
      <c r="J276" s="99">
        <v>4.3901395948091784</v>
      </c>
      <c r="K276" s="99">
        <v>4.4401242083599799</v>
      </c>
      <c r="L276" s="99">
        <v>4.7553217613947378</v>
      </c>
      <c r="M276" s="99">
        <v>5.2706665413355234</v>
      </c>
      <c r="N276" s="99">
        <v>4.8681651012177678</v>
      </c>
      <c r="O276" s="99">
        <v>4.6358071793501194</v>
      </c>
      <c r="P276" s="99">
        <v>4.2076925653096797</v>
      </c>
      <c r="Q276" s="99">
        <v>4.226057090631782</v>
      </c>
      <c r="R276" s="99">
        <v>4.1898833726441502</v>
      </c>
      <c r="S276" s="99">
        <v>4.1408957560088311</v>
      </c>
      <c r="T276" s="99">
        <v>4.0100675415626066</v>
      </c>
      <c r="U276" s="99">
        <v>3.7082490565341382</v>
      </c>
      <c r="V276" s="99">
        <v>3.5270985028354023</v>
      </c>
      <c r="W276" s="99">
        <v>3.2435566332389754</v>
      </c>
      <c r="DA276" s="63" t="s">
        <v>3110</v>
      </c>
    </row>
    <row r="277" spans="1:105" ht="12" customHeight="1" x14ac:dyDescent="0.25">
      <c r="A277" s="97" t="s">
        <v>140</v>
      </c>
      <c r="B277" s="99">
        <v>0.92965045185772666</v>
      </c>
      <c r="C277" s="99">
        <v>0.8154963700874307</v>
      </c>
      <c r="D277" s="99">
        <v>0.94429077510640447</v>
      </c>
      <c r="E277" s="99">
        <v>0.77501360553173559</v>
      </c>
      <c r="F277" s="99">
        <v>1.0905515186150889</v>
      </c>
      <c r="G277" s="99">
        <v>0.8419904342734077</v>
      </c>
      <c r="H277" s="99">
        <v>0.83256245067036772</v>
      </c>
      <c r="I277" s="99">
        <v>0.7669568909151756</v>
      </c>
      <c r="J277" s="99">
        <v>0.92246169857657878</v>
      </c>
      <c r="K277" s="99">
        <v>0.78480628947492281</v>
      </c>
      <c r="L277" s="99">
        <v>0.77825088455638147</v>
      </c>
      <c r="M277" s="99">
        <v>1.0225173347964387</v>
      </c>
      <c r="N277" s="99">
        <v>0.73235250682777475</v>
      </c>
      <c r="O277" s="99">
        <v>0.68960750038824836</v>
      </c>
      <c r="P277" s="99">
        <v>0.9304536974581058</v>
      </c>
      <c r="Q277" s="99">
        <v>0.67186740034304826</v>
      </c>
      <c r="R277" s="99">
        <v>0.64250253701109517</v>
      </c>
      <c r="S277" s="99">
        <v>0.68084557325529216</v>
      </c>
      <c r="T277" s="99">
        <v>0.60245103766329522</v>
      </c>
      <c r="U277" s="99">
        <v>0.63445506921242889</v>
      </c>
      <c r="V277" s="99">
        <v>0.55940545497072502</v>
      </c>
      <c r="W277" s="99">
        <v>0.63002944473258726</v>
      </c>
      <c r="DA277" s="63" t="s">
        <v>3111</v>
      </c>
    </row>
    <row r="278" spans="1:105" ht="12" customHeight="1" x14ac:dyDescent="0.25">
      <c r="A278" s="100" t="s">
        <v>50</v>
      </c>
      <c r="B278" s="102">
        <v>0.92965045185772666</v>
      </c>
      <c r="C278" s="102">
        <v>0.8154963700874307</v>
      </c>
      <c r="D278" s="102">
        <v>0.94429077510640447</v>
      </c>
      <c r="E278" s="102">
        <v>0.77501360553173559</v>
      </c>
      <c r="F278" s="102">
        <v>1.0905515186150889</v>
      </c>
      <c r="G278" s="102">
        <v>0.8419904342734077</v>
      </c>
      <c r="H278" s="102">
        <v>0.83256245067036772</v>
      </c>
      <c r="I278" s="102">
        <v>0.7669568909151756</v>
      </c>
      <c r="J278" s="102">
        <v>0.92246169857657878</v>
      </c>
      <c r="K278" s="102">
        <v>0.78480628947492281</v>
      </c>
      <c r="L278" s="102">
        <v>0.77825088455638147</v>
      </c>
      <c r="M278" s="102">
        <v>1.0225173347964387</v>
      </c>
      <c r="N278" s="102">
        <v>0.73235250682777475</v>
      </c>
      <c r="O278" s="102">
        <v>0.68960750038824836</v>
      </c>
      <c r="P278" s="102">
        <v>0.9304536974581058</v>
      </c>
      <c r="Q278" s="102">
        <v>0.67186740034304826</v>
      </c>
      <c r="R278" s="102">
        <v>0.64250253701109517</v>
      </c>
      <c r="S278" s="102">
        <v>0.68084557325529216</v>
      </c>
      <c r="T278" s="102">
        <v>0.60245103766329522</v>
      </c>
      <c r="U278" s="102">
        <v>0.63445506921242889</v>
      </c>
      <c r="V278" s="102">
        <v>0.55940545497072502</v>
      </c>
      <c r="W278" s="102">
        <v>0.63002944473258726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1.0165349475303691</v>
      </c>
      <c r="C284" s="123">
        <v>0.96856779163284323</v>
      </c>
      <c r="D284" s="123">
        <v>0.97167016049781152</v>
      </c>
      <c r="E284" s="123">
        <v>0.96211673258784125</v>
      </c>
      <c r="F284" s="123">
        <v>1.0368860570902816</v>
      </c>
      <c r="G284" s="123">
        <v>0.92235406523678809</v>
      </c>
      <c r="H284" s="123">
        <v>0.82553307473405446</v>
      </c>
      <c r="I284" s="123">
        <v>0.72012870114338334</v>
      </c>
      <c r="J284" s="123">
        <v>0.76498306403756255</v>
      </c>
      <c r="K284" s="123">
        <v>0.7402178274186616</v>
      </c>
      <c r="L284" s="123">
        <v>0.72315445682832125</v>
      </c>
      <c r="M284" s="123">
        <v>0.73498927575271178</v>
      </c>
      <c r="N284" s="123">
        <v>0.65189302164927121</v>
      </c>
      <c r="O284" s="123">
        <v>0.64941391535917403</v>
      </c>
      <c r="P284" s="123">
        <v>0.66616730995515194</v>
      </c>
      <c r="Q284" s="123">
        <v>0.61149713242756665</v>
      </c>
      <c r="R284" s="123">
        <v>0.61874943777126534</v>
      </c>
      <c r="S284" s="123">
        <v>0.64004578077282259</v>
      </c>
      <c r="T284" s="123">
        <v>0.64769419434767772</v>
      </c>
      <c r="U284" s="123">
        <v>0.62327669766982619</v>
      </c>
      <c r="V284" s="123">
        <v>0.62060500484462433</v>
      </c>
      <c r="W284" s="123">
        <v>0.58784051453806996</v>
      </c>
      <c r="DA284" s="130" t="s">
        <v>3118</v>
      </c>
    </row>
    <row r="285" spans="1:105" ht="12" customHeight="1" x14ac:dyDescent="0.25">
      <c r="A285" s="97" t="s">
        <v>50</v>
      </c>
      <c r="B285" s="99">
        <v>2.5487980049697851</v>
      </c>
      <c r="C285" s="99">
        <v>2.4863193500601204</v>
      </c>
      <c r="D285" s="99">
        <v>2.5231222402198861</v>
      </c>
      <c r="E285" s="99">
        <v>2.4637844934093773</v>
      </c>
      <c r="F285" s="99">
        <v>2.6373818832431102</v>
      </c>
      <c r="G285" s="99">
        <v>2.4623223297384742</v>
      </c>
      <c r="H285" s="99">
        <v>2.3582067491118823</v>
      </c>
      <c r="I285" s="99">
        <v>2.1456912190145014</v>
      </c>
      <c r="J285" s="99">
        <v>2.1027424655008091</v>
      </c>
      <c r="K285" s="99">
        <v>1.9958619989118185</v>
      </c>
      <c r="L285" s="99">
        <v>1.9440437459747815</v>
      </c>
      <c r="M285" s="99">
        <v>1.9849413588990032</v>
      </c>
      <c r="N285" s="99">
        <v>1.7163352888768082</v>
      </c>
      <c r="O285" s="99">
        <v>1.7075281834795331</v>
      </c>
      <c r="P285" s="99">
        <v>1.7517723432425749</v>
      </c>
      <c r="Q285" s="99">
        <v>1.6684669672263619</v>
      </c>
      <c r="R285" s="99">
        <v>1.7357187602366748</v>
      </c>
      <c r="S285" s="99">
        <v>1.8794887831611533</v>
      </c>
      <c r="T285" s="99">
        <v>1.9347637242774203</v>
      </c>
      <c r="U285" s="99">
        <v>1.918765050562943</v>
      </c>
      <c r="V285" s="99">
        <v>1.9501260941733516</v>
      </c>
      <c r="W285" s="99">
        <v>1.8776899349818561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14.244293793755388</v>
      </c>
      <c r="D290" s="117">
        <f t="shared" si="129"/>
        <v>8.6137053773506445</v>
      </c>
      <c r="E290" s="117">
        <f t="shared" si="129"/>
        <v>8.7931848708260283</v>
      </c>
      <c r="F290" s="117">
        <f t="shared" si="129"/>
        <v>14.111255841597925</v>
      </c>
      <c r="G290" s="117">
        <f t="shared" si="129"/>
        <v>28.260004457813384</v>
      </c>
      <c r="H290" s="117">
        <f t="shared" si="129"/>
        <v>30.738529036328242</v>
      </c>
      <c r="I290" s="117">
        <f t="shared" si="129"/>
        <v>33.882707709971164</v>
      </c>
      <c r="J290" s="117">
        <f t="shared" si="129"/>
        <v>41.378384242208355</v>
      </c>
      <c r="K290" s="117">
        <f t="shared" si="129"/>
        <v>26.932373001098572</v>
      </c>
      <c r="L290" s="117">
        <f t="shared" si="129"/>
        <v>20.481756652766808</v>
      </c>
      <c r="M290" s="117">
        <f t="shared" si="129"/>
        <v>21.004170094439495</v>
      </c>
      <c r="N290" s="117">
        <f t="shared" si="129"/>
        <v>26.711078041438419</v>
      </c>
      <c r="O290" s="117">
        <f t="shared" si="129"/>
        <v>29.2504907246778</v>
      </c>
      <c r="P290" s="117">
        <f t="shared" si="129"/>
        <v>16.015285155748938</v>
      </c>
      <c r="Q290" s="117">
        <f t="shared" si="129"/>
        <v>12.24155903568542</v>
      </c>
      <c r="R290" s="117">
        <f t="shared" ref="R290:V290" si="130">R291+R294+R296+R305</f>
        <v>12.29788599382317</v>
      </c>
      <c r="S290" s="117">
        <f t="shared" si="130"/>
        <v>11.328702177813343</v>
      </c>
      <c r="T290" s="117">
        <f t="shared" si="130"/>
        <v>13.08241777804972</v>
      </c>
      <c r="U290" s="117">
        <f t="shared" si="130"/>
        <v>14.1577536988828</v>
      </c>
      <c r="V290" s="117">
        <f t="shared" si="130"/>
        <v>13.861777559861187</v>
      </c>
      <c r="W290" s="117">
        <f t="shared" ref="W290" si="131">W291+W294+W296+W305</f>
        <v>12.137657694519845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10.858112202639624</v>
      </c>
      <c r="D291" s="122">
        <f t="shared" si="132"/>
        <v>6.5106191798880184</v>
      </c>
      <c r="E291" s="122">
        <f t="shared" si="132"/>
        <v>6.722752209903577</v>
      </c>
      <c r="F291" s="122">
        <f t="shared" si="132"/>
        <v>10.734497088586815</v>
      </c>
      <c r="G291" s="122">
        <f t="shared" si="132"/>
        <v>22.762736008735853</v>
      </c>
      <c r="H291" s="122">
        <f t="shared" si="132"/>
        <v>24.190142099109114</v>
      </c>
      <c r="I291" s="122">
        <f t="shared" si="132"/>
        <v>26.997514851887306</v>
      </c>
      <c r="J291" s="122">
        <f t="shared" si="132"/>
        <v>33.740076872208313</v>
      </c>
      <c r="K291" s="122">
        <f t="shared" si="132"/>
        <v>21.913524896877512</v>
      </c>
      <c r="L291" s="122">
        <f t="shared" si="132"/>
        <v>16.828789824646087</v>
      </c>
      <c r="M291" s="122">
        <f t="shared" si="132"/>
        <v>16.382161875238264</v>
      </c>
      <c r="N291" s="122">
        <f t="shared" si="132"/>
        <v>21.346718810137439</v>
      </c>
      <c r="O291" s="122">
        <f t="shared" si="132"/>
        <v>23.597013925798294</v>
      </c>
      <c r="P291" s="122">
        <f t="shared" si="132"/>
        <v>12.618074658711615</v>
      </c>
      <c r="Q291" s="122">
        <f t="shared" si="132"/>
        <v>9.5861179320319412</v>
      </c>
      <c r="R291" s="122">
        <f t="shared" ref="R291:V291" si="133">SUM(R292:R293)</f>
        <v>9.5977482810886965</v>
      </c>
      <c r="S291" s="122">
        <f t="shared" si="133"/>
        <v>8.7138418356014533</v>
      </c>
      <c r="T291" s="122">
        <f t="shared" si="133"/>
        <v>9.7695438448314267</v>
      </c>
      <c r="U291" s="122">
        <f t="shared" si="133"/>
        <v>10.556740545503994</v>
      </c>
      <c r="V291" s="122">
        <f t="shared" si="133"/>
        <v>10.218190478337227</v>
      </c>
      <c r="W291" s="122">
        <f t="shared" ref="W291" si="134">SUM(W292:W293)</f>
        <v>9.2330138804678263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10.715009894529054</v>
      </c>
      <c r="D292" s="98">
        <v>6.424901380532714</v>
      </c>
      <c r="E292" s="98">
        <v>6.6418173031548431</v>
      </c>
      <c r="F292" s="98">
        <v>10.59636697051255</v>
      </c>
      <c r="G292" s="98">
        <v>22.470570486664752</v>
      </c>
      <c r="H292" s="98">
        <v>23.88554475819458</v>
      </c>
      <c r="I292" s="98">
        <v>26.662605792112824</v>
      </c>
      <c r="J292" s="98">
        <v>33.335229551448975</v>
      </c>
      <c r="K292" s="98">
        <v>21.650732305728113</v>
      </c>
      <c r="L292" s="98">
        <v>16.618818808657242</v>
      </c>
      <c r="M292" s="98">
        <v>16.174372975805081</v>
      </c>
      <c r="N292" s="98">
        <v>21.084418618640388</v>
      </c>
      <c r="O292" s="98">
        <v>23.275989225408104</v>
      </c>
      <c r="P292" s="98">
        <v>12.434604434713311</v>
      </c>
      <c r="Q292" s="98">
        <v>9.4550218761788152</v>
      </c>
      <c r="R292" s="98">
        <v>9.4647782142839301</v>
      </c>
      <c r="S292" s="98">
        <v>8.5927295675762707</v>
      </c>
      <c r="T292" s="98">
        <v>9.6341322446629025</v>
      </c>
      <c r="U292" s="98">
        <v>10.408659606610932</v>
      </c>
      <c r="V292" s="98">
        <v>10.074864194472905</v>
      </c>
      <c r="W292" s="98">
        <v>9.1074734932841892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0.14310230811056993</v>
      </c>
      <c r="D293" s="98">
        <v>8.5717799355304478E-2</v>
      </c>
      <c r="E293" s="98">
        <v>8.0934906748734381E-2</v>
      </c>
      <c r="F293" s="98">
        <v>0.13813011807426509</v>
      </c>
      <c r="G293" s="98">
        <v>0.2921655220711008</v>
      </c>
      <c r="H293" s="98">
        <v>0.30459734091453256</v>
      </c>
      <c r="I293" s="98">
        <v>0.33490905977448365</v>
      </c>
      <c r="J293" s="98">
        <v>0.40484732075933583</v>
      </c>
      <c r="K293" s="98">
        <v>0.26279259114939885</v>
      </c>
      <c r="L293" s="98">
        <v>0.20997101598884602</v>
      </c>
      <c r="M293" s="98">
        <v>0.20778889943318232</v>
      </c>
      <c r="N293" s="98">
        <v>0.26230019149704931</v>
      </c>
      <c r="O293" s="98">
        <v>0.32102470039018915</v>
      </c>
      <c r="P293" s="98">
        <v>0.18347022399830376</v>
      </c>
      <c r="Q293" s="98">
        <v>0.1310960558531252</v>
      </c>
      <c r="R293" s="98">
        <v>0.13297006680476664</v>
      </c>
      <c r="S293" s="98">
        <v>0.12111226802518323</v>
      </c>
      <c r="T293" s="98">
        <v>0.13541160016852372</v>
      </c>
      <c r="U293" s="98">
        <v>0.14808093889306151</v>
      </c>
      <c r="V293" s="98">
        <v>0.1433262838643232</v>
      </c>
      <c r="W293" s="98">
        <v>0.12554038718363658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0.10466661416802453</v>
      </c>
      <c r="D294" s="122">
        <f t="shared" si="135"/>
        <v>0.11851785333106488</v>
      </c>
      <c r="E294" s="122">
        <f t="shared" si="135"/>
        <v>0.31894102198563495</v>
      </c>
      <c r="F294" s="122">
        <f t="shared" si="135"/>
        <v>0.1110522010778851</v>
      </c>
      <c r="G294" s="122">
        <f t="shared" si="135"/>
        <v>0.19046143261306805</v>
      </c>
      <c r="H294" s="122">
        <f t="shared" si="135"/>
        <v>0.31341301689072354</v>
      </c>
      <c r="I294" s="122">
        <f t="shared" si="135"/>
        <v>0.38369316292658157</v>
      </c>
      <c r="J294" s="122">
        <f t="shared" si="135"/>
        <v>0.56799413405109578</v>
      </c>
      <c r="K294" s="122">
        <f t="shared" si="135"/>
        <v>0.29016591794743035</v>
      </c>
      <c r="L294" s="122">
        <f t="shared" si="135"/>
        <v>9.7491898105722188E-2</v>
      </c>
      <c r="M294" s="122">
        <f t="shared" si="135"/>
        <v>0.12138383753409841</v>
      </c>
      <c r="N294" s="122">
        <f t="shared" si="135"/>
        <v>0.35453106399486295</v>
      </c>
      <c r="O294" s="122">
        <f t="shared" si="135"/>
        <v>0.24600259598879815</v>
      </c>
      <c r="P294" s="122">
        <f t="shared" si="135"/>
        <v>4.02741378208228E-2</v>
      </c>
      <c r="Q294" s="122">
        <f t="shared" si="135"/>
        <v>5.5086452420370205E-2</v>
      </c>
      <c r="R294" s="122">
        <f t="shared" si="135"/>
        <v>9.9978845899218544E-2</v>
      </c>
      <c r="S294" s="122">
        <f t="shared" si="135"/>
        <v>0.12999032955369136</v>
      </c>
      <c r="T294" s="122">
        <f t="shared" si="135"/>
        <v>0.22595059818232791</v>
      </c>
      <c r="U294" s="122">
        <f t="shared" si="135"/>
        <v>0.19670107243363746</v>
      </c>
      <c r="V294" s="122">
        <f t="shared" si="135"/>
        <v>0.13661038321176328</v>
      </c>
      <c r="W294" s="122">
        <f t="shared" si="135"/>
        <v>3.9616744640698691E-2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0.10466661416802453</v>
      </c>
      <c r="D295" s="98">
        <v>0.11851785333106488</v>
      </c>
      <c r="E295" s="98">
        <v>0.31894102198563495</v>
      </c>
      <c r="F295" s="98">
        <v>0.1110522010778851</v>
      </c>
      <c r="G295" s="98">
        <v>0.19046143261306805</v>
      </c>
      <c r="H295" s="98">
        <v>0.31341301689072354</v>
      </c>
      <c r="I295" s="98">
        <v>0.38369316292658157</v>
      </c>
      <c r="J295" s="98">
        <v>0.56799413405109578</v>
      </c>
      <c r="K295" s="98">
        <v>0.29016591794743035</v>
      </c>
      <c r="L295" s="98">
        <v>9.7491898105722188E-2</v>
      </c>
      <c r="M295" s="98">
        <v>0.12138383753409841</v>
      </c>
      <c r="N295" s="98">
        <v>0.35453106399486295</v>
      </c>
      <c r="O295" s="98">
        <v>0.24600259598879815</v>
      </c>
      <c r="P295" s="98">
        <v>4.02741378208228E-2</v>
      </c>
      <c r="Q295" s="98">
        <v>5.5086452420370205E-2</v>
      </c>
      <c r="R295" s="98">
        <v>9.9978845899218544E-2</v>
      </c>
      <c r="S295" s="98">
        <v>0.12999032955369136</v>
      </c>
      <c r="T295" s="98">
        <v>0.22595059818232791</v>
      </c>
      <c r="U295" s="98">
        <v>0.19670107243363746</v>
      </c>
      <c r="V295" s="98">
        <v>0.13661038321176328</v>
      </c>
      <c r="W295" s="98">
        <v>3.9616744640698691E-2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2.237757286184717</v>
      </c>
      <c r="D296" s="122">
        <v>1.3483787616542007</v>
      </c>
      <c r="E296" s="122">
        <v>1.189824538076377</v>
      </c>
      <c r="F296" s="122">
        <v>2.1999834506697535</v>
      </c>
      <c r="G296" s="122">
        <v>3.6489641404568256</v>
      </c>
      <c r="H296" s="122">
        <v>4.2174736434801714</v>
      </c>
      <c r="I296" s="122">
        <v>4.3890114245438134</v>
      </c>
      <c r="J296" s="122">
        <v>4.7183630601447657</v>
      </c>
      <c r="K296" s="122">
        <v>3.2321331689575112</v>
      </c>
      <c r="L296" s="122">
        <v>2.4810629135937781</v>
      </c>
      <c r="M296" s="122">
        <v>3.2862520442522607</v>
      </c>
      <c r="N296" s="122">
        <v>3.6627578555891116</v>
      </c>
      <c r="O296" s="122">
        <v>3.8066341119924143</v>
      </c>
      <c r="P296" s="122">
        <v>2.3931273447166466</v>
      </c>
      <c r="Q296" s="122">
        <v>1.8440974466790081</v>
      </c>
      <c r="R296" s="122">
        <v>1.8160487944710959</v>
      </c>
      <c r="S296" s="122">
        <v>1.686653361271814</v>
      </c>
      <c r="T296" s="122">
        <v>2.0823812560378197</v>
      </c>
      <c r="U296" s="122">
        <v>2.2977450196847147</v>
      </c>
      <c r="V296" s="122">
        <v>2.2991846615690603</v>
      </c>
      <c r="W296" s="122">
        <v>1.8056805478908604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1.0092877550007162</v>
      </c>
      <c r="D297" s="98">
        <v>0.44969966317680365</v>
      </c>
      <c r="E297" s="98">
        <v>0.48776812800676866</v>
      </c>
      <c r="F297" s="98">
        <v>1.0809398088762774</v>
      </c>
      <c r="G297" s="98">
        <v>0.84856326965786555</v>
      </c>
      <c r="H297" s="98">
        <v>0.80119058271346721</v>
      </c>
      <c r="I297" s="98">
        <v>0.39945192575889371</v>
      </c>
      <c r="J297" s="98">
        <v>1.2755490575651738</v>
      </c>
      <c r="K297" s="98">
        <v>1.2134196550701322</v>
      </c>
      <c r="L297" s="98">
        <v>0.88772901489292488</v>
      </c>
      <c r="M297" s="98">
        <v>1.2672437800111962</v>
      </c>
      <c r="N297" s="98">
        <v>0.81187719298996119</v>
      </c>
      <c r="O297" s="98">
        <v>0.56004787575082882</v>
      </c>
      <c r="P297" s="98">
        <v>0.24917782612132189</v>
      </c>
      <c r="Q297" s="98">
        <v>0.30694672204026491</v>
      </c>
      <c r="R297" s="98">
        <v>0.57266709972274321</v>
      </c>
      <c r="S297" s="98">
        <v>0.55959724652912657</v>
      </c>
      <c r="T297" s="98">
        <v>0.64638200739499185</v>
      </c>
      <c r="U297" s="98">
        <v>0.56801608567245654</v>
      </c>
      <c r="V297" s="98">
        <v>0.50054454579558549</v>
      </c>
      <c r="W297" s="98">
        <v>0.41945863463442951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2.2825038567023058E-4</v>
      </c>
      <c r="D298" s="98">
        <v>1.1447523959336382E-4</v>
      </c>
      <c r="E298" s="98">
        <v>1.1055790215516092E-4</v>
      </c>
      <c r="F298" s="98">
        <v>3.8432905477794291E-4</v>
      </c>
      <c r="G298" s="98">
        <v>5.7343810261204625E-4</v>
      </c>
      <c r="H298" s="98">
        <v>4.4960408649796346E-4</v>
      </c>
      <c r="I298" s="98">
        <v>9.3025345182900609E-4</v>
      </c>
      <c r="J298" s="98">
        <v>2.4397450188498992E-3</v>
      </c>
      <c r="K298" s="98">
        <v>1.8178696480514126E-3</v>
      </c>
      <c r="L298" s="98">
        <v>2.4725683622115122E-3</v>
      </c>
      <c r="M298" s="98">
        <v>1.5815962664855539E-3</v>
      </c>
      <c r="N298" s="98">
        <v>1.9824440021905124E-3</v>
      </c>
      <c r="O298" s="98">
        <v>1.8926228616830188E-3</v>
      </c>
      <c r="P298" s="98">
        <v>6.8829237075873281E-4</v>
      </c>
      <c r="Q298" s="98">
        <v>1.2613423425793147E-3</v>
      </c>
      <c r="R298" s="98">
        <v>1.9768946147042795E-3</v>
      </c>
      <c r="S298" s="98">
        <v>2.1255152942440785E-3</v>
      </c>
      <c r="T298" s="98">
        <v>2.4147013557257175E-3</v>
      </c>
      <c r="U298" s="98">
        <v>1.9205188034097432E-3</v>
      </c>
      <c r="V298" s="98">
        <v>3.1500619315767402E-3</v>
      </c>
      <c r="W298" s="98">
        <v>5.0271538027137812E-3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5.513869098827887E-5</v>
      </c>
      <c r="D299" s="101">
        <v>3.1885327445444332E-5</v>
      </c>
      <c r="E299" s="101">
        <v>2.6223726366818252E-5</v>
      </c>
      <c r="F299" s="101">
        <v>1.1112179329767489E-4</v>
      </c>
      <c r="G299" s="101">
        <v>1.4353206144417018E-4</v>
      </c>
      <c r="H299" s="101">
        <v>1.137624396565352E-4</v>
      </c>
      <c r="I299" s="101">
        <v>2.3568216597444927E-4</v>
      </c>
      <c r="J299" s="101">
        <v>7.5597836304211702E-4</v>
      </c>
      <c r="K299" s="101">
        <v>4.8118455886657748E-4</v>
      </c>
      <c r="L299" s="101">
        <v>6.0775008655958188E-4</v>
      </c>
      <c r="M299" s="101">
        <v>4.4584449116007467E-4</v>
      </c>
      <c r="N299" s="101">
        <v>4.3488316506254838E-4</v>
      </c>
      <c r="O299" s="101">
        <v>3.9979480067344885E-4</v>
      </c>
      <c r="P299" s="101">
        <v>2.0233758638259149E-4</v>
      </c>
      <c r="Q299" s="101">
        <v>2.6741363362672345E-4</v>
      </c>
      <c r="R299" s="101">
        <v>3.9801383445801832E-4</v>
      </c>
      <c r="S299" s="101">
        <v>4.4765995673373102E-4</v>
      </c>
      <c r="T299" s="101">
        <v>4.5793202685099824E-4</v>
      </c>
      <c r="U299" s="101">
        <v>4.0330724796716828E-4</v>
      </c>
      <c r="V299" s="101">
        <v>6.1154187974363336E-4</v>
      </c>
      <c r="W299" s="101">
        <v>1.1859288485428843E-3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1.7311169468195171E-4</v>
      </c>
      <c r="D300" s="104">
        <v>8.2589912147919484E-5</v>
      </c>
      <c r="E300" s="104">
        <v>8.4334175788342673E-5</v>
      </c>
      <c r="F300" s="104">
        <v>2.7320726148026802E-4</v>
      </c>
      <c r="G300" s="104">
        <v>4.2990604116787605E-4</v>
      </c>
      <c r="H300" s="104">
        <v>3.3584164684142826E-4</v>
      </c>
      <c r="I300" s="104">
        <v>6.9457128585455677E-4</v>
      </c>
      <c r="J300" s="104">
        <v>1.6837666558077819E-3</v>
      </c>
      <c r="K300" s="104">
        <v>1.3366850891848351E-3</v>
      </c>
      <c r="L300" s="104">
        <v>1.8648182756519302E-3</v>
      </c>
      <c r="M300" s="104">
        <v>1.1357517753254791E-3</v>
      </c>
      <c r="N300" s="104">
        <v>1.5475608371279641E-3</v>
      </c>
      <c r="O300" s="104">
        <v>1.4928280610095701E-3</v>
      </c>
      <c r="P300" s="104">
        <v>4.8595478437614133E-4</v>
      </c>
      <c r="Q300" s="104">
        <v>9.9392870895259112E-4</v>
      </c>
      <c r="R300" s="104">
        <v>1.578880780246261E-3</v>
      </c>
      <c r="S300" s="104">
        <v>1.6778553375103476E-3</v>
      </c>
      <c r="T300" s="104">
        <v>1.9567693288747193E-3</v>
      </c>
      <c r="U300" s="104">
        <v>1.517211555442575E-3</v>
      </c>
      <c r="V300" s="104">
        <v>2.5385200518331071E-3</v>
      </c>
      <c r="W300" s="104">
        <v>3.8412249541708971E-3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1.2039885176056837</v>
      </c>
      <c r="D301" s="101">
        <v>0.87980862416647754</v>
      </c>
      <c r="E301" s="101">
        <v>0.68450929763015878</v>
      </c>
      <c r="F301" s="101">
        <v>1.0927183245068546</v>
      </c>
      <c r="G301" s="101">
        <v>2.6204616752216836</v>
      </c>
      <c r="H301" s="101">
        <v>3.2481288935364212</v>
      </c>
      <c r="I301" s="101">
        <v>3.5272797323681275</v>
      </c>
      <c r="J301" s="101">
        <v>2.549174385271892</v>
      </c>
      <c r="K301" s="101">
        <v>1.5756168058631634</v>
      </c>
      <c r="L301" s="101">
        <v>0.96197733039498379</v>
      </c>
      <c r="M301" s="101">
        <v>1.8633355535204423</v>
      </c>
      <c r="N301" s="101">
        <v>2.3546129754559533</v>
      </c>
      <c r="O301" s="101">
        <v>2.5188393691065656</v>
      </c>
      <c r="P301" s="101">
        <v>1.4420191988671254</v>
      </c>
      <c r="Q301" s="101">
        <v>1.2428197283261677</v>
      </c>
      <c r="R301" s="101">
        <v>0.80080309677369799</v>
      </c>
      <c r="S301" s="101">
        <v>0.71688890664776628</v>
      </c>
      <c r="T301" s="101">
        <v>1.0283537428999978</v>
      </c>
      <c r="U301" s="101">
        <v>1.231041801390893</v>
      </c>
      <c r="V301" s="101">
        <v>1.1225629014098555</v>
      </c>
      <c r="W301" s="101">
        <v>0.44879572420589181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2.4252763192646604E-2</v>
      </c>
      <c r="D302" s="104">
        <v>1.8755999071326256E-2</v>
      </c>
      <c r="E302" s="104">
        <v>1.7436554537294285E-2</v>
      </c>
      <c r="F302" s="104">
        <v>2.5940988231843293E-2</v>
      </c>
      <c r="G302" s="104">
        <v>0.17936575747466463</v>
      </c>
      <c r="H302" s="104">
        <v>0.16770456314378554</v>
      </c>
      <c r="I302" s="104">
        <v>0.46134951296496285</v>
      </c>
      <c r="J302" s="104">
        <v>0.89119987228885056</v>
      </c>
      <c r="K302" s="104">
        <v>0.44127883837616472</v>
      </c>
      <c r="L302" s="104">
        <v>0.62888399994365751</v>
      </c>
      <c r="M302" s="104">
        <v>0.1540911144541364</v>
      </c>
      <c r="N302" s="104">
        <v>0.49428524314100641</v>
      </c>
      <c r="O302" s="104">
        <v>0.72585424427333667</v>
      </c>
      <c r="P302" s="104">
        <v>0.70124202735744046</v>
      </c>
      <c r="Q302" s="104">
        <v>0.29306965396999618</v>
      </c>
      <c r="R302" s="104">
        <v>0.44060170335995036</v>
      </c>
      <c r="S302" s="104">
        <v>0.4080416928006772</v>
      </c>
      <c r="T302" s="104">
        <v>0.40523080438710424</v>
      </c>
      <c r="U302" s="104">
        <v>0.49676661381795534</v>
      </c>
      <c r="V302" s="104">
        <v>0.67292715243204271</v>
      </c>
      <c r="W302" s="104">
        <v>0.93239903524782519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5.359122666822454E-3</v>
      </c>
      <c r="D303" s="98">
        <v>4.805762213336155E-3</v>
      </c>
      <c r="E303" s="98">
        <v>3.7871058565275566E-3</v>
      </c>
      <c r="F303" s="98">
        <v>6.915050303050202E-3</v>
      </c>
      <c r="G303" s="98">
        <v>4.1245494104178604E-2</v>
      </c>
      <c r="H303" s="98">
        <v>3.9058367261387041E-2</v>
      </c>
      <c r="I303" s="98">
        <v>0.10789813498650133</v>
      </c>
      <c r="J303" s="98">
        <v>0.25773530561696262</v>
      </c>
      <c r="K303" s="98">
        <v>0.10850051485577233</v>
      </c>
      <c r="L303" s="98">
        <v>0.14333997567108964</v>
      </c>
      <c r="M303" s="98">
        <v>4.0772719418891941E-2</v>
      </c>
      <c r="N303" s="98">
        <v>0.10198858218722591</v>
      </c>
      <c r="O303" s="98">
        <v>0.14573763315414129</v>
      </c>
      <c r="P303" s="98">
        <v>0.20438945913160969</v>
      </c>
      <c r="Q303" s="98">
        <v>6.1825266772921807E-2</v>
      </c>
      <c r="R303" s="98">
        <v>8.8734933265758764E-2</v>
      </c>
      <c r="S303" s="98">
        <v>8.6842887998826376E-2</v>
      </c>
      <c r="T303" s="98">
        <v>7.7500801068008746E-2</v>
      </c>
      <c r="U303" s="98">
        <v>0.10680255468509303</v>
      </c>
      <c r="V303" s="98">
        <v>0.13316549932155511</v>
      </c>
      <c r="W303" s="98">
        <v>0.22594615328069459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1.8893640525824148E-2</v>
      </c>
      <c r="D304" s="98">
        <v>1.39502368579901E-2</v>
      </c>
      <c r="E304" s="98">
        <v>1.3649448680766729E-2</v>
      </c>
      <c r="F304" s="98">
        <v>1.9025937928793091E-2</v>
      </c>
      <c r="G304" s="98">
        <v>0.13812026337048602</v>
      </c>
      <c r="H304" s="98">
        <v>0.12864619588239851</v>
      </c>
      <c r="I304" s="98">
        <v>0.35345137797846149</v>
      </c>
      <c r="J304" s="98">
        <v>0.633464566671888</v>
      </c>
      <c r="K304" s="98">
        <v>0.33277832352039238</v>
      </c>
      <c r="L304" s="98">
        <v>0.48554402427256788</v>
      </c>
      <c r="M304" s="98">
        <v>0.11331839503524445</v>
      </c>
      <c r="N304" s="98">
        <v>0.39229666095378052</v>
      </c>
      <c r="O304" s="98">
        <v>0.58011661111919532</v>
      </c>
      <c r="P304" s="98">
        <v>0.49685256822583079</v>
      </c>
      <c r="Q304" s="98">
        <v>0.23124438719707438</v>
      </c>
      <c r="R304" s="98">
        <v>0.35186677009419159</v>
      </c>
      <c r="S304" s="98">
        <v>0.32119880480185081</v>
      </c>
      <c r="T304" s="98">
        <v>0.32773000331909552</v>
      </c>
      <c r="U304" s="98">
        <v>0.38996405913286231</v>
      </c>
      <c r="V304" s="98">
        <v>0.53976165311048763</v>
      </c>
      <c r="W304" s="98">
        <v>0.70645288196713063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1.0437576907630213</v>
      </c>
      <c r="D305" s="122">
        <v>0.63618958247736002</v>
      </c>
      <c r="E305" s="122">
        <v>0.56166710086043925</v>
      </c>
      <c r="F305" s="122">
        <v>1.0657231012634711</v>
      </c>
      <c r="G305" s="122">
        <v>1.6578428760076342</v>
      </c>
      <c r="H305" s="122">
        <v>2.0175002768482311</v>
      </c>
      <c r="I305" s="122">
        <v>2.1124882706134631</v>
      </c>
      <c r="J305" s="122">
        <v>2.3519501758041734</v>
      </c>
      <c r="K305" s="122">
        <v>1.4965490173161209</v>
      </c>
      <c r="L305" s="122">
        <v>1.0744120164212192</v>
      </c>
      <c r="M305" s="122">
        <v>1.2143723374148718</v>
      </c>
      <c r="N305" s="122">
        <v>1.3470703117170051</v>
      </c>
      <c r="O305" s="122">
        <v>1.6008400908982903</v>
      </c>
      <c r="P305" s="122">
        <v>0.96380901449985457</v>
      </c>
      <c r="Q305" s="122">
        <v>0.75625720455409939</v>
      </c>
      <c r="R305" s="122">
        <v>0.78411007236415908</v>
      </c>
      <c r="S305" s="122">
        <v>0.79821665138638354</v>
      </c>
      <c r="T305" s="122">
        <v>1.0045420789981452</v>
      </c>
      <c r="U305" s="122">
        <v>1.1065670612604541</v>
      </c>
      <c r="V305" s="122">
        <v>1.2077920367431347</v>
      </c>
      <c r="W305" s="122">
        <v>1.0593465215204596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0.38212353488911155</v>
      </c>
      <c r="D306" s="98">
        <v>0.26204866688905076</v>
      </c>
      <c r="E306" s="98">
        <v>0.29071570958818688</v>
      </c>
      <c r="F306" s="98">
        <v>0.48771219154582846</v>
      </c>
      <c r="G306" s="98">
        <v>0.59950325287041961</v>
      </c>
      <c r="H306" s="98">
        <v>0.65026362338363886</v>
      </c>
      <c r="I306" s="98">
        <v>0.66339534114345811</v>
      </c>
      <c r="J306" s="98">
        <v>1.4894968248642546</v>
      </c>
      <c r="K306" s="98">
        <v>0.69161589592282979</v>
      </c>
      <c r="L306" s="98">
        <v>0.47403051958240322</v>
      </c>
      <c r="M306" s="98">
        <v>0.51245747207960657</v>
      </c>
      <c r="N306" s="98">
        <v>0.60608694324343315</v>
      </c>
      <c r="O306" s="98">
        <v>0.56970874150613904</v>
      </c>
      <c r="P306" s="98">
        <v>0.44062101952860594</v>
      </c>
      <c r="Q306" s="98">
        <v>0.27207055487315124</v>
      </c>
      <c r="R306" s="98">
        <v>0.35641264270003659</v>
      </c>
      <c r="S306" s="98">
        <v>0.25859919503580236</v>
      </c>
      <c r="T306" s="98">
        <v>0.39743273155350256</v>
      </c>
      <c r="U306" s="98">
        <v>0.40693036673364386</v>
      </c>
      <c r="V306" s="98">
        <v>0.46591270464850132</v>
      </c>
      <c r="W306" s="98">
        <v>0.39673101479213713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0.66163415587390961</v>
      </c>
      <c r="D307" s="33">
        <v>0.37414091558830931</v>
      </c>
      <c r="E307" s="33">
        <v>0.27095139127225232</v>
      </c>
      <c r="F307" s="33">
        <v>0.57801090971764268</v>
      </c>
      <c r="G307" s="33">
        <v>1.0583396231372146</v>
      </c>
      <c r="H307" s="33">
        <v>1.3672366534645923</v>
      </c>
      <c r="I307" s="33">
        <v>1.449092929470005</v>
      </c>
      <c r="J307" s="33">
        <v>0.86245335093991893</v>
      </c>
      <c r="K307" s="33">
        <v>0.8049331213932911</v>
      </c>
      <c r="L307" s="33">
        <v>0.60038149683881592</v>
      </c>
      <c r="M307" s="33">
        <v>0.70191486533526526</v>
      </c>
      <c r="N307" s="33">
        <v>0.74098336847357194</v>
      </c>
      <c r="O307" s="33">
        <v>1.0311313493921512</v>
      </c>
      <c r="P307" s="33">
        <v>0.52318799497124857</v>
      </c>
      <c r="Q307" s="33">
        <v>0.4841866496809481</v>
      </c>
      <c r="R307" s="33">
        <v>0.4276974296641225</v>
      </c>
      <c r="S307" s="33">
        <v>0.53961745635058123</v>
      </c>
      <c r="T307" s="33">
        <v>0.60710934744464262</v>
      </c>
      <c r="U307" s="33">
        <v>0.69963669452681032</v>
      </c>
      <c r="V307" s="33">
        <v>0.74187933209463341</v>
      </c>
      <c r="W307" s="33">
        <v>0.66261550672832248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8.2325941766767965</v>
      </c>
      <c r="D309" s="117">
        <f t="shared" si="136"/>
        <v>5.1343383359186152</v>
      </c>
      <c r="E309" s="117">
        <f t="shared" si="136"/>
        <v>5.6226030985626201</v>
      </c>
      <c r="F309" s="117">
        <f t="shared" si="136"/>
        <v>8.3858240211145194</v>
      </c>
      <c r="G309" s="117">
        <f t="shared" si="136"/>
        <v>16.898295818932134</v>
      </c>
      <c r="H309" s="117">
        <f t="shared" si="136"/>
        <v>18.858196242711177</v>
      </c>
      <c r="I309" s="117">
        <f t="shared" si="136"/>
        <v>21.151719660343812</v>
      </c>
      <c r="J309" s="117">
        <f t="shared" si="136"/>
        <v>26.14188135954975</v>
      </c>
      <c r="K309" s="117">
        <f t="shared" si="136"/>
        <v>17.03466189226647</v>
      </c>
      <c r="L309" s="117">
        <f t="shared" si="136"/>
        <v>12.901128086526823</v>
      </c>
      <c r="M309" s="117">
        <f t="shared" si="136"/>
        <v>13.451690385444689</v>
      </c>
      <c r="N309" s="117">
        <f t="shared" si="136"/>
        <v>18.158586322183556</v>
      </c>
      <c r="O309" s="117">
        <f t="shared" si="136"/>
        <v>20.312816436384871</v>
      </c>
      <c r="P309" s="117">
        <f t="shared" si="136"/>
        <v>11.341356162989582</v>
      </c>
      <c r="Q309" s="117">
        <f t="shared" si="136"/>
        <v>8.978247939434393</v>
      </c>
      <c r="R309" s="117">
        <f t="shared" ref="R309:V309" si="137">R310+R313+R315+R324</f>
        <v>9.3198084102579646</v>
      </c>
      <c r="S309" s="117">
        <f t="shared" si="137"/>
        <v>8.830298294296627</v>
      </c>
      <c r="T309" s="117">
        <f t="shared" si="137"/>
        <v>10.51343080676906</v>
      </c>
      <c r="U309" s="117">
        <f t="shared" si="137"/>
        <v>11.332269117771743</v>
      </c>
      <c r="V309" s="117">
        <f t="shared" si="137"/>
        <v>11.027818470277374</v>
      </c>
      <c r="W309" s="117">
        <f t="shared" ref="W309" si="138">W310+W313+W315+W324</f>
        <v>9.4904380868583473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5.8427344410860602</v>
      </c>
      <c r="D310" s="122">
        <f t="shared" si="139"/>
        <v>3.5422255945821925</v>
      </c>
      <c r="E310" s="122">
        <f t="shared" si="139"/>
        <v>3.6957580673282915</v>
      </c>
      <c r="F310" s="122">
        <f t="shared" si="139"/>
        <v>5.9712902958476048</v>
      </c>
      <c r="G310" s="122">
        <f t="shared" si="139"/>
        <v>12.806026285796296</v>
      </c>
      <c r="H310" s="122">
        <f t="shared" si="139"/>
        <v>13.763142224187304</v>
      </c>
      <c r="I310" s="122">
        <f t="shared" si="139"/>
        <v>15.538238853184682</v>
      </c>
      <c r="J310" s="122">
        <f t="shared" si="139"/>
        <v>19.651146030892036</v>
      </c>
      <c r="K310" s="122">
        <f t="shared" si="139"/>
        <v>12.929678936302215</v>
      </c>
      <c r="L310" s="122">
        <f t="shared" si="139"/>
        <v>10.070592819751784</v>
      </c>
      <c r="M310" s="122">
        <f t="shared" si="139"/>
        <v>10.018803885197524</v>
      </c>
      <c r="N310" s="122">
        <f t="shared" si="139"/>
        <v>13.462043029961482</v>
      </c>
      <c r="O310" s="122">
        <f t="shared" si="139"/>
        <v>15.507576724235991</v>
      </c>
      <c r="P310" s="122">
        <f t="shared" si="139"/>
        <v>8.6728630107083973</v>
      </c>
      <c r="Q310" s="122">
        <f t="shared" si="139"/>
        <v>6.82306798790228</v>
      </c>
      <c r="R310" s="122">
        <f t="shared" ref="R310:V310" si="140">SUM(R311:R312)</f>
        <v>6.9476197677927374</v>
      </c>
      <c r="S310" s="122">
        <f t="shared" si="140"/>
        <v>6.3828061196956956</v>
      </c>
      <c r="T310" s="122">
        <f t="shared" si="140"/>
        <v>7.2173723434743984</v>
      </c>
      <c r="U310" s="122">
        <f t="shared" si="140"/>
        <v>7.8511466588175347</v>
      </c>
      <c r="V310" s="122">
        <f t="shared" si="140"/>
        <v>7.643272510491987</v>
      </c>
      <c r="W310" s="122">
        <f t="shared" ref="W310" si="141">SUM(W311:W312)</f>
        <v>6.9316412491269794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5.6996321329754904</v>
      </c>
      <c r="D311" s="98">
        <v>3.4565077952268881</v>
      </c>
      <c r="E311" s="98">
        <v>3.6148231605795571</v>
      </c>
      <c r="F311" s="98">
        <v>5.8331601777733395</v>
      </c>
      <c r="G311" s="98">
        <v>12.513860763725194</v>
      </c>
      <c r="H311" s="98">
        <v>13.45854488327277</v>
      </c>
      <c r="I311" s="98">
        <v>15.203329793410198</v>
      </c>
      <c r="J311" s="98">
        <v>19.246298710132699</v>
      </c>
      <c r="K311" s="98">
        <v>12.666886345152816</v>
      </c>
      <c r="L311" s="98">
        <v>9.860621803762939</v>
      </c>
      <c r="M311" s="98">
        <v>9.8110149857643414</v>
      </c>
      <c r="N311" s="98">
        <v>13.199742838464433</v>
      </c>
      <c r="O311" s="98">
        <v>15.186552023845801</v>
      </c>
      <c r="P311" s="98">
        <v>8.4893927867100931</v>
      </c>
      <c r="Q311" s="98">
        <v>6.6919719320491549</v>
      </c>
      <c r="R311" s="98">
        <v>6.814649700987971</v>
      </c>
      <c r="S311" s="98">
        <v>6.2616938516705121</v>
      </c>
      <c r="T311" s="98">
        <v>7.0819607433058742</v>
      </c>
      <c r="U311" s="98">
        <v>7.7030657199244734</v>
      </c>
      <c r="V311" s="98">
        <v>7.4999462266276637</v>
      </c>
      <c r="W311" s="98">
        <v>6.8061008619433432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0.14310230811056993</v>
      </c>
      <c r="D312" s="98">
        <v>8.5717799355304478E-2</v>
      </c>
      <c r="E312" s="98">
        <v>8.0934906748734381E-2</v>
      </c>
      <c r="F312" s="98">
        <v>0.13813011807426509</v>
      </c>
      <c r="G312" s="98">
        <v>0.2921655220711008</v>
      </c>
      <c r="H312" s="98">
        <v>0.30459734091453256</v>
      </c>
      <c r="I312" s="98">
        <v>0.33490905977448365</v>
      </c>
      <c r="J312" s="98">
        <v>0.40484732075933583</v>
      </c>
      <c r="K312" s="98">
        <v>0.26279259114939885</v>
      </c>
      <c r="L312" s="98">
        <v>0.20997101598884602</v>
      </c>
      <c r="M312" s="98">
        <v>0.20778889943318232</v>
      </c>
      <c r="N312" s="98">
        <v>0.26230019149704931</v>
      </c>
      <c r="O312" s="98">
        <v>0.32102470039018915</v>
      </c>
      <c r="P312" s="98">
        <v>0.18347022399830376</v>
      </c>
      <c r="Q312" s="98">
        <v>0.1310960558531252</v>
      </c>
      <c r="R312" s="98">
        <v>0.13297006680476664</v>
      </c>
      <c r="S312" s="98">
        <v>0.12111226802518323</v>
      </c>
      <c r="T312" s="98">
        <v>0.13541160016852372</v>
      </c>
      <c r="U312" s="98">
        <v>0.14808093889306151</v>
      </c>
      <c r="V312" s="98">
        <v>0.1433262838643232</v>
      </c>
      <c r="W312" s="98">
        <v>0.12554038718363658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0.24098572050389305</v>
      </c>
      <c r="D313" s="122">
        <f t="shared" si="142"/>
        <v>0.28192727563834297</v>
      </c>
      <c r="E313" s="122">
        <f t="shared" si="142"/>
        <v>0.78330105363967595</v>
      </c>
      <c r="F313" s="122">
        <f t="shared" si="142"/>
        <v>0.28131684274004615</v>
      </c>
      <c r="G313" s="122">
        <f t="shared" si="142"/>
        <v>0.4973291099198407</v>
      </c>
      <c r="H313" s="122">
        <f t="shared" si="142"/>
        <v>0.84302327375891029</v>
      </c>
      <c r="I313" s="122">
        <f t="shared" si="142"/>
        <v>1.0625452066490813</v>
      </c>
      <c r="J313" s="122">
        <f t="shared" si="142"/>
        <v>1.6188711880281987</v>
      </c>
      <c r="K313" s="122">
        <f t="shared" si="142"/>
        <v>0.85107203643859486</v>
      </c>
      <c r="L313" s="122">
        <f t="shared" si="142"/>
        <v>0.29423907482843936</v>
      </c>
      <c r="M313" s="122">
        <f t="shared" si="142"/>
        <v>0.37867545528519569</v>
      </c>
      <c r="N313" s="122">
        <f t="shared" si="142"/>
        <v>1.1495530406542251</v>
      </c>
      <c r="O313" s="122">
        <f t="shared" si="142"/>
        <v>0.83373106835610755</v>
      </c>
      <c r="P313" s="122">
        <f t="shared" si="142"/>
        <v>0.14289901505537425</v>
      </c>
      <c r="Q313" s="122">
        <f t="shared" si="142"/>
        <v>0.20298462612428425</v>
      </c>
      <c r="R313" s="122">
        <f t="shared" si="142"/>
        <v>0.37697867215094194</v>
      </c>
      <c r="S313" s="122">
        <f t="shared" si="142"/>
        <v>0.49901137913498284</v>
      </c>
      <c r="T313" s="122">
        <f t="shared" si="142"/>
        <v>0.88027197422450965</v>
      </c>
      <c r="U313" s="122">
        <f t="shared" si="142"/>
        <v>0.77653156234249054</v>
      </c>
      <c r="V313" s="122">
        <f t="shared" si="142"/>
        <v>0.54653818913888763</v>
      </c>
      <c r="W313" s="122">
        <f t="shared" si="142"/>
        <v>0.16054801804665345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0.24098572050389305</v>
      </c>
      <c r="D314" s="98">
        <v>0.28192727563834297</v>
      </c>
      <c r="E314" s="98">
        <v>0.78330105363967595</v>
      </c>
      <c r="F314" s="98">
        <v>0.28131684274004615</v>
      </c>
      <c r="G314" s="98">
        <v>0.4973291099198407</v>
      </c>
      <c r="H314" s="98">
        <v>0.84302327375891029</v>
      </c>
      <c r="I314" s="98">
        <v>1.0625452066490813</v>
      </c>
      <c r="J314" s="98">
        <v>1.6188711880281987</v>
      </c>
      <c r="K314" s="98">
        <v>0.85107203643859486</v>
      </c>
      <c r="L314" s="98">
        <v>0.29423907482843936</v>
      </c>
      <c r="M314" s="98">
        <v>0.37867545528519569</v>
      </c>
      <c r="N314" s="98">
        <v>1.1495530406542251</v>
      </c>
      <c r="O314" s="98">
        <v>0.83373106835610755</v>
      </c>
      <c r="P314" s="98">
        <v>0.14289901505537425</v>
      </c>
      <c r="Q314" s="98">
        <v>0.20298462612428425</v>
      </c>
      <c r="R314" s="98">
        <v>0.37697867215094194</v>
      </c>
      <c r="S314" s="98">
        <v>0.49901137913498284</v>
      </c>
      <c r="T314" s="98">
        <v>0.88027197422450965</v>
      </c>
      <c r="U314" s="98">
        <v>0.77653156234249054</v>
      </c>
      <c r="V314" s="98">
        <v>0.54653818913888763</v>
      </c>
      <c r="W314" s="98">
        <v>0.16054801804665345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1.3965297841941349</v>
      </c>
      <c r="D315" s="122">
        <v>0.85552459516222179</v>
      </c>
      <c r="E315" s="122">
        <v>0.75085292771366619</v>
      </c>
      <c r="F315" s="122">
        <v>1.3773235352567204</v>
      </c>
      <c r="G315" s="122">
        <v>2.3925757899579869</v>
      </c>
      <c r="H315" s="122">
        <v>2.774206284826513</v>
      </c>
      <c r="I315" s="122">
        <v>2.9984401551499715</v>
      </c>
      <c r="J315" s="122">
        <v>3.2621187212756353</v>
      </c>
      <c r="K315" s="122">
        <v>2.1866991598007548</v>
      </c>
      <c r="L315" s="122">
        <v>1.7652541845153684</v>
      </c>
      <c r="M315" s="122">
        <v>2.1770542266032593</v>
      </c>
      <c r="N315" s="122">
        <v>2.5777899756537779</v>
      </c>
      <c r="O315" s="122">
        <v>2.7892754707065199</v>
      </c>
      <c r="P315" s="122">
        <v>1.827819110426707</v>
      </c>
      <c r="Q315" s="122">
        <v>1.3875881260540897</v>
      </c>
      <c r="R315" s="122">
        <v>1.419221403579864</v>
      </c>
      <c r="S315" s="122">
        <v>1.3341211630836165</v>
      </c>
      <c r="T315" s="122">
        <v>1.6489636395088605</v>
      </c>
      <c r="U315" s="122">
        <v>1.8431884567341195</v>
      </c>
      <c r="V315" s="122">
        <v>1.8942794184074656</v>
      </c>
      <c r="W315" s="122">
        <v>1.5617108303929703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0.5874843277879197</v>
      </c>
      <c r="D316" s="98">
        <v>0.26250730701124814</v>
      </c>
      <c r="E316" s="98">
        <v>0.28567368673621529</v>
      </c>
      <c r="F316" s="98">
        <v>0.63521286416295175</v>
      </c>
      <c r="G316" s="98">
        <v>0.50054662978501285</v>
      </c>
      <c r="H316" s="98">
        <v>0.47456842886490092</v>
      </c>
      <c r="I316" s="98">
        <v>0.23769889481590595</v>
      </c>
      <c r="J316" s="98">
        <v>0.7631532348354062</v>
      </c>
      <c r="K316" s="98">
        <v>0.73073121973206945</v>
      </c>
      <c r="L316" s="98">
        <v>0.53872267789123129</v>
      </c>
      <c r="M316" s="98">
        <v>0.78141798915255811</v>
      </c>
      <c r="N316" s="98">
        <v>0.51385506807387504</v>
      </c>
      <c r="O316" s="98">
        <v>0.36789633616038164</v>
      </c>
      <c r="P316" s="98">
        <v>0.17096574652815241</v>
      </c>
      <c r="Q316" s="98">
        <v>0.21874491228499851</v>
      </c>
      <c r="R316" s="98">
        <v>0.41836266084457463</v>
      </c>
      <c r="S316" s="98">
        <v>0.41846885240339499</v>
      </c>
      <c r="T316" s="98">
        <v>0.49346640417467835</v>
      </c>
      <c r="U316" s="98">
        <v>0.44103558149507127</v>
      </c>
      <c r="V316" s="98">
        <v>0.39337249828209975</v>
      </c>
      <c r="W316" s="98">
        <v>0.33151055341681723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2.0520672075341321E-4</v>
      </c>
      <c r="D317" s="98">
        <v>1.0120262664662845E-4</v>
      </c>
      <c r="E317" s="98">
        <v>9.9692761479014766E-5</v>
      </c>
      <c r="F317" s="98">
        <v>3.3850783789711708E-4</v>
      </c>
      <c r="G317" s="98">
        <v>5.1457207868201677E-4</v>
      </c>
      <c r="H317" s="98">
        <v>4.0322644069259111E-4</v>
      </c>
      <c r="I317" s="98">
        <v>8.3481692435915015E-4</v>
      </c>
      <c r="J317" s="98">
        <v>2.1360639075672962E-3</v>
      </c>
      <c r="K317" s="98">
        <v>1.6264583577713649E-3</v>
      </c>
      <c r="L317" s="98">
        <v>2.2336343767675355E-3</v>
      </c>
      <c r="M317" s="98">
        <v>1.4106719692553108E-3</v>
      </c>
      <c r="N317" s="98">
        <v>1.8228080300740051E-3</v>
      </c>
      <c r="O317" s="98">
        <v>1.7554538984641713E-3</v>
      </c>
      <c r="P317" s="98">
        <v>6.247825325954449E-4</v>
      </c>
      <c r="Q317" s="98">
        <v>1.1845004519660807E-3</v>
      </c>
      <c r="R317" s="98">
        <v>1.8696502812660094E-3</v>
      </c>
      <c r="S317" s="98">
        <v>2.0126170782501984E-3</v>
      </c>
      <c r="T317" s="98">
        <v>2.3063676593686184E-3</v>
      </c>
      <c r="U317" s="98">
        <v>1.8303591072725534E-3</v>
      </c>
      <c r="V317" s="98">
        <v>3.0191241440353763E-3</v>
      </c>
      <c r="W317" s="98">
        <v>4.7784995658523574E-3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3.2095026071461501E-5</v>
      </c>
      <c r="D318" s="101">
        <v>1.8612714498708964E-5</v>
      </c>
      <c r="E318" s="101">
        <v>1.5358585690672086E-5</v>
      </c>
      <c r="F318" s="101">
        <v>6.5300576416849054E-5</v>
      </c>
      <c r="G318" s="101">
        <v>8.4666037514140739E-5</v>
      </c>
      <c r="H318" s="101">
        <v>6.7384793851162829E-5</v>
      </c>
      <c r="I318" s="101">
        <v>1.4024563850459343E-4</v>
      </c>
      <c r="J318" s="101">
        <v>4.5229725175951438E-4</v>
      </c>
      <c r="K318" s="101">
        <v>2.8977326858652992E-4</v>
      </c>
      <c r="L318" s="101">
        <v>3.6881610111560515E-4</v>
      </c>
      <c r="M318" s="101">
        <v>2.7492019392983172E-4</v>
      </c>
      <c r="N318" s="101">
        <v>2.7524719294604104E-4</v>
      </c>
      <c r="O318" s="101">
        <v>2.6262583745460127E-4</v>
      </c>
      <c r="P318" s="101">
        <v>1.3882774821930358E-4</v>
      </c>
      <c r="Q318" s="101">
        <v>1.9057174301348947E-4</v>
      </c>
      <c r="R318" s="101">
        <v>2.907695010197485E-4</v>
      </c>
      <c r="S318" s="101">
        <v>3.3476174073985085E-4</v>
      </c>
      <c r="T318" s="101">
        <v>3.4959833049389918E-4</v>
      </c>
      <c r="U318" s="101">
        <v>3.1314755182997831E-4</v>
      </c>
      <c r="V318" s="101">
        <v>4.8060409220226908E-4</v>
      </c>
      <c r="W318" s="101">
        <v>9.3727461168146024E-4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1.7311169468195171E-4</v>
      </c>
      <c r="D319" s="104">
        <v>8.2589912147919484E-5</v>
      </c>
      <c r="E319" s="104">
        <v>8.4334175788342673E-5</v>
      </c>
      <c r="F319" s="104">
        <v>2.7320726148026802E-4</v>
      </c>
      <c r="G319" s="104">
        <v>4.2990604116787605E-4</v>
      </c>
      <c r="H319" s="104">
        <v>3.3584164684142826E-4</v>
      </c>
      <c r="I319" s="104">
        <v>6.9457128585455677E-4</v>
      </c>
      <c r="J319" s="104">
        <v>1.6837666558077819E-3</v>
      </c>
      <c r="K319" s="104">
        <v>1.3366850891848351E-3</v>
      </c>
      <c r="L319" s="104">
        <v>1.8648182756519302E-3</v>
      </c>
      <c r="M319" s="104">
        <v>1.1357517753254791E-3</v>
      </c>
      <c r="N319" s="104">
        <v>1.5475608371279641E-3</v>
      </c>
      <c r="O319" s="104">
        <v>1.4928280610095701E-3</v>
      </c>
      <c r="P319" s="104">
        <v>4.8595478437614133E-4</v>
      </c>
      <c r="Q319" s="104">
        <v>9.9392870895259112E-4</v>
      </c>
      <c r="R319" s="104">
        <v>1.578880780246261E-3</v>
      </c>
      <c r="S319" s="104">
        <v>1.6778553375103476E-3</v>
      </c>
      <c r="T319" s="104">
        <v>1.9567693288747193E-3</v>
      </c>
      <c r="U319" s="104">
        <v>1.517211555442575E-3</v>
      </c>
      <c r="V319" s="104">
        <v>2.5385200518331071E-3</v>
      </c>
      <c r="W319" s="104">
        <v>3.8412249541708971E-3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0.78644602699637067</v>
      </c>
      <c r="D320" s="101">
        <v>0.575820554805902</v>
      </c>
      <c r="E320" s="101">
        <v>0.44894626616762939</v>
      </c>
      <c r="F320" s="101">
        <v>0.71820123186019635</v>
      </c>
      <c r="G320" s="101">
        <v>1.7262239371935304</v>
      </c>
      <c r="H320" s="101">
        <v>2.1447974964365448</v>
      </c>
      <c r="I320" s="101">
        <v>2.3350274701488707</v>
      </c>
      <c r="J320" s="101">
        <v>1.6922674699491154</v>
      </c>
      <c r="K320" s="101">
        <v>1.0493056149601077</v>
      </c>
      <c r="L320" s="101">
        <v>0.64295062656997737</v>
      </c>
      <c r="M320" s="101">
        <v>1.2534790722626725</v>
      </c>
      <c r="N320" s="101">
        <v>1.6004911688271499</v>
      </c>
      <c r="O320" s="101">
        <v>1.7388962009906435</v>
      </c>
      <c r="P320" s="101">
        <v>1.0154480550936062</v>
      </c>
      <c r="Q320" s="101">
        <v>0.89203898590118846</v>
      </c>
      <c r="R320" s="101">
        <v>0.58256931377532462</v>
      </c>
      <c r="S320" s="101">
        <v>0.52842789579090821</v>
      </c>
      <c r="T320" s="101">
        <v>0.767610689948233</v>
      </c>
      <c r="U320" s="101">
        <v>0.92969969885183057</v>
      </c>
      <c r="V320" s="101">
        <v>0.85652029708913091</v>
      </c>
      <c r="W320" s="101">
        <v>0.34518536501445984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2.2394222689091133E-2</v>
      </c>
      <c r="D321" s="104">
        <v>1.7095530718424963E-2</v>
      </c>
      <c r="E321" s="104">
        <v>1.613328204834245E-2</v>
      </c>
      <c r="F321" s="104">
        <v>2.3570931395675072E-2</v>
      </c>
      <c r="G321" s="104">
        <v>0.16529065090076139</v>
      </c>
      <c r="H321" s="104">
        <v>0.15443713308437462</v>
      </c>
      <c r="I321" s="104">
        <v>0.42487897326083562</v>
      </c>
      <c r="J321" s="104">
        <v>0.80456195258354635</v>
      </c>
      <c r="K321" s="104">
        <v>0.40503586675080649</v>
      </c>
      <c r="L321" s="104">
        <v>0.58134724567739215</v>
      </c>
      <c r="M321" s="104">
        <v>0.14074649321877339</v>
      </c>
      <c r="N321" s="104">
        <v>0.4616209307226789</v>
      </c>
      <c r="O321" s="104">
        <v>0.68072747965703051</v>
      </c>
      <c r="P321" s="104">
        <v>0.64078052627235293</v>
      </c>
      <c r="Q321" s="104">
        <v>0.2756197274159366</v>
      </c>
      <c r="R321" s="104">
        <v>0.41641977867869862</v>
      </c>
      <c r="S321" s="104">
        <v>0.38521179781106313</v>
      </c>
      <c r="T321" s="104">
        <v>0.3855801777265806</v>
      </c>
      <c r="U321" s="104">
        <v>0.47062281727994509</v>
      </c>
      <c r="V321" s="104">
        <v>0.64136749889219957</v>
      </c>
      <c r="W321" s="104">
        <v>0.88023641239584083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3.500582163266984E-3</v>
      </c>
      <c r="D322" s="98">
        <v>3.1452938604348613E-3</v>
      </c>
      <c r="E322" s="98">
        <v>2.4838333675757207E-3</v>
      </c>
      <c r="F322" s="98">
        <v>4.5449934668819816E-3</v>
      </c>
      <c r="G322" s="98">
        <v>2.7170387530275369E-2</v>
      </c>
      <c r="H322" s="98">
        <v>2.5790937201976123E-2</v>
      </c>
      <c r="I322" s="98">
        <v>7.1427595282374134E-2</v>
      </c>
      <c r="J322" s="98">
        <v>0.17109738591165835</v>
      </c>
      <c r="K322" s="98">
        <v>7.2257543230414084E-2</v>
      </c>
      <c r="L322" s="98">
        <v>9.5803221404824238E-2</v>
      </c>
      <c r="M322" s="98">
        <v>2.7428098183528933E-2</v>
      </c>
      <c r="N322" s="98">
        <v>6.9324269768898397E-2</v>
      </c>
      <c r="O322" s="98">
        <v>0.10061086853783517</v>
      </c>
      <c r="P322" s="98">
        <v>0.1439279580465222</v>
      </c>
      <c r="Q322" s="98">
        <v>4.4375340218862226E-2</v>
      </c>
      <c r="R322" s="98">
        <v>6.4553008584506993E-2</v>
      </c>
      <c r="S322" s="98">
        <v>6.4012993009212329E-2</v>
      </c>
      <c r="T322" s="98">
        <v>5.7850174407485085E-2</v>
      </c>
      <c r="U322" s="98">
        <v>8.0658758147082787E-2</v>
      </c>
      <c r="V322" s="98">
        <v>0.10160584578171192</v>
      </c>
      <c r="W322" s="98">
        <v>0.17378353042871025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1.8893640525824148E-2</v>
      </c>
      <c r="D323" s="98">
        <v>1.39502368579901E-2</v>
      </c>
      <c r="E323" s="98">
        <v>1.3649448680766729E-2</v>
      </c>
      <c r="F323" s="98">
        <v>1.9025937928793091E-2</v>
      </c>
      <c r="G323" s="98">
        <v>0.13812026337048602</v>
      </c>
      <c r="H323" s="98">
        <v>0.12864619588239851</v>
      </c>
      <c r="I323" s="98">
        <v>0.35345137797846149</v>
      </c>
      <c r="J323" s="98">
        <v>0.633464566671888</v>
      </c>
      <c r="K323" s="98">
        <v>0.33277832352039238</v>
      </c>
      <c r="L323" s="98">
        <v>0.48554402427256788</v>
      </c>
      <c r="M323" s="98">
        <v>0.11331839503524445</v>
      </c>
      <c r="N323" s="98">
        <v>0.39229666095378052</v>
      </c>
      <c r="O323" s="98">
        <v>0.58011661111919532</v>
      </c>
      <c r="P323" s="98">
        <v>0.49685256822583079</v>
      </c>
      <c r="Q323" s="98">
        <v>0.23124438719707438</v>
      </c>
      <c r="R323" s="98">
        <v>0.35186677009419159</v>
      </c>
      <c r="S323" s="98">
        <v>0.32119880480185081</v>
      </c>
      <c r="T323" s="98">
        <v>0.32773000331909552</v>
      </c>
      <c r="U323" s="98">
        <v>0.38996405913286231</v>
      </c>
      <c r="V323" s="98">
        <v>0.53976165311048763</v>
      </c>
      <c r="W323" s="98">
        <v>0.70645288196713063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0.75234423089270885</v>
      </c>
      <c r="D324" s="122">
        <v>0.45466087053585857</v>
      </c>
      <c r="E324" s="122">
        <v>0.39269104988098691</v>
      </c>
      <c r="F324" s="122">
        <v>0.75589334727014779</v>
      </c>
      <c r="G324" s="122">
        <v>1.2023646332580114</v>
      </c>
      <c r="H324" s="122">
        <v>1.4778244599384496</v>
      </c>
      <c r="I324" s="122">
        <v>1.552495445360075</v>
      </c>
      <c r="J324" s="122">
        <v>1.6097454193538825</v>
      </c>
      <c r="K324" s="122">
        <v>1.0672117597249038</v>
      </c>
      <c r="L324" s="122">
        <v>0.77104200743122975</v>
      </c>
      <c r="M324" s="122">
        <v>0.87715681835871007</v>
      </c>
      <c r="N324" s="122">
        <v>0.96920027591406877</v>
      </c>
      <c r="O324" s="122">
        <v>1.1822331730862548</v>
      </c>
      <c r="P324" s="122">
        <v>0.69777502679910275</v>
      </c>
      <c r="Q324" s="122">
        <v>0.5646071993537396</v>
      </c>
      <c r="R324" s="122">
        <v>0.57598856673442189</v>
      </c>
      <c r="S324" s="122">
        <v>0.61435963238233393</v>
      </c>
      <c r="T324" s="122">
        <v>0.76682284956129121</v>
      </c>
      <c r="U324" s="122">
        <v>0.86140243987759924</v>
      </c>
      <c r="V324" s="122">
        <v>0.94372835223903206</v>
      </c>
      <c r="W324" s="122">
        <v>0.83653798929174372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0.23845472935717613</v>
      </c>
      <c r="D325" s="98">
        <v>0.16356740897943922</v>
      </c>
      <c r="E325" s="98">
        <v>0.18150741363700373</v>
      </c>
      <c r="F325" s="98">
        <v>0.30457922903639817</v>
      </c>
      <c r="G325" s="98">
        <v>0.37448767420143658</v>
      </c>
      <c r="H325" s="98">
        <v>0.40629681706332538</v>
      </c>
      <c r="I325" s="98">
        <v>0.41460325888312755</v>
      </c>
      <c r="J325" s="98">
        <v>0.93111497647898234</v>
      </c>
      <c r="K325" s="98">
        <v>0.43244230081725699</v>
      </c>
      <c r="L325" s="98">
        <v>0.29645906384395598</v>
      </c>
      <c r="M325" s="98">
        <v>0.3205291224790241</v>
      </c>
      <c r="N325" s="98">
        <v>0.37909197669701161</v>
      </c>
      <c r="O325" s="98">
        <v>0.35633833621851269</v>
      </c>
      <c r="P325" s="98">
        <v>0.27559724744022784</v>
      </c>
      <c r="Q325" s="98">
        <v>0.17017321623193238</v>
      </c>
      <c r="R325" s="98">
        <v>0.22309319188518498</v>
      </c>
      <c r="S325" s="98">
        <v>0.16206489274302388</v>
      </c>
      <c r="T325" s="98">
        <v>0.24942572999522755</v>
      </c>
      <c r="U325" s="98">
        <v>0.25576118653924401</v>
      </c>
      <c r="V325" s="98">
        <v>0.29323192094060863</v>
      </c>
      <c r="W325" s="98">
        <v>0.25000599177722221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0.5138895015355327</v>
      </c>
      <c r="D326" s="33">
        <v>0.29109346155641935</v>
      </c>
      <c r="E326" s="33">
        <v>0.2111836362439832</v>
      </c>
      <c r="F326" s="33">
        <v>0.45131411823374962</v>
      </c>
      <c r="G326" s="33">
        <v>0.82787695905657477</v>
      </c>
      <c r="H326" s="33">
        <v>1.0715276428751241</v>
      </c>
      <c r="I326" s="33">
        <v>1.1378921864769476</v>
      </c>
      <c r="J326" s="33">
        <v>0.67863044287490015</v>
      </c>
      <c r="K326" s="33">
        <v>0.6347694589076468</v>
      </c>
      <c r="L326" s="33">
        <v>0.47458294358727376</v>
      </c>
      <c r="M326" s="33">
        <v>0.55662769587968597</v>
      </c>
      <c r="N326" s="33">
        <v>0.59010829921705721</v>
      </c>
      <c r="O326" s="33">
        <v>0.82589483686774201</v>
      </c>
      <c r="P326" s="33">
        <v>0.42217777935887485</v>
      </c>
      <c r="Q326" s="33">
        <v>0.39443398312180727</v>
      </c>
      <c r="R326" s="33">
        <v>0.35289537484923689</v>
      </c>
      <c r="S326" s="33">
        <v>0.45229473963931011</v>
      </c>
      <c r="T326" s="33">
        <v>0.51739711956606371</v>
      </c>
      <c r="U326" s="33">
        <v>0.60564125333835528</v>
      </c>
      <c r="V326" s="33">
        <v>0.65049643129842349</v>
      </c>
      <c r="W326" s="33">
        <v>0.58653199751452145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0.57795734178734193</v>
      </c>
      <c r="D328" s="119">
        <f t="shared" si="143"/>
        <v>0.59606616560384451</v>
      </c>
      <c r="E328" s="119">
        <f t="shared" si="143"/>
        <v>0.63942737258001436</v>
      </c>
      <c r="F328" s="119">
        <f t="shared" si="143"/>
        <v>0.5942648985495913</v>
      </c>
      <c r="G328" s="119">
        <f t="shared" si="143"/>
        <v>0.59795800259543341</v>
      </c>
      <c r="H328" s="119">
        <f t="shared" si="143"/>
        <v>0.61350353559286042</v>
      </c>
      <c r="I328" s="119">
        <f t="shared" si="143"/>
        <v>0.62426296745224952</v>
      </c>
      <c r="J328" s="119">
        <f t="shared" si="143"/>
        <v>0.63177627252258706</v>
      </c>
      <c r="K328" s="119">
        <f t="shared" si="143"/>
        <v>0.63249762252927455</v>
      </c>
      <c r="L328" s="119">
        <f t="shared" si="143"/>
        <v>0.62988386715277445</v>
      </c>
      <c r="M328" s="119">
        <f t="shared" si="143"/>
        <v>0.64042951113816204</v>
      </c>
      <c r="N328" s="119">
        <f t="shared" si="143"/>
        <v>0.67981480545311967</v>
      </c>
      <c r="O328" s="119">
        <f t="shared" si="143"/>
        <v>0.69444361216297579</v>
      </c>
      <c r="P328" s="119">
        <f t="shared" si="143"/>
        <v>0.70815824087393309</v>
      </c>
      <c r="Q328" s="119">
        <f t="shared" si="143"/>
        <v>0.73342357074469555</v>
      </c>
      <c r="R328" s="119">
        <f t="shared" ref="R328:V328" si="144">IF(R309=0,"",R309/R290)</f>
        <v>0.75783825081310741</v>
      </c>
      <c r="S328" s="119">
        <f t="shared" si="144"/>
        <v>0.77946247996441231</v>
      </c>
      <c r="T328" s="119">
        <f t="shared" si="144"/>
        <v>0.80363056624051377</v>
      </c>
      <c r="U328" s="119">
        <f t="shared" si="144"/>
        <v>0.80042846900677345</v>
      </c>
      <c r="V328" s="119">
        <f t="shared" si="144"/>
        <v>0.79555586739539397</v>
      </c>
      <c r="W328" s="119">
        <f t="shared" ref="W328" si="145">IF(W309=0,"",W309/W290)</f>
        <v>0.78190029128464233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0.53809855083885416</v>
      </c>
      <c r="D329" s="124">
        <f t="shared" si="146"/>
        <v>0.54406892750300873</v>
      </c>
      <c r="E329" s="124">
        <f t="shared" si="146"/>
        <v>0.54973884979486687</v>
      </c>
      <c r="F329" s="124">
        <f t="shared" si="146"/>
        <v>0.55627108066352071</v>
      </c>
      <c r="G329" s="124">
        <f t="shared" si="146"/>
        <v>0.56258730413082225</v>
      </c>
      <c r="H329" s="124">
        <f t="shared" si="146"/>
        <v>0.56895665051484667</v>
      </c>
      <c r="I329" s="124">
        <f t="shared" si="146"/>
        <v>0.57554330235319628</v>
      </c>
      <c r="J329" s="124">
        <f t="shared" si="146"/>
        <v>0.58242742318938456</v>
      </c>
      <c r="K329" s="124">
        <f t="shared" si="146"/>
        <v>0.59003190938690941</v>
      </c>
      <c r="L329" s="124">
        <f t="shared" si="146"/>
        <v>0.59841455771247476</v>
      </c>
      <c r="M329" s="124">
        <f t="shared" si="146"/>
        <v>0.61156787251266309</v>
      </c>
      <c r="N329" s="124">
        <f t="shared" si="146"/>
        <v>0.630637577123489</v>
      </c>
      <c r="O329" s="124">
        <f t="shared" si="146"/>
        <v>0.6571838611868499</v>
      </c>
      <c r="P329" s="124">
        <f t="shared" si="146"/>
        <v>0.68733647924016572</v>
      </c>
      <c r="Q329" s="124">
        <f t="shared" si="146"/>
        <v>0.71176549634373365</v>
      </c>
      <c r="R329" s="124">
        <f t="shared" ref="R329:V329" si="147">IF(R310=0,"",R310/R291)</f>
        <v>0.7238801815090582</v>
      </c>
      <c r="S329" s="124">
        <f t="shared" si="147"/>
        <v>0.73249047206915896</v>
      </c>
      <c r="T329" s="124">
        <f t="shared" si="147"/>
        <v>0.73876247019381014</v>
      </c>
      <c r="U329" s="124">
        <f t="shared" si="147"/>
        <v>0.74370935090957191</v>
      </c>
      <c r="V329" s="124">
        <f t="shared" si="147"/>
        <v>0.74800646226901724</v>
      </c>
      <c r="W329" s="124">
        <f t="shared" ref="W329" si="148">IF(W310=0,"",W310/W291)</f>
        <v>0.75074524297972367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0.53192971253210408</v>
      </c>
      <c r="D330" s="111">
        <f t="shared" si="149"/>
        <v>0.53798612468979179</v>
      </c>
      <c r="E330" s="111">
        <f t="shared" si="149"/>
        <v>0.5442521219098464</v>
      </c>
      <c r="F330" s="111">
        <f t="shared" si="149"/>
        <v>0.55048680307182563</v>
      </c>
      <c r="G330" s="111">
        <f t="shared" si="149"/>
        <v>0.55690000265687933</v>
      </c>
      <c r="H330" s="111">
        <f t="shared" si="149"/>
        <v>0.56345982557736951</v>
      </c>
      <c r="I330" s="111">
        <f t="shared" si="149"/>
        <v>0.57021170068484295</v>
      </c>
      <c r="J330" s="111">
        <f t="shared" si="149"/>
        <v>0.57735611751010496</v>
      </c>
      <c r="K330" s="111">
        <f t="shared" si="149"/>
        <v>0.58505579239929684</v>
      </c>
      <c r="L330" s="111">
        <f t="shared" si="149"/>
        <v>0.59334071315743842</v>
      </c>
      <c r="M330" s="111">
        <f t="shared" si="149"/>
        <v>0.6065777635052958</v>
      </c>
      <c r="N330" s="111">
        <f t="shared" si="149"/>
        <v>0.62604253298190338</v>
      </c>
      <c r="O330" s="111">
        <f t="shared" si="149"/>
        <v>0.65245570775862616</v>
      </c>
      <c r="P330" s="111">
        <f t="shared" si="149"/>
        <v>0.68272318844421864</v>
      </c>
      <c r="Q330" s="111">
        <f t="shared" si="149"/>
        <v>0.7077690585686589</v>
      </c>
      <c r="R330" s="111">
        <f t="shared" ref="R330:V330" si="150">IF(R311=0,"",R311/R292)</f>
        <v>0.72000099175102983</v>
      </c>
      <c r="S330" s="111">
        <f t="shared" si="150"/>
        <v>0.72871999548296407</v>
      </c>
      <c r="T330" s="111">
        <f t="shared" si="150"/>
        <v>0.73509067173425247</v>
      </c>
      <c r="U330" s="111">
        <f t="shared" si="150"/>
        <v>0.74006317922357323</v>
      </c>
      <c r="V330" s="111">
        <f t="shared" si="150"/>
        <v>0.7444215705400925</v>
      </c>
      <c r="W330" s="111">
        <f t="shared" ref="W330" si="151">IF(W311=0,"",W311/W292)</f>
        <v>0.74730943405568317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2.3024124972365234</v>
      </c>
      <c r="D332" s="124">
        <f t="shared" si="155"/>
        <v>2.3787747391172722</v>
      </c>
      <c r="E332" s="124">
        <f t="shared" si="155"/>
        <v>2.4559432611178993</v>
      </c>
      <c r="F332" s="124">
        <f t="shared" si="155"/>
        <v>2.5331946598946562</v>
      </c>
      <c r="G332" s="124">
        <f t="shared" si="155"/>
        <v>2.6111801381342632</v>
      </c>
      <c r="H332" s="124">
        <f t="shared" si="155"/>
        <v>2.6898157649043779</v>
      </c>
      <c r="I332" s="124">
        <f t="shared" si="155"/>
        <v>2.7692575977758453</v>
      </c>
      <c r="J332" s="124">
        <f t="shared" si="155"/>
        <v>2.8501547656521535</v>
      </c>
      <c r="K332" s="124">
        <f t="shared" si="155"/>
        <v>2.9330530699776549</v>
      </c>
      <c r="L332" s="124">
        <f t="shared" si="155"/>
        <v>3.018087456963455</v>
      </c>
      <c r="M332" s="124">
        <f t="shared" si="155"/>
        <v>3.1196530195284069</v>
      </c>
      <c r="N332" s="124">
        <f t="shared" si="155"/>
        <v>3.2424606963943838</v>
      </c>
      <c r="O332" s="124">
        <f t="shared" si="155"/>
        <v>3.3891149197225214</v>
      </c>
      <c r="P332" s="124">
        <f t="shared" si="155"/>
        <v>3.5481582670030907</v>
      </c>
      <c r="Q332" s="124">
        <f t="shared" si="155"/>
        <v>3.6848375091445051</v>
      </c>
      <c r="R332" s="124">
        <f t="shared" ref="R332:V332" si="156">IF(R313=0,"",R313/R294)</f>
        <v>3.7705843547238675</v>
      </c>
      <c r="S332" s="124">
        <f t="shared" si="156"/>
        <v>3.8388346336861203</v>
      </c>
      <c r="T332" s="124">
        <f t="shared" si="156"/>
        <v>3.8958603398526326</v>
      </c>
      <c r="U332" s="124">
        <f t="shared" si="156"/>
        <v>3.9477749294146576</v>
      </c>
      <c r="V332" s="124">
        <f t="shared" si="156"/>
        <v>4.0007075325430037</v>
      </c>
      <c r="W332" s="124">
        <f t="shared" ref="W332" si="157">IF(W313=0,"",W313/W294)</f>
        <v>4.0525292903981009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2.3024124972365234</v>
      </c>
      <c r="D333" s="111">
        <f t="shared" si="158"/>
        <v>2.3787747391172722</v>
      </c>
      <c r="E333" s="111">
        <f t="shared" si="158"/>
        <v>2.4559432611178993</v>
      </c>
      <c r="F333" s="111">
        <f t="shared" si="158"/>
        <v>2.5331946598946562</v>
      </c>
      <c r="G333" s="111">
        <f t="shared" si="158"/>
        <v>2.6111801381342632</v>
      </c>
      <c r="H333" s="111">
        <f t="shared" si="158"/>
        <v>2.6898157649043779</v>
      </c>
      <c r="I333" s="111">
        <f t="shared" si="158"/>
        <v>2.7692575977758453</v>
      </c>
      <c r="J333" s="111">
        <f t="shared" si="158"/>
        <v>2.8501547656521535</v>
      </c>
      <c r="K333" s="111">
        <f t="shared" si="158"/>
        <v>2.9330530699776549</v>
      </c>
      <c r="L333" s="111">
        <f t="shared" si="158"/>
        <v>3.018087456963455</v>
      </c>
      <c r="M333" s="111">
        <f t="shared" si="158"/>
        <v>3.1196530195284069</v>
      </c>
      <c r="N333" s="111">
        <f t="shared" si="158"/>
        <v>3.2424606963943838</v>
      </c>
      <c r="O333" s="111">
        <f t="shared" si="158"/>
        <v>3.3891149197225214</v>
      </c>
      <c r="P333" s="111">
        <f t="shared" si="158"/>
        <v>3.5481582670030907</v>
      </c>
      <c r="Q333" s="111">
        <f t="shared" si="158"/>
        <v>3.6848375091445051</v>
      </c>
      <c r="R333" s="111">
        <f t="shared" ref="R333:V333" si="159">IF(R314=0,"",R314/R295)</f>
        <v>3.7705843547238675</v>
      </c>
      <c r="S333" s="111">
        <f t="shared" si="159"/>
        <v>3.8388346336861203</v>
      </c>
      <c r="T333" s="111">
        <f t="shared" si="159"/>
        <v>3.8958603398526326</v>
      </c>
      <c r="U333" s="111">
        <f t="shared" si="159"/>
        <v>3.9477749294146576</v>
      </c>
      <c r="V333" s="111">
        <f t="shared" si="159"/>
        <v>4.0007075325430037</v>
      </c>
      <c r="W333" s="111">
        <f t="shared" ref="W333" si="160">IF(W314=0,"",W314/W295)</f>
        <v>4.0525292903981009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0.62407562822649099</v>
      </c>
      <c r="D334" s="124">
        <f t="shared" si="161"/>
        <v>0.63448388501214459</v>
      </c>
      <c r="E334" s="124">
        <f t="shared" si="161"/>
        <v>0.63106189499805687</v>
      </c>
      <c r="F334" s="124">
        <f t="shared" si="161"/>
        <v>0.62606086188394461</v>
      </c>
      <c r="G334" s="124">
        <f t="shared" si="161"/>
        <v>0.65568629831984393</v>
      </c>
      <c r="H334" s="124">
        <f t="shared" si="161"/>
        <v>0.65778864774061652</v>
      </c>
      <c r="I334" s="124">
        <f t="shared" si="161"/>
        <v>0.68316982233912149</v>
      </c>
      <c r="J334" s="124">
        <f t="shared" si="161"/>
        <v>0.69136662009547634</v>
      </c>
      <c r="K334" s="124">
        <f t="shared" si="161"/>
        <v>0.67654983427123161</v>
      </c>
      <c r="L334" s="124">
        <f t="shared" si="161"/>
        <v>0.7114911011903472</v>
      </c>
      <c r="M334" s="124">
        <f t="shared" si="161"/>
        <v>0.66247329702266233</v>
      </c>
      <c r="N334" s="124">
        <f t="shared" si="161"/>
        <v>0.70378389107001738</v>
      </c>
      <c r="O334" s="124">
        <f t="shared" si="161"/>
        <v>0.73274062824141428</v>
      </c>
      <c r="P334" s="124">
        <f t="shared" si="161"/>
        <v>0.7637784568639937</v>
      </c>
      <c r="Q334" s="124">
        <f t="shared" si="161"/>
        <v>0.75244837443539903</v>
      </c>
      <c r="R334" s="124">
        <f t="shared" ref="R334:V334" si="162">IF(R315=0,"",R315/R296)</f>
        <v>0.78148858549431022</v>
      </c>
      <c r="S334" s="124">
        <f t="shared" si="162"/>
        <v>0.79098716649023126</v>
      </c>
      <c r="T334" s="124">
        <f t="shared" si="162"/>
        <v>0.79186442671231594</v>
      </c>
      <c r="U334" s="124">
        <f t="shared" si="162"/>
        <v>0.80217275674349309</v>
      </c>
      <c r="V334" s="124">
        <f t="shared" si="162"/>
        <v>0.82389181263706313</v>
      </c>
      <c r="W334" s="124">
        <f t="shared" ref="W334" si="163">IF(W315=0,"",W315/W296)</f>
        <v>0.86488766366627756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0.58207812873693565</v>
      </c>
      <c r="D335" s="111">
        <f t="shared" si="164"/>
        <v>0.58373916750753918</v>
      </c>
      <c r="E335" s="111">
        <f t="shared" si="164"/>
        <v>0.58567518116364314</v>
      </c>
      <c r="F335" s="111">
        <f t="shared" si="164"/>
        <v>0.5876486913950425</v>
      </c>
      <c r="G335" s="111">
        <f t="shared" si="164"/>
        <v>0.58987543732222769</v>
      </c>
      <c r="H335" s="111">
        <f t="shared" si="164"/>
        <v>0.59232901522336368</v>
      </c>
      <c r="I335" s="111">
        <f t="shared" si="164"/>
        <v>0.59506258322404304</v>
      </c>
      <c r="J335" s="111">
        <f t="shared" si="164"/>
        <v>0.59829391140168919</v>
      </c>
      <c r="K335" s="111">
        <f t="shared" si="164"/>
        <v>0.60220816160245505</v>
      </c>
      <c r="L335" s="111">
        <f t="shared" si="164"/>
        <v>0.60685487221143752</v>
      </c>
      <c r="M335" s="111">
        <f t="shared" si="164"/>
        <v>0.61662799334919938</v>
      </c>
      <c r="N335" s="111">
        <f t="shared" si="164"/>
        <v>0.63292216176372973</v>
      </c>
      <c r="O335" s="111">
        <f t="shared" si="164"/>
        <v>0.65690158304263002</v>
      </c>
      <c r="P335" s="111">
        <f t="shared" si="164"/>
        <v>0.68611942398482562</v>
      </c>
      <c r="Q335" s="111">
        <f t="shared" si="164"/>
        <v>0.71264781989202608</v>
      </c>
      <c r="R335" s="111">
        <f t="shared" ref="R335:V335" si="165">IF(R316=0,"",R316/R297)</f>
        <v>0.73055124180719466</v>
      </c>
      <c r="S335" s="111">
        <f t="shared" si="165"/>
        <v>0.74780363019819474</v>
      </c>
      <c r="T335" s="111">
        <f t="shared" si="165"/>
        <v>0.7634284347787087</v>
      </c>
      <c r="U335" s="111">
        <f t="shared" si="165"/>
        <v>0.77644910526247335</v>
      </c>
      <c r="V335" s="111">
        <f t="shared" si="165"/>
        <v>0.78588909136320284</v>
      </c>
      <c r="W335" s="111">
        <f t="shared" ref="W335" si="166">IF(W316=0,"",W316/W297)</f>
        <v>0.79032954871876315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>
        <f t="shared" ref="C336:Q336" si="167">IF(C317=0,"",C317/C298)</f>
        <v>0.89904216437947149</v>
      </c>
      <c r="D336" s="111">
        <f t="shared" si="167"/>
        <v>0.88405691052596158</v>
      </c>
      <c r="E336" s="111">
        <f t="shared" si="167"/>
        <v>0.90172443159334159</v>
      </c>
      <c r="F336" s="111">
        <f t="shared" si="167"/>
        <v>0.88077607895843224</v>
      </c>
      <c r="G336" s="111">
        <f t="shared" si="167"/>
        <v>0.89734546124177816</v>
      </c>
      <c r="H336" s="111">
        <f t="shared" si="167"/>
        <v>0.89684781077811127</v>
      </c>
      <c r="I336" s="111">
        <f t="shared" si="167"/>
        <v>0.89740803725886253</v>
      </c>
      <c r="J336" s="111">
        <f t="shared" si="167"/>
        <v>0.87552752073011342</v>
      </c>
      <c r="K336" s="111">
        <f t="shared" si="167"/>
        <v>0.89470571199358395</v>
      </c>
      <c r="L336" s="111">
        <f t="shared" si="167"/>
        <v>0.90336607509194633</v>
      </c>
      <c r="M336" s="111">
        <f t="shared" si="167"/>
        <v>0.8919292484104987</v>
      </c>
      <c r="N336" s="111">
        <f t="shared" si="167"/>
        <v>0.91947516704627386</v>
      </c>
      <c r="O336" s="111">
        <f t="shared" si="167"/>
        <v>0.92752440753205856</v>
      </c>
      <c r="P336" s="111">
        <f t="shared" si="167"/>
        <v>0.90772840022434298</v>
      </c>
      <c r="Q336" s="111">
        <f t="shared" si="167"/>
        <v>0.93907927450044981</v>
      </c>
      <c r="R336" s="111">
        <f t="shared" ref="R336:V336" si="168">IF(R317=0,"",R317/R298)</f>
        <v>0.94575111255775635</v>
      </c>
      <c r="S336" s="111">
        <f t="shared" si="168"/>
        <v>0.94688430786661015</v>
      </c>
      <c r="T336" s="111">
        <f t="shared" si="168"/>
        <v>0.95513577855074328</v>
      </c>
      <c r="U336" s="111">
        <f t="shared" si="168"/>
        <v>0.95305451007450814</v>
      </c>
      <c r="V336" s="111">
        <f t="shared" si="168"/>
        <v>0.95843326563556674</v>
      </c>
      <c r="W336" s="111">
        <f t="shared" ref="W336" si="169">IF(W317=0,"",W317/W298)</f>
        <v>0.95053777015392005</v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>
        <f t="shared" ref="C337:Q337" si="170">IF(C318=0,"",C318/C299)</f>
        <v>0.58207812873693565</v>
      </c>
      <c r="D337" s="112">
        <f t="shared" si="170"/>
        <v>0.58373916750753918</v>
      </c>
      <c r="E337" s="112">
        <f t="shared" si="170"/>
        <v>0.58567518116364314</v>
      </c>
      <c r="F337" s="112">
        <f t="shared" si="170"/>
        <v>0.5876486913950425</v>
      </c>
      <c r="G337" s="112">
        <f t="shared" si="170"/>
        <v>0.58987543732222769</v>
      </c>
      <c r="H337" s="112">
        <f t="shared" si="170"/>
        <v>0.59232901522336368</v>
      </c>
      <c r="I337" s="112">
        <f t="shared" si="170"/>
        <v>0.59506258322404304</v>
      </c>
      <c r="J337" s="112">
        <f t="shared" si="170"/>
        <v>0.59829391140168919</v>
      </c>
      <c r="K337" s="112">
        <f t="shared" si="170"/>
        <v>0.60220816160245505</v>
      </c>
      <c r="L337" s="112">
        <f t="shared" si="170"/>
        <v>0.60685487221143752</v>
      </c>
      <c r="M337" s="112">
        <f t="shared" si="170"/>
        <v>0.61662799334919938</v>
      </c>
      <c r="N337" s="112">
        <f t="shared" si="170"/>
        <v>0.63292216176372973</v>
      </c>
      <c r="O337" s="112">
        <f t="shared" si="170"/>
        <v>0.65690158304263002</v>
      </c>
      <c r="P337" s="112">
        <f t="shared" si="170"/>
        <v>0.68611942398482562</v>
      </c>
      <c r="Q337" s="112">
        <f t="shared" si="170"/>
        <v>0.71264781989202608</v>
      </c>
      <c r="R337" s="112">
        <f t="shared" ref="R337:V337" si="171">IF(R318=0,"",R318/R299)</f>
        <v>0.73055124180719466</v>
      </c>
      <c r="S337" s="112">
        <f t="shared" si="171"/>
        <v>0.74780363019819474</v>
      </c>
      <c r="T337" s="112">
        <f t="shared" si="171"/>
        <v>0.7634284347787087</v>
      </c>
      <c r="U337" s="112">
        <f t="shared" si="171"/>
        <v>0.77644910526247346</v>
      </c>
      <c r="V337" s="112">
        <f t="shared" si="171"/>
        <v>0.78588909136320284</v>
      </c>
      <c r="W337" s="112">
        <f t="shared" ref="W337" si="172">IF(W318=0,"",W318/W299)</f>
        <v>0.79032954871876315</v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0.65320060407248692</v>
      </c>
      <c r="D339" s="112">
        <f t="shared" si="176"/>
        <v>0.65448387182090761</v>
      </c>
      <c r="E339" s="112">
        <f t="shared" si="176"/>
        <v>0.65586584100745937</v>
      </c>
      <c r="F339" s="112">
        <f t="shared" si="176"/>
        <v>0.65726108527037075</v>
      </c>
      <c r="G339" s="112">
        <f t="shared" si="176"/>
        <v>0.65874801891445212</v>
      </c>
      <c r="H339" s="112">
        <f t="shared" si="176"/>
        <v>0.6603178527504131</v>
      </c>
      <c r="I339" s="112">
        <f t="shared" si="176"/>
        <v>0.6619910093099397</v>
      </c>
      <c r="J339" s="112">
        <f t="shared" si="176"/>
        <v>0.66384923672792207</v>
      </c>
      <c r="K339" s="112">
        <f t="shared" si="176"/>
        <v>0.66596498022580497</v>
      </c>
      <c r="L339" s="112">
        <f t="shared" si="176"/>
        <v>0.66836359470756401</v>
      </c>
      <c r="M339" s="112">
        <f t="shared" si="176"/>
        <v>0.67270710844026238</v>
      </c>
      <c r="N339" s="112">
        <f t="shared" si="176"/>
        <v>0.67972579167377889</v>
      </c>
      <c r="O339" s="112">
        <f t="shared" si="176"/>
        <v>0.69035613081092639</v>
      </c>
      <c r="P339" s="112">
        <f t="shared" si="176"/>
        <v>0.70418483740810067</v>
      </c>
      <c r="Q339" s="112">
        <f t="shared" si="176"/>
        <v>0.7177541244075587</v>
      </c>
      <c r="R339" s="112">
        <f t="shared" ref="R339:V339" si="177">IF(R320=0,"",R320/R301)</f>
        <v>0.72748134481796978</v>
      </c>
      <c r="S339" s="112">
        <f t="shared" si="177"/>
        <v>0.73711266960718103</v>
      </c>
      <c r="T339" s="112">
        <f t="shared" si="177"/>
        <v>0.74644614778523666</v>
      </c>
      <c r="U339" s="112">
        <f t="shared" si="177"/>
        <v>0.75521375293788484</v>
      </c>
      <c r="V339" s="112">
        <f t="shared" si="177"/>
        <v>0.76300427888130384</v>
      </c>
      <c r="W339" s="112">
        <f t="shared" ref="W339" si="178">IF(W320=0,"",W320/W301)</f>
        <v>0.76913692888950258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0.92336788642215517</v>
      </c>
      <c r="D340" s="113">
        <f t="shared" si="179"/>
        <v>0.91147001305626107</v>
      </c>
      <c r="E340" s="113">
        <f t="shared" si="179"/>
        <v>0.92525630644722145</v>
      </c>
      <c r="F340" s="113">
        <f t="shared" si="179"/>
        <v>0.90863660185239559</v>
      </c>
      <c r="G340" s="113">
        <f t="shared" si="179"/>
        <v>0.92152846355920892</v>
      </c>
      <c r="H340" s="113">
        <f t="shared" si="179"/>
        <v>0.92088807954476604</v>
      </c>
      <c r="I340" s="113">
        <f t="shared" si="179"/>
        <v>0.9209481343770336</v>
      </c>
      <c r="J340" s="113">
        <f t="shared" si="179"/>
        <v>0.90278508514280442</v>
      </c>
      <c r="K340" s="113">
        <f t="shared" si="179"/>
        <v>0.91786832162918452</v>
      </c>
      <c r="L340" s="113">
        <f t="shared" si="179"/>
        <v>0.92441093385978301</v>
      </c>
      <c r="M340" s="113">
        <f t="shared" si="179"/>
        <v>0.91339785371378512</v>
      </c>
      <c r="N340" s="113">
        <f t="shared" si="179"/>
        <v>0.93391606795550386</v>
      </c>
      <c r="O340" s="113">
        <f t="shared" si="179"/>
        <v>0.93782944031486204</v>
      </c>
      <c r="P340" s="113">
        <f t="shared" si="179"/>
        <v>0.91377941035147225</v>
      </c>
      <c r="Q340" s="113">
        <f t="shared" si="179"/>
        <v>0.94045809138654091</v>
      </c>
      <c r="R340" s="113">
        <f t="shared" ref="R340:V340" si="180">IF(R321=0,"",R321/R302)</f>
        <v>0.94511613437523123</v>
      </c>
      <c r="S340" s="113">
        <f t="shared" si="180"/>
        <v>0.9440500924478662</v>
      </c>
      <c r="T340" s="113">
        <f t="shared" si="180"/>
        <v>0.95150756939555858</v>
      </c>
      <c r="U340" s="113">
        <f t="shared" si="180"/>
        <v>0.94737207410723689</v>
      </c>
      <c r="V340" s="113">
        <f t="shared" si="180"/>
        <v>0.95310093607341806</v>
      </c>
      <c r="W340" s="113">
        <f t="shared" ref="W340" si="181">IF(W321=0,"",W321/W302)</f>
        <v>0.94405547316110217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0.65320060407248692</v>
      </c>
      <c r="D341" s="111">
        <f t="shared" si="182"/>
        <v>0.65448387182090761</v>
      </c>
      <c r="E341" s="111">
        <f t="shared" si="182"/>
        <v>0.65586584100745937</v>
      </c>
      <c r="F341" s="111">
        <f t="shared" si="182"/>
        <v>0.65726108527037075</v>
      </c>
      <c r="G341" s="111">
        <f t="shared" si="182"/>
        <v>0.65874801891445212</v>
      </c>
      <c r="H341" s="111">
        <f t="shared" si="182"/>
        <v>0.6603178527504131</v>
      </c>
      <c r="I341" s="111">
        <f t="shared" si="182"/>
        <v>0.6619910093099397</v>
      </c>
      <c r="J341" s="111">
        <f t="shared" si="182"/>
        <v>0.66384923672792207</v>
      </c>
      <c r="K341" s="111">
        <f t="shared" si="182"/>
        <v>0.66596498022580497</v>
      </c>
      <c r="L341" s="111">
        <f t="shared" si="182"/>
        <v>0.66836359470756401</v>
      </c>
      <c r="M341" s="111">
        <f t="shared" si="182"/>
        <v>0.67270710844026238</v>
      </c>
      <c r="N341" s="111">
        <f t="shared" si="182"/>
        <v>0.67972579167377889</v>
      </c>
      <c r="O341" s="111">
        <f t="shared" si="182"/>
        <v>0.69035613081092639</v>
      </c>
      <c r="P341" s="111">
        <f t="shared" si="182"/>
        <v>0.70418483740810067</v>
      </c>
      <c r="Q341" s="111">
        <f t="shared" si="182"/>
        <v>0.7177541244075587</v>
      </c>
      <c r="R341" s="111">
        <f t="shared" ref="R341:V341" si="183">IF(R322=0,"",R322/R303)</f>
        <v>0.72748134481796978</v>
      </c>
      <c r="S341" s="111">
        <f t="shared" si="183"/>
        <v>0.73711266960718103</v>
      </c>
      <c r="T341" s="111">
        <f t="shared" si="183"/>
        <v>0.74644614778523666</v>
      </c>
      <c r="U341" s="111">
        <f t="shared" si="183"/>
        <v>0.75521375293788484</v>
      </c>
      <c r="V341" s="111">
        <f t="shared" si="183"/>
        <v>0.76300427888130384</v>
      </c>
      <c r="W341" s="111">
        <f t="shared" ref="W341" si="184">IF(W322=0,"",W322/W303)</f>
        <v>0.76913692888950258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0.72080353280340426</v>
      </c>
      <c r="D343" s="124">
        <f t="shared" si="188"/>
        <v>0.71466255194777339</v>
      </c>
      <c r="E343" s="124">
        <f t="shared" si="188"/>
        <v>0.69915266405920606</v>
      </c>
      <c r="F343" s="124">
        <f t="shared" si="188"/>
        <v>0.70927743461129467</v>
      </c>
      <c r="G343" s="124">
        <f t="shared" si="188"/>
        <v>0.7252584974479056</v>
      </c>
      <c r="H343" s="124">
        <f t="shared" si="188"/>
        <v>0.73250272968840868</v>
      </c>
      <c r="I343" s="124">
        <f t="shared" si="188"/>
        <v>0.73491316707251253</v>
      </c>
      <c r="J343" s="124">
        <f t="shared" si="188"/>
        <v>0.68443006825324526</v>
      </c>
      <c r="K343" s="124">
        <f t="shared" si="188"/>
        <v>0.71311513847960595</v>
      </c>
      <c r="L343" s="124">
        <f t="shared" si="188"/>
        <v>0.71764090092691746</v>
      </c>
      <c r="M343" s="124">
        <f t="shared" si="188"/>
        <v>0.72231291123279495</v>
      </c>
      <c r="N343" s="124">
        <f t="shared" si="188"/>
        <v>0.71948751856813253</v>
      </c>
      <c r="O343" s="124">
        <f t="shared" si="188"/>
        <v>0.73850797453658235</v>
      </c>
      <c r="P343" s="124">
        <f t="shared" si="188"/>
        <v>0.723976447928531</v>
      </c>
      <c r="Q343" s="124">
        <f t="shared" si="188"/>
        <v>0.74658091976345597</v>
      </c>
      <c r="R343" s="124">
        <f t="shared" ref="R343:V343" si="189">IF(R324=0,"",R324/R305)</f>
        <v>0.73457616096904221</v>
      </c>
      <c r="S343" s="124">
        <f t="shared" si="189"/>
        <v>0.76966526733723561</v>
      </c>
      <c r="T343" s="124">
        <f t="shared" si="189"/>
        <v>0.76335562799525802</v>
      </c>
      <c r="U343" s="124">
        <f t="shared" si="189"/>
        <v>0.77844576260602227</v>
      </c>
      <c r="V343" s="124">
        <f t="shared" si="189"/>
        <v>0.78136659584528956</v>
      </c>
      <c r="W343" s="124">
        <f t="shared" ref="W343" si="190">IF(W324=0,"",W324/W305)</f>
        <v>0.78967360754729898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0.62402523682916655</v>
      </c>
      <c r="D344" s="111">
        <f t="shared" si="191"/>
        <v>0.62418714401890973</v>
      </c>
      <c r="E344" s="111">
        <f t="shared" si="191"/>
        <v>0.62434676782385767</v>
      </c>
      <c r="F344" s="111">
        <f t="shared" si="191"/>
        <v>0.62450608025815169</v>
      </c>
      <c r="G344" s="111">
        <f t="shared" si="191"/>
        <v>0.62466328982935593</v>
      </c>
      <c r="H344" s="111">
        <f t="shared" si="191"/>
        <v>0.62481861579333753</v>
      </c>
      <c r="I344" s="111">
        <f t="shared" si="191"/>
        <v>0.62497161672630785</v>
      </c>
      <c r="J344" s="111">
        <f t="shared" si="191"/>
        <v>0.62512048427081379</v>
      </c>
      <c r="K344" s="111">
        <f t="shared" si="191"/>
        <v>0.6252636808473655</v>
      </c>
      <c r="L344" s="111">
        <f t="shared" si="191"/>
        <v>0.6254007950904118</v>
      </c>
      <c r="M344" s="111">
        <f t="shared" si="191"/>
        <v>0.62547458070673267</v>
      </c>
      <c r="N344" s="111">
        <f t="shared" si="191"/>
        <v>0.62547458070673267</v>
      </c>
      <c r="O344" s="111">
        <f t="shared" si="191"/>
        <v>0.62547458070673267</v>
      </c>
      <c r="P344" s="111">
        <f t="shared" si="191"/>
        <v>0.62547458070673256</v>
      </c>
      <c r="Q344" s="111">
        <f t="shared" si="191"/>
        <v>0.62547458070673267</v>
      </c>
      <c r="R344" s="111">
        <f t="shared" ref="R344:V344" si="192">IF(R325=0,"",R325/R306)</f>
        <v>0.62594073598265787</v>
      </c>
      <c r="S344" s="111">
        <f t="shared" si="192"/>
        <v>0.62670300547759417</v>
      </c>
      <c r="T344" s="111">
        <f t="shared" si="192"/>
        <v>0.62759231988835262</v>
      </c>
      <c r="U344" s="111">
        <f t="shared" si="192"/>
        <v>0.62851339552806684</v>
      </c>
      <c r="V344" s="111">
        <f t="shared" si="192"/>
        <v>0.62937094870986976</v>
      </c>
      <c r="W344" s="111">
        <f t="shared" ref="W344" si="193">IF(W325=0,"",W325/W306)</f>
        <v>0.63016497943376093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0.77669735906661197</v>
      </c>
      <c r="D345" s="45">
        <f t="shared" si="194"/>
        <v>0.778031617041125</v>
      </c>
      <c r="E345" s="45">
        <f t="shared" si="194"/>
        <v>0.77941521264153835</v>
      </c>
      <c r="F345" s="45">
        <f t="shared" si="194"/>
        <v>0.78080553610002923</v>
      </c>
      <c r="G345" s="45">
        <f t="shared" si="194"/>
        <v>0.78224129660998232</v>
      </c>
      <c r="H345" s="45">
        <f t="shared" si="194"/>
        <v>0.7837177566589234</v>
      </c>
      <c r="I345" s="45">
        <f t="shared" si="194"/>
        <v>0.7852444541932333</v>
      </c>
      <c r="J345" s="45">
        <f t="shared" si="194"/>
        <v>0.78686046281264388</v>
      </c>
      <c r="K345" s="45">
        <f t="shared" si="194"/>
        <v>0.78859900535450556</v>
      </c>
      <c r="L345" s="45">
        <f t="shared" si="194"/>
        <v>0.79046897028987684</v>
      </c>
      <c r="M345" s="45">
        <f t="shared" si="194"/>
        <v>0.79301311792822082</v>
      </c>
      <c r="N345" s="45">
        <f t="shared" si="194"/>
        <v>0.79638534996093391</v>
      </c>
      <c r="O345" s="45">
        <f t="shared" si="194"/>
        <v>0.80095987514549383</v>
      </c>
      <c r="P345" s="45">
        <f t="shared" si="194"/>
        <v>0.80693323129877115</v>
      </c>
      <c r="Q345" s="45">
        <f t="shared" si="194"/>
        <v>0.81463209153271199</v>
      </c>
      <c r="R345" s="45">
        <f t="shared" ref="R345:V345" si="195">IF(R326=0,"",R326/R307)</f>
        <v>0.82510520375670993</v>
      </c>
      <c r="S345" s="45">
        <f t="shared" si="195"/>
        <v>0.83817662738001031</v>
      </c>
      <c r="T345" s="45">
        <f t="shared" si="195"/>
        <v>0.85223052773576502</v>
      </c>
      <c r="U345" s="45">
        <f t="shared" si="195"/>
        <v>0.86565107015716558</v>
      </c>
      <c r="V345" s="45">
        <f t="shared" si="195"/>
        <v>0.8768224199773863</v>
      </c>
      <c r="W345" s="45">
        <f t="shared" ref="W345" si="196">IF(W326=0,"",W326/W307)</f>
        <v>0.8851769865914173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31.983746288915334</v>
      </c>
      <c r="D347" s="117">
        <f t="shared" si="197"/>
        <v>18.854190717174337</v>
      </c>
      <c r="E347" s="117">
        <f t="shared" si="197"/>
        <v>19.60354619065054</v>
      </c>
      <c r="F347" s="117">
        <f t="shared" si="197"/>
        <v>32.138701970179277</v>
      </c>
      <c r="G347" s="117">
        <f t="shared" si="197"/>
        <v>63.19032788354842</v>
      </c>
      <c r="H347" s="117">
        <f t="shared" si="197"/>
        <v>66.93737826905992</v>
      </c>
      <c r="I347" s="117">
        <f t="shared" si="197"/>
        <v>73.247687495215246</v>
      </c>
      <c r="J347" s="117">
        <f t="shared" si="197"/>
        <v>95.374260737883461</v>
      </c>
      <c r="K347" s="117">
        <f t="shared" si="197"/>
        <v>62.232566499685475</v>
      </c>
      <c r="L347" s="117">
        <f t="shared" si="197"/>
        <v>47.503970489041706</v>
      </c>
      <c r="M347" s="117">
        <f t="shared" si="197"/>
        <v>47.433522307253227</v>
      </c>
      <c r="N347" s="117">
        <f t="shared" si="197"/>
        <v>59.449536835659799</v>
      </c>
      <c r="O347" s="117">
        <f t="shared" si="197"/>
        <v>64.477883500168147</v>
      </c>
      <c r="P347" s="117">
        <f t="shared" si="197"/>
        <v>34.673512343577073</v>
      </c>
      <c r="Q347" s="117">
        <f t="shared" si="197"/>
        <v>26.5093415168813</v>
      </c>
      <c r="R347" s="117">
        <f t="shared" ref="R347:V347" si="198">R348+R351+R353+R362</f>
        <v>27.460281336298376</v>
      </c>
      <c r="S347" s="117">
        <f t="shared" si="198"/>
        <v>24.863633284278695</v>
      </c>
      <c r="T347" s="117">
        <f t="shared" si="198"/>
        <v>28.210966137201154</v>
      </c>
      <c r="U347" s="117">
        <f t="shared" si="198"/>
        <v>30.075081931662012</v>
      </c>
      <c r="V347" s="117">
        <f t="shared" si="198"/>
        <v>29.171360333375087</v>
      </c>
      <c r="W347" s="117">
        <f t="shared" ref="W347" si="199">W348+W351+W353+W362</f>
        <v>26.220168956559625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28.30767176206739</v>
      </c>
      <c r="D348" s="122">
        <f t="shared" si="200"/>
        <v>16.973759350109066</v>
      </c>
      <c r="E348" s="122">
        <f t="shared" si="200"/>
        <v>17.546823192139531</v>
      </c>
      <c r="F348" s="122">
        <f t="shared" si="200"/>
        <v>27.994232485481572</v>
      </c>
      <c r="G348" s="122">
        <f t="shared" si="200"/>
        <v>59.364344028061403</v>
      </c>
      <c r="H348" s="122">
        <f t="shared" si="200"/>
        <v>63.102523238767333</v>
      </c>
      <c r="I348" s="122">
        <f t="shared" si="200"/>
        <v>70.439159694093746</v>
      </c>
      <c r="J348" s="122">
        <f t="shared" si="200"/>
        <v>88.067369563270162</v>
      </c>
      <c r="K348" s="122">
        <f t="shared" si="200"/>
        <v>57.198437477119782</v>
      </c>
      <c r="L348" s="122">
        <f t="shared" si="200"/>
        <v>43.904772141082361</v>
      </c>
      <c r="M348" s="122">
        <f t="shared" si="200"/>
        <v>42.730603673088559</v>
      </c>
      <c r="N348" s="122">
        <f t="shared" si="200"/>
        <v>55.702309883562386</v>
      </c>
      <c r="O348" s="122">
        <f t="shared" si="200"/>
        <v>61.492156275720298</v>
      </c>
      <c r="P348" s="122">
        <f t="shared" si="200"/>
        <v>32.85061836561961</v>
      </c>
      <c r="Q348" s="122">
        <f t="shared" si="200"/>
        <v>24.978946208038032</v>
      </c>
      <c r="R348" s="122">
        <f t="shared" ref="R348:V348" si="201">SUM(R349:R350)</f>
        <v>25.004721192792861</v>
      </c>
      <c r="S348" s="122">
        <f t="shared" si="201"/>
        <v>22.700881336876378</v>
      </c>
      <c r="T348" s="122">
        <f t="shared" si="201"/>
        <v>25.452132660513382</v>
      </c>
      <c r="U348" s="122">
        <f t="shared" si="201"/>
        <v>27.498333881844914</v>
      </c>
      <c r="V348" s="122">
        <f t="shared" si="201"/>
        <v>26.616489529343493</v>
      </c>
      <c r="W348" s="122">
        <f t="shared" ref="W348" si="202">SUM(W349:W350)</f>
        <v>24.060768283681501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28.30767176206739</v>
      </c>
      <c r="D349" s="98">
        <v>16.973759350109066</v>
      </c>
      <c r="E349" s="98">
        <v>17.546823192139531</v>
      </c>
      <c r="F349" s="98">
        <v>27.994232485481572</v>
      </c>
      <c r="G349" s="98">
        <v>59.364344028061403</v>
      </c>
      <c r="H349" s="98">
        <v>63.102523238767333</v>
      </c>
      <c r="I349" s="98">
        <v>70.439159694093746</v>
      </c>
      <c r="J349" s="98">
        <v>88.067369563270162</v>
      </c>
      <c r="K349" s="98">
        <v>57.198437477119782</v>
      </c>
      <c r="L349" s="98">
        <v>43.904772141082361</v>
      </c>
      <c r="M349" s="98">
        <v>42.730603673088559</v>
      </c>
      <c r="N349" s="98">
        <v>55.702309883562386</v>
      </c>
      <c r="O349" s="98">
        <v>61.492156275720298</v>
      </c>
      <c r="P349" s="98">
        <v>32.85061836561961</v>
      </c>
      <c r="Q349" s="98">
        <v>24.978946208038032</v>
      </c>
      <c r="R349" s="98">
        <v>25.004721192792861</v>
      </c>
      <c r="S349" s="98">
        <v>22.700881336876378</v>
      </c>
      <c r="T349" s="98">
        <v>25.452132660513382</v>
      </c>
      <c r="U349" s="98">
        <v>27.498333881844914</v>
      </c>
      <c r="V349" s="98">
        <v>26.616489529343493</v>
      </c>
      <c r="W349" s="98">
        <v>24.060768283681501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2.6665535180316189</v>
      </c>
      <c r="D353" s="122">
        <v>1.1881326458321595</v>
      </c>
      <c r="E353" s="122">
        <v>1.2886896542487003</v>
      </c>
      <c r="F353" s="122">
        <v>2.8559968870487751</v>
      </c>
      <c r="G353" s="122">
        <v>2.2421737172236345</v>
      </c>
      <c r="H353" s="122">
        <v>2.1169425513731595</v>
      </c>
      <c r="I353" s="122">
        <v>1.0559230204985579</v>
      </c>
      <c r="J353" s="122">
        <v>3.371833006311705</v>
      </c>
      <c r="K353" s="122">
        <v>3.2069691823113353</v>
      </c>
      <c r="L353" s="122">
        <v>2.3468709599657629</v>
      </c>
      <c r="M353" s="122">
        <v>3.3490722024357402</v>
      </c>
      <c r="N353" s="122">
        <v>2.1460235544813342</v>
      </c>
      <c r="O353" s="122">
        <v>1.4806303357580342</v>
      </c>
      <c r="P353" s="122">
        <v>0.65883017259860421</v>
      </c>
      <c r="Q353" s="122">
        <v>0.81162005438409279</v>
      </c>
      <c r="R353" s="122">
        <v>1.5139639900054542</v>
      </c>
      <c r="S353" s="122">
        <v>1.479566285133725</v>
      </c>
      <c r="T353" s="122">
        <v>1.7088675482323357</v>
      </c>
      <c r="U353" s="122">
        <v>1.5016905963101943</v>
      </c>
      <c r="V353" s="122">
        <v>1.3239896342716921</v>
      </c>
      <c r="W353" s="122">
        <v>1.1112885894444111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2.6664078487339467</v>
      </c>
      <c r="D354" s="98">
        <v>1.188048408916633</v>
      </c>
      <c r="E354" s="98">
        <v>1.2886203745517446</v>
      </c>
      <c r="F354" s="98">
        <v>2.8557033176278184</v>
      </c>
      <c r="G354" s="98">
        <v>2.2417945240616413</v>
      </c>
      <c r="H354" s="98">
        <v>2.1166420057056943</v>
      </c>
      <c r="I354" s="98">
        <v>1.0553003786661892</v>
      </c>
      <c r="J354" s="98">
        <v>3.3698358091489524</v>
      </c>
      <c r="K354" s="98">
        <v>3.2056979548758546</v>
      </c>
      <c r="L354" s="98">
        <v>2.3452653627583837</v>
      </c>
      <c r="M354" s="98">
        <v>3.3478943388932034</v>
      </c>
      <c r="N354" s="98">
        <v>2.1448746493461437</v>
      </c>
      <c r="O354" s="98">
        <v>1.479574129548143</v>
      </c>
      <c r="P354" s="98">
        <v>0.65829562283739762</v>
      </c>
      <c r="Q354" s="98">
        <v>0.81091358211389242</v>
      </c>
      <c r="R354" s="98">
        <v>1.5129124888782035</v>
      </c>
      <c r="S354" s="98">
        <v>1.478383625365701</v>
      </c>
      <c r="T354" s="98">
        <v>1.7076577509822133</v>
      </c>
      <c r="U354" s="98">
        <v>1.5006251106683615</v>
      </c>
      <c r="V354" s="98">
        <v>1.3223740196366203</v>
      </c>
      <c r="W354" s="98">
        <v>1.1081555186485681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1.4566929767215712E-4</v>
      </c>
      <c r="D355" s="98">
        <v>8.4236915526557992E-5</v>
      </c>
      <c r="E355" s="98">
        <v>6.927969695568724E-5</v>
      </c>
      <c r="F355" s="98">
        <v>2.9356942095676303E-4</v>
      </c>
      <c r="G355" s="98">
        <v>3.7919316199315907E-4</v>
      </c>
      <c r="H355" s="98">
        <v>3.0054566746536243E-4</v>
      </c>
      <c r="I355" s="98">
        <v>6.2264183236865117E-4</v>
      </c>
      <c r="J355" s="98">
        <v>1.9971971627527683E-3</v>
      </c>
      <c r="K355" s="98">
        <v>1.2712274354804924E-3</v>
      </c>
      <c r="L355" s="98">
        <v>1.6055972073792321E-3</v>
      </c>
      <c r="M355" s="98">
        <v>1.1778635425366596E-3</v>
      </c>
      <c r="N355" s="98">
        <v>1.148905135190327E-3</v>
      </c>
      <c r="O355" s="98">
        <v>1.056206209891005E-3</v>
      </c>
      <c r="P355" s="98">
        <v>5.3454976120664616E-4</v>
      </c>
      <c r="Q355" s="98">
        <v>7.0647227020033886E-4</v>
      </c>
      <c r="R355" s="98">
        <v>1.0515011272506725E-3</v>
      </c>
      <c r="S355" s="98">
        <v>1.1826597680241076E-3</v>
      </c>
      <c r="T355" s="98">
        <v>1.2097972501224684E-3</v>
      </c>
      <c r="U355" s="98">
        <v>1.0654856418328214E-3</v>
      </c>
      <c r="V355" s="98">
        <v>1.6156146350718168E-3</v>
      </c>
      <c r="W355" s="98">
        <v>3.1330707958430693E-3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1.4566929767215712E-4</v>
      </c>
      <c r="D356" s="101">
        <v>8.4236915526557992E-5</v>
      </c>
      <c r="E356" s="101">
        <v>6.927969695568724E-5</v>
      </c>
      <c r="F356" s="101">
        <v>2.9356942095676303E-4</v>
      </c>
      <c r="G356" s="101">
        <v>3.7919316199315907E-4</v>
      </c>
      <c r="H356" s="101">
        <v>3.0054566746536243E-4</v>
      </c>
      <c r="I356" s="101">
        <v>6.2264183236865117E-4</v>
      </c>
      <c r="J356" s="101">
        <v>1.9971971627527683E-3</v>
      </c>
      <c r="K356" s="101">
        <v>1.2712274354804924E-3</v>
      </c>
      <c r="L356" s="101">
        <v>1.6055972073792321E-3</v>
      </c>
      <c r="M356" s="101">
        <v>1.1778635425366596E-3</v>
      </c>
      <c r="N356" s="101">
        <v>1.148905135190327E-3</v>
      </c>
      <c r="O356" s="101">
        <v>1.056206209891005E-3</v>
      </c>
      <c r="P356" s="101">
        <v>5.3454976120664616E-4</v>
      </c>
      <c r="Q356" s="101">
        <v>7.0647227020033886E-4</v>
      </c>
      <c r="R356" s="101">
        <v>1.0515011272506725E-3</v>
      </c>
      <c r="S356" s="101">
        <v>1.1826597680241076E-3</v>
      </c>
      <c r="T356" s="101">
        <v>1.2097972501224684E-3</v>
      </c>
      <c r="U356" s="101">
        <v>1.0654856418328214E-3</v>
      </c>
      <c r="V356" s="101">
        <v>1.6156146350718168E-3</v>
      </c>
      <c r="W356" s="101">
        <v>3.1330707958430693E-3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1.0095210088163251</v>
      </c>
      <c r="D362" s="122">
        <v>0.6922987212331102</v>
      </c>
      <c r="E362" s="122">
        <v>0.76803334426231107</v>
      </c>
      <c r="F362" s="122">
        <v>1.2884725976489313</v>
      </c>
      <c r="G362" s="122">
        <v>1.583810138263378</v>
      </c>
      <c r="H362" s="122">
        <v>1.7179124789194329</v>
      </c>
      <c r="I362" s="122">
        <v>1.7526047806229408</v>
      </c>
      <c r="J362" s="122">
        <v>3.9350581683015888</v>
      </c>
      <c r="K362" s="122">
        <v>1.8271598402543634</v>
      </c>
      <c r="L362" s="122">
        <v>1.2523273879935795</v>
      </c>
      <c r="M362" s="122">
        <v>1.353846431728928</v>
      </c>
      <c r="N362" s="122">
        <v>1.6012033976160835</v>
      </c>
      <c r="O362" s="122">
        <v>1.5050968886898171</v>
      </c>
      <c r="P362" s="122">
        <v>1.1640638053588539</v>
      </c>
      <c r="Q362" s="122">
        <v>0.71877525445917612</v>
      </c>
      <c r="R362" s="122">
        <v>0.94159615350005998</v>
      </c>
      <c r="S362" s="122">
        <v>0.68318566226859134</v>
      </c>
      <c r="T362" s="122">
        <v>1.0499659284554372</v>
      </c>
      <c r="U362" s="122">
        <v>1.0750574535069053</v>
      </c>
      <c r="V362" s="122">
        <v>1.2308811697599</v>
      </c>
      <c r="W362" s="122">
        <v>1.0481120834337152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1.0095210088163251</v>
      </c>
      <c r="D363" s="98">
        <v>0.6922987212331102</v>
      </c>
      <c r="E363" s="98">
        <v>0.76803334426231107</v>
      </c>
      <c r="F363" s="98">
        <v>1.2884725976489313</v>
      </c>
      <c r="G363" s="98">
        <v>1.583810138263378</v>
      </c>
      <c r="H363" s="98">
        <v>1.7179124789194329</v>
      </c>
      <c r="I363" s="98">
        <v>1.7526047806229408</v>
      </c>
      <c r="J363" s="98">
        <v>3.9350581683015888</v>
      </c>
      <c r="K363" s="98">
        <v>1.8271598402543634</v>
      </c>
      <c r="L363" s="98">
        <v>1.2523273879935795</v>
      </c>
      <c r="M363" s="98">
        <v>1.353846431728928</v>
      </c>
      <c r="N363" s="98">
        <v>1.6012033976160835</v>
      </c>
      <c r="O363" s="98">
        <v>1.5050968886898171</v>
      </c>
      <c r="P363" s="98">
        <v>1.1640638053588539</v>
      </c>
      <c r="Q363" s="98">
        <v>0.71877525445917612</v>
      </c>
      <c r="R363" s="98">
        <v>0.94159615350005998</v>
      </c>
      <c r="S363" s="98">
        <v>0.68318566226859134</v>
      </c>
      <c r="T363" s="98">
        <v>1.0499659284554372</v>
      </c>
      <c r="U363" s="98">
        <v>1.0750574535069053</v>
      </c>
      <c r="V363" s="98">
        <v>1.2308811697599</v>
      </c>
      <c r="W363" s="98">
        <v>1.0481120834337152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11987.925090192861</v>
      </c>
      <c r="D366" s="117">
        <f t="shared" si="204"/>
        <v>12144.186390906532</v>
      </c>
      <c r="E366" s="117">
        <f t="shared" si="204"/>
        <v>13514.568527515095</v>
      </c>
      <c r="F366" s="117">
        <f t="shared" si="204"/>
        <v>12873.698261514266</v>
      </c>
      <c r="G366" s="117">
        <f t="shared" si="204"/>
        <v>13836.147673838917</v>
      </c>
      <c r="H366" s="117">
        <f t="shared" si="204"/>
        <v>12837.615997863233</v>
      </c>
      <c r="I366" s="117">
        <f t="shared" si="204"/>
        <v>12430.000967351103</v>
      </c>
      <c r="J366" s="117">
        <f t="shared" si="204"/>
        <v>13610.61766374079</v>
      </c>
      <c r="K366" s="117">
        <f t="shared" si="204"/>
        <v>13114.365181827854</v>
      </c>
      <c r="L366" s="117">
        <f t="shared" si="204"/>
        <v>13137.151437882085</v>
      </c>
      <c r="M366" s="117">
        <f t="shared" si="204"/>
        <v>11888.767128940055</v>
      </c>
      <c r="N366" s="117">
        <f t="shared" si="204"/>
        <v>11977.553887335318</v>
      </c>
      <c r="O366" s="117">
        <f t="shared" si="204"/>
        <v>11694.5652008664</v>
      </c>
      <c r="P366" s="117">
        <f t="shared" si="204"/>
        <v>9797.8835539905394</v>
      </c>
      <c r="Q366" s="117">
        <f t="shared" si="204"/>
        <v>9547.2995966350209</v>
      </c>
      <c r="R366" s="117">
        <f t="shared" ref="R366:V366" si="205">R367+R370+R372+R381</f>
        <v>9445.5431322258246</v>
      </c>
      <c r="S366" s="117">
        <f t="shared" si="205"/>
        <v>9360.7677675288924</v>
      </c>
      <c r="T366" s="117">
        <f t="shared" si="205"/>
        <v>8686.2593490932995</v>
      </c>
      <c r="U366" s="117">
        <f t="shared" si="205"/>
        <v>8311.6948772340711</v>
      </c>
      <c r="V366" s="117">
        <f t="shared" si="205"/>
        <v>7647.6505228266415</v>
      </c>
      <c r="W366" s="117">
        <f t="shared" ref="W366" si="206">W367+W370+W372+W381</f>
        <v>7302.687997271898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9138.1319137925202</v>
      </c>
      <c r="D367" s="122">
        <f t="shared" si="207"/>
        <v>9179.1127484661956</v>
      </c>
      <c r="E367" s="122">
        <f t="shared" si="207"/>
        <v>10332.444588499882</v>
      </c>
      <c r="F367" s="122">
        <f t="shared" si="207"/>
        <v>9793.0813570963801</v>
      </c>
      <c r="G367" s="122">
        <f t="shared" si="207"/>
        <v>11144.675413892312</v>
      </c>
      <c r="H367" s="122">
        <f t="shared" si="207"/>
        <v>10102.752634489856</v>
      </c>
      <c r="I367" s="122">
        <f t="shared" si="207"/>
        <v>9904.1416228455437</v>
      </c>
      <c r="J367" s="122">
        <f t="shared" si="207"/>
        <v>11098.144469943227</v>
      </c>
      <c r="K367" s="122">
        <f t="shared" si="207"/>
        <v>10670.503037627093</v>
      </c>
      <c r="L367" s="122">
        <f t="shared" si="207"/>
        <v>10794.111276231744</v>
      </c>
      <c r="M367" s="122">
        <f t="shared" si="207"/>
        <v>9272.620947535941</v>
      </c>
      <c r="N367" s="122">
        <f t="shared" si="207"/>
        <v>9572.113655224337</v>
      </c>
      <c r="O367" s="122">
        <f t="shared" si="207"/>
        <v>9434.2628470223844</v>
      </c>
      <c r="P367" s="122">
        <f t="shared" si="207"/>
        <v>7719.5270005689681</v>
      </c>
      <c r="Q367" s="122">
        <f t="shared" si="207"/>
        <v>7476.297716572657</v>
      </c>
      <c r="R367" s="122">
        <f t="shared" ref="R367:V367" si="208">SUM(R368:R369)</f>
        <v>7371.6690337512573</v>
      </c>
      <c r="S367" s="122">
        <f t="shared" si="208"/>
        <v>7200.1407138930663</v>
      </c>
      <c r="T367" s="122">
        <f t="shared" si="208"/>
        <v>6486.6290771517179</v>
      </c>
      <c r="U367" s="122">
        <f t="shared" si="208"/>
        <v>6197.622036557872</v>
      </c>
      <c r="V367" s="122">
        <f t="shared" si="208"/>
        <v>5637.4551832572088</v>
      </c>
      <c r="W367" s="122">
        <f t="shared" ref="W367" si="209">SUM(W368:W369)</f>
        <v>5555.0931934733999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9017.6977403121</v>
      </c>
      <c r="D368" s="98">
        <v>9058.2619778876779</v>
      </c>
      <c r="E368" s="98">
        <v>10208.052760101868</v>
      </c>
      <c r="F368" s="98">
        <v>9667.0652547114023</v>
      </c>
      <c r="G368" s="98">
        <v>11001.630662621497</v>
      </c>
      <c r="H368" s="98">
        <v>9975.5408316085395</v>
      </c>
      <c r="I368" s="98">
        <v>9781.2789528191333</v>
      </c>
      <c r="J368" s="98">
        <v>10964.977788934344</v>
      </c>
      <c r="K368" s="98">
        <v>10542.539638068078</v>
      </c>
      <c r="L368" s="98">
        <v>10659.434300942186</v>
      </c>
      <c r="M368" s="98">
        <v>9155.008405539158</v>
      </c>
      <c r="N368" s="98">
        <v>9454.4952396201315</v>
      </c>
      <c r="O368" s="98">
        <v>9305.9147681768445</v>
      </c>
      <c r="P368" s="98">
        <v>7607.2829866236616</v>
      </c>
      <c r="Q368" s="98">
        <v>7374.0547491925709</v>
      </c>
      <c r="R368" s="98">
        <v>7269.5397326721768</v>
      </c>
      <c r="S368" s="98">
        <v>7100.0671311482793</v>
      </c>
      <c r="T368" s="98">
        <v>6396.7205986200934</v>
      </c>
      <c r="U368" s="98">
        <v>6110.6870885858225</v>
      </c>
      <c r="V368" s="98">
        <v>5558.3809573870913</v>
      </c>
      <c r="W368" s="98">
        <v>5479.5611343453247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120.43417348042031</v>
      </c>
      <c r="D369" s="98">
        <v>120.85077057851753</v>
      </c>
      <c r="E369" s="98">
        <v>124.39182839801518</v>
      </c>
      <c r="F369" s="98">
        <v>126.01610238497828</v>
      </c>
      <c r="G369" s="98">
        <v>143.04475127081344</v>
      </c>
      <c r="H369" s="98">
        <v>127.21180288131626</v>
      </c>
      <c r="I369" s="98">
        <v>122.86267002640984</v>
      </c>
      <c r="J369" s="98">
        <v>133.16668100888299</v>
      </c>
      <c r="K369" s="98">
        <v>127.96339955901477</v>
      </c>
      <c r="L369" s="98">
        <v>134.67697528955875</v>
      </c>
      <c r="M369" s="98">
        <v>117.61254199678349</v>
      </c>
      <c r="N369" s="98">
        <v>117.61841560420586</v>
      </c>
      <c r="O369" s="98">
        <v>128.34807884553956</v>
      </c>
      <c r="P369" s="98">
        <v>112.24401394530631</v>
      </c>
      <c r="Q369" s="98">
        <v>102.24296738008624</v>
      </c>
      <c r="R369" s="98">
        <v>102.12930107908043</v>
      </c>
      <c r="S369" s="98">
        <v>100.07358274478729</v>
      </c>
      <c r="T369" s="98">
        <v>89.908478531624283</v>
      </c>
      <c r="U369" s="98">
        <v>86.934947972049741</v>
      </c>
      <c r="V369" s="98">
        <v>79.074225870117587</v>
      </c>
      <c r="W369" s="98">
        <v>75.53205912807519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88.086889266526171</v>
      </c>
      <c r="D370" s="122">
        <f t="shared" si="210"/>
        <v>167.09451257610431</v>
      </c>
      <c r="E370" s="122">
        <f t="shared" si="210"/>
        <v>490.1921614501037</v>
      </c>
      <c r="F370" s="122">
        <f t="shared" si="210"/>
        <v>101.31291955881736</v>
      </c>
      <c r="G370" s="122">
        <f t="shared" si="210"/>
        <v>93.250250959416576</v>
      </c>
      <c r="H370" s="122">
        <f t="shared" si="210"/>
        <v>130.89357512260261</v>
      </c>
      <c r="I370" s="122">
        <f t="shared" si="210"/>
        <v>140.75930492827405</v>
      </c>
      <c r="J370" s="122">
        <f t="shared" si="210"/>
        <v>186.83066377278175</v>
      </c>
      <c r="K370" s="122">
        <f t="shared" si="210"/>
        <v>141.29248139878641</v>
      </c>
      <c r="L370" s="122">
        <f t="shared" si="210"/>
        <v>62.532030386584431</v>
      </c>
      <c r="M370" s="122">
        <f t="shared" si="210"/>
        <v>68.70560327646686</v>
      </c>
      <c r="N370" s="122">
        <f t="shared" si="210"/>
        <v>158.97579712601237</v>
      </c>
      <c r="O370" s="122">
        <f t="shared" si="210"/>
        <v>98.353679787882783</v>
      </c>
      <c r="P370" s="122">
        <f t="shared" si="210"/>
        <v>24.639043811476547</v>
      </c>
      <c r="Q370" s="122">
        <f t="shared" si="210"/>
        <v>42.962408908859004</v>
      </c>
      <c r="R370" s="122">
        <f t="shared" si="210"/>
        <v>76.789986646936441</v>
      </c>
      <c r="S370" s="122">
        <f t="shared" si="210"/>
        <v>107.40941617828992</v>
      </c>
      <c r="T370" s="122">
        <f t="shared" si="210"/>
        <v>150.02314779975299</v>
      </c>
      <c r="U370" s="122">
        <f t="shared" si="210"/>
        <v>115.47872147416477</v>
      </c>
      <c r="V370" s="122">
        <f t="shared" si="210"/>
        <v>75.369011231157813</v>
      </c>
      <c r="W370" s="122">
        <f t="shared" si="210"/>
        <v>23.835630634833201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88.086889266526171</v>
      </c>
      <c r="D371" s="98">
        <f>RES_hhdet_in_fech!D29</f>
        <v>167.09451257610431</v>
      </c>
      <c r="E371" s="98">
        <f>RES_hhdet_in_fech!E29</f>
        <v>490.1921614501037</v>
      </c>
      <c r="F371" s="98">
        <f>RES_hhdet_in_fech!F29</f>
        <v>101.31291955881736</v>
      </c>
      <c r="G371" s="98">
        <f>RES_hhdet_in_fech!G29</f>
        <v>93.250250959416576</v>
      </c>
      <c r="H371" s="98">
        <f>RES_hhdet_in_fech!H29</f>
        <v>130.89357512260261</v>
      </c>
      <c r="I371" s="98">
        <f>RES_hhdet_in_fech!I29</f>
        <v>140.75930492827405</v>
      </c>
      <c r="J371" s="98">
        <f>RES_hhdet_in_fech!J29</f>
        <v>186.83066377278175</v>
      </c>
      <c r="K371" s="98">
        <f>RES_hhdet_in_fech!K29</f>
        <v>141.29248139878641</v>
      </c>
      <c r="L371" s="98">
        <f>RES_hhdet_in_fech!L29</f>
        <v>62.532030386584431</v>
      </c>
      <c r="M371" s="98">
        <f>RES_hhdet_in_fech!M29</f>
        <v>68.70560327646686</v>
      </c>
      <c r="N371" s="98">
        <f>RES_hhdet_in_fech!N29</f>
        <v>158.97579712601237</v>
      </c>
      <c r="O371" s="98">
        <f>RES_hhdet_in_fech!O29</f>
        <v>98.353679787882783</v>
      </c>
      <c r="P371" s="98">
        <f>RES_hhdet_in_fech!P29</f>
        <v>24.639043811476547</v>
      </c>
      <c r="Q371" s="98">
        <f>RES_hhdet_in_fech!Q29</f>
        <v>42.962408908859004</v>
      </c>
      <c r="R371" s="98">
        <f>RES_hhdet_in_fech!R29</f>
        <v>76.789986646936441</v>
      </c>
      <c r="S371" s="98">
        <f>RES_hhdet_in_fech!S29</f>
        <v>107.40941617828992</v>
      </c>
      <c r="T371" s="98">
        <f>RES_hhdet_in_fech!T29</f>
        <v>150.02314779975299</v>
      </c>
      <c r="U371" s="98">
        <f>RES_hhdet_in_fech!U29</f>
        <v>115.47872147416477</v>
      </c>
      <c r="V371" s="98">
        <f>RES_hhdet_in_fech!V29</f>
        <v>75.369011231157813</v>
      </c>
      <c r="W371" s="98">
        <f>RES_hhdet_in_fech!W29</f>
        <v>23.835630634833201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1883.2851319435745</v>
      </c>
      <c r="D372" s="122">
        <v>1901.0358828995459</v>
      </c>
      <c r="E372" s="122">
        <v>1828.6849977307077</v>
      </c>
      <c r="F372" s="122">
        <v>2007.0448330160991</v>
      </c>
      <c r="G372" s="122">
        <v>1786.5392335401568</v>
      </c>
      <c r="H372" s="122">
        <v>1761.3824998626205</v>
      </c>
      <c r="I372" s="122">
        <v>1610.1256345796653</v>
      </c>
      <c r="J372" s="122">
        <v>1552.0140959211365</v>
      </c>
      <c r="K372" s="122">
        <v>1573.8447812332881</v>
      </c>
      <c r="L372" s="122">
        <v>1591.3722526525282</v>
      </c>
      <c r="M372" s="122">
        <v>1860.0823124861922</v>
      </c>
      <c r="N372" s="122">
        <v>1642.4226503894729</v>
      </c>
      <c r="O372" s="122">
        <v>1521.9208196387563</v>
      </c>
      <c r="P372" s="122">
        <v>1464.0752771727828</v>
      </c>
      <c r="Q372" s="122">
        <v>1438.2278235566569</v>
      </c>
      <c r="R372" s="122">
        <v>1394.8386923589251</v>
      </c>
      <c r="S372" s="122">
        <v>1393.6610011787704</v>
      </c>
      <c r="T372" s="122">
        <v>1382.6269700685</v>
      </c>
      <c r="U372" s="122">
        <v>1348.9537899511979</v>
      </c>
      <c r="V372" s="122">
        <v>1268.4780651825508</v>
      </c>
      <c r="W372" s="122">
        <v>1086.3975567496484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2049.9505048303054</v>
      </c>
      <c r="D373" s="98">
        <v>2016.1939409199026</v>
      </c>
      <c r="E373" s="98">
        <v>1979.3242598460292</v>
      </c>
      <c r="F373" s="98">
        <v>2232.5217505294095</v>
      </c>
      <c r="G373" s="98">
        <v>2027.6948481859413</v>
      </c>
      <c r="H373" s="98">
        <v>1977.8914194348599</v>
      </c>
      <c r="I373" s="98">
        <v>1810.4543634356717</v>
      </c>
      <c r="J373" s="98">
        <v>1727.7702701470967</v>
      </c>
      <c r="K373" s="98">
        <v>1743.3070523119995</v>
      </c>
      <c r="L373" s="98">
        <v>1859.8970353458324</v>
      </c>
      <c r="M373" s="98">
        <v>2046.0981759725407</v>
      </c>
      <c r="N373" s="98">
        <v>1860.5185723099996</v>
      </c>
      <c r="O373" s="98">
        <v>1726.3071282751496</v>
      </c>
      <c r="P373" s="98">
        <v>1512.493798429527</v>
      </c>
      <c r="Q373" s="98">
        <v>1485.5557125793928</v>
      </c>
      <c r="R373" s="98">
        <v>1486.6335646820319</v>
      </c>
      <c r="S373" s="98">
        <v>1489.2713906484535</v>
      </c>
      <c r="T373" s="98">
        <v>1463.1029089147053</v>
      </c>
      <c r="U373" s="98">
        <v>1370.8294410397737</v>
      </c>
      <c r="V373" s="98">
        <v>1313.1813822699432</v>
      </c>
      <c r="W373" s="98">
        <v>1209.5968065456025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1327.2759926723907</v>
      </c>
      <c r="D374" s="98">
        <v>1331.3470364708212</v>
      </c>
      <c r="E374" s="98">
        <v>1285.7884020645215</v>
      </c>
      <c r="F374" s="98">
        <v>1489.9156356891588</v>
      </c>
      <c r="G374" s="98">
        <v>1333.8170266756194</v>
      </c>
      <c r="H374" s="98">
        <v>1307.2238814928287</v>
      </c>
      <c r="I374" s="98">
        <v>1202.0941827523711</v>
      </c>
      <c r="J374" s="98">
        <v>1182.2597737176804</v>
      </c>
      <c r="K374" s="98">
        <v>1174.5457781576627</v>
      </c>
      <c r="L374" s="98">
        <v>1250.2595675008647</v>
      </c>
      <c r="M374" s="98">
        <v>1414.9203522482301</v>
      </c>
      <c r="N374" s="98">
        <v>1280.87909697087</v>
      </c>
      <c r="O374" s="98">
        <v>1222.8446600763061</v>
      </c>
      <c r="P374" s="98">
        <v>1143.5486102748662</v>
      </c>
      <c r="Q374" s="98">
        <v>1128.4162649382638</v>
      </c>
      <c r="R374" s="98">
        <v>1149.5642184505384</v>
      </c>
      <c r="S374" s="98">
        <v>1177.1306129551729</v>
      </c>
      <c r="T374" s="98">
        <v>1170.1240319620872</v>
      </c>
      <c r="U374" s="98">
        <v>1116.7816841827657</v>
      </c>
      <c r="V374" s="98">
        <v>1077.5064783599262</v>
      </c>
      <c r="W374" s="98">
        <v>1008.0310125096771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320.63148809684162</v>
      </c>
      <c r="D375" s="101">
        <v>370.82635819051757</v>
      </c>
      <c r="E375" s="101">
        <v>304.98193764609624</v>
      </c>
      <c r="F375" s="101">
        <v>430.78215201731967</v>
      </c>
      <c r="G375" s="101">
        <v>333.85557491913983</v>
      </c>
      <c r="H375" s="101">
        <v>330.76429330137609</v>
      </c>
      <c r="I375" s="101">
        <v>304.55373225364951</v>
      </c>
      <c r="J375" s="101">
        <v>366.33451509082585</v>
      </c>
      <c r="K375" s="101">
        <v>310.89868997879427</v>
      </c>
      <c r="L375" s="101">
        <v>307.31015246469292</v>
      </c>
      <c r="M375" s="101">
        <v>398.85934093782066</v>
      </c>
      <c r="N375" s="101">
        <v>280.98284498207988</v>
      </c>
      <c r="O375" s="101">
        <v>258.31186287956717</v>
      </c>
      <c r="P375" s="101">
        <v>336.16944708993418</v>
      </c>
      <c r="Q375" s="101">
        <v>239.23235069836875</v>
      </c>
      <c r="R375" s="101">
        <v>231.44504473733764</v>
      </c>
      <c r="S375" s="101">
        <v>247.91834746729961</v>
      </c>
      <c r="T375" s="101">
        <v>221.90622801154623</v>
      </c>
      <c r="U375" s="101">
        <v>234.52316469290835</v>
      </c>
      <c r="V375" s="101">
        <v>209.18329592407221</v>
      </c>
      <c r="W375" s="101">
        <v>237.7991811819611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1006.6445045755493</v>
      </c>
      <c r="D376" s="104">
        <v>960.52067828030363</v>
      </c>
      <c r="E376" s="104">
        <v>980.80646441842521</v>
      </c>
      <c r="F376" s="104">
        <v>1059.133483671839</v>
      </c>
      <c r="G376" s="104">
        <v>999.96145175647985</v>
      </c>
      <c r="H376" s="104">
        <v>976.45958819145278</v>
      </c>
      <c r="I376" s="104">
        <v>897.54045049872173</v>
      </c>
      <c r="J376" s="104">
        <v>815.92525862685432</v>
      </c>
      <c r="K376" s="104">
        <v>863.64708817886844</v>
      </c>
      <c r="L376" s="104">
        <v>942.94941503617167</v>
      </c>
      <c r="M376" s="104">
        <v>1016.0610113104095</v>
      </c>
      <c r="N376" s="104">
        <v>999.89625198879025</v>
      </c>
      <c r="O376" s="104">
        <v>964.5327971967389</v>
      </c>
      <c r="P376" s="104">
        <v>807.37916318493194</v>
      </c>
      <c r="Q376" s="104">
        <v>889.18391423989499</v>
      </c>
      <c r="R376" s="104">
        <v>918.11917371320067</v>
      </c>
      <c r="S376" s="104">
        <v>929.21226548787342</v>
      </c>
      <c r="T376" s="104">
        <v>948.21780395054111</v>
      </c>
      <c r="U376" s="104">
        <v>882.25851948985746</v>
      </c>
      <c r="V376" s="104">
        <v>868.32318243585405</v>
      </c>
      <c r="W376" s="104">
        <v>770.23183132771601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1779.888961453426</v>
      </c>
      <c r="D377" s="101">
        <v>1863.4446000830696</v>
      </c>
      <c r="E377" s="101">
        <v>1754.6491363100608</v>
      </c>
      <c r="F377" s="101">
        <v>1844.993338271591</v>
      </c>
      <c r="G377" s="101">
        <v>1768.4656927307017</v>
      </c>
      <c r="H377" s="101">
        <v>1750.5787585999617</v>
      </c>
      <c r="I377" s="101">
        <v>1664.391742907507</v>
      </c>
      <c r="J377" s="101">
        <v>1634.6988366074165</v>
      </c>
      <c r="K377" s="101">
        <v>1609.8061541059994</v>
      </c>
      <c r="L377" s="101">
        <v>1695.1206594687367</v>
      </c>
      <c r="M377" s="101">
        <v>1807.9920313234393</v>
      </c>
      <c r="N377" s="101">
        <v>1692.6782608822314</v>
      </c>
      <c r="O377" s="101">
        <v>1611.2481086139023</v>
      </c>
      <c r="P377" s="101">
        <v>1599.950704333588</v>
      </c>
      <c r="Q377" s="101">
        <v>1513.8241977831306</v>
      </c>
      <c r="R377" s="101">
        <v>1499.4912277375797</v>
      </c>
      <c r="S377" s="101">
        <v>1486.7007817962772</v>
      </c>
      <c r="T377" s="101">
        <v>1452.8369812836461</v>
      </c>
      <c r="U377" s="101">
        <v>1439.7642950700008</v>
      </c>
      <c r="V377" s="101">
        <v>1373.5304096156358</v>
      </c>
      <c r="W377" s="101">
        <v>1212.1445128923647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1259.1948032610712</v>
      </c>
      <c r="D378" s="104">
        <v>1338.2347803651801</v>
      </c>
      <c r="E378" s="104">
        <v>1244.0928175995862</v>
      </c>
      <c r="F378" s="104">
        <v>1334.9278457360067</v>
      </c>
      <c r="G378" s="104">
        <v>1265.023504809187</v>
      </c>
      <c r="H378" s="104">
        <v>1255.8944426028497</v>
      </c>
      <c r="I378" s="104">
        <v>1197.6550972728835</v>
      </c>
      <c r="J378" s="104">
        <v>1203.6528294877867</v>
      </c>
      <c r="K378" s="104">
        <v>1169.5699385402909</v>
      </c>
      <c r="L378" s="104">
        <v>1227.5798790440981</v>
      </c>
      <c r="M378" s="104">
        <v>1332.4012350197816</v>
      </c>
      <c r="N378" s="104">
        <v>1232.2695343472465</v>
      </c>
      <c r="O378" s="104">
        <v>1186.1296699309971</v>
      </c>
      <c r="P378" s="104">
        <v>1234.7380436286196</v>
      </c>
      <c r="Q378" s="104">
        <v>1156.1737027378072</v>
      </c>
      <c r="R378" s="104">
        <v>1156.4427465755412</v>
      </c>
      <c r="S378" s="104">
        <v>1164.2602765632669</v>
      </c>
      <c r="T378" s="104">
        <v>1143.3367916113591</v>
      </c>
      <c r="U378" s="104">
        <v>1149.273069167062</v>
      </c>
      <c r="V378" s="104">
        <v>1101.0330307800587</v>
      </c>
      <c r="W378" s="104">
        <v>991.84128600861686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278.24373488904081</v>
      </c>
      <c r="D379" s="98">
        <v>342.88965976134654</v>
      </c>
      <c r="E379" s="98">
        <v>270.20884117432814</v>
      </c>
      <c r="F379" s="98">
        <v>355.84971249767182</v>
      </c>
      <c r="G379" s="98">
        <v>290.89453998277571</v>
      </c>
      <c r="H379" s="98">
        <v>292.49762475848763</v>
      </c>
      <c r="I379" s="98">
        <v>280.101631672547</v>
      </c>
      <c r="J379" s="98">
        <v>348.09680691270182</v>
      </c>
      <c r="K379" s="98">
        <v>287.5708723274002</v>
      </c>
      <c r="L379" s="98">
        <v>279.79924757549048</v>
      </c>
      <c r="M379" s="98">
        <v>352.55518724290948</v>
      </c>
      <c r="N379" s="98">
        <v>254.26092408090832</v>
      </c>
      <c r="O379" s="98">
        <v>238.15212499405129</v>
      </c>
      <c r="P379" s="98">
        <v>359.88636028775488</v>
      </c>
      <c r="Q379" s="98">
        <v>243.9036134901902</v>
      </c>
      <c r="R379" s="98">
        <v>232.90166415724991</v>
      </c>
      <c r="S379" s="98">
        <v>247.78772998683777</v>
      </c>
      <c r="T379" s="98">
        <v>218.66431742380925</v>
      </c>
      <c r="U379" s="98">
        <v>247.08846448928426</v>
      </c>
      <c r="V379" s="98">
        <v>217.88333667834638</v>
      </c>
      <c r="W379" s="98">
        <v>240.35065971412038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980.95106837203059</v>
      </c>
      <c r="D380" s="98">
        <v>995.34512060383361</v>
      </c>
      <c r="E380" s="98">
        <v>973.88397642525797</v>
      </c>
      <c r="F380" s="98">
        <v>979.07813323833477</v>
      </c>
      <c r="G380" s="98">
        <v>974.12896482641145</v>
      </c>
      <c r="H380" s="98">
        <v>963.39681784436232</v>
      </c>
      <c r="I380" s="98">
        <v>917.55346560033638</v>
      </c>
      <c r="J380" s="98">
        <v>855.55602257508508</v>
      </c>
      <c r="K380" s="98">
        <v>881.99906621289051</v>
      </c>
      <c r="L380" s="98">
        <v>947.78063146860768</v>
      </c>
      <c r="M380" s="98">
        <v>979.84604777687207</v>
      </c>
      <c r="N380" s="98">
        <v>978.00861026633822</v>
      </c>
      <c r="O380" s="98">
        <v>947.97754493694561</v>
      </c>
      <c r="P380" s="98">
        <v>874.85168334086472</v>
      </c>
      <c r="Q380" s="98">
        <v>912.27008924761697</v>
      </c>
      <c r="R380" s="98">
        <v>923.54108241829113</v>
      </c>
      <c r="S380" s="98">
        <v>916.47254657642918</v>
      </c>
      <c r="T380" s="98">
        <v>924.67247418754994</v>
      </c>
      <c r="U380" s="98">
        <v>902.18460467777754</v>
      </c>
      <c r="V380" s="98">
        <v>883.14969410171227</v>
      </c>
      <c r="W380" s="98">
        <v>751.49062629449645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878.42115519024071</v>
      </c>
      <c r="D381" s="122">
        <v>896.94324696468618</v>
      </c>
      <c r="E381" s="122">
        <v>863.2467798344004</v>
      </c>
      <c r="F381" s="122">
        <v>972.259151842969</v>
      </c>
      <c r="G381" s="122">
        <v>811.68277544703153</v>
      </c>
      <c r="H381" s="122">
        <v>842.58728838815409</v>
      </c>
      <c r="I381" s="122">
        <v>774.97440499762081</v>
      </c>
      <c r="J381" s="122">
        <v>773.62843410364383</v>
      </c>
      <c r="K381" s="122">
        <v>728.72488156868553</v>
      </c>
      <c r="L381" s="122">
        <v>689.13587861122767</v>
      </c>
      <c r="M381" s="122">
        <v>687.35826564145418</v>
      </c>
      <c r="N381" s="122">
        <v>604.04178459549541</v>
      </c>
      <c r="O381" s="122">
        <v>640.02785441737819</v>
      </c>
      <c r="P381" s="122">
        <v>589.64223243731237</v>
      </c>
      <c r="Q381" s="122">
        <v>589.81164759684646</v>
      </c>
      <c r="R381" s="122">
        <v>602.24541946870772</v>
      </c>
      <c r="S381" s="122">
        <v>659.55663627876663</v>
      </c>
      <c r="T381" s="122">
        <v>666.98015407332889</v>
      </c>
      <c r="U381" s="122">
        <v>649.640329250837</v>
      </c>
      <c r="V381" s="122">
        <v>666.34826315572377</v>
      </c>
      <c r="W381" s="122">
        <v>637.36161641401679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998.00060874924031</v>
      </c>
      <c r="D382" s="98">
        <v>1014.1850236005527</v>
      </c>
      <c r="E382" s="98">
        <v>992.37560977710996</v>
      </c>
      <c r="F382" s="98">
        <v>1064.981747592562</v>
      </c>
      <c r="G382" s="98">
        <v>997.31409396123297</v>
      </c>
      <c r="H382" s="98">
        <v>958.37865162231901</v>
      </c>
      <c r="I382" s="98">
        <v>874.05549082343009</v>
      </c>
      <c r="J382" s="98">
        <v>857.94899079645779</v>
      </c>
      <c r="K382" s="98">
        <v>815.93557208181278</v>
      </c>
      <c r="L382" s="98">
        <v>796.21244118188179</v>
      </c>
      <c r="M382" s="98">
        <v>815.19359872600523</v>
      </c>
      <c r="N382" s="98">
        <v>706.92920970024352</v>
      </c>
      <c r="O382" s="98">
        <v>705.4634437517459</v>
      </c>
      <c r="P382" s="98">
        <v>726.86843363371452</v>
      </c>
      <c r="Q382" s="98">
        <v>694.50846206645065</v>
      </c>
      <c r="R382" s="98">
        <v>724.41087637214707</v>
      </c>
      <c r="S382" s="98">
        <v>786.27676817421752</v>
      </c>
      <c r="T382" s="98">
        <v>811.7567031905927</v>
      </c>
      <c r="U382" s="98">
        <v>807.610949677863</v>
      </c>
      <c r="V382" s="98">
        <v>823.9909907332833</v>
      </c>
      <c r="W382" s="98">
        <v>796.75042342126665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821.56793004629174</v>
      </c>
      <c r="D383" s="33">
        <v>829.75950577651349</v>
      </c>
      <c r="E383" s="33">
        <v>757.49150973468613</v>
      </c>
      <c r="F383" s="33">
        <v>905.72175694101111</v>
      </c>
      <c r="G383" s="33">
        <v>734.26533538661374</v>
      </c>
      <c r="H383" s="33">
        <v>796.80107635764728</v>
      </c>
      <c r="I383" s="33">
        <v>736.74101725622552</v>
      </c>
      <c r="J383" s="33">
        <v>661.36967370639968</v>
      </c>
      <c r="K383" s="33">
        <v>667.42993025837552</v>
      </c>
      <c r="L383" s="33">
        <v>622.98686725869288</v>
      </c>
      <c r="M383" s="33">
        <v>616.7474980242622</v>
      </c>
      <c r="N383" s="33">
        <v>539.78306140605332</v>
      </c>
      <c r="O383" s="33">
        <v>608.82660270247845</v>
      </c>
      <c r="P383" s="33">
        <v>508.75220581234294</v>
      </c>
      <c r="Q383" s="33">
        <v>543.75151948526718</v>
      </c>
      <c r="R383" s="33">
        <v>528.03833407576906</v>
      </c>
      <c r="S383" s="33">
        <v>612.2683919372937</v>
      </c>
      <c r="T383" s="33">
        <v>597.24934112512221</v>
      </c>
      <c r="U383" s="33">
        <v>583.28134461267416</v>
      </c>
      <c r="V383" s="33">
        <v>594.87428518068032</v>
      </c>
      <c r="W383" s="33">
        <v>569.18667133838471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6928.5093186736494</v>
      </c>
      <c r="D385" s="117">
        <f t="shared" si="211"/>
        <v>7238.7386164060499</v>
      </c>
      <c r="E385" s="117">
        <f t="shared" si="211"/>
        <v>8641.5850451015303</v>
      </c>
      <c r="F385" s="117">
        <f t="shared" si="211"/>
        <v>7650.3869913368262</v>
      </c>
      <c r="G385" s="117">
        <f t="shared" si="211"/>
        <v>8273.4352266641708</v>
      </c>
      <c r="H385" s="117">
        <f t="shared" si="211"/>
        <v>7875.9228032725605</v>
      </c>
      <c r="I385" s="117">
        <f t="shared" si="211"/>
        <v>7759.5892893129294</v>
      </c>
      <c r="J385" s="117">
        <f t="shared" si="211"/>
        <v>8598.8652943282395</v>
      </c>
      <c r="K385" s="117">
        <f t="shared" si="211"/>
        <v>8294.8047984868117</v>
      </c>
      <c r="L385" s="117">
        <f t="shared" si="211"/>
        <v>8274.8797510648001</v>
      </c>
      <c r="M385" s="117">
        <f t="shared" si="211"/>
        <v>7613.9173204225317</v>
      </c>
      <c r="N385" s="117">
        <f t="shared" si="211"/>
        <v>8142.5184657231139</v>
      </c>
      <c r="O385" s="117">
        <f t="shared" si="211"/>
        <v>8121.2161007651021</v>
      </c>
      <c r="P385" s="117">
        <f t="shared" si="211"/>
        <v>6938.4519818815797</v>
      </c>
      <c r="Q385" s="117">
        <f t="shared" si="211"/>
        <v>7002.2145611334481</v>
      </c>
      <c r="R385" s="117">
        <f t="shared" ref="R385:V385" si="212">R386+R389+R391+R400</f>
        <v>7158.1938853057809</v>
      </c>
      <c r="S385" s="117">
        <f t="shared" si="212"/>
        <v>7296.3672584490096</v>
      </c>
      <c r="T385" s="117">
        <f t="shared" si="212"/>
        <v>6980.5435192238047</v>
      </c>
      <c r="U385" s="117">
        <f t="shared" si="212"/>
        <v>6652.9172054359105</v>
      </c>
      <c r="V385" s="117">
        <f t="shared" si="212"/>
        <v>6084.1332452241859</v>
      </c>
      <c r="W385" s="117">
        <f t="shared" ref="W385" si="213">W386+W389+W391+W400</f>
        <v>5709.9738722277589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4917.21554018604</v>
      </c>
      <c r="D386" s="122">
        <f t="shared" si="214"/>
        <v>4994.0700284871982</v>
      </c>
      <c r="E386" s="122">
        <f t="shared" si="214"/>
        <v>5680.1462036511211</v>
      </c>
      <c r="F386" s="122">
        <f t="shared" si="214"/>
        <v>5447.6079495377826</v>
      </c>
      <c r="G386" s="122">
        <f t="shared" si="214"/>
        <v>6269.8528965147307</v>
      </c>
      <c r="H386" s="122">
        <f t="shared" si="214"/>
        <v>5748.0282998993907</v>
      </c>
      <c r="I386" s="122">
        <f t="shared" si="214"/>
        <v>5700.2623765862672</v>
      </c>
      <c r="J386" s="122">
        <f t="shared" si="214"/>
        <v>6463.8636858125501</v>
      </c>
      <c r="K386" s="122">
        <f t="shared" si="214"/>
        <v>6295.9372814099297</v>
      </c>
      <c r="L386" s="122">
        <f t="shared" si="214"/>
        <v>6459.3533252654561</v>
      </c>
      <c r="M386" s="122">
        <f t="shared" si="214"/>
        <v>5670.8370655009112</v>
      </c>
      <c r="N386" s="122">
        <f t="shared" si="214"/>
        <v>6036.5345634813393</v>
      </c>
      <c r="O386" s="122">
        <f t="shared" si="214"/>
        <v>6200.0452852578146</v>
      </c>
      <c r="P386" s="122">
        <f t="shared" si="214"/>
        <v>5305.9125099704715</v>
      </c>
      <c r="Q386" s="122">
        <f t="shared" si="214"/>
        <v>5321.3707550498602</v>
      </c>
      <c r="R386" s="122">
        <f t="shared" ref="R386:V386" si="215">SUM(R387:R388)</f>
        <v>5336.2051181765646</v>
      </c>
      <c r="S386" s="122">
        <f t="shared" si="215"/>
        <v>5274.0344704839035</v>
      </c>
      <c r="T386" s="122">
        <f t="shared" si="215"/>
        <v>4792.078120267598</v>
      </c>
      <c r="U386" s="122">
        <f t="shared" si="215"/>
        <v>4609.2294619913137</v>
      </c>
      <c r="V386" s="122">
        <f t="shared" si="215"/>
        <v>4216.8529078283591</v>
      </c>
      <c r="W386" s="122">
        <f t="shared" ref="W386" si="216">SUM(W387:W388)</f>
        <v>4170.4597893091968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4796.7813667056198</v>
      </c>
      <c r="D387" s="98">
        <v>4873.2192579086804</v>
      </c>
      <c r="E387" s="98">
        <v>5555.7543752531055</v>
      </c>
      <c r="F387" s="98">
        <v>5321.5918471528039</v>
      </c>
      <c r="G387" s="98">
        <v>6126.8081452439174</v>
      </c>
      <c r="H387" s="98">
        <v>5620.8164970180742</v>
      </c>
      <c r="I387" s="98">
        <v>5577.3997065598578</v>
      </c>
      <c r="J387" s="98">
        <v>6330.6970048036674</v>
      </c>
      <c r="K387" s="98">
        <v>6167.9738818509149</v>
      </c>
      <c r="L387" s="98">
        <v>6324.6763499758972</v>
      </c>
      <c r="M387" s="98">
        <v>5553.2245235041273</v>
      </c>
      <c r="N387" s="98">
        <v>5918.9161478771339</v>
      </c>
      <c r="O387" s="98">
        <v>6071.6972064122747</v>
      </c>
      <c r="P387" s="98">
        <v>5193.668496025165</v>
      </c>
      <c r="Q387" s="98">
        <v>5219.1277876697741</v>
      </c>
      <c r="R387" s="98">
        <v>5234.0758170974841</v>
      </c>
      <c r="S387" s="98">
        <v>5173.9608877391165</v>
      </c>
      <c r="T387" s="98">
        <v>4702.1696417359735</v>
      </c>
      <c r="U387" s="98">
        <v>4522.2945140192642</v>
      </c>
      <c r="V387" s="98">
        <v>4137.7786819582416</v>
      </c>
      <c r="W387" s="98">
        <v>4094.9277301811217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120.43417348042031</v>
      </c>
      <c r="D388" s="98">
        <v>120.85077057851753</v>
      </c>
      <c r="E388" s="98">
        <v>124.39182839801518</v>
      </c>
      <c r="F388" s="98">
        <v>126.01610238497828</v>
      </c>
      <c r="G388" s="98">
        <v>143.04475127081344</v>
      </c>
      <c r="H388" s="98">
        <v>127.21180288131626</v>
      </c>
      <c r="I388" s="98">
        <v>122.86267002640984</v>
      </c>
      <c r="J388" s="98">
        <v>133.16668100888299</v>
      </c>
      <c r="K388" s="98">
        <v>127.96339955901477</v>
      </c>
      <c r="L388" s="98">
        <v>134.67697528955875</v>
      </c>
      <c r="M388" s="98">
        <v>117.61254199678349</v>
      </c>
      <c r="N388" s="98">
        <v>117.61841560420586</v>
      </c>
      <c r="O388" s="98">
        <v>128.34807884553956</v>
      </c>
      <c r="P388" s="98">
        <v>112.24401394530631</v>
      </c>
      <c r="Q388" s="98">
        <v>102.24296738008624</v>
      </c>
      <c r="R388" s="98">
        <v>102.12930107908043</v>
      </c>
      <c r="S388" s="98">
        <v>100.07358274478729</v>
      </c>
      <c r="T388" s="98">
        <v>89.908478531624283</v>
      </c>
      <c r="U388" s="98">
        <v>86.934947972049741</v>
      </c>
      <c r="V388" s="98">
        <v>79.074225870117587</v>
      </c>
      <c r="W388" s="98">
        <v>75.53205912807519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202.81235468993967</v>
      </c>
      <c r="D389" s="122">
        <f t="shared" si="217"/>
        <v>397.48020556115029</v>
      </c>
      <c r="E389" s="122">
        <f t="shared" si="217"/>
        <v>1203.8841355661993</v>
      </c>
      <c r="F389" s="122">
        <f t="shared" si="217"/>
        <v>256.64534680473298</v>
      </c>
      <c r="G389" s="122">
        <f t="shared" si="217"/>
        <v>243.49320318126408</v>
      </c>
      <c r="H389" s="122">
        <f t="shared" si="217"/>
        <v>352.07960188947197</v>
      </c>
      <c r="I389" s="122">
        <f t="shared" si="217"/>
        <v>389.79877463026992</v>
      </c>
      <c r="J389" s="122">
        <f t="shared" si="217"/>
        <v>532.49630672194905</v>
      </c>
      <c r="K389" s="122">
        <f t="shared" si="217"/>
        <v>414.41834633147118</v>
      </c>
      <c r="L389" s="122">
        <f t="shared" si="217"/>
        <v>188.72713656820812</v>
      </c>
      <c r="M389" s="122">
        <f t="shared" si="217"/>
        <v>214.33764271995065</v>
      </c>
      <c r="N389" s="122">
        <f t="shared" si="217"/>
        <v>515.47277385906227</v>
      </c>
      <c r="O389" s="122">
        <f t="shared" si="217"/>
        <v>333.33192357872497</v>
      </c>
      <c r="P389" s="122">
        <f t="shared" si="217"/>
        <v>87.423226990741853</v>
      </c>
      <c r="Q389" s="122">
        <f t="shared" si="217"/>
        <v>158.30949583056773</v>
      </c>
      <c r="R389" s="122">
        <f t="shared" si="217"/>
        <v>289.54312225039325</v>
      </c>
      <c r="S389" s="122">
        <f t="shared" si="217"/>
        <v>412.32698680922562</v>
      </c>
      <c r="T389" s="122">
        <f t="shared" si="217"/>
        <v>584.46923157290746</v>
      </c>
      <c r="U389" s="122">
        <f t="shared" si="217"/>
        <v>455.88400151656566</v>
      </c>
      <c r="V389" s="122">
        <f t="shared" si="217"/>
        <v>301.52937095281141</v>
      </c>
      <c r="W389" s="122">
        <f t="shared" si="217"/>
        <v>96.594591302771846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202.81235468993967</v>
      </c>
      <c r="D390" s="98">
        <f>RES_hhdet_in_tesh!D29</f>
        <v>397.48020556115029</v>
      </c>
      <c r="E390" s="98">
        <f>RES_hhdet_in_tesh!E29</f>
        <v>1203.8841355661993</v>
      </c>
      <c r="F390" s="98">
        <f>RES_hhdet_in_tesh!F29</f>
        <v>256.64534680473298</v>
      </c>
      <c r="G390" s="98">
        <f>RES_hhdet_in_tesh!G29</f>
        <v>243.49320318126408</v>
      </c>
      <c r="H390" s="98">
        <f>RES_hhdet_in_tesh!H29</f>
        <v>352.07960188947197</v>
      </c>
      <c r="I390" s="98">
        <f>RES_hhdet_in_tesh!I29</f>
        <v>389.79877463026992</v>
      </c>
      <c r="J390" s="98">
        <f>RES_hhdet_in_tesh!J29</f>
        <v>532.49630672194905</v>
      </c>
      <c r="K390" s="98">
        <f>RES_hhdet_in_tesh!K29</f>
        <v>414.41834633147118</v>
      </c>
      <c r="L390" s="98">
        <f>RES_hhdet_in_tesh!L29</f>
        <v>188.72713656820812</v>
      </c>
      <c r="M390" s="98">
        <f>RES_hhdet_in_tesh!M29</f>
        <v>214.33764271995065</v>
      </c>
      <c r="N390" s="98">
        <f>RES_hhdet_in_tesh!N29</f>
        <v>515.47277385906227</v>
      </c>
      <c r="O390" s="98">
        <f>RES_hhdet_in_tesh!O29</f>
        <v>333.33192357872497</v>
      </c>
      <c r="P390" s="98">
        <f>RES_hhdet_in_tesh!P29</f>
        <v>87.423226990741853</v>
      </c>
      <c r="Q390" s="98">
        <f>RES_hhdet_in_tesh!Q29</f>
        <v>158.30949583056773</v>
      </c>
      <c r="R390" s="98">
        <f>RES_hhdet_in_tesh!R29</f>
        <v>289.54312225039325</v>
      </c>
      <c r="S390" s="98">
        <f>RES_hhdet_in_tesh!S29</f>
        <v>412.32698680922562</v>
      </c>
      <c r="T390" s="98">
        <f>RES_hhdet_in_tesh!T29</f>
        <v>584.46923157290746</v>
      </c>
      <c r="U390" s="98">
        <f>RES_hhdet_in_tesh!U29</f>
        <v>455.88400151656566</v>
      </c>
      <c r="V390" s="98">
        <f>RES_hhdet_in_tesh!V29</f>
        <v>301.52937095281141</v>
      </c>
      <c r="W390" s="98">
        <f>RES_hhdet_in_tesh!W29</f>
        <v>96.594591302771846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1175.3123518472964</v>
      </c>
      <c r="D391" s="122">
        <v>1206.1766325295964</v>
      </c>
      <c r="E391" s="122">
        <v>1154.0134200224577</v>
      </c>
      <c r="F391" s="122">
        <v>1256.5322179977768</v>
      </c>
      <c r="G391" s="122">
        <v>1171.4092968431164</v>
      </c>
      <c r="H391" s="122">
        <v>1158.6174127386198</v>
      </c>
      <c r="I391" s="122">
        <v>1099.9892437194551</v>
      </c>
      <c r="J391" s="122">
        <v>1073.0107398375326</v>
      </c>
      <c r="K391" s="122">
        <v>1064.7844259120238</v>
      </c>
      <c r="L391" s="122">
        <v>1132.2471964435106</v>
      </c>
      <c r="M391" s="122">
        <v>1232.254862286266</v>
      </c>
      <c r="N391" s="122">
        <v>1155.9106036726339</v>
      </c>
      <c r="O391" s="122">
        <v>1115.1732175157904</v>
      </c>
      <c r="P391" s="122">
        <v>1118.2291559317518</v>
      </c>
      <c r="Q391" s="122">
        <v>1082.1921879029683</v>
      </c>
      <c r="R391" s="122">
        <v>1090.0505166843097</v>
      </c>
      <c r="S391" s="122">
        <v>1102.3679663703347</v>
      </c>
      <c r="T391" s="122">
        <v>1094.8531130102792</v>
      </c>
      <c r="U391" s="122">
        <v>1082.0939804047355</v>
      </c>
      <c r="V391" s="122">
        <v>1045.0886924136066</v>
      </c>
      <c r="W391" s="122">
        <v>939.61184466995576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1193.2313538549608</v>
      </c>
      <c r="D392" s="98">
        <v>1176.9313726063283</v>
      </c>
      <c r="E392" s="98">
        <v>1159.2410944669168</v>
      </c>
      <c r="F392" s="98">
        <v>1311.938485209577</v>
      </c>
      <c r="G392" s="98">
        <v>1196.0873853297101</v>
      </c>
      <c r="H392" s="98">
        <v>1171.5624766925914</v>
      </c>
      <c r="I392" s="98">
        <v>1077.3336503152714</v>
      </c>
      <c r="J392" s="98">
        <v>1033.7144329298594</v>
      </c>
      <c r="K392" s="98">
        <v>1049.8337350814043</v>
      </c>
      <c r="L392" s="98">
        <v>1128.6875777112268</v>
      </c>
      <c r="M392" s="98">
        <v>1261.6814124454047</v>
      </c>
      <c r="N392" s="98">
        <v>1177.5634367880132</v>
      </c>
      <c r="O392" s="98">
        <v>1134.0138853817225</v>
      </c>
      <c r="P392" s="98">
        <v>1037.751373759088</v>
      </c>
      <c r="Q392" s="98">
        <v>1058.6780398978494</v>
      </c>
      <c r="R392" s="98">
        <v>1086.0619967907151</v>
      </c>
      <c r="S392" s="98">
        <v>1113.6825522772276</v>
      </c>
      <c r="T392" s="98">
        <v>1116.974363672929</v>
      </c>
      <c r="U392" s="98">
        <v>1064.3792929627887</v>
      </c>
      <c r="V392" s="98">
        <v>1032.0149233072004</v>
      </c>
      <c r="W392" s="98">
        <v>955.98009824884321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1193.2770811810979</v>
      </c>
      <c r="D393" s="98">
        <v>1176.986547900289</v>
      </c>
      <c r="E393" s="98">
        <v>1159.4268160009417</v>
      </c>
      <c r="F393" s="98">
        <v>1312.282051581157</v>
      </c>
      <c r="G393" s="98">
        <v>1196.8946550143712</v>
      </c>
      <c r="H393" s="98">
        <v>1172.3808763137088</v>
      </c>
      <c r="I393" s="98">
        <v>1078.7689811441019</v>
      </c>
      <c r="J393" s="98">
        <v>1035.1009685419856</v>
      </c>
      <c r="K393" s="98">
        <v>1050.8728167156098</v>
      </c>
      <c r="L393" s="98">
        <v>1129.4420783394103</v>
      </c>
      <c r="M393" s="98">
        <v>1262.0088463414818</v>
      </c>
      <c r="N393" s="98">
        <v>1177.736521653371</v>
      </c>
      <c r="O393" s="98">
        <v>1134.2182688410171</v>
      </c>
      <c r="P393" s="98">
        <v>1038.0315505835749</v>
      </c>
      <c r="Q393" s="98">
        <v>1059.6723274127321</v>
      </c>
      <c r="R393" s="98">
        <v>1087.2016385561844</v>
      </c>
      <c r="S393" s="98">
        <v>1114.6065057166575</v>
      </c>
      <c r="T393" s="98">
        <v>1117.6273282690431</v>
      </c>
      <c r="U393" s="98">
        <v>1064.3538208789898</v>
      </c>
      <c r="V393" s="98">
        <v>1032.7180527979831</v>
      </c>
      <c r="W393" s="98">
        <v>958.17155087694687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186.63257660554862</v>
      </c>
      <c r="D394" s="101">
        <v>216.46586961998526</v>
      </c>
      <c r="E394" s="101">
        <v>178.62035158251635</v>
      </c>
      <c r="F394" s="101">
        <v>253.14856790931819</v>
      </c>
      <c r="G394" s="101">
        <v>196.93320325789136</v>
      </c>
      <c r="H394" s="101">
        <v>195.92128812225593</v>
      </c>
      <c r="I394" s="101">
        <v>181.22853064538018</v>
      </c>
      <c r="J394" s="101">
        <v>219.17570991513136</v>
      </c>
      <c r="K394" s="101">
        <v>187.22572853674126</v>
      </c>
      <c r="L394" s="101">
        <v>186.49266330323857</v>
      </c>
      <c r="M394" s="101">
        <v>245.94783503107251</v>
      </c>
      <c r="N394" s="101">
        <v>177.84026966458094</v>
      </c>
      <c r="O394" s="101">
        <v>169.68547164427846</v>
      </c>
      <c r="P394" s="101">
        <v>230.65238739864293</v>
      </c>
      <c r="Q394" s="101">
        <v>170.48841317283711</v>
      </c>
      <c r="R394" s="101">
        <v>169.08246484298374</v>
      </c>
      <c r="S394" s="101">
        <v>185.39424022878407</v>
      </c>
      <c r="T394" s="101">
        <v>169.40952431850198</v>
      </c>
      <c r="U394" s="101">
        <v>182.0953013891324</v>
      </c>
      <c r="V394" s="101">
        <v>164.39487036212913</v>
      </c>
      <c r="W394" s="101">
        <v>187.93971954923074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1006.6445045755493</v>
      </c>
      <c r="D395" s="104">
        <v>960.52067828030363</v>
      </c>
      <c r="E395" s="104">
        <v>980.80646441842521</v>
      </c>
      <c r="F395" s="104">
        <v>1059.133483671839</v>
      </c>
      <c r="G395" s="104">
        <v>999.96145175647985</v>
      </c>
      <c r="H395" s="104">
        <v>976.45958819145278</v>
      </c>
      <c r="I395" s="104">
        <v>897.54045049872173</v>
      </c>
      <c r="J395" s="104">
        <v>815.92525862685432</v>
      </c>
      <c r="K395" s="104">
        <v>863.64708817886844</v>
      </c>
      <c r="L395" s="104">
        <v>942.94941503617167</v>
      </c>
      <c r="M395" s="104">
        <v>1016.0610113104095</v>
      </c>
      <c r="N395" s="104">
        <v>999.89625198879025</v>
      </c>
      <c r="O395" s="104">
        <v>964.5327971967389</v>
      </c>
      <c r="P395" s="104">
        <v>807.37916318493194</v>
      </c>
      <c r="Q395" s="104">
        <v>889.18391423989499</v>
      </c>
      <c r="R395" s="104">
        <v>918.11917371320067</v>
      </c>
      <c r="S395" s="104">
        <v>929.21226548787342</v>
      </c>
      <c r="T395" s="104">
        <v>948.21780395054111</v>
      </c>
      <c r="U395" s="104">
        <v>882.25851948985746</v>
      </c>
      <c r="V395" s="104">
        <v>868.32318243585405</v>
      </c>
      <c r="W395" s="104">
        <v>770.23183132771601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1162.6245448033292</v>
      </c>
      <c r="D396" s="101">
        <v>1219.59443678613</v>
      </c>
      <c r="E396" s="101">
        <v>1150.8144314590104</v>
      </c>
      <c r="F396" s="101">
        <v>1212.6423238289901</v>
      </c>
      <c r="G396" s="101">
        <v>1164.9732716045239</v>
      </c>
      <c r="H396" s="101">
        <v>1155.9384069492107</v>
      </c>
      <c r="I396" s="101">
        <v>1101.8123697744702</v>
      </c>
      <c r="J396" s="101">
        <v>1085.1935749618553</v>
      </c>
      <c r="K396" s="101">
        <v>1072.0745235865811</v>
      </c>
      <c r="L396" s="101">
        <v>1132.9569374255814</v>
      </c>
      <c r="M396" s="101">
        <v>1216.2490914746272</v>
      </c>
      <c r="N396" s="101">
        <v>1150.5570709271699</v>
      </c>
      <c r="O396" s="101">
        <v>1112.3350100391169</v>
      </c>
      <c r="P396" s="101">
        <v>1126.6610265921236</v>
      </c>
      <c r="Q396" s="101">
        <v>1086.5535615868059</v>
      </c>
      <c r="R396" s="101">
        <v>1090.851894897283</v>
      </c>
      <c r="S396" s="101">
        <v>1095.865982176937</v>
      </c>
      <c r="T396" s="101">
        <v>1084.4645680391095</v>
      </c>
      <c r="U396" s="101">
        <v>1087.3297966257833</v>
      </c>
      <c r="V396" s="101">
        <v>1048.0095797103202</v>
      </c>
      <c r="W396" s="101">
        <v>932.30510801629543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1162.7000440809368</v>
      </c>
      <c r="D397" s="104">
        <v>1219.7608727317934</v>
      </c>
      <c r="E397" s="104">
        <v>1151.1047252897097</v>
      </c>
      <c r="F397" s="104">
        <v>1212.964301467704</v>
      </c>
      <c r="G397" s="104">
        <v>1165.7551667530959</v>
      </c>
      <c r="H397" s="104">
        <v>1156.5382213594828</v>
      </c>
      <c r="I397" s="104">
        <v>1102.9782274606068</v>
      </c>
      <c r="J397" s="104">
        <v>1086.6398221515092</v>
      </c>
      <c r="K397" s="104">
        <v>1073.5111965159251</v>
      </c>
      <c r="L397" s="104">
        <v>1134.7882623746343</v>
      </c>
      <c r="M397" s="104">
        <v>1217.012428352665</v>
      </c>
      <c r="N397" s="104">
        <v>1150.8363181789402</v>
      </c>
      <c r="O397" s="104">
        <v>1112.387324492239</v>
      </c>
      <c r="P397" s="104">
        <v>1128.2782014454904</v>
      </c>
      <c r="Q397" s="104">
        <v>1087.332913788108</v>
      </c>
      <c r="R397" s="104">
        <v>1092.9726982697505</v>
      </c>
      <c r="S397" s="104">
        <v>1099.1200217229302</v>
      </c>
      <c r="T397" s="104">
        <v>1087.8936115866406</v>
      </c>
      <c r="U397" s="104">
        <v>1088.7892112523896</v>
      </c>
      <c r="V397" s="104">
        <v>1049.3956122842264</v>
      </c>
      <c r="W397" s="104">
        <v>936.35319456358081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181.74897570890636</v>
      </c>
      <c r="D398" s="98">
        <v>224.41575212795971</v>
      </c>
      <c r="E398" s="98">
        <v>177.22074886445174</v>
      </c>
      <c r="F398" s="98">
        <v>233.88616822936922</v>
      </c>
      <c r="G398" s="98">
        <v>191.62620192668436</v>
      </c>
      <c r="H398" s="98">
        <v>193.1414035151206</v>
      </c>
      <c r="I398" s="98">
        <v>185.42476186027037</v>
      </c>
      <c r="J398" s="98">
        <v>231.08379957642393</v>
      </c>
      <c r="K398" s="98">
        <v>191.51213030303461</v>
      </c>
      <c r="L398" s="98">
        <v>187.00763090602649</v>
      </c>
      <c r="M398" s="98">
        <v>237.16638057579291</v>
      </c>
      <c r="N398" s="98">
        <v>172.82770791260202</v>
      </c>
      <c r="O398" s="98">
        <v>164.4097795552934</v>
      </c>
      <c r="P398" s="98">
        <v>253.42651810462579</v>
      </c>
      <c r="Q398" s="98">
        <v>175.06282454049108</v>
      </c>
      <c r="R398" s="98">
        <v>169.43161585145933</v>
      </c>
      <c r="S398" s="98">
        <v>182.64747514650131</v>
      </c>
      <c r="T398" s="98">
        <v>163.22113739909062</v>
      </c>
      <c r="U398" s="98">
        <v>186.60460657461164</v>
      </c>
      <c r="V398" s="98">
        <v>166.245918182514</v>
      </c>
      <c r="W398" s="98">
        <v>184.86256826908445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980.95106837203059</v>
      </c>
      <c r="D399" s="98">
        <v>995.34512060383361</v>
      </c>
      <c r="E399" s="98">
        <v>973.88397642525797</v>
      </c>
      <c r="F399" s="98">
        <v>979.07813323833477</v>
      </c>
      <c r="G399" s="98">
        <v>974.12896482641145</v>
      </c>
      <c r="H399" s="98">
        <v>963.39681784436232</v>
      </c>
      <c r="I399" s="98">
        <v>917.55346560033638</v>
      </c>
      <c r="J399" s="98">
        <v>855.55602257508508</v>
      </c>
      <c r="K399" s="98">
        <v>881.99906621289051</v>
      </c>
      <c r="L399" s="98">
        <v>947.78063146860768</v>
      </c>
      <c r="M399" s="98">
        <v>979.84604777687207</v>
      </c>
      <c r="N399" s="98">
        <v>978.00861026633822</v>
      </c>
      <c r="O399" s="98">
        <v>947.97754493694561</v>
      </c>
      <c r="P399" s="98">
        <v>874.85168334086472</v>
      </c>
      <c r="Q399" s="98">
        <v>912.27008924761697</v>
      </c>
      <c r="R399" s="98">
        <v>923.54108241829113</v>
      </c>
      <c r="S399" s="98">
        <v>916.47254657642918</v>
      </c>
      <c r="T399" s="98">
        <v>924.67247418754994</v>
      </c>
      <c r="U399" s="98">
        <v>902.18460467777754</v>
      </c>
      <c r="V399" s="98">
        <v>883.14969410171227</v>
      </c>
      <c r="W399" s="98">
        <v>751.49062629449645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633.16907195037288</v>
      </c>
      <c r="D400" s="122">
        <v>641.01174982810471</v>
      </c>
      <c r="E400" s="122">
        <v>603.54128586175204</v>
      </c>
      <c r="F400" s="122">
        <v>689.60147699653419</v>
      </c>
      <c r="G400" s="122">
        <v>588.67983012505977</v>
      </c>
      <c r="H400" s="122">
        <v>617.19748874507741</v>
      </c>
      <c r="I400" s="122">
        <v>569.53889437693738</v>
      </c>
      <c r="J400" s="122">
        <v>529.49456195620826</v>
      </c>
      <c r="K400" s="122">
        <v>519.66474483338766</v>
      </c>
      <c r="L400" s="122">
        <v>494.55209278762413</v>
      </c>
      <c r="M400" s="122">
        <v>496.48774991540358</v>
      </c>
      <c r="N400" s="122">
        <v>434.60052471007941</v>
      </c>
      <c r="O400" s="122">
        <v>472.6656744127726</v>
      </c>
      <c r="P400" s="122">
        <v>426.88708898861466</v>
      </c>
      <c r="Q400" s="122">
        <v>440.3421223500531</v>
      </c>
      <c r="R400" s="122">
        <v>442.39512819451369</v>
      </c>
      <c r="S400" s="122">
        <v>507.63783478554484</v>
      </c>
      <c r="T400" s="122">
        <v>509.14305437301988</v>
      </c>
      <c r="U400" s="122">
        <v>505.70976152329524</v>
      </c>
      <c r="V400" s="122">
        <v>520.6622740294091</v>
      </c>
      <c r="W400" s="122">
        <v>503.30764694583439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622.77756623039716</v>
      </c>
      <c r="D401" s="98">
        <v>633.04125338797951</v>
      </c>
      <c r="E401" s="98">
        <v>619.58650443156841</v>
      </c>
      <c r="F401" s="98">
        <v>665.08757673550713</v>
      </c>
      <c r="G401" s="98">
        <v>622.98550292700725</v>
      </c>
      <c r="H401" s="98">
        <v>598.81282251254265</v>
      </c>
      <c r="I401" s="98">
        <v>546.25987320842569</v>
      </c>
      <c r="J401" s="98">
        <v>536.32148860633777</v>
      </c>
      <c r="K401" s="98">
        <v>510.17487913417523</v>
      </c>
      <c r="L401" s="98">
        <v>497.95189377602657</v>
      </c>
      <c r="M401" s="98">
        <v>509.8828743579607</v>
      </c>
      <c r="N401" s="98">
        <v>442.16625102660169</v>
      </c>
      <c r="O401" s="98">
        <v>441.24945168455093</v>
      </c>
      <c r="P401" s="98">
        <v>454.63772875600711</v>
      </c>
      <c r="Q401" s="98">
        <v>434.39738910829101</v>
      </c>
      <c r="R401" s="98">
        <v>453.43827711022396</v>
      </c>
      <c r="S401" s="98">
        <v>492.76201375199162</v>
      </c>
      <c r="T401" s="98">
        <v>509.45227254030505</v>
      </c>
      <c r="U401" s="98">
        <v>507.59430024768056</v>
      </c>
      <c r="V401" s="98">
        <v>518.59599156619197</v>
      </c>
      <c r="W401" s="98">
        <v>502.08421418910279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638.10964156077785</v>
      </c>
      <c r="D402" s="33">
        <v>645.57913003454564</v>
      </c>
      <c r="E402" s="33">
        <v>590.40040613402027</v>
      </c>
      <c r="F402" s="33">
        <v>707.1925619857866</v>
      </c>
      <c r="G402" s="33">
        <v>574.37266800858822</v>
      </c>
      <c r="H402" s="33">
        <v>624.4671520664308</v>
      </c>
      <c r="I402" s="33">
        <v>578.52179797713222</v>
      </c>
      <c r="J402" s="33">
        <v>520.40564754286481</v>
      </c>
      <c r="K402" s="33">
        <v>526.33457914558198</v>
      </c>
      <c r="L402" s="33">
        <v>492.45178746609514</v>
      </c>
      <c r="M402" s="33">
        <v>489.0888563826494</v>
      </c>
      <c r="N402" s="33">
        <v>429.87532226084409</v>
      </c>
      <c r="O402" s="33">
        <v>487.64567968583242</v>
      </c>
      <c r="P402" s="33">
        <v>410.52906136653132</v>
      </c>
      <c r="Q402" s="33">
        <v>442.95743759237342</v>
      </c>
      <c r="R402" s="33">
        <v>435.68717722894104</v>
      </c>
      <c r="S402" s="33">
        <v>513.18905580538308</v>
      </c>
      <c r="T402" s="33">
        <v>508.99412117690076</v>
      </c>
      <c r="U402" s="33">
        <v>504.91812016667183</v>
      </c>
      <c r="V402" s="33">
        <v>521.59911031444187</v>
      </c>
      <c r="W402" s="33">
        <v>503.83094254331081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2314.4761769241868</v>
      </c>
      <c r="D404" s="117">
        <f t="shared" si="218"/>
        <v>2285.6334970510775</v>
      </c>
      <c r="E404" s="117">
        <f t="shared" si="218"/>
        <v>2590.6629034822972</v>
      </c>
      <c r="F404" s="117">
        <f t="shared" si="218"/>
        <v>2521.0779706761282</v>
      </c>
      <c r="G404" s="117">
        <f t="shared" si="218"/>
        <v>2660.1973513323401</v>
      </c>
      <c r="H404" s="117">
        <f t="shared" si="218"/>
        <v>2403.7554590821246</v>
      </c>
      <c r="I404" s="117">
        <f t="shared" si="218"/>
        <v>2310.506829071202</v>
      </c>
      <c r="J404" s="117">
        <f t="shared" si="218"/>
        <v>2697.4647378986756</v>
      </c>
      <c r="K404" s="117">
        <f t="shared" si="218"/>
        <v>2605.6174216917384</v>
      </c>
      <c r="L404" s="117">
        <f t="shared" si="218"/>
        <v>2619.8968943879167</v>
      </c>
      <c r="M404" s="117">
        <f t="shared" si="218"/>
        <v>2308.537611683128</v>
      </c>
      <c r="N404" s="117">
        <f t="shared" si="218"/>
        <v>2292.1628946506708</v>
      </c>
      <c r="O404" s="117">
        <f t="shared" si="218"/>
        <v>2216.5727079022358</v>
      </c>
      <c r="P404" s="117">
        <f t="shared" si="218"/>
        <v>1823.9617224396145</v>
      </c>
      <c r="Q404" s="117">
        <f t="shared" si="218"/>
        <v>1777.7187176020188</v>
      </c>
      <c r="R404" s="117">
        <f t="shared" ref="R404:V404" si="219">R405+R408+R410+R419</f>
        <v>1813.5174571587884</v>
      </c>
      <c r="S404" s="117">
        <f t="shared" si="219"/>
        <v>1766.5103576752181</v>
      </c>
      <c r="T404" s="117">
        <f t="shared" si="219"/>
        <v>1610.5826751085383</v>
      </c>
      <c r="U404" s="117">
        <f t="shared" si="219"/>
        <v>1518.1767759546701</v>
      </c>
      <c r="V404" s="117">
        <f t="shared" si="219"/>
        <v>1383.8406230253836</v>
      </c>
      <c r="W404" s="117">
        <f t="shared" ref="W404" si="220">W405+W408+W410+W419</f>
        <v>1356.4495062886513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2048.4602186892967</v>
      </c>
      <c r="D405" s="122">
        <f t="shared" si="221"/>
        <v>2057.6747908969655</v>
      </c>
      <c r="E405" s="122">
        <f t="shared" si="221"/>
        <v>2318.8612649847405</v>
      </c>
      <c r="F405" s="122">
        <f t="shared" si="221"/>
        <v>2195.9705432602427</v>
      </c>
      <c r="G405" s="122">
        <f t="shared" si="221"/>
        <v>2499.1304213210997</v>
      </c>
      <c r="H405" s="122">
        <f t="shared" si="221"/>
        <v>2266.0438553081958</v>
      </c>
      <c r="I405" s="122">
        <f t="shared" si="221"/>
        <v>2221.9153269223943</v>
      </c>
      <c r="J405" s="122">
        <f t="shared" si="221"/>
        <v>2490.8043545343262</v>
      </c>
      <c r="K405" s="122">
        <f t="shared" si="221"/>
        <v>2394.8433041835447</v>
      </c>
      <c r="L405" s="122">
        <f t="shared" si="221"/>
        <v>2421.3970958020273</v>
      </c>
      <c r="M405" s="122">
        <f t="shared" si="221"/>
        <v>2079.6517094022756</v>
      </c>
      <c r="N405" s="122">
        <f t="shared" si="221"/>
        <v>2147.6831386321091</v>
      </c>
      <c r="O405" s="122">
        <f t="shared" si="221"/>
        <v>2113.9315987390523</v>
      </c>
      <c r="P405" s="122">
        <f t="shared" si="221"/>
        <v>1728.0704032414314</v>
      </c>
      <c r="Q405" s="122">
        <f t="shared" si="221"/>
        <v>1675.0902768265848</v>
      </c>
      <c r="R405" s="122">
        <f t="shared" ref="R405:V405" si="222">SUM(R406:R407)</f>
        <v>1651.3486456738119</v>
      </c>
      <c r="S405" s="122">
        <f t="shared" si="222"/>
        <v>1612.8512495116431</v>
      </c>
      <c r="T405" s="122">
        <f t="shared" si="222"/>
        <v>1453.0790511825408</v>
      </c>
      <c r="U405" s="122">
        <f t="shared" si="222"/>
        <v>1388.1036790431558</v>
      </c>
      <c r="V405" s="122">
        <f t="shared" si="222"/>
        <v>1262.6418182800519</v>
      </c>
      <c r="W405" s="122">
        <f t="shared" ref="W405" si="223">SUM(W406:W407)</f>
        <v>1244.7371072778842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2048.4602186892967</v>
      </c>
      <c r="D406" s="98">
        <v>2057.6747908969655</v>
      </c>
      <c r="E406" s="98">
        <v>2318.8612649847405</v>
      </c>
      <c r="F406" s="98">
        <v>2195.9705432602427</v>
      </c>
      <c r="G406" s="98">
        <v>2499.1304213210997</v>
      </c>
      <c r="H406" s="98">
        <v>2266.0438553081958</v>
      </c>
      <c r="I406" s="98">
        <v>2221.9153269223943</v>
      </c>
      <c r="J406" s="98">
        <v>2490.8043545343262</v>
      </c>
      <c r="K406" s="98">
        <v>2394.8433041835447</v>
      </c>
      <c r="L406" s="98">
        <v>2421.3970958020273</v>
      </c>
      <c r="M406" s="98">
        <v>2079.6517094022756</v>
      </c>
      <c r="N406" s="98">
        <v>2147.6831386321091</v>
      </c>
      <c r="O406" s="98">
        <v>2113.9315987390523</v>
      </c>
      <c r="P406" s="98">
        <v>1728.0704032414314</v>
      </c>
      <c r="Q406" s="98">
        <v>1675.0902768265848</v>
      </c>
      <c r="R406" s="98">
        <v>1651.3486456738119</v>
      </c>
      <c r="S406" s="98">
        <v>1612.8512495116431</v>
      </c>
      <c r="T406" s="98">
        <v>1453.0790511825408</v>
      </c>
      <c r="U406" s="98">
        <v>1388.1036790431558</v>
      </c>
      <c r="V406" s="98">
        <v>1262.6418182800519</v>
      </c>
      <c r="W406" s="98">
        <v>1244.7371072778842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192.96284232083502</v>
      </c>
      <c r="D410" s="122">
        <v>144.03353689321852</v>
      </c>
      <c r="E410" s="122">
        <v>170.30390567578965</v>
      </c>
      <c r="F410" s="122">
        <v>224.03489857615116</v>
      </c>
      <c r="G410" s="122">
        <v>94.39141690762122</v>
      </c>
      <c r="H410" s="122">
        <v>76.020488791365665</v>
      </c>
      <c r="I410" s="122">
        <v>33.307773026892875</v>
      </c>
      <c r="J410" s="122">
        <v>95.365359230469352</v>
      </c>
      <c r="K410" s="122">
        <v>134.2727006494446</v>
      </c>
      <c r="L410" s="122">
        <v>129.43254797958099</v>
      </c>
      <c r="M410" s="122">
        <v>162.99567831974207</v>
      </c>
      <c r="N410" s="122">
        <v>82.743042661988511</v>
      </c>
      <c r="O410" s="122">
        <v>50.900008104714296</v>
      </c>
      <c r="P410" s="122">
        <v>34.657031699032309</v>
      </c>
      <c r="Q410" s="122">
        <v>54.427310513954723</v>
      </c>
      <c r="R410" s="122">
        <v>99.984413552070677</v>
      </c>
      <c r="S410" s="122">
        <v>105.12016235408349</v>
      </c>
      <c r="T410" s="122">
        <v>97.560376126532063</v>
      </c>
      <c r="U410" s="122">
        <v>75.804674220605463</v>
      </c>
      <c r="V410" s="122">
        <v>62.807857413268131</v>
      </c>
      <c r="W410" s="122">
        <v>57.490356412023345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465.66675667725229</v>
      </c>
      <c r="D411" s="98">
        <v>457.99861561936501</v>
      </c>
      <c r="E411" s="98">
        <v>449.62329886662411</v>
      </c>
      <c r="F411" s="98">
        <v>507.13964085026078</v>
      </c>
      <c r="G411" s="98">
        <v>460.61116171391848</v>
      </c>
      <c r="H411" s="98">
        <v>449.29781483882277</v>
      </c>
      <c r="I411" s="98">
        <v>411.26281319804724</v>
      </c>
      <c r="J411" s="98">
        <v>392.48029456661453</v>
      </c>
      <c r="K411" s="98">
        <v>396.00963000319393</v>
      </c>
      <c r="L411" s="98">
        <v>422.49421054915939</v>
      </c>
      <c r="M411" s="98">
        <v>464.79166165392246</v>
      </c>
      <c r="N411" s="98">
        <v>422.63539888593959</v>
      </c>
      <c r="O411" s="98">
        <v>392.14792725898309</v>
      </c>
      <c r="P411" s="98">
        <v>343.57809125125135</v>
      </c>
      <c r="Q411" s="98">
        <v>337.45883566953495</v>
      </c>
      <c r="R411" s="98">
        <v>337.70368055317044</v>
      </c>
      <c r="S411" s="98">
        <v>338.30288909970278</v>
      </c>
      <c r="T411" s="98">
        <v>332.35845678906446</v>
      </c>
      <c r="U411" s="98">
        <v>311.39761582659503</v>
      </c>
      <c r="V411" s="98">
        <v>298.30228279644041</v>
      </c>
      <c r="W411" s="98">
        <v>274.77201057489913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72.834648836078557</v>
      </c>
      <c r="D412" s="98">
        <v>84.236915526557993</v>
      </c>
      <c r="E412" s="98">
        <v>69.279696955687243</v>
      </c>
      <c r="F412" s="98">
        <v>97.856473652254351</v>
      </c>
      <c r="G412" s="98">
        <v>75.838632398631816</v>
      </c>
      <c r="H412" s="98">
        <v>75.13641686634061</v>
      </c>
      <c r="I412" s="98">
        <v>69.18242581873902</v>
      </c>
      <c r="J412" s="98">
        <v>83.216548448032015</v>
      </c>
      <c r="K412" s="98">
        <v>70.623746415582914</v>
      </c>
      <c r="L412" s="98">
        <v>69.808574233879654</v>
      </c>
      <c r="M412" s="98">
        <v>90.604887887435353</v>
      </c>
      <c r="N412" s="98">
        <v>63.828063066129275</v>
      </c>
      <c r="O412" s="98">
        <v>58.678122771722506</v>
      </c>
      <c r="P412" s="98">
        <v>76.364251600949459</v>
      </c>
      <c r="Q412" s="98">
        <v>54.344020784641444</v>
      </c>
      <c r="R412" s="98">
        <v>52.575056362533623</v>
      </c>
      <c r="S412" s="98">
        <v>56.317131810671789</v>
      </c>
      <c r="T412" s="98">
        <v>50.408218755102844</v>
      </c>
      <c r="U412" s="98">
        <v>53.274282091641069</v>
      </c>
      <c r="V412" s="98">
        <v>47.518077502112256</v>
      </c>
      <c r="W412" s="98">
        <v>54.018461997294303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72.834648836078557</v>
      </c>
      <c r="D413" s="101">
        <v>84.236915526557993</v>
      </c>
      <c r="E413" s="101">
        <v>69.279696955687243</v>
      </c>
      <c r="F413" s="101">
        <v>97.856473652254351</v>
      </c>
      <c r="G413" s="101">
        <v>75.838632398631816</v>
      </c>
      <c r="H413" s="101">
        <v>75.13641686634061</v>
      </c>
      <c r="I413" s="101">
        <v>69.18242581873902</v>
      </c>
      <c r="J413" s="101">
        <v>83.216548448032015</v>
      </c>
      <c r="K413" s="101">
        <v>70.623746415582914</v>
      </c>
      <c r="L413" s="101">
        <v>69.808574233879654</v>
      </c>
      <c r="M413" s="101">
        <v>90.604887887435353</v>
      </c>
      <c r="N413" s="101">
        <v>63.828063066129275</v>
      </c>
      <c r="O413" s="101">
        <v>58.678122771722506</v>
      </c>
      <c r="P413" s="101">
        <v>76.364251600949459</v>
      </c>
      <c r="Q413" s="101">
        <v>54.344020784641444</v>
      </c>
      <c r="R413" s="101">
        <v>52.575056362533623</v>
      </c>
      <c r="S413" s="101">
        <v>56.317131810671789</v>
      </c>
      <c r="T413" s="101">
        <v>50.408218755102844</v>
      </c>
      <c r="U413" s="101">
        <v>53.274282091641069</v>
      </c>
      <c r="V413" s="101">
        <v>47.518077502112256</v>
      </c>
      <c r="W413" s="101">
        <v>54.018461997294303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73.053115914054928</v>
      </c>
      <c r="D419" s="122">
        <v>83.925169260893469</v>
      </c>
      <c r="E419" s="122">
        <v>101.49773282176703</v>
      </c>
      <c r="F419" s="122">
        <v>101.07252883973418</v>
      </c>
      <c r="G419" s="122">
        <v>66.675513103619522</v>
      </c>
      <c r="H419" s="122">
        <v>61.691114982563043</v>
      </c>
      <c r="I419" s="122">
        <v>55.283729121914732</v>
      </c>
      <c r="J419" s="122">
        <v>111.29502413387982</v>
      </c>
      <c r="K419" s="122">
        <v>76.501416858749096</v>
      </c>
      <c r="L419" s="122">
        <v>69.06725060630815</v>
      </c>
      <c r="M419" s="122">
        <v>65.890223961110053</v>
      </c>
      <c r="N419" s="122">
        <v>61.73671335657324</v>
      </c>
      <c r="O419" s="122">
        <v>51.741101058469425</v>
      </c>
      <c r="P419" s="122">
        <v>61.234287499150653</v>
      </c>
      <c r="Q419" s="122">
        <v>48.201130261479086</v>
      </c>
      <c r="R419" s="122">
        <v>62.184397932905824</v>
      </c>
      <c r="S419" s="122">
        <v>48.538945809491395</v>
      </c>
      <c r="T419" s="122">
        <v>59.943247799465475</v>
      </c>
      <c r="U419" s="122">
        <v>54.268422690908899</v>
      </c>
      <c r="V419" s="122">
        <v>58.390947332063568</v>
      </c>
      <c r="W419" s="122">
        <v>54.22204259874367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226.70581828347744</v>
      </c>
      <c r="D420" s="98">
        <v>230.38226996110154</v>
      </c>
      <c r="E420" s="98">
        <v>225.42804351696833</v>
      </c>
      <c r="F420" s="98">
        <v>241.92125378312639</v>
      </c>
      <c r="G420" s="98">
        <v>226.54986958423373</v>
      </c>
      <c r="H420" s="98">
        <v>217.70529450252604</v>
      </c>
      <c r="I420" s="98">
        <v>198.5504452954504</v>
      </c>
      <c r="J420" s="98">
        <v>194.8916927493234</v>
      </c>
      <c r="K420" s="98">
        <v>185.34792455410462</v>
      </c>
      <c r="L420" s="98">
        <v>180.86761813887631</v>
      </c>
      <c r="M420" s="98">
        <v>185.17937788659938</v>
      </c>
      <c r="N420" s="98">
        <v>160.58603927550732</v>
      </c>
      <c r="O420" s="98">
        <v>160.25307588264664</v>
      </c>
      <c r="P420" s="98">
        <v>165.11543338423459</v>
      </c>
      <c r="Q420" s="98">
        <v>157.76454224301494</v>
      </c>
      <c r="R420" s="98">
        <v>164.55717467669695</v>
      </c>
      <c r="S420" s="98">
        <v>178.61063065845525</v>
      </c>
      <c r="T420" s="98">
        <v>184.39865269677509</v>
      </c>
      <c r="U420" s="98">
        <v>183.45690332882344</v>
      </c>
      <c r="V420" s="98">
        <v>187.17779345497263</v>
      </c>
      <c r="W420" s="98">
        <v>180.98982618437492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128.39588453816191</v>
      </c>
      <c r="D423" s="118">
        <f t="shared" si="225"/>
        <v>129.75314519196692</v>
      </c>
      <c r="E423" s="118">
        <f t="shared" si="225"/>
        <v>143.13541028005133</v>
      </c>
      <c r="F423" s="118">
        <f t="shared" si="225"/>
        <v>135.70022258188231</v>
      </c>
      <c r="G423" s="118">
        <f t="shared" si="225"/>
        <v>144.8685036083603</v>
      </c>
      <c r="H423" s="118">
        <f t="shared" si="225"/>
        <v>134.11211818185819</v>
      </c>
      <c r="I423" s="118">
        <f t="shared" si="225"/>
        <v>129.44181113947829</v>
      </c>
      <c r="J423" s="118">
        <f t="shared" si="225"/>
        <v>140.792456624907</v>
      </c>
      <c r="K423" s="118">
        <f t="shared" si="225"/>
        <v>134.02740239072716</v>
      </c>
      <c r="L423" s="118">
        <f t="shared" si="225"/>
        <v>133.80732331971228</v>
      </c>
      <c r="M423" s="118">
        <f t="shared" si="225"/>
        <v>119.19209016596908</v>
      </c>
      <c r="N423" s="118">
        <f t="shared" si="225"/>
        <v>119.2416814792963</v>
      </c>
      <c r="O423" s="118">
        <f t="shared" si="225"/>
        <v>115.2497828944244</v>
      </c>
      <c r="P423" s="118">
        <f t="shared" si="225"/>
        <v>95.571555389167472</v>
      </c>
      <c r="Q423" s="118">
        <f t="shared" si="225"/>
        <v>92.045684052247822</v>
      </c>
      <c r="R423" s="118">
        <f t="shared" ref="R423:V423" si="226">R424+R427+R429+R438</f>
        <v>90.05219859876776</v>
      </c>
      <c r="S423" s="118">
        <f t="shared" si="226"/>
        <v>88.223918446573947</v>
      </c>
      <c r="T423" s="118">
        <f t="shared" si="226"/>
        <v>80.984166939476907</v>
      </c>
      <c r="U423" s="118">
        <f t="shared" si="226"/>
        <v>76.653662560676921</v>
      </c>
      <c r="V423" s="118">
        <f t="shared" si="226"/>
        <v>69.835817647723076</v>
      </c>
      <c r="W423" s="118">
        <f t="shared" ref="W423" si="227">W424+W427+W429+W438</f>
        <v>65.662578817457231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97.873361842880925</v>
      </c>
      <c r="D424" s="123">
        <f t="shared" si="228"/>
        <v>98.073161169281292</v>
      </c>
      <c r="E424" s="123">
        <f t="shared" si="228"/>
        <v>109.43291991599803</v>
      </c>
      <c r="F424" s="123">
        <f t="shared" si="228"/>
        <v>103.22778217454871</v>
      </c>
      <c r="G424" s="123">
        <f t="shared" si="228"/>
        <v>116.68800366045147</v>
      </c>
      <c r="H424" s="123">
        <f t="shared" si="228"/>
        <v>105.54152387049905</v>
      </c>
      <c r="I424" s="123">
        <f t="shared" si="228"/>
        <v>103.13836924151276</v>
      </c>
      <c r="J424" s="123">
        <f t="shared" si="228"/>
        <v>114.80265352424723</v>
      </c>
      <c r="K424" s="123">
        <f t="shared" si="228"/>
        <v>109.05139398719967</v>
      </c>
      <c r="L424" s="123">
        <f t="shared" si="228"/>
        <v>109.94248976401705</v>
      </c>
      <c r="M424" s="123">
        <f t="shared" si="228"/>
        <v>92.963640389858824</v>
      </c>
      <c r="N424" s="123">
        <f t="shared" si="228"/>
        <v>95.294493207561985</v>
      </c>
      <c r="O424" s="123">
        <f t="shared" si="228"/>
        <v>92.974533572886543</v>
      </c>
      <c r="P424" s="123">
        <f t="shared" si="228"/>
        <v>75.29862936700944</v>
      </c>
      <c r="Q424" s="123">
        <f t="shared" si="228"/>
        <v>72.07911834491226</v>
      </c>
      <c r="R424" s="123">
        <f t="shared" ref="R424:V424" si="229">SUM(R425:R426)</f>
        <v>70.280236354743423</v>
      </c>
      <c r="S424" s="123">
        <f t="shared" si="229"/>
        <v>67.860312628399782</v>
      </c>
      <c r="T424" s="123">
        <f t="shared" si="229"/>
        <v>60.476464142571771</v>
      </c>
      <c r="U424" s="123">
        <f t="shared" si="229"/>
        <v>57.156865751911987</v>
      </c>
      <c r="V424" s="123">
        <f t="shared" si="229"/>
        <v>51.479378012902188</v>
      </c>
      <c r="W424" s="123">
        <f t="shared" ref="W424" si="230">SUM(W425:W426)</f>
        <v>49.948970131413688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96.583459535659202</v>
      </c>
      <c r="D425" s="99">
        <v>96.78194518521363</v>
      </c>
      <c r="E425" s="99">
        <v>108.11546199220375</v>
      </c>
      <c r="F425" s="99">
        <v>101.89946044483533</v>
      </c>
      <c r="G425" s="99">
        <v>115.19028337340836</v>
      </c>
      <c r="H425" s="99">
        <v>104.21256650450633</v>
      </c>
      <c r="I425" s="99">
        <v>101.8589190973476</v>
      </c>
      <c r="J425" s="99">
        <v>113.42513601379848</v>
      </c>
      <c r="K425" s="99">
        <v>107.74362179951143</v>
      </c>
      <c r="L425" s="99">
        <v>108.57074904370181</v>
      </c>
      <c r="M425" s="99">
        <v>91.784503431561006</v>
      </c>
      <c r="N425" s="99">
        <v>94.123551479267547</v>
      </c>
      <c r="O425" s="99">
        <v>91.709664980699031</v>
      </c>
      <c r="P425" s="99">
        <v>74.203766896276434</v>
      </c>
      <c r="Q425" s="99">
        <v>71.09339209040688</v>
      </c>
      <c r="R425" s="99">
        <v>69.306553002205547</v>
      </c>
      <c r="S425" s="99">
        <v>66.917133198892017</v>
      </c>
      <c r="T425" s="99">
        <v>59.638224925659664</v>
      </c>
      <c r="U425" s="99">
        <v>56.355118062059702</v>
      </c>
      <c r="V425" s="99">
        <v>50.757298309859046</v>
      </c>
      <c r="W425" s="99">
        <v>49.269818867167579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1.2899023072217275</v>
      </c>
      <c r="D426" s="99">
        <v>1.2912159840676605</v>
      </c>
      <c r="E426" s="99">
        <v>1.3174579237942863</v>
      </c>
      <c r="F426" s="99">
        <v>1.3283217297133849</v>
      </c>
      <c r="G426" s="99">
        <v>1.497720287043107</v>
      </c>
      <c r="H426" s="99">
        <v>1.3289573659927207</v>
      </c>
      <c r="I426" s="99">
        <v>1.2794501441651711</v>
      </c>
      <c r="J426" s="99">
        <v>1.3775175104487491</v>
      </c>
      <c r="K426" s="99">
        <v>1.3077721876882382</v>
      </c>
      <c r="L426" s="99">
        <v>1.3717407203152496</v>
      </c>
      <c r="M426" s="99">
        <v>1.1791369582978166</v>
      </c>
      <c r="N426" s="99">
        <v>1.1709417282944403</v>
      </c>
      <c r="O426" s="99">
        <v>1.2648685921875071</v>
      </c>
      <c r="P426" s="99">
        <v>1.0948624707330017</v>
      </c>
      <c r="Q426" s="99">
        <v>0.98572625450537332</v>
      </c>
      <c r="R426" s="99">
        <v>0.97368335253786997</v>
      </c>
      <c r="S426" s="99">
        <v>0.94317942950776579</v>
      </c>
      <c r="T426" s="99">
        <v>0.83823921691210712</v>
      </c>
      <c r="U426" s="99">
        <v>0.80174768985228706</v>
      </c>
      <c r="V426" s="99">
        <v>0.72207970304314306</v>
      </c>
      <c r="W426" s="99">
        <v>0.67915126424610639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0.94344884360707937</v>
      </c>
      <c r="D427" s="123">
        <f t="shared" si="231"/>
        <v>1.7853018599338026</v>
      </c>
      <c r="E427" s="123">
        <f t="shared" si="231"/>
        <v>5.1917200317845946</v>
      </c>
      <c r="F427" s="123">
        <f t="shared" si="231"/>
        <v>1.0679282250735871</v>
      </c>
      <c r="G427" s="123">
        <f t="shared" si="231"/>
        <v>0.97635733847632389</v>
      </c>
      <c r="H427" s="123">
        <f t="shared" si="231"/>
        <v>1.3674201361849641</v>
      </c>
      <c r="I427" s="123">
        <f t="shared" si="231"/>
        <v>1.4658196256385885</v>
      </c>
      <c r="J427" s="123">
        <f t="shared" si="231"/>
        <v>1.9326344164018179</v>
      </c>
      <c r="K427" s="123">
        <f t="shared" si="231"/>
        <v>1.4439939712415473</v>
      </c>
      <c r="L427" s="123">
        <f t="shared" si="231"/>
        <v>0.63691460415445333</v>
      </c>
      <c r="M427" s="123">
        <f t="shared" si="231"/>
        <v>0.68881528015647531</v>
      </c>
      <c r="N427" s="123">
        <f t="shared" si="231"/>
        <v>1.5826721834966015</v>
      </c>
      <c r="O427" s="123">
        <f t="shared" si="231"/>
        <v>0.96927419256095515</v>
      </c>
      <c r="P427" s="123">
        <f t="shared" si="231"/>
        <v>0.24033677552797422</v>
      </c>
      <c r="Q427" s="123">
        <f t="shared" si="231"/>
        <v>0.41420134316745361</v>
      </c>
      <c r="R427" s="123">
        <f t="shared" si="231"/>
        <v>0.73210264683817183</v>
      </c>
      <c r="S427" s="123">
        <f t="shared" si="231"/>
        <v>1.0123186269163387</v>
      </c>
      <c r="T427" s="123">
        <f t="shared" si="231"/>
        <v>1.3987033034500884</v>
      </c>
      <c r="U427" s="123">
        <f t="shared" si="231"/>
        <v>1.0649894010263172</v>
      </c>
      <c r="V427" s="123">
        <f t="shared" si="231"/>
        <v>0.68824490723235976</v>
      </c>
      <c r="W427" s="123">
        <f t="shared" si="231"/>
        <v>0.21431957325962969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0.94344884360707937</v>
      </c>
      <c r="D428" s="99">
        <f>RES_hhdet_in_fecs!D29</f>
        <v>1.7853018599338026</v>
      </c>
      <c r="E428" s="99">
        <f>RES_hhdet_in_fecs!E29</f>
        <v>5.1917200317845946</v>
      </c>
      <c r="F428" s="99">
        <f>RES_hhdet_in_fecs!F29</f>
        <v>1.0679282250735871</v>
      </c>
      <c r="G428" s="99">
        <f>RES_hhdet_in_fecs!G29</f>
        <v>0.97635733847632389</v>
      </c>
      <c r="H428" s="99">
        <f>RES_hhdet_in_fecs!H29</f>
        <v>1.3674201361849641</v>
      </c>
      <c r="I428" s="99">
        <f>RES_hhdet_in_fecs!I29</f>
        <v>1.4658196256385885</v>
      </c>
      <c r="J428" s="99">
        <f>RES_hhdet_in_fecs!J29</f>
        <v>1.9326344164018179</v>
      </c>
      <c r="K428" s="99">
        <f>RES_hhdet_in_fecs!K29</f>
        <v>1.4439939712415473</v>
      </c>
      <c r="L428" s="99">
        <f>RES_hhdet_in_fecs!L29</f>
        <v>0.63691460415445333</v>
      </c>
      <c r="M428" s="99">
        <f>RES_hhdet_in_fecs!M29</f>
        <v>0.68881528015647531</v>
      </c>
      <c r="N428" s="99">
        <f>RES_hhdet_in_fecs!N29</f>
        <v>1.5826721834966015</v>
      </c>
      <c r="O428" s="99">
        <f>RES_hhdet_in_fecs!O29</f>
        <v>0.96927419256095515</v>
      </c>
      <c r="P428" s="99">
        <f>RES_hhdet_in_fecs!P29</f>
        <v>0.24033677552797422</v>
      </c>
      <c r="Q428" s="99">
        <f>RES_hhdet_in_fecs!Q29</f>
        <v>0.41420134316745361</v>
      </c>
      <c r="R428" s="99">
        <f>RES_hhdet_in_fecs!R29</f>
        <v>0.73210264683817183</v>
      </c>
      <c r="S428" s="99">
        <f>RES_hhdet_in_fecs!S29</f>
        <v>1.0123186269163387</v>
      </c>
      <c r="T428" s="99">
        <f>RES_hhdet_in_fecs!T29</f>
        <v>1.3987033034500884</v>
      </c>
      <c r="U428" s="99">
        <f>RES_hhdet_in_fecs!U29</f>
        <v>1.0649894010263172</v>
      </c>
      <c r="V428" s="99">
        <f>RES_hhdet_in_fecs!V29</f>
        <v>0.68824490723235976</v>
      </c>
      <c r="W428" s="99">
        <f>RES_hhdet_in_fecs!W29</f>
        <v>0.21431957325962969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20.170801747108186</v>
      </c>
      <c r="D429" s="123">
        <v>20.311396497809426</v>
      </c>
      <c r="E429" s="123">
        <v>19.367956652870447</v>
      </c>
      <c r="F429" s="123">
        <v>21.15603652031422</v>
      </c>
      <c r="G429" s="123">
        <v>18.705587097046376</v>
      </c>
      <c r="H429" s="123">
        <v>18.400825980801333</v>
      </c>
      <c r="I429" s="123">
        <v>16.767301856977131</v>
      </c>
      <c r="J429" s="123">
        <v>16.054515869867164</v>
      </c>
      <c r="K429" s="123">
        <v>16.084524479094892</v>
      </c>
      <c r="L429" s="123">
        <v>16.208784875439065</v>
      </c>
      <c r="M429" s="123">
        <v>18.648451626770559</v>
      </c>
      <c r="N429" s="123">
        <v>16.351021283168983</v>
      </c>
      <c r="O429" s="123">
        <v>14.99850922485569</v>
      </c>
      <c r="P429" s="123">
        <v>14.28103841765299</v>
      </c>
      <c r="Q429" s="123">
        <v>13.865979851402885</v>
      </c>
      <c r="R429" s="123">
        <v>13.298154397178855</v>
      </c>
      <c r="S429" s="123">
        <v>13.1350587434373</v>
      </c>
      <c r="T429" s="123">
        <v>12.890576813221497</v>
      </c>
      <c r="U429" s="123">
        <v>12.440573210656058</v>
      </c>
      <c r="V429" s="123">
        <v>11.5833225623761</v>
      </c>
      <c r="W429" s="123">
        <v>9.7684120181248293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21.955860279979792</v>
      </c>
      <c r="D430" s="99">
        <v>21.541789357517906</v>
      </c>
      <c r="E430" s="99">
        <v>20.963406225919105</v>
      </c>
      <c r="F430" s="99">
        <v>23.53276364814376</v>
      </c>
      <c r="G430" s="99">
        <v>21.230556752909845</v>
      </c>
      <c r="H430" s="99">
        <v>20.66265324015631</v>
      </c>
      <c r="I430" s="99">
        <v>18.853457244615605</v>
      </c>
      <c r="J430" s="99">
        <v>17.872592326616818</v>
      </c>
      <c r="K430" s="99">
        <v>17.816410672670241</v>
      </c>
      <c r="L430" s="99">
        <v>18.943820898057297</v>
      </c>
      <c r="M430" s="99">
        <v>20.513373307252845</v>
      </c>
      <c r="N430" s="99">
        <v>18.522259642704061</v>
      </c>
      <c r="O430" s="99">
        <v>17.012733549774758</v>
      </c>
      <c r="P430" s="99">
        <v>14.75332749525341</v>
      </c>
      <c r="Q430" s="99">
        <v>14.322268865458964</v>
      </c>
      <c r="R430" s="99">
        <v>14.17331106705698</v>
      </c>
      <c r="S430" s="99">
        <v>14.036173204633386</v>
      </c>
      <c r="T430" s="99">
        <v>13.640874105094612</v>
      </c>
      <c r="U430" s="99">
        <v>12.642318919757065</v>
      </c>
      <c r="V430" s="99">
        <v>11.99153848320633</v>
      </c>
      <c r="W430" s="99">
        <v>10.876165827817985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14.215702369115892</v>
      </c>
      <c r="D431" s="99">
        <v>14.224622363622853</v>
      </c>
      <c r="E431" s="99">
        <v>13.618033760244391</v>
      </c>
      <c r="F431" s="99">
        <v>15.705035125428203</v>
      </c>
      <c r="G431" s="99">
        <v>13.965453484368398</v>
      </c>
      <c r="H431" s="99">
        <v>13.656317786269195</v>
      </c>
      <c r="I431" s="99">
        <v>12.518200809831262</v>
      </c>
      <c r="J431" s="99">
        <v>12.229662313853455</v>
      </c>
      <c r="K431" s="99">
        <v>12.003731591491777</v>
      </c>
      <c r="L431" s="99">
        <v>12.734411030670302</v>
      </c>
      <c r="M431" s="99">
        <v>14.18543339050763</v>
      </c>
      <c r="N431" s="99">
        <v>12.751700282975591</v>
      </c>
      <c r="O431" s="99">
        <v>12.051117691571752</v>
      </c>
      <c r="P431" s="99">
        <v>11.154523193182602</v>
      </c>
      <c r="Q431" s="99">
        <v>10.879081142329806</v>
      </c>
      <c r="R431" s="99">
        <v>10.959749360389678</v>
      </c>
      <c r="S431" s="99">
        <v>11.094290316502313</v>
      </c>
      <c r="T431" s="99">
        <v>10.909358808657148</v>
      </c>
      <c r="U431" s="99">
        <v>10.299392318619084</v>
      </c>
      <c r="V431" s="99">
        <v>9.8394331320949959</v>
      </c>
      <c r="W431" s="99">
        <v>9.0637743025697919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3.4341025002450034</v>
      </c>
      <c r="D432" s="102">
        <v>3.9620510379626044</v>
      </c>
      <c r="E432" s="102">
        <v>3.2301227141733664</v>
      </c>
      <c r="F432" s="102">
        <v>4.5408267869544217</v>
      </c>
      <c r="G432" s="102">
        <v>3.4955652902789112</v>
      </c>
      <c r="H432" s="102">
        <v>3.4554312888745393</v>
      </c>
      <c r="I432" s="102">
        <v>3.1715191974438897</v>
      </c>
      <c r="J432" s="102">
        <v>3.7894780090351752</v>
      </c>
      <c r="K432" s="102">
        <v>3.1773511906071583</v>
      </c>
      <c r="L432" s="102">
        <v>3.1300810624515782</v>
      </c>
      <c r="M432" s="102">
        <v>3.9988064374542289</v>
      </c>
      <c r="N432" s="102">
        <v>2.7973046264418508</v>
      </c>
      <c r="O432" s="102">
        <v>2.5456599372945368</v>
      </c>
      <c r="P432" s="102">
        <v>3.2790996908323193</v>
      </c>
      <c r="Q432" s="102">
        <v>2.3064433188228151</v>
      </c>
      <c r="R432" s="102">
        <v>2.206557615758407</v>
      </c>
      <c r="S432" s="102">
        <v>2.3365955241658987</v>
      </c>
      <c r="T432" s="102">
        <v>2.0688872265911042</v>
      </c>
      <c r="U432" s="102">
        <v>2.1628632661037459</v>
      </c>
      <c r="V432" s="102">
        <v>1.9101927403063093</v>
      </c>
      <c r="W432" s="102">
        <v>2.138186306592929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10.781599868870892</v>
      </c>
      <c r="D433" s="105">
        <v>10.262571325660248</v>
      </c>
      <c r="E433" s="105">
        <v>10.387911046071023</v>
      </c>
      <c r="F433" s="105">
        <v>11.164208338473781</v>
      </c>
      <c r="G433" s="105">
        <v>10.469888194089489</v>
      </c>
      <c r="H433" s="105">
        <v>10.200886497394658</v>
      </c>
      <c r="I433" s="105">
        <v>9.3466816123873731</v>
      </c>
      <c r="J433" s="105">
        <v>8.4401843048182759</v>
      </c>
      <c r="K433" s="105">
        <v>8.8263804008846183</v>
      </c>
      <c r="L433" s="105">
        <v>9.6043299682187211</v>
      </c>
      <c r="M433" s="105">
        <v>10.186626953053402</v>
      </c>
      <c r="N433" s="105">
        <v>9.954395656533741</v>
      </c>
      <c r="O433" s="105">
        <v>9.5054577542772165</v>
      </c>
      <c r="P433" s="105">
        <v>7.875423502350281</v>
      </c>
      <c r="Q433" s="105">
        <v>8.5726378235069909</v>
      </c>
      <c r="R433" s="105">
        <v>8.7531917446312697</v>
      </c>
      <c r="S433" s="105">
        <v>8.7576947923364159</v>
      </c>
      <c r="T433" s="105">
        <v>8.8404715820660442</v>
      </c>
      <c r="U433" s="105">
        <v>8.1365290525153391</v>
      </c>
      <c r="V433" s="105">
        <v>7.9292403917886878</v>
      </c>
      <c r="W433" s="105">
        <v>6.925587995976862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19.063383852179744</v>
      </c>
      <c r="D434" s="102">
        <v>19.909756814405782</v>
      </c>
      <c r="E434" s="102">
        <v>18.583828518975093</v>
      </c>
      <c r="F434" s="102">
        <v>19.44786972474029</v>
      </c>
      <c r="G434" s="102">
        <v>18.516351850813713</v>
      </c>
      <c r="H434" s="102">
        <v>18.287961362848506</v>
      </c>
      <c r="I434" s="102">
        <v>17.332410690347068</v>
      </c>
      <c r="J434" s="102">
        <v>16.909832509730457</v>
      </c>
      <c r="K434" s="102">
        <v>16.452045844079642</v>
      </c>
      <c r="L434" s="102">
        <v>17.265505328149281</v>
      </c>
      <c r="M434" s="102">
        <v>18.126215012848835</v>
      </c>
      <c r="N434" s="102">
        <v>16.851337420778801</v>
      </c>
      <c r="O434" s="102">
        <v>15.878828457260362</v>
      </c>
      <c r="P434" s="102">
        <v>15.606408926637732</v>
      </c>
      <c r="Q434" s="102">
        <v>14.594805830635586</v>
      </c>
      <c r="R434" s="102">
        <v>14.29589383554214</v>
      </c>
      <c r="S434" s="102">
        <v>14.011945578079169</v>
      </c>
      <c r="T434" s="102">
        <v>13.545162295942946</v>
      </c>
      <c r="U434" s="102">
        <v>13.278062786387185</v>
      </c>
      <c r="V434" s="102">
        <v>12.542625860480143</v>
      </c>
      <c r="W434" s="102">
        <v>10.89907368980805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13.486523260211746</v>
      </c>
      <c r="D435" s="105">
        <v>14.298213661121302</v>
      </c>
      <c r="E435" s="105">
        <v>13.176427757277724</v>
      </c>
      <c r="F435" s="105">
        <v>14.071326056994367</v>
      </c>
      <c r="G435" s="105">
        <v>13.2451652361024</v>
      </c>
      <c r="H435" s="105">
        <v>13.120088958754248</v>
      </c>
      <c r="I435" s="105">
        <v>12.471973680342124</v>
      </c>
      <c r="J435" s="105">
        <v>12.450958727506372</v>
      </c>
      <c r="K435" s="105">
        <v>11.952879045494864</v>
      </c>
      <c r="L435" s="105">
        <v>12.503409019277322</v>
      </c>
      <c r="M435" s="105">
        <v>13.358129267680024</v>
      </c>
      <c r="N435" s="105">
        <v>12.267771257255003</v>
      </c>
      <c r="O435" s="105">
        <v>11.689291957092603</v>
      </c>
      <c r="P435" s="105">
        <v>12.044012839865072</v>
      </c>
      <c r="Q435" s="105">
        <v>11.146691090455576</v>
      </c>
      <c r="R435" s="105">
        <v>11.025328075357017</v>
      </c>
      <c r="S435" s="105">
        <v>10.972989207830622</v>
      </c>
      <c r="T435" s="105">
        <v>10.659614671713124</v>
      </c>
      <c r="U435" s="105">
        <v>10.59904042860169</v>
      </c>
      <c r="V435" s="105">
        <v>10.054269835182824</v>
      </c>
      <c r="W435" s="105">
        <v>8.9182033576237547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2.980111252739357</v>
      </c>
      <c r="D436" s="99">
        <v>3.6635646370803929</v>
      </c>
      <c r="E436" s="99">
        <v>2.8618341210110443</v>
      </c>
      <c r="F436" s="99">
        <v>3.7509722700268515</v>
      </c>
      <c r="G436" s="99">
        <v>3.0457507182311443</v>
      </c>
      <c r="H436" s="99">
        <v>3.0556667239503312</v>
      </c>
      <c r="I436" s="99">
        <v>2.9168833214132941</v>
      </c>
      <c r="J436" s="99">
        <v>3.6008214909370455</v>
      </c>
      <c r="K436" s="99">
        <v>2.938943401902808</v>
      </c>
      <c r="L436" s="99">
        <v>2.8498711126208698</v>
      </c>
      <c r="M436" s="99">
        <v>3.5345792554087514</v>
      </c>
      <c r="N436" s="99">
        <v>2.5312764531950904</v>
      </c>
      <c r="O436" s="99">
        <v>2.3469859913540692</v>
      </c>
      <c r="P436" s="99">
        <v>3.5104417220837947</v>
      </c>
      <c r="Q436" s="99">
        <v>2.3514790459107724</v>
      </c>
      <c r="R436" s="99">
        <v>2.2204447770839675</v>
      </c>
      <c r="S436" s="99">
        <v>2.3353644728002259</v>
      </c>
      <c r="T436" s="99">
        <v>2.0386620839043901</v>
      </c>
      <c r="U436" s="99">
        <v>2.2787453172126364</v>
      </c>
      <c r="V436" s="99">
        <v>1.9896386378182009</v>
      </c>
      <c r="W436" s="99">
        <v>2.1611280864254434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10.50641200747239</v>
      </c>
      <c r="D437" s="99">
        <v>10.634649024040909</v>
      </c>
      <c r="E437" s="99">
        <v>10.314593636266679</v>
      </c>
      <c r="F437" s="99">
        <v>10.320353786967514</v>
      </c>
      <c r="G437" s="99">
        <v>10.199414517871258</v>
      </c>
      <c r="H437" s="99">
        <v>10.064422234803919</v>
      </c>
      <c r="I437" s="99">
        <v>9.5550903589288296</v>
      </c>
      <c r="J437" s="99">
        <v>8.8501372365693296</v>
      </c>
      <c r="K437" s="99">
        <v>9.0139356435920543</v>
      </c>
      <c r="L437" s="99">
        <v>9.6535379066564548</v>
      </c>
      <c r="M437" s="99">
        <v>9.8235500122712729</v>
      </c>
      <c r="N437" s="99">
        <v>9.7364948040599124</v>
      </c>
      <c r="O437" s="99">
        <v>9.3423059657385323</v>
      </c>
      <c r="P437" s="99">
        <v>8.5335711177812765</v>
      </c>
      <c r="Q437" s="99">
        <v>8.7952120445448045</v>
      </c>
      <c r="R437" s="99">
        <v>8.8048832982730492</v>
      </c>
      <c r="S437" s="99">
        <v>8.6376247350303963</v>
      </c>
      <c r="T437" s="99">
        <v>8.6209525878087341</v>
      </c>
      <c r="U437" s="99">
        <v>8.3202951113890506</v>
      </c>
      <c r="V437" s="99">
        <v>8.0646311973646228</v>
      </c>
      <c r="W437" s="99">
        <v>6.7570752711983113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9.4082721045657163</v>
      </c>
      <c r="D438" s="123">
        <v>9.5832856649424016</v>
      </c>
      <c r="E438" s="123">
        <v>9.1428136793982464</v>
      </c>
      <c r="F438" s="123">
        <v>10.248475661945808</v>
      </c>
      <c r="G438" s="123">
        <v>8.4985555123861261</v>
      </c>
      <c r="H438" s="123">
        <v>8.8023481943728594</v>
      </c>
      <c r="I438" s="123">
        <v>8.0703204153498191</v>
      </c>
      <c r="J438" s="123">
        <v>8.0026528143907729</v>
      </c>
      <c r="K438" s="123">
        <v>7.447489953191031</v>
      </c>
      <c r="L438" s="123">
        <v>7.0191340761016949</v>
      </c>
      <c r="M438" s="123">
        <v>6.8911828691832246</v>
      </c>
      <c r="N438" s="123">
        <v>6.0134948050687358</v>
      </c>
      <c r="O438" s="123">
        <v>6.307465904121198</v>
      </c>
      <c r="P438" s="123">
        <v>5.7515508289770558</v>
      </c>
      <c r="Q438" s="123">
        <v>5.6863845127652262</v>
      </c>
      <c r="R438" s="123">
        <v>5.7417052000072983</v>
      </c>
      <c r="S438" s="123">
        <v>6.2162284478205265</v>
      </c>
      <c r="T438" s="123">
        <v>6.2184226802335507</v>
      </c>
      <c r="U438" s="123">
        <v>5.9912341970825613</v>
      </c>
      <c r="V438" s="123">
        <v>6.0848721652124294</v>
      </c>
      <c r="W438" s="123">
        <v>5.730877094659081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10.689019990190918</v>
      </c>
      <c r="D439" s="99">
        <v>10.835941773530189</v>
      </c>
      <c r="E439" s="99">
        <v>10.510442103139804</v>
      </c>
      <c r="F439" s="99">
        <v>11.225854238481565</v>
      </c>
      <c r="G439" s="99">
        <v>10.442169585459828</v>
      </c>
      <c r="H439" s="99">
        <v>10.011998412379343</v>
      </c>
      <c r="I439" s="99">
        <v>9.1021172134873147</v>
      </c>
      <c r="J439" s="99">
        <v>8.8748908431165141</v>
      </c>
      <c r="K439" s="99">
        <v>8.3387738352635399</v>
      </c>
      <c r="L439" s="99">
        <v>8.109753172303936</v>
      </c>
      <c r="M439" s="99">
        <v>8.1728094989386477</v>
      </c>
      <c r="N439" s="99">
        <v>7.0377832105283522</v>
      </c>
      <c r="O439" s="99">
        <v>6.9523327576401188</v>
      </c>
      <c r="P439" s="99">
        <v>7.0900972013867856</v>
      </c>
      <c r="Q439" s="99">
        <v>6.6957683504047774</v>
      </c>
      <c r="R439" s="99">
        <v>6.9064098477944809</v>
      </c>
      <c r="S439" s="99">
        <v>7.4105478519044761</v>
      </c>
      <c r="T439" s="99">
        <v>7.56821063284145</v>
      </c>
      <c r="U439" s="99">
        <v>7.4481003130273296</v>
      </c>
      <c r="V439" s="99">
        <v>7.524413465345881</v>
      </c>
      <c r="W439" s="99">
        <v>7.1640315860797488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8.7993493697067553</v>
      </c>
      <c r="D440" s="110">
        <v>8.8654688063790363</v>
      </c>
      <c r="E440" s="110">
        <v>8.0227391506272188</v>
      </c>
      <c r="F440" s="110">
        <v>9.547112377301584</v>
      </c>
      <c r="G440" s="110">
        <v>7.6879723241227929</v>
      </c>
      <c r="H440" s="110">
        <v>8.3240283973048506</v>
      </c>
      <c r="I440" s="110">
        <v>7.6721708924138774</v>
      </c>
      <c r="J440" s="110">
        <v>6.8414133288308738</v>
      </c>
      <c r="K440" s="110">
        <v>6.8210621398821196</v>
      </c>
      <c r="L440" s="110">
        <v>6.3453790241651928</v>
      </c>
      <c r="M440" s="110">
        <v>6.1832671627657341</v>
      </c>
      <c r="N440" s="110">
        <v>5.3737716800554036</v>
      </c>
      <c r="O440" s="110">
        <v>5.9999779877760844</v>
      </c>
      <c r="P440" s="110">
        <v>4.9625247482505852</v>
      </c>
      <c r="Q440" s="110">
        <v>5.2423180040470161</v>
      </c>
      <c r="R440" s="110">
        <v>5.0342274935701132</v>
      </c>
      <c r="S440" s="110">
        <v>5.7705434019062736</v>
      </c>
      <c r="T440" s="110">
        <v>5.5683048827247221</v>
      </c>
      <c r="U440" s="110">
        <v>5.3792459935387384</v>
      </c>
      <c r="V440" s="110">
        <v>5.4321954146830889</v>
      </c>
      <c r="W440" s="110">
        <v>5.117877784531518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74.207344124110563</v>
      </c>
      <c r="D442" s="118">
        <f t="shared" si="232"/>
        <v>77.341459729614655</v>
      </c>
      <c r="E442" s="118">
        <f t="shared" si="232"/>
        <v>91.524699318535582</v>
      </c>
      <c r="F442" s="118">
        <f t="shared" si="232"/>
        <v>80.641879005779273</v>
      </c>
      <c r="G442" s="118">
        <f t="shared" si="232"/>
        <v>86.625281056644454</v>
      </c>
      <c r="H442" s="118">
        <f t="shared" si="232"/>
        <v>82.278258670417529</v>
      </c>
      <c r="I442" s="118">
        <f t="shared" si="232"/>
        <v>80.805729134324352</v>
      </c>
      <c r="J442" s="118">
        <f t="shared" si="232"/>
        <v>88.949333445781775</v>
      </c>
      <c r="K442" s="118">
        <f t="shared" si="232"/>
        <v>84.772013365909316</v>
      </c>
      <c r="L442" s="118">
        <f t="shared" si="232"/>
        <v>84.28307426598198</v>
      </c>
      <c r="M442" s="118">
        <f t="shared" si="232"/>
        <v>76.334132036527322</v>
      </c>
      <c r="N442" s="118">
        <f t="shared" si="232"/>
        <v>81.062260496750667</v>
      </c>
      <c r="O442" s="118">
        <f t="shared" si="232"/>
        <v>80.034475534202812</v>
      </c>
      <c r="P442" s="118">
        <f t="shared" si="232"/>
        <v>67.679784541978478</v>
      </c>
      <c r="Q442" s="118">
        <f t="shared" si="232"/>
        <v>67.508474269237695</v>
      </c>
      <c r="R442" s="118">
        <f t="shared" ref="R442:V442" si="233">R443+R446+R448+R457</f>
        <v>68.245000667964717</v>
      </c>
      <c r="S442" s="118">
        <f t="shared" si="233"/>
        <v>68.767234264544612</v>
      </c>
      <c r="T442" s="118">
        <f t="shared" si="233"/>
        <v>65.081351934088119</v>
      </c>
      <c r="U442" s="118">
        <f t="shared" si="233"/>
        <v>61.355773767204461</v>
      </c>
      <c r="V442" s="118">
        <f t="shared" si="233"/>
        <v>55.558294484000889</v>
      </c>
      <c r="W442" s="118">
        <f t="shared" ref="W442" si="234">W443+W446+W448+W457</f>
        <v>51.341589503870594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52.665514173381034</v>
      </c>
      <c r="D443" s="123">
        <f t="shared" si="235"/>
        <v>53.358559614200601</v>
      </c>
      <c r="E443" s="123">
        <f t="shared" si="235"/>
        <v>60.15952752431452</v>
      </c>
      <c r="F443" s="123">
        <f t="shared" si="235"/>
        <v>57.422629944734737</v>
      </c>
      <c r="G443" s="123">
        <f t="shared" si="235"/>
        <v>65.64718940374091</v>
      </c>
      <c r="H443" s="123">
        <f t="shared" si="235"/>
        <v>60.048551911591865</v>
      </c>
      <c r="I443" s="123">
        <f t="shared" si="235"/>
        <v>59.360597632583577</v>
      </c>
      <c r="J443" s="123">
        <f t="shared" si="235"/>
        <v>66.864213667431017</v>
      </c>
      <c r="K443" s="123">
        <f t="shared" si="235"/>
        <v>64.343802215571557</v>
      </c>
      <c r="L443" s="123">
        <f t="shared" si="235"/>
        <v>65.791186385942552</v>
      </c>
      <c r="M443" s="123">
        <f t="shared" si="235"/>
        <v>56.853575774258246</v>
      </c>
      <c r="N443" s="123">
        <f t="shared" si="235"/>
        <v>60.09628830962766</v>
      </c>
      <c r="O443" s="123">
        <f t="shared" si="235"/>
        <v>61.101362965475985</v>
      </c>
      <c r="P443" s="123">
        <f t="shared" si="235"/>
        <v>51.755494800730411</v>
      </c>
      <c r="Q443" s="123">
        <f t="shared" si="235"/>
        <v>51.303429444785195</v>
      </c>
      <c r="R443" s="123">
        <f t="shared" ref="R443:V443" si="236">SUM(R444:R445)</f>
        <v>50.874470248971178</v>
      </c>
      <c r="S443" s="123">
        <f t="shared" si="236"/>
        <v>49.707032431937272</v>
      </c>
      <c r="T443" s="123">
        <f t="shared" si="236"/>
        <v>44.677742038553703</v>
      </c>
      <c r="U443" s="123">
        <f t="shared" si="236"/>
        <v>42.508095528380004</v>
      </c>
      <c r="V443" s="123">
        <f t="shared" si="236"/>
        <v>38.506907427240399</v>
      </c>
      <c r="W443" s="123">
        <f t="shared" ref="W443" si="237">SUM(W444:W445)</f>
        <v>37.498951717895132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51.375611866159304</v>
      </c>
      <c r="D444" s="99">
        <v>52.067343630132939</v>
      </c>
      <c r="E444" s="99">
        <v>58.842069600520233</v>
      </c>
      <c r="F444" s="99">
        <v>56.09430821502135</v>
      </c>
      <c r="G444" s="99">
        <v>64.149469116697801</v>
      </c>
      <c r="H444" s="99">
        <v>58.719594545599143</v>
      </c>
      <c r="I444" s="99">
        <v>58.081147488418402</v>
      </c>
      <c r="J444" s="99">
        <v>65.486696156982262</v>
      </c>
      <c r="K444" s="99">
        <v>63.036030027883314</v>
      </c>
      <c r="L444" s="99">
        <v>64.419445665627308</v>
      </c>
      <c r="M444" s="99">
        <v>55.674438815960428</v>
      </c>
      <c r="N444" s="99">
        <v>58.925346581333223</v>
      </c>
      <c r="O444" s="99">
        <v>59.836494373288481</v>
      </c>
      <c r="P444" s="99">
        <v>50.660632329997412</v>
      </c>
      <c r="Q444" s="99">
        <v>50.317703190279822</v>
      </c>
      <c r="R444" s="99">
        <v>49.90078689643331</v>
      </c>
      <c r="S444" s="99">
        <v>48.763853002429506</v>
      </c>
      <c r="T444" s="99">
        <v>43.839502821641595</v>
      </c>
      <c r="U444" s="99">
        <v>41.706347838527719</v>
      </c>
      <c r="V444" s="99">
        <v>37.784827724197257</v>
      </c>
      <c r="W444" s="99">
        <v>36.819800453649023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1.2899023072217275</v>
      </c>
      <c r="D445" s="99">
        <v>1.2912159840676605</v>
      </c>
      <c r="E445" s="99">
        <v>1.3174579237942863</v>
      </c>
      <c r="F445" s="99">
        <v>1.3283217297133849</v>
      </c>
      <c r="G445" s="99">
        <v>1.497720287043107</v>
      </c>
      <c r="H445" s="99">
        <v>1.3289573659927207</v>
      </c>
      <c r="I445" s="99">
        <v>1.2794501441651711</v>
      </c>
      <c r="J445" s="99">
        <v>1.3775175104487491</v>
      </c>
      <c r="K445" s="99">
        <v>1.3077721876882382</v>
      </c>
      <c r="L445" s="99">
        <v>1.3717407203152496</v>
      </c>
      <c r="M445" s="99">
        <v>1.1791369582978166</v>
      </c>
      <c r="N445" s="99">
        <v>1.1709417282944403</v>
      </c>
      <c r="O445" s="99">
        <v>1.2648685921875071</v>
      </c>
      <c r="P445" s="99">
        <v>1.0948624707330017</v>
      </c>
      <c r="Q445" s="99">
        <v>0.98572625450537332</v>
      </c>
      <c r="R445" s="99">
        <v>0.97368335253786997</v>
      </c>
      <c r="S445" s="99">
        <v>0.94317942950776579</v>
      </c>
      <c r="T445" s="99">
        <v>0.83823921691210712</v>
      </c>
      <c r="U445" s="99">
        <v>0.80174768985228706</v>
      </c>
      <c r="V445" s="99">
        <v>0.72207970304314306</v>
      </c>
      <c r="W445" s="99">
        <v>0.67915126424610639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2.1722084080242863</v>
      </c>
      <c r="D446" s="123">
        <f t="shared" si="238"/>
        <v>4.246830966109612</v>
      </c>
      <c r="E446" s="123">
        <f t="shared" si="238"/>
        <v>12.75056982567218</v>
      </c>
      <c r="F446" s="123">
        <f t="shared" si="238"/>
        <v>2.7052700769071891</v>
      </c>
      <c r="G446" s="123">
        <f t="shared" si="238"/>
        <v>2.5494448899510092</v>
      </c>
      <c r="H446" s="123">
        <f t="shared" si="238"/>
        <v>3.6781082395580076</v>
      </c>
      <c r="I446" s="123">
        <f t="shared" si="238"/>
        <v>4.0592321352686067</v>
      </c>
      <c r="J446" s="123">
        <f t="shared" si="238"/>
        <v>5.5083071921710101</v>
      </c>
      <c r="K446" s="123">
        <f t="shared" si="238"/>
        <v>4.2353109503792457</v>
      </c>
      <c r="L446" s="123">
        <f t="shared" si="238"/>
        <v>1.9222639779553998</v>
      </c>
      <c r="M446" s="123">
        <f t="shared" si="238"/>
        <v>2.148864668637454</v>
      </c>
      <c r="N446" s="123">
        <f t="shared" si="238"/>
        <v>5.13175235026441</v>
      </c>
      <c r="O446" s="123">
        <f t="shared" si="238"/>
        <v>3.2849816273103336</v>
      </c>
      <c r="P446" s="123">
        <f t="shared" si="238"/>
        <v>0.85275291695444777</v>
      </c>
      <c r="Q446" s="123">
        <f t="shared" si="238"/>
        <v>1.5262646456414684</v>
      </c>
      <c r="R446" s="123">
        <f t="shared" si="238"/>
        <v>2.7604547862199436</v>
      </c>
      <c r="S446" s="123">
        <f t="shared" si="238"/>
        <v>3.8861238053320193</v>
      </c>
      <c r="T446" s="123">
        <f t="shared" si="238"/>
        <v>5.4491527271320619</v>
      </c>
      <c r="U446" s="123">
        <f t="shared" si="238"/>
        <v>4.2043384574640266</v>
      </c>
      <c r="V446" s="123">
        <f t="shared" si="238"/>
        <v>2.7534665845988635</v>
      </c>
      <c r="W446" s="123">
        <f t="shared" si="238"/>
        <v>0.86853634814027114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2.1722084080242863</v>
      </c>
      <c r="D447" s="99">
        <f>RES_hhdet_in_tess!D29</f>
        <v>4.246830966109612</v>
      </c>
      <c r="E447" s="99">
        <f>RES_hhdet_in_tess!E29</f>
        <v>12.75056982567218</v>
      </c>
      <c r="F447" s="99">
        <f>RES_hhdet_in_tess!F29</f>
        <v>2.7052700769071891</v>
      </c>
      <c r="G447" s="99">
        <f>RES_hhdet_in_tess!G29</f>
        <v>2.5494448899510092</v>
      </c>
      <c r="H447" s="99">
        <f>RES_hhdet_in_tess!H29</f>
        <v>3.6781082395580076</v>
      </c>
      <c r="I447" s="99">
        <f>RES_hhdet_in_tess!I29</f>
        <v>4.0592321352686067</v>
      </c>
      <c r="J447" s="99">
        <f>RES_hhdet_in_tess!J29</f>
        <v>5.5083071921710101</v>
      </c>
      <c r="K447" s="99">
        <f>RES_hhdet_in_tess!K29</f>
        <v>4.2353109503792457</v>
      </c>
      <c r="L447" s="99">
        <f>RES_hhdet_in_tess!L29</f>
        <v>1.9222639779553998</v>
      </c>
      <c r="M447" s="99">
        <f>RES_hhdet_in_tess!M29</f>
        <v>2.148864668637454</v>
      </c>
      <c r="N447" s="99">
        <f>RES_hhdet_in_tess!N29</f>
        <v>5.13175235026441</v>
      </c>
      <c r="O447" s="99">
        <f>RES_hhdet_in_tess!O29</f>
        <v>3.2849816273103336</v>
      </c>
      <c r="P447" s="99">
        <f>RES_hhdet_in_tess!P29</f>
        <v>0.85275291695444777</v>
      </c>
      <c r="Q447" s="99">
        <f>RES_hhdet_in_tess!Q29</f>
        <v>1.5262646456414684</v>
      </c>
      <c r="R447" s="99">
        <f>RES_hhdet_in_tess!R29</f>
        <v>2.7604547862199436</v>
      </c>
      <c r="S447" s="99">
        <f>RES_hhdet_in_tess!S29</f>
        <v>3.8861238053320193</v>
      </c>
      <c r="T447" s="99">
        <f>RES_hhdet_in_tess!T29</f>
        <v>5.4491527271320619</v>
      </c>
      <c r="U447" s="99">
        <f>RES_hhdet_in_tess!U29</f>
        <v>4.2043384574640266</v>
      </c>
      <c r="V447" s="99">
        <f>RES_hhdet_in_tess!V29</f>
        <v>2.7534665845988635</v>
      </c>
      <c r="W447" s="99">
        <f>RES_hhdet_in_tess!W29</f>
        <v>0.86853634814027114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12.588105772158544</v>
      </c>
      <c r="D448" s="123">
        <v>12.887253759952193</v>
      </c>
      <c r="E448" s="123">
        <v>12.222379427600648</v>
      </c>
      <c r="F448" s="123">
        <v>13.24496645795613</v>
      </c>
      <c r="G448" s="123">
        <v>12.264997161561771</v>
      </c>
      <c r="H448" s="123">
        <v>12.103854439221712</v>
      </c>
      <c r="I448" s="123">
        <v>11.454914630737488</v>
      </c>
      <c r="J448" s="123">
        <v>11.099556374219247</v>
      </c>
      <c r="K448" s="123">
        <v>10.881982370663218</v>
      </c>
      <c r="L448" s="123">
        <v>11.532406199983582</v>
      </c>
      <c r="M448" s="123">
        <v>12.354101233554324</v>
      </c>
      <c r="N448" s="123">
        <v>11.507585381637334</v>
      </c>
      <c r="O448" s="123">
        <v>10.990017072105406</v>
      </c>
      <c r="P448" s="123">
        <v>10.90754948505041</v>
      </c>
      <c r="Q448" s="123">
        <v>10.433433999142096</v>
      </c>
      <c r="R448" s="123">
        <v>10.392355869536246</v>
      </c>
      <c r="S448" s="123">
        <v>10.38966289715421</v>
      </c>
      <c r="T448" s="123">
        <v>10.207589218192714</v>
      </c>
      <c r="U448" s="123">
        <v>9.979488907861219</v>
      </c>
      <c r="V448" s="123">
        <v>9.5434046222758369</v>
      </c>
      <c r="W448" s="123">
        <v>8.4485790480855716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12.78002606658025</v>
      </c>
      <c r="D449" s="99">
        <v>12.574786186180265</v>
      </c>
      <c r="E449" s="99">
        <v>12.277746739172214</v>
      </c>
      <c r="F449" s="99">
        <v>13.828997762740507</v>
      </c>
      <c r="G449" s="99">
        <v>12.523383949217067</v>
      </c>
      <c r="H449" s="99">
        <v>12.239089045643629</v>
      </c>
      <c r="I449" s="99">
        <v>11.218986970685011</v>
      </c>
      <c r="J449" s="99">
        <v>10.693063169979389</v>
      </c>
      <c r="K449" s="99">
        <v>10.729187917543108</v>
      </c>
      <c r="L449" s="99">
        <v>11.496150010286923</v>
      </c>
      <c r="M449" s="99">
        <v>12.64912021927435</v>
      </c>
      <c r="N449" s="99">
        <v>11.723148613809343</v>
      </c>
      <c r="O449" s="99">
        <v>11.175691600729502</v>
      </c>
      <c r="P449" s="99">
        <v>10.122544562902759</v>
      </c>
      <c r="Q449" s="99">
        <v>10.206733682876772</v>
      </c>
      <c r="R449" s="99">
        <v>10.354330000558134</v>
      </c>
      <c r="S449" s="99">
        <v>10.496301276515478</v>
      </c>
      <c r="T449" s="99">
        <v>10.413831167065798</v>
      </c>
      <c r="U449" s="99">
        <v>9.8161172136882104</v>
      </c>
      <c r="V449" s="99">
        <v>9.4240192826139033</v>
      </c>
      <c r="W449" s="99">
        <v>8.5957552304898233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12.780515826104335</v>
      </c>
      <c r="D450" s="99">
        <v>12.575375700182921</v>
      </c>
      <c r="E450" s="99">
        <v>12.27971375187531</v>
      </c>
      <c r="F450" s="99">
        <v>13.8326192576791</v>
      </c>
      <c r="G450" s="99">
        <v>12.531836298381162</v>
      </c>
      <c r="H450" s="99">
        <v>12.247638709905713</v>
      </c>
      <c r="I450" s="99">
        <v>11.233934018762977</v>
      </c>
      <c r="J450" s="99">
        <v>10.707405925014616</v>
      </c>
      <c r="K450" s="99">
        <v>10.739807220145527</v>
      </c>
      <c r="L450" s="99">
        <v>11.503834911384214</v>
      </c>
      <c r="M450" s="99">
        <v>12.65240294237266</v>
      </c>
      <c r="N450" s="99">
        <v>11.724871747812998</v>
      </c>
      <c r="O450" s="99">
        <v>11.177705796974196</v>
      </c>
      <c r="P450" s="99">
        <v>10.125277493412971</v>
      </c>
      <c r="Q450" s="99">
        <v>10.216319626370598</v>
      </c>
      <c r="R450" s="99">
        <v>10.365195150942697</v>
      </c>
      <c r="S450" s="99">
        <v>10.505009407612528</v>
      </c>
      <c r="T450" s="99">
        <v>10.419918919196155</v>
      </c>
      <c r="U450" s="99">
        <v>9.8158823002866633</v>
      </c>
      <c r="V450" s="99">
        <v>9.4304400287965997</v>
      </c>
      <c r="W450" s="99">
        <v>8.6154598147430921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1.9989159572334436</v>
      </c>
      <c r="D451" s="102">
        <v>2.3128043745226723</v>
      </c>
      <c r="E451" s="102">
        <v>1.8918027058042852</v>
      </c>
      <c r="F451" s="102">
        <v>2.6684109192053214</v>
      </c>
      <c r="G451" s="102">
        <v>2.0619481042916727</v>
      </c>
      <c r="H451" s="102">
        <v>2.0467522125110542</v>
      </c>
      <c r="I451" s="102">
        <v>1.8872524063756042</v>
      </c>
      <c r="J451" s="102">
        <v>2.2672216201963411</v>
      </c>
      <c r="K451" s="102">
        <v>1.9134268192609079</v>
      </c>
      <c r="L451" s="102">
        <v>1.8995049431654929</v>
      </c>
      <c r="M451" s="102">
        <v>2.4657759893192619</v>
      </c>
      <c r="N451" s="102">
        <v>1.7704760912792585</v>
      </c>
      <c r="O451" s="102">
        <v>1.6722480426969837</v>
      </c>
      <c r="P451" s="102">
        <v>2.2498539910626905</v>
      </c>
      <c r="Q451" s="102">
        <v>1.6436818028636084</v>
      </c>
      <c r="R451" s="102">
        <v>1.6120034063114268</v>
      </c>
      <c r="S451" s="102">
        <v>1.7473146152761128</v>
      </c>
      <c r="T451" s="102">
        <v>1.5794473371301103</v>
      </c>
      <c r="U451" s="102">
        <v>1.6793532477713247</v>
      </c>
      <c r="V451" s="102">
        <v>1.5011996370079124</v>
      </c>
      <c r="W451" s="102">
        <v>1.6898718187662287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10.781599868870892</v>
      </c>
      <c r="D452" s="105">
        <v>10.262571325660248</v>
      </c>
      <c r="E452" s="105">
        <v>10.387911046071023</v>
      </c>
      <c r="F452" s="105">
        <v>11.164208338473781</v>
      </c>
      <c r="G452" s="105">
        <v>10.469888194089489</v>
      </c>
      <c r="H452" s="105">
        <v>10.200886497394658</v>
      </c>
      <c r="I452" s="105">
        <v>9.3466816123873731</v>
      </c>
      <c r="J452" s="105">
        <v>8.4401843048182759</v>
      </c>
      <c r="K452" s="105">
        <v>8.8263804008846183</v>
      </c>
      <c r="L452" s="105">
        <v>9.6043299682187211</v>
      </c>
      <c r="M452" s="105">
        <v>10.186626953053402</v>
      </c>
      <c r="N452" s="105">
        <v>9.954395656533741</v>
      </c>
      <c r="O452" s="105">
        <v>9.5054577542772165</v>
      </c>
      <c r="P452" s="105">
        <v>7.875423502350281</v>
      </c>
      <c r="Q452" s="105">
        <v>8.5726378235069909</v>
      </c>
      <c r="R452" s="105">
        <v>8.7531917446312697</v>
      </c>
      <c r="S452" s="105">
        <v>8.7576947923364159</v>
      </c>
      <c r="T452" s="105">
        <v>8.8404715820660442</v>
      </c>
      <c r="U452" s="105">
        <v>8.1365290525153391</v>
      </c>
      <c r="V452" s="105">
        <v>7.9292403917886878</v>
      </c>
      <c r="W452" s="105">
        <v>6.925587995976862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12.452213847909501</v>
      </c>
      <c r="D453" s="102">
        <v>13.030614726904993</v>
      </c>
      <c r="E453" s="102">
        <v>12.188498320736009</v>
      </c>
      <c r="F453" s="102">
        <v>12.78232796147959</v>
      </c>
      <c r="G453" s="102">
        <v>12.197610099246482</v>
      </c>
      <c r="H453" s="102">
        <v>12.075867378298646</v>
      </c>
      <c r="I453" s="102">
        <v>11.473900046677244</v>
      </c>
      <c r="J453" s="102">
        <v>11.225579404781564</v>
      </c>
      <c r="K453" s="102">
        <v>10.956486385226537</v>
      </c>
      <c r="L453" s="102">
        <v>11.539635205564453</v>
      </c>
      <c r="M453" s="102">
        <v>12.193633688260014</v>
      </c>
      <c r="N453" s="102">
        <v>11.454288669100846</v>
      </c>
      <c r="O453" s="102">
        <v>10.962046575564695</v>
      </c>
      <c r="P453" s="102">
        <v>10.98979653252872</v>
      </c>
      <c r="Q453" s="102">
        <v>10.475482079866179</v>
      </c>
      <c r="R453" s="102">
        <v>10.399996072855121</v>
      </c>
      <c r="S453" s="102">
        <v>10.328382611448472</v>
      </c>
      <c r="T453" s="102">
        <v>10.110734216932443</v>
      </c>
      <c r="U453" s="102">
        <v>10.027775628652332</v>
      </c>
      <c r="V453" s="102">
        <v>9.570077199953646</v>
      </c>
      <c r="W453" s="102">
        <v>8.3828800655193429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12.453022477964952</v>
      </c>
      <c r="D454" s="105">
        <v>13.032392992383445</v>
      </c>
      <c r="E454" s="105">
        <v>12.191572878867429</v>
      </c>
      <c r="F454" s="105">
        <v>12.78572189198443</v>
      </c>
      <c r="G454" s="105">
        <v>12.205796769613293</v>
      </c>
      <c r="H454" s="105">
        <v>12.082133524683691</v>
      </c>
      <c r="I454" s="105">
        <v>11.486040892910546</v>
      </c>
      <c r="J454" s="105">
        <v>11.240539834921387</v>
      </c>
      <c r="K454" s="105">
        <v>10.971169028125018</v>
      </c>
      <c r="L454" s="105">
        <v>11.558288007940986</v>
      </c>
      <c r="M454" s="105">
        <v>12.20128660273023</v>
      </c>
      <c r="N454" s="105">
        <v>11.457068695153142</v>
      </c>
      <c r="O454" s="105">
        <v>10.962562133797174</v>
      </c>
      <c r="P454" s="105">
        <v>11.005570951077466</v>
      </c>
      <c r="Q454" s="105">
        <v>10.482995828205212</v>
      </c>
      <c r="R454" s="105">
        <v>10.42021545080013</v>
      </c>
      <c r="S454" s="105">
        <v>10.359051476081936</v>
      </c>
      <c r="T454" s="105">
        <v>10.142704046974989</v>
      </c>
      <c r="U454" s="105">
        <v>10.041234914390841</v>
      </c>
      <c r="V454" s="105">
        <v>9.5827339914474798</v>
      </c>
      <c r="W454" s="105">
        <v>8.419278690528424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1.9466104704925635</v>
      </c>
      <c r="D455" s="99">
        <v>2.3977439683425334</v>
      </c>
      <c r="E455" s="99">
        <v>1.8769792426007517</v>
      </c>
      <c r="F455" s="99">
        <v>2.4653681050169149</v>
      </c>
      <c r="G455" s="99">
        <v>2.0063822517420355</v>
      </c>
      <c r="H455" s="99">
        <v>2.0177112898797716</v>
      </c>
      <c r="I455" s="99">
        <v>1.9309505339817157</v>
      </c>
      <c r="J455" s="99">
        <v>2.3904025983520554</v>
      </c>
      <c r="K455" s="99">
        <v>1.9572333845329641</v>
      </c>
      <c r="L455" s="99">
        <v>1.9047501012845294</v>
      </c>
      <c r="M455" s="99">
        <v>2.3777365904589569</v>
      </c>
      <c r="N455" s="99">
        <v>1.720573891093228</v>
      </c>
      <c r="O455" s="99">
        <v>1.6202561680586418</v>
      </c>
      <c r="P455" s="99">
        <v>2.4719998332961897</v>
      </c>
      <c r="Q455" s="99">
        <v>1.6877837836604079</v>
      </c>
      <c r="R455" s="99">
        <v>1.6153321525270818</v>
      </c>
      <c r="S455" s="99">
        <v>1.7214267410515411</v>
      </c>
      <c r="T455" s="99">
        <v>1.5217514591662549</v>
      </c>
      <c r="U455" s="99">
        <v>1.7209398030017857</v>
      </c>
      <c r="V455" s="99">
        <v>1.518102794082856</v>
      </c>
      <c r="W455" s="99">
        <v>1.6622034193301132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10.50641200747239</v>
      </c>
      <c r="D456" s="99">
        <v>10.634649024040909</v>
      </c>
      <c r="E456" s="99">
        <v>10.314593636266679</v>
      </c>
      <c r="F456" s="99">
        <v>10.320353786967514</v>
      </c>
      <c r="G456" s="99">
        <v>10.199414517871258</v>
      </c>
      <c r="H456" s="99">
        <v>10.064422234803919</v>
      </c>
      <c r="I456" s="99">
        <v>9.5550903589288296</v>
      </c>
      <c r="J456" s="99">
        <v>8.8501372365693296</v>
      </c>
      <c r="K456" s="99">
        <v>9.0139356435920543</v>
      </c>
      <c r="L456" s="99">
        <v>9.6535379066564548</v>
      </c>
      <c r="M456" s="99">
        <v>9.8235500122712729</v>
      </c>
      <c r="N456" s="99">
        <v>9.7364948040599124</v>
      </c>
      <c r="O456" s="99">
        <v>9.3423059657385323</v>
      </c>
      <c r="P456" s="99">
        <v>8.5335711177812765</v>
      </c>
      <c r="Q456" s="99">
        <v>8.7952120445448045</v>
      </c>
      <c r="R456" s="99">
        <v>8.8048832982730492</v>
      </c>
      <c r="S456" s="99">
        <v>8.6376247350303963</v>
      </c>
      <c r="T456" s="99">
        <v>8.6209525878087341</v>
      </c>
      <c r="U456" s="99">
        <v>8.3202951113890506</v>
      </c>
      <c r="V456" s="99">
        <v>8.0646311973646228</v>
      </c>
      <c r="W456" s="99">
        <v>6.7570752711983113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6.7815157705466875</v>
      </c>
      <c r="D457" s="123">
        <v>6.8488153893522528</v>
      </c>
      <c r="E457" s="123">
        <v>6.3922225409482376</v>
      </c>
      <c r="F457" s="123">
        <v>7.2690125261812124</v>
      </c>
      <c r="G457" s="123">
        <v>6.1636496013907767</v>
      </c>
      <c r="H457" s="123">
        <v>6.4477440800459558</v>
      </c>
      <c r="I457" s="123">
        <v>5.9309847357346888</v>
      </c>
      <c r="J457" s="123">
        <v>5.4772562119605022</v>
      </c>
      <c r="K457" s="123">
        <v>5.3109178292952963</v>
      </c>
      <c r="L457" s="123">
        <v>5.0372177021004463</v>
      </c>
      <c r="M457" s="123">
        <v>4.9775903600772997</v>
      </c>
      <c r="N457" s="123">
        <v>4.3266344552212601</v>
      </c>
      <c r="O457" s="123">
        <v>4.6581138693110988</v>
      </c>
      <c r="P457" s="123">
        <v>4.1639873392432074</v>
      </c>
      <c r="Q457" s="123">
        <v>4.2453461796689353</v>
      </c>
      <c r="R457" s="123">
        <v>4.2177197632373469</v>
      </c>
      <c r="S457" s="123">
        <v>4.7844151301211149</v>
      </c>
      <c r="T457" s="123">
        <v>4.7468679502096371</v>
      </c>
      <c r="U457" s="123">
        <v>4.6638508734992143</v>
      </c>
      <c r="V457" s="123">
        <v>4.7545158498857933</v>
      </c>
      <c r="W457" s="123">
        <v>4.5255223897496197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6.6702182308505842</v>
      </c>
      <c r="D458" s="99">
        <v>6.7636555483750076</v>
      </c>
      <c r="E458" s="99">
        <v>6.562160555495125</v>
      </c>
      <c r="F458" s="99">
        <v>7.0106142280234804</v>
      </c>
      <c r="G458" s="99">
        <v>6.5228400062093783</v>
      </c>
      <c r="H458" s="99">
        <v>6.2556829893479549</v>
      </c>
      <c r="I458" s="99">
        <v>5.6885649105455238</v>
      </c>
      <c r="J458" s="99">
        <v>5.5478760616996068</v>
      </c>
      <c r="K458" s="99">
        <v>5.2139324219905845</v>
      </c>
      <c r="L458" s="99">
        <v>5.0718460819458704</v>
      </c>
      <c r="M458" s="99">
        <v>5.1118845945446534</v>
      </c>
      <c r="N458" s="99">
        <v>4.4019545027101037</v>
      </c>
      <c r="O458" s="99">
        <v>4.3485074165186361</v>
      </c>
      <c r="P458" s="99">
        <v>4.434675574207378</v>
      </c>
      <c r="Q458" s="99">
        <v>4.1880329014788398</v>
      </c>
      <c r="R458" s="99">
        <v>4.3230032631263535</v>
      </c>
      <c r="S458" s="99">
        <v>4.6442126110240638</v>
      </c>
      <c r="T458" s="99">
        <v>4.7497508684686638</v>
      </c>
      <c r="U458" s="99">
        <v>4.6812308179744662</v>
      </c>
      <c r="V458" s="99">
        <v>4.7356472411700556</v>
      </c>
      <c r="W458" s="99">
        <v>4.5145218171047583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6.8344314169556943</v>
      </c>
      <c r="D459" s="110">
        <v>6.8976150312547357</v>
      </c>
      <c r="E459" s="110">
        <v>6.2530449410537079</v>
      </c>
      <c r="F459" s="110">
        <v>7.454438197966188</v>
      </c>
      <c r="G459" s="110">
        <v>6.0138494391234723</v>
      </c>
      <c r="H459" s="110">
        <v>6.523688861900931</v>
      </c>
      <c r="I459" s="110">
        <v>6.0245296448907464</v>
      </c>
      <c r="J459" s="110">
        <v>5.3832376582164505</v>
      </c>
      <c r="K459" s="110">
        <v>5.3790828189723152</v>
      </c>
      <c r="L459" s="110">
        <v>5.015825223330844</v>
      </c>
      <c r="M459" s="110">
        <v>4.9034119717280387</v>
      </c>
      <c r="N459" s="110">
        <v>4.2795930400310791</v>
      </c>
      <c r="O459" s="110">
        <v>4.8057416199648451</v>
      </c>
      <c r="P459" s="110">
        <v>4.0044261305059656</v>
      </c>
      <c r="Q459" s="110">
        <v>4.270560480116413</v>
      </c>
      <c r="R459" s="110">
        <v>4.1537673018397996</v>
      </c>
      <c r="S459" s="110">
        <v>4.8367346067597712</v>
      </c>
      <c r="T459" s="110">
        <v>4.7454794087981265</v>
      </c>
      <c r="U459" s="110">
        <v>4.6565500509454543</v>
      </c>
      <c r="V459" s="110">
        <v>4.7630707292924868</v>
      </c>
      <c r="W459" s="110">
        <v>4.5302276350547679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24.789045121894688</v>
      </c>
      <c r="D461" s="118">
        <f t="shared" si="239"/>
        <v>24.420584916298662</v>
      </c>
      <c r="E461" s="118">
        <f t="shared" si="239"/>
        <v>27.438212091809117</v>
      </c>
      <c r="F461" s="118">
        <f t="shared" si="239"/>
        <v>26.574402694349779</v>
      </c>
      <c r="G461" s="118">
        <f t="shared" si="239"/>
        <v>27.853042528528768</v>
      </c>
      <c r="H461" s="118">
        <f t="shared" si="239"/>
        <v>25.111573384214505</v>
      </c>
      <c r="I461" s="118">
        <f t="shared" si="239"/>
        <v>24.060833896205565</v>
      </c>
      <c r="J461" s="118">
        <f t="shared" si="239"/>
        <v>27.90341309194006</v>
      </c>
      <c r="K461" s="118">
        <f t="shared" si="239"/>
        <v>26.629129951122305</v>
      </c>
      <c r="L461" s="118">
        <f t="shared" si="239"/>
        <v>26.684733937130439</v>
      </c>
      <c r="M461" s="118">
        <f t="shared" si="239"/>
        <v>23.144487580504755</v>
      </c>
      <c r="N461" s="118">
        <f t="shared" si="239"/>
        <v>22.819463836568364</v>
      </c>
      <c r="O461" s="118">
        <f t="shared" si="239"/>
        <v>21.844294248452531</v>
      </c>
      <c r="P461" s="118">
        <f t="shared" si="239"/>
        <v>17.791480968648713</v>
      </c>
      <c r="Q461" s="118">
        <f t="shared" si="239"/>
        <v>17.139017557575659</v>
      </c>
      <c r="R461" s="118">
        <f t="shared" ref="R461:V461" si="240">R462+R465+R467+R476</f>
        <v>17.289766393339359</v>
      </c>
      <c r="S461" s="118">
        <f t="shared" si="240"/>
        <v>16.649111440536071</v>
      </c>
      <c r="T461" s="118">
        <f t="shared" si="240"/>
        <v>15.015864826144531</v>
      </c>
      <c r="U461" s="118">
        <f t="shared" si="240"/>
        <v>14.00121299089507</v>
      </c>
      <c r="V461" s="118">
        <f t="shared" si="240"/>
        <v>12.636775322650667</v>
      </c>
      <c r="W461" s="118">
        <f t="shared" ref="W461" si="241">W462+W465+W467+W476</f>
        <v>12.196601121649051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21.939898668120346</v>
      </c>
      <c r="D462" s="123">
        <f t="shared" si="242"/>
        <v>21.984986668273134</v>
      </c>
      <c r="E462" s="123">
        <f t="shared" si="242"/>
        <v>24.559508346149006</v>
      </c>
      <c r="F462" s="123">
        <f t="shared" si="242"/>
        <v>23.1474814346488</v>
      </c>
      <c r="G462" s="123">
        <f t="shared" si="242"/>
        <v>26.16662477110345</v>
      </c>
      <c r="H462" s="123">
        <f t="shared" si="242"/>
        <v>23.672926607163657</v>
      </c>
      <c r="I462" s="123">
        <f t="shared" si="242"/>
        <v>23.138272062153479</v>
      </c>
      <c r="J462" s="123">
        <f t="shared" si="242"/>
        <v>25.76565389689447</v>
      </c>
      <c r="K462" s="123">
        <f t="shared" si="242"/>
        <v>24.475041127977018</v>
      </c>
      <c r="L462" s="123">
        <f t="shared" si="242"/>
        <v>24.662931352767306</v>
      </c>
      <c r="M462" s="123">
        <f t="shared" si="242"/>
        <v>20.849767799513405</v>
      </c>
      <c r="N462" s="123">
        <f t="shared" si="242"/>
        <v>21.381105954030417</v>
      </c>
      <c r="O462" s="123">
        <f t="shared" si="242"/>
        <v>20.832767497015595</v>
      </c>
      <c r="P462" s="123">
        <f t="shared" si="242"/>
        <v>16.856127688158161</v>
      </c>
      <c r="Q462" s="123">
        <f t="shared" si="242"/>
        <v>16.149574947256834</v>
      </c>
      <c r="R462" s="123">
        <f t="shared" ref="R462:V462" si="243">SUM(R463:R464)</f>
        <v>15.743676579981013</v>
      </c>
      <c r="S462" s="123">
        <f t="shared" si="243"/>
        <v>15.200895977460311</v>
      </c>
      <c r="T462" s="123">
        <f t="shared" si="243"/>
        <v>13.547419174112852</v>
      </c>
      <c r="U462" s="123">
        <f t="shared" si="243"/>
        <v>12.801628618977485</v>
      </c>
      <c r="V462" s="123">
        <f t="shared" si="243"/>
        <v>11.530027884067582</v>
      </c>
      <c r="W462" s="123">
        <f t="shared" ref="W462" si="244">SUM(W463:W464)</f>
        <v>11.192132053865789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21.939898668120346</v>
      </c>
      <c r="D463" s="99">
        <v>21.984986668273134</v>
      </c>
      <c r="E463" s="99">
        <v>24.559508346149006</v>
      </c>
      <c r="F463" s="99">
        <v>23.1474814346488</v>
      </c>
      <c r="G463" s="99">
        <v>26.16662477110345</v>
      </c>
      <c r="H463" s="99">
        <v>23.672926607163657</v>
      </c>
      <c r="I463" s="99">
        <v>23.138272062153479</v>
      </c>
      <c r="J463" s="99">
        <v>25.76565389689447</v>
      </c>
      <c r="K463" s="99">
        <v>24.475041127977018</v>
      </c>
      <c r="L463" s="99">
        <v>24.662931352767306</v>
      </c>
      <c r="M463" s="99">
        <v>20.849767799513405</v>
      </c>
      <c r="N463" s="99">
        <v>21.381105954030417</v>
      </c>
      <c r="O463" s="99">
        <v>20.832767497015595</v>
      </c>
      <c r="P463" s="99">
        <v>16.856127688158161</v>
      </c>
      <c r="Q463" s="99">
        <v>16.149574947256834</v>
      </c>
      <c r="R463" s="99">
        <v>15.743676579981013</v>
      </c>
      <c r="S463" s="99">
        <v>15.200895977460311</v>
      </c>
      <c r="T463" s="99">
        <v>13.547419174112852</v>
      </c>
      <c r="U463" s="99">
        <v>12.801628618977485</v>
      </c>
      <c r="V463" s="99">
        <v>11.530027884067582</v>
      </c>
      <c r="W463" s="99">
        <v>11.192132053865789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2.0667158525248079</v>
      </c>
      <c r="D467" s="123">
        <v>1.5389095509117294</v>
      </c>
      <c r="E467" s="123">
        <v>1.8037216180131641</v>
      </c>
      <c r="F467" s="123">
        <v>2.3615269664800396</v>
      </c>
      <c r="G467" s="123">
        <v>0.98830567895246701</v>
      </c>
      <c r="H467" s="123">
        <v>0.79417150183704033</v>
      </c>
      <c r="I467" s="123">
        <v>0.34685584312890544</v>
      </c>
      <c r="J467" s="123">
        <v>0.98648889673418994</v>
      </c>
      <c r="K467" s="123">
        <v>1.3722525665954108</v>
      </c>
      <c r="L467" s="123">
        <v>1.3183240581102764</v>
      </c>
      <c r="M467" s="123">
        <v>1.6341303834321192</v>
      </c>
      <c r="N467" s="123">
        <v>0.82374244612341885</v>
      </c>
      <c r="O467" s="123">
        <v>0.50161889584045083</v>
      </c>
      <c r="P467" s="123">
        <v>0.33805529596227707</v>
      </c>
      <c r="Q467" s="123">
        <v>0.52473466205530872</v>
      </c>
      <c r="R467" s="123">
        <v>0.95323436036765619</v>
      </c>
      <c r="S467" s="123">
        <v>0.99074273189297446</v>
      </c>
      <c r="T467" s="123">
        <v>0.90957977069081486</v>
      </c>
      <c r="U467" s="123">
        <v>0.69910000355571245</v>
      </c>
      <c r="V467" s="123">
        <v>0.57354060100748327</v>
      </c>
      <c r="W467" s="123">
        <v>0.51692815858467778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4.9874932212002108</v>
      </c>
      <c r="D468" s="99">
        <v>4.8934328704537666</v>
      </c>
      <c r="E468" s="99">
        <v>4.7620473582797844</v>
      </c>
      <c r="F468" s="99">
        <v>5.3457025903123379</v>
      </c>
      <c r="G468" s="99">
        <v>4.8227332719910008</v>
      </c>
      <c r="H468" s="99">
        <v>4.6937283100339071</v>
      </c>
      <c r="I468" s="99">
        <v>4.2827513476868813</v>
      </c>
      <c r="J468" s="99">
        <v>4.0599380729142762</v>
      </c>
      <c r="K468" s="99">
        <v>4.0471758484037732</v>
      </c>
      <c r="L468" s="99">
        <v>4.3032783552026963</v>
      </c>
      <c r="M468" s="99">
        <v>4.6598178804755568</v>
      </c>
      <c r="N468" s="99">
        <v>4.2075165004366548</v>
      </c>
      <c r="O468" s="99">
        <v>3.8646125531668352</v>
      </c>
      <c r="P468" s="99">
        <v>3.3513658738217642</v>
      </c>
      <c r="Q468" s="99">
        <v>3.253446595477659</v>
      </c>
      <c r="R468" s="99">
        <v>3.2196093419926646</v>
      </c>
      <c r="S468" s="99">
        <v>3.1884571051645207</v>
      </c>
      <c r="T468" s="99">
        <v>3.0986609617132923</v>
      </c>
      <c r="U468" s="99">
        <v>2.8718291658120152</v>
      </c>
      <c r="V468" s="99">
        <v>2.7239978818451509</v>
      </c>
      <c r="W468" s="99">
        <v>2.4706298294471343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0.78009072395565504</v>
      </c>
      <c r="D469" s="99">
        <v>0.90001951378358547</v>
      </c>
      <c r="E469" s="99">
        <v>0.73375467575162212</v>
      </c>
      <c r="F469" s="99">
        <v>1.0314942129245666</v>
      </c>
      <c r="G469" s="99">
        <v>0.79405261133975757</v>
      </c>
      <c r="H469" s="99">
        <v>0.78493577158074057</v>
      </c>
      <c r="I469" s="99">
        <v>0.72044230089135397</v>
      </c>
      <c r="J469" s="99">
        <v>0.8608178245324305</v>
      </c>
      <c r="K469" s="99">
        <v>0.72176709645832215</v>
      </c>
      <c r="L469" s="99">
        <v>0.71102921414650067</v>
      </c>
      <c r="M469" s="99">
        <v>0.90836887033210278</v>
      </c>
      <c r="N469" s="99">
        <v>0.63543571894253092</v>
      </c>
      <c r="O469" s="99">
        <v>0.57827211135582723</v>
      </c>
      <c r="P469" s="99">
        <v>0.74488028576946974</v>
      </c>
      <c r="Q469" s="99">
        <v>0.52393166430379068</v>
      </c>
      <c r="R469" s="99">
        <v>0.50124162799567973</v>
      </c>
      <c r="S469" s="99">
        <v>0.53078103926952569</v>
      </c>
      <c r="T469" s="99">
        <v>0.46996842239243525</v>
      </c>
      <c r="U469" s="99">
        <v>0.49131601952812698</v>
      </c>
      <c r="V469" s="99">
        <v>0.43391938288798132</v>
      </c>
      <c r="W469" s="99">
        <v>0.48571040140564986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0.78009072395565504</v>
      </c>
      <c r="D470" s="102">
        <v>0.90001951378358547</v>
      </c>
      <c r="E470" s="102">
        <v>0.73375467575162212</v>
      </c>
      <c r="F470" s="102">
        <v>1.0314942129245666</v>
      </c>
      <c r="G470" s="102">
        <v>0.79405261133975757</v>
      </c>
      <c r="H470" s="102">
        <v>0.78493577158074057</v>
      </c>
      <c r="I470" s="102">
        <v>0.72044230089135397</v>
      </c>
      <c r="J470" s="102">
        <v>0.8608178245324305</v>
      </c>
      <c r="K470" s="102">
        <v>0.72176709645832215</v>
      </c>
      <c r="L470" s="102">
        <v>0.71102921414650067</v>
      </c>
      <c r="M470" s="102">
        <v>0.90836887033210278</v>
      </c>
      <c r="N470" s="102">
        <v>0.63543571894253092</v>
      </c>
      <c r="O470" s="102">
        <v>0.57827211135582723</v>
      </c>
      <c r="P470" s="102">
        <v>0.74488028576946974</v>
      </c>
      <c r="Q470" s="102">
        <v>0.52393166430379068</v>
      </c>
      <c r="R470" s="102">
        <v>0.50124162799567973</v>
      </c>
      <c r="S470" s="102">
        <v>0.53078103926952569</v>
      </c>
      <c r="T470" s="102">
        <v>0.46996842239243525</v>
      </c>
      <c r="U470" s="102">
        <v>0.49131601952812698</v>
      </c>
      <c r="V470" s="102">
        <v>0.43391938288798132</v>
      </c>
      <c r="W470" s="102">
        <v>0.48571040140564986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0.78243060124953234</v>
      </c>
      <c r="D476" s="123">
        <v>0.89668869711379917</v>
      </c>
      <c r="E476" s="123">
        <v>1.0749821276469478</v>
      </c>
      <c r="F476" s="123">
        <v>1.065394293220941</v>
      </c>
      <c r="G476" s="123">
        <v>0.69811207847285039</v>
      </c>
      <c r="H476" s="123">
        <v>0.64447527521380843</v>
      </c>
      <c r="I476" s="123">
        <v>0.57570599092318087</v>
      </c>
      <c r="J476" s="123">
        <v>1.1512702983113987</v>
      </c>
      <c r="K476" s="123">
        <v>0.78183625654987599</v>
      </c>
      <c r="L476" s="123">
        <v>0.70347852625285523</v>
      </c>
      <c r="M476" s="123">
        <v>0.66058939755923329</v>
      </c>
      <c r="N476" s="123">
        <v>0.61461543641452809</v>
      </c>
      <c r="O476" s="123">
        <v>0.50990785559648577</v>
      </c>
      <c r="P476" s="123">
        <v>0.59729798452827498</v>
      </c>
      <c r="Q476" s="123">
        <v>0.46470794826351514</v>
      </c>
      <c r="R476" s="123">
        <v>0.59285545299068942</v>
      </c>
      <c r="S476" s="123">
        <v>0.45747273118278686</v>
      </c>
      <c r="T476" s="123">
        <v>0.55886588134086368</v>
      </c>
      <c r="U476" s="123">
        <v>0.50048436836187349</v>
      </c>
      <c r="V476" s="123">
        <v>0.53320683757560217</v>
      </c>
      <c r="W476" s="123">
        <v>0.48754090919858423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2.4281177809717689</v>
      </c>
      <c r="D477" s="99">
        <v>2.4614925332751176</v>
      </c>
      <c r="E477" s="99">
        <v>2.3875520281492379</v>
      </c>
      <c r="F477" s="99">
        <v>2.5500650488134724</v>
      </c>
      <c r="G477" s="99">
        <v>2.3720432430330547</v>
      </c>
      <c r="H477" s="99">
        <v>2.2743255593560923</v>
      </c>
      <c r="I477" s="99">
        <v>2.0676369462157784</v>
      </c>
      <c r="J477" s="99">
        <v>2.0160202039223476</v>
      </c>
      <c r="K477" s="99">
        <v>1.894235864418466</v>
      </c>
      <c r="L477" s="99">
        <v>1.8422115306205624</v>
      </c>
      <c r="M477" s="99">
        <v>1.8565354057789036</v>
      </c>
      <c r="N477" s="99">
        <v>1.5987028341036205</v>
      </c>
      <c r="O477" s="99">
        <v>1.5792919092255298</v>
      </c>
      <c r="P477" s="99">
        <v>1.6105864802670222</v>
      </c>
      <c r="Q477" s="99">
        <v>1.5210107384779494</v>
      </c>
      <c r="R477" s="99">
        <v>1.5688600610249943</v>
      </c>
      <c r="S477" s="99">
        <v>1.6833800500386207</v>
      </c>
      <c r="T477" s="99">
        <v>1.7191947273562642</v>
      </c>
      <c r="U477" s="99">
        <v>1.6919104671072891</v>
      </c>
      <c r="V477" s="99">
        <v>1.7092457627879702</v>
      </c>
      <c r="W477" s="99">
        <v>1.6273814150938757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4648383</v>
      </c>
      <c r="C5" s="120">
        <v>4502732</v>
      </c>
      <c r="D5" s="120">
        <v>3993489</v>
      </c>
      <c r="E5" s="120">
        <v>3426999</v>
      </c>
      <c r="F5" s="120">
        <v>3097308</v>
      </c>
      <c r="G5" s="120">
        <v>2765685</v>
      </c>
      <c r="H5" s="120">
        <v>2485913</v>
      </c>
      <c r="I5" s="120">
        <v>2121004</v>
      </c>
      <c r="J5" s="120">
        <v>1847774</v>
      </c>
      <c r="K5" s="120">
        <v>1666446</v>
      </c>
      <c r="L5" s="120">
        <v>1494689</v>
      </c>
      <c r="M5" s="120">
        <v>1425406</v>
      </c>
      <c r="N5" s="120">
        <v>1317351</v>
      </c>
      <c r="O5" s="120">
        <v>1269067</v>
      </c>
      <c r="P5" s="120">
        <v>1196697</v>
      </c>
      <c r="Q5" s="120">
        <v>1128444</v>
      </c>
      <c r="R5" s="120">
        <v>1041673</v>
      </c>
      <c r="S5" s="120">
        <v>935774</v>
      </c>
      <c r="T5" s="120">
        <v>891087</v>
      </c>
      <c r="U5" s="120">
        <v>795933</v>
      </c>
      <c r="V5" s="120">
        <v>704361</v>
      </c>
      <c r="W5" s="120">
        <v>645409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4648383</v>
      </c>
      <c r="C7" s="52">
        <v>4502732</v>
      </c>
      <c r="D7" s="52">
        <v>3993489</v>
      </c>
      <c r="E7" s="52">
        <v>3426999</v>
      </c>
      <c r="F7" s="52">
        <v>3097308</v>
      </c>
      <c r="G7" s="52">
        <v>2765685</v>
      </c>
      <c r="H7" s="52">
        <v>2485913</v>
      </c>
      <c r="I7" s="52">
        <v>2121004</v>
      </c>
      <c r="J7" s="52">
        <v>1847774</v>
      </c>
      <c r="K7" s="52">
        <v>1666446</v>
      </c>
      <c r="L7" s="52">
        <v>1494689</v>
      </c>
      <c r="M7" s="52">
        <v>1425406</v>
      </c>
      <c r="N7" s="52">
        <v>1317351</v>
      </c>
      <c r="O7" s="52">
        <v>1269067</v>
      </c>
      <c r="P7" s="52">
        <v>1196697</v>
      </c>
      <c r="Q7" s="52">
        <v>1128444</v>
      </c>
      <c r="R7" s="52">
        <v>1041673</v>
      </c>
      <c r="S7" s="52">
        <v>935774</v>
      </c>
      <c r="T7" s="52">
        <v>891087</v>
      </c>
      <c r="U7" s="52">
        <v>795933</v>
      </c>
      <c r="V7" s="52">
        <v>704361</v>
      </c>
      <c r="W7" s="52">
        <v>645409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410916</v>
      </c>
      <c r="C9" s="52">
        <v>441794</v>
      </c>
      <c r="D9" s="52">
        <v>474338</v>
      </c>
      <c r="E9" s="52">
        <v>458521</v>
      </c>
      <c r="F9" s="52">
        <v>392329</v>
      </c>
      <c r="G9" s="52">
        <v>356380</v>
      </c>
      <c r="H9" s="52">
        <v>288743</v>
      </c>
      <c r="I9" s="52">
        <v>253929</v>
      </c>
      <c r="J9" s="52">
        <v>231223</v>
      </c>
      <c r="K9" s="52">
        <v>228978</v>
      </c>
      <c r="L9" s="52">
        <v>281047</v>
      </c>
      <c r="M9" s="52">
        <v>354344</v>
      </c>
      <c r="N9" s="52">
        <v>465743</v>
      </c>
      <c r="O9" s="52">
        <v>469132</v>
      </c>
      <c r="P9" s="52">
        <v>519446</v>
      </c>
      <c r="Q9" s="52">
        <v>486618</v>
      </c>
      <c r="R9" s="52">
        <v>475904</v>
      </c>
      <c r="S9" s="52">
        <v>426124</v>
      </c>
      <c r="T9" s="52">
        <v>390327</v>
      </c>
      <c r="U9" s="52">
        <v>346610</v>
      </c>
      <c r="V9" s="52">
        <v>307250</v>
      </c>
      <c r="W9" s="52">
        <v>263297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2523425</v>
      </c>
      <c r="C11" s="52">
        <v>2417640</v>
      </c>
      <c r="D11" s="52">
        <v>2217767</v>
      </c>
      <c r="E11" s="52">
        <v>2046712</v>
      </c>
      <c r="F11" s="52">
        <v>1976620</v>
      </c>
      <c r="G11" s="52">
        <v>1847162</v>
      </c>
      <c r="H11" s="52">
        <v>1720178</v>
      </c>
      <c r="I11" s="52">
        <v>1541445</v>
      </c>
      <c r="J11" s="52">
        <v>1400765</v>
      </c>
      <c r="K11" s="52">
        <v>1253814</v>
      </c>
      <c r="L11" s="52">
        <v>1074372</v>
      </c>
      <c r="M11" s="52">
        <v>974411</v>
      </c>
      <c r="N11" s="52">
        <v>872067</v>
      </c>
      <c r="O11" s="52">
        <v>832765</v>
      </c>
      <c r="P11" s="52">
        <v>799121</v>
      </c>
      <c r="Q11" s="52">
        <v>758658</v>
      </c>
      <c r="R11" s="52">
        <v>714471</v>
      </c>
      <c r="S11" s="52">
        <v>663350</v>
      </c>
      <c r="T11" s="52">
        <v>652181</v>
      </c>
      <c r="U11" s="52">
        <v>600692</v>
      </c>
      <c r="V11" s="52">
        <v>555688</v>
      </c>
      <c r="W11" s="52">
        <v>551609</v>
      </c>
      <c r="DA11" s="63" t="s">
        <v>1078</v>
      </c>
    </row>
    <row r="12" spans="1:105" ht="12" customHeight="1" x14ac:dyDescent="0.25">
      <c r="A12" s="97" t="s">
        <v>137</v>
      </c>
      <c r="B12" s="52">
        <v>458</v>
      </c>
      <c r="C12" s="52">
        <v>494</v>
      </c>
      <c r="D12" s="52">
        <v>476</v>
      </c>
      <c r="E12" s="52">
        <v>484</v>
      </c>
      <c r="F12" s="52">
        <v>548</v>
      </c>
      <c r="G12" s="52">
        <v>753</v>
      </c>
      <c r="H12" s="52">
        <v>904</v>
      </c>
      <c r="I12" s="52">
        <v>1183</v>
      </c>
      <c r="J12" s="52">
        <v>1519</v>
      </c>
      <c r="K12" s="52">
        <v>1865</v>
      </c>
      <c r="L12" s="52">
        <v>2018</v>
      </c>
      <c r="M12" s="52">
        <v>2146</v>
      </c>
      <c r="N12" s="52">
        <v>2138</v>
      </c>
      <c r="O12" s="52">
        <v>2503</v>
      </c>
      <c r="P12" s="52">
        <v>2756</v>
      </c>
      <c r="Q12" s="52">
        <v>2895</v>
      </c>
      <c r="R12" s="52">
        <v>2815</v>
      </c>
      <c r="S12" s="52">
        <v>2503</v>
      </c>
      <c r="T12" s="52">
        <v>3219</v>
      </c>
      <c r="U12" s="52">
        <v>2977</v>
      </c>
      <c r="V12" s="52">
        <v>2872</v>
      </c>
      <c r="W12" s="52">
        <v>3631</v>
      </c>
      <c r="DA12" s="63" t="s">
        <v>1079</v>
      </c>
    </row>
    <row r="13" spans="1:105" ht="12" customHeight="1" x14ac:dyDescent="0.25">
      <c r="A13" s="97" t="s">
        <v>122</v>
      </c>
      <c r="B13" s="52">
        <v>2086772</v>
      </c>
      <c r="C13" s="52">
        <v>2044684</v>
      </c>
      <c r="D13" s="52">
        <v>1740565</v>
      </c>
      <c r="E13" s="52">
        <v>1352350</v>
      </c>
      <c r="F13" s="52">
        <v>1096813</v>
      </c>
      <c r="G13" s="52">
        <v>887793</v>
      </c>
      <c r="H13" s="52">
        <v>727919</v>
      </c>
      <c r="I13" s="52">
        <v>545465</v>
      </c>
      <c r="J13" s="52">
        <v>417033</v>
      </c>
      <c r="K13" s="52">
        <v>367405</v>
      </c>
      <c r="L13" s="52">
        <v>345883</v>
      </c>
      <c r="M13" s="52">
        <v>370728</v>
      </c>
      <c r="N13" s="52">
        <v>351710</v>
      </c>
      <c r="O13" s="52">
        <v>326728</v>
      </c>
      <c r="P13" s="52">
        <v>298692</v>
      </c>
      <c r="Q13" s="52">
        <v>278385</v>
      </c>
      <c r="R13" s="52">
        <v>247055</v>
      </c>
      <c r="S13" s="52">
        <v>203237</v>
      </c>
      <c r="T13" s="52">
        <v>174097</v>
      </c>
      <c r="U13" s="52">
        <v>132134</v>
      </c>
      <c r="V13" s="52">
        <v>95765</v>
      </c>
      <c r="W13" s="52">
        <v>58791</v>
      </c>
      <c r="DA13" s="63" t="s">
        <v>1080</v>
      </c>
    </row>
    <row r="14" spans="1:105" ht="12" customHeight="1" x14ac:dyDescent="0.25">
      <c r="A14" s="97" t="s">
        <v>121</v>
      </c>
      <c r="B14" s="52">
        <v>37728</v>
      </c>
      <c r="C14" s="52">
        <v>39914</v>
      </c>
      <c r="D14" s="52">
        <v>34681</v>
      </c>
      <c r="E14" s="52">
        <v>27453</v>
      </c>
      <c r="F14" s="52">
        <v>23327</v>
      </c>
      <c r="G14" s="52">
        <v>29977</v>
      </c>
      <c r="H14" s="52">
        <v>36912</v>
      </c>
      <c r="I14" s="52">
        <v>32911</v>
      </c>
      <c r="J14" s="52">
        <v>28457</v>
      </c>
      <c r="K14" s="52">
        <v>43362</v>
      </c>
      <c r="L14" s="52">
        <v>72416</v>
      </c>
      <c r="M14" s="52">
        <v>78121</v>
      </c>
      <c r="N14" s="52">
        <v>91436</v>
      </c>
      <c r="O14" s="52">
        <v>107071</v>
      </c>
      <c r="P14" s="52">
        <v>96128</v>
      </c>
      <c r="Q14" s="52">
        <v>88506</v>
      </c>
      <c r="R14" s="52">
        <v>77332</v>
      </c>
      <c r="S14" s="52">
        <v>66684</v>
      </c>
      <c r="T14" s="52">
        <v>61590</v>
      </c>
      <c r="U14" s="52">
        <v>60130</v>
      </c>
      <c r="V14" s="52">
        <v>50036</v>
      </c>
      <c r="W14" s="52">
        <v>31378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1853910</v>
      </c>
      <c r="C16" s="52">
        <v>1751362</v>
      </c>
      <c r="D16" s="52">
        <v>1541125</v>
      </c>
      <c r="E16" s="52">
        <v>1326522</v>
      </c>
      <c r="F16" s="52">
        <v>1205543</v>
      </c>
      <c r="G16" s="52">
        <v>1029829</v>
      </c>
      <c r="H16" s="52">
        <v>861402</v>
      </c>
      <c r="I16" s="52">
        <v>713938</v>
      </c>
      <c r="J16" s="52">
        <v>631019</v>
      </c>
      <c r="K16" s="52">
        <v>582797</v>
      </c>
      <c r="L16" s="52">
        <v>526195</v>
      </c>
      <c r="M16" s="52">
        <v>503072</v>
      </c>
      <c r="N16" s="52">
        <v>481732</v>
      </c>
      <c r="O16" s="52">
        <v>473387</v>
      </c>
      <c r="P16" s="52">
        <v>443879</v>
      </c>
      <c r="Q16" s="52">
        <v>412390</v>
      </c>
      <c r="R16" s="52">
        <v>375887</v>
      </c>
      <c r="S16" s="52">
        <v>321445</v>
      </c>
      <c r="T16" s="52">
        <v>298269</v>
      </c>
      <c r="U16" s="52">
        <v>256379</v>
      </c>
      <c r="V16" s="52">
        <v>220502</v>
      </c>
      <c r="W16" s="52">
        <v>199827</v>
      </c>
      <c r="DA16" s="63" t="s">
        <v>1082</v>
      </c>
    </row>
    <row r="17" spans="1:105" ht="12" customHeight="1" x14ac:dyDescent="0.25">
      <c r="A17" s="109" t="s">
        <v>120</v>
      </c>
      <c r="B17" s="36">
        <v>2794473</v>
      </c>
      <c r="C17" s="36">
        <v>2751370</v>
      </c>
      <c r="D17" s="36">
        <v>2452364</v>
      </c>
      <c r="E17" s="36">
        <v>2100477</v>
      </c>
      <c r="F17" s="36">
        <v>1891765</v>
      </c>
      <c r="G17" s="36">
        <v>1735856</v>
      </c>
      <c r="H17" s="36">
        <v>1624511</v>
      </c>
      <c r="I17" s="36">
        <v>1407066</v>
      </c>
      <c r="J17" s="36">
        <v>1216755</v>
      </c>
      <c r="K17" s="36">
        <v>1083649</v>
      </c>
      <c r="L17" s="36">
        <v>968494</v>
      </c>
      <c r="M17" s="36">
        <v>922334</v>
      </c>
      <c r="N17" s="36">
        <v>835619</v>
      </c>
      <c r="O17" s="36">
        <v>795680</v>
      </c>
      <c r="P17" s="36">
        <v>752818</v>
      </c>
      <c r="Q17" s="36">
        <v>716054</v>
      </c>
      <c r="R17" s="36">
        <v>665786</v>
      </c>
      <c r="S17" s="36">
        <v>614329</v>
      </c>
      <c r="T17" s="36">
        <v>592818</v>
      </c>
      <c r="U17" s="36">
        <v>539554</v>
      </c>
      <c r="V17" s="36">
        <v>483859</v>
      </c>
      <c r="W17" s="36">
        <v>445582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363155</v>
      </c>
      <c r="D21" s="52">
        <v>509243</v>
      </c>
      <c r="E21" s="52">
        <v>566490</v>
      </c>
      <c r="F21" s="52">
        <v>329691</v>
      </c>
      <c r="G21" s="52">
        <v>331623</v>
      </c>
      <c r="H21" s="52">
        <v>279773</v>
      </c>
      <c r="I21" s="52">
        <v>364909</v>
      </c>
      <c r="J21" s="52">
        <v>273230</v>
      </c>
      <c r="K21" s="52">
        <v>328168</v>
      </c>
      <c r="L21" s="52">
        <v>363190</v>
      </c>
      <c r="M21" s="52">
        <v>363453</v>
      </c>
      <c r="N21" s="52">
        <v>364234</v>
      </c>
      <c r="O21" s="52">
        <v>307180</v>
      </c>
      <c r="P21" s="52">
        <v>72371</v>
      </c>
      <c r="Q21" s="52">
        <v>68255</v>
      </c>
      <c r="R21" s="52">
        <v>86771</v>
      </c>
      <c r="S21" s="52">
        <v>105901</v>
      </c>
      <c r="T21" s="52">
        <v>44687</v>
      </c>
      <c r="U21" s="52">
        <v>95155</v>
      </c>
      <c r="V21" s="52">
        <v>91573</v>
      </c>
      <c r="W21" s="52">
        <v>58953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64206</v>
      </c>
      <c r="D23" s="52">
        <v>64390</v>
      </c>
      <c r="E23" s="52">
        <v>65696</v>
      </c>
      <c r="F23" s="52">
        <v>78085</v>
      </c>
      <c r="G23" s="52">
        <v>77823</v>
      </c>
      <c r="H23" s="52">
        <v>83467</v>
      </c>
      <c r="I23" s="52">
        <v>55021</v>
      </c>
      <c r="J23" s="52">
        <v>43821</v>
      </c>
      <c r="K23" s="52">
        <v>68801</v>
      </c>
      <c r="L23" s="52">
        <v>53784</v>
      </c>
      <c r="M23" s="52">
        <v>50841</v>
      </c>
      <c r="N23" s="52">
        <v>33292</v>
      </c>
      <c r="O23" s="52">
        <v>160776</v>
      </c>
      <c r="P23" s="52">
        <v>41730</v>
      </c>
      <c r="Q23" s="52">
        <v>50595</v>
      </c>
      <c r="R23" s="52">
        <v>39773</v>
      </c>
      <c r="S23" s="52">
        <v>83318</v>
      </c>
      <c r="T23" s="52">
        <v>79388</v>
      </c>
      <c r="U23" s="52">
        <v>87251</v>
      </c>
      <c r="V23" s="52">
        <v>91429</v>
      </c>
      <c r="W23" s="52">
        <v>81311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197143</v>
      </c>
      <c r="D25" s="52">
        <v>202691</v>
      </c>
      <c r="E25" s="52">
        <v>206242</v>
      </c>
      <c r="F25" s="52">
        <v>184226</v>
      </c>
      <c r="G25" s="52">
        <v>198048</v>
      </c>
      <c r="H25" s="52">
        <v>199013</v>
      </c>
      <c r="I25" s="52">
        <v>200803</v>
      </c>
      <c r="J25" s="52">
        <v>227101</v>
      </c>
      <c r="K25" s="52">
        <v>262982</v>
      </c>
      <c r="L25" s="52">
        <v>315329</v>
      </c>
      <c r="M25" s="52">
        <v>270914</v>
      </c>
      <c r="N25" s="52">
        <v>265947</v>
      </c>
      <c r="O25" s="52">
        <v>214290</v>
      </c>
      <c r="P25" s="52">
        <v>80363</v>
      </c>
      <c r="Q25" s="52">
        <v>96143</v>
      </c>
      <c r="R25" s="52">
        <v>109084</v>
      </c>
      <c r="S25" s="52">
        <v>127464</v>
      </c>
      <c r="T25" s="52">
        <v>22680</v>
      </c>
      <c r="U25" s="52">
        <v>98821</v>
      </c>
      <c r="V25" s="52">
        <v>86899</v>
      </c>
      <c r="W25" s="52">
        <v>36540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36</v>
      </c>
      <c r="D26" s="52">
        <v>36</v>
      </c>
      <c r="E26" s="52">
        <v>37</v>
      </c>
      <c r="F26" s="52">
        <v>34</v>
      </c>
      <c r="G26" s="52">
        <v>37</v>
      </c>
      <c r="H26" s="52">
        <v>37</v>
      </c>
      <c r="I26" s="52">
        <v>40</v>
      </c>
      <c r="J26" s="52">
        <v>57</v>
      </c>
      <c r="K26" s="52">
        <v>97</v>
      </c>
      <c r="L26" s="52">
        <v>177</v>
      </c>
      <c r="M26" s="52">
        <v>187</v>
      </c>
      <c r="N26" s="52">
        <v>214</v>
      </c>
      <c r="O26" s="52">
        <v>314</v>
      </c>
      <c r="P26" s="52">
        <v>198</v>
      </c>
      <c r="Q26" s="52">
        <v>249</v>
      </c>
      <c r="R26" s="52">
        <v>321</v>
      </c>
      <c r="S26" s="52">
        <v>409</v>
      </c>
      <c r="T26" s="52">
        <v>43</v>
      </c>
      <c r="U26" s="52">
        <v>242</v>
      </c>
      <c r="V26" s="52">
        <v>218</v>
      </c>
      <c r="W26" s="52">
        <v>174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326058</v>
      </c>
      <c r="D27" s="52">
        <v>333562</v>
      </c>
      <c r="E27" s="52">
        <v>388215</v>
      </c>
      <c r="F27" s="52">
        <v>301899</v>
      </c>
      <c r="G27" s="52">
        <v>346133</v>
      </c>
      <c r="H27" s="52">
        <v>346605</v>
      </c>
      <c r="I27" s="52">
        <v>182454</v>
      </c>
      <c r="J27" s="52">
        <v>128433</v>
      </c>
      <c r="K27" s="52">
        <v>100470</v>
      </c>
      <c r="L27" s="52">
        <v>58085</v>
      </c>
      <c r="M27" s="52">
        <v>86686</v>
      </c>
      <c r="N27" s="52">
        <v>93146</v>
      </c>
      <c r="O27" s="52">
        <v>89553</v>
      </c>
      <c r="P27" s="52">
        <v>28037</v>
      </c>
      <c r="Q27" s="52">
        <v>20307</v>
      </c>
      <c r="R27" s="52">
        <v>31735</v>
      </c>
      <c r="S27" s="52">
        <v>57567</v>
      </c>
      <c r="T27" s="52">
        <v>60771</v>
      </c>
      <c r="U27" s="52">
        <v>66843</v>
      </c>
      <c r="V27" s="52">
        <v>41601</v>
      </c>
      <c r="W27" s="52">
        <v>36974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5895</v>
      </c>
      <c r="D28" s="52">
        <v>6108</v>
      </c>
      <c r="E28" s="52">
        <v>7228</v>
      </c>
      <c r="F28" s="52">
        <v>5644</v>
      </c>
      <c r="G28" s="52">
        <v>6468</v>
      </c>
      <c r="H28" s="52">
        <v>6503</v>
      </c>
      <c r="I28" s="52">
        <v>4001</v>
      </c>
      <c r="J28" s="52">
        <v>4454</v>
      </c>
      <c r="K28" s="52">
        <v>4695</v>
      </c>
      <c r="L28" s="52">
        <v>3954</v>
      </c>
      <c r="M28" s="52">
        <v>6816</v>
      </c>
      <c r="N28" s="52">
        <v>8061</v>
      </c>
      <c r="O28" s="52">
        <v>9643</v>
      </c>
      <c r="P28" s="52">
        <v>10943</v>
      </c>
      <c r="Q28" s="52">
        <v>7622</v>
      </c>
      <c r="R28" s="52">
        <v>11456</v>
      </c>
      <c r="S28" s="52">
        <v>20640</v>
      </c>
      <c r="T28" s="52">
        <v>20929</v>
      </c>
      <c r="U28" s="52">
        <v>14032</v>
      </c>
      <c r="V28" s="52">
        <v>14002</v>
      </c>
      <c r="W28" s="52">
        <v>18658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289673</v>
      </c>
      <c r="D30" s="52">
        <v>292392</v>
      </c>
      <c r="E30" s="52">
        <v>297563</v>
      </c>
      <c r="F30" s="52">
        <v>300553</v>
      </c>
      <c r="G30" s="52">
        <v>307177</v>
      </c>
      <c r="H30" s="52">
        <v>318176</v>
      </c>
      <c r="I30" s="52">
        <v>169561</v>
      </c>
      <c r="J30" s="52">
        <v>112113</v>
      </c>
      <c r="K30" s="52">
        <v>138600</v>
      </c>
      <c r="L30" s="52">
        <v>130364</v>
      </c>
      <c r="M30" s="52">
        <v>129986</v>
      </c>
      <c r="N30" s="52">
        <v>125964</v>
      </c>
      <c r="O30" s="52">
        <v>98403</v>
      </c>
      <c r="P30" s="52">
        <v>35625</v>
      </c>
      <c r="Q30" s="52">
        <v>46379</v>
      </c>
      <c r="R30" s="52">
        <v>66723</v>
      </c>
      <c r="S30" s="52">
        <v>89553</v>
      </c>
      <c r="T30" s="52">
        <v>76443</v>
      </c>
      <c r="U30" s="52">
        <v>84155</v>
      </c>
      <c r="V30" s="52">
        <v>69827</v>
      </c>
      <c r="W30" s="52">
        <v>43219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436636</v>
      </c>
      <c r="D31" s="36">
        <v>442353</v>
      </c>
      <c r="E31" s="36">
        <v>453171</v>
      </c>
      <c r="F31" s="36">
        <v>458969</v>
      </c>
      <c r="G31" s="36">
        <v>471106</v>
      </c>
      <c r="H31" s="36">
        <v>490070</v>
      </c>
      <c r="I31" s="36">
        <v>274709</v>
      </c>
      <c r="J31" s="36">
        <v>212240</v>
      </c>
      <c r="K31" s="36">
        <v>261692</v>
      </c>
      <c r="L31" s="36">
        <v>234540</v>
      </c>
      <c r="M31" s="36">
        <v>239646</v>
      </c>
      <c r="N31" s="36">
        <v>254232</v>
      </c>
      <c r="O31" s="36">
        <v>228809</v>
      </c>
      <c r="P31" s="36">
        <v>53241</v>
      </c>
      <c r="Q31" s="36">
        <v>70623</v>
      </c>
      <c r="R31" s="36">
        <v>100011</v>
      </c>
      <c r="S31" s="36">
        <v>145557</v>
      </c>
      <c r="T31" s="36">
        <v>132117</v>
      </c>
      <c r="U31" s="36">
        <v>153862</v>
      </c>
      <c r="V31" s="36">
        <v>130590</v>
      </c>
      <c r="W31" s="36">
        <v>90993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217504</v>
      </c>
      <c r="D35" s="52">
        <v>0</v>
      </c>
      <c r="E35" s="52">
        <v>0</v>
      </c>
      <c r="F35" s="52">
        <v>0</v>
      </c>
      <c r="G35" s="52">
        <v>0</v>
      </c>
      <c r="H35" s="52">
        <v>1</v>
      </c>
      <c r="I35" s="52">
        <v>0</v>
      </c>
      <c r="J35" s="52">
        <v>0</v>
      </c>
      <c r="K35" s="52">
        <v>146840</v>
      </c>
      <c r="L35" s="52">
        <v>191433</v>
      </c>
      <c r="M35" s="52">
        <v>294170</v>
      </c>
      <c r="N35" s="52">
        <v>256179</v>
      </c>
      <c r="O35" s="52">
        <v>258896</v>
      </c>
      <c r="P35" s="52">
        <v>1</v>
      </c>
      <c r="Q35" s="52">
        <v>2</v>
      </c>
      <c r="R35" s="52">
        <v>0</v>
      </c>
      <c r="S35" s="52">
        <v>2</v>
      </c>
      <c r="T35" s="52">
        <v>0</v>
      </c>
      <c r="U35" s="52">
        <v>1</v>
      </c>
      <c r="V35" s="52">
        <v>1</v>
      </c>
      <c r="W35" s="52">
        <v>1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95084</v>
      </c>
      <c r="D37" s="52">
        <v>96934</v>
      </c>
      <c r="E37" s="52">
        <v>49879</v>
      </c>
      <c r="F37" s="52">
        <v>11893</v>
      </c>
      <c r="G37" s="52">
        <v>41874</v>
      </c>
      <c r="H37" s="52">
        <v>15830</v>
      </c>
      <c r="I37" s="52">
        <v>20207</v>
      </c>
      <c r="J37" s="52">
        <v>21115</v>
      </c>
      <c r="K37" s="52">
        <v>66556</v>
      </c>
      <c r="L37" s="52">
        <v>105853</v>
      </c>
      <c r="M37" s="52">
        <v>124138</v>
      </c>
      <c r="N37" s="52">
        <v>144691</v>
      </c>
      <c r="O37" s="52">
        <v>164165</v>
      </c>
      <c r="P37" s="52">
        <v>92044</v>
      </c>
      <c r="Q37" s="52">
        <v>17767</v>
      </c>
      <c r="R37" s="52">
        <v>29059</v>
      </c>
      <c r="S37" s="52">
        <v>33538</v>
      </c>
      <c r="T37" s="52">
        <v>43591</v>
      </c>
      <c r="U37" s="52">
        <v>43534</v>
      </c>
      <c r="V37" s="52">
        <v>52069</v>
      </c>
      <c r="W37" s="52">
        <v>37358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91358</v>
      </c>
      <c r="D39" s="52">
        <v>2818</v>
      </c>
      <c r="E39" s="52">
        <v>35187</v>
      </c>
      <c r="F39" s="52">
        <v>114134</v>
      </c>
      <c r="G39" s="52">
        <v>68590</v>
      </c>
      <c r="H39" s="52">
        <v>72029</v>
      </c>
      <c r="I39" s="52">
        <v>22070</v>
      </c>
      <c r="J39" s="52">
        <v>86421</v>
      </c>
      <c r="K39" s="52">
        <v>116031</v>
      </c>
      <c r="L39" s="52">
        <v>135887</v>
      </c>
      <c r="M39" s="52">
        <v>170953</v>
      </c>
      <c r="N39" s="52">
        <v>163603</v>
      </c>
      <c r="O39" s="52">
        <v>174988</v>
      </c>
      <c r="P39" s="52">
        <v>46719</v>
      </c>
      <c r="Q39" s="52">
        <v>55680</v>
      </c>
      <c r="R39" s="52">
        <v>64897</v>
      </c>
      <c r="S39" s="52">
        <v>76343</v>
      </c>
      <c r="T39" s="52">
        <v>11511</v>
      </c>
      <c r="U39" s="52">
        <v>47332</v>
      </c>
      <c r="V39" s="52">
        <v>41895</v>
      </c>
      <c r="W39" s="52">
        <v>32461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72</v>
      </c>
      <c r="D40" s="52">
        <v>18</v>
      </c>
      <c r="E40" s="52">
        <v>45</v>
      </c>
      <c r="F40" s="52">
        <v>98</v>
      </c>
      <c r="G40" s="52">
        <v>242</v>
      </c>
      <c r="H40" s="52">
        <v>188</v>
      </c>
      <c r="I40" s="52">
        <v>319</v>
      </c>
      <c r="J40" s="52">
        <v>393</v>
      </c>
      <c r="K40" s="52">
        <v>443</v>
      </c>
      <c r="L40" s="52">
        <v>330</v>
      </c>
      <c r="M40" s="52">
        <v>315</v>
      </c>
      <c r="N40" s="52">
        <v>206</v>
      </c>
      <c r="O40" s="52">
        <v>679</v>
      </c>
      <c r="P40" s="52">
        <v>451</v>
      </c>
      <c r="Q40" s="52">
        <v>388</v>
      </c>
      <c r="R40" s="52">
        <v>241</v>
      </c>
      <c r="S40" s="52">
        <v>97</v>
      </c>
      <c r="T40" s="52">
        <v>759</v>
      </c>
      <c r="U40" s="52">
        <v>0</v>
      </c>
      <c r="V40" s="52">
        <v>113</v>
      </c>
      <c r="W40" s="52">
        <v>933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283970</v>
      </c>
      <c r="D41" s="52">
        <v>29443</v>
      </c>
      <c r="E41" s="52">
        <v>0</v>
      </c>
      <c r="F41" s="52">
        <v>46362</v>
      </c>
      <c r="G41" s="52">
        <v>137113</v>
      </c>
      <c r="H41" s="52">
        <v>186731</v>
      </c>
      <c r="I41" s="52">
        <v>0</v>
      </c>
      <c r="J41" s="52">
        <v>1</v>
      </c>
      <c r="K41" s="52">
        <v>50842</v>
      </c>
      <c r="L41" s="52">
        <v>36563</v>
      </c>
      <c r="M41" s="52">
        <v>111531</v>
      </c>
      <c r="N41" s="52">
        <v>74128</v>
      </c>
      <c r="O41" s="52">
        <v>64571</v>
      </c>
      <c r="P41" s="52">
        <v>1</v>
      </c>
      <c r="Q41" s="52">
        <v>0</v>
      </c>
      <c r="R41" s="52">
        <v>405</v>
      </c>
      <c r="S41" s="52">
        <v>13749</v>
      </c>
      <c r="T41" s="52">
        <v>31631</v>
      </c>
      <c r="U41" s="52">
        <v>24880</v>
      </c>
      <c r="V41" s="52">
        <v>5232</v>
      </c>
      <c r="W41" s="52">
        <v>0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8081</v>
      </c>
      <c r="D42" s="52">
        <v>875</v>
      </c>
      <c r="E42" s="52">
        <v>0</v>
      </c>
      <c r="F42" s="52">
        <v>1518</v>
      </c>
      <c r="G42" s="52">
        <v>13118</v>
      </c>
      <c r="H42" s="52">
        <v>13438</v>
      </c>
      <c r="I42" s="52">
        <v>0</v>
      </c>
      <c r="J42" s="52">
        <v>0</v>
      </c>
      <c r="K42" s="52">
        <v>19600</v>
      </c>
      <c r="L42" s="52">
        <v>33008</v>
      </c>
      <c r="M42" s="52">
        <v>12521</v>
      </c>
      <c r="N42" s="52">
        <v>21376</v>
      </c>
      <c r="O42" s="52">
        <v>25278</v>
      </c>
      <c r="P42" s="52">
        <v>0</v>
      </c>
      <c r="Q42" s="52">
        <v>0</v>
      </c>
      <c r="R42" s="52">
        <v>282</v>
      </c>
      <c r="S42" s="52">
        <v>9992</v>
      </c>
      <c r="T42" s="52">
        <v>15835</v>
      </c>
      <c r="U42" s="52">
        <v>12572</v>
      </c>
      <c r="V42" s="52">
        <v>3908</v>
      </c>
      <c r="W42" s="52">
        <v>0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187125</v>
      </c>
      <c r="D44" s="52">
        <v>82155</v>
      </c>
      <c r="E44" s="52">
        <v>82960</v>
      </c>
      <c r="F44" s="52">
        <v>179574</v>
      </c>
      <c r="G44" s="52">
        <v>131463</v>
      </c>
      <c r="H44" s="52">
        <v>149749</v>
      </c>
      <c r="I44" s="52">
        <v>22097</v>
      </c>
      <c r="J44" s="52">
        <v>29194</v>
      </c>
      <c r="K44" s="52">
        <v>90378</v>
      </c>
      <c r="L44" s="52">
        <v>73762</v>
      </c>
      <c r="M44" s="52">
        <v>106863</v>
      </c>
      <c r="N44" s="52">
        <v>104624</v>
      </c>
      <c r="O44" s="52">
        <v>90058</v>
      </c>
      <c r="P44" s="52">
        <v>6117</v>
      </c>
      <c r="Q44" s="52">
        <v>14890</v>
      </c>
      <c r="R44" s="52">
        <v>30220</v>
      </c>
      <c r="S44" s="52">
        <v>35111</v>
      </c>
      <c r="T44" s="52">
        <v>53267</v>
      </c>
      <c r="U44" s="52">
        <v>42265</v>
      </c>
      <c r="V44" s="52">
        <v>33950</v>
      </c>
      <c r="W44" s="52">
        <v>22544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393533</v>
      </c>
      <c r="D45" s="36">
        <v>143347</v>
      </c>
      <c r="E45" s="36">
        <v>101284</v>
      </c>
      <c r="F45" s="36">
        <v>250257</v>
      </c>
      <c r="G45" s="36">
        <v>315197</v>
      </c>
      <c r="H45" s="36">
        <v>378725</v>
      </c>
      <c r="I45" s="36">
        <v>57264</v>
      </c>
      <c r="J45" s="36">
        <v>21929</v>
      </c>
      <c r="K45" s="36">
        <v>128586</v>
      </c>
      <c r="L45" s="36">
        <v>119385</v>
      </c>
      <c r="M45" s="36">
        <v>193486</v>
      </c>
      <c r="N45" s="36">
        <v>167517</v>
      </c>
      <c r="O45" s="36">
        <v>188870</v>
      </c>
      <c r="P45" s="36">
        <v>10379</v>
      </c>
      <c r="Q45" s="36">
        <v>33859</v>
      </c>
      <c r="R45" s="36">
        <v>49743</v>
      </c>
      <c r="S45" s="36">
        <v>94100</v>
      </c>
      <c r="T45" s="36">
        <v>110606</v>
      </c>
      <c r="U45" s="36">
        <v>100598</v>
      </c>
      <c r="V45" s="36">
        <v>74895</v>
      </c>
      <c r="W45" s="36">
        <v>52716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68614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52851</v>
      </c>
      <c r="L49" s="52">
        <v>60151</v>
      </c>
      <c r="M49" s="52">
        <v>97740</v>
      </c>
      <c r="N49" s="52">
        <v>76734</v>
      </c>
      <c r="O49" s="52">
        <v>80183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18036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27264</v>
      </c>
      <c r="L51" s="52">
        <v>18124</v>
      </c>
      <c r="M51" s="52">
        <v>30071</v>
      </c>
      <c r="N51" s="52">
        <v>36374</v>
      </c>
      <c r="O51" s="52">
        <v>41698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1392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31981</v>
      </c>
      <c r="L53" s="52">
        <v>38198</v>
      </c>
      <c r="M53" s="52">
        <v>56418</v>
      </c>
      <c r="N53" s="52">
        <v>48067</v>
      </c>
      <c r="O53" s="52">
        <v>52153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1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122</v>
      </c>
      <c r="L54" s="52">
        <v>93</v>
      </c>
      <c r="M54" s="52">
        <v>105</v>
      </c>
      <c r="N54" s="52">
        <v>61</v>
      </c>
      <c r="O54" s="52">
        <v>203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65361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14975</v>
      </c>
      <c r="L55" s="52">
        <v>11489</v>
      </c>
      <c r="M55" s="52">
        <v>37057</v>
      </c>
      <c r="N55" s="52">
        <v>22203</v>
      </c>
      <c r="O55" s="52">
        <v>19998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1860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5773</v>
      </c>
      <c r="L56" s="52">
        <v>10371</v>
      </c>
      <c r="M56" s="52">
        <v>4160</v>
      </c>
      <c r="N56" s="52">
        <v>6403</v>
      </c>
      <c r="O56" s="52">
        <v>7829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22112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21815</v>
      </c>
      <c r="L58" s="52">
        <v>22971</v>
      </c>
      <c r="M58" s="52">
        <v>34776</v>
      </c>
      <c r="N58" s="52">
        <v>29499</v>
      </c>
      <c r="O58" s="52">
        <v>25889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46502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31036</v>
      </c>
      <c r="L59" s="36">
        <v>37180</v>
      </c>
      <c r="M59" s="36">
        <v>62964</v>
      </c>
      <c r="N59" s="36">
        <v>47235</v>
      </c>
      <c r="O59" s="36">
        <v>54294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148890</v>
      </c>
      <c r="D63" s="52">
        <v>0</v>
      </c>
      <c r="E63" s="52">
        <v>0</v>
      </c>
      <c r="F63" s="52">
        <v>0</v>
      </c>
      <c r="G63" s="52">
        <v>0</v>
      </c>
      <c r="H63" s="52">
        <v>1</v>
      </c>
      <c r="I63" s="52">
        <v>0</v>
      </c>
      <c r="J63" s="52">
        <v>0</v>
      </c>
      <c r="K63" s="52">
        <v>93989</v>
      </c>
      <c r="L63" s="52">
        <v>131282</v>
      </c>
      <c r="M63" s="52">
        <v>196430</v>
      </c>
      <c r="N63" s="52">
        <v>179445</v>
      </c>
      <c r="O63" s="52">
        <v>178713</v>
      </c>
      <c r="P63" s="52">
        <v>1</v>
      </c>
      <c r="Q63" s="52">
        <v>2</v>
      </c>
      <c r="R63" s="52">
        <v>0</v>
      </c>
      <c r="S63" s="52">
        <v>2</v>
      </c>
      <c r="T63" s="52">
        <v>0</v>
      </c>
      <c r="U63" s="52">
        <v>1</v>
      </c>
      <c r="V63" s="52">
        <v>1</v>
      </c>
      <c r="W63" s="52">
        <v>1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77048</v>
      </c>
      <c r="D65" s="52">
        <v>96934</v>
      </c>
      <c r="E65" s="52">
        <v>49879</v>
      </c>
      <c r="F65" s="52">
        <v>11893</v>
      </c>
      <c r="G65" s="52">
        <v>41874</v>
      </c>
      <c r="H65" s="52">
        <v>15830</v>
      </c>
      <c r="I65" s="52">
        <v>20207</v>
      </c>
      <c r="J65" s="52">
        <v>21115</v>
      </c>
      <c r="K65" s="52">
        <v>39292</v>
      </c>
      <c r="L65" s="52">
        <v>87729</v>
      </c>
      <c r="M65" s="52">
        <v>94067</v>
      </c>
      <c r="N65" s="52">
        <v>108317</v>
      </c>
      <c r="O65" s="52">
        <v>122467</v>
      </c>
      <c r="P65" s="52">
        <v>92044</v>
      </c>
      <c r="Q65" s="52">
        <v>17767</v>
      </c>
      <c r="R65" s="52">
        <v>29059</v>
      </c>
      <c r="S65" s="52">
        <v>33538</v>
      </c>
      <c r="T65" s="52">
        <v>43591</v>
      </c>
      <c r="U65" s="52">
        <v>43534</v>
      </c>
      <c r="V65" s="52">
        <v>52069</v>
      </c>
      <c r="W65" s="52">
        <v>37358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89966</v>
      </c>
      <c r="D67" s="52">
        <f t="shared" si="0"/>
        <v>2818</v>
      </c>
      <c r="E67" s="52">
        <f t="shared" si="0"/>
        <v>35187</v>
      </c>
      <c r="F67" s="52">
        <f t="shared" si="0"/>
        <v>114134</v>
      </c>
      <c r="G67" s="52">
        <f t="shared" si="0"/>
        <v>68590</v>
      </c>
      <c r="H67" s="52">
        <f t="shared" si="0"/>
        <v>72029</v>
      </c>
      <c r="I67" s="52">
        <f t="shared" si="0"/>
        <v>22070</v>
      </c>
      <c r="J67" s="52">
        <f t="shared" si="0"/>
        <v>86421</v>
      </c>
      <c r="K67" s="52">
        <f t="shared" si="0"/>
        <v>84050</v>
      </c>
      <c r="L67" s="52">
        <f t="shared" si="0"/>
        <v>97689</v>
      </c>
      <c r="M67" s="52">
        <f t="shared" si="0"/>
        <v>114535</v>
      </c>
      <c r="N67" s="52">
        <f t="shared" si="0"/>
        <v>115536</v>
      </c>
      <c r="O67" s="52">
        <f t="shared" si="0"/>
        <v>122835</v>
      </c>
      <c r="P67" s="52">
        <f t="shared" si="0"/>
        <v>46719</v>
      </c>
      <c r="Q67" s="52">
        <f t="shared" si="0"/>
        <v>55680</v>
      </c>
      <c r="R67" s="52">
        <f t="shared" ref="R67:V67" si="1">R39-R53</f>
        <v>64897</v>
      </c>
      <c r="S67" s="52">
        <f t="shared" si="1"/>
        <v>76343</v>
      </c>
      <c r="T67" s="52">
        <f t="shared" si="1"/>
        <v>11511</v>
      </c>
      <c r="U67" s="52">
        <f t="shared" si="1"/>
        <v>47332</v>
      </c>
      <c r="V67" s="52">
        <f t="shared" si="1"/>
        <v>41895</v>
      </c>
      <c r="W67" s="52">
        <f t="shared" ref="W67" si="2">W39-W53</f>
        <v>32461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71</v>
      </c>
      <c r="D68" s="52">
        <f t="shared" si="3"/>
        <v>18</v>
      </c>
      <c r="E68" s="52">
        <f t="shared" si="3"/>
        <v>45</v>
      </c>
      <c r="F68" s="52">
        <f t="shared" si="3"/>
        <v>98</v>
      </c>
      <c r="G68" s="52">
        <f t="shared" si="3"/>
        <v>242</v>
      </c>
      <c r="H68" s="52">
        <f t="shared" si="3"/>
        <v>188</v>
      </c>
      <c r="I68" s="52">
        <f t="shared" si="3"/>
        <v>319</v>
      </c>
      <c r="J68" s="52">
        <f t="shared" si="3"/>
        <v>393</v>
      </c>
      <c r="K68" s="52">
        <f t="shared" si="3"/>
        <v>321</v>
      </c>
      <c r="L68" s="52">
        <f t="shared" si="3"/>
        <v>237</v>
      </c>
      <c r="M68" s="52">
        <f t="shared" si="3"/>
        <v>210</v>
      </c>
      <c r="N68" s="52">
        <f t="shared" si="3"/>
        <v>145</v>
      </c>
      <c r="O68" s="52">
        <f t="shared" si="3"/>
        <v>476</v>
      </c>
      <c r="P68" s="52">
        <f t="shared" si="3"/>
        <v>451</v>
      </c>
      <c r="Q68" s="52">
        <f t="shared" si="3"/>
        <v>388</v>
      </c>
      <c r="R68" s="52">
        <f t="shared" ref="R68:V68" si="4">R40-R54</f>
        <v>241</v>
      </c>
      <c r="S68" s="52">
        <f t="shared" si="4"/>
        <v>97</v>
      </c>
      <c r="T68" s="52">
        <f t="shared" si="4"/>
        <v>759</v>
      </c>
      <c r="U68" s="52">
        <f t="shared" si="4"/>
        <v>0</v>
      </c>
      <c r="V68" s="52">
        <f t="shared" si="4"/>
        <v>113</v>
      </c>
      <c r="W68" s="52">
        <f t="shared" ref="W68" si="5">W40-W54</f>
        <v>933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218609</v>
      </c>
      <c r="D69" s="52">
        <f t="shared" si="6"/>
        <v>29443</v>
      </c>
      <c r="E69" s="52">
        <f t="shared" si="6"/>
        <v>0</v>
      </c>
      <c r="F69" s="52">
        <f t="shared" si="6"/>
        <v>46362</v>
      </c>
      <c r="G69" s="52">
        <f t="shared" si="6"/>
        <v>137113</v>
      </c>
      <c r="H69" s="52">
        <f t="shared" si="6"/>
        <v>186731</v>
      </c>
      <c r="I69" s="52">
        <f t="shared" si="6"/>
        <v>0</v>
      </c>
      <c r="J69" s="52">
        <f t="shared" si="6"/>
        <v>1</v>
      </c>
      <c r="K69" s="52">
        <f t="shared" si="6"/>
        <v>35867</v>
      </c>
      <c r="L69" s="52">
        <f t="shared" si="6"/>
        <v>25074</v>
      </c>
      <c r="M69" s="52">
        <f t="shared" si="6"/>
        <v>74474</v>
      </c>
      <c r="N69" s="52">
        <f t="shared" si="6"/>
        <v>51925</v>
      </c>
      <c r="O69" s="52">
        <f t="shared" si="6"/>
        <v>44573</v>
      </c>
      <c r="P69" s="52">
        <f t="shared" si="6"/>
        <v>1</v>
      </c>
      <c r="Q69" s="52">
        <f t="shared" si="6"/>
        <v>0</v>
      </c>
      <c r="R69" s="52">
        <f t="shared" ref="R69:V69" si="7">R41-R55</f>
        <v>405</v>
      </c>
      <c r="S69" s="52">
        <f t="shared" si="7"/>
        <v>13749</v>
      </c>
      <c r="T69" s="52">
        <f t="shared" si="7"/>
        <v>31631</v>
      </c>
      <c r="U69" s="52">
        <f t="shared" si="7"/>
        <v>24880</v>
      </c>
      <c r="V69" s="52">
        <f t="shared" si="7"/>
        <v>5232</v>
      </c>
      <c r="W69" s="52">
        <f t="shared" ref="W69" si="8">W41-W55</f>
        <v>0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6221</v>
      </c>
      <c r="D70" s="52">
        <f t="shared" si="9"/>
        <v>875</v>
      </c>
      <c r="E70" s="52">
        <f t="shared" si="9"/>
        <v>0</v>
      </c>
      <c r="F70" s="52">
        <f t="shared" si="9"/>
        <v>1518</v>
      </c>
      <c r="G70" s="52">
        <f t="shared" si="9"/>
        <v>13118</v>
      </c>
      <c r="H70" s="52">
        <f t="shared" si="9"/>
        <v>13438</v>
      </c>
      <c r="I70" s="52">
        <f t="shared" si="9"/>
        <v>0</v>
      </c>
      <c r="J70" s="52">
        <f t="shared" si="9"/>
        <v>0</v>
      </c>
      <c r="K70" s="52">
        <f t="shared" si="9"/>
        <v>13827</v>
      </c>
      <c r="L70" s="52">
        <f t="shared" si="9"/>
        <v>22637</v>
      </c>
      <c r="M70" s="52">
        <f t="shared" si="9"/>
        <v>8361</v>
      </c>
      <c r="N70" s="52">
        <f t="shared" si="9"/>
        <v>14973</v>
      </c>
      <c r="O70" s="52">
        <f t="shared" si="9"/>
        <v>17449</v>
      </c>
      <c r="P70" s="52">
        <f t="shared" si="9"/>
        <v>0</v>
      </c>
      <c r="Q70" s="52">
        <f t="shared" si="9"/>
        <v>0</v>
      </c>
      <c r="R70" s="52">
        <f t="shared" ref="R70:V70" si="10">R42-R56</f>
        <v>282</v>
      </c>
      <c r="S70" s="52">
        <f t="shared" si="10"/>
        <v>9992</v>
      </c>
      <c r="T70" s="52">
        <f t="shared" si="10"/>
        <v>15835</v>
      </c>
      <c r="U70" s="52">
        <f t="shared" si="10"/>
        <v>12572</v>
      </c>
      <c r="V70" s="52">
        <f t="shared" si="10"/>
        <v>3908</v>
      </c>
      <c r="W70" s="52">
        <f t="shared" ref="W70" si="11">W42-W56</f>
        <v>0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165013</v>
      </c>
      <c r="D72" s="52">
        <v>82155</v>
      </c>
      <c r="E72" s="52">
        <v>82960</v>
      </c>
      <c r="F72" s="52">
        <v>179574</v>
      </c>
      <c r="G72" s="52">
        <v>131463</v>
      </c>
      <c r="H72" s="52">
        <v>149749</v>
      </c>
      <c r="I72" s="52">
        <v>22097</v>
      </c>
      <c r="J72" s="52">
        <v>29194</v>
      </c>
      <c r="K72" s="52">
        <v>68563</v>
      </c>
      <c r="L72" s="52">
        <v>50791</v>
      </c>
      <c r="M72" s="52">
        <v>72087</v>
      </c>
      <c r="N72" s="52">
        <v>75125</v>
      </c>
      <c r="O72" s="52">
        <v>64169</v>
      </c>
      <c r="P72" s="52">
        <v>6117</v>
      </c>
      <c r="Q72" s="52">
        <v>14890</v>
      </c>
      <c r="R72" s="52">
        <v>30220</v>
      </c>
      <c r="S72" s="52">
        <v>35111</v>
      </c>
      <c r="T72" s="52">
        <v>53267</v>
      </c>
      <c r="U72" s="52">
        <v>42265</v>
      </c>
      <c r="V72" s="52">
        <v>33950</v>
      </c>
      <c r="W72" s="52">
        <v>22544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347031</v>
      </c>
      <c r="D73" s="36">
        <v>143347</v>
      </c>
      <c r="E73" s="36">
        <v>101284</v>
      </c>
      <c r="F73" s="36">
        <v>250257</v>
      </c>
      <c r="G73" s="36">
        <v>315197</v>
      </c>
      <c r="H73" s="36">
        <v>378725</v>
      </c>
      <c r="I73" s="36">
        <v>57264</v>
      </c>
      <c r="J73" s="36">
        <v>21929</v>
      </c>
      <c r="K73" s="36">
        <v>97550</v>
      </c>
      <c r="L73" s="36">
        <v>82205</v>
      </c>
      <c r="M73" s="36">
        <v>130522</v>
      </c>
      <c r="N73" s="36">
        <v>120282</v>
      </c>
      <c r="O73" s="36">
        <v>134576</v>
      </c>
      <c r="P73" s="36">
        <v>10379</v>
      </c>
      <c r="Q73" s="36">
        <v>33859</v>
      </c>
      <c r="R73" s="36">
        <v>49743</v>
      </c>
      <c r="S73" s="36">
        <v>94100</v>
      </c>
      <c r="T73" s="36">
        <v>110606</v>
      </c>
      <c r="U73" s="36">
        <v>100598</v>
      </c>
      <c r="V73" s="36">
        <v>74895</v>
      </c>
      <c r="W73" s="36">
        <v>52716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0</v>
      </c>
      <c r="K79" s="52">
        <f>RES_hhdet_numvin!K45</f>
        <v>78102</v>
      </c>
      <c r="L79" s="52">
        <f>RES_hhdet_numvin!L45</f>
        <v>107421</v>
      </c>
      <c r="M79" s="52">
        <f>RES_hhdet_numvin!M45</f>
        <v>166585</v>
      </c>
      <c r="N79" s="52">
        <f>RES_hhdet_numvin!N45</f>
        <v>145748</v>
      </c>
      <c r="O79" s="52">
        <f>RES_hhdet_numvin!O45</f>
        <v>147545</v>
      </c>
      <c r="P79" s="52">
        <f>RES_hhdet_numvin!P45</f>
        <v>1</v>
      </c>
      <c r="Q79" s="52">
        <f>RES_hhdet_numvin!Q45</f>
        <v>2</v>
      </c>
      <c r="R79" s="52">
        <f>RES_hhdet_numvin!R45</f>
        <v>0</v>
      </c>
      <c r="S79" s="52">
        <f>RES_hhdet_numvin!S45</f>
        <v>2</v>
      </c>
      <c r="T79" s="52">
        <f>RES_hhdet_numvin!T45</f>
        <v>0</v>
      </c>
      <c r="U79" s="52">
        <f>RES_hhdet_numvin!U45</f>
        <v>1</v>
      </c>
      <c r="V79" s="52">
        <f>RES_hhdet_numvin!V45</f>
        <v>1</v>
      </c>
      <c r="W79" s="52">
        <f>RES_hhdet_numvin!W45</f>
        <v>1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29517</v>
      </c>
      <c r="Q82" s="138">
        <f>RES_hhdet_numvin!Q48</f>
        <v>9550</v>
      </c>
      <c r="R82" s="138">
        <f>RES_hhdet_numvin!R48</f>
        <v>21397</v>
      </c>
      <c r="S82" s="138">
        <f>RES_hhdet_numvin!S48</f>
        <v>29351</v>
      </c>
      <c r="T82" s="138">
        <f>RES_hhdet_numvin!T48</f>
        <v>41295</v>
      </c>
      <c r="U82" s="138">
        <f>RES_hhdet_numvin!U48</f>
        <v>42854</v>
      </c>
      <c r="V82" s="138">
        <f>RES_hhdet_numvin!V48</f>
        <v>51975</v>
      </c>
      <c r="W82" s="138">
        <f>RES_hhdet_numvin!W48</f>
        <v>37358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0</v>
      </c>
      <c r="K84" s="138">
        <f>RES_hhdet_numvin!K50</f>
        <v>32885</v>
      </c>
      <c r="L84" s="138">
        <f>RES_hhdet_numvin!L50</f>
        <v>52335</v>
      </c>
      <c r="M84" s="138">
        <f>RES_hhdet_numvin!M50</f>
        <v>70296</v>
      </c>
      <c r="N84" s="138">
        <f>RES_hhdet_numvin!N50</f>
        <v>67593</v>
      </c>
      <c r="O84" s="138">
        <f>RES_hhdet_numvin!O50</f>
        <v>77762</v>
      </c>
      <c r="P84" s="138">
        <f>RES_hhdet_numvin!P50</f>
        <v>19313</v>
      </c>
      <c r="Q84" s="138">
        <f>RES_hhdet_numvin!Q50</f>
        <v>27477</v>
      </c>
      <c r="R84" s="138">
        <f>RES_hhdet_numvin!R50</f>
        <v>36432</v>
      </c>
      <c r="S84" s="138">
        <f>RES_hhdet_numvin!S50</f>
        <v>49625</v>
      </c>
      <c r="T84" s="138">
        <f>RES_hhdet_numvin!T50</f>
        <v>7857</v>
      </c>
      <c r="U84" s="138">
        <f>RES_hhdet_numvin!U50</f>
        <v>37927</v>
      </c>
      <c r="V84" s="138">
        <f>RES_hhdet_numvin!V50</f>
        <v>39646</v>
      </c>
      <c r="W84" s="138">
        <f>RES_hhdet_numvin!W50</f>
        <v>32461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179</v>
      </c>
      <c r="L85" s="138">
        <f>RES_hhdet_numvin!L51</f>
        <v>191</v>
      </c>
      <c r="M85" s="138">
        <f>RES_hhdet_numvin!M51</f>
        <v>198</v>
      </c>
      <c r="N85" s="138">
        <f>RES_hhdet_numvin!N51</f>
        <v>131</v>
      </c>
      <c r="O85" s="138">
        <f>RES_hhdet_numvin!O51</f>
        <v>457</v>
      </c>
      <c r="P85" s="138">
        <f>RES_hhdet_numvin!P51</f>
        <v>281</v>
      </c>
      <c r="Q85" s="138">
        <f>RES_hhdet_numvin!Q51</f>
        <v>273</v>
      </c>
      <c r="R85" s="138">
        <f>RES_hhdet_numvin!R51</f>
        <v>180</v>
      </c>
      <c r="S85" s="138">
        <f>RES_hhdet_numvin!S51</f>
        <v>77</v>
      </c>
      <c r="T85" s="138">
        <f>RES_hhdet_numvin!T51</f>
        <v>622</v>
      </c>
      <c r="U85" s="138">
        <f>RES_hhdet_numvin!U51</f>
        <v>0</v>
      </c>
      <c r="V85" s="138">
        <f>RES_hhdet_numvin!V51</f>
        <v>109</v>
      </c>
      <c r="W85" s="138">
        <f>RES_hhdet_numvin!W51</f>
        <v>933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0</v>
      </c>
      <c r="S88" s="138">
        <f>RES_hhdet_numvin!S54</f>
        <v>2700</v>
      </c>
      <c r="T88" s="138">
        <f>RES_hhdet_numvin!T54</f>
        <v>28109</v>
      </c>
      <c r="U88" s="138">
        <f>RES_hhdet_numvin!U54</f>
        <v>22999</v>
      </c>
      <c r="V88" s="138">
        <f>RES_hhdet_numvin!V54</f>
        <v>4983</v>
      </c>
      <c r="W88" s="138">
        <f>RES_hhdet_numvin!W54</f>
        <v>0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1962</v>
      </c>
      <c r="T89" s="138">
        <f>RES_hhdet_numvin!T55</f>
        <v>14069</v>
      </c>
      <c r="U89" s="138">
        <f>RES_hhdet_numvin!U55</f>
        <v>11626</v>
      </c>
      <c r="V89" s="138">
        <f>RES_hhdet_numvin!V55</f>
        <v>3721</v>
      </c>
      <c r="W89" s="138">
        <f>RES_hhdet_numvin!W55</f>
        <v>0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1998</v>
      </c>
      <c r="Q93" s="138">
        <f>RES_hhdet_numvin!Q59</f>
        <v>8396</v>
      </c>
      <c r="R93" s="138">
        <f>RES_hhdet_numvin!R59</f>
        <v>21986</v>
      </c>
      <c r="S93" s="138">
        <f>RES_hhdet_numvin!S59</f>
        <v>29178</v>
      </c>
      <c r="T93" s="138">
        <f>RES_hhdet_numvin!T59</f>
        <v>45137</v>
      </c>
      <c r="U93" s="138">
        <f>RES_hhdet_numvin!U59</f>
        <v>37918</v>
      </c>
      <c r="V93" s="138">
        <f>RES_hhdet_numvin!V59</f>
        <v>32670</v>
      </c>
      <c r="W93" s="138">
        <f>RES_hhdet_numvin!W59</f>
        <v>22544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3389</v>
      </c>
      <c r="Q94" s="39">
        <f>RES_hhdet_numvin!Q60</f>
        <v>19096</v>
      </c>
      <c r="R94" s="39">
        <f>RES_hhdet_numvin!R60</f>
        <v>36185</v>
      </c>
      <c r="S94" s="39">
        <f>RES_hhdet_numvin!S60</f>
        <v>78180</v>
      </c>
      <c r="T94" s="39">
        <f>RES_hhdet_numvin!T60</f>
        <v>93698</v>
      </c>
      <c r="U94" s="39">
        <f>RES_hhdet_numvin!U60</f>
        <v>90247</v>
      </c>
      <c r="V94" s="39">
        <f>RES_hhdet_numvin!V60</f>
        <v>72071</v>
      </c>
      <c r="W94" s="39">
        <f>RES_hhdet_numvin!W60</f>
        <v>52716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5235.4656400946815</v>
      </c>
      <c r="C98" s="117">
        <f t="shared" si="12"/>
        <v>5688.2694366749638</v>
      </c>
      <c r="D98" s="117">
        <f t="shared" si="12"/>
        <v>5024.2230337043466</v>
      </c>
      <c r="E98" s="117">
        <f t="shared" si="12"/>
        <v>4197.8560077728644</v>
      </c>
      <c r="F98" s="117">
        <f t="shared" si="12"/>
        <v>4327.6741653869085</v>
      </c>
      <c r="G98" s="117">
        <f t="shared" si="12"/>
        <v>4159.09470722472</v>
      </c>
      <c r="H98" s="117">
        <f t="shared" si="12"/>
        <v>3663.2185498232579</v>
      </c>
      <c r="I98" s="117">
        <f t="shared" si="12"/>
        <v>2859.762607108767</v>
      </c>
      <c r="J98" s="117">
        <f t="shared" si="12"/>
        <v>2689.7263849888609</v>
      </c>
      <c r="K98" s="117">
        <f t="shared" si="12"/>
        <v>2594.7174941513872</v>
      </c>
      <c r="L98" s="117">
        <f t="shared" si="12"/>
        <v>2126.4763224253979</v>
      </c>
      <c r="M98" s="117">
        <f t="shared" si="12"/>
        <v>2013.4981082266884</v>
      </c>
      <c r="N98" s="117">
        <f t="shared" si="12"/>
        <v>1765.5475683643972</v>
      </c>
      <c r="O98" s="117">
        <f t="shared" si="12"/>
        <v>1672.4644408949125</v>
      </c>
      <c r="P98" s="117">
        <f t="shared" si="12"/>
        <v>1299.5014698961797</v>
      </c>
      <c r="Q98" s="117">
        <f t="shared" si="12"/>
        <v>1424.7612296017758</v>
      </c>
      <c r="R98" s="117">
        <f t="shared" ref="R98:V98" si="13">R99+R102+R104+R113</f>
        <v>1291.6127545145378</v>
      </c>
      <c r="S98" s="117">
        <f t="shared" si="13"/>
        <v>1054.0125932628755</v>
      </c>
      <c r="T98" s="117">
        <f t="shared" si="13"/>
        <v>1187.1486354410035</v>
      </c>
      <c r="U98" s="117">
        <f t="shared" si="13"/>
        <v>945.96176394922111</v>
      </c>
      <c r="V98" s="117">
        <f t="shared" si="13"/>
        <v>843.64268402890093</v>
      </c>
      <c r="W98" s="117">
        <f t="shared" ref="W98" si="14">W99+W102+W104+W113</f>
        <v>782.61807589456748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4010.6386696691961</v>
      </c>
      <c r="C99" s="122">
        <f t="shared" si="15"/>
        <v>4501.9749861018454</v>
      </c>
      <c r="D99" s="122">
        <f t="shared" si="15"/>
        <v>3952.5716146474297</v>
      </c>
      <c r="E99" s="122">
        <f t="shared" si="15"/>
        <v>3318.4410352354844</v>
      </c>
      <c r="F99" s="122">
        <f t="shared" si="15"/>
        <v>3457.0164592190472</v>
      </c>
      <c r="G99" s="122">
        <f t="shared" si="15"/>
        <v>3433.5814433216701</v>
      </c>
      <c r="H99" s="122">
        <f t="shared" si="15"/>
        <v>3004.5765714117938</v>
      </c>
      <c r="I99" s="122">
        <f t="shared" si="15"/>
        <v>2350.81541810202</v>
      </c>
      <c r="J99" s="122">
        <f t="shared" si="15"/>
        <v>2251.9802748782927</v>
      </c>
      <c r="K99" s="122">
        <f t="shared" si="15"/>
        <v>2188.4303641583692</v>
      </c>
      <c r="L99" s="122">
        <f t="shared" si="15"/>
        <v>1788.4047801984029</v>
      </c>
      <c r="M99" s="122">
        <f t="shared" si="15"/>
        <v>1652.9957861945497</v>
      </c>
      <c r="N99" s="122">
        <f t="shared" si="15"/>
        <v>1462.163854517145</v>
      </c>
      <c r="O99" s="122">
        <f t="shared" si="15"/>
        <v>1387.1262191792391</v>
      </c>
      <c r="P99" s="122">
        <f t="shared" si="15"/>
        <v>1037.9092571340977</v>
      </c>
      <c r="Q99" s="122">
        <f t="shared" si="15"/>
        <v>1170.4887142845121</v>
      </c>
      <c r="R99" s="122">
        <f t="shared" ref="R99:V99" si="16">SUM(R100:R101)</f>
        <v>1063.4619018924573</v>
      </c>
      <c r="S99" s="122">
        <f t="shared" si="16"/>
        <v>850.81980111459609</v>
      </c>
      <c r="T99" s="122">
        <f t="shared" si="16"/>
        <v>973.26973072647138</v>
      </c>
      <c r="U99" s="122">
        <f t="shared" si="16"/>
        <v>773.2995661101869</v>
      </c>
      <c r="V99" s="122">
        <f t="shared" si="16"/>
        <v>692.35680213487137</v>
      </c>
      <c r="W99" s="122">
        <f t="shared" ref="W99" si="17">SUM(W100:W101)</f>
        <v>655.89997548366284</v>
      </c>
      <c r="DA99" s="130" t="s">
        <v>1610</v>
      </c>
    </row>
    <row r="100" spans="1:105" ht="12" customHeight="1" x14ac:dyDescent="0.25">
      <c r="A100" s="97" t="s">
        <v>216</v>
      </c>
      <c r="B100" s="98">
        <v>3965.3205769272445</v>
      </c>
      <c r="C100" s="98">
        <v>4452.1690245591208</v>
      </c>
      <c r="D100" s="98">
        <v>3909.352320601065</v>
      </c>
      <c r="E100" s="98">
        <v>3285.6332025032734</v>
      </c>
      <c r="F100" s="98">
        <v>3420.8863774861643</v>
      </c>
      <c r="G100" s="98">
        <v>3398.1880052508855</v>
      </c>
      <c r="H100" s="98">
        <v>2974.5332860682688</v>
      </c>
      <c r="I100" s="98">
        <v>2327.912515102063</v>
      </c>
      <c r="J100" s="98">
        <v>2230.9988144217896</v>
      </c>
      <c r="K100" s="98">
        <v>2167.9302957357631</v>
      </c>
      <c r="L100" s="98">
        <v>1770.6549167308783</v>
      </c>
      <c r="M100" s="98">
        <v>1635.7421203186868</v>
      </c>
      <c r="N100" s="98">
        <v>1446.7963113944495</v>
      </c>
      <c r="O100" s="98">
        <v>1370.2924300719455</v>
      </c>
      <c r="P100" s="98">
        <v>1024.994173839963</v>
      </c>
      <c r="Q100" s="98">
        <v>1157.2250453807192</v>
      </c>
      <c r="R100" s="98">
        <v>1051.4031288812453</v>
      </c>
      <c r="S100" s="98">
        <v>841.19708130314359</v>
      </c>
      <c r="T100" s="98">
        <v>962.3865529760194</v>
      </c>
      <c r="U100" s="98">
        <v>764.60612400878892</v>
      </c>
      <c r="V100" s="98">
        <v>684.61864908760879</v>
      </c>
      <c r="W100" s="98">
        <v>648.82003439380901</v>
      </c>
      <c r="DA100" s="63" t="s">
        <v>1611</v>
      </c>
    </row>
    <row r="101" spans="1:105" ht="12" customHeight="1" x14ac:dyDescent="0.25">
      <c r="A101" s="97" t="s">
        <v>53</v>
      </c>
      <c r="B101" s="98">
        <v>45.318092741951524</v>
      </c>
      <c r="C101" s="98">
        <v>49.805961542724468</v>
      </c>
      <c r="D101" s="98">
        <v>43.21929404636483</v>
      </c>
      <c r="E101" s="98">
        <v>32.807832732210997</v>
      </c>
      <c r="F101" s="98">
        <v>36.130081732882836</v>
      </c>
      <c r="G101" s="98">
        <v>35.393438070784882</v>
      </c>
      <c r="H101" s="98">
        <v>30.043285343524914</v>
      </c>
      <c r="I101" s="98">
        <v>22.902902999956737</v>
      </c>
      <c r="J101" s="98">
        <v>20.981460456503267</v>
      </c>
      <c r="K101" s="98">
        <v>20.500068422605978</v>
      </c>
      <c r="L101" s="98">
        <v>17.749863467524609</v>
      </c>
      <c r="M101" s="98">
        <v>17.253665875862993</v>
      </c>
      <c r="N101" s="98">
        <v>15.367543122695361</v>
      </c>
      <c r="O101" s="98">
        <v>16.833789107293672</v>
      </c>
      <c r="P101" s="98">
        <v>12.91508329413471</v>
      </c>
      <c r="Q101" s="98">
        <v>13.263668903792952</v>
      </c>
      <c r="R101" s="98">
        <v>12.058773011212017</v>
      </c>
      <c r="S101" s="98">
        <v>9.6227198114525319</v>
      </c>
      <c r="T101" s="98">
        <v>10.883177750451956</v>
      </c>
      <c r="U101" s="98">
        <v>8.6934421013980039</v>
      </c>
      <c r="V101" s="98">
        <v>7.7381530472625384</v>
      </c>
      <c r="W101" s="98">
        <v>7.0799410898538877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12.659946014384285</v>
      </c>
      <c r="C102" s="122">
        <f t="shared" si="18"/>
        <v>15.489554668776469</v>
      </c>
      <c r="D102" s="122">
        <f t="shared" si="18"/>
        <v>11.566820944080385</v>
      </c>
      <c r="E102" s="122">
        <f t="shared" si="18"/>
        <v>29.342866654119561</v>
      </c>
      <c r="F102" s="122">
        <f t="shared" si="18"/>
        <v>9.6101665422102496</v>
      </c>
      <c r="G102" s="122">
        <f t="shared" si="18"/>
        <v>8.2379686182660325</v>
      </c>
      <c r="H102" s="122">
        <f t="shared" si="18"/>
        <v>8.1359460881515435</v>
      </c>
      <c r="I102" s="122">
        <f t="shared" si="18"/>
        <v>6.1634610842527238</v>
      </c>
      <c r="J102" s="122">
        <f t="shared" si="18"/>
        <v>6.6019952170941112</v>
      </c>
      <c r="K102" s="122">
        <f t="shared" si="18"/>
        <v>6.2860229712383155</v>
      </c>
      <c r="L102" s="122">
        <f t="shared" si="18"/>
        <v>5.6655497968117388</v>
      </c>
      <c r="M102" s="122">
        <f t="shared" si="18"/>
        <v>7.6214468941310241</v>
      </c>
      <c r="N102" s="122">
        <f t="shared" si="18"/>
        <v>15.207381722767908</v>
      </c>
      <c r="O102" s="122">
        <f t="shared" si="18"/>
        <v>8.5339341896317933</v>
      </c>
      <c r="P102" s="122">
        <f t="shared" si="18"/>
        <v>6.8858134246093474</v>
      </c>
      <c r="Q102" s="122">
        <f t="shared" si="18"/>
        <v>13.594014128595536</v>
      </c>
      <c r="R102" s="122">
        <f t="shared" si="18"/>
        <v>9.1856569661192768</v>
      </c>
      <c r="S102" s="122">
        <f t="shared" si="18"/>
        <v>12.042865197329457</v>
      </c>
      <c r="T102" s="122">
        <f t="shared" si="18"/>
        <v>8.0715611462293513</v>
      </c>
      <c r="U102" s="122">
        <f t="shared" si="18"/>
        <v>8.4499692373629145</v>
      </c>
      <c r="V102" s="122">
        <f t="shared" si="18"/>
        <v>5.5531884704878216</v>
      </c>
      <c r="W102" s="122">
        <f t="shared" si="18"/>
        <v>5.6969486913947343</v>
      </c>
      <c r="DA102" s="130" t="s">
        <v>1613</v>
      </c>
    </row>
    <row r="103" spans="1:105" ht="12" customHeight="1" x14ac:dyDescent="0.25">
      <c r="A103" s="97" t="s">
        <v>53</v>
      </c>
      <c r="B103" s="98">
        <v>12.659946014384285</v>
      </c>
      <c r="C103" s="98">
        <v>15.489554668776469</v>
      </c>
      <c r="D103" s="98">
        <v>11.566820944080385</v>
      </c>
      <c r="E103" s="98">
        <v>29.342866654119561</v>
      </c>
      <c r="F103" s="98">
        <v>9.6101665422102496</v>
      </c>
      <c r="G103" s="98">
        <v>8.2379686182660325</v>
      </c>
      <c r="H103" s="98">
        <v>8.1359460881515435</v>
      </c>
      <c r="I103" s="98">
        <v>6.1634610842527238</v>
      </c>
      <c r="J103" s="98">
        <v>6.6019952170941112</v>
      </c>
      <c r="K103" s="98">
        <v>6.2860229712383155</v>
      </c>
      <c r="L103" s="98">
        <v>5.6655497968117388</v>
      </c>
      <c r="M103" s="98">
        <v>7.6214468941310241</v>
      </c>
      <c r="N103" s="98">
        <v>15.207381722767908</v>
      </c>
      <c r="O103" s="98">
        <v>8.5339341896317933</v>
      </c>
      <c r="P103" s="98">
        <v>6.8858134246093474</v>
      </c>
      <c r="Q103" s="98">
        <v>13.594014128595536</v>
      </c>
      <c r="R103" s="98">
        <v>9.1856569661192768</v>
      </c>
      <c r="S103" s="98">
        <v>12.042865197329457</v>
      </c>
      <c r="T103" s="98">
        <v>8.0715611462293513</v>
      </c>
      <c r="U103" s="98">
        <v>8.4499692373629145</v>
      </c>
      <c r="V103" s="98">
        <v>5.5531884704878216</v>
      </c>
      <c r="W103" s="98">
        <v>5.6969486913947343</v>
      </c>
      <c r="DA103" s="63" t="s">
        <v>1614</v>
      </c>
    </row>
    <row r="104" spans="1:105" ht="12" customHeight="1" x14ac:dyDescent="0.25">
      <c r="A104" s="121" t="s">
        <v>55</v>
      </c>
      <c r="B104" s="122">
        <v>855.70610719392403</v>
      </c>
      <c r="C104" s="122">
        <v>821.58299371053658</v>
      </c>
      <c r="D104" s="122">
        <v>746.635482555061</v>
      </c>
      <c r="E104" s="122">
        <v>596.85603572485832</v>
      </c>
      <c r="F104" s="122">
        <v>600.40421613804892</v>
      </c>
      <c r="G104" s="122">
        <v>517.68569823337646</v>
      </c>
      <c r="H104" s="122">
        <v>467.35548129676113</v>
      </c>
      <c r="I104" s="122">
        <v>359.47983298938186</v>
      </c>
      <c r="J104" s="122">
        <v>314.89398262865109</v>
      </c>
      <c r="K104" s="122">
        <v>296.45628905442447</v>
      </c>
      <c r="L104" s="122">
        <v>244.07854028055914</v>
      </c>
      <c r="M104" s="122">
        <v>268.30486667263006</v>
      </c>
      <c r="N104" s="122">
        <v>219.79067926224846</v>
      </c>
      <c r="O104" s="122">
        <v>206.08860191739421</v>
      </c>
      <c r="P104" s="122">
        <v>193.52634432909082</v>
      </c>
      <c r="Q104" s="122">
        <v>181.78994387843801</v>
      </c>
      <c r="R104" s="122">
        <v>164.31114858380877</v>
      </c>
      <c r="S104" s="122">
        <v>135.75255293875182</v>
      </c>
      <c r="T104" s="122">
        <v>153.18161771525033</v>
      </c>
      <c r="U104" s="122">
        <v>118.16397588156711</v>
      </c>
      <c r="V104" s="122">
        <v>104.35880263574998</v>
      </c>
      <c r="W104" s="122">
        <v>84.724136217757291</v>
      </c>
      <c r="DA104" s="130" t="s">
        <v>1615</v>
      </c>
    </row>
    <row r="105" spans="1:105" ht="12" customHeight="1" x14ac:dyDescent="0.25">
      <c r="A105" s="97" t="s">
        <v>138</v>
      </c>
      <c r="B105" s="98">
        <v>512.91338104395084</v>
      </c>
      <c r="C105" s="98">
        <v>493.93158486983901</v>
      </c>
      <c r="D105" s="98">
        <v>453.63261376828956</v>
      </c>
      <c r="E105" s="98">
        <v>381.75524284959681</v>
      </c>
      <c r="F105" s="98">
        <v>416.39456844694934</v>
      </c>
      <c r="G105" s="98">
        <v>374.11471730038875</v>
      </c>
      <c r="H105" s="98">
        <v>350.48212991362567</v>
      </c>
      <c r="I105" s="98">
        <v>275.74085937383143</v>
      </c>
      <c r="J105" s="98">
        <v>251.19917521228624</v>
      </c>
      <c r="K105" s="98">
        <v>239.08293409438767</v>
      </c>
      <c r="L105" s="98">
        <v>183.51301810060025</v>
      </c>
      <c r="M105" s="98">
        <v>198.64451280053134</v>
      </c>
      <c r="N105" s="98">
        <v>155.7686643433087</v>
      </c>
      <c r="O105" s="98">
        <v>146.52770967083936</v>
      </c>
      <c r="P105" s="98">
        <v>137.86048129100894</v>
      </c>
      <c r="Q105" s="98">
        <v>131.79417243257527</v>
      </c>
      <c r="R105" s="98">
        <v>119.60543603694762</v>
      </c>
      <c r="S105" s="98">
        <v>98.412526831355606</v>
      </c>
      <c r="T105" s="98">
        <v>121.16509606792188</v>
      </c>
      <c r="U105" s="98">
        <v>92.663952075136891</v>
      </c>
      <c r="V105" s="98">
        <v>85.955100062319588</v>
      </c>
      <c r="W105" s="98">
        <v>74.407342736763496</v>
      </c>
      <c r="DA105" s="63" t="s">
        <v>1616</v>
      </c>
    </row>
    <row r="106" spans="1:105" ht="12" customHeight="1" x14ac:dyDescent="0.25">
      <c r="A106" s="97" t="s">
        <v>137</v>
      </c>
      <c r="B106" s="98">
        <v>5.5483147581853812E-2</v>
      </c>
      <c r="C106" s="98">
        <v>5.8966791109160609E-2</v>
      </c>
      <c r="D106" s="98">
        <v>5.8175049724592635E-2</v>
      </c>
      <c r="E106" s="98">
        <v>5.2615320963855794E-2</v>
      </c>
      <c r="F106" s="98">
        <v>6.9480445880690869E-2</v>
      </c>
      <c r="G106" s="98">
        <v>8.9636326893834023E-2</v>
      </c>
      <c r="H106" s="98">
        <v>0.1085845814352694</v>
      </c>
      <c r="I106" s="98">
        <v>0.12480303590384881</v>
      </c>
      <c r="J106" s="98">
        <v>0.16651181575735188</v>
      </c>
      <c r="K106" s="98">
        <v>0.21330777203170626</v>
      </c>
      <c r="L106" s="98">
        <v>0.20653777253623226</v>
      </c>
      <c r="M106" s="98">
        <v>0.27266095950101693</v>
      </c>
      <c r="N106" s="98">
        <v>0.23671881280200149</v>
      </c>
      <c r="O106" s="98">
        <v>0.28086157808190976</v>
      </c>
      <c r="P106" s="98">
        <v>0.31857556156274247</v>
      </c>
      <c r="Q106" s="98">
        <v>0.32651662787578761</v>
      </c>
      <c r="R106" s="98">
        <v>0.30892169150738708</v>
      </c>
      <c r="S106" s="98">
        <v>0.24981890369029233</v>
      </c>
      <c r="T106" s="98">
        <v>0.39738845634889547</v>
      </c>
      <c r="U106" s="98">
        <v>0.31286705016320315</v>
      </c>
      <c r="V106" s="98">
        <v>0.30459325035750073</v>
      </c>
      <c r="W106" s="98">
        <v>0.34173306666551501</v>
      </c>
      <c r="DA106" s="63" t="s">
        <v>1617</v>
      </c>
    </row>
    <row r="107" spans="1:105" ht="12" customHeight="1" x14ac:dyDescent="0.25">
      <c r="A107" s="100" t="s">
        <v>216</v>
      </c>
      <c r="B107" s="101">
        <v>1.6772897248184069E-2</v>
      </c>
      <c r="C107" s="101">
        <v>1.5727630368698918E-2</v>
      </c>
      <c r="D107" s="101">
        <v>1.7817135373963282E-2</v>
      </c>
      <c r="E107" s="101">
        <v>1.3790244722381668E-2</v>
      </c>
      <c r="F107" s="101">
        <v>2.1977540659918273E-2</v>
      </c>
      <c r="G107" s="101">
        <v>2.453454244836643E-2</v>
      </c>
      <c r="H107" s="101">
        <v>2.9983846135723167E-2</v>
      </c>
      <c r="I107" s="101">
        <v>3.441572186914596E-2</v>
      </c>
      <c r="J107" s="101">
        <v>5.5750692665516417E-2</v>
      </c>
      <c r="K107" s="101">
        <v>6.1404735627656186E-2</v>
      </c>
      <c r="L107" s="101">
        <v>5.4851067059464437E-2</v>
      </c>
      <c r="M107" s="101">
        <v>8.3616235898811245E-2</v>
      </c>
      <c r="N107" s="101">
        <v>5.7552207212088459E-2</v>
      </c>
      <c r="O107" s="101">
        <v>6.618871809189282E-2</v>
      </c>
      <c r="P107" s="101">
        <v>0.10510411236426373</v>
      </c>
      <c r="Q107" s="101">
        <v>7.9836356953724499E-2</v>
      </c>
      <c r="R107" s="101">
        <v>7.2002579657119439E-2</v>
      </c>
      <c r="S107" s="101">
        <v>6.0555236094621656E-2</v>
      </c>
      <c r="T107" s="101">
        <v>8.7387929402867659E-2</v>
      </c>
      <c r="U107" s="101">
        <v>7.6613511946179449E-2</v>
      </c>
      <c r="V107" s="101">
        <v>6.9071142419120518E-2</v>
      </c>
      <c r="W107" s="101">
        <v>9.0077727552891909E-2</v>
      </c>
      <c r="DA107" s="131" t="s">
        <v>1618</v>
      </c>
    </row>
    <row r="108" spans="1:105" ht="12" customHeight="1" x14ac:dyDescent="0.25">
      <c r="A108" s="103" t="s">
        <v>52</v>
      </c>
      <c r="B108" s="104">
        <v>3.8710250333669746E-2</v>
      </c>
      <c r="C108" s="104">
        <v>4.3239160740461691E-2</v>
      </c>
      <c r="D108" s="104">
        <v>4.0357914350629354E-2</v>
      </c>
      <c r="E108" s="104">
        <v>3.8825076241474125E-2</v>
      </c>
      <c r="F108" s="104">
        <v>4.7502905220772593E-2</v>
      </c>
      <c r="G108" s="104">
        <v>6.5101784445467589E-2</v>
      </c>
      <c r="H108" s="104">
        <v>7.860073529954624E-2</v>
      </c>
      <c r="I108" s="104">
        <v>9.0387314034702848E-2</v>
      </c>
      <c r="J108" s="104">
        <v>0.11076112309183546</v>
      </c>
      <c r="K108" s="104">
        <v>0.15190303640405006</v>
      </c>
      <c r="L108" s="104">
        <v>0.15168670547676782</v>
      </c>
      <c r="M108" s="104">
        <v>0.1890447236022057</v>
      </c>
      <c r="N108" s="104">
        <v>0.17916660558991304</v>
      </c>
      <c r="O108" s="104">
        <v>0.21467285999001692</v>
      </c>
      <c r="P108" s="104">
        <v>0.21347144919847877</v>
      </c>
      <c r="Q108" s="104">
        <v>0.2466802709220631</v>
      </c>
      <c r="R108" s="104">
        <v>0.23691911185026762</v>
      </c>
      <c r="S108" s="104">
        <v>0.18926366759567068</v>
      </c>
      <c r="T108" s="104">
        <v>0.31000052694602781</v>
      </c>
      <c r="U108" s="104">
        <v>0.23625353821702369</v>
      </c>
      <c r="V108" s="104">
        <v>0.23552210793838022</v>
      </c>
      <c r="W108" s="104">
        <v>0.25165533911262311</v>
      </c>
      <c r="DA108" s="132" t="s">
        <v>1619</v>
      </c>
    </row>
    <row r="109" spans="1:105" ht="12" customHeight="1" x14ac:dyDescent="0.25">
      <c r="A109" s="106" t="s">
        <v>122</v>
      </c>
      <c r="B109" s="101">
        <v>338.47132784786299</v>
      </c>
      <c r="C109" s="101">
        <v>323.23521998055452</v>
      </c>
      <c r="D109" s="101">
        <v>288.90783020547462</v>
      </c>
      <c r="E109" s="101">
        <v>212.0730434498056</v>
      </c>
      <c r="F109" s="101">
        <v>181.21739187132812</v>
      </c>
      <c r="G109" s="101">
        <v>140.16877881645564</v>
      </c>
      <c r="H109" s="101">
        <v>112.70945323339663</v>
      </c>
      <c r="I109" s="101">
        <v>80.153932109509753</v>
      </c>
      <c r="J109" s="101">
        <v>60.506677944066134</v>
      </c>
      <c r="K109" s="101">
        <v>52.68722823129697</v>
      </c>
      <c r="L109" s="101">
        <v>52.509703324746887</v>
      </c>
      <c r="M109" s="101">
        <v>60.153099757536822</v>
      </c>
      <c r="N109" s="101">
        <v>53.746598266227885</v>
      </c>
      <c r="O109" s="101">
        <v>47.904649391284465</v>
      </c>
      <c r="P109" s="101">
        <v>44.572595810407222</v>
      </c>
      <c r="Q109" s="101">
        <v>40.31077711213706</v>
      </c>
      <c r="R109" s="101">
        <v>36.143109913582279</v>
      </c>
      <c r="S109" s="101">
        <v>29.867117366547241</v>
      </c>
      <c r="T109" s="101">
        <v>25.041787425041669</v>
      </c>
      <c r="U109" s="101">
        <v>18.678737493908606</v>
      </c>
      <c r="V109" s="101">
        <v>12.870684386205026</v>
      </c>
      <c r="W109" s="101">
        <v>6.9814874972602547</v>
      </c>
      <c r="DA109" s="131" t="s">
        <v>1620</v>
      </c>
    </row>
    <row r="110" spans="1:105" ht="12" customHeight="1" x14ac:dyDescent="0.25">
      <c r="A110" s="107" t="s">
        <v>121</v>
      </c>
      <c r="B110" s="104">
        <v>4.2659151545283507</v>
      </c>
      <c r="C110" s="104">
        <v>4.3572220690338748</v>
      </c>
      <c r="D110" s="104">
        <v>4.0368635315722496</v>
      </c>
      <c r="E110" s="104">
        <v>2.9751341044919632</v>
      </c>
      <c r="F110" s="104">
        <v>2.7227753738907432</v>
      </c>
      <c r="G110" s="104">
        <v>3.3125657896382799</v>
      </c>
      <c r="H110" s="104">
        <v>4.0553135683035819</v>
      </c>
      <c r="I110" s="104">
        <v>3.4602384701368516</v>
      </c>
      <c r="J110" s="104">
        <v>3.0216176565413448</v>
      </c>
      <c r="K110" s="104">
        <v>4.472818956708128</v>
      </c>
      <c r="L110" s="104">
        <v>7.8492810826757893</v>
      </c>
      <c r="M110" s="104">
        <v>9.2345931550608213</v>
      </c>
      <c r="N110" s="104">
        <v>10.03869783990986</v>
      </c>
      <c r="O110" s="104">
        <v>11.375381277188495</v>
      </c>
      <c r="P110" s="104">
        <v>10.774691666111927</v>
      </c>
      <c r="Q110" s="104">
        <v>9.3584777058499089</v>
      </c>
      <c r="R110" s="104">
        <v>8.2536809417714654</v>
      </c>
      <c r="S110" s="104">
        <v>7.2230898371586729</v>
      </c>
      <c r="T110" s="104">
        <v>6.5773457659378867</v>
      </c>
      <c r="U110" s="104">
        <v>6.5084192623584052</v>
      </c>
      <c r="V110" s="104">
        <v>5.2284249368678664</v>
      </c>
      <c r="W110" s="104">
        <v>2.9935729170680174</v>
      </c>
      <c r="DA110" s="132" t="s">
        <v>1621</v>
      </c>
    </row>
    <row r="111" spans="1:105" ht="12" customHeight="1" x14ac:dyDescent="0.25">
      <c r="A111" s="108" t="s">
        <v>53</v>
      </c>
      <c r="B111" s="98">
        <v>1.1026233889062205</v>
      </c>
      <c r="C111" s="98">
        <v>0.98417918145072203</v>
      </c>
      <c r="D111" s="98">
        <v>1.0563785462527537</v>
      </c>
      <c r="E111" s="98">
        <v>0.66093820441426776</v>
      </c>
      <c r="F111" s="98">
        <v>0.74043028194946048</v>
      </c>
      <c r="G111" s="98">
        <v>0.77014117352104072</v>
      </c>
      <c r="H111" s="98">
        <v>0.94877703363747345</v>
      </c>
      <c r="I111" s="98">
        <v>0.8125743746131302</v>
      </c>
      <c r="J111" s="98">
        <v>0.8783926650844518</v>
      </c>
      <c r="K111" s="98">
        <v>1.1042935623567103</v>
      </c>
      <c r="L111" s="98">
        <v>1.7955214588893325</v>
      </c>
      <c r="M111" s="98">
        <v>2.4590283194520324</v>
      </c>
      <c r="N111" s="98">
        <v>2.0940321477701014</v>
      </c>
      <c r="O111" s="98">
        <v>2.323126124149534</v>
      </c>
      <c r="P111" s="98">
        <v>3.2295097281403304</v>
      </c>
      <c r="Q111" s="98">
        <v>2.0660453977770992</v>
      </c>
      <c r="R111" s="98">
        <v>1.7570562132848579</v>
      </c>
      <c r="S111" s="98">
        <v>1.6209407932444608</v>
      </c>
      <c r="T111" s="98">
        <v>1.312649229675412</v>
      </c>
      <c r="U111" s="98">
        <v>1.4461691533843577</v>
      </c>
      <c r="V111" s="98">
        <v>1.0625779979085916</v>
      </c>
      <c r="W111" s="98">
        <v>0.73861581606135707</v>
      </c>
      <c r="DA111" s="63" t="s">
        <v>1622</v>
      </c>
    </row>
    <row r="112" spans="1:105" ht="12" customHeight="1" x14ac:dyDescent="0.25">
      <c r="A112" s="108" t="s">
        <v>52</v>
      </c>
      <c r="B112" s="98">
        <v>3.1632917656221307</v>
      </c>
      <c r="C112" s="98">
        <v>3.3730428875831531</v>
      </c>
      <c r="D112" s="98">
        <v>2.9804849853194963</v>
      </c>
      <c r="E112" s="98">
        <v>2.3141959000776953</v>
      </c>
      <c r="F112" s="98">
        <v>1.9823450919412828</v>
      </c>
      <c r="G112" s="98">
        <v>2.542424616117239</v>
      </c>
      <c r="H112" s="98">
        <v>3.1065365346661085</v>
      </c>
      <c r="I112" s="98">
        <v>2.6476640955237212</v>
      </c>
      <c r="J112" s="98">
        <v>2.143224991456893</v>
      </c>
      <c r="K112" s="98">
        <v>3.3685253943514173</v>
      </c>
      <c r="L112" s="98">
        <v>6.0537596237864566</v>
      </c>
      <c r="M112" s="98">
        <v>6.7755648356087885</v>
      </c>
      <c r="N112" s="98">
        <v>7.9446656921397585</v>
      </c>
      <c r="O112" s="98">
        <v>9.0522551530389617</v>
      </c>
      <c r="P112" s="98">
        <v>7.5451819379715976</v>
      </c>
      <c r="Q112" s="98">
        <v>7.2924323080728097</v>
      </c>
      <c r="R112" s="98">
        <v>6.4966247284866077</v>
      </c>
      <c r="S112" s="98">
        <v>5.6021490439142125</v>
      </c>
      <c r="T112" s="98">
        <v>5.2646965362624742</v>
      </c>
      <c r="U112" s="98">
        <v>5.0622501089740473</v>
      </c>
      <c r="V112" s="98">
        <v>4.1658469389592749</v>
      </c>
      <c r="W112" s="98">
        <v>2.2549571010066605</v>
      </c>
      <c r="DA112" s="63" t="s">
        <v>1623</v>
      </c>
    </row>
    <row r="113" spans="1:105" ht="12" customHeight="1" x14ac:dyDescent="0.25">
      <c r="A113" s="121" t="s">
        <v>54</v>
      </c>
      <c r="B113" s="122">
        <v>356.46091721717704</v>
      </c>
      <c r="C113" s="122">
        <v>349.22190219380548</v>
      </c>
      <c r="D113" s="122">
        <v>313.4491155577756</v>
      </c>
      <c r="E113" s="122">
        <v>253.21607015840223</v>
      </c>
      <c r="F113" s="122">
        <v>260.643323487602</v>
      </c>
      <c r="G113" s="122">
        <v>199.58959705140686</v>
      </c>
      <c r="H113" s="122">
        <v>183.15055102655089</v>
      </c>
      <c r="I113" s="122">
        <v>143.30389493311253</v>
      </c>
      <c r="J113" s="122">
        <v>116.25013226482311</v>
      </c>
      <c r="K113" s="122">
        <v>103.54481796735546</v>
      </c>
      <c r="L113" s="122">
        <v>88.327452149624293</v>
      </c>
      <c r="M113" s="122">
        <v>84.576008465377726</v>
      </c>
      <c r="N113" s="122">
        <v>68.385652862235887</v>
      </c>
      <c r="O113" s="122">
        <v>70.715685608647405</v>
      </c>
      <c r="P113" s="122">
        <v>61.180055008381956</v>
      </c>
      <c r="Q113" s="122">
        <v>58.888557310230155</v>
      </c>
      <c r="R113" s="122">
        <v>54.654047072152437</v>
      </c>
      <c r="S113" s="122">
        <v>55.397374012198142</v>
      </c>
      <c r="T113" s="122">
        <v>52.625725853052415</v>
      </c>
      <c r="U113" s="122">
        <v>46.048252720104237</v>
      </c>
      <c r="V113" s="122">
        <v>41.373890787791822</v>
      </c>
      <c r="W113" s="122">
        <v>36.297015501752597</v>
      </c>
      <c r="DA113" s="130" t="s">
        <v>1624</v>
      </c>
    </row>
    <row r="114" spans="1:105" ht="12" customHeight="1" x14ac:dyDescent="0.25">
      <c r="A114" s="97" t="s">
        <v>50</v>
      </c>
      <c r="B114" s="98">
        <v>164.54349151506065</v>
      </c>
      <c r="C114" s="98">
        <v>151.67999670688917</v>
      </c>
      <c r="D114" s="98">
        <v>135.57774163741951</v>
      </c>
      <c r="E114" s="98">
        <v>114.11494351495838</v>
      </c>
      <c r="F114" s="98">
        <v>111.12073384158806</v>
      </c>
      <c r="G114" s="98">
        <v>88.733866665726055</v>
      </c>
      <c r="H114" s="98">
        <v>71.130931535762073</v>
      </c>
      <c r="I114" s="98">
        <v>53.696921657490321</v>
      </c>
      <c r="J114" s="98">
        <v>46.591803973448691</v>
      </c>
      <c r="K114" s="98">
        <v>40.921691354812715</v>
      </c>
      <c r="L114" s="98">
        <v>36.053353684619594</v>
      </c>
      <c r="M114" s="98">
        <v>35.283681742466243</v>
      </c>
      <c r="N114" s="98">
        <v>29.290995006783245</v>
      </c>
      <c r="O114" s="98">
        <v>28.718160177101641</v>
      </c>
      <c r="P114" s="98">
        <v>27.744709876741812</v>
      </c>
      <c r="Q114" s="98">
        <v>24.628433787978285</v>
      </c>
      <c r="R114" s="98">
        <v>23.430283363726996</v>
      </c>
      <c r="S114" s="98">
        <v>21.768841014664535</v>
      </c>
      <c r="T114" s="98">
        <v>20.870304542417259</v>
      </c>
      <c r="U114" s="98">
        <v>17.857570539362072</v>
      </c>
      <c r="V114" s="98">
        <v>15.67402186500853</v>
      </c>
      <c r="W114" s="98">
        <v>13.738661903125486</v>
      </c>
      <c r="DA114" s="63" t="s">
        <v>1625</v>
      </c>
    </row>
    <row r="115" spans="1:105" ht="12" customHeight="1" x14ac:dyDescent="0.25">
      <c r="A115" s="109" t="s">
        <v>120</v>
      </c>
      <c r="B115" s="33">
        <v>191.91742570211639</v>
      </c>
      <c r="C115" s="33">
        <v>197.54190548691633</v>
      </c>
      <c r="D115" s="33">
        <v>177.87137392035612</v>
      </c>
      <c r="E115" s="33">
        <v>139.10112664344385</v>
      </c>
      <c r="F115" s="33">
        <v>149.52258964601393</v>
      </c>
      <c r="G115" s="33">
        <v>110.8557303856808</v>
      </c>
      <c r="H115" s="33">
        <v>112.0196194907888</v>
      </c>
      <c r="I115" s="33">
        <v>89.606973275622209</v>
      </c>
      <c r="J115" s="33">
        <v>69.658328291374417</v>
      </c>
      <c r="K115" s="33">
        <v>62.623126612542741</v>
      </c>
      <c r="L115" s="33">
        <v>52.274098465004698</v>
      </c>
      <c r="M115" s="33">
        <v>49.292326722911483</v>
      </c>
      <c r="N115" s="33">
        <v>39.094657855452645</v>
      </c>
      <c r="O115" s="33">
        <v>41.997525431545768</v>
      </c>
      <c r="P115" s="33">
        <v>33.435345131640148</v>
      </c>
      <c r="Q115" s="33">
        <v>34.260123522251874</v>
      </c>
      <c r="R115" s="33">
        <v>31.223763708425444</v>
      </c>
      <c r="S115" s="33">
        <v>33.628532997533611</v>
      </c>
      <c r="T115" s="33">
        <v>31.75542131063516</v>
      </c>
      <c r="U115" s="33">
        <v>28.190682180742165</v>
      </c>
      <c r="V115" s="33">
        <v>25.699868922783288</v>
      </c>
      <c r="W115" s="33">
        <v>22.558353598627111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2549.6270514518433</v>
      </c>
      <c r="C117" s="117">
        <f t="shared" si="19"/>
        <v>2767.1757919112483</v>
      </c>
      <c r="D117" s="117">
        <f t="shared" si="19"/>
        <v>2446.3652759213678</v>
      </c>
      <c r="E117" s="117">
        <f t="shared" si="19"/>
        <v>2067.2719095797993</v>
      </c>
      <c r="F117" s="117">
        <f t="shared" si="19"/>
        <v>2096.3223545455648</v>
      </c>
      <c r="G117" s="117">
        <f t="shared" si="19"/>
        <v>1994.7985702816752</v>
      </c>
      <c r="H117" s="117">
        <f t="shared" si="19"/>
        <v>1765.1187613751094</v>
      </c>
      <c r="I117" s="117">
        <f t="shared" si="19"/>
        <v>1378.8239740264287</v>
      </c>
      <c r="J117" s="117">
        <f t="shared" si="19"/>
        <v>1290.9041332789855</v>
      </c>
      <c r="K117" s="117">
        <f t="shared" si="19"/>
        <v>1263.4882150270791</v>
      </c>
      <c r="L117" s="117">
        <f t="shared" si="19"/>
        <v>1069.7446536434493</v>
      </c>
      <c r="M117" s="117">
        <f t="shared" si="19"/>
        <v>1070.585136701626</v>
      </c>
      <c r="N117" s="117">
        <f t="shared" si="19"/>
        <v>1015.9583039059817</v>
      </c>
      <c r="O117" s="117">
        <f t="shared" si="19"/>
        <v>1019.1764358989579</v>
      </c>
      <c r="P117" s="117">
        <f t="shared" si="19"/>
        <v>796.75151538565251</v>
      </c>
      <c r="Q117" s="117">
        <f t="shared" si="19"/>
        <v>890.89097664396104</v>
      </c>
      <c r="R117" s="117">
        <f t="shared" ref="R117:V117" si="20">R118+R121+R123+R132</f>
        <v>803.8020498280747</v>
      </c>
      <c r="S117" s="117">
        <f t="shared" si="20"/>
        <v>676.0164912795392</v>
      </c>
      <c r="T117" s="117">
        <f t="shared" si="20"/>
        <v>745.39024921663508</v>
      </c>
      <c r="U117" s="117">
        <f t="shared" si="20"/>
        <v>603.38033566236652</v>
      </c>
      <c r="V117" s="117">
        <f t="shared" si="20"/>
        <v>533.92067328149039</v>
      </c>
      <c r="W117" s="117">
        <f t="shared" ref="W117" si="21">W118+W121+W123+W132</f>
        <v>496.79793664788372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1801.5142955091048</v>
      </c>
      <c r="C118" s="122">
        <f t="shared" si="22"/>
        <v>2033.5311898130715</v>
      </c>
      <c r="D118" s="122">
        <f t="shared" si="22"/>
        <v>1786.0058319536579</v>
      </c>
      <c r="E118" s="122">
        <f t="shared" si="22"/>
        <v>1498.1151812289204</v>
      </c>
      <c r="F118" s="122">
        <f t="shared" si="22"/>
        <v>1561.8838921411093</v>
      </c>
      <c r="G118" s="122">
        <f t="shared" si="22"/>
        <v>1551.3442348234123</v>
      </c>
      <c r="H118" s="122">
        <f t="shared" si="22"/>
        <v>1357.4971069126871</v>
      </c>
      <c r="I118" s="122">
        <f t="shared" si="22"/>
        <v>1062.5892816523956</v>
      </c>
      <c r="J118" s="122">
        <f t="shared" si="22"/>
        <v>1018.4326837060447</v>
      </c>
      <c r="K118" s="122">
        <f t="shared" si="22"/>
        <v>1008.6254780517583</v>
      </c>
      <c r="L118" s="122">
        <f t="shared" si="22"/>
        <v>851.31581968972046</v>
      </c>
      <c r="M118" s="122">
        <f t="shared" si="22"/>
        <v>831.90726348970509</v>
      </c>
      <c r="N118" s="122">
        <f t="shared" si="22"/>
        <v>788.70901924156954</v>
      </c>
      <c r="O118" s="122">
        <f t="shared" si="22"/>
        <v>813.18127802524259</v>
      </c>
      <c r="P118" s="122">
        <f t="shared" si="22"/>
        <v>610.51186258405858</v>
      </c>
      <c r="Q118" s="122">
        <f t="shared" si="22"/>
        <v>690.32522840348486</v>
      </c>
      <c r="R118" s="122">
        <f t="shared" ref="R118:V118" si="23">SUM(R119:R120)</f>
        <v>630.06488423467408</v>
      </c>
      <c r="S118" s="122">
        <f t="shared" si="23"/>
        <v>507.13239791599801</v>
      </c>
      <c r="T118" s="122">
        <f t="shared" si="23"/>
        <v>580.06807398681224</v>
      </c>
      <c r="U118" s="122">
        <f t="shared" si="23"/>
        <v>460.92015230471185</v>
      </c>
      <c r="V118" s="122">
        <f t="shared" si="23"/>
        <v>412.6585220343099</v>
      </c>
      <c r="W118" s="122">
        <f t="shared" ref="W118" si="24">SUM(W119:W120)</f>
        <v>390.91493025295489</v>
      </c>
      <c r="DA118" s="130" t="s">
        <v>1778</v>
      </c>
    </row>
    <row r="119" spans="1:105" ht="12" customHeight="1" x14ac:dyDescent="0.25">
      <c r="A119" s="97" t="s">
        <v>216</v>
      </c>
      <c r="B119" s="98">
        <v>1756.1962027671534</v>
      </c>
      <c r="C119" s="98">
        <v>1983.7252282703471</v>
      </c>
      <c r="D119" s="98">
        <v>1742.786537907293</v>
      </c>
      <c r="E119" s="98">
        <v>1465.3073484967094</v>
      </c>
      <c r="F119" s="98">
        <v>1525.7538104082264</v>
      </c>
      <c r="G119" s="98">
        <v>1515.9507967526274</v>
      </c>
      <c r="H119" s="98">
        <v>1327.4538215691621</v>
      </c>
      <c r="I119" s="98">
        <v>1039.6863786524389</v>
      </c>
      <c r="J119" s="98">
        <v>997.4512232495415</v>
      </c>
      <c r="K119" s="98">
        <v>988.12540962915227</v>
      </c>
      <c r="L119" s="98">
        <v>833.56595622219584</v>
      </c>
      <c r="M119" s="98">
        <v>814.65359761384207</v>
      </c>
      <c r="N119" s="98">
        <v>773.3414761188742</v>
      </c>
      <c r="O119" s="98">
        <v>796.34748891794891</v>
      </c>
      <c r="P119" s="98">
        <v>597.59677928992392</v>
      </c>
      <c r="Q119" s="98">
        <v>677.06155949969195</v>
      </c>
      <c r="R119" s="98">
        <v>618.00611122346209</v>
      </c>
      <c r="S119" s="98">
        <v>497.50967810454546</v>
      </c>
      <c r="T119" s="98">
        <v>569.18489623636026</v>
      </c>
      <c r="U119" s="98">
        <v>452.22671020331387</v>
      </c>
      <c r="V119" s="98">
        <v>404.92036898704737</v>
      </c>
      <c r="W119" s="98">
        <v>383.834989163101</v>
      </c>
      <c r="DA119" s="63" t="s">
        <v>1779</v>
      </c>
    </row>
    <row r="120" spans="1:105" ht="12" customHeight="1" x14ac:dyDescent="0.25">
      <c r="A120" s="97" t="s">
        <v>53</v>
      </c>
      <c r="B120" s="98">
        <v>45.318092741951524</v>
      </c>
      <c r="C120" s="98">
        <v>49.805961542724468</v>
      </c>
      <c r="D120" s="98">
        <v>43.21929404636483</v>
      </c>
      <c r="E120" s="98">
        <v>32.807832732210997</v>
      </c>
      <c r="F120" s="98">
        <v>36.130081732882836</v>
      </c>
      <c r="G120" s="98">
        <v>35.393438070784882</v>
      </c>
      <c r="H120" s="98">
        <v>30.043285343524914</v>
      </c>
      <c r="I120" s="98">
        <v>22.902902999956737</v>
      </c>
      <c r="J120" s="98">
        <v>20.981460456503267</v>
      </c>
      <c r="K120" s="98">
        <v>20.500068422605978</v>
      </c>
      <c r="L120" s="98">
        <v>17.749863467524609</v>
      </c>
      <c r="M120" s="98">
        <v>17.253665875862993</v>
      </c>
      <c r="N120" s="98">
        <v>15.367543122695361</v>
      </c>
      <c r="O120" s="98">
        <v>16.833789107293672</v>
      </c>
      <c r="P120" s="98">
        <v>12.91508329413471</v>
      </c>
      <c r="Q120" s="98">
        <v>13.263668903792952</v>
      </c>
      <c r="R120" s="98">
        <v>12.058773011212017</v>
      </c>
      <c r="S120" s="98">
        <v>9.6227198114525319</v>
      </c>
      <c r="T120" s="98">
        <v>10.883177750451956</v>
      </c>
      <c r="U120" s="98">
        <v>8.6934421013980039</v>
      </c>
      <c r="V120" s="98">
        <v>7.7381530472625384</v>
      </c>
      <c r="W120" s="98">
        <v>7.0799410898538877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22.738718713141921</v>
      </c>
      <c r="C121" s="122">
        <f t="shared" si="25"/>
        <v>29.203903057695491</v>
      </c>
      <c r="D121" s="122">
        <f t="shared" si="25"/>
        <v>22.932569326650494</v>
      </c>
      <c r="E121" s="122">
        <f t="shared" si="25"/>
        <v>60.291512774113166</v>
      </c>
      <c r="F121" s="122">
        <f t="shared" si="25"/>
        <v>20.240691628024507</v>
      </c>
      <c r="G121" s="122">
        <f t="shared" si="25"/>
        <v>18.258362378404531</v>
      </c>
      <c r="H121" s="122">
        <f t="shared" si="25"/>
        <v>19.139999431031502</v>
      </c>
      <c r="I121" s="122">
        <f t="shared" si="25"/>
        <v>15.162081017842826</v>
      </c>
      <c r="J121" s="122">
        <f t="shared" si="25"/>
        <v>16.595734332204199</v>
      </c>
      <c r="K121" s="122">
        <f t="shared" si="25"/>
        <v>16.799525044922419</v>
      </c>
      <c r="L121" s="122">
        <f t="shared" si="25"/>
        <v>16.128772134719835</v>
      </c>
      <c r="M121" s="122">
        <f t="shared" si="25"/>
        <v>22.567451400967823</v>
      </c>
      <c r="N121" s="122">
        <f t="shared" si="25"/>
        <v>46.469963042677563</v>
      </c>
      <c r="O121" s="122">
        <f t="shared" si="25"/>
        <v>27.441167163363065</v>
      </c>
      <c r="P121" s="122">
        <f t="shared" si="25"/>
        <v>22.48844992460462</v>
      </c>
      <c r="Q121" s="122">
        <f t="shared" si="25"/>
        <v>44.494388306314363</v>
      </c>
      <c r="R121" s="122">
        <f t="shared" si="25"/>
        <v>30.447017149832945</v>
      </c>
      <c r="S121" s="122">
        <f t="shared" si="25"/>
        <v>40.749381489683635</v>
      </c>
      <c r="T121" s="122">
        <f t="shared" si="25"/>
        <v>28.129283918673934</v>
      </c>
      <c r="U121" s="122">
        <f t="shared" si="25"/>
        <v>30.448052052080623</v>
      </c>
      <c r="V121" s="122">
        <f t="shared" si="25"/>
        <v>20.823301464298503</v>
      </c>
      <c r="W121" s="122">
        <f t="shared" si="25"/>
        <v>22.104811206131117</v>
      </c>
      <c r="DA121" s="130" t="s">
        <v>1781</v>
      </c>
    </row>
    <row r="122" spans="1:105" ht="12" customHeight="1" x14ac:dyDescent="0.25">
      <c r="A122" s="97" t="s">
        <v>53</v>
      </c>
      <c r="B122" s="98">
        <v>22.738718713141921</v>
      </c>
      <c r="C122" s="98">
        <v>29.203903057695491</v>
      </c>
      <c r="D122" s="98">
        <v>22.932569326650494</v>
      </c>
      <c r="E122" s="98">
        <v>60.291512774113166</v>
      </c>
      <c r="F122" s="98">
        <v>20.240691628024507</v>
      </c>
      <c r="G122" s="98">
        <v>18.258362378404531</v>
      </c>
      <c r="H122" s="98">
        <v>19.139999431031502</v>
      </c>
      <c r="I122" s="98">
        <v>15.162081017842826</v>
      </c>
      <c r="J122" s="98">
        <v>16.595734332204199</v>
      </c>
      <c r="K122" s="98">
        <v>16.799525044922419</v>
      </c>
      <c r="L122" s="98">
        <v>16.128772134719835</v>
      </c>
      <c r="M122" s="98">
        <v>22.567451400967823</v>
      </c>
      <c r="N122" s="98">
        <v>46.469963042677563</v>
      </c>
      <c r="O122" s="98">
        <v>27.441167163363065</v>
      </c>
      <c r="P122" s="98">
        <v>22.48844992460462</v>
      </c>
      <c r="Q122" s="98">
        <v>44.494388306314363</v>
      </c>
      <c r="R122" s="98">
        <v>30.447017149832945</v>
      </c>
      <c r="S122" s="98">
        <v>40.749381489683635</v>
      </c>
      <c r="T122" s="98">
        <v>28.129283918673934</v>
      </c>
      <c r="U122" s="98">
        <v>30.448052052080623</v>
      </c>
      <c r="V122" s="98">
        <v>20.823301464298503</v>
      </c>
      <c r="W122" s="98">
        <v>22.104811206131117</v>
      </c>
      <c r="DA122" s="63" t="s">
        <v>1782</v>
      </c>
    </row>
    <row r="123" spans="1:105" ht="12" customHeight="1" x14ac:dyDescent="0.25">
      <c r="A123" s="121" t="s">
        <v>55</v>
      </c>
      <c r="B123" s="122">
        <v>477.47809318227655</v>
      </c>
      <c r="C123" s="122">
        <v>459.69566993906437</v>
      </c>
      <c r="D123" s="122">
        <v>417.41047573516204</v>
      </c>
      <c r="E123" s="122">
        <v>331.56361601470701</v>
      </c>
      <c r="F123" s="122">
        <v>330.22237872608775</v>
      </c>
      <c r="G123" s="122">
        <v>284.30201095668264</v>
      </c>
      <c r="H123" s="122">
        <v>256.90191981139606</v>
      </c>
      <c r="I123" s="122">
        <v>197.54603925376819</v>
      </c>
      <c r="J123" s="122">
        <v>172.33012426095129</v>
      </c>
      <c r="K123" s="122">
        <v>163.45527303174904</v>
      </c>
      <c r="L123" s="122">
        <v>138.76124856056839</v>
      </c>
      <c r="M123" s="122">
        <v>155.26682089677925</v>
      </c>
      <c r="N123" s="122">
        <v>131.5774626920844</v>
      </c>
      <c r="O123" s="122">
        <v>127.23054543115903</v>
      </c>
      <c r="P123" s="122">
        <v>119.82533810292932</v>
      </c>
      <c r="Q123" s="122">
        <v>113.39529937421881</v>
      </c>
      <c r="R123" s="122">
        <v>103.69290195632111</v>
      </c>
      <c r="S123" s="122">
        <v>87.407041626705819</v>
      </c>
      <c r="T123" s="122">
        <v>98.182169315777401</v>
      </c>
      <c r="U123" s="122">
        <v>77.397590418935224</v>
      </c>
      <c r="V123" s="122">
        <v>68.905584327167091</v>
      </c>
      <c r="W123" s="122">
        <v>55.848016228428015</v>
      </c>
      <c r="DA123" s="130" t="s">
        <v>1783</v>
      </c>
    </row>
    <row r="124" spans="1:105" ht="12" customHeight="1" x14ac:dyDescent="0.25">
      <c r="A124" s="97" t="s">
        <v>138</v>
      </c>
      <c r="B124" s="98">
        <v>260.15281272563436</v>
      </c>
      <c r="C124" s="98">
        <v>250.84749860837829</v>
      </c>
      <c r="D124" s="98">
        <v>230.41768873772739</v>
      </c>
      <c r="E124" s="98">
        <v>194.06854578700313</v>
      </c>
      <c r="F124" s="98">
        <v>212.260711027474</v>
      </c>
      <c r="G124" s="98">
        <v>191.13568231873799</v>
      </c>
      <c r="H124" s="98">
        <v>179.57648299388055</v>
      </c>
      <c r="I124" s="98">
        <v>141.56393097619477</v>
      </c>
      <c r="J124" s="98">
        <v>129.62987346001532</v>
      </c>
      <c r="K124" s="98">
        <v>124.38653844216803</v>
      </c>
      <c r="L124" s="98">
        <v>96.604641263146362</v>
      </c>
      <c r="M124" s="98">
        <v>106.60394188360418</v>
      </c>
      <c r="N124" s="98">
        <v>86.023440420037019</v>
      </c>
      <c r="O124" s="98">
        <v>83.957765523240454</v>
      </c>
      <c r="P124" s="98">
        <v>79.63868619419496</v>
      </c>
      <c r="Q124" s="98">
        <v>77.098769266213111</v>
      </c>
      <c r="R124" s="98">
        <v>71.214861353353442</v>
      </c>
      <c r="S124" s="98">
        <v>60.05101783576999</v>
      </c>
      <c r="T124" s="98">
        <v>74.171057864900163</v>
      </c>
      <c r="U124" s="98">
        <v>57.599775044428185</v>
      </c>
      <c r="V124" s="98">
        <v>54.216239716672625</v>
      </c>
      <c r="W124" s="98">
        <v>47.484049294627802</v>
      </c>
      <c r="DA124" s="63" t="s">
        <v>1784</v>
      </c>
    </row>
    <row r="125" spans="1:105" ht="12" customHeight="1" x14ac:dyDescent="0.25">
      <c r="A125" s="97" t="s">
        <v>137</v>
      </c>
      <c r="B125" s="98">
        <v>4.7217566691437438E-2</v>
      </c>
      <c r="C125" s="98">
        <v>5.1256049031872641E-2</v>
      </c>
      <c r="D125" s="98">
        <v>4.9454627068816946E-2</v>
      </c>
      <c r="E125" s="98">
        <v>4.5892759929274309E-2</v>
      </c>
      <c r="F125" s="98">
        <v>5.8847464250175521E-2</v>
      </c>
      <c r="G125" s="98">
        <v>7.7917383237811513E-2</v>
      </c>
      <c r="H125" s="98">
        <v>9.4373167884326384E-2</v>
      </c>
      <c r="I125" s="98">
        <v>0.10864402349789769</v>
      </c>
      <c r="J125" s="98">
        <v>0.1405682822965594</v>
      </c>
      <c r="K125" s="98">
        <v>0.18498299863980275</v>
      </c>
      <c r="L125" s="98">
        <v>0.18141877832346251</v>
      </c>
      <c r="M125" s="98">
        <v>0.23475858466990035</v>
      </c>
      <c r="N125" s="98">
        <v>0.21093473005627822</v>
      </c>
      <c r="O125" s="98">
        <v>0.25240011298897319</v>
      </c>
      <c r="P125" s="98">
        <v>0.27473419497582879</v>
      </c>
      <c r="Q125" s="98">
        <v>0.29426041457155411</v>
      </c>
      <c r="R125" s="98">
        <v>0.28062533788669003</v>
      </c>
      <c r="S125" s="98">
        <v>0.2265990188340517</v>
      </c>
      <c r="T125" s="98">
        <v>0.36614726461500025</v>
      </c>
      <c r="U125" s="98">
        <v>0.28549336625640465</v>
      </c>
      <c r="V125" s="98">
        <v>0.28023761775423051</v>
      </c>
      <c r="W125" s="98">
        <v>0.31263329833574627</v>
      </c>
      <c r="DA125" s="63" t="s">
        <v>1785</v>
      </c>
    </row>
    <row r="126" spans="1:105" ht="12" customHeight="1" x14ac:dyDescent="0.25">
      <c r="A126" s="100" t="s">
        <v>216</v>
      </c>
      <c r="B126" s="101">
        <v>8.5073163577676948E-3</v>
      </c>
      <c r="C126" s="101">
        <v>8.016888291410949E-3</v>
      </c>
      <c r="D126" s="101">
        <v>9.0967127181875908E-3</v>
      </c>
      <c r="E126" s="101">
        <v>7.0676836878001857E-3</v>
      </c>
      <c r="F126" s="101">
        <v>1.1344559029402927E-2</v>
      </c>
      <c r="G126" s="101">
        <v>1.2815598792343924E-2</v>
      </c>
      <c r="H126" s="101">
        <v>1.5772432584780147E-2</v>
      </c>
      <c r="I126" s="101">
        <v>1.8256709463194836E-2</v>
      </c>
      <c r="J126" s="101">
        <v>2.9807159204723953E-2</v>
      </c>
      <c r="K126" s="101">
        <v>3.3079962235752693E-2</v>
      </c>
      <c r="L126" s="101">
        <v>2.9732072846694678E-2</v>
      </c>
      <c r="M126" s="101">
        <v>4.5713861067694664E-2</v>
      </c>
      <c r="N126" s="101">
        <v>3.176812446636517E-2</v>
      </c>
      <c r="O126" s="101">
        <v>3.7727252998956268E-2</v>
      </c>
      <c r="P126" s="101">
        <v>6.1262745777350018E-2</v>
      </c>
      <c r="Q126" s="101">
        <v>4.7580143649491022E-2</v>
      </c>
      <c r="R126" s="101">
        <v>4.3706226036422408E-2</v>
      </c>
      <c r="S126" s="101">
        <v>3.733535123838104E-2</v>
      </c>
      <c r="T126" s="101">
        <v>5.6146737668972449E-2</v>
      </c>
      <c r="U126" s="101">
        <v>4.9239828039380984E-2</v>
      </c>
      <c r="V126" s="101">
        <v>4.4715509815850298E-2</v>
      </c>
      <c r="W126" s="101">
        <v>6.0977959223123171E-2</v>
      </c>
      <c r="DA126" s="131" t="s">
        <v>1786</v>
      </c>
    </row>
    <row r="127" spans="1:105" ht="12" customHeight="1" x14ac:dyDescent="0.25">
      <c r="A127" s="103" t="s">
        <v>52</v>
      </c>
      <c r="B127" s="104">
        <v>3.8710250333669746E-2</v>
      </c>
      <c r="C127" s="104">
        <v>4.3239160740461691E-2</v>
      </c>
      <c r="D127" s="104">
        <v>4.0357914350629354E-2</v>
      </c>
      <c r="E127" s="104">
        <v>3.8825076241474125E-2</v>
      </c>
      <c r="F127" s="104">
        <v>4.7502905220772593E-2</v>
      </c>
      <c r="G127" s="104">
        <v>6.5101784445467589E-2</v>
      </c>
      <c r="H127" s="104">
        <v>7.860073529954624E-2</v>
      </c>
      <c r="I127" s="104">
        <v>9.0387314034702848E-2</v>
      </c>
      <c r="J127" s="104">
        <v>0.11076112309183546</v>
      </c>
      <c r="K127" s="104">
        <v>0.15190303640405006</v>
      </c>
      <c r="L127" s="104">
        <v>0.15168670547676782</v>
      </c>
      <c r="M127" s="104">
        <v>0.1890447236022057</v>
      </c>
      <c r="N127" s="104">
        <v>0.17916660558991304</v>
      </c>
      <c r="O127" s="104">
        <v>0.21467285999001692</v>
      </c>
      <c r="P127" s="104">
        <v>0.21347144919847877</v>
      </c>
      <c r="Q127" s="104">
        <v>0.2466802709220631</v>
      </c>
      <c r="R127" s="104">
        <v>0.23691911185026762</v>
      </c>
      <c r="S127" s="104">
        <v>0.18926366759567068</v>
      </c>
      <c r="T127" s="104">
        <v>0.31000052694602781</v>
      </c>
      <c r="U127" s="104">
        <v>0.23625353821702369</v>
      </c>
      <c r="V127" s="104">
        <v>0.23552210793838022</v>
      </c>
      <c r="W127" s="104">
        <v>0.25165533911262311</v>
      </c>
      <c r="DA127" s="132" t="s">
        <v>1787</v>
      </c>
    </row>
    <row r="128" spans="1:105" ht="12" customHeight="1" x14ac:dyDescent="0.25">
      <c r="A128" s="106" t="s">
        <v>122</v>
      </c>
      <c r="B128" s="101">
        <v>213.41952358342593</v>
      </c>
      <c r="C128" s="101">
        <v>204.79892064101588</v>
      </c>
      <c r="D128" s="101">
        <v>183.29085154577325</v>
      </c>
      <c r="E128" s="101">
        <v>134.71386001691812</v>
      </c>
      <c r="F128" s="101">
        <v>115.4469244809149</v>
      </c>
      <c r="G128" s="101">
        <v>90.045852477238299</v>
      </c>
      <c r="H128" s="101">
        <v>73.501729929773035</v>
      </c>
      <c r="I128" s="101">
        <v>52.690744161485433</v>
      </c>
      <c r="J128" s="101">
        <v>39.837577171829139</v>
      </c>
      <c r="K128" s="101">
        <v>34.783804249600571</v>
      </c>
      <c r="L128" s="101">
        <v>34.72695497621055</v>
      </c>
      <c r="M128" s="101">
        <v>40.012567155872148</v>
      </c>
      <c r="N128" s="101">
        <v>35.994489054893137</v>
      </c>
      <c r="O128" s="101">
        <v>32.398172608598117</v>
      </c>
      <c r="P128" s="101">
        <v>30.181051935408433</v>
      </c>
      <c r="Q128" s="101">
        <v>27.310434058793373</v>
      </c>
      <c r="R128" s="101">
        <v>24.508928424249817</v>
      </c>
      <c r="S128" s="101">
        <v>20.410801064448165</v>
      </c>
      <c r="T128" s="101">
        <v>17.450955076415447</v>
      </c>
      <c r="U128" s="101">
        <v>13.403014362416073</v>
      </c>
      <c r="V128" s="101">
        <v>9.4590724420992025</v>
      </c>
      <c r="W128" s="101">
        <v>5.2416694676721969</v>
      </c>
      <c r="DA128" s="131" t="s">
        <v>1788</v>
      </c>
    </row>
    <row r="129" spans="1:105" ht="12" customHeight="1" x14ac:dyDescent="0.25">
      <c r="A129" s="107" t="s">
        <v>121</v>
      </c>
      <c r="B129" s="104">
        <v>3.8585393065248597</v>
      </c>
      <c r="C129" s="104">
        <v>3.9979946406383307</v>
      </c>
      <c r="D129" s="104">
        <v>3.6524808245926041</v>
      </c>
      <c r="E129" s="104">
        <v>2.735317450856479</v>
      </c>
      <c r="F129" s="104">
        <v>2.4558957534486825</v>
      </c>
      <c r="G129" s="104">
        <v>3.0425587774685265</v>
      </c>
      <c r="H129" s="104">
        <v>3.7293337198581216</v>
      </c>
      <c r="I129" s="104">
        <v>3.1827200925900723</v>
      </c>
      <c r="J129" s="104">
        <v>2.7221053468102943</v>
      </c>
      <c r="K129" s="104">
        <v>4.0999473413406404</v>
      </c>
      <c r="L129" s="104">
        <v>7.2482335428880216</v>
      </c>
      <c r="M129" s="104">
        <v>8.4155532726330105</v>
      </c>
      <c r="N129" s="104">
        <v>9.3485984870979539</v>
      </c>
      <c r="O129" s="104">
        <v>10.622207186331478</v>
      </c>
      <c r="P129" s="104">
        <v>9.7308657783500969</v>
      </c>
      <c r="Q129" s="104">
        <v>8.6918356346407624</v>
      </c>
      <c r="R129" s="104">
        <v>7.6884868408311551</v>
      </c>
      <c r="S129" s="104">
        <v>6.7186237076536202</v>
      </c>
      <c r="T129" s="104">
        <v>6.194009109846796</v>
      </c>
      <c r="U129" s="104">
        <v>6.1093076458345568</v>
      </c>
      <c r="V129" s="104">
        <v>4.9500345506410364</v>
      </c>
      <c r="W129" s="104">
        <v>2.80966416779227</v>
      </c>
      <c r="DA129" s="132" t="s">
        <v>1789</v>
      </c>
    </row>
    <row r="130" spans="1:105" ht="12" customHeight="1" x14ac:dyDescent="0.25">
      <c r="A130" s="108" t="s">
        <v>53</v>
      </c>
      <c r="B130" s="98">
        <v>0.695247540902729</v>
      </c>
      <c r="C130" s="98">
        <v>0.62495175305517769</v>
      </c>
      <c r="D130" s="98">
        <v>0.67199583927310791</v>
      </c>
      <c r="E130" s="98">
        <v>0.4211215507787836</v>
      </c>
      <c r="F130" s="98">
        <v>0.47355066150739955</v>
      </c>
      <c r="G130" s="98">
        <v>0.5001341613512873</v>
      </c>
      <c r="H130" s="98">
        <v>0.6227971851920131</v>
      </c>
      <c r="I130" s="98">
        <v>0.53505599706635121</v>
      </c>
      <c r="J130" s="98">
        <v>0.57888035535340099</v>
      </c>
      <c r="K130" s="98">
        <v>0.73142194698922347</v>
      </c>
      <c r="L130" s="98">
        <v>1.194473919101565</v>
      </c>
      <c r="M130" s="98">
        <v>1.6399884370242224</v>
      </c>
      <c r="N130" s="98">
        <v>1.4039327949581955</v>
      </c>
      <c r="O130" s="98">
        <v>1.5699520332925154</v>
      </c>
      <c r="P130" s="98">
        <v>2.1856838403784993</v>
      </c>
      <c r="Q130" s="98">
        <v>1.3994033265679526</v>
      </c>
      <c r="R130" s="98">
        <v>1.1918621123445476</v>
      </c>
      <c r="S130" s="98">
        <v>1.1164746637394081</v>
      </c>
      <c r="T130" s="98">
        <v>0.92931257358432162</v>
      </c>
      <c r="U130" s="98">
        <v>1.0470575368605095</v>
      </c>
      <c r="V130" s="98">
        <v>0.78418761168176143</v>
      </c>
      <c r="W130" s="98">
        <v>0.55470706678560944</v>
      </c>
      <c r="DA130" s="63" t="s">
        <v>1790</v>
      </c>
    </row>
    <row r="131" spans="1:105" ht="12" customHeight="1" x14ac:dyDescent="0.25">
      <c r="A131" s="108" t="s">
        <v>52</v>
      </c>
      <c r="B131" s="98">
        <v>3.1632917656221307</v>
      </c>
      <c r="C131" s="98">
        <v>3.3730428875831531</v>
      </c>
      <c r="D131" s="98">
        <v>2.9804849853194963</v>
      </c>
      <c r="E131" s="98">
        <v>2.3141959000776953</v>
      </c>
      <c r="F131" s="98">
        <v>1.9823450919412828</v>
      </c>
      <c r="G131" s="98">
        <v>2.542424616117239</v>
      </c>
      <c r="H131" s="98">
        <v>3.1065365346661085</v>
      </c>
      <c r="I131" s="98">
        <v>2.6476640955237212</v>
      </c>
      <c r="J131" s="98">
        <v>2.143224991456893</v>
      </c>
      <c r="K131" s="98">
        <v>3.3685253943514173</v>
      </c>
      <c r="L131" s="98">
        <v>6.0537596237864566</v>
      </c>
      <c r="M131" s="98">
        <v>6.7755648356087885</v>
      </c>
      <c r="N131" s="98">
        <v>7.9446656921397585</v>
      </c>
      <c r="O131" s="98">
        <v>9.0522551530389617</v>
      </c>
      <c r="P131" s="98">
        <v>7.5451819379715976</v>
      </c>
      <c r="Q131" s="98">
        <v>7.2924323080728097</v>
      </c>
      <c r="R131" s="98">
        <v>6.4966247284866077</v>
      </c>
      <c r="S131" s="98">
        <v>5.6021490439142125</v>
      </c>
      <c r="T131" s="98">
        <v>5.2646965362624742</v>
      </c>
      <c r="U131" s="98">
        <v>5.0622501089740473</v>
      </c>
      <c r="V131" s="98">
        <v>4.1658469389592749</v>
      </c>
      <c r="W131" s="98">
        <v>2.2549571010066605</v>
      </c>
      <c r="DA131" s="63" t="s">
        <v>1791</v>
      </c>
    </row>
    <row r="132" spans="1:105" ht="12" customHeight="1" x14ac:dyDescent="0.25">
      <c r="A132" s="121" t="s">
        <v>54</v>
      </c>
      <c r="B132" s="122">
        <v>247.89594404732009</v>
      </c>
      <c r="C132" s="122">
        <v>244.7450291014168</v>
      </c>
      <c r="D132" s="122">
        <v>220.01639890589755</v>
      </c>
      <c r="E132" s="122">
        <v>177.30159956205861</v>
      </c>
      <c r="F132" s="122">
        <v>183.97539205034349</v>
      </c>
      <c r="G132" s="122">
        <v>140.89396212317567</v>
      </c>
      <c r="H132" s="122">
        <v>131.57973521999477</v>
      </c>
      <c r="I132" s="122">
        <v>103.52657210242205</v>
      </c>
      <c r="J132" s="122">
        <v>83.545590979785146</v>
      </c>
      <c r="K132" s="122">
        <v>74.607938898649238</v>
      </c>
      <c r="L132" s="122">
        <v>63.538813258440626</v>
      </c>
      <c r="M132" s="122">
        <v>60.843600914173905</v>
      </c>
      <c r="N132" s="122">
        <v>49.201858929650143</v>
      </c>
      <c r="O132" s="122">
        <v>51.323445279193237</v>
      </c>
      <c r="P132" s="122">
        <v>43.925864774059939</v>
      </c>
      <c r="Q132" s="122">
        <v>42.676060559943025</v>
      </c>
      <c r="R132" s="122">
        <v>39.597246487246636</v>
      </c>
      <c r="S132" s="122">
        <v>40.72767024715175</v>
      </c>
      <c r="T132" s="122">
        <v>39.010721995371561</v>
      </c>
      <c r="U132" s="122">
        <v>34.614540886638764</v>
      </c>
      <c r="V132" s="122">
        <v>31.533265455714883</v>
      </c>
      <c r="W132" s="122">
        <v>27.930178960369691</v>
      </c>
      <c r="DA132" s="130" t="s">
        <v>1792</v>
      </c>
    </row>
    <row r="133" spans="1:105" ht="12" customHeight="1" x14ac:dyDescent="0.25">
      <c r="A133" s="97" t="s">
        <v>50</v>
      </c>
      <c r="B133" s="98">
        <v>101.62612398221111</v>
      </c>
      <c r="C133" s="98">
        <v>93.784089763405035</v>
      </c>
      <c r="D133" s="98">
        <v>83.886130836418744</v>
      </c>
      <c r="E133" s="98">
        <v>70.670260449834316</v>
      </c>
      <c r="F133" s="98">
        <v>68.941674335378622</v>
      </c>
      <c r="G133" s="98">
        <v>55.1649645308527</v>
      </c>
      <c r="H133" s="98">
        <v>44.352412978327536</v>
      </c>
      <c r="I133" s="98">
        <v>33.533592550187187</v>
      </c>
      <c r="J133" s="98">
        <v>29.099660311167906</v>
      </c>
      <c r="K133" s="98">
        <v>25.565639641853824</v>
      </c>
      <c r="L133" s="98">
        <v>22.529647183617914</v>
      </c>
      <c r="M133" s="98">
        <v>22.055700547636089</v>
      </c>
      <c r="N133" s="98">
        <v>18.315187656022946</v>
      </c>
      <c r="O133" s="98">
        <v>17.960597952243706</v>
      </c>
      <c r="P133" s="98">
        <v>17.352032708726391</v>
      </c>
      <c r="Q133" s="98">
        <v>15.403365373548418</v>
      </c>
      <c r="R133" s="98">
        <v>14.655335655041323</v>
      </c>
      <c r="S133" s="98">
        <v>13.619594626870953</v>
      </c>
      <c r="T133" s="98">
        <v>13.065676687732063</v>
      </c>
      <c r="U133" s="98">
        <v>11.189726492106653</v>
      </c>
      <c r="V133" s="98">
        <v>9.8324551446542117</v>
      </c>
      <c r="W133" s="98">
        <v>8.6268256464974833</v>
      </c>
      <c r="DA133" s="63" t="s">
        <v>1793</v>
      </c>
    </row>
    <row r="134" spans="1:105" ht="12" customHeight="1" x14ac:dyDescent="0.25">
      <c r="A134" s="109" t="s">
        <v>120</v>
      </c>
      <c r="B134" s="33">
        <v>146.26982006510897</v>
      </c>
      <c r="C134" s="33">
        <v>150.96093933801177</v>
      </c>
      <c r="D134" s="33">
        <v>136.1302680694788</v>
      </c>
      <c r="E134" s="33">
        <v>106.6313391122243</v>
      </c>
      <c r="F134" s="33">
        <v>115.03371771496488</v>
      </c>
      <c r="G134" s="33">
        <v>85.728997592322969</v>
      </c>
      <c r="H134" s="33">
        <v>87.227322241667238</v>
      </c>
      <c r="I134" s="33">
        <v>69.992979552234857</v>
      </c>
      <c r="J134" s="33">
        <v>54.445930668617244</v>
      </c>
      <c r="K134" s="33">
        <v>49.042299256795417</v>
      </c>
      <c r="L134" s="33">
        <v>41.009166074822708</v>
      </c>
      <c r="M134" s="33">
        <v>38.787900366537819</v>
      </c>
      <c r="N134" s="33">
        <v>30.886671273627194</v>
      </c>
      <c r="O134" s="33">
        <v>33.362847326949534</v>
      </c>
      <c r="P134" s="33">
        <v>26.573832065333548</v>
      </c>
      <c r="Q134" s="33">
        <v>27.272695186394607</v>
      </c>
      <c r="R134" s="33">
        <v>24.941910832205313</v>
      </c>
      <c r="S134" s="33">
        <v>27.1080756202808</v>
      </c>
      <c r="T134" s="33">
        <v>25.9450453076395</v>
      </c>
      <c r="U134" s="33">
        <v>23.424814394532113</v>
      </c>
      <c r="V134" s="33">
        <v>21.700810311060671</v>
      </c>
      <c r="W134" s="33">
        <v>19.303353313872208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0.48699145916001735</v>
      </c>
      <c r="C136" s="119">
        <f t="shared" si="26"/>
        <v>0.48647059052265651</v>
      </c>
      <c r="D136" s="119">
        <f t="shared" si="26"/>
        <v>0.48691414762247709</v>
      </c>
      <c r="E136" s="119">
        <f t="shared" si="26"/>
        <v>0.49245898519434261</v>
      </c>
      <c r="F136" s="119">
        <f t="shared" si="26"/>
        <v>0.48439930420643085</v>
      </c>
      <c r="G136" s="119">
        <f t="shared" si="26"/>
        <v>0.479623261960477</v>
      </c>
      <c r="H136" s="119">
        <f t="shared" si="26"/>
        <v>0.48184915460757111</v>
      </c>
      <c r="I136" s="119">
        <f t="shared" si="26"/>
        <v>0.48214630494117339</v>
      </c>
      <c r="J136" s="119">
        <f t="shared" si="26"/>
        <v>0.47993882964580115</v>
      </c>
      <c r="K136" s="119">
        <f t="shared" si="26"/>
        <v>0.48694635075881665</v>
      </c>
      <c r="L136" s="119">
        <f t="shared" si="26"/>
        <v>0.50305975305820905</v>
      </c>
      <c r="M136" s="119">
        <f t="shared" si="26"/>
        <v>0.53170406881807453</v>
      </c>
      <c r="N136" s="119">
        <f t="shared" si="26"/>
        <v>0.57543524859382023</v>
      </c>
      <c r="O136" s="119">
        <f t="shared" si="26"/>
        <v>0.60938601203001408</v>
      </c>
      <c r="P136" s="119">
        <f t="shared" si="26"/>
        <v>0.61312090354873305</v>
      </c>
      <c r="Q136" s="119">
        <f t="shared" si="26"/>
        <v>0.62529142296563422</v>
      </c>
      <c r="R136" s="119">
        <f t="shared" ref="R136:V136" si="27">IF(R117=0,"",R117/R98)</f>
        <v>0.62232433600440074</v>
      </c>
      <c r="S136" s="119">
        <f t="shared" si="27"/>
        <v>0.64137420710203752</v>
      </c>
      <c r="T136" s="119">
        <f t="shared" si="27"/>
        <v>0.62788283367712971</v>
      </c>
      <c r="U136" s="119">
        <f t="shared" si="27"/>
        <v>0.63784854595323348</v>
      </c>
      <c r="V136" s="119">
        <f t="shared" si="27"/>
        <v>0.63287536701165736</v>
      </c>
      <c r="W136" s="119">
        <f t="shared" ref="W136" si="28">IF(W117=0,"",W117/W98)</f>
        <v>0.63478975499003321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0.44918389410973703</v>
      </c>
      <c r="C137" s="124">
        <f t="shared" si="29"/>
        <v>0.45169757630613994</v>
      </c>
      <c r="D137" s="124">
        <f t="shared" si="29"/>
        <v>0.45185919600674207</v>
      </c>
      <c r="E137" s="124">
        <f t="shared" si="29"/>
        <v>0.45145149946068291</v>
      </c>
      <c r="F137" s="124">
        <f t="shared" si="29"/>
        <v>0.45180111537390383</v>
      </c>
      <c r="G137" s="124">
        <f t="shared" si="29"/>
        <v>0.4518151849407222</v>
      </c>
      <c r="H137" s="124">
        <f t="shared" si="29"/>
        <v>0.45180978904951813</v>
      </c>
      <c r="I137" s="124">
        <f t="shared" si="29"/>
        <v>0.45200881084500427</v>
      </c>
      <c r="J137" s="124">
        <f t="shared" si="29"/>
        <v>0.45223872298840873</v>
      </c>
      <c r="K137" s="124">
        <f t="shared" si="29"/>
        <v>0.46088991204417756</v>
      </c>
      <c r="L137" s="124">
        <f t="shared" si="29"/>
        <v>0.47601965120853501</v>
      </c>
      <c r="M137" s="124">
        <f t="shared" si="29"/>
        <v>0.50327246471987896</v>
      </c>
      <c r="N137" s="124">
        <f t="shared" si="29"/>
        <v>0.53941219843792909</v>
      </c>
      <c r="O137" s="124">
        <f t="shared" si="29"/>
        <v>0.58623452342094795</v>
      </c>
      <c r="P137" s="124">
        <f t="shared" si="29"/>
        <v>0.58821313943168785</v>
      </c>
      <c r="Q137" s="124">
        <f t="shared" si="29"/>
        <v>0.58977521096857555</v>
      </c>
      <c r="R137" s="124">
        <f t="shared" ref="R137:V137" si="30">IF(R118=0,"",R118/R99)</f>
        <v>0.59246587312009746</v>
      </c>
      <c r="S137" s="124">
        <f t="shared" si="30"/>
        <v>0.59605147559053206</v>
      </c>
      <c r="T137" s="124">
        <f t="shared" si="30"/>
        <v>0.59599929564627041</v>
      </c>
      <c r="U137" s="124">
        <f t="shared" si="30"/>
        <v>0.59604346427246757</v>
      </c>
      <c r="V137" s="124">
        <f t="shared" si="30"/>
        <v>0.5960200300796985</v>
      </c>
      <c r="W137" s="124">
        <f t="shared" ref="W137" si="31">IF(W118=0,"",W118/W99)</f>
        <v>0.5959977814676588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0.44288883299519821</v>
      </c>
      <c r="C138" s="111">
        <f t="shared" si="32"/>
        <v>0.44556377292229754</v>
      </c>
      <c r="D138" s="111">
        <f t="shared" si="32"/>
        <v>0.44579930254005312</v>
      </c>
      <c r="E138" s="111">
        <f t="shared" si="32"/>
        <v>0.44597411158991035</v>
      </c>
      <c r="F138" s="111">
        <f t="shared" si="32"/>
        <v>0.44601125031502081</v>
      </c>
      <c r="G138" s="111">
        <f t="shared" si="32"/>
        <v>0.44610562876750132</v>
      </c>
      <c r="H138" s="111">
        <f t="shared" si="32"/>
        <v>0.44627297592752357</v>
      </c>
      <c r="I138" s="111">
        <f t="shared" si="32"/>
        <v>0.44661746174205164</v>
      </c>
      <c r="J138" s="111">
        <f t="shared" si="32"/>
        <v>0.44708729417592813</v>
      </c>
      <c r="K138" s="111">
        <f t="shared" si="32"/>
        <v>0.45579205732433259</v>
      </c>
      <c r="L138" s="111">
        <f t="shared" si="32"/>
        <v>0.47076702995363462</v>
      </c>
      <c r="M138" s="111">
        <f t="shared" si="32"/>
        <v>0.49803302580184555</v>
      </c>
      <c r="N138" s="111">
        <f t="shared" si="32"/>
        <v>0.53451993900476091</v>
      </c>
      <c r="O138" s="111">
        <f t="shared" si="32"/>
        <v>0.5811514910551886</v>
      </c>
      <c r="P138" s="111">
        <f t="shared" si="32"/>
        <v>0.58302456203349062</v>
      </c>
      <c r="Q138" s="111">
        <f t="shared" si="32"/>
        <v>0.58507337203105836</v>
      </c>
      <c r="R138" s="111">
        <f t="shared" ref="R138:V138" si="33">IF(R119=0,"",R119/R100)</f>
        <v>0.58779177486475331</v>
      </c>
      <c r="S138" s="111">
        <f t="shared" si="33"/>
        <v>0.59143058049348729</v>
      </c>
      <c r="T138" s="111">
        <f t="shared" si="33"/>
        <v>0.59143064133247836</v>
      </c>
      <c r="U138" s="111">
        <f t="shared" si="33"/>
        <v>0.59145054689375687</v>
      </c>
      <c r="V138" s="111">
        <f t="shared" si="33"/>
        <v>0.5914538984976303</v>
      </c>
      <c r="W138" s="111">
        <f t="shared" ref="W138" si="34">IF(W119=0,"",W119/W100)</f>
        <v>0.59158929875172106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1.7961149824261564</v>
      </c>
      <c r="C140" s="124">
        <f t="shared" si="38"/>
        <v>1.8853933300331822</v>
      </c>
      <c r="D140" s="124">
        <f t="shared" si="38"/>
        <v>1.9826164369205368</v>
      </c>
      <c r="E140" s="124">
        <f t="shared" si="38"/>
        <v>2.0547246962882748</v>
      </c>
      <c r="F140" s="124">
        <f t="shared" si="38"/>
        <v>2.1061749074922207</v>
      </c>
      <c r="G140" s="124">
        <f t="shared" si="38"/>
        <v>2.2163670711151164</v>
      </c>
      <c r="H140" s="124">
        <f t="shared" si="38"/>
        <v>2.3525228933000513</v>
      </c>
      <c r="I140" s="124">
        <f t="shared" si="38"/>
        <v>2.4599946053981001</v>
      </c>
      <c r="J140" s="124">
        <f t="shared" si="38"/>
        <v>2.5137452825221618</v>
      </c>
      <c r="K140" s="124">
        <f t="shared" si="38"/>
        <v>2.672520466722538</v>
      </c>
      <c r="L140" s="124">
        <f t="shared" si="38"/>
        <v>2.8468149982189241</v>
      </c>
      <c r="M140" s="124">
        <f t="shared" si="38"/>
        <v>2.9610455487587437</v>
      </c>
      <c r="N140" s="124">
        <f t="shared" si="38"/>
        <v>3.0557504171217404</v>
      </c>
      <c r="O140" s="124">
        <f t="shared" si="38"/>
        <v>3.2155353619556148</v>
      </c>
      <c r="P140" s="124">
        <f t="shared" si="38"/>
        <v>3.265910436119674</v>
      </c>
      <c r="Q140" s="124">
        <f t="shared" si="38"/>
        <v>3.2730868075764827</v>
      </c>
      <c r="R140" s="124">
        <f t="shared" ref="R140:V140" si="39">IF(R121=0,"",R121/R102)</f>
        <v>3.3146259720055813</v>
      </c>
      <c r="S140" s="124">
        <f t="shared" si="39"/>
        <v>3.3836948950254744</v>
      </c>
      <c r="T140" s="124">
        <f t="shared" si="39"/>
        <v>3.4849867837295139</v>
      </c>
      <c r="U140" s="124">
        <f t="shared" si="39"/>
        <v>3.6033328875860997</v>
      </c>
      <c r="V140" s="124">
        <f t="shared" si="39"/>
        <v>3.7497919573526151</v>
      </c>
      <c r="W140" s="124">
        <f t="shared" ref="W140" si="40">IF(W121=0,"",W121/W102)</f>
        <v>3.880114145932283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1.7961149824261564</v>
      </c>
      <c r="C141" s="111">
        <f t="shared" si="41"/>
        <v>1.8853933300331822</v>
      </c>
      <c r="D141" s="111">
        <f t="shared" si="41"/>
        <v>1.9826164369205368</v>
      </c>
      <c r="E141" s="111">
        <f t="shared" si="41"/>
        <v>2.0547246962882748</v>
      </c>
      <c r="F141" s="111">
        <f t="shared" si="41"/>
        <v>2.1061749074922207</v>
      </c>
      <c r="G141" s="111">
        <f t="shared" si="41"/>
        <v>2.2163670711151164</v>
      </c>
      <c r="H141" s="111">
        <f t="shared" si="41"/>
        <v>2.3525228933000513</v>
      </c>
      <c r="I141" s="111">
        <f t="shared" si="41"/>
        <v>2.4599946053981001</v>
      </c>
      <c r="J141" s="111">
        <f t="shared" si="41"/>
        <v>2.5137452825221618</v>
      </c>
      <c r="K141" s="111">
        <f t="shared" si="41"/>
        <v>2.672520466722538</v>
      </c>
      <c r="L141" s="111">
        <f t="shared" si="41"/>
        <v>2.8468149982189241</v>
      </c>
      <c r="M141" s="111">
        <f t="shared" si="41"/>
        <v>2.9610455487587437</v>
      </c>
      <c r="N141" s="111">
        <f t="shared" si="41"/>
        <v>3.0557504171217404</v>
      </c>
      <c r="O141" s="111">
        <f t="shared" si="41"/>
        <v>3.2155353619556148</v>
      </c>
      <c r="P141" s="111">
        <f t="shared" si="41"/>
        <v>3.265910436119674</v>
      </c>
      <c r="Q141" s="111">
        <f t="shared" si="41"/>
        <v>3.2730868075764827</v>
      </c>
      <c r="R141" s="111">
        <f t="shared" ref="R141:V141" si="42">IF(R122=0,"",R122/R103)</f>
        <v>3.3146259720055813</v>
      </c>
      <c r="S141" s="111">
        <f t="shared" si="42"/>
        <v>3.3836948950254744</v>
      </c>
      <c r="T141" s="111">
        <f t="shared" si="42"/>
        <v>3.4849867837295139</v>
      </c>
      <c r="U141" s="111">
        <f t="shared" si="42"/>
        <v>3.6033328875860997</v>
      </c>
      <c r="V141" s="111">
        <f t="shared" si="42"/>
        <v>3.7497919573526151</v>
      </c>
      <c r="W141" s="111">
        <f t="shared" ref="W141" si="43">IF(W122=0,"",W122/W103)</f>
        <v>3.880114145932283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0.55799308801014347</v>
      </c>
      <c r="C142" s="124">
        <f t="shared" si="44"/>
        <v>0.55952432494120763</v>
      </c>
      <c r="D142" s="124">
        <f t="shared" si="44"/>
        <v>0.55905523577146621</v>
      </c>
      <c r="E142" s="124">
        <f t="shared" si="44"/>
        <v>0.55551690218234273</v>
      </c>
      <c r="F142" s="124">
        <f t="shared" si="44"/>
        <v>0.55000009968311225</v>
      </c>
      <c r="G142" s="124">
        <f t="shared" si="44"/>
        <v>0.54917880081847892</v>
      </c>
      <c r="H142" s="124">
        <f t="shared" si="44"/>
        <v>0.54969275014936358</v>
      </c>
      <c r="I142" s="124">
        <f t="shared" si="44"/>
        <v>0.54953302278740956</v>
      </c>
      <c r="J142" s="124">
        <f t="shared" si="44"/>
        <v>0.54726394840061832</v>
      </c>
      <c r="K142" s="124">
        <f t="shared" si="44"/>
        <v>0.55136382349352475</v>
      </c>
      <c r="L142" s="124">
        <f t="shared" si="44"/>
        <v>0.56851064579896105</v>
      </c>
      <c r="M142" s="124">
        <f t="shared" si="44"/>
        <v>0.57869550717552498</v>
      </c>
      <c r="N142" s="124">
        <f t="shared" si="44"/>
        <v>0.59864896515966282</v>
      </c>
      <c r="O142" s="124">
        <f t="shared" si="44"/>
        <v>0.61735847711828529</v>
      </c>
      <c r="P142" s="124">
        <f t="shared" si="44"/>
        <v>0.61916809578734555</v>
      </c>
      <c r="Q142" s="124">
        <f t="shared" si="44"/>
        <v>0.62377102360538517</v>
      </c>
      <c r="R142" s="124">
        <f t="shared" ref="R142:V142" si="45">IF(R123=0,"",R123/R104)</f>
        <v>0.63107648415853757</v>
      </c>
      <c r="S142" s="124">
        <f t="shared" si="45"/>
        <v>0.64387033418179407</v>
      </c>
      <c r="T142" s="124">
        <f t="shared" si="45"/>
        <v>0.64095268596972566</v>
      </c>
      <c r="U142" s="124">
        <f t="shared" si="45"/>
        <v>0.65500157591607233</v>
      </c>
      <c r="V142" s="124">
        <f t="shared" si="45"/>
        <v>0.66027572745993013</v>
      </c>
      <c r="W142" s="124">
        <f t="shared" ref="W142" si="46">IF(W123=0,"",W123/W104)</f>
        <v>0.65917480804865214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0.50720613331657693</v>
      </c>
      <c r="C143" s="111">
        <f t="shared" si="47"/>
        <v>0.50785879318586535</v>
      </c>
      <c r="D143" s="111">
        <f t="shared" si="47"/>
        <v>0.50793898353927025</v>
      </c>
      <c r="E143" s="111">
        <f t="shared" si="47"/>
        <v>0.5083585606798382</v>
      </c>
      <c r="F143" s="111">
        <f t="shared" si="47"/>
        <v>0.50975859704211546</v>
      </c>
      <c r="G143" s="111">
        <f t="shared" si="47"/>
        <v>0.51090126498623956</v>
      </c>
      <c r="H143" s="111">
        <f t="shared" si="47"/>
        <v>0.51236986900911652</v>
      </c>
      <c r="I143" s="111">
        <f t="shared" si="47"/>
        <v>0.51339482765690392</v>
      </c>
      <c r="J143" s="111">
        <f t="shared" si="47"/>
        <v>0.51604418426320964</v>
      </c>
      <c r="K143" s="111">
        <f t="shared" si="47"/>
        <v>0.52026523312224959</v>
      </c>
      <c r="L143" s="111">
        <f t="shared" si="47"/>
        <v>0.52641846482078203</v>
      </c>
      <c r="M143" s="111">
        <f t="shared" si="47"/>
        <v>0.53665686698655701</v>
      </c>
      <c r="N143" s="111">
        <f t="shared" si="47"/>
        <v>0.55225125530025965</v>
      </c>
      <c r="O143" s="111">
        <f t="shared" si="47"/>
        <v>0.57298217321381484</v>
      </c>
      <c r="P143" s="111">
        <f t="shared" si="47"/>
        <v>0.57767596230921381</v>
      </c>
      <c r="Q143" s="111">
        <f t="shared" si="47"/>
        <v>0.58499376598503372</v>
      </c>
      <c r="R143" s="111">
        <f t="shared" ref="R143:V143" si="48">IF(R124=0,"",R124/R105)</f>
        <v>0.59541492187156342</v>
      </c>
      <c r="S143" s="111">
        <f t="shared" si="48"/>
        <v>0.61019689026658441</v>
      </c>
      <c r="T143" s="111">
        <f t="shared" si="48"/>
        <v>0.61214871503359247</v>
      </c>
      <c r="U143" s="111">
        <f t="shared" si="48"/>
        <v>0.62159851543697597</v>
      </c>
      <c r="V143" s="111">
        <f t="shared" si="48"/>
        <v>0.63075070213826179</v>
      </c>
      <c r="W143" s="111">
        <f t="shared" ref="W143" si="49">IF(W124=0,"",W124/W105)</f>
        <v>0.63816348693724656</v>
      </c>
      <c r="DA143" s="63" t="s">
        <v>1952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0.85102537886441587</v>
      </c>
      <c r="C144" s="111">
        <f t="shared" si="50"/>
        <v>0.8692358540756665</v>
      </c>
      <c r="D144" s="111">
        <f t="shared" si="50"/>
        <v>0.85010029734294734</v>
      </c>
      <c r="E144" s="111">
        <f t="shared" si="50"/>
        <v>0.87223187255287171</v>
      </c>
      <c r="F144" s="111">
        <f t="shared" si="50"/>
        <v>0.84696440133999873</v>
      </c>
      <c r="G144" s="111">
        <f t="shared" si="50"/>
        <v>0.86926122408047224</v>
      </c>
      <c r="H144" s="111">
        <f t="shared" si="50"/>
        <v>0.86912125678345153</v>
      </c>
      <c r="I144" s="111">
        <f t="shared" si="50"/>
        <v>0.87052388358244426</v>
      </c>
      <c r="J144" s="111">
        <f t="shared" si="50"/>
        <v>0.84419403906688217</v>
      </c>
      <c r="K144" s="111">
        <f t="shared" si="50"/>
        <v>0.86721171421877075</v>
      </c>
      <c r="L144" s="111">
        <f t="shared" si="50"/>
        <v>0.87838062789041071</v>
      </c>
      <c r="M144" s="111">
        <f t="shared" si="50"/>
        <v>0.86099082574755181</v>
      </c>
      <c r="N144" s="111">
        <f t="shared" si="50"/>
        <v>0.89107717109374895</v>
      </c>
      <c r="O144" s="111">
        <f t="shared" si="50"/>
        <v>0.89866372863348321</v>
      </c>
      <c r="P144" s="111">
        <f t="shared" si="50"/>
        <v>0.8623831458638761</v>
      </c>
      <c r="Q144" s="111">
        <f t="shared" si="50"/>
        <v>0.90121111591136394</v>
      </c>
      <c r="R144" s="111">
        <f t="shared" ref="R144:V144" si="51">IF(R125=0,"",R125/R106)</f>
        <v>0.90840282699921571</v>
      </c>
      <c r="S144" s="111">
        <f t="shared" si="51"/>
        <v>0.90705313123530884</v>
      </c>
      <c r="T144" s="111">
        <f t="shared" si="51"/>
        <v>0.92138374621917463</v>
      </c>
      <c r="U144" s="111">
        <f t="shared" si="51"/>
        <v>0.9125069773486234</v>
      </c>
      <c r="V144" s="111">
        <f t="shared" si="51"/>
        <v>0.92003883022790545</v>
      </c>
      <c r="W144" s="111">
        <f t="shared" ref="W144" si="52">IF(W125=0,"",W125/W106)</f>
        <v>0.91484649520834549</v>
      </c>
      <c r="DA144" s="63" t="s">
        <v>1953</v>
      </c>
    </row>
    <row r="145" spans="1:105" ht="12" customHeight="1" x14ac:dyDescent="0.25">
      <c r="A145" s="100" t="s">
        <v>216</v>
      </c>
      <c r="B145" s="112">
        <f t="shared" ref="B145:Q145" si="53">IF(B126=0,"",B126/B107)</f>
        <v>0.50720613331657693</v>
      </c>
      <c r="C145" s="112">
        <f t="shared" si="53"/>
        <v>0.50973275080053604</v>
      </c>
      <c r="D145" s="112">
        <f t="shared" si="53"/>
        <v>0.51055978008007352</v>
      </c>
      <c r="E145" s="112">
        <f t="shared" si="53"/>
        <v>0.51251328965390175</v>
      </c>
      <c r="F145" s="112">
        <f t="shared" si="53"/>
        <v>0.51618874035768081</v>
      </c>
      <c r="G145" s="112">
        <f t="shared" si="53"/>
        <v>0.52234920701352705</v>
      </c>
      <c r="H145" s="112">
        <f t="shared" si="53"/>
        <v>0.52603100060564456</v>
      </c>
      <c r="I145" s="112">
        <f t="shared" si="53"/>
        <v>0.53047585439613165</v>
      </c>
      <c r="J145" s="112">
        <f t="shared" si="53"/>
        <v>0.53465092144336046</v>
      </c>
      <c r="K145" s="112">
        <f t="shared" si="53"/>
        <v>0.5387200498075877</v>
      </c>
      <c r="L145" s="112">
        <f t="shared" si="53"/>
        <v>0.54205094705745516</v>
      </c>
      <c r="M145" s="112">
        <f t="shared" si="53"/>
        <v>0.54671034370664096</v>
      </c>
      <c r="N145" s="112">
        <f t="shared" si="53"/>
        <v>0.5519879428654213</v>
      </c>
      <c r="O145" s="112">
        <f t="shared" si="53"/>
        <v>0.56999522103718336</v>
      </c>
      <c r="P145" s="112">
        <f t="shared" si="53"/>
        <v>0.58287677236670965</v>
      </c>
      <c r="Q145" s="112">
        <f t="shared" si="53"/>
        <v>0.5959708767406543</v>
      </c>
      <c r="R145" s="112">
        <f t="shared" ref="R145:V145" si="54">IF(R126=0,"",R126/R107)</f>
        <v>0.60700916890136514</v>
      </c>
      <c r="S145" s="112">
        <f t="shared" si="54"/>
        <v>0.61655033728284081</v>
      </c>
      <c r="T145" s="112">
        <f t="shared" si="54"/>
        <v>0.64249992021358016</v>
      </c>
      <c r="U145" s="112">
        <f t="shared" si="54"/>
        <v>0.64270422786481418</v>
      </c>
      <c r="V145" s="112">
        <f t="shared" si="54"/>
        <v>0.6473833825495261</v>
      </c>
      <c r="W145" s="112">
        <f t="shared" ref="W145" si="55">IF(W126=0,"",W126/W107)</f>
        <v>0.67694824103236939</v>
      </c>
      <c r="DA145" s="131" t="s">
        <v>1954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0.63053944610444024</v>
      </c>
      <c r="C147" s="112">
        <f t="shared" si="59"/>
        <v>0.63359098260807212</v>
      </c>
      <c r="D147" s="112">
        <f t="shared" si="59"/>
        <v>0.63442673538967309</v>
      </c>
      <c r="E147" s="112">
        <f t="shared" si="59"/>
        <v>0.63522387298979277</v>
      </c>
      <c r="F147" s="112">
        <f t="shared" si="59"/>
        <v>0.63706316092931636</v>
      </c>
      <c r="G147" s="112">
        <f t="shared" si="59"/>
        <v>0.64241019460652549</v>
      </c>
      <c r="H147" s="112">
        <f t="shared" si="59"/>
        <v>0.65213456210782095</v>
      </c>
      <c r="I147" s="112">
        <f t="shared" si="59"/>
        <v>0.65736942374202012</v>
      </c>
      <c r="J147" s="112">
        <f t="shared" si="59"/>
        <v>0.65839967629120177</v>
      </c>
      <c r="K147" s="112">
        <f t="shared" si="59"/>
        <v>0.66019423335195482</v>
      </c>
      <c r="L147" s="112">
        <f t="shared" si="59"/>
        <v>0.66134357608995198</v>
      </c>
      <c r="M147" s="112">
        <f t="shared" si="59"/>
        <v>0.66517880736243873</v>
      </c>
      <c r="N147" s="112">
        <f t="shared" si="59"/>
        <v>0.66970729713159483</v>
      </c>
      <c r="O147" s="112">
        <f t="shared" si="59"/>
        <v>0.67630539040105109</v>
      </c>
      <c r="P147" s="112">
        <f t="shared" si="59"/>
        <v>0.67712125324236738</v>
      </c>
      <c r="Q147" s="112">
        <f t="shared" si="59"/>
        <v>0.67749708676716502</v>
      </c>
      <c r="R147" s="112">
        <f t="shared" ref="R147:V147" si="60">IF(R128=0,"",R128/R109)</f>
        <v>0.67810790169551971</v>
      </c>
      <c r="S147" s="112">
        <f t="shared" si="60"/>
        <v>0.68338704448623311</v>
      </c>
      <c r="T147" s="112">
        <f t="shared" si="60"/>
        <v>0.69687338128925147</v>
      </c>
      <c r="U147" s="112">
        <f t="shared" si="60"/>
        <v>0.71755461881655447</v>
      </c>
      <c r="V147" s="112">
        <f t="shared" si="60"/>
        <v>0.73493158236694578</v>
      </c>
      <c r="W147" s="112">
        <f t="shared" ref="W147" si="61">IF(W128=0,"",W128/W109)</f>
        <v>0.75079551023033209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0.90450446545542429</v>
      </c>
      <c r="C148" s="113">
        <f t="shared" si="62"/>
        <v>0.91755585951229801</v>
      </c>
      <c r="D148" s="113">
        <f t="shared" si="62"/>
        <v>0.90478184264258776</v>
      </c>
      <c r="E148" s="113">
        <f t="shared" si="62"/>
        <v>0.91939299365584881</v>
      </c>
      <c r="F148" s="113">
        <f t="shared" si="62"/>
        <v>0.90198250542397851</v>
      </c>
      <c r="G148" s="113">
        <f t="shared" si="62"/>
        <v>0.91849006802692446</v>
      </c>
      <c r="H148" s="113">
        <f t="shared" si="62"/>
        <v>0.91961661090936941</v>
      </c>
      <c r="I148" s="113">
        <f t="shared" si="62"/>
        <v>0.91979790412080942</v>
      </c>
      <c r="J148" s="113">
        <f t="shared" si="62"/>
        <v>0.90087683361174042</v>
      </c>
      <c r="K148" s="113">
        <f t="shared" si="62"/>
        <v>0.91663610376890581</v>
      </c>
      <c r="L148" s="113">
        <f t="shared" si="62"/>
        <v>0.92342642167391042</v>
      </c>
      <c r="M148" s="113">
        <f t="shared" si="62"/>
        <v>0.91130742105525742</v>
      </c>
      <c r="N148" s="113">
        <f t="shared" si="62"/>
        <v>0.93125608880582633</v>
      </c>
      <c r="O148" s="113">
        <f t="shared" si="62"/>
        <v>0.93378911242585005</v>
      </c>
      <c r="P148" s="113">
        <f t="shared" si="62"/>
        <v>0.90312243541550019</v>
      </c>
      <c r="Q148" s="113">
        <f t="shared" si="62"/>
        <v>0.92876597111596104</v>
      </c>
      <c r="R148" s="113">
        <f t="shared" ref="R148:V148" si="63">IF(R129=0,"",R129/R110)</f>
        <v>0.9315221772046105</v>
      </c>
      <c r="S148" s="113">
        <f t="shared" si="63"/>
        <v>0.93015923366896769</v>
      </c>
      <c r="T148" s="113">
        <f t="shared" si="63"/>
        <v>0.94171864005139017</v>
      </c>
      <c r="U148" s="113">
        <f t="shared" si="63"/>
        <v>0.93867764192265246</v>
      </c>
      <c r="V148" s="113">
        <f t="shared" si="63"/>
        <v>0.94675444525103913</v>
      </c>
      <c r="W148" s="113">
        <f t="shared" ref="W148" si="64">IF(W129=0,"",W129/W110)</f>
        <v>0.9385654686320879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0.63053944610444024</v>
      </c>
      <c r="C149" s="111">
        <f t="shared" si="65"/>
        <v>0.63499794024699063</v>
      </c>
      <c r="D149" s="111">
        <f t="shared" si="65"/>
        <v>0.63613166100054752</v>
      </c>
      <c r="E149" s="111">
        <f t="shared" si="65"/>
        <v>0.63715722281780807</v>
      </c>
      <c r="F149" s="111">
        <f t="shared" si="65"/>
        <v>0.63956144562402251</v>
      </c>
      <c r="G149" s="111">
        <f t="shared" si="65"/>
        <v>0.64940582135701552</v>
      </c>
      <c r="H149" s="111">
        <f t="shared" si="65"/>
        <v>0.65642101685819598</v>
      </c>
      <c r="I149" s="111">
        <f t="shared" si="65"/>
        <v>0.65847018289383474</v>
      </c>
      <c r="J149" s="111">
        <f t="shared" si="65"/>
        <v>0.65902230103178894</v>
      </c>
      <c r="K149" s="111">
        <f t="shared" si="65"/>
        <v>0.66234375706064164</v>
      </c>
      <c r="L149" s="111">
        <f t="shared" si="65"/>
        <v>0.66525182040455177</v>
      </c>
      <c r="M149" s="111">
        <f t="shared" si="65"/>
        <v>0.66692539652803828</v>
      </c>
      <c r="N149" s="111">
        <f t="shared" si="65"/>
        <v>0.67044471903319114</v>
      </c>
      <c r="O149" s="111">
        <f t="shared" si="65"/>
        <v>0.67579285385000532</v>
      </c>
      <c r="P149" s="111">
        <f t="shared" si="65"/>
        <v>0.67678503066070517</v>
      </c>
      <c r="Q149" s="111">
        <f t="shared" si="65"/>
        <v>0.6773342580340197</v>
      </c>
      <c r="R149" s="111">
        <f t="shared" ref="R149:V149" si="66">IF(R130=0,"",R130/R111)</f>
        <v>0.6783289591608076</v>
      </c>
      <c r="S149" s="111">
        <f t="shared" si="66"/>
        <v>0.68878189036422621</v>
      </c>
      <c r="T149" s="111">
        <f t="shared" si="66"/>
        <v>0.70796718009282589</v>
      </c>
      <c r="U149" s="111">
        <f t="shared" si="66"/>
        <v>0.72402148421584145</v>
      </c>
      <c r="V149" s="111">
        <f t="shared" si="66"/>
        <v>0.73800475186313919</v>
      </c>
      <c r="W149" s="111">
        <f t="shared" ref="W149" si="67">IF(W130=0,"",W130/W111)</f>
        <v>0.75100892063693603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0.69543653195586441</v>
      </c>
      <c r="C151" s="124">
        <f t="shared" si="71"/>
        <v>0.70082955153709747</v>
      </c>
      <c r="D151" s="124">
        <f t="shared" si="71"/>
        <v>0.70192062438709824</v>
      </c>
      <c r="E151" s="124">
        <f t="shared" si="71"/>
        <v>0.70019884382197994</v>
      </c>
      <c r="F151" s="124">
        <f t="shared" si="71"/>
        <v>0.705851159310799</v>
      </c>
      <c r="G151" s="124">
        <f t="shared" si="71"/>
        <v>0.70591836550923359</v>
      </c>
      <c r="H151" s="124">
        <f t="shared" si="71"/>
        <v>0.71842391127133431</v>
      </c>
      <c r="I151" s="124">
        <f t="shared" si="71"/>
        <v>0.72242678505523772</v>
      </c>
      <c r="J151" s="124">
        <f t="shared" si="71"/>
        <v>0.71867093268732352</v>
      </c>
      <c r="K151" s="124">
        <f t="shared" si="71"/>
        <v>0.72053764121900199</v>
      </c>
      <c r="L151" s="124">
        <f t="shared" si="71"/>
        <v>0.71935521417291204</v>
      </c>
      <c r="M151" s="124">
        <f t="shared" si="71"/>
        <v>0.71939551201545548</v>
      </c>
      <c r="N151" s="124">
        <f t="shared" si="71"/>
        <v>0.71947633561045565</v>
      </c>
      <c r="O151" s="124">
        <f t="shared" si="71"/>
        <v>0.72577172712749882</v>
      </c>
      <c r="P151" s="124">
        <f t="shared" si="71"/>
        <v>0.71797687609208405</v>
      </c>
      <c r="Q151" s="124">
        <f t="shared" si="71"/>
        <v>0.7246919012656694</v>
      </c>
      <c r="R151" s="124">
        <f t="shared" ref="R151:V151" si="72">IF(R132=0,"",R132/R113)</f>
        <v>0.72450712451306087</v>
      </c>
      <c r="S151" s="124">
        <f t="shared" si="72"/>
        <v>0.7351913510951581</v>
      </c>
      <c r="T151" s="124">
        <f t="shared" si="72"/>
        <v>0.74128615544993659</v>
      </c>
      <c r="U151" s="124">
        <f t="shared" si="72"/>
        <v>0.75170150531089264</v>
      </c>
      <c r="V151" s="124">
        <f t="shared" si="72"/>
        <v>0.76215373645785789</v>
      </c>
      <c r="W151" s="124">
        <f t="shared" ref="W151" si="73">IF(W132=0,"",W132/W113)</f>
        <v>0.7694896832226078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0.61762469634302908</v>
      </c>
      <c r="C152" s="111">
        <f t="shared" si="74"/>
        <v>0.61830229298221917</v>
      </c>
      <c r="D152" s="111">
        <f t="shared" si="74"/>
        <v>0.61873084640072029</v>
      </c>
      <c r="E152" s="111">
        <f t="shared" si="74"/>
        <v>0.61929014967764262</v>
      </c>
      <c r="F152" s="111">
        <f t="shared" si="74"/>
        <v>0.62042133769257468</v>
      </c>
      <c r="G152" s="111">
        <f t="shared" si="74"/>
        <v>0.62169007847553281</v>
      </c>
      <c r="H152" s="111">
        <f t="shared" si="74"/>
        <v>0.62353201372076417</v>
      </c>
      <c r="I152" s="111">
        <f t="shared" si="74"/>
        <v>0.62449748542539585</v>
      </c>
      <c r="J152" s="111">
        <f t="shared" si="74"/>
        <v>0.62456607878396275</v>
      </c>
      <c r="K152" s="111">
        <f t="shared" si="74"/>
        <v>0.62474542951282741</v>
      </c>
      <c r="L152" s="111">
        <f t="shared" si="74"/>
        <v>0.62489740568098917</v>
      </c>
      <c r="M152" s="111">
        <f t="shared" si="74"/>
        <v>0.62509634648162571</v>
      </c>
      <c r="N152" s="111">
        <f t="shared" si="74"/>
        <v>0.62528390216110763</v>
      </c>
      <c r="O152" s="111">
        <f t="shared" si="74"/>
        <v>0.62540907361344644</v>
      </c>
      <c r="P152" s="111">
        <f t="shared" si="74"/>
        <v>0.62541770253912343</v>
      </c>
      <c r="Q152" s="111">
        <f t="shared" si="74"/>
        <v>0.62543016361304959</v>
      </c>
      <c r="R152" s="111">
        <f t="shared" ref="R152:V152" si="75">IF(R133=0,"",R133/R114)</f>
        <v>0.62548691484156838</v>
      </c>
      <c r="S152" s="111">
        <f t="shared" si="75"/>
        <v>0.62564629038799724</v>
      </c>
      <c r="T152" s="111">
        <f t="shared" si="75"/>
        <v>0.62604149648018304</v>
      </c>
      <c r="U152" s="111">
        <f t="shared" si="75"/>
        <v>0.62660967612822793</v>
      </c>
      <c r="V152" s="111">
        <f t="shared" si="75"/>
        <v>0.62730901036987041</v>
      </c>
      <c r="W152" s="111">
        <f t="shared" ref="W152" si="76">IF(W133=0,"",W133/W114)</f>
        <v>0.62792328010742571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0.76214976065873719</v>
      </c>
      <c r="C153" s="45">
        <f t="shared" si="77"/>
        <v>0.76419703943784356</v>
      </c>
      <c r="D153" s="45">
        <f t="shared" si="77"/>
        <v>0.76532982834232022</v>
      </c>
      <c r="E153" s="45">
        <f t="shared" si="77"/>
        <v>0.76657423045573925</v>
      </c>
      <c r="F153" s="45">
        <f t="shared" si="77"/>
        <v>0.7693400574943261</v>
      </c>
      <c r="G153" s="45">
        <f t="shared" si="77"/>
        <v>0.77333843991700912</v>
      </c>
      <c r="H153" s="45">
        <f t="shared" si="77"/>
        <v>0.77867897282796794</v>
      </c>
      <c r="I153" s="45">
        <f t="shared" si="77"/>
        <v>0.78111085547933146</v>
      </c>
      <c r="J153" s="45">
        <f t="shared" si="77"/>
        <v>0.78161408698863533</v>
      </c>
      <c r="K153" s="45">
        <f t="shared" si="77"/>
        <v>0.7831339939352816</v>
      </c>
      <c r="L153" s="45">
        <f t="shared" si="77"/>
        <v>0.78450259840017356</v>
      </c>
      <c r="M153" s="45">
        <f t="shared" si="77"/>
        <v>0.78689530288512188</v>
      </c>
      <c r="N153" s="45">
        <f t="shared" si="77"/>
        <v>0.79004838430423407</v>
      </c>
      <c r="O153" s="45">
        <f t="shared" si="77"/>
        <v>0.7944003124976875</v>
      </c>
      <c r="P153" s="45">
        <f t="shared" si="77"/>
        <v>0.79478264575132218</v>
      </c>
      <c r="Q153" s="45">
        <f t="shared" si="77"/>
        <v>0.79604777748921574</v>
      </c>
      <c r="R153" s="45">
        <f t="shared" ref="R153:V153" si="78">IF(R134=0,"",R134/R115)</f>
        <v>0.79881179812653302</v>
      </c>
      <c r="S153" s="45">
        <f t="shared" si="78"/>
        <v>0.80610342479908248</v>
      </c>
      <c r="T153" s="45">
        <f t="shared" si="78"/>
        <v>0.81702727398393182</v>
      </c>
      <c r="U153" s="45">
        <f t="shared" si="78"/>
        <v>0.83094173615047362</v>
      </c>
      <c r="V153" s="45">
        <f t="shared" si="78"/>
        <v>0.84439381291250881</v>
      </c>
      <c r="W153" s="45">
        <f t="shared" ref="W153" si="79">IF(W134=0,"",W134/W115)</f>
        <v>0.85570754219612022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14367.22570720369</v>
      </c>
      <c r="C155" s="117">
        <f t="shared" si="80"/>
        <v>15786.924067524023</v>
      </c>
      <c r="D155" s="117">
        <f t="shared" si="80"/>
        <v>13933.436032201842</v>
      </c>
      <c r="E155" s="117">
        <f t="shared" si="80"/>
        <v>11718.522775595817</v>
      </c>
      <c r="F155" s="117">
        <f t="shared" si="80"/>
        <v>12225.745351770662</v>
      </c>
      <c r="G155" s="117">
        <f t="shared" si="80"/>
        <v>11965.533018315278</v>
      </c>
      <c r="H155" s="117">
        <f t="shared" si="80"/>
        <v>10402.618312801127</v>
      </c>
      <c r="I155" s="117">
        <f t="shared" si="80"/>
        <v>8109.5309400568103</v>
      </c>
      <c r="J155" s="117">
        <f t="shared" si="80"/>
        <v>7835.0142003167784</v>
      </c>
      <c r="K155" s="117">
        <f t="shared" si="80"/>
        <v>7586.6280233968919</v>
      </c>
      <c r="L155" s="117">
        <f t="shared" si="80"/>
        <v>6162.4944074214691</v>
      </c>
      <c r="M155" s="117">
        <f t="shared" si="80"/>
        <v>5788.2785194719163</v>
      </c>
      <c r="N155" s="117">
        <f t="shared" si="80"/>
        <v>5051.3692883713657</v>
      </c>
      <c r="O155" s="117">
        <f t="shared" si="80"/>
        <v>4781.7521272816057</v>
      </c>
      <c r="P155" s="117">
        <f t="shared" si="80"/>
        <v>3681.0397565178346</v>
      </c>
      <c r="Q155" s="117">
        <f t="shared" si="80"/>
        <v>4064.4276829941896</v>
      </c>
      <c r="R155" s="117">
        <f t="shared" ref="R155:V155" si="81">R156+R159+R161+R170</f>
        <v>3695.0249481743563</v>
      </c>
      <c r="S155" s="117">
        <f t="shared" si="81"/>
        <v>2972.7036438664863</v>
      </c>
      <c r="T155" s="117">
        <f t="shared" si="81"/>
        <v>3416.8495679977182</v>
      </c>
      <c r="U155" s="117">
        <f t="shared" si="81"/>
        <v>2706.8366812068789</v>
      </c>
      <c r="V155" s="117">
        <f t="shared" si="81"/>
        <v>2432.0763135637276</v>
      </c>
      <c r="W155" s="117">
        <f t="shared" ref="W155" si="82">W156+W159+W161+W170</f>
        <v>2280.1816765929389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12336.718889815429</v>
      </c>
      <c r="C156" s="122">
        <f t="shared" si="83"/>
        <v>13849.651149043864</v>
      </c>
      <c r="D156" s="122">
        <f t="shared" si="83"/>
        <v>12163.747328619593</v>
      </c>
      <c r="E156" s="122">
        <f t="shared" si="83"/>
        <v>10228.554838435713</v>
      </c>
      <c r="F156" s="122">
        <f t="shared" si="83"/>
        <v>10637.32222459375</v>
      </c>
      <c r="G156" s="122">
        <f t="shared" si="83"/>
        <v>10567.61867089529</v>
      </c>
      <c r="H156" s="122">
        <f t="shared" si="83"/>
        <v>9137.9094898443072</v>
      </c>
      <c r="I156" s="122">
        <f t="shared" si="83"/>
        <v>7123.7573877488776</v>
      </c>
      <c r="J156" s="122">
        <f t="shared" si="83"/>
        <v>6931.3199230275623</v>
      </c>
      <c r="K156" s="122">
        <f t="shared" si="83"/>
        <v>6735.5228393565876</v>
      </c>
      <c r="L156" s="122">
        <f t="shared" si="83"/>
        <v>5497.3257012949098</v>
      </c>
      <c r="M156" s="122">
        <f t="shared" si="83"/>
        <v>5078.1174548355084</v>
      </c>
      <c r="N156" s="122">
        <f t="shared" si="83"/>
        <v>4490.3555604274452</v>
      </c>
      <c r="O156" s="122">
        <f t="shared" si="83"/>
        <v>4251.0997618433703</v>
      </c>
      <c r="P156" s="122">
        <f t="shared" si="83"/>
        <v>3179.7440233063562</v>
      </c>
      <c r="Q156" s="122">
        <f t="shared" si="83"/>
        <v>3590.2303125988574</v>
      </c>
      <c r="R156" s="122">
        <f t="shared" ref="R156:V156" si="84">SUM(R157:R158)</f>
        <v>3261.8414769431452</v>
      </c>
      <c r="S156" s="122">
        <f t="shared" si="84"/>
        <v>2609.694431865692</v>
      </c>
      <c r="T156" s="122">
        <f t="shared" si="84"/>
        <v>2985.558104344434</v>
      </c>
      <c r="U156" s="122">
        <f t="shared" si="84"/>
        <v>2371.9596790024434</v>
      </c>
      <c r="V156" s="122">
        <f t="shared" si="84"/>
        <v>2123.805686714591</v>
      </c>
      <c r="W156" s="122">
        <f t="shared" ref="W156" si="85">SUM(W157:W158)</f>
        <v>2012.7789278405105</v>
      </c>
      <c r="DA156" s="130" t="s">
        <v>2114</v>
      </c>
    </row>
    <row r="157" spans="1:105" ht="12" customHeight="1" x14ac:dyDescent="0.25">
      <c r="A157" s="97" t="s">
        <v>216</v>
      </c>
      <c r="B157" s="98">
        <v>12336.718889815429</v>
      </c>
      <c r="C157" s="98">
        <v>13849.651149043864</v>
      </c>
      <c r="D157" s="98">
        <v>12163.747328619593</v>
      </c>
      <c r="E157" s="98">
        <v>10228.554838435713</v>
      </c>
      <c r="F157" s="98">
        <v>10637.32222459375</v>
      </c>
      <c r="G157" s="98">
        <v>10567.61867089529</v>
      </c>
      <c r="H157" s="98">
        <v>9137.9094898443072</v>
      </c>
      <c r="I157" s="98">
        <v>7123.7573877488776</v>
      </c>
      <c r="J157" s="98">
        <v>6931.3199230275623</v>
      </c>
      <c r="K157" s="98">
        <v>6735.5228393565876</v>
      </c>
      <c r="L157" s="98">
        <v>5497.3257012949098</v>
      </c>
      <c r="M157" s="98">
        <v>5078.1174548355084</v>
      </c>
      <c r="N157" s="98">
        <v>4490.3555604274452</v>
      </c>
      <c r="O157" s="98">
        <v>4251.0997618433703</v>
      </c>
      <c r="P157" s="98">
        <v>3179.7440233063562</v>
      </c>
      <c r="Q157" s="98">
        <v>3590.2303125988574</v>
      </c>
      <c r="R157" s="98">
        <v>3261.8414769431452</v>
      </c>
      <c r="S157" s="98">
        <v>2609.694431865692</v>
      </c>
      <c r="T157" s="98">
        <v>2985.558104344434</v>
      </c>
      <c r="U157" s="98">
        <v>2371.9596790024434</v>
      </c>
      <c r="V157" s="98">
        <v>2123.805686714591</v>
      </c>
      <c r="W157" s="98">
        <v>2012.7789278405105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1595.8041718245745</v>
      </c>
      <c r="C161" s="122">
        <v>1536.5539642361321</v>
      </c>
      <c r="D161" s="122">
        <v>1411.5098268204065</v>
      </c>
      <c r="E161" s="122">
        <v>1188.4910000442851</v>
      </c>
      <c r="F161" s="122">
        <v>1294.8565051662481</v>
      </c>
      <c r="G161" s="122">
        <v>1163.4909361047132</v>
      </c>
      <c r="H161" s="122">
        <v>1076.7900919556898</v>
      </c>
      <c r="I161" s="122">
        <v>843.91322293112182</v>
      </c>
      <c r="J161" s="122">
        <v>780.60475085243809</v>
      </c>
      <c r="K161" s="122">
        <v>742.99536256341219</v>
      </c>
      <c r="L161" s="122">
        <v>569.92040378509012</v>
      </c>
      <c r="M161" s="122">
        <v>616.94613612449291</v>
      </c>
      <c r="N161" s="122">
        <v>483.63070353255443</v>
      </c>
      <c r="O161" s="122">
        <v>454.78269663662758</v>
      </c>
      <c r="P161" s="122">
        <v>427.99779433364279</v>
      </c>
      <c r="Q161" s="122">
        <v>409.13223032113922</v>
      </c>
      <c r="R161" s="122">
        <v>371.28368977685466</v>
      </c>
      <c r="S161" s="122">
        <v>305.49874657430985</v>
      </c>
      <c r="T161" s="122">
        <v>376.15481549556426</v>
      </c>
      <c r="U161" s="122">
        <v>287.69960803755481</v>
      </c>
      <c r="V161" s="122">
        <v>266.86188616540915</v>
      </c>
      <c r="W161" s="122">
        <v>231.10697903948883</v>
      </c>
      <c r="DA161" s="130" t="s">
        <v>2119</v>
      </c>
    </row>
    <row r="162" spans="1:105" ht="12" customHeight="1" x14ac:dyDescent="0.25">
      <c r="A162" s="97" t="s">
        <v>138</v>
      </c>
      <c r="B162" s="98">
        <v>1595.7519887754856</v>
      </c>
      <c r="C162" s="98">
        <v>1536.5050392755554</v>
      </c>
      <c r="D162" s="98">
        <v>1411.4543897262192</v>
      </c>
      <c r="E162" s="98">
        <v>1188.4480694230974</v>
      </c>
      <c r="F162" s="98">
        <v>1294.7881655150857</v>
      </c>
      <c r="G162" s="98">
        <v>1163.41463906392</v>
      </c>
      <c r="H162" s="98">
        <v>1076.6979801365251</v>
      </c>
      <c r="I162" s="98">
        <v>843.80790572038927</v>
      </c>
      <c r="J162" s="98">
        <v>780.43154328087996</v>
      </c>
      <c r="K162" s="98">
        <v>742.80458475100818</v>
      </c>
      <c r="L162" s="98">
        <v>569.75010850177978</v>
      </c>
      <c r="M162" s="98">
        <v>616.68655176718437</v>
      </c>
      <c r="N162" s="98">
        <v>483.45208137846515</v>
      </c>
      <c r="O162" s="98">
        <v>454.57735736922581</v>
      </c>
      <c r="P162" s="98">
        <v>427.67173962850904</v>
      </c>
      <c r="Q162" s="98">
        <v>408.88454219001306</v>
      </c>
      <c r="R162" s="98">
        <v>371.06031113709122</v>
      </c>
      <c r="S162" s="98">
        <v>305.3108825576972</v>
      </c>
      <c r="T162" s="98">
        <v>375.88371679822296</v>
      </c>
      <c r="U162" s="98">
        <v>287.46193774497289</v>
      </c>
      <c r="V162" s="98">
        <v>266.64761551231913</v>
      </c>
      <c r="W162" s="98">
        <v>230.82753860566251</v>
      </c>
      <c r="DA162" s="63" t="s">
        <v>2120</v>
      </c>
    </row>
    <row r="163" spans="1:105" ht="12" customHeight="1" x14ac:dyDescent="0.25">
      <c r="A163" s="97" t="s">
        <v>137</v>
      </c>
      <c r="B163" s="98">
        <v>5.2183049088795584E-2</v>
      </c>
      <c r="C163" s="98">
        <v>4.8924960576751268E-2</v>
      </c>
      <c r="D163" s="98">
        <v>5.5437094187350759E-2</v>
      </c>
      <c r="E163" s="98">
        <v>4.2930621187679284E-2</v>
      </c>
      <c r="F163" s="98">
        <v>6.8339651162414847E-2</v>
      </c>
      <c r="G163" s="98">
        <v>7.629704079309417E-2</v>
      </c>
      <c r="H163" s="98">
        <v>9.2111819164684902E-2</v>
      </c>
      <c r="I163" s="98">
        <v>0.10531721073259068</v>
      </c>
      <c r="J163" s="98">
        <v>0.17320757155813682</v>
      </c>
      <c r="K163" s="98">
        <v>0.19077781240395653</v>
      </c>
      <c r="L163" s="98">
        <v>0.1702952833102909</v>
      </c>
      <c r="M163" s="98">
        <v>0.25958435730851681</v>
      </c>
      <c r="N163" s="98">
        <v>0.1786221540892611</v>
      </c>
      <c r="O163" s="98">
        <v>0.20533926740176933</v>
      </c>
      <c r="P163" s="98">
        <v>0.3260547051337368</v>
      </c>
      <c r="Q163" s="98">
        <v>0.24768813112614985</v>
      </c>
      <c r="R163" s="98">
        <v>0.22337863976341865</v>
      </c>
      <c r="S163" s="98">
        <v>0.18786401661265006</v>
      </c>
      <c r="T163" s="98">
        <v>0.27109869734132902</v>
      </c>
      <c r="U163" s="98">
        <v>0.237670292581937</v>
      </c>
      <c r="V163" s="98">
        <v>0.21427065309000892</v>
      </c>
      <c r="W163" s="98">
        <v>0.27944043382632849</v>
      </c>
      <c r="DA163" s="63" t="s">
        <v>2121</v>
      </c>
    </row>
    <row r="164" spans="1:105" ht="12" customHeight="1" x14ac:dyDescent="0.25">
      <c r="A164" s="100" t="s">
        <v>216</v>
      </c>
      <c r="B164" s="101">
        <v>5.2183049088795584E-2</v>
      </c>
      <c r="C164" s="101">
        <v>4.8924960576751268E-2</v>
      </c>
      <c r="D164" s="101">
        <v>5.5437094187350759E-2</v>
      </c>
      <c r="E164" s="101">
        <v>4.2930621187679284E-2</v>
      </c>
      <c r="F164" s="101">
        <v>6.8339651162414847E-2</v>
      </c>
      <c r="G164" s="101">
        <v>7.629704079309417E-2</v>
      </c>
      <c r="H164" s="101">
        <v>9.2111819164684902E-2</v>
      </c>
      <c r="I164" s="101">
        <v>0.10531721073259068</v>
      </c>
      <c r="J164" s="101">
        <v>0.17320757155813682</v>
      </c>
      <c r="K164" s="101">
        <v>0.19077781240395653</v>
      </c>
      <c r="L164" s="101">
        <v>0.1702952833102909</v>
      </c>
      <c r="M164" s="101">
        <v>0.25958435730851681</v>
      </c>
      <c r="N164" s="101">
        <v>0.1786221540892611</v>
      </c>
      <c r="O164" s="101">
        <v>0.20533926740176933</v>
      </c>
      <c r="P164" s="101">
        <v>0.3260547051337368</v>
      </c>
      <c r="Q164" s="101">
        <v>0.24768813112614985</v>
      </c>
      <c r="R164" s="101">
        <v>0.22337863976341865</v>
      </c>
      <c r="S164" s="101">
        <v>0.18786401661265006</v>
      </c>
      <c r="T164" s="101">
        <v>0.27109869734132902</v>
      </c>
      <c r="U164" s="101">
        <v>0.237670292581937</v>
      </c>
      <c r="V164" s="101">
        <v>0.21427065309000892</v>
      </c>
      <c r="W164" s="101">
        <v>0.27944043382632849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434.70264556368659</v>
      </c>
      <c r="C170" s="122">
        <v>400.71895424402675</v>
      </c>
      <c r="D170" s="122">
        <v>358.17887676184284</v>
      </c>
      <c r="E170" s="122">
        <v>301.47693711581798</v>
      </c>
      <c r="F170" s="122">
        <v>293.56662201066337</v>
      </c>
      <c r="G170" s="122">
        <v>234.42341131527505</v>
      </c>
      <c r="H170" s="122">
        <v>187.918731001129</v>
      </c>
      <c r="I170" s="122">
        <v>141.86032937681131</v>
      </c>
      <c r="J170" s="122">
        <v>123.08952643677809</v>
      </c>
      <c r="K170" s="122">
        <v>108.10982147689217</v>
      </c>
      <c r="L170" s="122">
        <v>95.248302341468928</v>
      </c>
      <c r="M170" s="122">
        <v>93.214928511914707</v>
      </c>
      <c r="N170" s="122">
        <v>77.383024411366463</v>
      </c>
      <c r="O170" s="122">
        <v>75.869668801607659</v>
      </c>
      <c r="P170" s="122">
        <v>73.297938877835804</v>
      </c>
      <c r="Q170" s="122">
        <v>65.065140074193238</v>
      </c>
      <c r="R170" s="122">
        <v>61.899781454356138</v>
      </c>
      <c r="S170" s="122">
        <v>57.510465426484615</v>
      </c>
      <c r="T170" s="122">
        <v>55.136648157719527</v>
      </c>
      <c r="U170" s="122">
        <v>47.177394166880916</v>
      </c>
      <c r="V170" s="122">
        <v>41.408740683727586</v>
      </c>
      <c r="W170" s="122">
        <v>36.295769712939659</v>
      </c>
      <c r="DA170" s="130" t="s">
        <v>2128</v>
      </c>
    </row>
    <row r="171" spans="1:105" ht="12" customHeight="1" x14ac:dyDescent="0.25">
      <c r="A171" s="97" t="s">
        <v>50</v>
      </c>
      <c r="B171" s="98">
        <v>434.70264556368659</v>
      </c>
      <c r="C171" s="98">
        <v>400.71895424402675</v>
      </c>
      <c r="D171" s="98">
        <v>358.17887676184284</v>
      </c>
      <c r="E171" s="98">
        <v>301.47693711581798</v>
      </c>
      <c r="F171" s="98">
        <v>293.56662201066337</v>
      </c>
      <c r="G171" s="98">
        <v>234.42341131527505</v>
      </c>
      <c r="H171" s="98">
        <v>187.918731001129</v>
      </c>
      <c r="I171" s="98">
        <v>141.86032937681131</v>
      </c>
      <c r="J171" s="98">
        <v>123.08952643677809</v>
      </c>
      <c r="K171" s="98">
        <v>108.10982147689217</v>
      </c>
      <c r="L171" s="98">
        <v>95.248302341468928</v>
      </c>
      <c r="M171" s="98">
        <v>93.214928511914707</v>
      </c>
      <c r="N171" s="98">
        <v>77.383024411366463</v>
      </c>
      <c r="O171" s="98">
        <v>75.869668801607659</v>
      </c>
      <c r="P171" s="98">
        <v>73.297938877835804</v>
      </c>
      <c r="Q171" s="98">
        <v>65.065140074193238</v>
      </c>
      <c r="R171" s="98">
        <v>61.899781454356138</v>
      </c>
      <c r="S171" s="98">
        <v>57.510465426484615</v>
      </c>
      <c r="T171" s="98">
        <v>55.136648157719527</v>
      </c>
      <c r="U171" s="98">
        <v>47.177394166880916</v>
      </c>
      <c r="V171" s="98">
        <v>41.408740683727586</v>
      </c>
      <c r="W171" s="98">
        <v>36.295769712939659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13098.848652165954</v>
      </c>
      <c r="C174" s="117">
        <f t="shared" si="87"/>
        <v>14692.096609020884</v>
      </c>
      <c r="D174" s="117">
        <f t="shared" si="87"/>
        <v>14631.745293897531</v>
      </c>
      <c r="E174" s="117">
        <f t="shared" si="87"/>
        <v>14246.010976483631</v>
      </c>
      <c r="F174" s="117">
        <f t="shared" si="87"/>
        <v>16249.869416748268</v>
      </c>
      <c r="G174" s="117">
        <f t="shared" si="87"/>
        <v>17489.43623190041</v>
      </c>
      <c r="H174" s="117">
        <f t="shared" si="87"/>
        <v>17137.861113580599</v>
      </c>
      <c r="I174" s="117">
        <f t="shared" si="87"/>
        <v>15680.799810219576</v>
      </c>
      <c r="J174" s="117">
        <f t="shared" si="87"/>
        <v>16929.298635774969</v>
      </c>
      <c r="K174" s="117">
        <f t="shared" si="87"/>
        <v>18108.33621790363</v>
      </c>
      <c r="L174" s="117">
        <f t="shared" si="87"/>
        <v>16545.863139293444</v>
      </c>
      <c r="M174" s="117">
        <f t="shared" si="87"/>
        <v>16428.289903842408</v>
      </c>
      <c r="N174" s="117">
        <f t="shared" si="87"/>
        <v>15586.824027975792</v>
      </c>
      <c r="O174" s="117">
        <f t="shared" si="87"/>
        <v>15326.819976886825</v>
      </c>
      <c r="P174" s="117">
        <f t="shared" si="87"/>
        <v>12629.096667654865</v>
      </c>
      <c r="Q174" s="117">
        <f t="shared" si="87"/>
        <v>14683.912626828316</v>
      </c>
      <c r="R174" s="117">
        <f t="shared" ref="R174:V174" si="88">R175+R178+R180+R189</f>
        <v>14420.510404900648</v>
      </c>
      <c r="S174" s="117">
        <f t="shared" si="88"/>
        <v>13099.494599814956</v>
      </c>
      <c r="T174" s="117">
        <f t="shared" si="88"/>
        <v>15494.041131986967</v>
      </c>
      <c r="U174" s="117">
        <f t="shared" si="88"/>
        <v>13822.187690081253</v>
      </c>
      <c r="V174" s="117">
        <f t="shared" si="88"/>
        <v>13929.738323467822</v>
      </c>
      <c r="W174" s="117">
        <f t="shared" ref="W174" si="89">W175+W178+W180+W189</f>
        <v>14102.450109393922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10034.398570051726</v>
      </c>
      <c r="C175" s="122">
        <f t="shared" si="90"/>
        <v>11628.044726704689</v>
      </c>
      <c r="D175" s="122">
        <f t="shared" si="90"/>
        <v>11510.838737342112</v>
      </c>
      <c r="E175" s="122">
        <f t="shared" si="90"/>
        <v>11261.593376534014</v>
      </c>
      <c r="F175" s="122">
        <f t="shared" si="90"/>
        <v>12980.659792541626</v>
      </c>
      <c r="G175" s="122">
        <f t="shared" si="90"/>
        <v>14438.575682274381</v>
      </c>
      <c r="H175" s="122">
        <f t="shared" si="90"/>
        <v>14056.495752473704</v>
      </c>
      <c r="I175" s="122">
        <f t="shared" si="90"/>
        <v>12890.113980231292</v>
      </c>
      <c r="J175" s="122">
        <f t="shared" si="90"/>
        <v>14174.098454050412</v>
      </c>
      <c r="K175" s="122">
        <f t="shared" si="90"/>
        <v>15272.889211628721</v>
      </c>
      <c r="L175" s="122">
        <f t="shared" si="90"/>
        <v>13915.368075704997</v>
      </c>
      <c r="M175" s="122">
        <f t="shared" si="90"/>
        <v>13486.923019436297</v>
      </c>
      <c r="N175" s="122">
        <f t="shared" si="90"/>
        <v>12908.454639677955</v>
      </c>
      <c r="O175" s="122">
        <f t="shared" si="90"/>
        <v>12711.919803331542</v>
      </c>
      <c r="P175" s="122">
        <f t="shared" si="90"/>
        <v>10086.834562524647</v>
      </c>
      <c r="Q175" s="122">
        <f t="shared" si="90"/>
        <v>12063.322368791783</v>
      </c>
      <c r="R175" s="122">
        <f t="shared" ref="R175:V175" si="91">SUM(R176:R177)</f>
        <v>11873.26725278401</v>
      </c>
      <c r="S175" s="122">
        <f t="shared" si="91"/>
        <v>10574.170993170093</v>
      </c>
      <c r="T175" s="122">
        <f t="shared" si="91"/>
        <v>12702.60588286987</v>
      </c>
      <c r="U175" s="122">
        <f t="shared" si="91"/>
        <v>11299.285183377839</v>
      </c>
      <c r="V175" s="122">
        <f t="shared" si="91"/>
        <v>11431.793652443213</v>
      </c>
      <c r="W175" s="122">
        <f t="shared" ref="W175" si="92">SUM(W176:W177)</f>
        <v>11819.042986501583</v>
      </c>
      <c r="DA175" s="130" t="s">
        <v>2282</v>
      </c>
    </row>
    <row r="176" spans="1:105" ht="12" customHeight="1" x14ac:dyDescent="0.25">
      <c r="A176" s="97" t="s">
        <v>216</v>
      </c>
      <c r="B176" s="98">
        <v>9921.0151809056733</v>
      </c>
      <c r="C176" s="98">
        <v>11499.402086471629</v>
      </c>
      <c r="D176" s="98">
        <v>11384.973763190632</v>
      </c>
      <c r="E176" s="98">
        <v>11150.255411546101</v>
      </c>
      <c r="F176" s="98">
        <v>12844.995902946717</v>
      </c>
      <c r="G176" s="98">
        <v>14289.742505407447</v>
      </c>
      <c r="H176" s="98">
        <v>13915.942399019583</v>
      </c>
      <c r="I176" s="98">
        <v>12764.531585342127</v>
      </c>
      <c r="J176" s="98">
        <v>14042.039887846357</v>
      </c>
      <c r="K176" s="98">
        <v>15129.820791917005</v>
      </c>
      <c r="L176" s="98">
        <v>13777.258467534126</v>
      </c>
      <c r="M176" s="98">
        <v>13346.148998465229</v>
      </c>
      <c r="N176" s="98">
        <v>12772.785006818567</v>
      </c>
      <c r="O176" s="98">
        <v>12557.651378324963</v>
      </c>
      <c r="P176" s="98">
        <v>9961.3204025403011</v>
      </c>
      <c r="Q176" s="98">
        <v>11926.623986460792</v>
      </c>
      <c r="R176" s="98">
        <v>11738.634282436889</v>
      </c>
      <c r="S176" s="98">
        <v>10454.577767233925</v>
      </c>
      <c r="T176" s="98">
        <v>12560.564356915887</v>
      </c>
      <c r="U176" s="98">
        <v>11172.258496911441</v>
      </c>
      <c r="V176" s="98">
        <v>11304.025760780183</v>
      </c>
      <c r="W176" s="98">
        <v>11691.465411855117</v>
      </c>
      <c r="DA176" s="63" t="s">
        <v>2283</v>
      </c>
    </row>
    <row r="177" spans="1:105" ht="12" customHeight="1" x14ac:dyDescent="0.25">
      <c r="A177" s="97" t="s">
        <v>53</v>
      </c>
      <c r="B177" s="98">
        <v>113.38338914605278</v>
      </c>
      <c r="C177" s="98">
        <v>128.64264023305975</v>
      </c>
      <c r="D177" s="98">
        <v>125.86497415148082</v>
      </c>
      <c r="E177" s="98">
        <v>111.33796498791331</v>
      </c>
      <c r="F177" s="98">
        <v>135.66388959490865</v>
      </c>
      <c r="G177" s="98">
        <v>148.83317686693465</v>
      </c>
      <c r="H177" s="98">
        <v>140.55335345412121</v>
      </c>
      <c r="I177" s="98">
        <v>125.58239488916422</v>
      </c>
      <c r="J177" s="98">
        <v>132.05856620405581</v>
      </c>
      <c r="K177" s="98">
        <v>143.06841971171434</v>
      </c>
      <c r="L177" s="98">
        <v>138.10960817087113</v>
      </c>
      <c r="M177" s="98">
        <v>140.7740209710683</v>
      </c>
      <c r="N177" s="98">
        <v>135.66963285938755</v>
      </c>
      <c r="O177" s="98">
        <v>154.26842500657995</v>
      </c>
      <c r="P177" s="98">
        <v>125.51415998434581</v>
      </c>
      <c r="Q177" s="98">
        <v>136.69838233099031</v>
      </c>
      <c r="R177" s="98">
        <v>134.63297034712022</v>
      </c>
      <c r="S177" s="98">
        <v>119.59322593616936</v>
      </c>
      <c r="T177" s="98">
        <v>142.04152595398233</v>
      </c>
      <c r="U177" s="98">
        <v>127.02668646639702</v>
      </c>
      <c r="V177" s="98">
        <v>127.76789166302979</v>
      </c>
      <c r="W177" s="98">
        <v>127.57757464646559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31.674492430440704</v>
      </c>
      <c r="C178" s="122">
        <f t="shared" si="93"/>
        <v>40.007604449447655</v>
      </c>
      <c r="D178" s="122">
        <f t="shared" si="93"/>
        <v>33.685363244935665</v>
      </c>
      <c r="E178" s="122">
        <f t="shared" si="93"/>
        <v>99.579118402838887</v>
      </c>
      <c r="F178" s="122">
        <f t="shared" si="93"/>
        <v>36.084960516004607</v>
      </c>
      <c r="G178" s="122">
        <f t="shared" si="93"/>
        <v>34.641535471477759</v>
      </c>
      <c r="H178" s="122">
        <f t="shared" si="93"/>
        <v>38.062898019843189</v>
      </c>
      <c r="I178" s="122">
        <f t="shared" si="93"/>
        <v>33.795811988029811</v>
      </c>
      <c r="J178" s="122">
        <f t="shared" si="93"/>
        <v>41.553352506748396</v>
      </c>
      <c r="K178" s="122">
        <f t="shared" si="93"/>
        <v>43.869676638487896</v>
      </c>
      <c r="L178" s="122">
        <f t="shared" si="93"/>
        <v>44.082979226394599</v>
      </c>
      <c r="M178" s="122">
        <f t="shared" si="93"/>
        <v>62.183986442279469</v>
      </c>
      <c r="N178" s="122">
        <f t="shared" si="93"/>
        <v>134.25567630478952</v>
      </c>
      <c r="O178" s="122">
        <f t="shared" si="93"/>
        <v>78.206788629298345</v>
      </c>
      <c r="P178" s="122">
        <f t="shared" si="93"/>
        <v>66.919203547937968</v>
      </c>
      <c r="Q178" s="122">
        <f t="shared" si="93"/>
        <v>140.10299520008621</v>
      </c>
      <c r="R178" s="122">
        <f t="shared" si="93"/>
        <v>102.55539935850041</v>
      </c>
      <c r="S178" s="122">
        <f t="shared" si="93"/>
        <v>149.6713119246117</v>
      </c>
      <c r="T178" s="122">
        <f t="shared" si="93"/>
        <v>105.34578119829753</v>
      </c>
      <c r="U178" s="122">
        <f t="shared" si="93"/>
        <v>123.46911389593181</v>
      </c>
      <c r="V178" s="122">
        <f t="shared" si="93"/>
        <v>91.691024789523212</v>
      </c>
      <c r="W178" s="122">
        <f t="shared" si="93"/>
        <v>102.65663057211901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31.674492430440704</v>
      </c>
      <c r="C179" s="98">
        <f>RES_hhdet_fech!C48</f>
        <v>40.007604449447655</v>
      </c>
      <c r="D179" s="98">
        <f>RES_hhdet_fech!D48</f>
        <v>33.685363244935665</v>
      </c>
      <c r="E179" s="98">
        <f>RES_hhdet_fech!E48</f>
        <v>99.579118402838887</v>
      </c>
      <c r="F179" s="98">
        <f>RES_hhdet_fech!F48</f>
        <v>36.084960516004607</v>
      </c>
      <c r="G179" s="98">
        <f>RES_hhdet_fech!G48</f>
        <v>34.641535471477759</v>
      </c>
      <c r="H179" s="98">
        <f>RES_hhdet_fech!H48</f>
        <v>38.062898019843189</v>
      </c>
      <c r="I179" s="98">
        <f>RES_hhdet_fech!I48</f>
        <v>33.795811988029811</v>
      </c>
      <c r="J179" s="98">
        <f>RES_hhdet_fech!J48</f>
        <v>41.553352506748396</v>
      </c>
      <c r="K179" s="98">
        <f>RES_hhdet_fech!K48</f>
        <v>43.869676638487896</v>
      </c>
      <c r="L179" s="98">
        <f>RES_hhdet_fech!L48</f>
        <v>44.082979226394599</v>
      </c>
      <c r="M179" s="98">
        <f>RES_hhdet_fech!M48</f>
        <v>62.183986442279469</v>
      </c>
      <c r="N179" s="98">
        <f>RES_hhdet_fech!N48</f>
        <v>134.25567630478952</v>
      </c>
      <c r="O179" s="98">
        <f>RES_hhdet_fech!O48</f>
        <v>78.206788629298345</v>
      </c>
      <c r="P179" s="98">
        <f>RES_hhdet_fech!P48</f>
        <v>66.919203547937968</v>
      </c>
      <c r="Q179" s="98">
        <f>RES_hhdet_fech!Q48</f>
        <v>140.10299520008621</v>
      </c>
      <c r="R179" s="98">
        <f>RES_hhdet_fech!R48</f>
        <v>102.55539935850041</v>
      </c>
      <c r="S179" s="98">
        <f>RES_hhdet_fech!S48</f>
        <v>149.6713119246117</v>
      </c>
      <c r="T179" s="98">
        <f>RES_hhdet_fech!T48</f>
        <v>105.34578119829753</v>
      </c>
      <c r="U179" s="98">
        <f>RES_hhdet_fech!U48</f>
        <v>123.46911389593181</v>
      </c>
      <c r="V179" s="98">
        <f>RES_hhdet_fech!V48</f>
        <v>91.691024789523212</v>
      </c>
      <c r="W179" s="98">
        <f>RES_hhdet_fech!W48</f>
        <v>102.65663057211901</v>
      </c>
      <c r="DA179" s="63" t="s">
        <v>2286</v>
      </c>
    </row>
    <row r="180" spans="1:105" ht="12" customHeight="1" x14ac:dyDescent="0.25">
      <c r="A180" s="121" t="s">
        <v>55</v>
      </c>
      <c r="B180" s="122">
        <v>2140.9298731764002</v>
      </c>
      <c r="C180" s="122">
        <v>2122.0472852600465</v>
      </c>
      <c r="D180" s="122">
        <v>2174.3820158551484</v>
      </c>
      <c r="E180" s="122">
        <v>2025.5143627062928</v>
      </c>
      <c r="F180" s="122">
        <v>2254.441932699463</v>
      </c>
      <c r="G180" s="122">
        <v>2176.9235001289617</v>
      </c>
      <c r="H180" s="122">
        <v>2186.4579522619383</v>
      </c>
      <c r="I180" s="122">
        <v>1971.1186106516118</v>
      </c>
      <c r="J180" s="122">
        <v>1981.9615483123</v>
      </c>
      <c r="K180" s="122">
        <v>2068.9459134607164</v>
      </c>
      <c r="L180" s="122">
        <v>1899.1465271122638</v>
      </c>
      <c r="M180" s="122">
        <v>2189.1205729474182</v>
      </c>
      <c r="N180" s="122">
        <v>1940.3830868310338</v>
      </c>
      <c r="O180" s="122">
        <v>1888.6397962434567</v>
      </c>
      <c r="P180" s="122">
        <v>1880.769638887142</v>
      </c>
      <c r="Q180" s="122">
        <v>1873.5684245795396</v>
      </c>
      <c r="R180" s="122">
        <v>1834.4899580095635</v>
      </c>
      <c r="S180" s="122">
        <v>1687.1618474948905</v>
      </c>
      <c r="T180" s="122">
        <v>1999.2461050698319</v>
      </c>
      <c r="U180" s="122">
        <v>1726.5863326468757</v>
      </c>
      <c r="V180" s="122">
        <v>1723.1119761795046</v>
      </c>
      <c r="W180" s="122">
        <v>1526.6934675725272</v>
      </c>
      <c r="DA180" s="130" t="s">
        <v>2287</v>
      </c>
    </row>
    <row r="181" spans="1:105" ht="12" customHeight="1" x14ac:dyDescent="0.25">
      <c r="A181" s="97" t="s">
        <v>138</v>
      </c>
      <c r="B181" s="98">
        <v>2363.9230892699993</v>
      </c>
      <c r="C181" s="98">
        <v>2376.0461987873414</v>
      </c>
      <c r="D181" s="98">
        <v>2378.8555326710189</v>
      </c>
      <c r="E181" s="98">
        <v>2169.2419228209988</v>
      </c>
      <c r="F181" s="98">
        <v>2449.9746188129334</v>
      </c>
      <c r="G181" s="98">
        <v>2355.4805491903371</v>
      </c>
      <c r="H181" s="98">
        <v>2369.58452607548</v>
      </c>
      <c r="I181" s="98">
        <v>2080.4285553604959</v>
      </c>
      <c r="J181" s="98">
        <v>2085.6077983950831</v>
      </c>
      <c r="K181" s="98">
        <v>2217.6610912924316</v>
      </c>
      <c r="L181" s="98">
        <v>1986.5152856831535</v>
      </c>
      <c r="M181" s="98">
        <v>2370.9047659254461</v>
      </c>
      <c r="N181" s="98">
        <v>2077.3513575363822</v>
      </c>
      <c r="O181" s="98">
        <v>2046.3363175347929</v>
      </c>
      <c r="P181" s="98">
        <v>2006.3512251767054</v>
      </c>
      <c r="Q181" s="98">
        <v>2020.3652045992401</v>
      </c>
      <c r="R181" s="98">
        <v>1946.91068092295</v>
      </c>
      <c r="S181" s="98">
        <v>1725.3903475520701</v>
      </c>
      <c r="T181" s="98">
        <v>2160.6732904974715</v>
      </c>
      <c r="U181" s="98">
        <v>1794.0671136519913</v>
      </c>
      <c r="V181" s="98">
        <v>1798.9551937863996</v>
      </c>
      <c r="W181" s="98">
        <v>1568.7876666779539</v>
      </c>
      <c r="DA181" s="63" t="s">
        <v>2288</v>
      </c>
    </row>
    <row r="182" spans="1:105" ht="12" customHeight="1" x14ac:dyDescent="0.25">
      <c r="A182" s="97" t="s">
        <v>137</v>
      </c>
      <c r="B182" s="98">
        <v>1408.8842933994756</v>
      </c>
      <c r="C182" s="98">
        <v>1388.2262765172832</v>
      </c>
      <c r="D182" s="98">
        <v>1421.377790539942</v>
      </c>
      <c r="E182" s="98">
        <v>1264.2896339042209</v>
      </c>
      <c r="F182" s="98">
        <v>1474.5576379423994</v>
      </c>
      <c r="G182" s="98">
        <v>1384.4229505647938</v>
      </c>
      <c r="H182" s="98">
        <v>1396.945444792238</v>
      </c>
      <c r="I182" s="98">
        <v>1226.9309446844982</v>
      </c>
      <c r="J182" s="98">
        <v>1274.8732174180398</v>
      </c>
      <c r="K182" s="98">
        <v>1330.1712540100502</v>
      </c>
      <c r="L182" s="98">
        <v>1190.3044076295248</v>
      </c>
      <c r="M182" s="98">
        <v>1477.6546873237776</v>
      </c>
      <c r="N182" s="98">
        <v>1287.6706234271642</v>
      </c>
      <c r="O182" s="98">
        <v>1305.0020587665244</v>
      </c>
      <c r="P182" s="98">
        <v>1344.3518798892217</v>
      </c>
      <c r="Q182" s="98">
        <v>1311.7058315010052</v>
      </c>
      <c r="R182" s="98">
        <v>1276.2910380926862</v>
      </c>
      <c r="S182" s="98">
        <v>1160.7646224203356</v>
      </c>
      <c r="T182" s="98">
        <v>1435.7340004155496</v>
      </c>
      <c r="U182" s="98">
        <v>1222.2518620752612</v>
      </c>
      <c r="V182" s="98">
        <v>1233.4329741148099</v>
      </c>
      <c r="W182" s="98">
        <v>1094.5622597961828</v>
      </c>
      <c r="DA182" s="63" t="s">
        <v>2289</v>
      </c>
    </row>
    <row r="183" spans="1:105" ht="12" customHeight="1" x14ac:dyDescent="0.25">
      <c r="A183" s="100" t="s">
        <v>216</v>
      </c>
      <c r="B183" s="101">
        <v>425.91439955541642</v>
      </c>
      <c r="C183" s="101">
        <v>370.26789714163647</v>
      </c>
      <c r="D183" s="101">
        <v>435.32202604872469</v>
      </c>
      <c r="E183" s="101">
        <v>331.36476471342729</v>
      </c>
      <c r="F183" s="101">
        <v>466.42116400519984</v>
      </c>
      <c r="G183" s="101">
        <v>378.93323861155579</v>
      </c>
      <c r="H183" s="101">
        <v>385.74350725493412</v>
      </c>
      <c r="I183" s="101">
        <v>338.33883798661668</v>
      </c>
      <c r="J183" s="101">
        <v>426.84697544434226</v>
      </c>
      <c r="K183" s="101">
        <v>382.91532190329303</v>
      </c>
      <c r="L183" s="101">
        <v>316.11392958452501</v>
      </c>
      <c r="M183" s="101">
        <v>453.14856640408885</v>
      </c>
      <c r="N183" s="101">
        <v>313.06462576079923</v>
      </c>
      <c r="O183" s="101">
        <v>307.54086752245848</v>
      </c>
      <c r="P183" s="101">
        <v>443.52715050667166</v>
      </c>
      <c r="Q183" s="101">
        <v>320.72429408352878</v>
      </c>
      <c r="R183" s="101">
        <v>297.47424561715775</v>
      </c>
      <c r="S183" s="101">
        <v>281.36531992826605</v>
      </c>
      <c r="T183" s="101">
        <v>315.72588349032338</v>
      </c>
      <c r="U183" s="101">
        <v>299.29967884919955</v>
      </c>
      <c r="V183" s="101">
        <v>279.69964705235782</v>
      </c>
      <c r="W183" s="101">
        <v>288.51665421099779</v>
      </c>
      <c r="DA183" s="131" t="s">
        <v>2290</v>
      </c>
    </row>
    <row r="184" spans="1:105" ht="12" customHeight="1" x14ac:dyDescent="0.25">
      <c r="A184" s="103" t="s">
        <v>52</v>
      </c>
      <c r="B184" s="104">
        <v>982.96989384405936</v>
      </c>
      <c r="C184" s="104">
        <v>1017.9583793756467</v>
      </c>
      <c r="D184" s="104">
        <v>986.05576449121713</v>
      </c>
      <c r="E184" s="104">
        <v>932.92486919079352</v>
      </c>
      <c r="F184" s="104">
        <v>1008.1364739371993</v>
      </c>
      <c r="G184" s="104">
        <v>1005.4897119532378</v>
      </c>
      <c r="H184" s="104">
        <v>1011.2019375373039</v>
      </c>
      <c r="I184" s="104">
        <v>888.59210669788172</v>
      </c>
      <c r="J184" s="104">
        <v>848.02624197369744</v>
      </c>
      <c r="K184" s="104">
        <v>947.2559321067572</v>
      </c>
      <c r="L184" s="104">
        <v>874.19047804499985</v>
      </c>
      <c r="M184" s="104">
        <v>1024.506120919689</v>
      </c>
      <c r="N184" s="104">
        <v>974.60599766636517</v>
      </c>
      <c r="O184" s="104">
        <v>997.46119124406584</v>
      </c>
      <c r="P184" s="104">
        <v>900.82472938255012</v>
      </c>
      <c r="Q184" s="104">
        <v>990.98153741747615</v>
      </c>
      <c r="R184" s="104">
        <v>978.81679247552825</v>
      </c>
      <c r="S184" s="104">
        <v>879.39930249206964</v>
      </c>
      <c r="T184" s="104">
        <v>1120.0081169252264</v>
      </c>
      <c r="U184" s="104">
        <v>922.95218322606149</v>
      </c>
      <c r="V184" s="104">
        <v>953.73332706245196</v>
      </c>
      <c r="W184" s="104">
        <v>806.04560558518506</v>
      </c>
      <c r="DA184" s="132" t="s">
        <v>2291</v>
      </c>
    </row>
    <row r="185" spans="1:105" ht="12" customHeight="1" x14ac:dyDescent="0.25">
      <c r="A185" s="106" t="s">
        <v>122</v>
      </c>
      <c r="B185" s="101">
        <v>1886.3687757314392</v>
      </c>
      <c r="C185" s="101">
        <v>1838.5362277857357</v>
      </c>
      <c r="D185" s="101">
        <v>1930.4065434440365</v>
      </c>
      <c r="E185" s="101">
        <v>1823.7952418539867</v>
      </c>
      <c r="F185" s="101">
        <v>1921.5292556375118</v>
      </c>
      <c r="G185" s="101">
        <v>1836.1970612917414</v>
      </c>
      <c r="H185" s="101">
        <v>1800.7648393631748</v>
      </c>
      <c r="I185" s="101">
        <v>1708.9826669604804</v>
      </c>
      <c r="J185" s="101">
        <v>1687.3788512887211</v>
      </c>
      <c r="K185" s="101">
        <v>1667.7847724717515</v>
      </c>
      <c r="L185" s="101">
        <v>1765.5908202103208</v>
      </c>
      <c r="M185" s="101">
        <v>1887.0453544921163</v>
      </c>
      <c r="N185" s="101">
        <v>1777.2395946553418</v>
      </c>
      <c r="O185" s="101">
        <v>1705.1831260884844</v>
      </c>
      <c r="P185" s="101">
        <v>1735.497734371982</v>
      </c>
      <c r="Q185" s="101">
        <v>1684.0502822140345</v>
      </c>
      <c r="R185" s="101">
        <v>1701.4202031732284</v>
      </c>
      <c r="S185" s="101">
        <v>1709.1109147101383</v>
      </c>
      <c r="T185" s="101">
        <v>1672.8374857305676</v>
      </c>
      <c r="U185" s="101">
        <v>1644.0410269435351</v>
      </c>
      <c r="V185" s="101">
        <v>1563.056016410635</v>
      </c>
      <c r="W185" s="101">
        <v>1381.0736267989446</v>
      </c>
      <c r="DA185" s="131" t="s">
        <v>2292</v>
      </c>
    </row>
    <row r="186" spans="1:105" ht="12" customHeight="1" x14ac:dyDescent="0.25">
      <c r="A186" s="107" t="s">
        <v>121</v>
      </c>
      <c r="B186" s="104">
        <v>1315.0072425563167</v>
      </c>
      <c r="C186" s="104">
        <v>1269.5919392409671</v>
      </c>
      <c r="D186" s="104">
        <v>1353.7303674111263</v>
      </c>
      <c r="E186" s="104">
        <v>1260.3653384053302</v>
      </c>
      <c r="F186" s="104">
        <v>1357.4774981073153</v>
      </c>
      <c r="G186" s="104">
        <v>1285.1566245285783</v>
      </c>
      <c r="H186" s="104">
        <v>1277.7226050978179</v>
      </c>
      <c r="I186" s="104">
        <v>1222.7696942569835</v>
      </c>
      <c r="J186" s="104">
        <v>1234.8952224611112</v>
      </c>
      <c r="K186" s="104">
        <v>1199.6421859350473</v>
      </c>
      <c r="L186" s="104">
        <v>1260.5935013190378</v>
      </c>
      <c r="M186" s="104">
        <v>1374.7688636007904</v>
      </c>
      <c r="N186" s="104">
        <v>1276.8499921054254</v>
      </c>
      <c r="O186" s="104">
        <v>1235.5883876465355</v>
      </c>
      <c r="P186" s="104">
        <v>1303.5709062591723</v>
      </c>
      <c r="Q186" s="104">
        <v>1229.7369186160761</v>
      </c>
      <c r="R186" s="104">
        <v>1241.2754015517785</v>
      </c>
      <c r="S186" s="104">
        <v>1259.7404895650436</v>
      </c>
      <c r="T186" s="104">
        <v>1241.9959613225788</v>
      </c>
      <c r="U186" s="104">
        <v>1258.8211545190131</v>
      </c>
      <c r="V186" s="104">
        <v>1215.2566555234889</v>
      </c>
      <c r="W186" s="104">
        <v>1109.5434070208757</v>
      </c>
      <c r="DA186" s="132" t="s">
        <v>2293</v>
      </c>
    </row>
    <row r="187" spans="1:105" ht="12" customHeight="1" x14ac:dyDescent="0.25">
      <c r="A187" s="108" t="s">
        <v>53</v>
      </c>
      <c r="B187" s="98">
        <v>339.89371323630581</v>
      </c>
      <c r="C187" s="98">
        <v>286.76664529417991</v>
      </c>
      <c r="D187" s="98">
        <v>354.24821928201396</v>
      </c>
      <c r="E187" s="98">
        <v>279.9953126193106</v>
      </c>
      <c r="F187" s="98">
        <v>369.15180602187274</v>
      </c>
      <c r="G187" s="98">
        <v>298.78713173598771</v>
      </c>
      <c r="H187" s="98">
        <v>298.93467981154686</v>
      </c>
      <c r="I187" s="98">
        <v>287.14533064175214</v>
      </c>
      <c r="J187" s="98">
        <v>358.98747917672887</v>
      </c>
      <c r="K187" s="98">
        <v>296.17946889462064</v>
      </c>
      <c r="L187" s="98">
        <v>288.36050827003618</v>
      </c>
      <c r="M187" s="98">
        <v>366.07953501910038</v>
      </c>
      <c r="N187" s="98">
        <v>266.34579245118204</v>
      </c>
      <c r="O187" s="98">
        <v>252.33683092395776</v>
      </c>
      <c r="P187" s="98">
        <v>390.72068635852236</v>
      </c>
      <c r="Q187" s="98">
        <v>271.48563912218003</v>
      </c>
      <c r="R187" s="98">
        <v>264.24460456865074</v>
      </c>
      <c r="S187" s="98">
        <v>282.69961948043129</v>
      </c>
      <c r="T187" s="98">
        <v>247.86670792539439</v>
      </c>
      <c r="U187" s="98">
        <v>279.70974977315944</v>
      </c>
      <c r="V187" s="98">
        <v>246.97781828437365</v>
      </c>
      <c r="W187" s="98">
        <v>273.76193322689721</v>
      </c>
      <c r="DA187" s="63" t="s">
        <v>2294</v>
      </c>
    </row>
    <row r="188" spans="1:105" ht="12" customHeight="1" x14ac:dyDescent="0.25">
      <c r="A188" s="108" t="s">
        <v>52</v>
      </c>
      <c r="B188" s="98">
        <v>975.11352932001125</v>
      </c>
      <c r="C188" s="98">
        <v>982.82529394678727</v>
      </c>
      <c r="D188" s="98">
        <v>999.48214812911237</v>
      </c>
      <c r="E188" s="98">
        <v>980.3700257860196</v>
      </c>
      <c r="F188" s="98">
        <v>988.32569208544248</v>
      </c>
      <c r="G188" s="98">
        <v>986.36949279259068</v>
      </c>
      <c r="H188" s="98">
        <v>978.78792528627116</v>
      </c>
      <c r="I188" s="98">
        <v>935.62436361523135</v>
      </c>
      <c r="J188" s="98">
        <v>875.90774328438238</v>
      </c>
      <c r="K188" s="98">
        <v>903.4627170404267</v>
      </c>
      <c r="L188" s="98">
        <v>972.23299304900138</v>
      </c>
      <c r="M188" s="98">
        <v>1008.68932858169</v>
      </c>
      <c r="N188" s="98">
        <v>1010.5041996542433</v>
      </c>
      <c r="O188" s="98">
        <v>983.25155672257779</v>
      </c>
      <c r="P188" s="98">
        <v>912.8502199006499</v>
      </c>
      <c r="Q188" s="98">
        <v>958.25127949389628</v>
      </c>
      <c r="R188" s="98">
        <v>977.03079698312797</v>
      </c>
      <c r="S188" s="98">
        <v>977.04087008461238</v>
      </c>
      <c r="T188" s="98">
        <v>994.12925339718424</v>
      </c>
      <c r="U188" s="98">
        <v>979.11140474585341</v>
      </c>
      <c r="V188" s="98">
        <v>968.27883723911532</v>
      </c>
      <c r="W188" s="98">
        <v>835.78147379397865</v>
      </c>
      <c r="DA188" s="63" t="s">
        <v>2295</v>
      </c>
    </row>
    <row r="189" spans="1:105" ht="12" customHeight="1" x14ac:dyDescent="0.25">
      <c r="A189" s="121" t="s">
        <v>54</v>
      </c>
      <c r="B189" s="122">
        <v>891.84571650738962</v>
      </c>
      <c r="C189" s="122">
        <v>901.99699260670138</v>
      </c>
      <c r="D189" s="122">
        <v>912.83917745533552</v>
      </c>
      <c r="E189" s="122">
        <v>859.32411884048361</v>
      </c>
      <c r="F189" s="122">
        <v>978.68273099117414</v>
      </c>
      <c r="G189" s="122">
        <v>839.29551402558934</v>
      </c>
      <c r="H189" s="122">
        <v>856.84451082511214</v>
      </c>
      <c r="I189" s="122">
        <v>785.77140734864179</v>
      </c>
      <c r="J189" s="122">
        <v>731.68528090550728</v>
      </c>
      <c r="K189" s="122">
        <v>722.63141617570807</v>
      </c>
      <c r="L189" s="122">
        <v>687.26555724978948</v>
      </c>
      <c r="M189" s="122">
        <v>690.06232501641136</v>
      </c>
      <c r="N189" s="122">
        <v>603.73062516201321</v>
      </c>
      <c r="O189" s="122">
        <v>648.05358868252767</v>
      </c>
      <c r="P189" s="122">
        <v>594.5732626951368</v>
      </c>
      <c r="Q189" s="122">
        <v>606.9188382569065</v>
      </c>
      <c r="R189" s="122">
        <v>610.19779474857546</v>
      </c>
      <c r="S189" s="122">
        <v>688.49044722536041</v>
      </c>
      <c r="T189" s="122">
        <v>686.84336284896949</v>
      </c>
      <c r="U189" s="122">
        <v>672.84706016060682</v>
      </c>
      <c r="V189" s="122">
        <v>683.14167005558068</v>
      </c>
      <c r="W189" s="122">
        <v>654.05702474769134</v>
      </c>
      <c r="DA189" s="130" t="s">
        <v>2296</v>
      </c>
    </row>
    <row r="190" spans="1:105" ht="12" customHeight="1" x14ac:dyDescent="0.25">
      <c r="A190" s="97" t="s">
        <v>50</v>
      </c>
      <c r="B190" s="98">
        <v>1032.2188274081025</v>
      </c>
      <c r="C190" s="98">
        <v>1007.2380020242081</v>
      </c>
      <c r="D190" s="98">
        <v>1023.1286464389253</v>
      </c>
      <c r="E190" s="98">
        <v>1000.4785394278919</v>
      </c>
      <c r="F190" s="98">
        <v>1071.9933959864302</v>
      </c>
      <c r="G190" s="98">
        <v>1002.0837142111885</v>
      </c>
      <c r="H190" s="98">
        <v>960.35617953163899</v>
      </c>
      <c r="I190" s="98">
        <v>874.71909168108778</v>
      </c>
      <c r="J190" s="98">
        <v>858.71056214029738</v>
      </c>
      <c r="K190" s="98">
        <v>816.61242329056574</v>
      </c>
      <c r="L190" s="98">
        <v>796.85383432401659</v>
      </c>
      <c r="M190" s="98">
        <v>815.68685727864488</v>
      </c>
      <c r="N190" s="98">
        <v>707.14478574993802</v>
      </c>
      <c r="O190" s="98">
        <v>705.53733596337054</v>
      </c>
      <c r="P190" s="98">
        <v>726.93453816582291</v>
      </c>
      <c r="Q190" s="98">
        <v>694.55778499524104</v>
      </c>
      <c r="R190" s="98">
        <v>724.93647165277048</v>
      </c>
      <c r="S190" s="98">
        <v>787.60478775699903</v>
      </c>
      <c r="T190" s="98">
        <v>813.76757835481635</v>
      </c>
      <c r="U190" s="98">
        <v>810.06457382539486</v>
      </c>
      <c r="V190" s="98">
        <v>826.69941447265433</v>
      </c>
      <c r="W190" s="98">
        <v>799.59483920265734</v>
      </c>
      <c r="DA190" s="63" t="s">
        <v>2297</v>
      </c>
    </row>
    <row r="191" spans="1:105" ht="12" customHeight="1" x14ac:dyDescent="0.25">
      <c r="A191" s="109" t="s">
        <v>120</v>
      </c>
      <c r="B191" s="33">
        <v>798.7193509887602</v>
      </c>
      <c r="C191" s="33">
        <v>835.0066915074442</v>
      </c>
      <c r="D191" s="33">
        <v>843.53060096043725</v>
      </c>
      <c r="E191" s="33">
        <v>770.1803461134075</v>
      </c>
      <c r="F191" s="33">
        <v>919.21973267458804</v>
      </c>
      <c r="G191" s="33">
        <v>742.71837317465724</v>
      </c>
      <c r="H191" s="33">
        <v>801.95712720804818</v>
      </c>
      <c r="I191" s="33">
        <v>740.63981305460175</v>
      </c>
      <c r="J191" s="33">
        <v>665.80894101826948</v>
      </c>
      <c r="K191" s="33">
        <v>672.08751404179043</v>
      </c>
      <c r="L191" s="33">
        <v>627.72486473638935</v>
      </c>
      <c r="M191" s="33">
        <v>621.5424778740246</v>
      </c>
      <c r="N191" s="33">
        <v>544.11265284646981</v>
      </c>
      <c r="O191" s="33">
        <v>613.85383667916415</v>
      </c>
      <c r="P191" s="33">
        <v>516.52997654276987</v>
      </c>
      <c r="Q191" s="33">
        <v>556.44579398172391</v>
      </c>
      <c r="R191" s="33">
        <v>545.41905646707494</v>
      </c>
      <c r="S191" s="33">
        <v>636.62929596570552</v>
      </c>
      <c r="T191" s="33">
        <v>622.98302319208744</v>
      </c>
      <c r="U191" s="33">
        <v>607.6456365109542</v>
      </c>
      <c r="V191" s="33">
        <v>617.72019446154695</v>
      </c>
      <c r="W191" s="33">
        <v>588.78871308094426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6379.027418434528</v>
      </c>
      <c r="C193" s="117">
        <f t="shared" si="94"/>
        <v>7147.2729134063084</v>
      </c>
      <c r="D193" s="117">
        <f t="shared" si="94"/>
        <v>7124.4037880073065</v>
      </c>
      <c r="E193" s="117">
        <f t="shared" si="94"/>
        <v>7015.5761085465929</v>
      </c>
      <c r="F193" s="117">
        <f t="shared" si="94"/>
        <v>7871.4254389182224</v>
      </c>
      <c r="G193" s="117">
        <f t="shared" si="94"/>
        <v>8388.3404553938271</v>
      </c>
      <c r="H193" s="117">
        <f t="shared" si="94"/>
        <v>8257.8638893607786</v>
      </c>
      <c r="I193" s="117">
        <f t="shared" si="94"/>
        <v>7560.4396870196215</v>
      </c>
      <c r="J193" s="117">
        <f t="shared" si="94"/>
        <v>8125.027773978095</v>
      </c>
      <c r="K193" s="117">
        <f t="shared" si="94"/>
        <v>8817.7882396218829</v>
      </c>
      <c r="L193" s="117">
        <f t="shared" si="94"/>
        <v>8323.5578249878836</v>
      </c>
      <c r="M193" s="117">
        <f t="shared" si="94"/>
        <v>8734.9885855959019</v>
      </c>
      <c r="N193" s="117">
        <f t="shared" si="94"/>
        <v>8969.2079593263788</v>
      </c>
      <c r="O193" s="117">
        <f t="shared" si="94"/>
        <v>9339.9497028170135</v>
      </c>
      <c r="P193" s="117">
        <f t="shared" si="94"/>
        <v>7743.1631598768436</v>
      </c>
      <c r="Q193" s="117">
        <f t="shared" si="94"/>
        <v>9181.7246211325219</v>
      </c>
      <c r="R193" s="117">
        <f t="shared" ref="R193:V193" si="95">R194+R197+R199+R208</f>
        <v>8974.2345625743492</v>
      </c>
      <c r="S193" s="117">
        <f t="shared" si="95"/>
        <v>8401.6779623937418</v>
      </c>
      <c r="T193" s="117">
        <f t="shared" si="95"/>
        <v>9728.4424510619792</v>
      </c>
      <c r="U193" s="117">
        <f t="shared" si="95"/>
        <v>8816.4623200110091</v>
      </c>
      <c r="V193" s="117">
        <f t="shared" si="95"/>
        <v>8815.7882538410468</v>
      </c>
      <c r="W193" s="117">
        <f t="shared" ref="W193" si="96">W194+W197+W199+W208</f>
        <v>8952.0908497013334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4507.290224745012</v>
      </c>
      <c r="C194" s="122">
        <f t="shared" si="97"/>
        <v>5252.3596202318995</v>
      </c>
      <c r="D194" s="122">
        <f t="shared" si="97"/>
        <v>5201.2783372186686</v>
      </c>
      <c r="E194" s="122">
        <f t="shared" si="97"/>
        <v>5084.0632161527747</v>
      </c>
      <c r="F194" s="122">
        <f t="shared" si="97"/>
        <v>5864.6765725594942</v>
      </c>
      <c r="G194" s="122">
        <f t="shared" si="97"/>
        <v>6523.5677421674136</v>
      </c>
      <c r="H194" s="122">
        <f t="shared" si="97"/>
        <v>6350.8623807005915</v>
      </c>
      <c r="I194" s="122">
        <f t="shared" si="97"/>
        <v>5826.4450918609118</v>
      </c>
      <c r="J194" s="122">
        <f t="shared" si="97"/>
        <v>6410.0761843717364</v>
      </c>
      <c r="K194" s="122">
        <f t="shared" si="97"/>
        <v>7039.1205654080286</v>
      </c>
      <c r="L194" s="122">
        <f t="shared" si="97"/>
        <v>6623.9886578354754</v>
      </c>
      <c r="M194" s="122">
        <f t="shared" si="97"/>
        <v>6787.5969894789769</v>
      </c>
      <c r="N194" s="122">
        <f t="shared" si="97"/>
        <v>6962.977895624972</v>
      </c>
      <c r="O194" s="122">
        <f t="shared" si="97"/>
        <v>7452.1662476713773</v>
      </c>
      <c r="P194" s="122">
        <f t="shared" si="97"/>
        <v>5933.2086249506783</v>
      </c>
      <c r="Q194" s="122">
        <f t="shared" si="97"/>
        <v>7114.6484950361109</v>
      </c>
      <c r="R194" s="122">
        <f t="shared" ref="R194:V194" si="98">SUM(R195:R196)</f>
        <v>7034.5056497089399</v>
      </c>
      <c r="S194" s="122">
        <f t="shared" si="98"/>
        <v>6302.7502236256369</v>
      </c>
      <c r="T194" s="122">
        <f t="shared" si="98"/>
        <v>7570.7441590626131</v>
      </c>
      <c r="U194" s="122">
        <f t="shared" si="98"/>
        <v>6734.8650845030916</v>
      </c>
      <c r="V194" s="122">
        <f t="shared" si="98"/>
        <v>6813.577996594111</v>
      </c>
      <c r="W194" s="122">
        <f t="shared" ref="W194" si="99">SUM(W195:W196)</f>
        <v>7044.1233990258361</v>
      </c>
      <c r="DA194" s="130" t="s">
        <v>2450</v>
      </c>
    </row>
    <row r="195" spans="1:105" ht="12" customHeight="1" x14ac:dyDescent="0.25">
      <c r="A195" s="97" t="s">
        <v>216</v>
      </c>
      <c r="B195" s="98">
        <v>4393.9068355989593</v>
      </c>
      <c r="C195" s="98">
        <v>5123.7169799988396</v>
      </c>
      <c r="D195" s="98">
        <v>5075.4133630671877</v>
      </c>
      <c r="E195" s="98">
        <v>4972.7252511648612</v>
      </c>
      <c r="F195" s="98">
        <v>5729.0126829645851</v>
      </c>
      <c r="G195" s="98">
        <v>6374.7345653004786</v>
      </c>
      <c r="H195" s="98">
        <v>6210.3090272464706</v>
      </c>
      <c r="I195" s="98">
        <v>5700.8626969717479</v>
      </c>
      <c r="J195" s="98">
        <v>6278.0176181676807</v>
      </c>
      <c r="K195" s="98">
        <v>6896.0521456963143</v>
      </c>
      <c r="L195" s="98">
        <v>6485.8790496646043</v>
      </c>
      <c r="M195" s="98">
        <v>6646.8229685079086</v>
      </c>
      <c r="N195" s="98">
        <v>6827.3082627655849</v>
      </c>
      <c r="O195" s="98">
        <v>7297.8978226647978</v>
      </c>
      <c r="P195" s="98">
        <v>5807.6944649663328</v>
      </c>
      <c r="Q195" s="98">
        <v>6977.9501127051208</v>
      </c>
      <c r="R195" s="98">
        <v>6899.8726793618198</v>
      </c>
      <c r="S195" s="98">
        <v>6183.1569976894671</v>
      </c>
      <c r="T195" s="98">
        <v>7428.7026331086308</v>
      </c>
      <c r="U195" s="98">
        <v>6607.8383980366943</v>
      </c>
      <c r="V195" s="98">
        <v>6685.8101049310808</v>
      </c>
      <c r="W195" s="98">
        <v>6916.5458243793701</v>
      </c>
      <c r="DA195" s="63" t="s">
        <v>2451</v>
      </c>
    </row>
    <row r="196" spans="1:105" ht="12" customHeight="1" x14ac:dyDescent="0.25">
      <c r="A196" s="97" t="s">
        <v>53</v>
      </c>
      <c r="B196" s="98">
        <v>113.38338914605278</v>
      </c>
      <c r="C196" s="98">
        <v>128.64264023305975</v>
      </c>
      <c r="D196" s="98">
        <v>125.86497415148082</v>
      </c>
      <c r="E196" s="98">
        <v>111.33796498791331</v>
      </c>
      <c r="F196" s="98">
        <v>135.66388959490865</v>
      </c>
      <c r="G196" s="98">
        <v>148.83317686693465</v>
      </c>
      <c r="H196" s="98">
        <v>140.55335345412121</v>
      </c>
      <c r="I196" s="98">
        <v>125.58239488916422</v>
      </c>
      <c r="J196" s="98">
        <v>132.05856620405581</v>
      </c>
      <c r="K196" s="98">
        <v>143.06841971171434</v>
      </c>
      <c r="L196" s="98">
        <v>138.10960817087113</v>
      </c>
      <c r="M196" s="98">
        <v>140.7740209710683</v>
      </c>
      <c r="N196" s="98">
        <v>135.66963285938755</v>
      </c>
      <c r="O196" s="98">
        <v>154.26842500657995</v>
      </c>
      <c r="P196" s="98">
        <v>125.51415998434581</v>
      </c>
      <c r="Q196" s="98">
        <v>136.69838233099031</v>
      </c>
      <c r="R196" s="98">
        <v>134.63297034712022</v>
      </c>
      <c r="S196" s="98">
        <v>119.59322593616936</v>
      </c>
      <c r="T196" s="98">
        <v>142.04152595398233</v>
      </c>
      <c r="U196" s="98">
        <v>127.02668646639702</v>
      </c>
      <c r="V196" s="98">
        <v>127.76789166302979</v>
      </c>
      <c r="W196" s="98">
        <v>127.57757464646559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56.891030415058424</v>
      </c>
      <c r="C197" s="122">
        <f t="shared" si="100"/>
        <v>75.430070579594471</v>
      </c>
      <c r="D197" s="122">
        <f t="shared" si="100"/>
        <v>66.785154853048368</v>
      </c>
      <c r="E197" s="122">
        <f t="shared" si="100"/>
        <v>204.6076738169273</v>
      </c>
      <c r="F197" s="122">
        <f t="shared" si="100"/>
        <v>76.001238376656431</v>
      </c>
      <c r="G197" s="122">
        <f t="shared" si="100"/>
        <v>76.778358511849575</v>
      </c>
      <c r="H197" s="122">
        <f t="shared" si="100"/>
        <v>89.543838977026297</v>
      </c>
      <c r="I197" s="122">
        <f t="shared" si="100"/>
        <v>83.137515175601777</v>
      </c>
      <c r="J197" s="122">
        <f t="shared" si="100"/>
        <v>104.45454383681925</v>
      </c>
      <c r="K197" s="122">
        <f t="shared" si="100"/>
        <v>117.24260868485851</v>
      </c>
      <c r="L197" s="122">
        <f t="shared" si="100"/>
        <v>125.49608642787341</v>
      </c>
      <c r="M197" s="122">
        <f t="shared" si="100"/>
        <v>184.12961625898572</v>
      </c>
      <c r="N197" s="122">
        <f t="shared" si="100"/>
        <v>410.25183886932189</v>
      </c>
      <c r="O197" s="122">
        <f t="shared" si="100"/>
        <v>251.4766943824971</v>
      </c>
      <c r="P197" s="122">
        <f t="shared" si="100"/>
        <v>218.55212524402728</v>
      </c>
      <c r="Q197" s="122">
        <f t="shared" si="100"/>
        <v>458.56926529135347</v>
      </c>
      <c r="R197" s="122">
        <f t="shared" si="100"/>
        <v>339.93279028308996</v>
      </c>
      <c r="S197" s="122">
        <f t="shared" si="100"/>
        <v>506.44205409107394</v>
      </c>
      <c r="T197" s="122">
        <f t="shared" si="100"/>
        <v>367.12865519772799</v>
      </c>
      <c r="U197" s="122">
        <f t="shared" si="100"/>
        <v>444.90031870232502</v>
      </c>
      <c r="V197" s="122">
        <f t="shared" si="100"/>
        <v>343.82226731717344</v>
      </c>
      <c r="W197" s="122">
        <f t="shared" si="100"/>
        <v>398.3194444566235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56.891030415058424</v>
      </c>
      <c r="C198" s="98">
        <f>RES_hhdet_tesh!C48</f>
        <v>75.430070579594471</v>
      </c>
      <c r="D198" s="98">
        <f>RES_hhdet_tesh!D48</f>
        <v>66.785154853048368</v>
      </c>
      <c r="E198" s="98">
        <f>RES_hhdet_tesh!E48</f>
        <v>204.6076738169273</v>
      </c>
      <c r="F198" s="98">
        <f>RES_hhdet_tesh!F48</f>
        <v>76.001238376656431</v>
      </c>
      <c r="G198" s="98">
        <f>RES_hhdet_tesh!G48</f>
        <v>76.778358511849575</v>
      </c>
      <c r="H198" s="98">
        <f>RES_hhdet_tesh!H48</f>
        <v>89.543838977026297</v>
      </c>
      <c r="I198" s="98">
        <f>RES_hhdet_tesh!I48</f>
        <v>83.137515175601777</v>
      </c>
      <c r="J198" s="98">
        <f>RES_hhdet_tesh!J48</f>
        <v>104.45454383681925</v>
      </c>
      <c r="K198" s="98">
        <f>RES_hhdet_tesh!K48</f>
        <v>117.24260868485851</v>
      </c>
      <c r="L198" s="98">
        <f>RES_hhdet_tesh!L48</f>
        <v>125.49608642787341</v>
      </c>
      <c r="M198" s="98">
        <f>RES_hhdet_tesh!M48</f>
        <v>184.12961625898572</v>
      </c>
      <c r="N198" s="98">
        <f>RES_hhdet_tesh!N48</f>
        <v>410.25183886932189</v>
      </c>
      <c r="O198" s="98">
        <f>RES_hhdet_tesh!O48</f>
        <v>251.4766943824971</v>
      </c>
      <c r="P198" s="98">
        <f>RES_hhdet_tesh!P48</f>
        <v>218.55212524402728</v>
      </c>
      <c r="Q198" s="98">
        <f>RES_hhdet_tesh!Q48</f>
        <v>458.56926529135347</v>
      </c>
      <c r="R198" s="98">
        <f>RES_hhdet_tesh!R48</f>
        <v>339.93279028308996</v>
      </c>
      <c r="S198" s="98">
        <f>RES_hhdet_tesh!S48</f>
        <v>506.44205409107394</v>
      </c>
      <c r="T198" s="98">
        <f>RES_hhdet_tesh!T48</f>
        <v>367.12865519772799</v>
      </c>
      <c r="U198" s="98">
        <f>RES_hhdet_tesh!U48</f>
        <v>444.90031870232502</v>
      </c>
      <c r="V198" s="98">
        <f>RES_hhdet_tesh!V48</f>
        <v>343.82226731717344</v>
      </c>
      <c r="W198" s="98">
        <f>RES_hhdet_tesh!W48</f>
        <v>398.3194444566235</v>
      </c>
      <c r="DA198" s="63" t="s">
        <v>2454</v>
      </c>
    </row>
    <row r="199" spans="1:105" ht="12" customHeight="1" x14ac:dyDescent="0.25">
      <c r="A199" s="121" t="s">
        <v>55</v>
      </c>
      <c r="B199" s="122">
        <v>1194.6240711468649</v>
      </c>
      <c r="C199" s="122">
        <v>1187.3370747784497</v>
      </c>
      <c r="D199" s="122">
        <v>1215.5996505311357</v>
      </c>
      <c r="E199" s="122">
        <v>1125.207464096442</v>
      </c>
      <c r="F199" s="122">
        <v>1239.943287714493</v>
      </c>
      <c r="G199" s="122">
        <v>1195.5202372743893</v>
      </c>
      <c r="H199" s="122">
        <v>1201.8800848648107</v>
      </c>
      <c r="I199" s="122">
        <v>1083.1947683838991</v>
      </c>
      <c r="J199" s="122">
        <v>1084.6561025075921</v>
      </c>
      <c r="K199" s="122">
        <v>1140.7419294470035</v>
      </c>
      <c r="L199" s="122">
        <v>1079.6850185954472</v>
      </c>
      <c r="M199" s="122">
        <v>1266.8342402301819</v>
      </c>
      <c r="N199" s="122">
        <v>1161.6083269447106</v>
      </c>
      <c r="O199" s="122">
        <v>1165.9677884338489</v>
      </c>
      <c r="P199" s="122">
        <v>1164.5125559244052</v>
      </c>
      <c r="Q199" s="122">
        <v>1168.6776939947085</v>
      </c>
      <c r="R199" s="122">
        <v>1157.7034729248187</v>
      </c>
      <c r="S199" s="122">
        <v>1086.3134625653081</v>
      </c>
      <c r="T199" s="122">
        <v>1281.4221609590209</v>
      </c>
      <c r="U199" s="122">
        <v>1130.9167688388552</v>
      </c>
      <c r="V199" s="122">
        <v>1137.7290135668404</v>
      </c>
      <c r="W199" s="122">
        <v>1006.3578734362518</v>
      </c>
      <c r="DA199" s="130" t="s">
        <v>2455</v>
      </c>
    </row>
    <row r="200" spans="1:105" ht="12" customHeight="1" x14ac:dyDescent="0.25">
      <c r="A200" s="97" t="s">
        <v>138</v>
      </c>
      <c r="B200" s="98">
        <v>1198.9962895664139</v>
      </c>
      <c r="C200" s="98">
        <v>1206.6959550700019</v>
      </c>
      <c r="D200" s="98">
        <v>1208.3134612516865</v>
      </c>
      <c r="E200" s="98">
        <v>1102.7527016516474</v>
      </c>
      <c r="F200" s="98">
        <v>1248.8956244748726</v>
      </c>
      <c r="G200" s="98">
        <v>1203.4179922318253</v>
      </c>
      <c r="H200" s="98">
        <v>1214.1037132313231</v>
      </c>
      <c r="I200" s="98">
        <v>1068.0812596318035</v>
      </c>
      <c r="J200" s="98">
        <v>1076.2657750157794</v>
      </c>
      <c r="K200" s="98">
        <v>1153.7719646473993</v>
      </c>
      <c r="L200" s="98">
        <v>1045.7383270323428</v>
      </c>
      <c r="M200" s="98">
        <v>1272.3623236050462</v>
      </c>
      <c r="N200" s="98">
        <v>1147.2198948991654</v>
      </c>
      <c r="O200" s="98">
        <v>1172.5142303474408</v>
      </c>
      <c r="P200" s="98">
        <v>1159.0208747342235</v>
      </c>
      <c r="Q200" s="98">
        <v>1181.9010497036325</v>
      </c>
      <c r="R200" s="98">
        <v>1159.2196709726504</v>
      </c>
      <c r="S200" s="98">
        <v>1052.8278245722545</v>
      </c>
      <c r="T200" s="98">
        <v>1322.6533783854311</v>
      </c>
      <c r="U200" s="98">
        <v>1115.1894544403783</v>
      </c>
      <c r="V200" s="98">
        <v>1134.6922515960443</v>
      </c>
      <c r="W200" s="98">
        <v>1001.1430076313502</v>
      </c>
      <c r="DA200" s="63" t="s">
        <v>2456</v>
      </c>
    </row>
    <row r="201" spans="1:105" ht="12" customHeight="1" x14ac:dyDescent="0.25">
      <c r="A201" s="97" t="s">
        <v>137</v>
      </c>
      <c r="B201" s="98">
        <v>1198.9962895664135</v>
      </c>
      <c r="C201" s="98">
        <v>1206.6960531187829</v>
      </c>
      <c r="D201" s="98">
        <v>1208.3136823746661</v>
      </c>
      <c r="E201" s="98">
        <v>1102.7537148294632</v>
      </c>
      <c r="F201" s="98">
        <v>1248.8978270612067</v>
      </c>
      <c r="G201" s="98">
        <v>1203.4251886530517</v>
      </c>
      <c r="H201" s="98">
        <v>1214.1149806357475</v>
      </c>
      <c r="I201" s="98">
        <v>1068.0726908542265</v>
      </c>
      <c r="J201" s="98">
        <v>1076.2403707103265</v>
      </c>
      <c r="K201" s="98">
        <v>1153.5400933945875</v>
      </c>
      <c r="L201" s="98">
        <v>1045.5403329543456</v>
      </c>
      <c r="M201" s="98">
        <v>1272.2471294086399</v>
      </c>
      <c r="N201" s="98">
        <v>1147.4138964240017</v>
      </c>
      <c r="O201" s="98">
        <v>1172.7580160054968</v>
      </c>
      <c r="P201" s="98">
        <v>1159.3464033268829</v>
      </c>
      <c r="Q201" s="98">
        <v>1182.1238761544644</v>
      </c>
      <c r="R201" s="98">
        <v>1159.38638707716</v>
      </c>
      <c r="S201" s="98">
        <v>1052.8751853935362</v>
      </c>
      <c r="T201" s="98">
        <v>1322.8619718771211</v>
      </c>
      <c r="U201" s="98">
        <v>1115.3133522210233</v>
      </c>
      <c r="V201" s="98">
        <v>1134.8062306691158</v>
      </c>
      <c r="W201" s="98">
        <v>1001.3564471618643</v>
      </c>
      <c r="DA201" s="63" t="s">
        <v>2457</v>
      </c>
    </row>
    <row r="202" spans="1:105" ht="12" customHeight="1" x14ac:dyDescent="0.25">
      <c r="A202" s="100" t="s">
        <v>216</v>
      </c>
      <c r="B202" s="101">
        <v>216.02639572235435</v>
      </c>
      <c r="C202" s="101">
        <v>188.7376737431363</v>
      </c>
      <c r="D202" s="101">
        <v>222.2579178834489</v>
      </c>
      <c r="E202" s="101">
        <v>169.82884563866972</v>
      </c>
      <c r="F202" s="101">
        <v>240.76135312400737</v>
      </c>
      <c r="G202" s="101">
        <v>197.93547669981385</v>
      </c>
      <c r="H202" s="101">
        <v>202.91304309844369</v>
      </c>
      <c r="I202" s="101">
        <v>179.48058415634483</v>
      </c>
      <c r="J202" s="101">
        <v>228.21412873662905</v>
      </c>
      <c r="K202" s="101">
        <v>206.2841612878305</v>
      </c>
      <c r="L202" s="101">
        <v>171.34985490934545</v>
      </c>
      <c r="M202" s="101">
        <v>247.74100848895108</v>
      </c>
      <c r="N202" s="101">
        <v>172.80789875763654</v>
      </c>
      <c r="O202" s="101">
        <v>175.29682476143083</v>
      </c>
      <c r="P202" s="101">
        <v>258.52167394433258</v>
      </c>
      <c r="Q202" s="101">
        <v>191.14233873698808</v>
      </c>
      <c r="R202" s="101">
        <v>180.56959460163148</v>
      </c>
      <c r="S202" s="101">
        <v>173.47588290146683</v>
      </c>
      <c r="T202" s="101">
        <v>202.85385495189487</v>
      </c>
      <c r="U202" s="101">
        <v>192.36116899496164</v>
      </c>
      <c r="V202" s="101">
        <v>181.07290360666397</v>
      </c>
      <c r="W202" s="101">
        <v>195.31084157667928</v>
      </c>
      <c r="DA202" s="131" t="s">
        <v>2458</v>
      </c>
    </row>
    <row r="203" spans="1:105" ht="12" customHeight="1" x14ac:dyDescent="0.25">
      <c r="A203" s="103" t="s">
        <v>52</v>
      </c>
      <c r="B203" s="104">
        <v>982.96989384405936</v>
      </c>
      <c r="C203" s="104">
        <v>1017.9583793756467</v>
      </c>
      <c r="D203" s="104">
        <v>986.05576449121713</v>
      </c>
      <c r="E203" s="104">
        <v>932.92486919079352</v>
      </c>
      <c r="F203" s="104">
        <v>1008.1364739371993</v>
      </c>
      <c r="G203" s="104">
        <v>1005.4897119532378</v>
      </c>
      <c r="H203" s="104">
        <v>1011.2019375373039</v>
      </c>
      <c r="I203" s="104">
        <v>888.59210669788172</v>
      </c>
      <c r="J203" s="104">
        <v>848.02624197369744</v>
      </c>
      <c r="K203" s="104">
        <v>947.2559321067572</v>
      </c>
      <c r="L203" s="104">
        <v>874.19047804499985</v>
      </c>
      <c r="M203" s="104">
        <v>1024.506120919689</v>
      </c>
      <c r="N203" s="104">
        <v>974.60599766636517</v>
      </c>
      <c r="O203" s="104">
        <v>997.46119124406584</v>
      </c>
      <c r="P203" s="104">
        <v>900.82472938255012</v>
      </c>
      <c r="Q203" s="104">
        <v>990.98153741747615</v>
      </c>
      <c r="R203" s="104">
        <v>978.81679247552825</v>
      </c>
      <c r="S203" s="104">
        <v>879.39930249206964</v>
      </c>
      <c r="T203" s="104">
        <v>1120.0081169252264</v>
      </c>
      <c r="U203" s="104">
        <v>922.95218322606149</v>
      </c>
      <c r="V203" s="104">
        <v>953.73332706245196</v>
      </c>
      <c r="W203" s="104">
        <v>806.04560558518506</v>
      </c>
      <c r="DA203" s="132" t="s">
        <v>2459</v>
      </c>
    </row>
    <row r="204" spans="1:105" ht="12" customHeight="1" x14ac:dyDescent="0.25">
      <c r="A204" s="106" t="s">
        <v>122</v>
      </c>
      <c r="B204" s="101">
        <v>1189.4299229984126</v>
      </c>
      <c r="C204" s="101">
        <v>1164.8799751233025</v>
      </c>
      <c r="D204" s="101">
        <v>1224.7015213320635</v>
      </c>
      <c r="E204" s="101">
        <v>1158.5182770708454</v>
      </c>
      <c r="F204" s="101">
        <v>1224.1355014145897</v>
      </c>
      <c r="G204" s="101">
        <v>1179.5917114803578</v>
      </c>
      <c r="H204" s="101">
        <v>1174.3409899772646</v>
      </c>
      <c r="I204" s="101">
        <v>1123.4329509649119</v>
      </c>
      <c r="J204" s="101">
        <v>1110.9696894691137</v>
      </c>
      <c r="K204" s="101">
        <v>1101.0618892580521</v>
      </c>
      <c r="L204" s="101">
        <v>1167.6621469494851</v>
      </c>
      <c r="M204" s="101">
        <v>1255.2225783398965</v>
      </c>
      <c r="N204" s="101">
        <v>1190.2303252918803</v>
      </c>
      <c r="O204" s="101">
        <v>1153.2245397945571</v>
      </c>
      <c r="P204" s="101">
        <v>1175.1424008972456</v>
      </c>
      <c r="Q204" s="101">
        <v>1140.9391601694306</v>
      </c>
      <c r="R204" s="101">
        <v>1153.7464838761628</v>
      </c>
      <c r="S204" s="101">
        <v>1167.9842567029239</v>
      </c>
      <c r="T204" s="101">
        <v>1165.7559150284708</v>
      </c>
      <c r="U204" s="101">
        <v>1179.6892324072453</v>
      </c>
      <c r="V204" s="101">
        <v>1148.7392314688429</v>
      </c>
      <c r="W204" s="101">
        <v>1036.903878298169</v>
      </c>
      <c r="DA204" s="131" t="s">
        <v>2460</v>
      </c>
    </row>
    <row r="205" spans="1:105" ht="12" customHeight="1" x14ac:dyDescent="0.25">
      <c r="A205" s="107" t="s">
        <v>121</v>
      </c>
      <c r="B205" s="104">
        <v>1189.4299229984128</v>
      </c>
      <c r="C205" s="104">
        <v>1164.921523040131</v>
      </c>
      <c r="D205" s="104">
        <v>1224.8306562674661</v>
      </c>
      <c r="E205" s="104">
        <v>1158.7710615765436</v>
      </c>
      <c r="F205" s="104">
        <v>1224.4209547995104</v>
      </c>
      <c r="G205" s="104">
        <v>1180.4035954885067</v>
      </c>
      <c r="H205" s="104">
        <v>1175.0149317823457</v>
      </c>
      <c r="I205" s="104">
        <v>1124.7010020000166</v>
      </c>
      <c r="J205" s="104">
        <v>1112.4884978530317</v>
      </c>
      <c r="K205" s="104">
        <v>1099.6353392323151</v>
      </c>
      <c r="L205" s="104">
        <v>1164.0653461084248</v>
      </c>
      <c r="M205" s="104">
        <v>1252.8370676351035</v>
      </c>
      <c r="N205" s="104">
        <v>1189.0743296398487</v>
      </c>
      <c r="O205" s="104">
        <v>1153.7789838241456</v>
      </c>
      <c r="P205" s="104">
        <v>1177.2841315975743</v>
      </c>
      <c r="Q205" s="104">
        <v>1142.1378034356096</v>
      </c>
      <c r="R205" s="104">
        <v>1156.2755645640398</v>
      </c>
      <c r="S205" s="104">
        <v>1171.7592483955912</v>
      </c>
      <c r="T205" s="104">
        <v>1169.6107476460179</v>
      </c>
      <c r="U205" s="104">
        <v>1181.627272926258</v>
      </c>
      <c r="V205" s="104">
        <v>1150.5496407377739</v>
      </c>
      <c r="W205" s="104">
        <v>1041.3791277781918</v>
      </c>
      <c r="DA205" s="132" t="s">
        <v>2461</v>
      </c>
    </row>
    <row r="206" spans="1:105" ht="12" customHeight="1" x14ac:dyDescent="0.25">
      <c r="A206" s="108" t="s">
        <v>53</v>
      </c>
      <c r="B206" s="98">
        <v>214.31639367840168</v>
      </c>
      <c r="C206" s="98">
        <v>182.0962290933436</v>
      </c>
      <c r="D206" s="98">
        <v>225.34850813835371</v>
      </c>
      <c r="E206" s="98">
        <v>178.40103579052391</v>
      </c>
      <c r="F206" s="98">
        <v>236.0952627140677</v>
      </c>
      <c r="G206" s="98">
        <v>194.03410269591592</v>
      </c>
      <c r="H206" s="98">
        <v>196.22700649607478</v>
      </c>
      <c r="I206" s="98">
        <v>189.07663838478516</v>
      </c>
      <c r="J206" s="98">
        <v>236.58075456864933</v>
      </c>
      <c r="K206" s="98">
        <v>196.17262219188848</v>
      </c>
      <c r="L206" s="98">
        <v>191.83235305942333</v>
      </c>
      <c r="M206" s="98">
        <v>244.14773905341337</v>
      </c>
      <c r="N206" s="98">
        <v>178.57012998560538</v>
      </c>
      <c r="O206" s="98">
        <v>170.52742710156767</v>
      </c>
      <c r="P206" s="98">
        <v>264.43391169692438</v>
      </c>
      <c r="Q206" s="98">
        <v>183.88652394171345</v>
      </c>
      <c r="R206" s="98">
        <v>179.24476758091205</v>
      </c>
      <c r="S206" s="98">
        <v>194.71837831097889</v>
      </c>
      <c r="T206" s="98">
        <v>175.48149424883357</v>
      </c>
      <c r="U206" s="98">
        <v>202.51586818040454</v>
      </c>
      <c r="V206" s="98">
        <v>182.27080349865867</v>
      </c>
      <c r="W206" s="98">
        <v>205.59765398421305</v>
      </c>
      <c r="DA206" s="63" t="s">
        <v>2462</v>
      </c>
    </row>
    <row r="207" spans="1:105" ht="12" customHeight="1" x14ac:dyDescent="0.25">
      <c r="A207" s="108" t="s">
        <v>52</v>
      </c>
      <c r="B207" s="98">
        <v>975.11352932001125</v>
      </c>
      <c r="C207" s="98">
        <v>982.82529394678727</v>
      </c>
      <c r="D207" s="98">
        <v>999.48214812911237</v>
      </c>
      <c r="E207" s="98">
        <v>980.3700257860196</v>
      </c>
      <c r="F207" s="98">
        <v>988.32569208544248</v>
      </c>
      <c r="G207" s="98">
        <v>986.36949279259068</v>
      </c>
      <c r="H207" s="98">
        <v>978.78792528627116</v>
      </c>
      <c r="I207" s="98">
        <v>935.62436361523135</v>
      </c>
      <c r="J207" s="98">
        <v>875.90774328438238</v>
      </c>
      <c r="K207" s="98">
        <v>903.4627170404267</v>
      </c>
      <c r="L207" s="98">
        <v>972.23299304900138</v>
      </c>
      <c r="M207" s="98">
        <v>1008.68932858169</v>
      </c>
      <c r="N207" s="98">
        <v>1010.5041996542433</v>
      </c>
      <c r="O207" s="98">
        <v>983.25155672257779</v>
      </c>
      <c r="P207" s="98">
        <v>912.8502199006499</v>
      </c>
      <c r="Q207" s="98">
        <v>958.25127949389628</v>
      </c>
      <c r="R207" s="98">
        <v>977.03079698312797</v>
      </c>
      <c r="S207" s="98">
        <v>977.04087008461238</v>
      </c>
      <c r="T207" s="98">
        <v>994.12925339718424</v>
      </c>
      <c r="U207" s="98">
        <v>979.11140474585341</v>
      </c>
      <c r="V207" s="98">
        <v>968.27883723911532</v>
      </c>
      <c r="W207" s="98">
        <v>835.78147379397865</v>
      </c>
      <c r="DA207" s="63" t="s">
        <v>2463</v>
      </c>
    </row>
    <row r="208" spans="1:105" ht="12" customHeight="1" x14ac:dyDescent="0.25">
      <c r="A208" s="121" t="s">
        <v>54</v>
      </c>
      <c r="B208" s="122">
        <v>620.22209212759208</v>
      </c>
      <c r="C208" s="122">
        <v>632.1461478163651</v>
      </c>
      <c r="D208" s="122">
        <v>640.7406454044542</v>
      </c>
      <c r="E208" s="122">
        <v>601.69775448044822</v>
      </c>
      <c r="F208" s="122">
        <v>690.80434026757894</v>
      </c>
      <c r="G208" s="122">
        <v>592.47411744017597</v>
      </c>
      <c r="H208" s="122">
        <v>615.57758481835015</v>
      </c>
      <c r="I208" s="122">
        <v>567.66231159920892</v>
      </c>
      <c r="J208" s="122">
        <v>525.84094326194725</v>
      </c>
      <c r="K208" s="122">
        <v>520.68313608199162</v>
      </c>
      <c r="L208" s="122">
        <v>494.3880621290881</v>
      </c>
      <c r="M208" s="122">
        <v>496.42773962775692</v>
      </c>
      <c r="N208" s="122">
        <v>434.36989788737486</v>
      </c>
      <c r="O208" s="122">
        <v>470.33897232929172</v>
      </c>
      <c r="P208" s="122">
        <v>426.88985375773245</v>
      </c>
      <c r="Q208" s="122">
        <v>439.82916681034891</v>
      </c>
      <c r="R208" s="122">
        <v>442.09264965750134</v>
      </c>
      <c r="S208" s="122">
        <v>506.17222211172231</v>
      </c>
      <c r="T208" s="122">
        <v>509.14747584261841</v>
      </c>
      <c r="U208" s="122">
        <v>505.78014796673693</v>
      </c>
      <c r="V208" s="122">
        <v>520.65897636292198</v>
      </c>
      <c r="W208" s="122">
        <v>503.29013278262244</v>
      </c>
      <c r="DA208" s="130" t="s">
        <v>2464</v>
      </c>
    </row>
    <row r="209" spans="1:105" ht="12" customHeight="1" x14ac:dyDescent="0.25">
      <c r="A209" s="97" t="s">
        <v>50</v>
      </c>
      <c r="B209" s="98">
        <v>637.52383983748689</v>
      </c>
      <c r="C209" s="98">
        <v>622.77756623039693</v>
      </c>
      <c r="D209" s="98">
        <v>633.04125338797951</v>
      </c>
      <c r="E209" s="98">
        <v>619.58650443156841</v>
      </c>
      <c r="F209" s="98">
        <v>665.08757673550701</v>
      </c>
      <c r="G209" s="98">
        <v>622.98550292700725</v>
      </c>
      <c r="H209" s="98">
        <v>598.81282251254265</v>
      </c>
      <c r="I209" s="98">
        <v>546.25987320842557</v>
      </c>
      <c r="J209" s="98">
        <v>536.32148860633799</v>
      </c>
      <c r="K209" s="98">
        <v>510.17487913417528</v>
      </c>
      <c r="L209" s="98">
        <v>497.95189377602662</v>
      </c>
      <c r="M209" s="98">
        <v>509.88287435796013</v>
      </c>
      <c r="N209" s="98">
        <v>442.16625102660169</v>
      </c>
      <c r="O209" s="98">
        <v>441.24945168455048</v>
      </c>
      <c r="P209" s="98">
        <v>454.63772875600762</v>
      </c>
      <c r="Q209" s="98">
        <v>434.39738910829089</v>
      </c>
      <c r="R209" s="98">
        <v>453.43827711022357</v>
      </c>
      <c r="S209" s="98">
        <v>492.76201375199241</v>
      </c>
      <c r="T209" s="98">
        <v>509.45227254030391</v>
      </c>
      <c r="U209" s="98">
        <v>507.59430024768159</v>
      </c>
      <c r="V209" s="98">
        <v>518.59599156619208</v>
      </c>
      <c r="W209" s="98">
        <v>502.08421418910223</v>
      </c>
      <c r="DA209" s="63" t="s">
        <v>2465</v>
      </c>
    </row>
    <row r="210" spans="1:105" ht="12" customHeight="1" x14ac:dyDescent="0.25">
      <c r="A210" s="109" t="s">
        <v>120</v>
      </c>
      <c r="B210" s="33">
        <v>608.74376218958537</v>
      </c>
      <c r="C210" s="33">
        <v>638.10964156077773</v>
      </c>
      <c r="D210" s="33">
        <v>645.57913003454564</v>
      </c>
      <c r="E210" s="33">
        <v>590.40040613402027</v>
      </c>
      <c r="F210" s="33">
        <v>707.1925619857866</v>
      </c>
      <c r="G210" s="33">
        <v>574.37266800858833</v>
      </c>
      <c r="H210" s="33">
        <v>624.46715206643103</v>
      </c>
      <c r="I210" s="33">
        <v>578.52179797713211</v>
      </c>
      <c r="J210" s="33">
        <v>520.40564754286493</v>
      </c>
      <c r="K210" s="33">
        <v>526.33457914558187</v>
      </c>
      <c r="L210" s="33">
        <v>492.45178746609491</v>
      </c>
      <c r="M210" s="33">
        <v>489.08885638264974</v>
      </c>
      <c r="N210" s="33">
        <v>429.87532226084409</v>
      </c>
      <c r="O210" s="33">
        <v>487.64567968583236</v>
      </c>
      <c r="P210" s="33">
        <v>410.52906136653098</v>
      </c>
      <c r="Q210" s="33">
        <v>442.95743759237331</v>
      </c>
      <c r="R210" s="33">
        <v>435.68717722894115</v>
      </c>
      <c r="S210" s="33">
        <v>513.18905580538387</v>
      </c>
      <c r="T210" s="33">
        <v>508.9941211768998</v>
      </c>
      <c r="U210" s="33">
        <v>504.91812016667183</v>
      </c>
      <c r="V210" s="33">
        <v>521.5991103144421</v>
      </c>
      <c r="W210" s="33">
        <v>503.83094254331138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3090.8007595767581</v>
      </c>
      <c r="C212" s="117">
        <f t="shared" si="101"/>
        <v>3506.0767701750901</v>
      </c>
      <c r="D212" s="117">
        <f t="shared" si="101"/>
        <v>3489.0382901272155</v>
      </c>
      <c r="E212" s="117">
        <f t="shared" si="101"/>
        <v>3419.4707309794417</v>
      </c>
      <c r="F212" s="117">
        <f t="shared" si="101"/>
        <v>3947.2165350590453</v>
      </c>
      <c r="G212" s="117">
        <f t="shared" si="101"/>
        <v>4326.4265519447363</v>
      </c>
      <c r="H212" s="117">
        <f t="shared" si="101"/>
        <v>4184.6268605543009</v>
      </c>
      <c r="I212" s="117">
        <f t="shared" si="101"/>
        <v>3823.4397200838903</v>
      </c>
      <c r="J212" s="117">
        <f t="shared" si="101"/>
        <v>4240.244856955871</v>
      </c>
      <c r="K212" s="117">
        <f t="shared" si="101"/>
        <v>4552.5795755739409</v>
      </c>
      <c r="L212" s="117">
        <f t="shared" si="101"/>
        <v>4122.9275169760858</v>
      </c>
      <c r="M212" s="117">
        <f t="shared" si="101"/>
        <v>4060.7928684682934</v>
      </c>
      <c r="N212" s="117">
        <f t="shared" si="101"/>
        <v>3834.4900397626498</v>
      </c>
      <c r="O212" s="117">
        <f t="shared" si="101"/>
        <v>3767.9272467738942</v>
      </c>
      <c r="P212" s="117">
        <f t="shared" si="101"/>
        <v>3075.9998199359029</v>
      </c>
      <c r="Q212" s="117">
        <f t="shared" si="101"/>
        <v>3601.7983019043836</v>
      </c>
      <c r="R212" s="117">
        <f t="shared" ref="R212:V212" si="102">R213+R216+R218+R227</f>
        <v>3547.2023832568916</v>
      </c>
      <c r="S212" s="117">
        <f t="shared" si="102"/>
        <v>3176.7324630375356</v>
      </c>
      <c r="T212" s="117">
        <f t="shared" si="102"/>
        <v>3834.473590118268</v>
      </c>
      <c r="U212" s="117">
        <f t="shared" si="102"/>
        <v>3400.834845655198</v>
      </c>
      <c r="V212" s="117">
        <f t="shared" si="102"/>
        <v>3452.8832708848554</v>
      </c>
      <c r="W212" s="117">
        <f t="shared" ref="W212" si="103">W213+W216+W218+W227</f>
        <v>3532.9251321145803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2653.9807261612114</v>
      </c>
      <c r="C213" s="122">
        <f t="shared" si="104"/>
        <v>3075.8328830238765</v>
      </c>
      <c r="D213" s="122">
        <f t="shared" si="104"/>
        <v>3045.8947873950806</v>
      </c>
      <c r="E213" s="122">
        <f t="shared" si="104"/>
        <v>2984.6973513665203</v>
      </c>
      <c r="F213" s="122">
        <f t="shared" si="104"/>
        <v>3434.3766343527186</v>
      </c>
      <c r="G213" s="122">
        <f t="shared" si="104"/>
        <v>3820.9769626314242</v>
      </c>
      <c r="H213" s="122">
        <f t="shared" si="104"/>
        <v>3675.876625547357</v>
      </c>
      <c r="I213" s="122">
        <f t="shared" si="104"/>
        <v>3358.6723022440683</v>
      </c>
      <c r="J213" s="122">
        <f t="shared" si="104"/>
        <v>3751.1729914088855</v>
      </c>
      <c r="K213" s="122">
        <f t="shared" si="104"/>
        <v>4041.8488444009513</v>
      </c>
      <c r="L213" s="122">
        <f t="shared" si="104"/>
        <v>3677.9060401828806</v>
      </c>
      <c r="M213" s="122">
        <f t="shared" si="104"/>
        <v>3562.5761746726957</v>
      </c>
      <c r="N213" s="122">
        <f t="shared" si="104"/>
        <v>3408.6250061126043</v>
      </c>
      <c r="O213" s="122">
        <f t="shared" si="104"/>
        <v>3349.7835510996429</v>
      </c>
      <c r="P213" s="122">
        <f t="shared" si="104"/>
        <v>2657.1003548152594</v>
      </c>
      <c r="Q213" s="122">
        <f t="shared" si="104"/>
        <v>3181.575968855218</v>
      </c>
      <c r="R213" s="122">
        <f t="shared" ref="R213:V213" si="105">SUM(R214:R215)</f>
        <v>3131.3487792648416</v>
      </c>
      <c r="S213" s="122">
        <f t="shared" si="105"/>
        <v>2788.8084429207183</v>
      </c>
      <c r="T213" s="122">
        <f t="shared" si="105"/>
        <v>3350.4675798709145</v>
      </c>
      <c r="U213" s="122">
        <f t="shared" si="105"/>
        <v>2980.0996805038153</v>
      </c>
      <c r="V213" s="122">
        <f t="shared" si="105"/>
        <v>3015.2232828259812</v>
      </c>
      <c r="W213" s="122">
        <f t="shared" ref="W213" si="106">SUM(W214:W215)</f>
        <v>3118.6099478633091</v>
      </c>
      <c r="DA213" s="130" t="s">
        <v>2618</v>
      </c>
    </row>
    <row r="214" spans="1:105" ht="12" customHeight="1" x14ac:dyDescent="0.25">
      <c r="A214" s="97" t="s">
        <v>216</v>
      </c>
      <c r="B214" s="98">
        <v>2653.9807261612114</v>
      </c>
      <c r="C214" s="98">
        <v>3075.8328830238765</v>
      </c>
      <c r="D214" s="98">
        <v>3045.8947873950806</v>
      </c>
      <c r="E214" s="98">
        <v>2984.6973513665203</v>
      </c>
      <c r="F214" s="98">
        <v>3434.3766343527186</v>
      </c>
      <c r="G214" s="98">
        <v>3820.9769626314242</v>
      </c>
      <c r="H214" s="98">
        <v>3675.876625547357</v>
      </c>
      <c r="I214" s="98">
        <v>3358.6723022440683</v>
      </c>
      <c r="J214" s="98">
        <v>3751.1729914088855</v>
      </c>
      <c r="K214" s="98">
        <v>4041.8488444009513</v>
      </c>
      <c r="L214" s="98">
        <v>3677.9060401828806</v>
      </c>
      <c r="M214" s="98">
        <v>3562.5761746726957</v>
      </c>
      <c r="N214" s="98">
        <v>3408.6250061126043</v>
      </c>
      <c r="O214" s="98">
        <v>3349.7835510996429</v>
      </c>
      <c r="P214" s="98">
        <v>2657.1003548152594</v>
      </c>
      <c r="Q214" s="98">
        <v>3181.575968855218</v>
      </c>
      <c r="R214" s="98">
        <v>3131.3487792648416</v>
      </c>
      <c r="S214" s="98">
        <v>2788.8084429207183</v>
      </c>
      <c r="T214" s="98">
        <v>3350.4675798709145</v>
      </c>
      <c r="U214" s="98">
        <v>2980.0996805038153</v>
      </c>
      <c r="V214" s="98">
        <v>3015.2232828259812</v>
      </c>
      <c r="W214" s="98">
        <v>3118.6099478633091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343.30307374082008</v>
      </c>
      <c r="C218" s="122">
        <v>341.24926027934424</v>
      </c>
      <c r="D218" s="122">
        <v>353.45278948318287</v>
      </c>
      <c r="E218" s="122">
        <v>346.80226053298674</v>
      </c>
      <c r="F218" s="122">
        <v>418.0586835943497</v>
      </c>
      <c r="G218" s="122">
        <v>420.68816083708492</v>
      </c>
      <c r="H218" s="122">
        <v>433.1567886549891</v>
      </c>
      <c r="I218" s="122">
        <v>397.88384318517166</v>
      </c>
      <c r="J218" s="122">
        <v>422.45683230332179</v>
      </c>
      <c r="K218" s="122">
        <v>445.85624890540237</v>
      </c>
      <c r="L218" s="122">
        <v>381.2969813687597</v>
      </c>
      <c r="M218" s="122">
        <v>432.82134081412096</v>
      </c>
      <c r="N218" s="122">
        <v>367.12364702539753</v>
      </c>
      <c r="O218" s="122">
        <v>358.3598790581014</v>
      </c>
      <c r="P218" s="122">
        <v>357.64925819454947</v>
      </c>
      <c r="Q218" s="122">
        <v>362.56316691048846</v>
      </c>
      <c r="R218" s="122">
        <v>356.43017509031591</v>
      </c>
      <c r="S218" s="122">
        <v>326.46637604198219</v>
      </c>
      <c r="T218" s="122">
        <v>422.13029198671319</v>
      </c>
      <c r="U218" s="122">
        <v>361.46209296203926</v>
      </c>
      <c r="V218" s="122">
        <v>378.87090024207635</v>
      </c>
      <c r="W218" s="122">
        <v>358.07833333512366</v>
      </c>
      <c r="DA218" s="130" t="s">
        <v>2623</v>
      </c>
    </row>
    <row r="219" spans="1:105" ht="12" customHeight="1" x14ac:dyDescent="0.25">
      <c r="A219" s="97" t="s">
        <v>138</v>
      </c>
      <c r="B219" s="98">
        <v>632.37543765932639</v>
      </c>
      <c r="C219" s="98">
        <v>635.53921976619984</v>
      </c>
      <c r="D219" s="98">
        <v>636.43042291017014</v>
      </c>
      <c r="E219" s="98">
        <v>580.66209091611199</v>
      </c>
      <c r="F219" s="98">
        <v>655.05163638690578</v>
      </c>
      <c r="G219" s="98">
        <v>629.83898492060791</v>
      </c>
      <c r="H219" s="98">
        <v>625.9224220612781</v>
      </c>
      <c r="I219" s="98">
        <v>547.41356695852869</v>
      </c>
      <c r="J219" s="98">
        <v>557.14666148917195</v>
      </c>
      <c r="K219" s="98">
        <v>592.43602699523865</v>
      </c>
      <c r="L219" s="98">
        <v>530.30990057613178</v>
      </c>
      <c r="M219" s="98">
        <v>632.88135270146211</v>
      </c>
      <c r="N219" s="98">
        <v>554.37492919519389</v>
      </c>
      <c r="O219" s="98">
        <v>545.86510884730478</v>
      </c>
      <c r="P219" s="98">
        <v>535.17770103464818</v>
      </c>
      <c r="Q219" s="98">
        <v>538.95766233271524</v>
      </c>
      <c r="R219" s="98">
        <v>519.34971627552579</v>
      </c>
      <c r="S219" s="98">
        <v>460.25609792371625</v>
      </c>
      <c r="T219" s="98">
        <v>576.34876943398069</v>
      </c>
      <c r="U219" s="98">
        <v>478.55130040848371</v>
      </c>
      <c r="V219" s="98">
        <v>479.85131136954396</v>
      </c>
      <c r="W219" s="98">
        <v>418.46224156179926</v>
      </c>
      <c r="DA219" s="63" t="s">
        <v>2624</v>
      </c>
    </row>
    <row r="220" spans="1:105" ht="12" customHeight="1" x14ac:dyDescent="0.25">
      <c r="A220" s="97" t="s">
        <v>137</v>
      </c>
      <c r="B220" s="98">
        <v>113.9367884034838</v>
      </c>
      <c r="C220" s="98">
        <v>99.038381734314314</v>
      </c>
      <c r="D220" s="98">
        <v>116.46448358687135</v>
      </c>
      <c r="E220" s="98">
        <v>88.699630553056366</v>
      </c>
      <c r="F220" s="98">
        <v>124.70739263214386</v>
      </c>
      <c r="G220" s="98">
        <v>101.32409135869079</v>
      </c>
      <c r="H220" s="98">
        <v>101.89360527066914</v>
      </c>
      <c r="I220" s="98">
        <v>89.025537390186543</v>
      </c>
      <c r="J220" s="98">
        <v>114.02736771437579</v>
      </c>
      <c r="K220" s="98">
        <v>102.29373319246999</v>
      </c>
      <c r="L220" s="98">
        <v>84.388148320263085</v>
      </c>
      <c r="M220" s="98">
        <v>120.96195587535732</v>
      </c>
      <c r="N220" s="98">
        <v>83.546377029588925</v>
      </c>
      <c r="O220" s="98">
        <v>82.037262246012517</v>
      </c>
      <c r="P220" s="98">
        <v>118.30722247232829</v>
      </c>
      <c r="Q220" s="98">
        <v>85.557212824231385</v>
      </c>
      <c r="R220" s="98">
        <v>79.352980377768617</v>
      </c>
      <c r="S220" s="98">
        <v>75.055539997063548</v>
      </c>
      <c r="T220" s="98">
        <v>84.218296782022065</v>
      </c>
      <c r="U220" s="98">
        <v>79.83550305070105</v>
      </c>
      <c r="V220" s="98">
        <v>74.606773360030957</v>
      </c>
      <c r="W220" s="98">
        <v>76.959634763516519</v>
      </c>
      <c r="DA220" s="63" t="s">
        <v>2625</v>
      </c>
    </row>
    <row r="221" spans="1:105" ht="12" customHeight="1" x14ac:dyDescent="0.25">
      <c r="A221" s="100" t="s">
        <v>216</v>
      </c>
      <c r="B221" s="101">
        <v>113.9367884034838</v>
      </c>
      <c r="C221" s="101">
        <v>99.038381734314314</v>
      </c>
      <c r="D221" s="101">
        <v>116.46448358687135</v>
      </c>
      <c r="E221" s="101">
        <v>88.699630553056366</v>
      </c>
      <c r="F221" s="101">
        <v>124.70739263214386</v>
      </c>
      <c r="G221" s="101">
        <v>101.32409135869079</v>
      </c>
      <c r="H221" s="101">
        <v>101.89360527066914</v>
      </c>
      <c r="I221" s="101">
        <v>89.025537390186543</v>
      </c>
      <c r="J221" s="101">
        <v>114.02736771437579</v>
      </c>
      <c r="K221" s="101">
        <v>102.29373319246999</v>
      </c>
      <c r="L221" s="101">
        <v>84.388148320263085</v>
      </c>
      <c r="M221" s="101">
        <v>120.96195587535732</v>
      </c>
      <c r="N221" s="101">
        <v>83.546377029588925</v>
      </c>
      <c r="O221" s="101">
        <v>82.037262246012517</v>
      </c>
      <c r="P221" s="101">
        <v>118.30722247232829</v>
      </c>
      <c r="Q221" s="101">
        <v>85.557212824231385</v>
      </c>
      <c r="R221" s="101">
        <v>79.352980377768617</v>
      </c>
      <c r="S221" s="101">
        <v>75.055539997063548</v>
      </c>
      <c r="T221" s="101">
        <v>84.218296782022065</v>
      </c>
      <c r="U221" s="101">
        <v>79.83550305070105</v>
      </c>
      <c r="V221" s="101">
        <v>74.606773360030957</v>
      </c>
      <c r="W221" s="101">
        <v>76.959634763516519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93.516959674727019</v>
      </c>
      <c r="C227" s="122">
        <v>88.994626871869499</v>
      </c>
      <c r="D227" s="122">
        <v>89.690713248951695</v>
      </c>
      <c r="E227" s="122">
        <v>87.971119079934937</v>
      </c>
      <c r="F227" s="122">
        <v>94.781217111977043</v>
      </c>
      <c r="G227" s="122">
        <v>84.761428476227422</v>
      </c>
      <c r="H227" s="122">
        <v>75.593446351955606</v>
      </c>
      <c r="I227" s="122">
        <v>66.883574654650019</v>
      </c>
      <c r="J227" s="122">
        <v>66.615033243664044</v>
      </c>
      <c r="K227" s="122">
        <v>64.874482267587524</v>
      </c>
      <c r="L227" s="122">
        <v>63.724495424445443</v>
      </c>
      <c r="M227" s="122">
        <v>65.395352981476648</v>
      </c>
      <c r="N227" s="122">
        <v>58.741386624647845</v>
      </c>
      <c r="O227" s="122">
        <v>59.78381661615002</v>
      </c>
      <c r="P227" s="122">
        <v>61.250206926093917</v>
      </c>
      <c r="Q227" s="122">
        <v>57.659166138677008</v>
      </c>
      <c r="R227" s="122">
        <v>59.423428901734169</v>
      </c>
      <c r="S227" s="122">
        <v>61.457644074834967</v>
      </c>
      <c r="T227" s="122">
        <v>61.875718260640689</v>
      </c>
      <c r="U227" s="122">
        <v>59.273072189343715</v>
      </c>
      <c r="V227" s="122">
        <v>58.789087816797895</v>
      </c>
      <c r="W227" s="122">
        <v>56.236850916147212</v>
      </c>
      <c r="DA227" s="130" t="s">
        <v>2632</v>
      </c>
    </row>
    <row r="228" spans="1:105" ht="12" customHeight="1" x14ac:dyDescent="0.25">
      <c r="A228" s="97" t="s">
        <v>50</v>
      </c>
      <c r="B228" s="98">
        <v>234.47882883402463</v>
      </c>
      <c r="C228" s="98">
        <v>228.80418453981915</v>
      </c>
      <c r="D228" s="98">
        <v>232.41390332506634</v>
      </c>
      <c r="E228" s="98">
        <v>227.26870501643995</v>
      </c>
      <c r="F228" s="98">
        <v>243.51401983227757</v>
      </c>
      <c r="G228" s="98">
        <v>227.63333652021359</v>
      </c>
      <c r="H228" s="98">
        <v>218.15450974240716</v>
      </c>
      <c r="I228" s="98">
        <v>198.70118886627591</v>
      </c>
      <c r="J228" s="98">
        <v>195.06469129578997</v>
      </c>
      <c r="K228" s="98">
        <v>185.50167807468495</v>
      </c>
      <c r="L228" s="98">
        <v>181.01331700504363</v>
      </c>
      <c r="M228" s="98">
        <v>185.29142649941699</v>
      </c>
      <c r="N228" s="98">
        <v>160.63500953095593</v>
      </c>
      <c r="O228" s="98">
        <v>160.26986123743924</v>
      </c>
      <c r="P228" s="98">
        <v>165.13044968974836</v>
      </c>
      <c r="Q228" s="98">
        <v>157.775746439519</v>
      </c>
      <c r="R228" s="98">
        <v>164.67656890064336</v>
      </c>
      <c r="S228" s="98">
        <v>178.91230358687991</v>
      </c>
      <c r="T228" s="98">
        <v>184.85544309908013</v>
      </c>
      <c r="U228" s="98">
        <v>184.0142685901767</v>
      </c>
      <c r="V228" s="98">
        <v>187.79303899160817</v>
      </c>
      <c r="W228" s="98">
        <v>181.63596367327568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142.38521864877697</v>
      </c>
      <c r="C231" s="118">
        <f t="shared" si="108"/>
        <v>159.64189535559422</v>
      </c>
      <c r="D231" s="118">
        <f t="shared" si="108"/>
        <v>158.91488368833822</v>
      </c>
      <c r="E231" s="118">
        <f t="shared" si="108"/>
        <v>154.61277531195299</v>
      </c>
      <c r="F231" s="118">
        <f t="shared" si="108"/>
        <v>176.18960747992875</v>
      </c>
      <c r="G231" s="118">
        <f t="shared" si="108"/>
        <v>189.37781414738259</v>
      </c>
      <c r="H231" s="118">
        <f t="shared" si="108"/>
        <v>185.34188439168656</v>
      </c>
      <c r="I231" s="118">
        <f t="shared" si="108"/>
        <v>169.34210084820555</v>
      </c>
      <c r="J231" s="118">
        <f t="shared" si="108"/>
        <v>182.52936258438388</v>
      </c>
      <c r="K231" s="118">
        <f t="shared" si="108"/>
        <v>194.85735578845609</v>
      </c>
      <c r="L231" s="118">
        <f t="shared" si="108"/>
        <v>177.71556375753784</v>
      </c>
      <c r="M231" s="118">
        <f t="shared" si="108"/>
        <v>175.98725511799142</v>
      </c>
      <c r="N231" s="118">
        <f t="shared" si="108"/>
        <v>166.52589773478411</v>
      </c>
      <c r="O231" s="118">
        <f t="shared" si="108"/>
        <v>163.27306503406314</v>
      </c>
      <c r="P231" s="118">
        <f t="shared" si="108"/>
        <v>133.9668008748009</v>
      </c>
      <c r="Q231" s="118">
        <f t="shared" si="108"/>
        <v>155.27911241399997</v>
      </c>
      <c r="R231" s="118">
        <f t="shared" ref="R231:V231" si="109">R232+R235+R237+R246</f>
        <v>152.00559682568644</v>
      </c>
      <c r="S231" s="118">
        <f t="shared" si="109"/>
        <v>137.62196354538912</v>
      </c>
      <c r="T231" s="118">
        <f t="shared" si="109"/>
        <v>162.16253540195237</v>
      </c>
      <c r="U231" s="118">
        <f t="shared" si="109"/>
        <v>144.10624313705438</v>
      </c>
      <c r="V231" s="118">
        <f t="shared" si="109"/>
        <v>144.62595576861884</v>
      </c>
      <c r="W231" s="118">
        <f t="shared" ref="W231" si="110">W232+W235+W237+W246</f>
        <v>145.78147835578605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109.07447458517962</v>
      </c>
      <c r="C232" s="123">
        <f t="shared" si="111"/>
        <v>126.34841363015435</v>
      </c>
      <c r="D232" s="123">
        <f t="shared" si="111"/>
        <v>125.01882464170991</v>
      </c>
      <c r="E232" s="123">
        <f t="shared" si="111"/>
        <v>122.22271969710442</v>
      </c>
      <c r="F232" s="123">
        <f t="shared" si="111"/>
        <v>140.74312199218036</v>
      </c>
      <c r="G232" s="123">
        <f t="shared" si="111"/>
        <v>156.34271258688597</v>
      </c>
      <c r="H232" s="123">
        <f t="shared" si="111"/>
        <v>152.01765222865086</v>
      </c>
      <c r="I232" s="123">
        <f t="shared" si="111"/>
        <v>139.20456915485778</v>
      </c>
      <c r="J232" s="123">
        <f t="shared" si="111"/>
        <v>152.82317429021415</v>
      </c>
      <c r="K232" s="123">
        <f t="shared" si="111"/>
        <v>164.346120550027</v>
      </c>
      <c r="L232" s="123">
        <f t="shared" si="111"/>
        <v>149.46198101897033</v>
      </c>
      <c r="M232" s="123">
        <f t="shared" si="111"/>
        <v>144.47800568841336</v>
      </c>
      <c r="N232" s="123">
        <f t="shared" si="111"/>
        <v>137.91084016749954</v>
      </c>
      <c r="O232" s="123">
        <f t="shared" si="111"/>
        <v>135.4171388381325</v>
      </c>
      <c r="P232" s="123">
        <f t="shared" si="111"/>
        <v>106.99901923751179</v>
      </c>
      <c r="Q232" s="123">
        <f t="shared" si="111"/>
        <v>127.56695288199504</v>
      </c>
      <c r="R232" s="123">
        <f t="shared" ref="R232:V232" si="112">SUM(R233:R234)</f>
        <v>125.15528399167965</v>
      </c>
      <c r="S232" s="123">
        <f t="shared" si="112"/>
        <v>111.0911694994189</v>
      </c>
      <c r="T232" s="123">
        <f t="shared" si="112"/>
        <v>132.94703161238945</v>
      </c>
      <c r="U232" s="123">
        <f t="shared" si="112"/>
        <v>117.80317084532302</v>
      </c>
      <c r="V232" s="123">
        <f t="shared" si="112"/>
        <v>118.69096495149599</v>
      </c>
      <c r="W232" s="123">
        <f t="shared" ref="W232" si="113">SUM(W233:W234)</f>
        <v>122.17717814687128</v>
      </c>
      <c r="DA232" s="130" t="s">
        <v>2786</v>
      </c>
    </row>
    <row r="233" spans="1:105" ht="12" customHeight="1" x14ac:dyDescent="0.25">
      <c r="A233" s="97" t="s">
        <v>216</v>
      </c>
      <c r="B233" s="99">
        <v>107.84199079340524</v>
      </c>
      <c r="C233" s="99">
        <v>124.95060394669883</v>
      </c>
      <c r="D233" s="99">
        <v>123.65180947530591</v>
      </c>
      <c r="E233" s="99">
        <v>121.01436236867175</v>
      </c>
      <c r="F233" s="99">
        <v>139.27218294375382</v>
      </c>
      <c r="G233" s="99">
        <v>154.73112823768545</v>
      </c>
      <c r="H233" s="99">
        <v>150.49760120162307</v>
      </c>
      <c r="I233" s="99">
        <v>137.84836367825829</v>
      </c>
      <c r="J233" s="99">
        <v>151.39933704617758</v>
      </c>
      <c r="K233" s="99">
        <v>162.80661224697843</v>
      </c>
      <c r="L233" s="99">
        <v>147.97857536827746</v>
      </c>
      <c r="M233" s="99">
        <v>142.96997084804775</v>
      </c>
      <c r="N233" s="99">
        <v>136.46137827797617</v>
      </c>
      <c r="O233" s="99">
        <v>133.77375301988803</v>
      </c>
      <c r="P233" s="99">
        <v>105.6675914307506</v>
      </c>
      <c r="Q233" s="99">
        <v>126.12139787113206</v>
      </c>
      <c r="R233" s="99">
        <v>123.73612721876306</v>
      </c>
      <c r="S233" s="99">
        <v>109.83473518016696</v>
      </c>
      <c r="T233" s="99">
        <v>131.46040757513248</v>
      </c>
      <c r="U233" s="99">
        <v>116.47882632220843</v>
      </c>
      <c r="V233" s="99">
        <v>117.36441071054692</v>
      </c>
      <c r="W233" s="99">
        <v>120.85836848665355</v>
      </c>
      <c r="DA233" s="63" t="s">
        <v>2787</v>
      </c>
    </row>
    <row r="234" spans="1:105" ht="12" customHeight="1" x14ac:dyDescent="0.25">
      <c r="A234" s="97" t="s">
        <v>53</v>
      </c>
      <c r="B234" s="99">
        <v>1.2324837917743696</v>
      </c>
      <c r="C234" s="99">
        <v>1.3978096834555251</v>
      </c>
      <c r="D234" s="99">
        <v>1.3670151664039993</v>
      </c>
      <c r="E234" s="99">
        <v>1.2083573284326756</v>
      </c>
      <c r="F234" s="99">
        <v>1.470939048426547</v>
      </c>
      <c r="G234" s="99">
        <v>1.6115843492005002</v>
      </c>
      <c r="H234" s="99">
        <v>1.5200510270277772</v>
      </c>
      <c r="I234" s="99">
        <v>1.3562054765994893</v>
      </c>
      <c r="J234" s="99">
        <v>1.4238372440365743</v>
      </c>
      <c r="K234" s="99">
        <v>1.539508303048565</v>
      </c>
      <c r="L234" s="99">
        <v>1.4834056506928852</v>
      </c>
      <c r="M234" s="99">
        <v>1.5080348403656056</v>
      </c>
      <c r="N234" s="99">
        <v>1.4494618895233713</v>
      </c>
      <c r="O234" s="99">
        <v>1.6433858182444683</v>
      </c>
      <c r="P234" s="99">
        <v>1.3314278067611891</v>
      </c>
      <c r="Q234" s="99">
        <v>1.4455550108629758</v>
      </c>
      <c r="R234" s="99">
        <v>1.419156772916593</v>
      </c>
      <c r="S234" s="99">
        <v>1.2564343192519414</v>
      </c>
      <c r="T234" s="99">
        <v>1.4866240372569686</v>
      </c>
      <c r="U234" s="99">
        <v>1.3243445231145876</v>
      </c>
      <c r="V234" s="99">
        <v>1.3265542409490703</v>
      </c>
      <c r="W234" s="99">
        <v>1.3188096602177384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0.34430350712935248</v>
      </c>
      <c r="C235" s="123">
        <f t="shared" si="114"/>
        <v>0.43471602269652954</v>
      </c>
      <c r="D235" s="123">
        <f t="shared" si="114"/>
        <v>0.36585557461152607</v>
      </c>
      <c r="E235" s="123">
        <f t="shared" si="114"/>
        <v>1.0807378911047818</v>
      </c>
      <c r="F235" s="123">
        <f t="shared" si="114"/>
        <v>0.39125206893606074</v>
      </c>
      <c r="G235" s="123">
        <f t="shared" si="114"/>
        <v>0.37510290093465332</v>
      </c>
      <c r="H235" s="123">
        <f t="shared" si="114"/>
        <v>0.41164117258576671</v>
      </c>
      <c r="I235" s="123">
        <f t="shared" si="114"/>
        <v>0.3649720595370447</v>
      </c>
      <c r="J235" s="123">
        <f t="shared" si="114"/>
        <v>0.44802251466419313</v>
      </c>
      <c r="K235" s="123">
        <f t="shared" si="114"/>
        <v>0.47206596377521765</v>
      </c>
      <c r="L235" s="123">
        <f t="shared" si="114"/>
        <v>0.47348581572185594</v>
      </c>
      <c r="M235" s="123">
        <f t="shared" si="114"/>
        <v>0.66614292481602522</v>
      </c>
      <c r="N235" s="123">
        <f t="shared" si="114"/>
        <v>1.4343555160768111</v>
      </c>
      <c r="O235" s="123">
        <f t="shared" si="114"/>
        <v>0.83311881428976642</v>
      </c>
      <c r="P235" s="123">
        <f t="shared" si="114"/>
        <v>0.70986483454256477</v>
      </c>
      <c r="Q235" s="123">
        <f t="shared" si="114"/>
        <v>1.481558035251761</v>
      </c>
      <c r="R235" s="123">
        <f t="shared" si="114"/>
        <v>1.0810293290234534</v>
      </c>
      <c r="S235" s="123">
        <f t="shared" si="114"/>
        <v>1.5724316443300375</v>
      </c>
      <c r="T235" s="123">
        <f t="shared" si="114"/>
        <v>1.1025618705598788</v>
      </c>
      <c r="U235" s="123">
        <f t="shared" si="114"/>
        <v>1.287254271606495</v>
      </c>
      <c r="V235" s="123">
        <f t="shared" si="114"/>
        <v>0.95198501132271118</v>
      </c>
      <c r="W235" s="123">
        <f t="shared" si="114"/>
        <v>1.0611939947838227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0.34430350712935248</v>
      </c>
      <c r="C236" s="99">
        <f>RES_hhdet_fecs!C48</f>
        <v>0.43471602269652954</v>
      </c>
      <c r="D236" s="99">
        <f>RES_hhdet_fecs!D48</f>
        <v>0.36585557461152607</v>
      </c>
      <c r="E236" s="99">
        <f>RES_hhdet_fecs!E48</f>
        <v>1.0807378911047818</v>
      </c>
      <c r="F236" s="99">
        <f>RES_hhdet_fecs!F48</f>
        <v>0.39125206893606074</v>
      </c>
      <c r="G236" s="99">
        <f>RES_hhdet_fecs!G48</f>
        <v>0.37510290093465332</v>
      </c>
      <c r="H236" s="99">
        <f>RES_hhdet_fecs!H48</f>
        <v>0.41164117258576671</v>
      </c>
      <c r="I236" s="99">
        <f>RES_hhdet_fecs!I48</f>
        <v>0.3649720595370447</v>
      </c>
      <c r="J236" s="99">
        <f>RES_hhdet_fecs!J48</f>
        <v>0.44802251466419313</v>
      </c>
      <c r="K236" s="99">
        <f>RES_hhdet_fecs!K48</f>
        <v>0.47206596377521765</v>
      </c>
      <c r="L236" s="99">
        <f>RES_hhdet_fecs!L48</f>
        <v>0.47348581572185594</v>
      </c>
      <c r="M236" s="99">
        <f>RES_hhdet_fecs!M48</f>
        <v>0.66614292481602522</v>
      </c>
      <c r="N236" s="99">
        <f>RES_hhdet_fecs!N48</f>
        <v>1.4343555160768111</v>
      </c>
      <c r="O236" s="99">
        <f>RES_hhdet_fecs!O48</f>
        <v>0.83311881428976642</v>
      </c>
      <c r="P236" s="99">
        <f>RES_hhdet_fecs!P48</f>
        <v>0.70986483454256477</v>
      </c>
      <c r="Q236" s="99">
        <f>RES_hhdet_fecs!Q48</f>
        <v>1.481558035251761</v>
      </c>
      <c r="R236" s="99">
        <f>RES_hhdet_fecs!R48</f>
        <v>1.0810293290234534</v>
      </c>
      <c r="S236" s="99">
        <f>RES_hhdet_fecs!S48</f>
        <v>1.5724316443300375</v>
      </c>
      <c r="T236" s="99">
        <f>RES_hhdet_fecs!T48</f>
        <v>1.1025618705598788</v>
      </c>
      <c r="U236" s="99">
        <f>RES_hhdet_fecs!U48</f>
        <v>1.287254271606495</v>
      </c>
      <c r="V236" s="99">
        <f>RES_hhdet_fecs!V48</f>
        <v>0.95198501132271118</v>
      </c>
      <c r="W236" s="99">
        <f>RES_hhdet_fecs!W48</f>
        <v>1.0611939947838227</v>
      </c>
      <c r="DA236" s="63" t="s">
        <v>2790</v>
      </c>
    </row>
    <row r="237" spans="1:105" ht="12" customHeight="1" x14ac:dyDescent="0.25">
      <c r="A237" s="121" t="s">
        <v>55</v>
      </c>
      <c r="B237" s="123">
        <v>23.272027656683694</v>
      </c>
      <c r="C237" s="123">
        <v>23.057815345776124</v>
      </c>
      <c r="D237" s="123">
        <v>23.615888481037903</v>
      </c>
      <c r="E237" s="123">
        <v>21.983023708826465</v>
      </c>
      <c r="F237" s="123">
        <v>24.443841917844477</v>
      </c>
      <c r="G237" s="123">
        <v>23.57200132435004</v>
      </c>
      <c r="H237" s="123">
        <v>23.646021771893622</v>
      </c>
      <c r="I237" s="123">
        <v>21.28675645302215</v>
      </c>
      <c r="J237" s="123">
        <v>21.369236012868186</v>
      </c>
      <c r="K237" s="123">
        <v>22.263190009013371</v>
      </c>
      <c r="L237" s="123">
        <v>20.39832512106338</v>
      </c>
      <c r="M237" s="123">
        <v>23.450847471667345</v>
      </c>
      <c r="N237" s="123">
        <v>20.730588534519594</v>
      </c>
      <c r="O237" s="123">
        <v>20.119242526694855</v>
      </c>
      <c r="P237" s="123">
        <v>19.950808702690239</v>
      </c>
      <c r="Q237" s="123">
        <v>19.81256967465669</v>
      </c>
      <c r="R237" s="123">
        <v>19.337231006969574</v>
      </c>
      <c r="S237" s="123">
        <v>17.72515149358458</v>
      </c>
      <c r="T237" s="123">
        <v>20.92435501680032</v>
      </c>
      <c r="U237" s="123">
        <v>18.000903722937583</v>
      </c>
      <c r="V237" s="123">
        <v>17.890265464030211</v>
      </c>
      <c r="W237" s="123">
        <v>15.781912289878644</v>
      </c>
      <c r="DA237" s="130" t="s">
        <v>2791</v>
      </c>
    </row>
    <row r="238" spans="1:105" ht="12" customHeight="1" x14ac:dyDescent="0.25">
      <c r="A238" s="97" t="s">
        <v>138</v>
      </c>
      <c r="B238" s="99">
        <v>25.695976407739071</v>
      </c>
      <c r="C238" s="99">
        <v>25.817725592273021</v>
      </c>
      <c r="D238" s="99">
        <v>25.836668332618</v>
      </c>
      <c r="E238" s="99">
        <v>23.542907173385988</v>
      </c>
      <c r="F238" s="99">
        <v>26.563909860071817</v>
      </c>
      <c r="G238" s="99">
        <v>25.505439498313176</v>
      </c>
      <c r="H238" s="99">
        <v>25.626492032905315</v>
      </c>
      <c r="I238" s="99">
        <v>22.467230402350914</v>
      </c>
      <c r="J238" s="99">
        <v>22.486735583812816</v>
      </c>
      <c r="K238" s="99">
        <v>23.863461064796365</v>
      </c>
      <c r="L238" s="99">
        <v>21.336734199725981</v>
      </c>
      <c r="M238" s="99">
        <v>25.398201781415668</v>
      </c>
      <c r="N238" s="99">
        <v>22.193924760004084</v>
      </c>
      <c r="O238" s="99">
        <v>21.799147061051869</v>
      </c>
      <c r="P238" s="99">
        <v>21.28295175351381</v>
      </c>
      <c r="Q238" s="99">
        <v>21.364912996629716</v>
      </c>
      <c r="R238" s="99">
        <v>20.522250025174163</v>
      </c>
      <c r="S238" s="99">
        <v>18.126776243392744</v>
      </c>
      <c r="T238" s="99">
        <v>22.613871744473428</v>
      </c>
      <c r="U238" s="99">
        <v>18.704439375371223</v>
      </c>
      <c r="V238" s="99">
        <v>18.67771010801788</v>
      </c>
      <c r="W238" s="99">
        <v>16.217053313473134</v>
      </c>
      <c r="DA238" s="63" t="s">
        <v>2792</v>
      </c>
    </row>
    <row r="239" spans="1:105" ht="12" customHeight="1" x14ac:dyDescent="0.25">
      <c r="A239" s="97" t="s">
        <v>137</v>
      </c>
      <c r="B239" s="99">
        <v>15.314651195190434</v>
      </c>
      <c r="C239" s="99">
        <v>15.084237455230532</v>
      </c>
      <c r="D239" s="99">
        <v>15.437535422042174</v>
      </c>
      <c r="E239" s="99">
        <v>13.721408008090288</v>
      </c>
      <c r="F239" s="99">
        <v>15.987927334839512</v>
      </c>
      <c r="G239" s="99">
        <v>14.990705747005205</v>
      </c>
      <c r="H239" s="99">
        <v>15.107632125983647</v>
      </c>
      <c r="I239" s="99">
        <v>13.250029735928184</v>
      </c>
      <c r="J239" s="99">
        <v>13.745507168233914</v>
      </c>
      <c r="K239" s="99">
        <v>14.31349905277049</v>
      </c>
      <c r="L239" s="99">
        <v>12.784804096596455</v>
      </c>
      <c r="M239" s="99">
        <v>15.82930383846726</v>
      </c>
      <c r="N239" s="99">
        <v>13.757164780204747</v>
      </c>
      <c r="O239" s="99">
        <v>13.901884822284709</v>
      </c>
      <c r="P239" s="99">
        <v>14.260601952635673</v>
      </c>
      <c r="Q239" s="99">
        <v>13.870997631217744</v>
      </c>
      <c r="R239" s="99">
        <v>13.453295030571445</v>
      </c>
      <c r="S239" s="99">
        <v>12.194875560601048</v>
      </c>
      <c r="T239" s="99">
        <v>15.026568193982586</v>
      </c>
      <c r="U239" s="99">
        <v>12.742854312224987</v>
      </c>
      <c r="V239" s="99">
        <v>12.806157489502288</v>
      </c>
      <c r="W239" s="99">
        <v>11.314835588692977</v>
      </c>
      <c r="DA239" s="63" t="s">
        <v>2793</v>
      </c>
    </row>
    <row r="240" spans="1:105" ht="12" customHeight="1" x14ac:dyDescent="0.25">
      <c r="A240" s="100" t="s">
        <v>216</v>
      </c>
      <c r="B240" s="102">
        <v>4.6297133829645984</v>
      </c>
      <c r="C240" s="102">
        <v>4.0232698206413637</v>
      </c>
      <c r="D240" s="102">
        <v>4.7280175909949307</v>
      </c>
      <c r="E240" s="102">
        <v>3.5963208225451826</v>
      </c>
      <c r="F240" s="102">
        <v>5.0571829039874361</v>
      </c>
      <c r="G240" s="102">
        <v>4.1031367440622954</v>
      </c>
      <c r="H240" s="102">
        <v>4.1717241173014985</v>
      </c>
      <c r="I240" s="102">
        <v>3.6538320950857179</v>
      </c>
      <c r="J240" s="102">
        <v>4.60220520797502</v>
      </c>
      <c r="K240" s="102">
        <v>4.120415383230557</v>
      </c>
      <c r="L240" s="102">
        <v>3.395311851354009</v>
      </c>
      <c r="M240" s="102">
        <v>4.8543319377055889</v>
      </c>
      <c r="N240" s="102">
        <v>3.344707540179479</v>
      </c>
      <c r="O240" s="102">
        <v>3.2761616655867987</v>
      </c>
      <c r="P240" s="102">
        <v>4.7048427150513392</v>
      </c>
      <c r="Q240" s="102">
        <v>3.3915881264443413</v>
      </c>
      <c r="R240" s="102">
        <v>3.1356553253441128</v>
      </c>
      <c r="S240" s="102">
        <v>2.9559955544125778</v>
      </c>
      <c r="T240" s="102">
        <v>3.3044258320131665</v>
      </c>
      <c r="U240" s="102">
        <v>3.120414311985912</v>
      </c>
      <c r="V240" s="102">
        <v>2.903990573530177</v>
      </c>
      <c r="W240" s="102">
        <v>2.9824877276557165</v>
      </c>
      <c r="DA240" s="131" t="s">
        <v>2794</v>
      </c>
    </row>
    <row r="241" spans="1:105" ht="12" customHeight="1" x14ac:dyDescent="0.25">
      <c r="A241" s="103" t="s">
        <v>52</v>
      </c>
      <c r="B241" s="105">
        <v>10.684937812225836</v>
      </c>
      <c r="C241" s="105">
        <v>11.060967634589167</v>
      </c>
      <c r="D241" s="105">
        <v>10.709517831047242</v>
      </c>
      <c r="E241" s="105">
        <v>10.125087185545105</v>
      </c>
      <c r="F241" s="105">
        <v>10.930744430852073</v>
      </c>
      <c r="G241" s="105">
        <v>10.887569002942907</v>
      </c>
      <c r="H241" s="105">
        <v>10.93590800868215</v>
      </c>
      <c r="I241" s="105">
        <v>9.5961976408424672</v>
      </c>
      <c r="J241" s="105">
        <v>9.1433019602588939</v>
      </c>
      <c r="K241" s="105">
        <v>10.193083669539933</v>
      </c>
      <c r="L241" s="105">
        <v>9.3894922452424474</v>
      </c>
      <c r="M241" s="105">
        <v>10.974971900761673</v>
      </c>
      <c r="N241" s="105">
        <v>10.412457240025269</v>
      </c>
      <c r="O241" s="105">
        <v>10.625723156697909</v>
      </c>
      <c r="P241" s="105">
        <v>9.5557592375843345</v>
      </c>
      <c r="Q241" s="105">
        <v>10.4794095047734</v>
      </c>
      <c r="R241" s="105">
        <v>10.317639705227329</v>
      </c>
      <c r="S241" s="105">
        <v>9.2388800061884702</v>
      </c>
      <c r="T241" s="105">
        <v>11.72214236196942</v>
      </c>
      <c r="U241" s="105">
        <v>9.622440000239072</v>
      </c>
      <c r="V241" s="105">
        <v>9.90216691597211</v>
      </c>
      <c r="W241" s="105">
        <v>8.3323478610372614</v>
      </c>
      <c r="DA241" s="132" t="s">
        <v>2795</v>
      </c>
    </row>
    <row r="242" spans="1:105" ht="12" customHeight="1" x14ac:dyDescent="0.25">
      <c r="A242" s="106" t="s">
        <v>122</v>
      </c>
      <c r="B242" s="102">
        <v>20.504934266900921</v>
      </c>
      <c r="C242" s="102">
        <v>19.977231017078054</v>
      </c>
      <c r="D242" s="102">
        <v>20.96607924487046</v>
      </c>
      <c r="E242" s="102">
        <v>19.793754504980846</v>
      </c>
      <c r="F242" s="102">
        <v>20.834228056198139</v>
      </c>
      <c r="G242" s="102">
        <v>19.882572611289508</v>
      </c>
      <c r="H242" s="102">
        <v>19.474842657546311</v>
      </c>
      <c r="I242" s="102">
        <v>18.45586440990375</v>
      </c>
      <c r="J242" s="102">
        <v>18.193086009673376</v>
      </c>
      <c r="K242" s="102">
        <v>17.94643786582618</v>
      </c>
      <c r="L242" s="102">
        <v>18.963831946225671</v>
      </c>
      <c r="M242" s="102">
        <v>20.21488141273614</v>
      </c>
      <c r="N242" s="102">
        <v>18.987602507001515</v>
      </c>
      <c r="O242" s="102">
        <v>18.164921090003091</v>
      </c>
      <c r="P242" s="102">
        <v>18.409794898058443</v>
      </c>
      <c r="Q242" s="102">
        <v>17.80845744103452</v>
      </c>
      <c r="R242" s="102">
        <v>17.93455197998653</v>
      </c>
      <c r="S242" s="102">
        <v>17.955746170740657</v>
      </c>
      <c r="T242" s="102">
        <v>17.508122360761288</v>
      </c>
      <c r="U242" s="102">
        <v>17.140309570968132</v>
      </c>
      <c r="V242" s="102">
        <v>16.228479318411246</v>
      </c>
      <c r="W242" s="102">
        <v>14.276594029488827</v>
      </c>
      <c r="DA242" s="131" t="s">
        <v>2796</v>
      </c>
    </row>
    <row r="243" spans="1:105" ht="12" customHeight="1" x14ac:dyDescent="0.25">
      <c r="A243" s="107" t="s">
        <v>121</v>
      </c>
      <c r="B243" s="105">
        <v>14.294202393516915</v>
      </c>
      <c r="C243" s="105">
        <v>13.795176338832928</v>
      </c>
      <c r="D243" s="105">
        <v>14.702819080115752</v>
      </c>
      <c r="E243" s="105">
        <v>13.678817403658686</v>
      </c>
      <c r="F243" s="105">
        <v>14.718483048722502</v>
      </c>
      <c r="G243" s="105">
        <v>13.91583748973736</v>
      </c>
      <c r="H243" s="105">
        <v>13.818265522704232</v>
      </c>
      <c r="I243" s="105">
        <v>13.205091027566409</v>
      </c>
      <c r="J243" s="105">
        <v>13.314469941359699</v>
      </c>
      <c r="K243" s="105">
        <v>12.908922246123868</v>
      </c>
      <c r="L243" s="105">
        <v>13.539764161591386</v>
      </c>
      <c r="M243" s="105">
        <v>14.72714446499972</v>
      </c>
      <c r="N243" s="105">
        <v>13.641559744716083</v>
      </c>
      <c r="O243" s="105">
        <v>13.162437053202929</v>
      </c>
      <c r="P243" s="105">
        <v>13.828005962791861</v>
      </c>
      <c r="Q243" s="105">
        <v>13.004194595693178</v>
      </c>
      <c r="R243" s="105">
        <v>13.08419764211679</v>
      </c>
      <c r="S243" s="105">
        <v>13.234705996521431</v>
      </c>
      <c r="T243" s="105">
        <v>12.998882107732356</v>
      </c>
      <c r="U243" s="105">
        <v>13.124115474814392</v>
      </c>
      <c r="V243" s="105">
        <v>12.617441277640939</v>
      </c>
      <c r="W243" s="105">
        <v>11.469700436498865</v>
      </c>
      <c r="DA243" s="132" t="s">
        <v>2797</v>
      </c>
    </row>
    <row r="244" spans="1:105" ht="12" customHeight="1" x14ac:dyDescent="0.25">
      <c r="A244" s="108" t="s">
        <v>53</v>
      </c>
      <c r="B244" s="99">
        <v>3.6946637037823642</v>
      </c>
      <c r="C244" s="99">
        <v>3.1159590082888213</v>
      </c>
      <c r="D244" s="99">
        <v>3.8474777569755325</v>
      </c>
      <c r="E244" s="99">
        <v>3.0388052086911328</v>
      </c>
      <c r="F244" s="99">
        <v>4.0025375057146606</v>
      </c>
      <c r="G244" s="99">
        <v>3.235304623502949</v>
      </c>
      <c r="H244" s="99">
        <v>3.2329073330155969</v>
      </c>
      <c r="I244" s="99">
        <v>3.1009766165075492</v>
      </c>
      <c r="J244" s="99">
        <v>3.8705534800735437</v>
      </c>
      <c r="K244" s="99">
        <v>3.1870817646170457</v>
      </c>
      <c r="L244" s="99">
        <v>3.0972183113807614</v>
      </c>
      <c r="M244" s="99">
        <v>3.9216091814774758</v>
      </c>
      <c r="N244" s="99">
        <v>2.845574705675022</v>
      </c>
      <c r="O244" s="99">
        <v>2.6880858435126758</v>
      </c>
      <c r="P244" s="99">
        <v>4.1446828513964924</v>
      </c>
      <c r="Q244" s="99">
        <v>2.8709002939051955</v>
      </c>
      <c r="R244" s="99">
        <v>2.7853839911086005</v>
      </c>
      <c r="S244" s="99">
        <v>2.9700135703694155</v>
      </c>
      <c r="T244" s="99">
        <v>2.5942033751244189</v>
      </c>
      <c r="U244" s="99">
        <v>2.9161752185972958</v>
      </c>
      <c r="V244" s="99">
        <v>2.5642551348468854</v>
      </c>
      <c r="W244" s="99">
        <v>2.8299635193724679</v>
      </c>
      <c r="DA244" s="63" t="s">
        <v>2798</v>
      </c>
    </row>
    <row r="245" spans="1:105" ht="12" customHeight="1" x14ac:dyDescent="0.25">
      <c r="A245" s="108" t="s">
        <v>52</v>
      </c>
      <c r="B245" s="99">
        <v>10.599538689734555</v>
      </c>
      <c r="C245" s="99">
        <v>10.679217330544107</v>
      </c>
      <c r="D245" s="99">
        <v>10.85534132314022</v>
      </c>
      <c r="E245" s="99">
        <v>10.640012194967552</v>
      </c>
      <c r="F245" s="99">
        <v>10.715945543007841</v>
      </c>
      <c r="G245" s="99">
        <v>10.680532866234412</v>
      </c>
      <c r="H245" s="99">
        <v>10.585358189688638</v>
      </c>
      <c r="I245" s="99">
        <v>10.104114411058859</v>
      </c>
      <c r="J245" s="99">
        <v>9.4439164612861557</v>
      </c>
      <c r="K245" s="99">
        <v>9.7218404815068222</v>
      </c>
      <c r="L245" s="99">
        <v>10.442545850210621</v>
      </c>
      <c r="M245" s="99">
        <v>10.805535283522245</v>
      </c>
      <c r="N245" s="99">
        <v>10.795985039041062</v>
      </c>
      <c r="O245" s="99">
        <v>10.474351209690253</v>
      </c>
      <c r="P245" s="99">
        <v>9.6833231113953691</v>
      </c>
      <c r="Q245" s="99">
        <v>10.133294301787986</v>
      </c>
      <c r="R245" s="99">
        <v>10.298813651008192</v>
      </c>
      <c r="S245" s="99">
        <v>10.264692426152015</v>
      </c>
      <c r="T245" s="99">
        <v>10.404678732607936</v>
      </c>
      <c r="U245" s="99">
        <v>10.207940256217094</v>
      </c>
      <c r="V245" s="99">
        <v>10.053186142794054</v>
      </c>
      <c r="W245" s="99">
        <v>8.6397369171263989</v>
      </c>
      <c r="DA245" s="63" t="s">
        <v>2799</v>
      </c>
    </row>
    <row r="246" spans="1:105" ht="12" customHeight="1" x14ac:dyDescent="0.25">
      <c r="A246" s="121" t="s">
        <v>54</v>
      </c>
      <c r="B246" s="123">
        <v>9.6944128997842984</v>
      </c>
      <c r="C246" s="123">
        <v>9.8009503569671921</v>
      </c>
      <c r="D246" s="123">
        <v>9.9143149909788786</v>
      </c>
      <c r="E246" s="123">
        <v>9.3262940149173179</v>
      </c>
      <c r="F246" s="123">
        <v>10.611391500967832</v>
      </c>
      <c r="G246" s="123">
        <v>9.0879973352119343</v>
      </c>
      <c r="H246" s="123">
        <v>9.2665692185563113</v>
      </c>
      <c r="I246" s="123">
        <v>8.4858031807885705</v>
      </c>
      <c r="J246" s="123">
        <v>7.888929766637343</v>
      </c>
      <c r="K246" s="123">
        <v>7.7759792656405162</v>
      </c>
      <c r="L246" s="123">
        <v>7.3817718017822527</v>
      </c>
      <c r="M246" s="123">
        <v>7.3922590330947013</v>
      </c>
      <c r="N246" s="123">
        <v>6.4501135166881758</v>
      </c>
      <c r="O246" s="123">
        <v>6.903564854946012</v>
      </c>
      <c r="P246" s="123">
        <v>6.307108100056305</v>
      </c>
      <c r="Q246" s="123">
        <v>6.4180318220964807</v>
      </c>
      <c r="R246" s="123">
        <v>6.432052498013781</v>
      </c>
      <c r="S246" s="123">
        <v>7.2332109080556188</v>
      </c>
      <c r="T246" s="123">
        <v>7.1885869022027409</v>
      </c>
      <c r="U246" s="123">
        <v>7.0149142971872536</v>
      </c>
      <c r="V246" s="123">
        <v>7.092740341769928</v>
      </c>
      <c r="W246" s="123">
        <v>6.7611939242523027</v>
      </c>
      <c r="DA246" s="130" t="s">
        <v>2800</v>
      </c>
    </row>
    <row r="247" spans="1:105" ht="12" customHeight="1" x14ac:dyDescent="0.25">
      <c r="A247" s="97" t="s">
        <v>50</v>
      </c>
      <c r="B247" s="99">
        <v>11.220276479000635</v>
      </c>
      <c r="C247" s="99">
        <v>10.944481784757494</v>
      </c>
      <c r="D247" s="99">
        <v>11.112165130079209</v>
      </c>
      <c r="E247" s="99">
        <v>10.858251048405213</v>
      </c>
      <c r="F247" s="99">
        <v>11.623114673479032</v>
      </c>
      <c r="G247" s="99">
        <v>10.850688431217918</v>
      </c>
      <c r="H247" s="99">
        <v>10.386023251206442</v>
      </c>
      <c r="I247" s="99">
        <v>9.4463784009774514</v>
      </c>
      <c r="J247" s="99">
        <v>9.2584988264501362</v>
      </c>
      <c r="K247" s="99">
        <v>8.7872754068415713</v>
      </c>
      <c r="L247" s="99">
        <v>8.5588359583938605</v>
      </c>
      <c r="M247" s="99">
        <v>8.7380057138335854</v>
      </c>
      <c r="N247" s="99">
        <v>7.5549656597215602</v>
      </c>
      <c r="O247" s="99">
        <v>7.5159259071629965</v>
      </c>
      <c r="P247" s="99">
        <v>7.7111686675813447</v>
      </c>
      <c r="Q247" s="99">
        <v>7.3447942054113291</v>
      </c>
      <c r="R247" s="99">
        <v>7.6415049079565431</v>
      </c>
      <c r="S247" s="99">
        <v>8.2744961313544731</v>
      </c>
      <c r="T247" s="99">
        <v>8.5169913136148345</v>
      </c>
      <c r="U247" s="99">
        <v>8.4455055198075115</v>
      </c>
      <c r="V247" s="99">
        <v>8.583233236336925</v>
      </c>
      <c r="W247" s="99">
        <v>8.2656642526941777</v>
      </c>
      <c r="DA247" s="63" t="s">
        <v>2801</v>
      </c>
    </row>
    <row r="248" spans="1:105" ht="12" customHeight="1" x14ac:dyDescent="0.25">
      <c r="A248" s="109" t="s">
        <v>120</v>
      </c>
      <c r="B248" s="110">
        <v>8.6821240896419365</v>
      </c>
      <c r="C248" s="110">
        <v>9.0730448086630098</v>
      </c>
      <c r="D248" s="110">
        <v>9.1615569193300566</v>
      </c>
      <c r="E248" s="110">
        <v>8.3588115297596897</v>
      </c>
      <c r="F248" s="110">
        <v>9.9666624841191869</v>
      </c>
      <c r="G248" s="110">
        <v>8.0422479131926252</v>
      </c>
      <c r="H248" s="110">
        <v>8.6729752431182288</v>
      </c>
      <c r="I248" s="110">
        <v>7.9984122897065557</v>
      </c>
      <c r="J248" s="110">
        <v>7.1786601572632218</v>
      </c>
      <c r="K248" s="110">
        <v>7.2320943386913363</v>
      </c>
      <c r="L248" s="110">
        <v>6.7422580062520323</v>
      </c>
      <c r="M248" s="110">
        <v>6.6582435092468657</v>
      </c>
      <c r="N248" s="110">
        <v>5.8131693680178405</v>
      </c>
      <c r="O248" s="110">
        <v>6.5392428141433774</v>
      </c>
      <c r="P248" s="110">
        <v>5.4792413372365454</v>
      </c>
      <c r="Q248" s="110">
        <v>5.8842905969162453</v>
      </c>
      <c r="R248" s="110">
        <v>5.7492243249729622</v>
      </c>
      <c r="S248" s="110">
        <v>6.6883629054327569</v>
      </c>
      <c r="T248" s="110">
        <v>6.5202167525320585</v>
      </c>
      <c r="U248" s="110">
        <v>6.3351425837643918</v>
      </c>
      <c r="V248" s="110">
        <v>6.4134997691282862</v>
      </c>
      <c r="W248" s="110">
        <v>6.0864947839783357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69.340385392586029</v>
      </c>
      <c r="C250" s="118">
        <f t="shared" si="115"/>
        <v>77.661087105792049</v>
      </c>
      <c r="D250" s="118">
        <f t="shared" si="115"/>
        <v>77.377905135632275</v>
      </c>
      <c r="E250" s="118">
        <f t="shared" si="115"/>
        <v>76.140450428205256</v>
      </c>
      <c r="F250" s="118">
        <f t="shared" si="115"/>
        <v>85.346123271681648</v>
      </c>
      <c r="G250" s="118">
        <f t="shared" si="115"/>
        <v>90.830004964312593</v>
      </c>
      <c r="H250" s="118">
        <f t="shared" si="115"/>
        <v>89.306830307508335</v>
      </c>
      <c r="I250" s="118">
        <f t="shared" si="115"/>
        <v>81.647668194937864</v>
      </c>
      <c r="J250" s="118">
        <f t="shared" si="115"/>
        <v>87.602928654743266</v>
      </c>
      <c r="K250" s="118">
        <f t="shared" si="115"/>
        <v>94.885078319701051</v>
      </c>
      <c r="L250" s="118">
        <f t="shared" si="115"/>
        <v>89.40154761846739</v>
      </c>
      <c r="M250" s="118">
        <f t="shared" si="115"/>
        <v>93.57313960636057</v>
      </c>
      <c r="N250" s="118">
        <f t="shared" si="115"/>
        <v>95.824871360324579</v>
      </c>
      <c r="O250" s="118">
        <f t="shared" si="115"/>
        <v>99.496321973024862</v>
      </c>
      <c r="P250" s="118">
        <f t="shared" si="115"/>
        <v>82.13784599789112</v>
      </c>
      <c r="Q250" s="118">
        <f t="shared" si="115"/>
        <v>97.094697158190726</v>
      </c>
      <c r="R250" s="118">
        <f t="shared" ref="R250:V250" si="116">R251+R254+R256+R265</f>
        <v>94.596782113497994</v>
      </c>
      <c r="S250" s="118">
        <f t="shared" si="116"/>
        <v>88.267177748749475</v>
      </c>
      <c r="T250" s="118">
        <f t="shared" si="116"/>
        <v>101.81907224444574</v>
      </c>
      <c r="U250" s="118">
        <f t="shared" si="116"/>
        <v>91.917957647753241</v>
      </c>
      <c r="V250" s="118">
        <f t="shared" si="116"/>
        <v>91.530204836476372</v>
      </c>
      <c r="W250" s="118">
        <f t="shared" ref="W250" si="117">W251+W254+W256+W265</f>
        <v>92.540588927554253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48.994497242144533</v>
      </c>
      <c r="C251" s="123">
        <f t="shared" si="118"/>
        <v>57.071272206866382</v>
      </c>
      <c r="D251" s="123">
        <f t="shared" si="118"/>
        <v>56.490905588310909</v>
      </c>
      <c r="E251" s="123">
        <f t="shared" si="118"/>
        <v>55.177630075420524</v>
      </c>
      <c r="F251" s="123">
        <f t="shared" si="118"/>
        <v>63.587899497272502</v>
      </c>
      <c r="G251" s="123">
        <f t="shared" si="118"/>
        <v>70.638011601578043</v>
      </c>
      <c r="H251" s="123">
        <f t="shared" si="118"/>
        <v>68.683063385229744</v>
      </c>
      <c r="I251" s="123">
        <f t="shared" si="118"/>
        <v>62.921691767878443</v>
      </c>
      <c r="J251" s="123">
        <f t="shared" si="118"/>
        <v>69.112557184041464</v>
      </c>
      <c r="K251" s="123">
        <f t="shared" si="118"/>
        <v>75.745469045103746</v>
      </c>
      <c r="L251" s="123">
        <f t="shared" si="118"/>
        <v>71.146840073586944</v>
      </c>
      <c r="M251" s="123">
        <f t="shared" si="118"/>
        <v>72.711802020620496</v>
      </c>
      <c r="N251" s="123">
        <f t="shared" si="118"/>
        <v>74.390789483172796</v>
      </c>
      <c r="O251" s="123">
        <f t="shared" si="118"/>
        <v>79.386201849800955</v>
      </c>
      <c r="P251" s="123">
        <f t="shared" si="118"/>
        <v>62.938229021808375</v>
      </c>
      <c r="Q251" s="123">
        <f t="shared" si="118"/>
        <v>75.235826548596961</v>
      </c>
      <c r="R251" s="123">
        <f t="shared" ref="R251:V251" si="119">SUM(R252:R253)</f>
        <v>74.150234605724251</v>
      </c>
      <c r="S251" s="123">
        <f t="shared" si="119"/>
        <v>66.21605550520654</v>
      </c>
      <c r="T251" s="123">
        <f t="shared" si="119"/>
        <v>79.236337199246563</v>
      </c>
      <c r="U251" s="123">
        <f t="shared" si="119"/>
        <v>70.215810052927694</v>
      </c>
      <c r="V251" s="123">
        <f t="shared" si="119"/>
        <v>70.74219250057908</v>
      </c>
      <c r="W251" s="123">
        <f t="shared" ref="W251" si="120">SUM(W252:W253)</f>
        <v>72.817327121514211</v>
      </c>
      <c r="DA251" s="130" t="s">
        <v>2954</v>
      </c>
    </row>
    <row r="252" spans="1:105" ht="12" customHeight="1" x14ac:dyDescent="0.25">
      <c r="A252" s="97" t="s">
        <v>216</v>
      </c>
      <c r="B252" s="99">
        <v>47.762013450370162</v>
      </c>
      <c r="C252" s="99">
        <v>55.673462523410855</v>
      </c>
      <c r="D252" s="99">
        <v>55.123890421906907</v>
      </c>
      <c r="E252" s="99">
        <v>53.969272746987848</v>
      </c>
      <c r="F252" s="99">
        <v>62.116960448845958</v>
      </c>
      <c r="G252" s="99">
        <v>69.026427252377545</v>
      </c>
      <c r="H252" s="99">
        <v>67.163012358201968</v>
      </c>
      <c r="I252" s="99">
        <v>61.565486291278951</v>
      </c>
      <c r="J252" s="99">
        <v>67.688719940004887</v>
      </c>
      <c r="K252" s="99">
        <v>74.205960742055183</v>
      </c>
      <c r="L252" s="99">
        <v>69.663434422894056</v>
      </c>
      <c r="M252" s="99">
        <v>71.203767180254886</v>
      </c>
      <c r="N252" s="99">
        <v>72.941327593649419</v>
      </c>
      <c r="O252" s="99">
        <v>77.742816031556487</v>
      </c>
      <c r="P252" s="99">
        <v>61.606801215047184</v>
      </c>
      <c r="Q252" s="99">
        <v>73.790271537733986</v>
      </c>
      <c r="R252" s="99">
        <v>72.731077832807657</v>
      </c>
      <c r="S252" s="99">
        <v>64.959621185954603</v>
      </c>
      <c r="T252" s="99">
        <v>77.74971316198959</v>
      </c>
      <c r="U252" s="99">
        <v>68.891465529813104</v>
      </c>
      <c r="V252" s="99">
        <v>69.415638259630015</v>
      </c>
      <c r="W252" s="99">
        <v>71.498517461296473</v>
      </c>
      <c r="DA252" s="63" t="s">
        <v>2955</v>
      </c>
    </row>
    <row r="253" spans="1:105" ht="12" customHeight="1" x14ac:dyDescent="0.25">
      <c r="A253" s="97" t="s">
        <v>53</v>
      </c>
      <c r="B253" s="99">
        <v>1.2324837917743696</v>
      </c>
      <c r="C253" s="99">
        <v>1.3978096834555251</v>
      </c>
      <c r="D253" s="99">
        <v>1.3670151664039993</v>
      </c>
      <c r="E253" s="99">
        <v>1.2083573284326756</v>
      </c>
      <c r="F253" s="99">
        <v>1.470939048426547</v>
      </c>
      <c r="G253" s="99">
        <v>1.6115843492005002</v>
      </c>
      <c r="H253" s="99">
        <v>1.5200510270277772</v>
      </c>
      <c r="I253" s="99">
        <v>1.3562054765994893</v>
      </c>
      <c r="J253" s="99">
        <v>1.4238372440365743</v>
      </c>
      <c r="K253" s="99">
        <v>1.539508303048565</v>
      </c>
      <c r="L253" s="99">
        <v>1.4834056506928852</v>
      </c>
      <c r="M253" s="99">
        <v>1.5080348403656056</v>
      </c>
      <c r="N253" s="99">
        <v>1.4494618895233713</v>
      </c>
      <c r="O253" s="99">
        <v>1.6433858182444683</v>
      </c>
      <c r="P253" s="99">
        <v>1.3314278067611891</v>
      </c>
      <c r="Q253" s="99">
        <v>1.4455550108629758</v>
      </c>
      <c r="R253" s="99">
        <v>1.419156772916593</v>
      </c>
      <c r="S253" s="99">
        <v>1.2564343192519414</v>
      </c>
      <c r="T253" s="99">
        <v>1.4866240372569686</v>
      </c>
      <c r="U253" s="99">
        <v>1.3243445231145876</v>
      </c>
      <c r="V253" s="99">
        <v>1.3265542409490703</v>
      </c>
      <c r="W253" s="99">
        <v>1.3188096602177384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0.61840868765690094</v>
      </c>
      <c r="C254" s="123">
        <f t="shared" si="121"/>
        <v>0.81961068965059025</v>
      </c>
      <c r="D254" s="123">
        <f t="shared" si="121"/>
        <v>0.72535127576381953</v>
      </c>
      <c r="E254" s="123">
        <f t="shared" si="121"/>
        <v>2.2206188350675036</v>
      </c>
      <c r="F254" s="123">
        <f t="shared" si="121"/>
        <v>0.82404529009754757</v>
      </c>
      <c r="G254" s="123">
        <f t="shared" si="121"/>
        <v>0.8313657179113213</v>
      </c>
      <c r="H254" s="123">
        <f t="shared" si="121"/>
        <v>0.96839528233289374</v>
      </c>
      <c r="I254" s="123">
        <f t="shared" si="121"/>
        <v>0.89782929758216423</v>
      </c>
      <c r="J254" s="123">
        <f t="shared" si="121"/>
        <v>1.1262144827008318</v>
      </c>
      <c r="K254" s="123">
        <f t="shared" si="121"/>
        <v>1.2616059498323695</v>
      </c>
      <c r="L254" s="123">
        <f t="shared" si="121"/>
        <v>1.3479265216409011</v>
      </c>
      <c r="M254" s="123">
        <f t="shared" si="121"/>
        <v>1.9724795423636223</v>
      </c>
      <c r="N254" s="123">
        <f t="shared" si="121"/>
        <v>4.3830324665525842</v>
      </c>
      <c r="O254" s="123">
        <f t="shared" si="121"/>
        <v>2.6789230080592765</v>
      </c>
      <c r="P254" s="123">
        <f t="shared" si="121"/>
        <v>2.3183549713669271</v>
      </c>
      <c r="Q254" s="123">
        <f t="shared" si="121"/>
        <v>4.8492680598414726</v>
      </c>
      <c r="R254" s="123">
        <f t="shared" si="121"/>
        <v>3.5832078904809053</v>
      </c>
      <c r="S254" s="123">
        <f t="shared" si="121"/>
        <v>5.3206289276960588</v>
      </c>
      <c r="T254" s="123">
        <f t="shared" si="121"/>
        <v>3.8424135471452687</v>
      </c>
      <c r="U254" s="123">
        <f t="shared" si="121"/>
        <v>4.6384056515653738</v>
      </c>
      <c r="V254" s="123">
        <f t="shared" si="121"/>
        <v>3.5697457389781411</v>
      </c>
      <c r="W254" s="123">
        <f t="shared" si="121"/>
        <v>4.1175538307391006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0.61840868765690094</v>
      </c>
      <c r="C255" s="99">
        <f>RES_hhdet_tess!C48</f>
        <v>0.81961068965059025</v>
      </c>
      <c r="D255" s="99">
        <f>RES_hhdet_tess!D48</f>
        <v>0.72535127576381953</v>
      </c>
      <c r="E255" s="99">
        <f>RES_hhdet_tess!E48</f>
        <v>2.2206188350675036</v>
      </c>
      <c r="F255" s="99">
        <f>RES_hhdet_tess!F48</f>
        <v>0.82404529009754757</v>
      </c>
      <c r="G255" s="99">
        <f>RES_hhdet_tess!G48</f>
        <v>0.8313657179113213</v>
      </c>
      <c r="H255" s="99">
        <f>RES_hhdet_tess!H48</f>
        <v>0.96839528233289374</v>
      </c>
      <c r="I255" s="99">
        <f>RES_hhdet_tess!I48</f>
        <v>0.89782929758216423</v>
      </c>
      <c r="J255" s="99">
        <f>RES_hhdet_tess!J48</f>
        <v>1.1262144827008318</v>
      </c>
      <c r="K255" s="99">
        <f>RES_hhdet_tess!K48</f>
        <v>1.2616059498323695</v>
      </c>
      <c r="L255" s="99">
        <f>RES_hhdet_tess!L48</f>
        <v>1.3479265216409011</v>
      </c>
      <c r="M255" s="99">
        <f>RES_hhdet_tess!M48</f>
        <v>1.9724795423636223</v>
      </c>
      <c r="N255" s="99">
        <f>RES_hhdet_tess!N48</f>
        <v>4.3830324665525842</v>
      </c>
      <c r="O255" s="99">
        <f>RES_hhdet_tess!O48</f>
        <v>2.6789230080592765</v>
      </c>
      <c r="P255" s="99">
        <f>RES_hhdet_tess!P48</f>
        <v>2.3183549713669271</v>
      </c>
      <c r="Q255" s="99">
        <f>RES_hhdet_tess!Q48</f>
        <v>4.8492680598414726</v>
      </c>
      <c r="R255" s="99">
        <f>RES_hhdet_tess!R48</f>
        <v>3.5832078904809053</v>
      </c>
      <c r="S255" s="99">
        <f>RES_hhdet_tess!S48</f>
        <v>5.3206289276960588</v>
      </c>
      <c r="T255" s="99">
        <f>RES_hhdet_tess!T48</f>
        <v>3.8424135471452687</v>
      </c>
      <c r="U255" s="99">
        <f>RES_hhdet_tess!U48</f>
        <v>4.6384056515653738</v>
      </c>
      <c r="V255" s="99">
        <f>RES_hhdet_tess!V48</f>
        <v>3.5697457389781411</v>
      </c>
      <c r="W255" s="99">
        <f>RES_hhdet_tess!W48</f>
        <v>4.1175538307391006</v>
      </c>
      <c r="DA255" s="63" t="s">
        <v>2958</v>
      </c>
    </row>
    <row r="256" spans="1:105" ht="12" customHeight="1" x14ac:dyDescent="0.25">
      <c r="A256" s="121" t="s">
        <v>55</v>
      </c>
      <c r="B256" s="123">
        <v>12.985630576410404</v>
      </c>
      <c r="C256" s="123">
        <v>12.901408565964404</v>
      </c>
      <c r="D256" s="123">
        <v>13.202586102719295</v>
      </c>
      <c r="E256" s="123">
        <v>12.211941231328273</v>
      </c>
      <c r="F256" s="123">
        <v>13.444115491452701</v>
      </c>
      <c r="G256" s="123">
        <v>12.945243420198155</v>
      </c>
      <c r="H256" s="123">
        <v>12.99804673788393</v>
      </c>
      <c r="I256" s="123">
        <v>11.697775618968658</v>
      </c>
      <c r="J256" s="123">
        <v>11.694612474706929</v>
      </c>
      <c r="K256" s="123">
        <v>12.275117566532449</v>
      </c>
      <c r="L256" s="123">
        <v>11.596664987792913</v>
      </c>
      <c r="M256" s="123">
        <v>13.570900071312412</v>
      </c>
      <c r="N256" s="123">
        <v>12.410345373340926</v>
      </c>
      <c r="O256" s="123">
        <v>12.420784927053775</v>
      </c>
      <c r="P256" s="123">
        <v>12.352904233862317</v>
      </c>
      <c r="Q256" s="123">
        <v>12.35850686621362</v>
      </c>
      <c r="R256" s="123">
        <v>12.203271757239817</v>
      </c>
      <c r="S256" s="123">
        <v>11.412699215597227</v>
      </c>
      <c r="T256" s="123">
        <v>13.411521550202268</v>
      </c>
      <c r="U256" s="123">
        <v>11.790620306437608</v>
      </c>
      <c r="V256" s="123">
        <v>11.812508043713814</v>
      </c>
      <c r="W256" s="123">
        <v>10.403039004321419</v>
      </c>
      <c r="DA256" s="130" t="s">
        <v>2959</v>
      </c>
    </row>
    <row r="257" spans="1:105" ht="12" customHeight="1" x14ac:dyDescent="0.25">
      <c r="A257" s="97" t="s">
        <v>138</v>
      </c>
      <c r="B257" s="99">
        <v>13.033156835563322</v>
      </c>
      <c r="C257" s="99">
        <v>13.111758962095607</v>
      </c>
      <c r="D257" s="99">
        <v>13.123451050911237</v>
      </c>
      <c r="E257" s="99">
        <v>11.968238404881536</v>
      </c>
      <c r="F257" s="99">
        <v>13.541181422223428</v>
      </c>
      <c r="G257" s="99">
        <v>13.030761303718199</v>
      </c>
      <c r="H257" s="99">
        <v>13.130242366062864</v>
      </c>
      <c r="I257" s="99">
        <v>11.534559880342901</v>
      </c>
      <c r="J257" s="99">
        <v>11.604149121091174</v>
      </c>
      <c r="K257" s="99">
        <v>12.415329133980007</v>
      </c>
      <c r="L257" s="99">
        <v>11.232050861708828</v>
      </c>
      <c r="M257" s="99">
        <v>13.630119395106924</v>
      </c>
      <c r="N257" s="99">
        <v>12.256622808751768</v>
      </c>
      <c r="O257" s="99">
        <v>12.490522657249047</v>
      </c>
      <c r="P257" s="99">
        <v>12.294649634991661</v>
      </c>
      <c r="Q257" s="99">
        <v>12.498340913841007</v>
      </c>
      <c r="R257" s="99">
        <v>12.219253895367762</v>
      </c>
      <c r="S257" s="99">
        <v>11.060902494276451</v>
      </c>
      <c r="T257" s="99">
        <v>13.843052530313871</v>
      </c>
      <c r="U257" s="99">
        <v>11.626651747811671</v>
      </c>
      <c r="V257" s="99">
        <v>11.780978764967188</v>
      </c>
      <c r="W257" s="99">
        <v>10.349131290373247</v>
      </c>
      <c r="DA257" s="63" t="s">
        <v>2960</v>
      </c>
    </row>
    <row r="258" spans="1:105" ht="12" customHeight="1" x14ac:dyDescent="0.25">
      <c r="A258" s="97" t="s">
        <v>137</v>
      </c>
      <c r="B258" s="99">
        <v>13.033156835563316</v>
      </c>
      <c r="C258" s="99">
        <v>13.111760027477468</v>
      </c>
      <c r="D258" s="99">
        <v>13.123453452520334</v>
      </c>
      <c r="E258" s="99">
        <v>11.968249400958561</v>
      </c>
      <c r="F258" s="99">
        <v>13.541205303819746</v>
      </c>
      <c r="G258" s="99">
        <v>13.030839227471914</v>
      </c>
      <c r="H258" s="99">
        <v>13.130364220356954</v>
      </c>
      <c r="I258" s="99">
        <v>11.534467343303071</v>
      </c>
      <c r="J258" s="99">
        <v>11.60387521537417</v>
      </c>
      <c r="K258" s="99">
        <v>12.412834050021846</v>
      </c>
      <c r="L258" s="99">
        <v>11.229924249824291</v>
      </c>
      <c r="M258" s="99">
        <v>13.62888538289082</v>
      </c>
      <c r="N258" s="99">
        <v>12.258695474615402</v>
      </c>
      <c r="O258" s="99">
        <v>12.493119649427603</v>
      </c>
      <c r="P258" s="99">
        <v>12.298102773826487</v>
      </c>
      <c r="Q258" s="99">
        <v>12.500697254033629</v>
      </c>
      <c r="R258" s="99">
        <v>12.2210112382256</v>
      </c>
      <c r="S258" s="99">
        <v>11.06140006226812</v>
      </c>
      <c r="T258" s="99">
        <v>13.845235695389571</v>
      </c>
      <c r="U258" s="99">
        <v>11.627943471242295</v>
      </c>
      <c r="V258" s="99">
        <v>11.782162156356012</v>
      </c>
      <c r="W258" s="99">
        <v>10.351337682174426</v>
      </c>
      <c r="DA258" s="63" t="s">
        <v>2961</v>
      </c>
    </row>
    <row r="259" spans="1:105" ht="12" customHeight="1" x14ac:dyDescent="0.25">
      <c r="A259" s="100" t="s">
        <v>216</v>
      </c>
      <c r="B259" s="102">
        <v>2.3482190233374824</v>
      </c>
      <c r="C259" s="102">
        <v>2.0507923928883018</v>
      </c>
      <c r="D259" s="102">
        <v>2.4139356214730907</v>
      </c>
      <c r="E259" s="102">
        <v>1.8431622154134568</v>
      </c>
      <c r="F259" s="102">
        <v>2.610460872967673</v>
      </c>
      <c r="G259" s="102">
        <v>2.1432702245290058</v>
      </c>
      <c r="H259" s="102">
        <v>2.1944562116748068</v>
      </c>
      <c r="I259" s="102">
        <v>1.9382697024606039</v>
      </c>
      <c r="J259" s="102">
        <v>2.4605732551152766</v>
      </c>
      <c r="K259" s="102">
        <v>2.2197503804819161</v>
      </c>
      <c r="L259" s="102">
        <v>1.8404320045818416</v>
      </c>
      <c r="M259" s="102">
        <v>2.6539134821291475</v>
      </c>
      <c r="N259" s="102">
        <v>1.846238234590134</v>
      </c>
      <c r="O259" s="102">
        <v>1.8673964927296938</v>
      </c>
      <c r="P259" s="102">
        <v>2.7423435362421511</v>
      </c>
      <c r="Q259" s="102">
        <v>2.0212877492602268</v>
      </c>
      <c r="R259" s="102">
        <v>1.9033715329982697</v>
      </c>
      <c r="S259" s="102">
        <v>1.8225200560796526</v>
      </c>
      <c r="T259" s="102">
        <v>2.1230933334201527</v>
      </c>
      <c r="U259" s="102">
        <v>2.0055034710032209</v>
      </c>
      <c r="V259" s="102">
        <v>1.879995240383904</v>
      </c>
      <c r="W259" s="102">
        <v>2.0189898211371653</v>
      </c>
      <c r="DA259" s="131" t="s">
        <v>2962</v>
      </c>
    </row>
    <row r="260" spans="1:105" ht="12" customHeight="1" x14ac:dyDescent="0.25">
      <c r="A260" s="103" t="s">
        <v>52</v>
      </c>
      <c r="B260" s="105">
        <v>10.684937812225836</v>
      </c>
      <c r="C260" s="105">
        <v>11.060967634589167</v>
      </c>
      <c r="D260" s="105">
        <v>10.709517831047242</v>
      </c>
      <c r="E260" s="105">
        <v>10.125087185545105</v>
      </c>
      <c r="F260" s="105">
        <v>10.930744430852073</v>
      </c>
      <c r="G260" s="105">
        <v>10.887569002942907</v>
      </c>
      <c r="H260" s="105">
        <v>10.93590800868215</v>
      </c>
      <c r="I260" s="105">
        <v>9.5961976408424672</v>
      </c>
      <c r="J260" s="105">
        <v>9.1433019602588939</v>
      </c>
      <c r="K260" s="105">
        <v>10.193083669539933</v>
      </c>
      <c r="L260" s="105">
        <v>9.3894922452424474</v>
      </c>
      <c r="M260" s="105">
        <v>10.974971900761673</v>
      </c>
      <c r="N260" s="105">
        <v>10.412457240025269</v>
      </c>
      <c r="O260" s="105">
        <v>10.625723156697909</v>
      </c>
      <c r="P260" s="105">
        <v>9.5557592375843345</v>
      </c>
      <c r="Q260" s="105">
        <v>10.4794095047734</v>
      </c>
      <c r="R260" s="105">
        <v>10.317639705227329</v>
      </c>
      <c r="S260" s="105">
        <v>9.2388800061884702</v>
      </c>
      <c r="T260" s="105">
        <v>11.72214236196942</v>
      </c>
      <c r="U260" s="105">
        <v>9.622440000239072</v>
      </c>
      <c r="V260" s="105">
        <v>9.90216691597211</v>
      </c>
      <c r="W260" s="105">
        <v>8.3323478610372614</v>
      </c>
      <c r="DA260" s="132" t="s">
        <v>2963</v>
      </c>
    </row>
    <row r="261" spans="1:105" ht="12" customHeight="1" x14ac:dyDescent="0.25">
      <c r="A261" s="106" t="s">
        <v>122</v>
      </c>
      <c r="B261" s="102">
        <v>12.929169895059664</v>
      </c>
      <c r="C261" s="102">
        <v>12.65739342989894</v>
      </c>
      <c r="D261" s="102">
        <v>13.30144120924435</v>
      </c>
      <c r="E261" s="102">
        <v>12.573465397663094</v>
      </c>
      <c r="F261" s="102">
        <v>13.272719181003833</v>
      </c>
      <c r="G261" s="102">
        <v>12.772767340496866</v>
      </c>
      <c r="H261" s="102">
        <v>12.700217988597677</v>
      </c>
      <c r="I261" s="102">
        <v>12.13232095179929</v>
      </c>
      <c r="J261" s="102">
        <v>11.978321939506941</v>
      </c>
      <c r="K261" s="102">
        <v>11.848134788227606</v>
      </c>
      <c r="L261" s="102">
        <v>12.54160843568576</v>
      </c>
      <c r="M261" s="102">
        <v>13.446510709096959</v>
      </c>
      <c r="N261" s="102">
        <v>12.716135953973081</v>
      </c>
      <c r="O261" s="102">
        <v>12.285034049378828</v>
      </c>
      <c r="P261" s="102">
        <v>12.465663393308274</v>
      </c>
      <c r="Q261" s="102">
        <v>12.065178036117929</v>
      </c>
      <c r="R261" s="102">
        <v>12.161561410997894</v>
      </c>
      <c r="S261" s="102">
        <v>12.270724307167455</v>
      </c>
      <c r="T261" s="102">
        <v>12.200944429569674</v>
      </c>
      <c r="U261" s="102">
        <v>12.29910830059378</v>
      </c>
      <c r="V261" s="102">
        <v>11.926821984889232</v>
      </c>
      <c r="W261" s="102">
        <v>10.718802698721378</v>
      </c>
      <c r="DA261" s="131" t="s">
        <v>2964</v>
      </c>
    </row>
    <row r="262" spans="1:105" ht="12" customHeight="1" x14ac:dyDescent="0.25">
      <c r="A262" s="107" t="s">
        <v>121</v>
      </c>
      <c r="B262" s="105">
        <v>12.929169895059665</v>
      </c>
      <c r="C262" s="105">
        <v>12.657844882701564</v>
      </c>
      <c r="D262" s="105">
        <v>13.302843739347725</v>
      </c>
      <c r="E262" s="105">
        <v>12.576208882421485</v>
      </c>
      <c r="F262" s="105">
        <v>13.275814216327079</v>
      </c>
      <c r="G262" s="105">
        <v>12.781558522600495</v>
      </c>
      <c r="H262" s="105">
        <v>12.707506508635051</v>
      </c>
      <c r="I262" s="105">
        <v>12.146015050880091</v>
      </c>
      <c r="J262" s="105">
        <v>11.994697521990821</v>
      </c>
      <c r="K262" s="105">
        <v>11.832784191542736</v>
      </c>
      <c r="L262" s="105">
        <v>12.502975970046986</v>
      </c>
      <c r="M262" s="105">
        <v>13.420956041907106</v>
      </c>
      <c r="N262" s="105">
        <v>12.703785573075306</v>
      </c>
      <c r="O262" s="105">
        <v>12.290940413271484</v>
      </c>
      <c r="P262" s="105">
        <v>12.488382422056644</v>
      </c>
      <c r="Q262" s="105">
        <v>12.077853422249909</v>
      </c>
      <c r="R262" s="105">
        <v>12.188220274560063</v>
      </c>
      <c r="S262" s="105">
        <v>12.310383987558465</v>
      </c>
      <c r="T262" s="105">
        <v>12.241289580682063</v>
      </c>
      <c r="U262" s="105">
        <v>12.319313766219365</v>
      </c>
      <c r="V262" s="105">
        <v>11.945618617300509</v>
      </c>
      <c r="W262" s="105">
        <v>10.765064765252221</v>
      </c>
      <c r="DA262" s="132" t="s">
        <v>2965</v>
      </c>
    </row>
    <row r="263" spans="1:105" ht="12" customHeight="1" x14ac:dyDescent="0.25">
      <c r="A263" s="108" t="s">
        <v>53</v>
      </c>
      <c r="B263" s="99">
        <v>2.3296312053251111</v>
      </c>
      <c r="C263" s="99">
        <v>1.978627552157457</v>
      </c>
      <c r="D263" s="99">
        <v>2.4475024162075063</v>
      </c>
      <c r="E263" s="99">
        <v>1.936196687453932</v>
      </c>
      <c r="F263" s="99">
        <v>2.5598686733192375</v>
      </c>
      <c r="G263" s="99">
        <v>2.1010256563660827</v>
      </c>
      <c r="H263" s="99">
        <v>2.1221483189464161</v>
      </c>
      <c r="I263" s="99">
        <v>2.0419006398212303</v>
      </c>
      <c r="J263" s="99">
        <v>2.5507810607046659</v>
      </c>
      <c r="K263" s="99">
        <v>2.1109437100359134</v>
      </c>
      <c r="L263" s="99">
        <v>2.0604301198363628</v>
      </c>
      <c r="M263" s="99">
        <v>2.615420758384861</v>
      </c>
      <c r="N263" s="99">
        <v>1.9078005340342457</v>
      </c>
      <c r="O263" s="99">
        <v>1.8165892035812297</v>
      </c>
      <c r="P263" s="99">
        <v>2.8050593106612745</v>
      </c>
      <c r="Q263" s="99">
        <v>1.9445591204619248</v>
      </c>
      <c r="R263" s="99">
        <v>1.8894066235518734</v>
      </c>
      <c r="S263" s="99">
        <v>2.0456915614064508</v>
      </c>
      <c r="T263" s="99">
        <v>1.8366108480741261</v>
      </c>
      <c r="U263" s="99">
        <v>2.1113735100022701</v>
      </c>
      <c r="V263" s="99">
        <v>1.8924324745064562</v>
      </c>
      <c r="W263" s="99">
        <v>2.125327848125822</v>
      </c>
      <c r="DA263" s="63" t="s">
        <v>2966</v>
      </c>
    </row>
    <row r="264" spans="1:105" ht="12" customHeight="1" x14ac:dyDescent="0.25">
      <c r="A264" s="108" t="s">
        <v>52</v>
      </c>
      <c r="B264" s="99">
        <v>10.599538689734555</v>
      </c>
      <c r="C264" s="99">
        <v>10.679217330544107</v>
      </c>
      <c r="D264" s="99">
        <v>10.85534132314022</v>
      </c>
      <c r="E264" s="99">
        <v>10.640012194967552</v>
      </c>
      <c r="F264" s="99">
        <v>10.715945543007841</v>
      </c>
      <c r="G264" s="99">
        <v>10.680532866234412</v>
      </c>
      <c r="H264" s="99">
        <v>10.585358189688638</v>
      </c>
      <c r="I264" s="99">
        <v>10.104114411058859</v>
      </c>
      <c r="J264" s="99">
        <v>9.4439164612861557</v>
      </c>
      <c r="K264" s="99">
        <v>9.7218404815068222</v>
      </c>
      <c r="L264" s="99">
        <v>10.442545850210621</v>
      </c>
      <c r="M264" s="99">
        <v>10.805535283522245</v>
      </c>
      <c r="N264" s="99">
        <v>10.795985039041062</v>
      </c>
      <c r="O264" s="99">
        <v>10.474351209690253</v>
      </c>
      <c r="P264" s="99">
        <v>9.6833231113953691</v>
      </c>
      <c r="Q264" s="99">
        <v>10.133294301787986</v>
      </c>
      <c r="R264" s="99">
        <v>10.298813651008192</v>
      </c>
      <c r="S264" s="99">
        <v>10.264692426152015</v>
      </c>
      <c r="T264" s="99">
        <v>10.404678732607936</v>
      </c>
      <c r="U264" s="99">
        <v>10.207940256217094</v>
      </c>
      <c r="V264" s="99">
        <v>10.053186142794054</v>
      </c>
      <c r="W264" s="99">
        <v>8.6397369171263989</v>
      </c>
      <c r="DA264" s="63" t="s">
        <v>2967</v>
      </c>
    </row>
    <row r="265" spans="1:105" ht="12" customHeight="1" x14ac:dyDescent="0.25">
      <c r="A265" s="121" t="s">
        <v>54</v>
      </c>
      <c r="B265" s="123">
        <v>6.7418488863741883</v>
      </c>
      <c r="C265" s="123">
        <v>6.8687956433106718</v>
      </c>
      <c r="D265" s="123">
        <v>6.9590621688382619</v>
      </c>
      <c r="E265" s="123">
        <v>6.5302602863889563</v>
      </c>
      <c r="F265" s="123">
        <v>7.4900629928589018</v>
      </c>
      <c r="G265" s="123">
        <v>6.4153842246250781</v>
      </c>
      <c r="H265" s="123">
        <v>6.6573249020617764</v>
      </c>
      <c r="I265" s="123">
        <v>6.1303715105085983</v>
      </c>
      <c r="J265" s="123">
        <v>5.6695445132940492</v>
      </c>
      <c r="K265" s="123">
        <v>5.6028857582324845</v>
      </c>
      <c r="L265" s="123">
        <v>5.3101160354466357</v>
      </c>
      <c r="M265" s="123">
        <v>5.3179579720640389</v>
      </c>
      <c r="N265" s="123">
        <v>4.6407040372582786</v>
      </c>
      <c r="O265" s="123">
        <v>5.010412188110867</v>
      </c>
      <c r="P265" s="123">
        <v>4.5283577708535061</v>
      </c>
      <c r="Q265" s="123">
        <v>4.6510956835386672</v>
      </c>
      <c r="R265" s="123">
        <v>4.6600678600530152</v>
      </c>
      <c r="S265" s="123">
        <v>5.3177941002496452</v>
      </c>
      <c r="T265" s="123">
        <v>5.328799947851639</v>
      </c>
      <c r="U265" s="123">
        <v>5.2731216368225615</v>
      </c>
      <c r="V265" s="123">
        <v>5.4057585532053345</v>
      </c>
      <c r="W265" s="123">
        <v>5.2026689709795253</v>
      </c>
      <c r="DA265" s="130" t="s">
        <v>2968</v>
      </c>
    </row>
    <row r="266" spans="1:105" ht="12" customHeight="1" x14ac:dyDescent="0.25">
      <c r="A266" s="97" t="s">
        <v>50</v>
      </c>
      <c r="B266" s="99">
        <v>6.9299198532275987</v>
      </c>
      <c r="C266" s="99">
        <v>6.7669981830176882</v>
      </c>
      <c r="D266" s="99">
        <v>6.8754393362784789</v>
      </c>
      <c r="E266" s="99">
        <v>6.7244079170042843</v>
      </c>
      <c r="F266" s="99">
        <v>7.2112283538740547</v>
      </c>
      <c r="G266" s="99">
        <v>6.7457653423174246</v>
      </c>
      <c r="H266" s="99">
        <v>6.4760179923754313</v>
      </c>
      <c r="I266" s="99">
        <v>5.8992395577871894</v>
      </c>
      <c r="J266" s="99">
        <v>5.7825443074618841</v>
      </c>
      <c r="K266" s="99">
        <v>5.4898101482947421</v>
      </c>
      <c r="L266" s="99">
        <v>5.3483943860494847</v>
      </c>
      <c r="M266" s="99">
        <v>5.4620954472529437</v>
      </c>
      <c r="N266" s="99">
        <v>4.7239984084038644</v>
      </c>
      <c r="O266" s="99">
        <v>4.700528258946111</v>
      </c>
      <c r="P266" s="99">
        <v>4.8227013919703969</v>
      </c>
      <c r="Q266" s="99">
        <v>4.5936558415945861</v>
      </c>
      <c r="R266" s="99">
        <v>4.7796613296244423</v>
      </c>
      <c r="S266" s="99">
        <v>5.1769078094117607</v>
      </c>
      <c r="T266" s="99">
        <v>5.3319899874841523</v>
      </c>
      <c r="U266" s="99">
        <v>5.2920354785057455</v>
      </c>
      <c r="V266" s="99">
        <v>5.3843395472602964</v>
      </c>
      <c r="W266" s="99">
        <v>5.190203009818422</v>
      </c>
      <c r="DA266" s="63" t="s">
        <v>2969</v>
      </c>
    </row>
    <row r="267" spans="1:105" ht="12" customHeight="1" x14ac:dyDescent="0.25">
      <c r="A267" s="109" t="s">
        <v>120</v>
      </c>
      <c r="B267" s="110">
        <v>6.6170787969300564</v>
      </c>
      <c r="C267" s="110">
        <v>6.933593981467169</v>
      </c>
      <c r="D267" s="110">
        <v>7.0116127844192677</v>
      </c>
      <c r="E267" s="110">
        <v>6.4076495159500952</v>
      </c>
      <c r="F267" s="110">
        <v>7.6677526885587977</v>
      </c>
      <c r="G267" s="110">
        <v>6.2193794546142067</v>
      </c>
      <c r="H267" s="110">
        <v>6.7534634536736986</v>
      </c>
      <c r="I267" s="110">
        <v>6.2476466660890857</v>
      </c>
      <c r="J267" s="110">
        <v>5.6109419046209865</v>
      </c>
      <c r="K267" s="110">
        <v>5.6636989239760842</v>
      </c>
      <c r="L267" s="110">
        <v>5.2893189249890931</v>
      </c>
      <c r="M267" s="110">
        <v>5.2393405428917088</v>
      </c>
      <c r="N267" s="110">
        <v>4.5926850668893602</v>
      </c>
      <c r="O267" s="110">
        <v>5.194776535053756</v>
      </c>
      <c r="P267" s="110">
        <v>4.354805926718873</v>
      </c>
      <c r="Q267" s="110">
        <v>4.6841764517758673</v>
      </c>
      <c r="R267" s="110">
        <v>4.5925482208644546</v>
      </c>
      <c r="S267" s="110">
        <v>5.3915122443684869</v>
      </c>
      <c r="T267" s="110">
        <v>5.3271949191056329</v>
      </c>
      <c r="U267" s="110">
        <v>5.2641343773139804</v>
      </c>
      <c r="V267" s="110">
        <v>5.4155195241677294</v>
      </c>
      <c r="W267" s="110">
        <v>5.2082594921876062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33.597177403784464</v>
      </c>
      <c r="C269" s="118">
        <f t="shared" si="122"/>
        <v>38.096451156556355</v>
      </c>
      <c r="D269" s="118">
        <f t="shared" si="122"/>
        <v>37.894325176024886</v>
      </c>
      <c r="E269" s="118">
        <f t="shared" si="122"/>
        <v>37.111712232108822</v>
      </c>
      <c r="F269" s="118">
        <f t="shared" si="122"/>
        <v>42.797792038473169</v>
      </c>
      <c r="G269" s="118">
        <f t="shared" si="122"/>
        <v>46.847090587291206</v>
      </c>
      <c r="H269" s="118">
        <f t="shared" si="122"/>
        <v>45.255742398134011</v>
      </c>
      <c r="I269" s="118">
        <f t="shared" si="122"/>
        <v>41.290579721801471</v>
      </c>
      <c r="J269" s="118">
        <f t="shared" si="122"/>
        <v>45.717735128513638</v>
      </c>
      <c r="K269" s="118">
        <f t="shared" si="122"/>
        <v>48.988687168056586</v>
      </c>
      <c r="L269" s="118">
        <f t="shared" si="122"/>
        <v>44.283479310959628</v>
      </c>
      <c r="M269" s="118">
        <f t="shared" si="122"/>
        <v>43.501045739234314</v>
      </c>
      <c r="N269" s="118">
        <f t="shared" si="122"/>
        <v>40.966773929088141</v>
      </c>
      <c r="O269" s="118">
        <f t="shared" si="122"/>
        <v>40.138856679589693</v>
      </c>
      <c r="P269" s="118">
        <f t="shared" si="122"/>
        <v>32.629559042309339</v>
      </c>
      <c r="Q269" s="118">
        <f t="shared" si="122"/>
        <v>38.088216514726625</v>
      </c>
      <c r="R269" s="118">
        <f t="shared" ref="R269:V269" si="123">R270+R273+R275+R284</f>
        <v>37.390813514147318</v>
      </c>
      <c r="S269" s="118">
        <f t="shared" si="123"/>
        <v>33.374429516370938</v>
      </c>
      <c r="T269" s="118">
        <f t="shared" si="123"/>
        <v>40.13207103353443</v>
      </c>
      <c r="U269" s="118">
        <f t="shared" si="123"/>
        <v>35.456148051631168</v>
      </c>
      <c r="V269" s="118">
        <f t="shared" si="123"/>
        <v>35.849671516648904</v>
      </c>
      <c r="W269" s="118">
        <f t="shared" ref="W269" si="124">W270+W273+W275+W284</f>
        <v>36.520962292708212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28.848919169824779</v>
      </c>
      <c r="C270" s="123">
        <f t="shared" si="125"/>
        <v>33.421492133498624</v>
      </c>
      <c r="D270" s="123">
        <f t="shared" si="125"/>
        <v>33.081358795090757</v>
      </c>
      <c r="E270" s="123">
        <f t="shared" si="125"/>
        <v>32.393091773043061</v>
      </c>
      <c r="F270" s="123">
        <f t="shared" si="125"/>
        <v>37.237312843953305</v>
      </c>
      <c r="G270" s="123">
        <f t="shared" si="125"/>
        <v>41.374018893233163</v>
      </c>
      <c r="H270" s="123">
        <f t="shared" si="125"/>
        <v>39.753729829822326</v>
      </c>
      <c r="I270" s="123">
        <f t="shared" si="125"/>
        <v>36.271403921119592</v>
      </c>
      <c r="J270" s="123">
        <f t="shared" si="125"/>
        <v>40.444629739043947</v>
      </c>
      <c r="K270" s="123">
        <f t="shared" si="125"/>
        <v>43.492895693968592</v>
      </c>
      <c r="L270" s="123">
        <f t="shared" si="125"/>
        <v>39.503599170122577</v>
      </c>
      <c r="M270" s="123">
        <f t="shared" si="125"/>
        <v>38.163923682814996</v>
      </c>
      <c r="N270" s="123">
        <f t="shared" si="125"/>
        <v>36.416933825989368</v>
      </c>
      <c r="O270" s="123">
        <f t="shared" si="125"/>
        <v>35.684468690407293</v>
      </c>
      <c r="P270" s="123">
        <f t="shared" si="125"/>
        <v>28.185961633311226</v>
      </c>
      <c r="Q270" s="123">
        <f t="shared" si="125"/>
        <v>33.644458740439937</v>
      </c>
      <c r="R270" s="123">
        <f t="shared" ref="R270:V270" si="126">SUM(R271:R272)</f>
        <v>33.007329608789689</v>
      </c>
      <c r="S270" s="123">
        <f t="shared" si="126"/>
        <v>29.29893905007069</v>
      </c>
      <c r="T270" s="123">
        <f t="shared" si="126"/>
        <v>35.066404749129198</v>
      </c>
      <c r="U270" s="123">
        <f t="shared" si="126"/>
        <v>31.069681497633916</v>
      </c>
      <c r="V270" s="123">
        <f t="shared" si="126"/>
        <v>31.305652626641564</v>
      </c>
      <c r="W270" s="123">
        <f t="shared" ref="W270" si="127">SUM(W271:W272)</f>
        <v>32.238055450501633</v>
      </c>
      <c r="DA270" s="130" t="s">
        <v>3122</v>
      </c>
    </row>
    <row r="271" spans="1:105" ht="12" customHeight="1" x14ac:dyDescent="0.25">
      <c r="A271" s="97" t="s">
        <v>216</v>
      </c>
      <c r="B271" s="99">
        <v>28.848919169824779</v>
      </c>
      <c r="C271" s="99">
        <v>33.421492133498624</v>
      </c>
      <c r="D271" s="99">
        <v>33.081358795090757</v>
      </c>
      <c r="E271" s="99">
        <v>32.393091773043061</v>
      </c>
      <c r="F271" s="99">
        <v>37.237312843953305</v>
      </c>
      <c r="G271" s="99">
        <v>41.374018893233163</v>
      </c>
      <c r="H271" s="99">
        <v>39.753729829822326</v>
      </c>
      <c r="I271" s="99">
        <v>36.271403921119592</v>
      </c>
      <c r="J271" s="99">
        <v>40.444629739043947</v>
      </c>
      <c r="K271" s="99">
        <v>43.492895693968592</v>
      </c>
      <c r="L271" s="99">
        <v>39.503599170122577</v>
      </c>
      <c r="M271" s="99">
        <v>38.163923682814996</v>
      </c>
      <c r="N271" s="99">
        <v>36.416933825989368</v>
      </c>
      <c r="O271" s="99">
        <v>35.684468690407293</v>
      </c>
      <c r="P271" s="99">
        <v>28.185961633311226</v>
      </c>
      <c r="Q271" s="99">
        <v>33.644458740439937</v>
      </c>
      <c r="R271" s="99">
        <v>33.007329608789689</v>
      </c>
      <c r="S271" s="99">
        <v>29.29893905007069</v>
      </c>
      <c r="T271" s="99">
        <v>35.066404749129198</v>
      </c>
      <c r="U271" s="99">
        <v>31.069681497633916</v>
      </c>
      <c r="V271" s="99">
        <v>31.305652626641564</v>
      </c>
      <c r="W271" s="99">
        <v>32.238055450501633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3.7317236434593903</v>
      </c>
      <c r="C275" s="123">
        <v>3.7079581049201611</v>
      </c>
      <c r="D275" s="123">
        <v>3.8388386212180095</v>
      </c>
      <c r="E275" s="123">
        <v>3.7638648512890032</v>
      </c>
      <c r="F275" s="123">
        <v>4.5328115246358509</v>
      </c>
      <c r="G275" s="123">
        <v>4.5552642910064112</v>
      </c>
      <c r="H275" s="123">
        <v>4.6844874581664717</v>
      </c>
      <c r="I275" s="123">
        <v>4.2968781384877239</v>
      </c>
      <c r="J275" s="123">
        <v>4.5548712902253907</v>
      </c>
      <c r="K275" s="123">
        <v>4.7977002789229291</v>
      </c>
      <c r="L275" s="123">
        <v>4.0954290164574747</v>
      </c>
      <c r="M275" s="123">
        <v>4.6365775240276355</v>
      </c>
      <c r="N275" s="123">
        <v>3.9222611861687775</v>
      </c>
      <c r="O275" s="123">
        <v>3.8175248308055751</v>
      </c>
      <c r="P275" s="123">
        <v>3.7938680981263406</v>
      </c>
      <c r="Q275" s="123">
        <v>3.8340249075719193</v>
      </c>
      <c r="R275" s="123">
        <v>3.7571056758764336</v>
      </c>
      <c r="S275" s="123">
        <v>3.4298226820964253</v>
      </c>
      <c r="T275" s="123">
        <v>4.4180674257544919</v>
      </c>
      <c r="U275" s="123">
        <v>3.7685021663101126</v>
      </c>
      <c r="V275" s="123">
        <v>3.9336392965913358</v>
      </c>
      <c r="W275" s="123">
        <v>3.7015687625796336</v>
      </c>
      <c r="DA275" s="130" t="s">
        <v>3127</v>
      </c>
    </row>
    <row r="276" spans="1:105" ht="12" customHeight="1" x14ac:dyDescent="0.25">
      <c r="A276" s="97" t="s">
        <v>138</v>
      </c>
      <c r="B276" s="99">
        <v>6.8739564331366267</v>
      </c>
      <c r="C276" s="99">
        <v>6.9056642027521429</v>
      </c>
      <c r="D276" s="99">
        <v>6.9122489901919879</v>
      </c>
      <c r="E276" s="99">
        <v>6.3019590215942447</v>
      </c>
      <c r="F276" s="99">
        <v>7.1024134246359427</v>
      </c>
      <c r="G276" s="99">
        <v>6.8199757069076332</v>
      </c>
      <c r="H276" s="99">
        <v>6.7692018519111485</v>
      </c>
      <c r="I276" s="99">
        <v>5.9116986750351872</v>
      </c>
      <c r="J276" s="99">
        <v>6.0070784487629636</v>
      </c>
      <c r="K276" s="99">
        <v>6.3749930587203849</v>
      </c>
      <c r="L276" s="99">
        <v>5.6959447901679914</v>
      </c>
      <c r="M276" s="99">
        <v>6.7797106533432512</v>
      </c>
      <c r="N276" s="99">
        <v>5.9228090725982252</v>
      </c>
      <c r="O276" s="99">
        <v>5.8149746360337282</v>
      </c>
      <c r="P276" s="99">
        <v>5.6770524760308056</v>
      </c>
      <c r="Q276" s="99">
        <v>5.6993574916023517</v>
      </c>
      <c r="R276" s="99">
        <v>5.4744292238701879</v>
      </c>
      <c r="S276" s="99">
        <v>4.8354039499276169</v>
      </c>
      <c r="T276" s="99">
        <v>6.0321369312915936</v>
      </c>
      <c r="U276" s="99">
        <v>4.9892413268057059</v>
      </c>
      <c r="V276" s="99">
        <v>4.9820716600775654</v>
      </c>
      <c r="W276" s="99">
        <v>4.3257762826843225</v>
      </c>
      <c r="DA276" s="63" t="s">
        <v>3128</v>
      </c>
    </row>
    <row r="277" spans="1:105" ht="12" customHeight="1" x14ac:dyDescent="0.25">
      <c r="A277" s="97" t="s">
        <v>137</v>
      </c>
      <c r="B277" s="99">
        <v>1.2384992727041655</v>
      </c>
      <c r="C277" s="99">
        <v>1.0761346997479659</v>
      </c>
      <c r="D277" s="99">
        <v>1.2649167608698841</v>
      </c>
      <c r="E277" s="99">
        <v>0.96266218463479114</v>
      </c>
      <c r="F277" s="99">
        <v>1.3521429615340006</v>
      </c>
      <c r="G277" s="99">
        <v>1.0971499988649733</v>
      </c>
      <c r="H277" s="99">
        <v>1.1019550621380223</v>
      </c>
      <c r="I277" s="99">
        <v>0.96141598089718616</v>
      </c>
      <c r="J277" s="99">
        <v>1.2294273492285996</v>
      </c>
      <c r="K277" s="99">
        <v>1.1007464255002715</v>
      </c>
      <c r="L277" s="99">
        <v>0.90639498386608142</v>
      </c>
      <c r="M277" s="99">
        <v>1.295799058380918</v>
      </c>
      <c r="N277" s="99">
        <v>0.89258949817936895</v>
      </c>
      <c r="O277" s="99">
        <v>0.87392396296876007</v>
      </c>
      <c r="P277" s="99">
        <v>1.2549781296388056</v>
      </c>
      <c r="Q277" s="99">
        <v>0.90474850985489164</v>
      </c>
      <c r="R277" s="99">
        <v>0.83645424492884357</v>
      </c>
      <c r="S277" s="99">
        <v>0.78852590156427005</v>
      </c>
      <c r="T277" s="99">
        <v>0.88143902659534212</v>
      </c>
      <c r="U277" s="99">
        <v>0.83234251129791592</v>
      </c>
      <c r="V277" s="99">
        <v>0.77460722186208364</v>
      </c>
      <c r="W277" s="99">
        <v>0.79555603760465665</v>
      </c>
      <c r="DA277" s="63" t="s">
        <v>3129</v>
      </c>
    </row>
    <row r="278" spans="1:105" ht="12" customHeight="1" x14ac:dyDescent="0.25">
      <c r="A278" s="100" t="s">
        <v>216</v>
      </c>
      <c r="B278" s="102">
        <v>1.2384992727041655</v>
      </c>
      <c r="C278" s="102">
        <v>1.0761346997479659</v>
      </c>
      <c r="D278" s="102">
        <v>1.2649167608698841</v>
      </c>
      <c r="E278" s="102">
        <v>0.96266218463479114</v>
      </c>
      <c r="F278" s="102">
        <v>1.3521429615340006</v>
      </c>
      <c r="G278" s="102">
        <v>1.0971499988649733</v>
      </c>
      <c r="H278" s="102">
        <v>1.1019550621380223</v>
      </c>
      <c r="I278" s="102">
        <v>0.96141598089718616</v>
      </c>
      <c r="J278" s="102">
        <v>1.2294273492285996</v>
      </c>
      <c r="K278" s="102">
        <v>1.1007464255002715</v>
      </c>
      <c r="L278" s="102">
        <v>0.90639498386608142</v>
      </c>
      <c r="M278" s="102">
        <v>1.295799058380918</v>
      </c>
      <c r="N278" s="102">
        <v>0.89258949817936895</v>
      </c>
      <c r="O278" s="102">
        <v>0.87392396296876007</v>
      </c>
      <c r="P278" s="102">
        <v>1.2549781296388056</v>
      </c>
      <c r="Q278" s="102">
        <v>0.90474850985489164</v>
      </c>
      <c r="R278" s="102">
        <v>0.83645424492884357</v>
      </c>
      <c r="S278" s="102">
        <v>0.78852590156427005</v>
      </c>
      <c r="T278" s="102">
        <v>0.88143902659534212</v>
      </c>
      <c r="U278" s="102">
        <v>0.83234251129791592</v>
      </c>
      <c r="V278" s="102">
        <v>0.77460722186208364</v>
      </c>
      <c r="W278" s="102">
        <v>0.79555603760465665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1.0165345905002952</v>
      </c>
      <c r="C284" s="123">
        <v>0.96700091813757472</v>
      </c>
      <c r="D284" s="123">
        <v>0.97412775971611787</v>
      </c>
      <c r="E284" s="123">
        <v>0.95475560777676138</v>
      </c>
      <c r="F284" s="123">
        <v>1.0276676698840106</v>
      </c>
      <c r="G284" s="123">
        <v>0.91780740305163322</v>
      </c>
      <c r="H284" s="123">
        <v>0.81752511014521156</v>
      </c>
      <c r="I284" s="123">
        <v>0.72229766219416003</v>
      </c>
      <c r="J284" s="123">
        <v>0.71823409924429704</v>
      </c>
      <c r="K284" s="123">
        <v>0.69809119516506557</v>
      </c>
      <c r="L284" s="123">
        <v>0.684451124379575</v>
      </c>
      <c r="M284" s="123">
        <v>0.7005445323916798</v>
      </c>
      <c r="N284" s="123">
        <v>0.62757891692999834</v>
      </c>
      <c r="O284" s="123">
        <v>0.6368631583768255</v>
      </c>
      <c r="P284" s="123">
        <v>0.64972931087177099</v>
      </c>
      <c r="Q284" s="123">
        <v>0.60973286671476257</v>
      </c>
      <c r="R284" s="123">
        <v>0.62637822948119704</v>
      </c>
      <c r="S284" s="123">
        <v>0.64566778420382076</v>
      </c>
      <c r="T284" s="123">
        <v>0.64759885865073985</v>
      </c>
      <c r="U284" s="123">
        <v>0.61796438768713668</v>
      </c>
      <c r="V284" s="123">
        <v>0.61037959341600712</v>
      </c>
      <c r="W284" s="123">
        <v>0.58133807962694639</v>
      </c>
      <c r="DA284" s="130" t="s">
        <v>3136</v>
      </c>
    </row>
    <row r="285" spans="1:105" ht="12" customHeight="1" x14ac:dyDescent="0.25">
      <c r="A285" s="97" t="s">
        <v>50</v>
      </c>
      <c r="B285" s="99">
        <v>2.5487980049697847</v>
      </c>
      <c r="C285" s="99">
        <v>2.4861484822255129</v>
      </c>
      <c r="D285" s="99">
        <v>2.5242394309487941</v>
      </c>
      <c r="E285" s="99">
        <v>2.4665603081557288</v>
      </c>
      <c r="F285" s="99">
        <v>2.6403067292274978</v>
      </c>
      <c r="G285" s="99">
        <v>2.4648423840354625</v>
      </c>
      <c r="H285" s="99">
        <v>2.3592890417440557</v>
      </c>
      <c r="I285" s="99">
        <v>2.145839317566038</v>
      </c>
      <c r="J285" s="99">
        <v>2.1031605934164133</v>
      </c>
      <c r="K285" s="99">
        <v>1.9961174814181315</v>
      </c>
      <c r="L285" s="99">
        <v>1.9442251763087497</v>
      </c>
      <c r="M285" s="99">
        <v>1.9849253779544376</v>
      </c>
      <c r="N285" s="99">
        <v>1.7161859992623498</v>
      </c>
      <c r="O285" s="99">
        <v>1.7073177290711461</v>
      </c>
      <c r="P285" s="99">
        <v>1.7516690745277785</v>
      </c>
      <c r="Q285" s="99">
        <v>1.6684434517012379</v>
      </c>
      <c r="R285" s="99">
        <v>1.7358442548914086</v>
      </c>
      <c r="S285" s="99">
        <v>1.8796345411984823</v>
      </c>
      <c r="T285" s="99">
        <v>1.9347197468007464</v>
      </c>
      <c r="U285" s="99">
        <v>1.9184810338794744</v>
      </c>
      <c r="V285" s="99">
        <v>1.949767261966296</v>
      </c>
      <c r="W285" s="99">
        <v>1.8776282916420097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76.809833594720331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63.656208000355385</v>
      </c>
      <c r="L290" s="117">
        <f t="shared" si="129"/>
        <v>65.89830528718177</v>
      </c>
      <c r="M290" s="117">
        <f t="shared" si="129"/>
        <v>109.10038554000334</v>
      </c>
      <c r="N290" s="117">
        <f t="shared" si="129"/>
        <v>82.668893606264021</v>
      </c>
      <c r="O290" s="117">
        <f t="shared" si="129"/>
        <v>86.396231359857623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60.628666840802957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51.41332054447615</v>
      </c>
      <c r="L291" s="122">
        <f t="shared" si="132"/>
        <v>53.227094212931583</v>
      </c>
      <c r="M291" s="122">
        <f t="shared" si="132"/>
        <v>85.955674500529767</v>
      </c>
      <c r="N291" s="122">
        <f t="shared" si="132"/>
        <v>65.910425829526403</v>
      </c>
      <c r="O291" s="122">
        <f t="shared" si="132"/>
        <v>69.480349533073891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59.868515753734407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50.822697416398142</v>
      </c>
      <c r="L292" s="98">
        <v>52.590260839473288</v>
      </c>
      <c r="M292" s="98">
        <v>84.908469032294448</v>
      </c>
      <c r="N292" s="98">
        <v>65.13070304264032</v>
      </c>
      <c r="O292" s="98">
        <v>68.567537912700871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0.76015108706854972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0.59062312807800921</v>
      </c>
      <c r="L293" s="98">
        <v>0.63683337345829272</v>
      </c>
      <c r="M293" s="98">
        <v>1.0472054682353251</v>
      </c>
      <c r="N293" s="98">
        <v>0.77972278688608099</v>
      </c>
      <c r="O293" s="98">
        <v>0.91281162037302443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0.51961658495306651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0.64208129104120937</v>
      </c>
      <c r="L294" s="122">
        <f t="shared" si="135"/>
        <v>0.32343825027788919</v>
      </c>
      <c r="M294" s="122">
        <f t="shared" si="135"/>
        <v>0.57737003772348527</v>
      </c>
      <c r="N294" s="122">
        <f t="shared" si="135"/>
        <v>1.0489436246745687</v>
      </c>
      <c r="O294" s="122">
        <f t="shared" si="135"/>
        <v>0.67811305926759469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0.51961658495306651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0.64208129104120937</v>
      </c>
      <c r="L295" s="98">
        <v>0.32343825027788919</v>
      </c>
      <c r="M295" s="98">
        <v>0.57737003772348527</v>
      </c>
      <c r="N295" s="98">
        <v>1.0489436246745687</v>
      </c>
      <c r="O295" s="98">
        <v>0.67811305926759469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10.479061661339554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8.289199129544496</v>
      </c>
      <c r="L296" s="122">
        <v>8.7835038892287738</v>
      </c>
      <c r="M296" s="122">
        <v>16.790723456187308</v>
      </c>
      <c r="N296" s="122">
        <v>11.724110767500507</v>
      </c>
      <c r="O296" s="122">
        <v>11.825096827497461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0.27452172929280694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5.6222981935194039</v>
      </c>
      <c r="L297" s="98">
        <v>6.005056319316413</v>
      </c>
      <c r="M297" s="98">
        <v>10.540496375237526</v>
      </c>
      <c r="N297" s="98">
        <v>7.8077382061785006</v>
      </c>
      <c r="O297" s="98">
        <v>8.2345276425177207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1.1820000693862741E-4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1.3523944371570106E-2</v>
      </c>
      <c r="L298" s="98">
        <v>9.1894287083492919E-3</v>
      </c>
      <c r="M298" s="98">
        <v>1.2776535598539134E-2</v>
      </c>
      <c r="N298" s="98">
        <v>6.4192290095736919E-3</v>
      </c>
      <c r="O298" s="98">
        <v>2.1528010263437706E-2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3.0846045143274443E-5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3.8397047758491659E-3</v>
      </c>
      <c r="L299" s="101">
        <v>2.3989465084550687E-3</v>
      </c>
      <c r="M299" s="101">
        <v>3.8219020488023661E-3</v>
      </c>
      <c r="N299" s="101">
        <v>1.4908561317005795E-3</v>
      </c>
      <c r="O299" s="101">
        <v>4.7849290215483181E-3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8.7353961795352957E-5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9.6842395957209403E-3</v>
      </c>
      <c r="L300" s="104">
        <v>6.7904821998942232E-3</v>
      </c>
      <c r="M300" s="104">
        <v>8.9546335497367683E-3</v>
      </c>
      <c r="N300" s="104">
        <v>4.9283728778731122E-3</v>
      </c>
      <c r="O300" s="104">
        <v>1.6743081241889387E-2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10.003037180529439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2.07281574873064</v>
      </c>
      <c r="L301" s="101">
        <v>1.6745693255921164</v>
      </c>
      <c r="M301" s="101">
        <v>5.7608564664447695</v>
      </c>
      <c r="N301" s="101">
        <v>3.2315163737203942</v>
      </c>
      <c r="O301" s="101">
        <v>2.7705709093775432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0.2013845515103691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0.58056124292288036</v>
      </c>
      <c r="L302" s="104">
        <v>1.0946888156118955</v>
      </c>
      <c r="M302" s="104">
        <v>0.47659407890647387</v>
      </c>
      <c r="N302" s="104">
        <v>0.67843695859203956</v>
      </c>
      <c r="O302" s="104">
        <v>0.79847026533875964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4.4499857858436451E-2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0.1427469171062839</v>
      </c>
      <c r="L303" s="98">
        <v>0.24950971595919283</v>
      </c>
      <c r="M303" s="98">
        <v>0.12610744444802266</v>
      </c>
      <c r="N303" s="98">
        <v>0.13998561452193087</v>
      </c>
      <c r="O303" s="98">
        <v>0.16031753968860082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0.15688469365193264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0.43781432581659641</v>
      </c>
      <c r="L304" s="98">
        <v>0.84517909965270255</v>
      </c>
      <c r="M304" s="98">
        <v>0.35048663445845119</v>
      </c>
      <c r="N304" s="98">
        <v>0.53845134407010864</v>
      </c>
      <c r="O304" s="98">
        <v>0.63815272565015879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5.1824885076247513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3.3116070352935241</v>
      </c>
      <c r="L305" s="122">
        <v>3.5642689347435255</v>
      </c>
      <c r="M305" s="122">
        <v>5.7766175455627859</v>
      </c>
      <c r="N305" s="122">
        <v>3.9854133845625457</v>
      </c>
      <c r="O305" s="122">
        <v>4.4126719400186865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1.8974883457148068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1.5304930786728066</v>
      </c>
      <c r="L306" s="98">
        <v>1.5726393797411009</v>
      </c>
      <c r="M306" s="98">
        <v>2.437590076465654</v>
      </c>
      <c r="N306" s="98">
        <v>1.7930958518441513</v>
      </c>
      <c r="O306" s="98">
        <v>1.5703992343326698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3.2850001619099443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1.7811139566207175</v>
      </c>
      <c r="L307" s="33">
        <v>1.9916295550024246</v>
      </c>
      <c r="M307" s="33">
        <v>3.339027469097132</v>
      </c>
      <c r="N307" s="33">
        <v>2.1923175327183944</v>
      </c>
      <c r="O307" s="33">
        <v>2.8422727056860166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42.832353549137544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38.317214633007467</v>
      </c>
      <c r="L309" s="117">
        <f t="shared" si="136"/>
        <v>39.548759466934676</v>
      </c>
      <c r="M309" s="117">
        <f t="shared" si="136"/>
        <v>66.75978106982754</v>
      </c>
      <c r="N309" s="117">
        <f t="shared" si="136"/>
        <v>53.698755482826002</v>
      </c>
      <c r="O309" s="117">
        <f t="shared" si="136"/>
        <v>57.396716349280759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31.036263464127682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29.059294955776494</v>
      </c>
      <c r="L310" s="122">
        <f t="shared" si="139"/>
        <v>30.543689889408704</v>
      </c>
      <c r="M310" s="122">
        <f t="shared" si="139"/>
        <v>50.492332566254092</v>
      </c>
      <c r="N310" s="122">
        <f t="shared" si="139"/>
        <v>40.017743214724234</v>
      </c>
      <c r="O310" s="122">
        <f t="shared" si="139"/>
        <v>44.094726108313687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30.276112377059132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28.468671827698486</v>
      </c>
      <c r="L311" s="98">
        <v>29.906856515950413</v>
      </c>
      <c r="M311" s="98">
        <v>49.445127098018766</v>
      </c>
      <c r="N311" s="98">
        <v>39.238020427838151</v>
      </c>
      <c r="O311" s="98">
        <v>43.181914487940659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0.76015108706854972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0.59062312807800921</v>
      </c>
      <c r="L312" s="98">
        <v>0.63683337345829272</v>
      </c>
      <c r="M312" s="98">
        <v>1.0472054682353251</v>
      </c>
      <c r="N312" s="98">
        <v>0.77972278688608099</v>
      </c>
      <c r="O312" s="98">
        <v>0.91281162037302443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1.196371718967304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1.8832585018636352</v>
      </c>
      <c r="L313" s="122">
        <f t="shared" si="142"/>
        <v>0.97616492626590412</v>
      </c>
      <c r="M313" s="122">
        <f t="shared" si="142"/>
        <v>1.8011941815693011</v>
      </c>
      <c r="N313" s="122">
        <f t="shared" si="142"/>
        <v>3.4011584757407514</v>
      </c>
      <c r="O313" s="122">
        <f t="shared" si="142"/>
        <v>2.2982030864224874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1.196371718967304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1.8832585018636352</v>
      </c>
      <c r="L314" s="98">
        <v>0.97616492626590412</v>
      </c>
      <c r="M314" s="98">
        <v>1.8011941815693011</v>
      </c>
      <c r="N314" s="98">
        <v>3.4011584757407514</v>
      </c>
      <c r="O314" s="98">
        <v>2.2982030864224874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6.8641868014384473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5.0131147448708298</v>
      </c>
      <c r="L315" s="122">
        <v>5.4710533692378407</v>
      </c>
      <c r="M315" s="122">
        <v>10.293711106875211</v>
      </c>
      <c r="N315" s="122">
        <v>7.4123883507423844</v>
      </c>
      <c r="O315" s="122">
        <v>7.7449959604324601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0.14414129478172991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3.0880200932361537</v>
      </c>
      <c r="L316" s="98">
        <v>3.3317684019708054</v>
      </c>
      <c r="M316" s="98">
        <v>5.9719020036343924</v>
      </c>
      <c r="N316" s="98">
        <v>4.5764379233362149</v>
      </c>
      <c r="O316" s="98">
        <v>5.0638008646338548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1.0355008913762585E-4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1.1793178874961631E-2</v>
      </c>
      <c r="L317" s="98">
        <v>8.1214829016159756E-3</v>
      </c>
      <c r="M317" s="98">
        <v>1.111999879349863E-2</v>
      </c>
      <c r="N317" s="98">
        <v>5.8022252483270502E-3</v>
      </c>
      <c r="O317" s="98">
        <v>1.9685560612706054E-2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1.6196127342272901E-5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2.1089392792406902E-3</v>
      </c>
      <c r="L318" s="101">
        <v>1.3310007017217523E-3</v>
      </c>
      <c r="M318" s="101">
        <v>2.1653652437618629E-3</v>
      </c>
      <c r="N318" s="101">
        <v>8.738523704539383E-4</v>
      </c>
      <c r="O318" s="101">
        <v>2.9424793708166673E-3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8.7353961795352957E-5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9.6842395957209403E-3</v>
      </c>
      <c r="L319" s="104">
        <v>6.7904821998942232E-3</v>
      </c>
      <c r="M319" s="104">
        <v>8.9546335497367683E-3</v>
      </c>
      <c r="N319" s="104">
        <v>4.9283728778731122E-3</v>
      </c>
      <c r="O319" s="104">
        <v>1.6743081241889387E-2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6.5339899288813763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1.3804226991151378</v>
      </c>
      <c r="L320" s="101">
        <v>1.119221174039768</v>
      </c>
      <c r="M320" s="101">
        <v>3.8753690956814482</v>
      </c>
      <c r="N320" s="101">
        <v>2.1965450254338741</v>
      </c>
      <c r="O320" s="101">
        <v>1.9126806131351906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0.18595202768620314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0.53287877364457736</v>
      </c>
      <c r="L321" s="104">
        <v>1.011942310325652</v>
      </c>
      <c r="M321" s="104">
        <v>0.43532000876587151</v>
      </c>
      <c r="N321" s="104">
        <v>0.63360317672396849</v>
      </c>
      <c r="O321" s="104">
        <v>0.74882892205070839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2.9067334034270493E-2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9.5064447827980972E-2</v>
      </c>
      <c r="L322" s="98">
        <v>0.16676321067294939</v>
      </c>
      <c r="M322" s="98">
        <v>8.4833374307420342E-2</v>
      </c>
      <c r="N322" s="98">
        <v>9.5151832653859902E-2</v>
      </c>
      <c r="O322" s="98">
        <v>0.1106761964005496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0.15688469365193264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0.43781432581659641</v>
      </c>
      <c r="L323" s="98">
        <v>0.84517909965270255</v>
      </c>
      <c r="M323" s="98">
        <v>0.35048663445845119</v>
      </c>
      <c r="N323" s="98">
        <v>0.53845134407010864</v>
      </c>
      <c r="O323" s="98">
        <v>0.63815272565015879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3.7355315646041118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2.3615464304965013</v>
      </c>
      <c r="L324" s="122">
        <v>2.557851282022229</v>
      </c>
      <c r="M324" s="122">
        <v>4.1725432151289397</v>
      </c>
      <c r="N324" s="122">
        <v>2.8674654416186316</v>
      </c>
      <c r="O324" s="122">
        <v>3.2587911941121175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1.1840806143152658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0.95696173588237565</v>
      </c>
      <c r="L325" s="98">
        <v>0.98352991848057658</v>
      </c>
      <c r="M325" s="98">
        <v>1.5246506310122474</v>
      </c>
      <c r="N325" s="98">
        <v>1.1215358760992022</v>
      </c>
      <c r="O325" s="98">
        <v>0.98224480263640068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2.5514509502888463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1.4045846946141258</v>
      </c>
      <c r="L326" s="33">
        <v>1.5743213635416522</v>
      </c>
      <c r="M326" s="33">
        <v>2.6478925841166925</v>
      </c>
      <c r="N326" s="33">
        <v>1.7459295655194296</v>
      </c>
      <c r="O326" s="33">
        <v>2.2765463914757169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0.55764153552445272</v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>
        <f t="shared" si="143"/>
        <v>0.60193994956145591</v>
      </c>
      <c r="L328" s="119">
        <f t="shared" si="143"/>
        <v>0.60014835426469637</v>
      </c>
      <c r="M328" s="119">
        <f t="shared" si="143"/>
        <v>0.61191150461470212</v>
      </c>
      <c r="N328" s="119">
        <f t="shared" si="143"/>
        <v>0.6495642210791257</v>
      </c>
      <c r="O328" s="119">
        <f t="shared" si="143"/>
        <v>0.6643428242860725</v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0.5119074042254933</v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>
        <f t="shared" si="146"/>
        <v>0.56520945638277054</v>
      </c>
      <c r="L329" s="124">
        <f t="shared" si="146"/>
        <v>0.57383725978391054</v>
      </c>
      <c r="M329" s="124">
        <f t="shared" si="146"/>
        <v>0.58742291139769831</v>
      </c>
      <c r="N329" s="124">
        <f t="shared" si="146"/>
        <v>0.60715346185484931</v>
      </c>
      <c r="O329" s="124">
        <f t="shared" si="146"/>
        <v>0.63463592806659397</v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0.50571008811372786</v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>
        <f t="shared" si="149"/>
        <v>0.56015664801201515</v>
      </c>
      <c r="L330" s="111">
        <f t="shared" si="149"/>
        <v>0.56867671007067666</v>
      </c>
      <c r="M330" s="111">
        <f t="shared" si="149"/>
        <v>0.58233445569737685</v>
      </c>
      <c r="N330" s="111">
        <f t="shared" si="149"/>
        <v>0.60245043573611468</v>
      </c>
      <c r="O330" s="111">
        <f t="shared" si="149"/>
        <v>0.62977198543892887</v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2.3024124972365234</v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>
        <f t="shared" si="155"/>
        <v>2.9330530699776549</v>
      </c>
      <c r="L332" s="124">
        <f t="shared" si="155"/>
        <v>3.018087456963455</v>
      </c>
      <c r="M332" s="124">
        <f t="shared" si="155"/>
        <v>3.1196530195284069</v>
      </c>
      <c r="N332" s="124">
        <f t="shared" si="155"/>
        <v>3.2424606963943838</v>
      </c>
      <c r="O332" s="124">
        <f t="shared" si="155"/>
        <v>3.389114919722521</v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2.3024124972365234</v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>
        <f t="shared" si="158"/>
        <v>2.9330530699776549</v>
      </c>
      <c r="L333" s="111">
        <f t="shared" si="158"/>
        <v>3.018087456963455</v>
      </c>
      <c r="M333" s="111">
        <f t="shared" si="158"/>
        <v>3.1196530195284069</v>
      </c>
      <c r="N333" s="111">
        <f t="shared" si="158"/>
        <v>3.2424606963943838</v>
      </c>
      <c r="O333" s="111">
        <f t="shared" si="158"/>
        <v>3.389114919722521</v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0.65503830622187487</v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>
        <f t="shared" si="161"/>
        <v>0.60477673011895761</v>
      </c>
      <c r="L334" s="124">
        <f t="shared" si="161"/>
        <v>0.62287823153889676</v>
      </c>
      <c r="M334" s="124">
        <f t="shared" si="161"/>
        <v>0.61305941544061482</v>
      </c>
      <c r="N334" s="124">
        <f t="shared" si="161"/>
        <v>0.63223458885169248</v>
      </c>
      <c r="O334" s="124">
        <f t="shared" si="161"/>
        <v>0.65496258283675546</v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0.5250633352523717</v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>
        <f t="shared" si="164"/>
        <v>0.54924516397860035</v>
      </c>
      <c r="L335" s="111">
        <f t="shared" si="164"/>
        <v>0.55482716977250235</v>
      </c>
      <c r="M335" s="111">
        <f t="shared" si="164"/>
        <v>0.56656743582437008</v>
      </c>
      <c r="N335" s="111">
        <f t="shared" si="164"/>
        <v>0.58614131294959926</v>
      </c>
      <c r="O335" s="111">
        <f t="shared" si="164"/>
        <v>0.61494733935771806</v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0.87605823230951096</v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>
        <f t="shared" si="167"/>
        <v>0.87202213725110611</v>
      </c>
      <c r="L336" s="111">
        <f t="shared" si="167"/>
        <v>0.88378539726163752</v>
      </c>
      <c r="M336" s="111">
        <f t="shared" si="167"/>
        <v>0.87034538492344427</v>
      </c>
      <c r="N336" s="111">
        <f t="shared" si="167"/>
        <v>0.9038819521275161</v>
      </c>
      <c r="O336" s="111">
        <f t="shared" si="167"/>
        <v>0.91441616627892486</v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>
        <f t="shared" ref="C337:Q337" si="170">IF(C318=0,"",C318/C299)</f>
        <v>0.5250633352523717</v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>
        <f t="shared" si="170"/>
        <v>0.54924516397860035</v>
      </c>
      <c r="L337" s="112">
        <f t="shared" si="170"/>
        <v>0.55482716977250235</v>
      </c>
      <c r="M337" s="112">
        <f t="shared" si="170"/>
        <v>0.56656743582437008</v>
      </c>
      <c r="N337" s="112">
        <f t="shared" si="170"/>
        <v>0.58614131294959926</v>
      </c>
      <c r="O337" s="112">
        <f t="shared" si="170"/>
        <v>0.61494733935771806</v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0.65320060407248692</v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>
        <f t="shared" si="176"/>
        <v>0.66596498022580497</v>
      </c>
      <c r="L339" s="112">
        <f t="shared" si="176"/>
        <v>0.6683635947075639</v>
      </c>
      <c r="M339" s="112">
        <f t="shared" si="176"/>
        <v>0.67270710844026238</v>
      </c>
      <c r="N339" s="112">
        <f t="shared" si="176"/>
        <v>0.67972579167377889</v>
      </c>
      <c r="O339" s="112">
        <f t="shared" si="176"/>
        <v>0.69035613081092639</v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0.92336788642215506</v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>
        <f t="shared" si="179"/>
        <v>0.9178683216291843</v>
      </c>
      <c r="L340" s="113">
        <f t="shared" si="179"/>
        <v>0.9244109338597829</v>
      </c>
      <c r="M340" s="113">
        <f t="shared" si="179"/>
        <v>0.91339785371378501</v>
      </c>
      <c r="N340" s="113">
        <f t="shared" si="179"/>
        <v>0.93391606795550375</v>
      </c>
      <c r="O340" s="113">
        <f t="shared" si="179"/>
        <v>0.93782944031486215</v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0.65320060407248692</v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>
        <f t="shared" si="182"/>
        <v>0.66596498022580497</v>
      </c>
      <c r="L341" s="111">
        <f t="shared" si="182"/>
        <v>0.66836359470756401</v>
      </c>
      <c r="M341" s="111">
        <f t="shared" si="182"/>
        <v>0.67270710844026238</v>
      </c>
      <c r="N341" s="111">
        <f t="shared" si="182"/>
        <v>0.67972579167377889</v>
      </c>
      <c r="O341" s="111">
        <f t="shared" si="182"/>
        <v>0.69035613081092639</v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0.72079881298495885</v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>
        <f t="shared" si="188"/>
        <v>0.71311191374105343</v>
      </c>
      <c r="L343" s="124">
        <f t="shared" si="188"/>
        <v>0.71763700462919322</v>
      </c>
      <c r="M343" s="124">
        <f t="shared" si="188"/>
        <v>0.72231598893612237</v>
      </c>
      <c r="N343" s="124">
        <f t="shared" si="188"/>
        <v>0.71949009172441858</v>
      </c>
      <c r="O343" s="124">
        <f t="shared" si="188"/>
        <v>0.73850747084958179</v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0.62402523682916655</v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>
        <f t="shared" si="191"/>
        <v>0.6252636808473655</v>
      </c>
      <c r="L344" s="111">
        <f t="shared" si="191"/>
        <v>0.6254007950904118</v>
      </c>
      <c r="M344" s="111">
        <f t="shared" si="191"/>
        <v>0.62547458070673267</v>
      </c>
      <c r="N344" s="111">
        <f t="shared" si="191"/>
        <v>0.62547458070673267</v>
      </c>
      <c r="O344" s="111">
        <f t="shared" si="191"/>
        <v>0.62547458070673267</v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0.77669735906661197</v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>
        <f t="shared" si="194"/>
        <v>0.78859900535450556</v>
      </c>
      <c r="L345" s="45">
        <f t="shared" si="194"/>
        <v>0.79046897028987684</v>
      </c>
      <c r="M345" s="45">
        <f t="shared" si="194"/>
        <v>0.79301311792822082</v>
      </c>
      <c r="N345" s="45">
        <f t="shared" si="194"/>
        <v>0.79638534996093391</v>
      </c>
      <c r="O345" s="45">
        <f t="shared" si="194"/>
        <v>0.80095987514549383</v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192.10386524123055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179.42373595058532</v>
      </c>
      <c r="L347" s="117">
        <f t="shared" si="197"/>
        <v>186.08215833488654</v>
      </c>
      <c r="M347" s="117">
        <f t="shared" si="197"/>
        <v>302.77041112212464</v>
      </c>
      <c r="N347" s="117">
        <f t="shared" si="197"/>
        <v>231.11745984547667</v>
      </c>
      <c r="O347" s="117">
        <f t="shared" si="197"/>
        <v>242.42901341376432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186.23687767163474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157.90057451532653</v>
      </c>
      <c r="L348" s="122">
        <f t="shared" si="200"/>
        <v>163.27619222632578</v>
      </c>
      <c r="M348" s="122">
        <f t="shared" si="200"/>
        <v>263.59606034492168</v>
      </c>
      <c r="N348" s="122">
        <f t="shared" si="200"/>
        <v>202.14318509022894</v>
      </c>
      <c r="O348" s="122">
        <f t="shared" si="200"/>
        <v>212.71915227289458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186.23687767163474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157.90057451532653</v>
      </c>
      <c r="L349" s="98">
        <v>163.27619222632578</v>
      </c>
      <c r="M349" s="98">
        <v>263.59606034492168</v>
      </c>
      <c r="N349" s="98">
        <v>202.14318509022894</v>
      </c>
      <c r="O349" s="98">
        <v>212.71915227289458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0.85406851571156039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17.479796461111015</v>
      </c>
      <c r="L353" s="122">
        <v>18.651256052292631</v>
      </c>
      <c r="M353" s="122">
        <v>32.734552731818575</v>
      </c>
      <c r="N353" s="122">
        <v>24.237147182659555</v>
      </c>
      <c r="O353" s="122">
        <v>25.56106925934391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0.85397256091689622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17.46786691740521</v>
      </c>
      <c r="L354" s="98">
        <v>18.643808079131766</v>
      </c>
      <c r="M354" s="98">
        <v>32.722687739614969</v>
      </c>
      <c r="N354" s="98">
        <v>24.232520080649373</v>
      </c>
      <c r="O354" s="98">
        <v>25.546224828930708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9.595479466422869E-5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1.1929543705805037E-2</v>
      </c>
      <c r="L355" s="98">
        <v>7.4479731608630253E-3</v>
      </c>
      <c r="M355" s="98">
        <v>1.1864992203608274E-2</v>
      </c>
      <c r="N355" s="98">
        <v>4.6271020101833057E-3</v>
      </c>
      <c r="O355" s="98">
        <v>1.4844430413202747E-2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9.595479466422869E-5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1.1929543705805037E-2</v>
      </c>
      <c r="L356" s="101">
        <v>7.4479731608630253E-3</v>
      </c>
      <c r="M356" s="101">
        <v>1.1864992203608274E-2</v>
      </c>
      <c r="N356" s="101">
        <v>4.6271020101833057E-3</v>
      </c>
      <c r="O356" s="101">
        <v>1.4844430413202747E-2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5.0129190538842545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4.0433649741477913</v>
      </c>
      <c r="L362" s="122">
        <v>4.1547100562681267</v>
      </c>
      <c r="M362" s="122">
        <v>6.4397980453843795</v>
      </c>
      <c r="N362" s="122">
        <v>4.7371275725881903</v>
      </c>
      <c r="O362" s="122">
        <v>4.1487918815258382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5.0129190538842545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4.0433649741477913</v>
      </c>
      <c r="L363" s="98">
        <v>4.1547100562681267</v>
      </c>
      <c r="M363" s="98">
        <v>6.4397980453843795</v>
      </c>
      <c r="N363" s="98">
        <v>4.7371275725881903</v>
      </c>
      <c r="O363" s="98">
        <v>4.1487918815258382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13019.185074570751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14007.714121665304</v>
      </c>
      <c r="L366" s="117">
        <f t="shared" si="204"/>
        <v>12741.222764208807</v>
      </c>
      <c r="M366" s="117">
        <f t="shared" si="204"/>
        <v>12981.762674751781</v>
      </c>
      <c r="N366" s="117">
        <f t="shared" si="204"/>
        <v>12529.507553898542</v>
      </c>
      <c r="O366" s="117">
        <f t="shared" si="204"/>
        <v>12531.18704357712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10276.494525294233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11313.634896828018</v>
      </c>
      <c r="L367" s="122">
        <f t="shared" si="207"/>
        <v>10291.285360116945</v>
      </c>
      <c r="M367" s="122">
        <f t="shared" si="207"/>
        <v>10227.793067742596</v>
      </c>
      <c r="N367" s="122">
        <f t="shared" si="207"/>
        <v>9989.5515989964315</v>
      </c>
      <c r="O367" s="122">
        <f t="shared" si="207"/>
        <v>10077.653181717438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10147.649724778197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11183.666741456365</v>
      </c>
      <c r="L368" s="98">
        <v>10168.155700870715</v>
      </c>
      <c r="M368" s="98">
        <v>10103.186974069822</v>
      </c>
      <c r="N368" s="98">
        <v>9871.3748323547188</v>
      </c>
      <c r="O368" s="98">
        <v>9945.2560508425868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128.84480051603509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129.96815537165327</v>
      </c>
      <c r="L369" s="98">
        <v>123.12965924622939</v>
      </c>
      <c r="M369" s="98">
        <v>124.60609367277299</v>
      </c>
      <c r="N369" s="98">
        <v>118.17676664171192</v>
      </c>
      <c r="O369" s="98">
        <v>132.39713087485219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88.074458317605206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141.29165795934352</v>
      </c>
      <c r="L370" s="122">
        <f t="shared" si="210"/>
        <v>62.535732585191461</v>
      </c>
      <c r="M370" s="122">
        <f t="shared" si="210"/>
        <v>68.700772853735771</v>
      </c>
      <c r="N370" s="122">
        <f t="shared" si="210"/>
        <v>158.98056083307577</v>
      </c>
      <c r="O370" s="122">
        <f t="shared" si="210"/>
        <v>98.355697333376497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88.074458317605206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</v>
      </c>
      <c r="H371" s="98">
        <f>RES_hhdet_in_fech!H48</f>
        <v>0</v>
      </c>
      <c r="I371" s="98">
        <f>RES_hhdet_in_fech!I48</f>
        <v>0</v>
      </c>
      <c r="J371" s="98">
        <f>RES_hhdet_in_fech!J48</f>
        <v>0</v>
      </c>
      <c r="K371" s="98">
        <f>RES_hhdet_in_fech!K48</f>
        <v>141.29165795934352</v>
      </c>
      <c r="L371" s="98">
        <f>RES_hhdet_in_fech!L48</f>
        <v>62.535732585191461</v>
      </c>
      <c r="M371" s="98">
        <f>RES_hhdet_in_fech!M48</f>
        <v>68.700772853735771</v>
      </c>
      <c r="N371" s="98">
        <f>RES_hhdet_in_fech!N48</f>
        <v>158.98056083307577</v>
      </c>
      <c r="O371" s="98">
        <f>RES_hhdet_in_fech!O48</f>
        <v>98.355697333376497</v>
      </c>
      <c r="P371" s="98">
        <f>RES_hhdet_in_fech!P48</f>
        <v>0</v>
      </c>
      <c r="Q371" s="98">
        <f>RES_hhdet_in_fech!Q48</f>
        <v>0</v>
      </c>
      <c r="R371" s="98">
        <f>RES_hhdet_in_fech!R48</f>
        <v>0</v>
      </c>
      <c r="S371" s="98">
        <f>RES_hhdet_in_fech!S48</f>
        <v>0</v>
      </c>
      <c r="T371" s="98">
        <f>RES_hhdet_in_fech!T48</f>
        <v>0</v>
      </c>
      <c r="U371" s="98">
        <f>RES_hhdet_in_fech!U48</f>
        <v>0</v>
      </c>
      <c r="V371" s="98">
        <f>RES_hhdet_in_fech!V48</f>
        <v>0</v>
      </c>
      <c r="W371" s="98">
        <f>RES_hhdet_in_fech!W48</f>
        <v>0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1776.1898026842773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1824.0598262398535</v>
      </c>
      <c r="L372" s="122">
        <v>1698.2618781355363</v>
      </c>
      <c r="M372" s="122">
        <v>1997.9139942240474</v>
      </c>
      <c r="N372" s="122">
        <v>1776.9360156649063</v>
      </c>
      <c r="O372" s="122">
        <v>1715.150045568206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2293.5974940196443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2044.567961934607</v>
      </c>
      <c r="L373" s="98">
        <v>1828.3366928543348</v>
      </c>
      <c r="M373" s="98">
        <v>2172.8167046689427</v>
      </c>
      <c r="N373" s="98">
        <v>1889.113015953897</v>
      </c>
      <c r="O373" s="98">
        <v>1836.2808751650161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1374.6660806962368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1289.2087954209862</v>
      </c>
      <c r="L374" s="98">
        <v>1149.1726438505621</v>
      </c>
      <c r="M374" s="98">
        <v>1415.1534191524775</v>
      </c>
      <c r="N374" s="98">
        <v>1223.8628423170826</v>
      </c>
      <c r="O374" s="98">
        <v>1233.3534944028595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358.73950501628178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366.03087330430981</v>
      </c>
      <c r="L375" s="101">
        <v>299.99728917561771</v>
      </c>
      <c r="M375" s="101">
        <v>423.3211507387764</v>
      </c>
      <c r="N375" s="101">
        <v>284.24027560127445</v>
      </c>
      <c r="O375" s="101">
        <v>274.13164788476325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1015.9265756799549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923.17792211667654</v>
      </c>
      <c r="L376" s="104">
        <v>849.1753546749444</v>
      </c>
      <c r="M376" s="104">
        <v>991.83226841370106</v>
      </c>
      <c r="N376" s="104">
        <v>939.62256671580803</v>
      </c>
      <c r="O376" s="104">
        <v>959.2218465180963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1779.8889614534262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1609.8061541059994</v>
      </c>
      <c r="L377" s="101">
        <v>1695.1206594687364</v>
      </c>
      <c r="M377" s="101">
        <v>1807.9920313234388</v>
      </c>
      <c r="N377" s="101">
        <v>1692.6782608822314</v>
      </c>
      <c r="O377" s="101">
        <v>1611.2481086139028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1259.1948032610712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1169.5699385402909</v>
      </c>
      <c r="L378" s="104">
        <v>1227.5798790440983</v>
      </c>
      <c r="M378" s="104">
        <v>1332.4012350197813</v>
      </c>
      <c r="N378" s="104">
        <v>1232.2695343472467</v>
      </c>
      <c r="O378" s="104">
        <v>1186.1296699309969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278.24373488904081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287.57087232740025</v>
      </c>
      <c r="L379" s="98">
        <v>279.79924757549054</v>
      </c>
      <c r="M379" s="98">
        <v>352.55518724290954</v>
      </c>
      <c r="N379" s="98">
        <v>254.26092408090835</v>
      </c>
      <c r="O379" s="98">
        <v>238.15212499405132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980.95106837203048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881.99906621289051</v>
      </c>
      <c r="L380" s="98">
        <v>947.78063146860768</v>
      </c>
      <c r="M380" s="98">
        <v>979.84604777687184</v>
      </c>
      <c r="N380" s="98">
        <v>978.00861026633822</v>
      </c>
      <c r="O380" s="98">
        <v>947.97754493694561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878.42628827463579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728.72774063808981</v>
      </c>
      <c r="L381" s="122">
        <v>689.13979337113597</v>
      </c>
      <c r="M381" s="122">
        <v>687.35483993140156</v>
      </c>
      <c r="N381" s="122">
        <v>604.03937840412857</v>
      </c>
      <c r="O381" s="122">
        <v>640.02811895809987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998.00060874924043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815.93557208181267</v>
      </c>
      <c r="L382" s="98">
        <v>796.21244118188167</v>
      </c>
      <c r="M382" s="98">
        <v>815.19359872600512</v>
      </c>
      <c r="N382" s="98">
        <v>706.9292097002434</v>
      </c>
      <c r="O382" s="98">
        <v>705.4634437517459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821.56793004629162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667.42993025837552</v>
      </c>
      <c r="L383" s="33">
        <v>622.98686725869288</v>
      </c>
      <c r="M383" s="33">
        <v>616.7474980242622</v>
      </c>
      <c r="N383" s="33">
        <v>539.78306140605321</v>
      </c>
      <c r="O383" s="33">
        <v>608.82660270247868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7260.0383562606703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8431.8027318665081</v>
      </c>
      <c r="L385" s="117">
        <f t="shared" si="211"/>
        <v>7646.6238732598013</v>
      </c>
      <c r="M385" s="117">
        <f t="shared" si="211"/>
        <v>7943.6899308583424</v>
      </c>
      <c r="N385" s="117">
        <f t="shared" si="211"/>
        <v>8138.7198147531262</v>
      </c>
      <c r="O385" s="117">
        <f t="shared" si="211"/>
        <v>8325.0041921870616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5260.6136369808628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6394.5734297493082</v>
      </c>
      <c r="L386" s="122">
        <f t="shared" si="214"/>
        <v>5905.5229907037829</v>
      </c>
      <c r="M386" s="122">
        <f t="shared" si="214"/>
        <v>6008.0399810265508</v>
      </c>
      <c r="N386" s="122">
        <f t="shared" si="214"/>
        <v>6065.1908357083275</v>
      </c>
      <c r="O386" s="122">
        <f t="shared" si="214"/>
        <v>6395.6407797125094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5131.7688364648275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6264.6052743776545</v>
      </c>
      <c r="L387" s="98">
        <v>5782.3933314575534</v>
      </c>
      <c r="M387" s="98">
        <v>5883.4338873537781</v>
      </c>
      <c r="N387" s="98">
        <v>5947.0140690666158</v>
      </c>
      <c r="O387" s="98">
        <v>6263.243648837657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128.84480051603509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129.96815537165327</v>
      </c>
      <c r="L388" s="98">
        <v>123.12965924622939</v>
      </c>
      <c r="M388" s="98">
        <v>124.60609367277299</v>
      </c>
      <c r="N388" s="98">
        <v>118.17676664171192</v>
      </c>
      <c r="O388" s="98">
        <v>132.39713087485219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202.78373351779146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414.41593113988529</v>
      </c>
      <c r="L389" s="122">
        <f t="shared" si="217"/>
        <v>188.73831012738717</v>
      </c>
      <c r="M389" s="122">
        <f t="shared" si="217"/>
        <v>214.32257347709199</v>
      </c>
      <c r="N389" s="122">
        <f t="shared" si="217"/>
        <v>515.48821999198447</v>
      </c>
      <c r="O389" s="122">
        <f t="shared" si="217"/>
        <v>333.33876127225886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202.78373351779146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0</v>
      </c>
      <c r="H390" s="98">
        <f>RES_hhdet_in_tesh!H48</f>
        <v>0</v>
      </c>
      <c r="I390" s="98">
        <f>RES_hhdet_in_tesh!I48</f>
        <v>0</v>
      </c>
      <c r="J390" s="98">
        <f>RES_hhdet_in_tesh!J48</f>
        <v>0</v>
      </c>
      <c r="K390" s="98">
        <f>RES_hhdet_in_tesh!K48</f>
        <v>414.41593113988529</v>
      </c>
      <c r="L390" s="98">
        <f>RES_hhdet_in_tesh!L48</f>
        <v>188.73831012738717</v>
      </c>
      <c r="M390" s="98">
        <f>RES_hhdet_in_tesh!M48</f>
        <v>214.32257347709199</v>
      </c>
      <c r="N390" s="98">
        <f>RES_hhdet_in_tesh!N48</f>
        <v>515.48821999198447</v>
      </c>
      <c r="O390" s="98">
        <f>RES_hhdet_in_tesh!O48</f>
        <v>333.33876127225886</v>
      </c>
      <c r="P390" s="98">
        <f>RES_hhdet_in_tesh!P48</f>
        <v>0</v>
      </c>
      <c r="Q390" s="98">
        <f>RES_hhdet_in_tesh!Q48</f>
        <v>0</v>
      </c>
      <c r="R390" s="98">
        <f>RES_hhdet_in_tesh!R48</f>
        <v>0</v>
      </c>
      <c r="S390" s="98">
        <f>RES_hhdet_in_tesh!S48</f>
        <v>0</v>
      </c>
      <c r="T390" s="98">
        <f>RES_hhdet_in_tesh!T48</f>
        <v>0</v>
      </c>
      <c r="U390" s="98">
        <f>RES_hhdet_in_tesh!U48</f>
        <v>0</v>
      </c>
      <c r="V390" s="98">
        <f>RES_hhdet_in_tesh!V48</f>
        <v>0</v>
      </c>
      <c r="W390" s="98">
        <f>RES_hhdet_in_tesh!W48</f>
        <v>0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1163.4723598788753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1103.1489372546923</v>
      </c>
      <c r="L391" s="122">
        <v>1057.8103553429883</v>
      </c>
      <c r="M391" s="122">
        <v>1224.8399853996186</v>
      </c>
      <c r="N391" s="122">
        <v>1123.4404112796665</v>
      </c>
      <c r="O391" s="122">
        <v>1123.3591037979311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1204.2839499364361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1122.969065518166</v>
      </c>
      <c r="L392" s="98">
        <v>1014.4108726875875</v>
      </c>
      <c r="M392" s="98">
        <v>1231.0471888806405</v>
      </c>
      <c r="N392" s="98">
        <v>1107.2871834813943</v>
      </c>
      <c r="O392" s="98">
        <v>1129.2160384961887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1204.2875366705887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1124.2186091459325</v>
      </c>
      <c r="L393" s="98">
        <v>1015.6220015676752</v>
      </c>
      <c r="M393" s="98">
        <v>1231.6722473179912</v>
      </c>
      <c r="N393" s="98">
        <v>1106.2275350498951</v>
      </c>
      <c r="O393" s="98">
        <v>1127.7983740185782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188.36096099063386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201.04068702925596</v>
      </c>
      <c r="L394" s="101">
        <v>166.44664689273094</v>
      </c>
      <c r="M394" s="101">
        <v>239.83997890429015</v>
      </c>
      <c r="N394" s="101">
        <v>166.60496833408692</v>
      </c>
      <c r="O394" s="101">
        <v>168.576527500482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1015.9265756799549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923.17792211667654</v>
      </c>
      <c r="L395" s="104">
        <v>849.1753546749444</v>
      </c>
      <c r="M395" s="104">
        <v>991.83226841370106</v>
      </c>
      <c r="N395" s="104">
        <v>939.62256671580803</v>
      </c>
      <c r="O395" s="104">
        <v>959.2218465180963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1162.6245448033292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1072.0745235865811</v>
      </c>
      <c r="L396" s="101">
        <v>1132.9569374255811</v>
      </c>
      <c r="M396" s="101">
        <v>1216.2490914746268</v>
      </c>
      <c r="N396" s="101">
        <v>1150.5570709271701</v>
      </c>
      <c r="O396" s="101">
        <v>1112.3350100391172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1162.7000440809368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1073.5111965159251</v>
      </c>
      <c r="L397" s="104">
        <v>1134.7882623746343</v>
      </c>
      <c r="M397" s="104">
        <v>1217.0124283526648</v>
      </c>
      <c r="N397" s="104">
        <v>1150.8363181789402</v>
      </c>
      <c r="O397" s="104">
        <v>1112.3873244922388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181.74897570890639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191.51213030303461</v>
      </c>
      <c r="L398" s="98">
        <v>187.00763090602655</v>
      </c>
      <c r="M398" s="98">
        <v>237.16638057579294</v>
      </c>
      <c r="N398" s="98">
        <v>172.82770791260199</v>
      </c>
      <c r="O398" s="98">
        <v>164.40977955529337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980.95106837203048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881.99906621289051</v>
      </c>
      <c r="L399" s="98">
        <v>947.78063146860768</v>
      </c>
      <c r="M399" s="98">
        <v>979.84604777687184</v>
      </c>
      <c r="N399" s="98">
        <v>978.00861026633822</v>
      </c>
      <c r="O399" s="98">
        <v>947.97754493694561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633.16862588314075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519.66443372262222</v>
      </c>
      <c r="L400" s="122">
        <v>494.55221708564312</v>
      </c>
      <c r="M400" s="122">
        <v>496.48739095508051</v>
      </c>
      <c r="N400" s="122">
        <v>434.60034777314735</v>
      </c>
      <c r="O400" s="122">
        <v>472.66554740436158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622.77756623039716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510.17487913417506</v>
      </c>
      <c r="L401" s="98">
        <v>497.95189377602651</v>
      </c>
      <c r="M401" s="98">
        <v>509.88287435796059</v>
      </c>
      <c r="N401" s="98">
        <v>442.16625102660169</v>
      </c>
      <c r="O401" s="98">
        <v>441.24945168455099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638.10964156077762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526.33457914558198</v>
      </c>
      <c r="L402" s="33">
        <v>492.45178746609514</v>
      </c>
      <c r="M402" s="33">
        <v>489.08885638264928</v>
      </c>
      <c r="N402" s="33">
        <v>429.87532226084397</v>
      </c>
      <c r="O402" s="33">
        <v>487.64567968583248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2799.7765068532744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3394.8976547385164</v>
      </c>
      <c r="L404" s="117">
        <f t="shared" si="218"/>
        <v>3093.583786385705</v>
      </c>
      <c r="M404" s="117">
        <f t="shared" si="218"/>
        <v>3097.7124117262601</v>
      </c>
      <c r="N404" s="117">
        <f t="shared" si="218"/>
        <v>3011.9303026751722</v>
      </c>
      <c r="O404" s="117">
        <f t="shared" si="218"/>
        <v>3023.4465337261554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2714.2693571521081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2987.6553805098583</v>
      </c>
      <c r="L405" s="122">
        <f t="shared" si="221"/>
        <v>2714.4385334628814</v>
      </c>
      <c r="M405" s="122">
        <f t="shared" si="221"/>
        <v>2696.9107872408604</v>
      </c>
      <c r="N405" s="122">
        <f t="shared" si="221"/>
        <v>2634.3366055494166</v>
      </c>
      <c r="O405" s="122">
        <f t="shared" si="221"/>
        <v>2652.9208469737296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2714.2693571521081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2987.6553805098583</v>
      </c>
      <c r="L406" s="98">
        <v>2714.4385334628814</v>
      </c>
      <c r="M406" s="98">
        <v>2696.9107872408604</v>
      </c>
      <c r="N406" s="98">
        <v>2634.3366055494166</v>
      </c>
      <c r="O406" s="98">
        <v>2652.9208469737296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12.447438069658675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330.73728900325466</v>
      </c>
      <c r="L410" s="122">
        <v>310.07391485249838</v>
      </c>
      <c r="M410" s="122">
        <v>334.91459721525041</v>
      </c>
      <c r="N410" s="122">
        <v>315.85929552296966</v>
      </c>
      <c r="O410" s="122">
        <v>318.78414700552378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613.48603514144838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546.19514453598106</v>
      </c>
      <c r="L411" s="98">
        <v>488.08335722110496</v>
      </c>
      <c r="M411" s="98">
        <v>580.00439114493543</v>
      </c>
      <c r="N411" s="98">
        <v>504.14047227098365</v>
      </c>
      <c r="O411" s="98">
        <v>489.83231700823939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95.954794664228686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97.783145129549482</v>
      </c>
      <c r="L412" s="98">
        <v>80.085732912505648</v>
      </c>
      <c r="M412" s="98">
        <v>112.99992574865023</v>
      </c>
      <c r="N412" s="98">
        <v>75.854131314480412</v>
      </c>
      <c r="O412" s="98">
        <v>73.125272971442101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95.954794664228686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97.783145129549482</v>
      </c>
      <c r="L413" s="101">
        <v>80.085732912505648</v>
      </c>
      <c r="M413" s="101">
        <v>112.99992574865023</v>
      </c>
      <c r="N413" s="101">
        <v>75.854131314480412</v>
      </c>
      <c r="O413" s="101">
        <v>73.125272971442101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73.059711631507483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76.504985225403331</v>
      </c>
      <c r="L419" s="122">
        <v>69.071338070325126</v>
      </c>
      <c r="M419" s="122">
        <v>65.887027270149161</v>
      </c>
      <c r="N419" s="122">
        <v>61.734401602786122</v>
      </c>
      <c r="O419" s="122">
        <v>51.741539746901942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226.70581828347753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185.34792455410459</v>
      </c>
      <c r="L420" s="98">
        <v>180.86761813887625</v>
      </c>
      <c r="M420" s="98">
        <v>185.17937788659935</v>
      </c>
      <c r="N420" s="98">
        <v>160.58603927550732</v>
      </c>
      <c r="O420" s="98">
        <v>160.25307588264661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139.4411268871763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143.15733252267393</v>
      </c>
      <c r="L423" s="118">
        <f t="shared" si="225"/>
        <v>129.77462594994779</v>
      </c>
      <c r="M423" s="118">
        <f t="shared" si="225"/>
        <v>130.15003241805258</v>
      </c>
      <c r="N423" s="118">
        <f t="shared" si="225"/>
        <v>124.73661674894709</v>
      </c>
      <c r="O423" s="118">
        <f t="shared" si="225"/>
        <v>123.49467991120278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110.06571984722869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115.62413245286781</v>
      </c>
      <c r="L424" s="123">
        <f t="shared" si="228"/>
        <v>104.82099974776507</v>
      </c>
      <c r="M424" s="123">
        <f t="shared" si="228"/>
        <v>102.53981933599665</v>
      </c>
      <c r="N424" s="123">
        <f t="shared" si="228"/>
        <v>99.450266815166103</v>
      </c>
      <c r="O424" s="123">
        <f t="shared" si="228"/>
        <v>99.315136674956776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108.68573607139304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114.29587187628158</v>
      </c>
      <c r="L425" s="99">
        <v>103.56687321942977</v>
      </c>
      <c r="M425" s="99">
        <v>101.29056778693393</v>
      </c>
      <c r="N425" s="99">
        <v>98.273766463032928</v>
      </c>
      <c r="O425" s="99">
        <v>98.010364729434514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1.3799837758356563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1.3282605765862356</v>
      </c>
      <c r="L426" s="99">
        <v>1.2541265283353047</v>
      </c>
      <c r="M426" s="99">
        <v>1.2492515490627232</v>
      </c>
      <c r="N426" s="99">
        <v>1.17650035213318</v>
      </c>
      <c r="O426" s="99">
        <v>1.3047719455222628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0.94331570274489118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1.4439855557789589</v>
      </c>
      <c r="L427" s="123">
        <f t="shared" si="231"/>
        <v>0.63695231257917129</v>
      </c>
      <c r="M427" s="123">
        <f t="shared" si="231"/>
        <v>0.68876685224334866</v>
      </c>
      <c r="N427" s="123">
        <f t="shared" si="231"/>
        <v>1.5827196082417254</v>
      </c>
      <c r="O427" s="123">
        <f t="shared" si="231"/>
        <v>0.96929407544468249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0.94331570274489118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0</v>
      </c>
      <c r="H428" s="99">
        <f>RES_hhdet_in_fecs!H48</f>
        <v>0</v>
      </c>
      <c r="I428" s="99">
        <f>RES_hhdet_in_fecs!I48</f>
        <v>0</v>
      </c>
      <c r="J428" s="99">
        <f>RES_hhdet_in_fecs!J48</f>
        <v>0</v>
      </c>
      <c r="K428" s="99">
        <f>RES_hhdet_in_fecs!K48</f>
        <v>1.4439855557789589</v>
      </c>
      <c r="L428" s="99">
        <f>RES_hhdet_in_fecs!L48</f>
        <v>0.63695231257917129</v>
      </c>
      <c r="M428" s="99">
        <f>RES_hhdet_in_fecs!M48</f>
        <v>0.68876685224334866</v>
      </c>
      <c r="N428" s="99">
        <f>RES_hhdet_in_fecs!N48</f>
        <v>1.5827196082417254</v>
      </c>
      <c r="O428" s="99">
        <f>RES_hhdet_in_fecs!O48</f>
        <v>0.96929407544468249</v>
      </c>
      <c r="P428" s="99">
        <f>RES_hhdet_in_fecs!P48</f>
        <v>0</v>
      </c>
      <c r="Q428" s="99">
        <f>RES_hhdet_in_fecs!Q48</f>
        <v>0</v>
      </c>
      <c r="R428" s="99">
        <f>RES_hhdet_in_fecs!R48</f>
        <v>0</v>
      </c>
      <c r="S428" s="99">
        <f>RES_hhdet_in_fecs!S48</f>
        <v>0</v>
      </c>
      <c r="T428" s="99">
        <f>RES_hhdet_in_fecs!T48</f>
        <v>0</v>
      </c>
      <c r="U428" s="99">
        <f>RES_hhdet_in_fecs!U48</f>
        <v>0</v>
      </c>
      <c r="V428" s="99">
        <f>RES_hhdet_in_fecs!V48</f>
        <v>0</v>
      </c>
      <c r="W428" s="99">
        <f>RES_hhdet_in_fecs!W48</f>
        <v>0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19.023764255073612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18.641695341454142</v>
      </c>
      <c r="L429" s="123">
        <v>17.297499940052312</v>
      </c>
      <c r="M429" s="123">
        <v>20.0302977054472</v>
      </c>
      <c r="N429" s="123">
        <v>17.690159475136646</v>
      </c>
      <c r="O429" s="123">
        <v>16.90278064963486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24.565425359562873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20.895264784078936</v>
      </c>
      <c r="L430" s="99">
        <v>18.622365750660329</v>
      </c>
      <c r="M430" s="99">
        <v>21.783803296693396</v>
      </c>
      <c r="N430" s="99">
        <v>18.80692958225395</v>
      </c>
      <c r="O430" s="99">
        <v>18.09652334746681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14.723270795209984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13.175575301882064</v>
      </c>
      <c r="L431" s="99">
        <v>11.704798885280299</v>
      </c>
      <c r="M431" s="99">
        <v>14.187770027365302</v>
      </c>
      <c r="N431" s="99">
        <v>12.184079035722585</v>
      </c>
      <c r="O431" s="99">
        <v>12.154682112634541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3.8422559132463556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3.7407961775964798</v>
      </c>
      <c r="L432" s="102">
        <v>3.0555965239166483</v>
      </c>
      <c r="M432" s="102">
        <v>4.2440508944947668</v>
      </c>
      <c r="N432" s="102">
        <v>2.829733744105484</v>
      </c>
      <c r="O432" s="102">
        <v>2.7015637059229118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10.881014881963628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9.434779124285587</v>
      </c>
      <c r="L433" s="105">
        <v>8.6492023613636526</v>
      </c>
      <c r="M433" s="105">
        <v>9.9437191328705339</v>
      </c>
      <c r="N433" s="105">
        <v>9.3543452916171006</v>
      </c>
      <c r="O433" s="105">
        <v>9.4531184067116296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19.063383852179747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16.452045844079642</v>
      </c>
      <c r="L434" s="102">
        <v>17.265505328149278</v>
      </c>
      <c r="M434" s="102">
        <v>18.126215012848832</v>
      </c>
      <c r="N434" s="102">
        <v>16.851337420778801</v>
      </c>
      <c r="O434" s="102">
        <v>15.878828457260367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13.486523260211746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11.952879045494864</v>
      </c>
      <c r="L435" s="105">
        <v>12.503409019277326</v>
      </c>
      <c r="M435" s="105">
        <v>13.358129267680022</v>
      </c>
      <c r="N435" s="105">
        <v>12.267771257255005</v>
      </c>
      <c r="O435" s="105">
        <v>11.689291957092601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2.980111252739357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2.9389434019028084</v>
      </c>
      <c r="L436" s="99">
        <v>2.8498711126208702</v>
      </c>
      <c r="M436" s="99">
        <v>3.5345792554087523</v>
      </c>
      <c r="N436" s="99">
        <v>2.5312764531950904</v>
      </c>
      <c r="O436" s="99">
        <v>2.3469859913540696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10.506412007472388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9.0139356435920543</v>
      </c>
      <c r="L437" s="99">
        <v>9.6535379066564548</v>
      </c>
      <c r="M437" s="99">
        <v>9.8235500122712711</v>
      </c>
      <c r="N437" s="99">
        <v>9.7364948040599124</v>
      </c>
      <c r="O437" s="99">
        <v>9.3423059657385323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9.4083270821290856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7.4475191725729983</v>
      </c>
      <c r="L438" s="123">
        <v>7.0191739495512211</v>
      </c>
      <c r="M438" s="123">
        <v>6.8911485243653772</v>
      </c>
      <c r="N438" s="123">
        <v>6.0134708504025953</v>
      </c>
      <c r="O438" s="123">
        <v>6.307468511166455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10.68901999019092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8.3387738352635381</v>
      </c>
      <c r="L439" s="99">
        <v>8.1097531723039342</v>
      </c>
      <c r="M439" s="99">
        <v>8.1728094989386459</v>
      </c>
      <c r="N439" s="99">
        <v>7.0377832105283513</v>
      </c>
      <c r="O439" s="99">
        <v>6.9523327576401188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8.7993493697067535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6.8210621398821196</v>
      </c>
      <c r="L440" s="110">
        <v>6.3453790241651928</v>
      </c>
      <c r="M440" s="110">
        <v>6.1832671627657341</v>
      </c>
      <c r="N440" s="110">
        <v>5.3737716800554027</v>
      </c>
      <c r="O440" s="110">
        <v>5.9999779877760862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77.758164112625039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86.172117518050911</v>
      </c>
      <c r="L442" s="118">
        <f t="shared" si="232"/>
        <v>77.884028189177712</v>
      </c>
      <c r="M442" s="118">
        <f t="shared" si="232"/>
        <v>79.640302162582813</v>
      </c>
      <c r="N442" s="118">
        <f t="shared" si="232"/>
        <v>81.024443298575221</v>
      </c>
      <c r="O442" s="118">
        <f t="shared" si="232"/>
        <v>82.042804436512924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56.34345694120519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65.351853048414881</v>
      </c>
      <c r="L443" s="123">
        <f t="shared" si="235"/>
        <v>60.150195263067488</v>
      </c>
      <c r="M443" s="123">
        <f t="shared" si="235"/>
        <v>60.234239208545148</v>
      </c>
      <c r="N443" s="123">
        <f t="shared" si="235"/>
        <v>60.381573779216538</v>
      </c>
      <c r="O443" s="123">
        <f t="shared" si="235"/>
        <v>63.028953934771799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54.963473165369535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64.02359247182865</v>
      </c>
      <c r="L444" s="99">
        <v>58.896068734732182</v>
      </c>
      <c r="M444" s="99">
        <v>58.984987659482428</v>
      </c>
      <c r="N444" s="99">
        <v>59.205073427083356</v>
      </c>
      <c r="O444" s="99">
        <v>61.724181989249537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1.3799837758356563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1.3282605765862356</v>
      </c>
      <c r="L445" s="99">
        <v>1.2541265283353047</v>
      </c>
      <c r="M445" s="99">
        <v>1.2492515490627232</v>
      </c>
      <c r="N445" s="99">
        <v>1.17650035213318</v>
      </c>
      <c r="O445" s="99">
        <v>1.3047719455222628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2.1719018628392903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4.2352862673808662</v>
      </c>
      <c r="L446" s="123">
        <f t="shared" si="238"/>
        <v>1.9223777852790629</v>
      </c>
      <c r="M446" s="123">
        <f t="shared" si="238"/>
        <v>2.1487135903520387</v>
      </c>
      <c r="N446" s="123">
        <f t="shared" si="238"/>
        <v>5.1319061231365106</v>
      </c>
      <c r="O446" s="123">
        <f t="shared" si="238"/>
        <v>3.2850490126882206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2.1719018628392903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0</v>
      </c>
      <c r="H447" s="99">
        <f>RES_hhdet_in_tess!H48</f>
        <v>0</v>
      </c>
      <c r="I447" s="99">
        <f>RES_hhdet_in_tess!I48</f>
        <v>0</v>
      </c>
      <c r="J447" s="99">
        <f>RES_hhdet_in_tess!J48</f>
        <v>0</v>
      </c>
      <c r="K447" s="99">
        <f>RES_hhdet_in_tess!K48</f>
        <v>4.2352862673808662</v>
      </c>
      <c r="L447" s="99">
        <f>RES_hhdet_in_tess!L48</f>
        <v>1.9223777852790629</v>
      </c>
      <c r="M447" s="99">
        <f>RES_hhdet_in_tess!M48</f>
        <v>2.1487135903520387</v>
      </c>
      <c r="N447" s="99">
        <f>RES_hhdet_in_tess!N48</f>
        <v>5.1319061231365106</v>
      </c>
      <c r="O447" s="99">
        <f>RES_hhdet_in_tess!O48</f>
        <v>3.2850490126882206</v>
      </c>
      <c r="P447" s="99">
        <f>RES_hhdet_in_tess!P48</f>
        <v>0</v>
      </c>
      <c r="Q447" s="99">
        <f>RES_hhdet_in_tess!Q48</f>
        <v>0</v>
      </c>
      <c r="R447" s="99">
        <f>RES_hhdet_in_tess!R48</f>
        <v>0</v>
      </c>
      <c r="S447" s="99">
        <f>RES_hhdet_in_tess!S48</f>
        <v>0</v>
      </c>
      <c r="T447" s="99">
        <f>RES_hhdet_in_tess!T48</f>
        <v>0</v>
      </c>
      <c r="U447" s="99">
        <f>RES_hhdet_in_tess!U48</f>
        <v>0</v>
      </c>
      <c r="V447" s="99">
        <f>RES_hhdet_in_tess!V48</f>
        <v>0</v>
      </c>
      <c r="W447" s="99">
        <f>RES_hhdet_in_tess!W48</f>
        <v>0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12.461294315607667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11.274063552478438</v>
      </c>
      <c r="L448" s="123">
        <v>10.774236172703956</v>
      </c>
      <c r="M448" s="123">
        <v>12.279762602402952</v>
      </c>
      <c r="N448" s="123">
        <v>11.184330702483887</v>
      </c>
      <c r="O448" s="123">
        <v>11.070688871407981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12.898404171185275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11.476623132707708</v>
      </c>
      <c r="L449" s="99">
        <v>10.332194483907251</v>
      </c>
      <c r="M449" s="99">
        <v>12.341993576310037</v>
      </c>
      <c r="N449" s="99">
        <v>11.023518397892987</v>
      </c>
      <c r="O449" s="99">
        <v>11.12840888414954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12.898442586665906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11.489393334260086</v>
      </c>
      <c r="L450" s="99">
        <v>10.344530332695021</v>
      </c>
      <c r="M450" s="99">
        <v>12.348260165672556</v>
      </c>
      <c r="N450" s="99">
        <v>11.012969143684874</v>
      </c>
      <c r="O450" s="99">
        <v>11.114437819774301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2.0174277047022788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2.0546142099745004</v>
      </c>
      <c r="L451" s="102">
        <v>1.6953279713313703</v>
      </c>
      <c r="M451" s="102">
        <v>2.4045410328020242</v>
      </c>
      <c r="N451" s="102">
        <v>1.6586238520677734</v>
      </c>
      <c r="O451" s="102">
        <v>1.6613194130626714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10.881014881963628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9.434779124285587</v>
      </c>
      <c r="L452" s="105">
        <v>8.6492023613636526</v>
      </c>
      <c r="M452" s="105">
        <v>9.9437191328705339</v>
      </c>
      <c r="N452" s="105">
        <v>9.3543452916171006</v>
      </c>
      <c r="O452" s="105">
        <v>9.4531184067116296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12.452213847909501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10.956486385226537</v>
      </c>
      <c r="L453" s="102">
        <v>11.539635205564451</v>
      </c>
      <c r="M453" s="102">
        <v>12.193633688260011</v>
      </c>
      <c r="N453" s="102">
        <v>11.454288669100848</v>
      </c>
      <c r="O453" s="102">
        <v>10.962046575564697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12.453022477964952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10.971169028125018</v>
      </c>
      <c r="L454" s="105">
        <v>11.558288007940986</v>
      </c>
      <c r="M454" s="105">
        <v>12.201286602730228</v>
      </c>
      <c r="N454" s="105">
        <v>11.457068695153142</v>
      </c>
      <c r="O454" s="105">
        <v>10.962562133797171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1.946610470492564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1.9572333845329641</v>
      </c>
      <c r="L455" s="99">
        <v>1.90475010128453</v>
      </c>
      <c r="M455" s="99">
        <v>2.3777365904589569</v>
      </c>
      <c r="N455" s="99">
        <v>1.7205738910932278</v>
      </c>
      <c r="O455" s="99">
        <v>1.6202561680586416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10.506412007472388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9.0139356435920543</v>
      </c>
      <c r="L456" s="99">
        <v>9.6535379066564548</v>
      </c>
      <c r="M456" s="99">
        <v>9.8235500122712711</v>
      </c>
      <c r="N456" s="99">
        <v>9.7364948040599124</v>
      </c>
      <c r="O456" s="99">
        <v>9.3423059657385323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6.781510992972887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5.3109146497767172</v>
      </c>
      <c r="L457" s="123">
        <v>5.0372189681272017</v>
      </c>
      <c r="M457" s="123">
        <v>4.9775867612826792</v>
      </c>
      <c r="N457" s="123">
        <v>4.326632693738282</v>
      </c>
      <c r="O457" s="123">
        <v>4.6581126176449157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6.6702182308505842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5.2139324219905827</v>
      </c>
      <c r="L458" s="99">
        <v>5.0718460819458695</v>
      </c>
      <c r="M458" s="99">
        <v>5.1118845945446525</v>
      </c>
      <c r="N458" s="99">
        <v>4.4019545027101037</v>
      </c>
      <c r="O458" s="99">
        <v>4.3485074165186361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6.8344314169556917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5.3790828189723152</v>
      </c>
      <c r="L459" s="110">
        <v>5.015825223330844</v>
      </c>
      <c r="M459" s="110">
        <v>4.9034119717280378</v>
      </c>
      <c r="N459" s="110">
        <v>4.2795930400310782</v>
      </c>
      <c r="O459" s="110">
        <v>4.8057416199648451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29.986822440246662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34.695489086842457</v>
      </c>
      <c r="L461" s="118">
        <f t="shared" si="239"/>
        <v>31.50943093552905</v>
      </c>
      <c r="M461" s="118">
        <f t="shared" si="239"/>
        <v>31.056442865967387</v>
      </c>
      <c r="N461" s="118">
        <f t="shared" si="239"/>
        <v>29.985056812742428</v>
      </c>
      <c r="O461" s="118">
        <f t="shared" si="239"/>
        <v>29.79602495858709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29.071003727865833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30.533516821940825</v>
      </c>
      <c r="L462" s="123">
        <f t="shared" si="242"/>
        <v>27.647679650795652</v>
      </c>
      <c r="M462" s="123">
        <f t="shared" si="242"/>
        <v>27.038163859724474</v>
      </c>
      <c r="N462" s="123">
        <f t="shared" si="242"/>
        <v>26.225949754258043</v>
      </c>
      <c r="O462" s="123">
        <f t="shared" si="242"/>
        <v>26.144499295036908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29.071003727865833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30.533516821940825</v>
      </c>
      <c r="L463" s="99">
        <v>27.647679650795652</v>
      </c>
      <c r="M463" s="99">
        <v>27.038163859724474</v>
      </c>
      <c r="N463" s="99">
        <v>26.225949754258043</v>
      </c>
      <c r="O463" s="99">
        <v>26.144499295036908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0.13331746813260278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3.3800995400281435</v>
      </c>
      <c r="L467" s="123">
        <v>3.1582311259682068</v>
      </c>
      <c r="M467" s="123">
        <v>3.3577216574464392</v>
      </c>
      <c r="N467" s="123">
        <v>3.1445146365694208</v>
      </c>
      <c r="O467" s="123">
        <v>3.1416134846850898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6.5707018972145503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5.5820556622918538</v>
      </c>
      <c r="L468" s="99">
        <v>4.9713309537051256</v>
      </c>
      <c r="M468" s="99">
        <v>5.8148952651046342</v>
      </c>
      <c r="N468" s="99">
        <v>5.0189344319228528</v>
      </c>
      <c r="O468" s="99">
        <v>4.8272909013915353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1.0277175277538486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0.99933323173500077</v>
      </c>
      <c r="L469" s="99">
        <v>0.8157063277979052</v>
      </c>
      <c r="M469" s="99">
        <v>1.1328926870638212</v>
      </c>
      <c r="N469" s="99">
        <v>0.75516038167474708</v>
      </c>
      <c r="O469" s="99">
        <v>0.72064858242270091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1.0277175277538486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0.99933323173500077</v>
      </c>
      <c r="L470" s="102">
        <v>0.8157063277979052</v>
      </c>
      <c r="M470" s="102">
        <v>1.1328926870638212</v>
      </c>
      <c r="N470" s="102">
        <v>0.75516038167474708</v>
      </c>
      <c r="O470" s="102">
        <v>0.72064858242270091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0.78250124424822587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0.78187272487349013</v>
      </c>
      <c r="L476" s="123">
        <v>0.7035201587651897</v>
      </c>
      <c r="M476" s="123">
        <v>0.66055734879647166</v>
      </c>
      <c r="N476" s="123">
        <v>0.61459242191496211</v>
      </c>
      <c r="O476" s="123">
        <v>0.50991217886509288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2.4281177809717698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1.8942358644184658</v>
      </c>
      <c r="L477" s="99">
        <v>1.8422115306205618</v>
      </c>
      <c r="M477" s="99">
        <v>1.8565354057789032</v>
      </c>
      <c r="N477" s="99">
        <v>1.5987028341036205</v>
      </c>
      <c r="O477" s="99">
        <v>1.5792919092255295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14442801</v>
      </c>
      <c r="C5" s="120">
        <v>14508800</v>
      </c>
      <c r="D5" s="120">
        <v>14551516</v>
      </c>
      <c r="E5" s="120">
        <v>14852321</v>
      </c>
      <c r="F5" s="120">
        <v>15065850</v>
      </c>
      <c r="G5" s="120">
        <v>14899849</v>
      </c>
      <c r="H5" s="120">
        <v>14353420</v>
      </c>
      <c r="I5" s="120">
        <v>13861494</v>
      </c>
      <c r="J5" s="120">
        <v>14221524</v>
      </c>
      <c r="K5" s="120">
        <v>14632500</v>
      </c>
      <c r="L5" s="120">
        <v>14867233</v>
      </c>
      <c r="M5" s="120">
        <v>15107142</v>
      </c>
      <c r="N5" s="120">
        <v>15389799</v>
      </c>
      <c r="O5" s="120">
        <v>15559758</v>
      </c>
      <c r="P5" s="120">
        <v>15831613</v>
      </c>
      <c r="Q5" s="120">
        <v>15875934</v>
      </c>
      <c r="R5" s="120">
        <v>15922356</v>
      </c>
      <c r="S5" s="120">
        <v>15893849</v>
      </c>
      <c r="T5" s="120">
        <v>15965509</v>
      </c>
      <c r="U5" s="120">
        <v>15767709</v>
      </c>
      <c r="V5" s="120">
        <v>15609280</v>
      </c>
      <c r="W5" s="120">
        <v>15168177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14442801</v>
      </c>
      <c r="C7" s="52">
        <v>14508800</v>
      </c>
      <c r="D7" s="52">
        <v>14551516</v>
      </c>
      <c r="E7" s="52">
        <v>14852321</v>
      </c>
      <c r="F7" s="52">
        <v>15065850</v>
      </c>
      <c r="G7" s="52">
        <v>14899849</v>
      </c>
      <c r="H7" s="52">
        <v>14353420</v>
      </c>
      <c r="I7" s="52">
        <v>13861494</v>
      </c>
      <c r="J7" s="52">
        <v>14221524</v>
      </c>
      <c r="K7" s="52">
        <v>14632500</v>
      </c>
      <c r="L7" s="52">
        <v>14867233</v>
      </c>
      <c r="M7" s="52">
        <v>15107142</v>
      </c>
      <c r="N7" s="52">
        <v>15389799</v>
      </c>
      <c r="O7" s="52">
        <v>15559758</v>
      </c>
      <c r="P7" s="52">
        <v>15831613</v>
      </c>
      <c r="Q7" s="52">
        <v>15875934</v>
      </c>
      <c r="R7" s="52">
        <v>15922356</v>
      </c>
      <c r="S7" s="52">
        <v>15893849</v>
      </c>
      <c r="T7" s="52">
        <v>15965509</v>
      </c>
      <c r="U7" s="52">
        <v>15767709</v>
      </c>
      <c r="V7" s="52">
        <v>15609280</v>
      </c>
      <c r="W7" s="52">
        <v>15168177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1276742</v>
      </c>
      <c r="C9" s="52">
        <v>1422373</v>
      </c>
      <c r="D9" s="52">
        <v>1810877</v>
      </c>
      <c r="E9" s="52">
        <v>2377197</v>
      </c>
      <c r="F9" s="52">
        <v>2737240</v>
      </c>
      <c r="G9" s="52">
        <v>3020516</v>
      </c>
      <c r="H9" s="52">
        <v>3120102</v>
      </c>
      <c r="I9" s="52">
        <v>3244678</v>
      </c>
      <c r="J9" s="52">
        <v>3680648</v>
      </c>
      <c r="K9" s="52">
        <v>4300808</v>
      </c>
      <c r="L9" s="52">
        <v>4512201</v>
      </c>
      <c r="M9" s="52">
        <v>4710245</v>
      </c>
      <c r="N9" s="52">
        <v>5117718</v>
      </c>
      <c r="O9" s="52">
        <v>5560478</v>
      </c>
      <c r="P9" s="52">
        <v>5862404</v>
      </c>
      <c r="Q9" s="52">
        <v>5997704</v>
      </c>
      <c r="R9" s="52">
        <v>6177272</v>
      </c>
      <c r="S9" s="52">
        <v>6259929</v>
      </c>
      <c r="T9" s="52">
        <v>6652402</v>
      </c>
      <c r="U9" s="52">
        <v>6906496</v>
      </c>
      <c r="V9" s="52">
        <v>7082811</v>
      </c>
      <c r="W9" s="52">
        <v>7000242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12504450</v>
      </c>
      <c r="C11" s="52">
        <v>12594911</v>
      </c>
      <c r="D11" s="52">
        <v>12519976</v>
      </c>
      <c r="E11" s="52">
        <v>12522361</v>
      </c>
      <c r="F11" s="52">
        <v>12269675</v>
      </c>
      <c r="G11" s="52">
        <v>12496547</v>
      </c>
      <c r="H11" s="52">
        <v>12584623</v>
      </c>
      <c r="I11" s="52">
        <v>12937366</v>
      </c>
      <c r="J11" s="52">
        <v>13219880</v>
      </c>
      <c r="K11" s="52">
        <v>13659144</v>
      </c>
      <c r="L11" s="52">
        <v>13984386</v>
      </c>
      <c r="M11" s="52">
        <v>14159523</v>
      </c>
      <c r="N11" s="52">
        <v>14499333</v>
      </c>
      <c r="O11" s="52">
        <v>14720372</v>
      </c>
      <c r="P11" s="52">
        <v>15178956</v>
      </c>
      <c r="Q11" s="52">
        <v>15380524</v>
      </c>
      <c r="R11" s="52">
        <v>15484683</v>
      </c>
      <c r="S11" s="52">
        <v>15498110</v>
      </c>
      <c r="T11" s="52">
        <v>15507276</v>
      </c>
      <c r="U11" s="52">
        <v>15354395</v>
      </c>
      <c r="V11" s="52">
        <v>15191720</v>
      </c>
      <c r="W11" s="52">
        <v>14809867</v>
      </c>
      <c r="DA11" s="63" t="s">
        <v>1086</v>
      </c>
    </row>
    <row r="12" spans="1:105" ht="12" customHeight="1" x14ac:dyDescent="0.25">
      <c r="A12" s="97" t="s">
        <v>133</v>
      </c>
      <c r="B12" s="52">
        <v>2226</v>
      </c>
      <c r="C12" s="52">
        <v>2568</v>
      </c>
      <c r="D12" s="52">
        <v>2683</v>
      </c>
      <c r="E12" s="52">
        <v>3274</v>
      </c>
      <c r="F12" s="52">
        <v>3145</v>
      </c>
      <c r="G12" s="52">
        <v>5063</v>
      </c>
      <c r="H12" s="52">
        <v>6404</v>
      </c>
      <c r="I12" s="52">
        <v>10628</v>
      </c>
      <c r="J12" s="52">
        <v>13669</v>
      </c>
      <c r="K12" s="52">
        <v>19274</v>
      </c>
      <c r="L12" s="52">
        <v>30330</v>
      </c>
      <c r="M12" s="52">
        <v>29802</v>
      </c>
      <c r="N12" s="52">
        <v>38066</v>
      </c>
      <c r="O12" s="52">
        <v>46183</v>
      </c>
      <c r="P12" s="52">
        <v>49917</v>
      </c>
      <c r="Q12" s="52">
        <v>57283</v>
      </c>
      <c r="R12" s="52">
        <v>62178</v>
      </c>
      <c r="S12" s="52">
        <v>65024</v>
      </c>
      <c r="T12" s="52">
        <v>67801</v>
      </c>
      <c r="U12" s="52">
        <v>71580</v>
      </c>
      <c r="V12" s="52">
        <v>81428</v>
      </c>
      <c r="W12" s="52">
        <v>94889</v>
      </c>
      <c r="DA12" s="63" t="s">
        <v>1087</v>
      </c>
    </row>
    <row r="13" spans="1:105" ht="12" customHeight="1" x14ac:dyDescent="0.25">
      <c r="A13" s="97" t="s">
        <v>122</v>
      </c>
      <c r="B13" s="52">
        <v>1901743</v>
      </c>
      <c r="C13" s="52">
        <v>1874627</v>
      </c>
      <c r="D13" s="52">
        <v>1985417</v>
      </c>
      <c r="E13" s="52">
        <v>2267789</v>
      </c>
      <c r="F13" s="52">
        <v>2715075</v>
      </c>
      <c r="G13" s="52">
        <v>2327827</v>
      </c>
      <c r="H13" s="52">
        <v>1706079</v>
      </c>
      <c r="I13" s="52">
        <v>884044</v>
      </c>
      <c r="J13" s="52">
        <v>917745</v>
      </c>
      <c r="K13" s="52">
        <v>869652</v>
      </c>
      <c r="L13" s="52">
        <v>752525</v>
      </c>
      <c r="M13" s="52">
        <v>788275</v>
      </c>
      <c r="N13" s="52">
        <v>688762</v>
      </c>
      <c r="O13" s="52">
        <v>647211</v>
      </c>
      <c r="P13" s="52">
        <v>516923</v>
      </c>
      <c r="Q13" s="52">
        <v>369931</v>
      </c>
      <c r="R13" s="52">
        <v>315500</v>
      </c>
      <c r="S13" s="52">
        <v>278284</v>
      </c>
      <c r="T13" s="52">
        <v>305666</v>
      </c>
      <c r="U13" s="52">
        <v>234766</v>
      </c>
      <c r="V13" s="52">
        <v>217695</v>
      </c>
      <c r="W13" s="52">
        <v>169258</v>
      </c>
      <c r="DA13" s="63" t="s">
        <v>1088</v>
      </c>
    </row>
    <row r="14" spans="1:105" ht="12" customHeight="1" x14ac:dyDescent="0.25">
      <c r="A14" s="97" t="s">
        <v>121</v>
      </c>
      <c r="B14" s="52">
        <v>34382</v>
      </c>
      <c r="C14" s="52">
        <v>36694</v>
      </c>
      <c r="D14" s="52">
        <v>43440</v>
      </c>
      <c r="E14" s="52">
        <v>58897</v>
      </c>
      <c r="F14" s="52">
        <v>77955</v>
      </c>
      <c r="G14" s="52">
        <v>70412</v>
      </c>
      <c r="H14" s="52">
        <v>56314</v>
      </c>
      <c r="I14" s="52">
        <v>29456</v>
      </c>
      <c r="J14" s="52">
        <v>70230</v>
      </c>
      <c r="K14" s="52">
        <v>84430</v>
      </c>
      <c r="L14" s="52">
        <v>99992</v>
      </c>
      <c r="M14" s="52">
        <v>129542</v>
      </c>
      <c r="N14" s="52">
        <v>163638</v>
      </c>
      <c r="O14" s="52">
        <v>145992</v>
      </c>
      <c r="P14" s="52">
        <v>85817</v>
      </c>
      <c r="Q14" s="52">
        <v>68196</v>
      </c>
      <c r="R14" s="52">
        <v>59995</v>
      </c>
      <c r="S14" s="52">
        <v>52431</v>
      </c>
      <c r="T14" s="52">
        <v>84766</v>
      </c>
      <c r="U14" s="52">
        <v>106968</v>
      </c>
      <c r="V14" s="52">
        <v>118437</v>
      </c>
      <c r="W14" s="52">
        <v>94163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13917834</v>
      </c>
      <c r="C16" s="52">
        <v>13881041</v>
      </c>
      <c r="D16" s="52">
        <v>13798525</v>
      </c>
      <c r="E16" s="52">
        <v>13809650</v>
      </c>
      <c r="F16" s="52">
        <v>13616324</v>
      </c>
      <c r="G16" s="52">
        <v>13791156</v>
      </c>
      <c r="H16" s="52">
        <v>13473350</v>
      </c>
      <c r="I16" s="52">
        <v>13289709</v>
      </c>
      <c r="J16" s="52">
        <v>13299204</v>
      </c>
      <c r="K16" s="52">
        <v>13741595</v>
      </c>
      <c r="L16" s="52">
        <v>14292649</v>
      </c>
      <c r="M16" s="52">
        <v>14775541</v>
      </c>
      <c r="N16" s="52">
        <v>14979179</v>
      </c>
      <c r="O16" s="52">
        <v>15010554</v>
      </c>
      <c r="P16" s="52">
        <v>15424835</v>
      </c>
      <c r="Q16" s="52">
        <v>15485788</v>
      </c>
      <c r="R16" s="52">
        <v>15545917</v>
      </c>
      <c r="S16" s="52">
        <v>15511628</v>
      </c>
      <c r="T16" s="52">
        <v>15531724</v>
      </c>
      <c r="U16" s="52">
        <v>15371644</v>
      </c>
      <c r="V16" s="52">
        <v>15197309</v>
      </c>
      <c r="W16" s="52">
        <v>14759015</v>
      </c>
      <c r="DA16" s="63" t="s">
        <v>1090</v>
      </c>
    </row>
    <row r="17" spans="1:105" ht="12" customHeight="1" x14ac:dyDescent="0.25">
      <c r="A17" s="109" t="s">
        <v>120</v>
      </c>
      <c r="B17" s="36">
        <v>524967</v>
      </c>
      <c r="C17" s="36">
        <v>627759</v>
      </c>
      <c r="D17" s="36">
        <v>752991</v>
      </c>
      <c r="E17" s="36">
        <v>1042671</v>
      </c>
      <c r="F17" s="36">
        <v>1449526</v>
      </c>
      <c r="G17" s="36">
        <v>1108693</v>
      </c>
      <c r="H17" s="36">
        <v>880070</v>
      </c>
      <c r="I17" s="36">
        <v>571785</v>
      </c>
      <c r="J17" s="36">
        <v>922320</v>
      </c>
      <c r="K17" s="36">
        <v>890905</v>
      </c>
      <c r="L17" s="36">
        <v>574584</v>
      </c>
      <c r="M17" s="36">
        <v>331601</v>
      </c>
      <c r="N17" s="36">
        <v>410620</v>
      </c>
      <c r="O17" s="36">
        <v>549204</v>
      </c>
      <c r="P17" s="36">
        <v>406778</v>
      </c>
      <c r="Q17" s="36">
        <v>390146</v>
      </c>
      <c r="R17" s="36">
        <v>376439</v>
      </c>
      <c r="S17" s="36">
        <v>382221</v>
      </c>
      <c r="T17" s="36">
        <v>433785</v>
      </c>
      <c r="U17" s="36">
        <v>396065</v>
      </c>
      <c r="V17" s="36">
        <v>411971</v>
      </c>
      <c r="W17" s="36">
        <v>409162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1128344</v>
      </c>
      <c r="D21" s="52">
        <v>1128636</v>
      </c>
      <c r="E21" s="52">
        <v>1130670</v>
      </c>
      <c r="F21" s="52">
        <v>1136235</v>
      </c>
      <c r="G21" s="52">
        <v>1147343</v>
      </c>
      <c r="H21" s="52">
        <v>1165896</v>
      </c>
      <c r="I21" s="52">
        <v>1193346</v>
      </c>
      <c r="J21" s="52">
        <v>1230692</v>
      </c>
      <c r="K21" s="52">
        <v>1279167</v>
      </c>
      <c r="L21" s="52">
        <v>1340917</v>
      </c>
      <c r="M21" s="52">
        <v>1418344</v>
      </c>
      <c r="N21" s="52">
        <v>1513835</v>
      </c>
      <c r="O21" s="52">
        <v>1404127</v>
      </c>
      <c r="P21" s="52">
        <v>640462</v>
      </c>
      <c r="Q21" s="52">
        <v>804686</v>
      </c>
      <c r="R21" s="52">
        <v>995641</v>
      </c>
      <c r="S21" s="52">
        <v>1214581</v>
      </c>
      <c r="T21" s="52">
        <v>1224888</v>
      </c>
      <c r="U21" s="52">
        <v>1241241</v>
      </c>
      <c r="V21" s="52">
        <v>1207904</v>
      </c>
      <c r="W21" s="52">
        <v>1186393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199491</v>
      </c>
      <c r="D23" s="52">
        <v>200165</v>
      </c>
      <c r="E23" s="52">
        <v>205361</v>
      </c>
      <c r="F23" s="52">
        <v>254667</v>
      </c>
      <c r="G23" s="52">
        <v>492032</v>
      </c>
      <c r="H23" s="52">
        <v>413087</v>
      </c>
      <c r="I23" s="52">
        <v>339696</v>
      </c>
      <c r="J23" s="52">
        <v>336505</v>
      </c>
      <c r="K23" s="52">
        <v>495451</v>
      </c>
      <c r="L23" s="52">
        <v>822006</v>
      </c>
      <c r="M23" s="52">
        <v>818448</v>
      </c>
      <c r="N23" s="52">
        <v>618532</v>
      </c>
      <c r="O23" s="52">
        <v>978268</v>
      </c>
      <c r="P23" s="52">
        <v>579363</v>
      </c>
      <c r="Q23" s="52">
        <v>699598</v>
      </c>
      <c r="R23" s="52">
        <v>818223</v>
      </c>
      <c r="S23" s="52">
        <v>1019360</v>
      </c>
      <c r="T23" s="52">
        <v>1052216</v>
      </c>
      <c r="U23" s="52">
        <v>1120956</v>
      </c>
      <c r="V23" s="52">
        <v>1360917</v>
      </c>
      <c r="W23" s="52">
        <v>1172209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976910</v>
      </c>
      <c r="D25" s="52">
        <v>977171</v>
      </c>
      <c r="E25" s="52">
        <v>978953</v>
      </c>
      <c r="F25" s="52">
        <v>983645</v>
      </c>
      <c r="G25" s="52">
        <v>992590</v>
      </c>
      <c r="H25" s="52">
        <v>1007054</v>
      </c>
      <c r="I25" s="52">
        <v>1177563</v>
      </c>
      <c r="J25" s="52">
        <v>1222250</v>
      </c>
      <c r="K25" s="52">
        <v>1264917</v>
      </c>
      <c r="L25" s="52">
        <v>1319471</v>
      </c>
      <c r="M25" s="52">
        <v>1352043</v>
      </c>
      <c r="N25" s="52">
        <v>1480696</v>
      </c>
      <c r="O25" s="52">
        <v>1398564</v>
      </c>
      <c r="P25" s="52">
        <v>634326</v>
      </c>
      <c r="Q25" s="52">
        <v>796779</v>
      </c>
      <c r="R25" s="52">
        <v>989262</v>
      </c>
      <c r="S25" s="52">
        <v>1205460</v>
      </c>
      <c r="T25" s="52">
        <v>1192006</v>
      </c>
      <c r="U25" s="52">
        <v>1210524</v>
      </c>
      <c r="V25" s="52">
        <v>1194028</v>
      </c>
      <c r="W25" s="52">
        <v>1181472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174</v>
      </c>
      <c r="D26" s="52">
        <v>174</v>
      </c>
      <c r="E26" s="52">
        <v>175</v>
      </c>
      <c r="F26" s="52">
        <v>176</v>
      </c>
      <c r="G26" s="52">
        <v>181</v>
      </c>
      <c r="H26" s="52">
        <v>188</v>
      </c>
      <c r="I26" s="52">
        <v>244</v>
      </c>
      <c r="J26" s="52">
        <v>303</v>
      </c>
      <c r="K26" s="52">
        <v>369</v>
      </c>
      <c r="L26" s="52">
        <v>459</v>
      </c>
      <c r="M26" s="52">
        <v>528</v>
      </c>
      <c r="N26" s="52">
        <v>758</v>
      </c>
      <c r="O26" s="52">
        <v>1111</v>
      </c>
      <c r="P26" s="52">
        <v>966</v>
      </c>
      <c r="Q26" s="52">
        <v>1338</v>
      </c>
      <c r="R26" s="52">
        <v>1781</v>
      </c>
      <c r="S26" s="52">
        <v>2400</v>
      </c>
      <c r="T26" s="52">
        <v>2884</v>
      </c>
      <c r="U26" s="52">
        <v>3276</v>
      </c>
      <c r="V26" s="52">
        <v>3761</v>
      </c>
      <c r="W26" s="52">
        <v>3972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297147</v>
      </c>
      <c r="D27" s="52">
        <v>297675</v>
      </c>
      <c r="E27" s="52">
        <v>301637</v>
      </c>
      <c r="F27" s="52">
        <v>313893</v>
      </c>
      <c r="G27" s="52">
        <v>387248</v>
      </c>
      <c r="H27" s="52">
        <v>621749</v>
      </c>
      <c r="I27" s="52">
        <v>822036</v>
      </c>
      <c r="J27" s="52">
        <v>56037</v>
      </c>
      <c r="K27" s="52">
        <v>93039</v>
      </c>
      <c r="L27" s="52">
        <v>140091</v>
      </c>
      <c r="M27" s="52">
        <v>349104</v>
      </c>
      <c r="N27" s="52">
        <v>260465</v>
      </c>
      <c r="O27" s="52">
        <v>41551</v>
      </c>
      <c r="P27" s="52">
        <v>130288</v>
      </c>
      <c r="Q27" s="52">
        <v>146992</v>
      </c>
      <c r="R27" s="52">
        <v>54431</v>
      </c>
      <c r="S27" s="52">
        <v>37216</v>
      </c>
      <c r="T27" s="52">
        <v>60868</v>
      </c>
      <c r="U27" s="52">
        <v>165607</v>
      </c>
      <c r="V27" s="52">
        <v>53399</v>
      </c>
      <c r="W27" s="52">
        <v>48437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5372</v>
      </c>
      <c r="D28" s="52">
        <v>5387</v>
      </c>
      <c r="E28" s="52">
        <v>5502</v>
      </c>
      <c r="F28" s="52">
        <v>5863</v>
      </c>
      <c r="G28" s="52">
        <v>7543</v>
      </c>
      <c r="H28" s="52">
        <v>14098</v>
      </c>
      <c r="I28" s="52">
        <v>26858</v>
      </c>
      <c r="J28" s="52">
        <v>1838</v>
      </c>
      <c r="K28" s="52">
        <v>3128</v>
      </c>
      <c r="L28" s="52">
        <v>5168</v>
      </c>
      <c r="M28" s="52">
        <v>13653</v>
      </c>
      <c r="N28" s="52">
        <v>12317</v>
      </c>
      <c r="O28" s="52">
        <v>17646</v>
      </c>
      <c r="P28" s="52">
        <v>60175</v>
      </c>
      <c r="Q28" s="52">
        <v>17621</v>
      </c>
      <c r="R28" s="52">
        <v>8201</v>
      </c>
      <c r="S28" s="52">
        <v>7564</v>
      </c>
      <c r="T28" s="52">
        <v>11852</v>
      </c>
      <c r="U28" s="52">
        <v>25677</v>
      </c>
      <c r="V28" s="52">
        <v>15699</v>
      </c>
      <c r="W28" s="52">
        <v>24274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2174662</v>
      </c>
      <c r="D30" s="52">
        <v>2178837</v>
      </c>
      <c r="E30" s="52">
        <v>2207984</v>
      </c>
      <c r="F30" s="52">
        <v>2286991</v>
      </c>
      <c r="G30" s="52">
        <v>2441377</v>
      </c>
      <c r="H30" s="52">
        <v>2696943</v>
      </c>
      <c r="I30" s="52">
        <v>1778067</v>
      </c>
      <c r="J30" s="52">
        <v>1805165</v>
      </c>
      <c r="K30" s="52">
        <v>2149695</v>
      </c>
      <c r="L30" s="52">
        <v>2184595</v>
      </c>
      <c r="M30" s="52">
        <v>2262392</v>
      </c>
      <c r="N30" s="52">
        <v>2349785</v>
      </c>
      <c r="O30" s="52">
        <v>2366750</v>
      </c>
      <c r="P30" s="52">
        <v>1679068</v>
      </c>
      <c r="Q30" s="52">
        <v>2017618</v>
      </c>
      <c r="R30" s="52">
        <v>2387040</v>
      </c>
      <c r="S30" s="52">
        <v>2716777</v>
      </c>
      <c r="T30" s="52">
        <v>2702223</v>
      </c>
      <c r="U30" s="52">
        <v>2638426</v>
      </c>
      <c r="V30" s="52">
        <v>2401149</v>
      </c>
      <c r="W30" s="52">
        <v>2238573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82026</v>
      </c>
      <c r="D31" s="36">
        <v>82387</v>
      </c>
      <c r="E31" s="36">
        <v>84959</v>
      </c>
      <c r="F31" s="36">
        <v>92454</v>
      </c>
      <c r="G31" s="36">
        <v>385735</v>
      </c>
      <c r="H31" s="36">
        <v>572371</v>
      </c>
      <c r="I31" s="36">
        <v>492793</v>
      </c>
      <c r="J31" s="36">
        <v>8083</v>
      </c>
      <c r="K31" s="36">
        <v>58997</v>
      </c>
      <c r="L31" s="36">
        <v>335779</v>
      </c>
      <c r="M31" s="36">
        <v>528028</v>
      </c>
      <c r="N31" s="36">
        <v>1830</v>
      </c>
      <c r="O31" s="36">
        <v>6764</v>
      </c>
      <c r="P31" s="36">
        <v>324880</v>
      </c>
      <c r="Q31" s="36">
        <v>81955</v>
      </c>
      <c r="R31" s="36">
        <v>145449</v>
      </c>
      <c r="S31" s="36">
        <v>7814</v>
      </c>
      <c r="T31" s="36">
        <v>17878</v>
      </c>
      <c r="U31" s="36">
        <v>170010</v>
      </c>
      <c r="V31" s="36">
        <v>18945</v>
      </c>
      <c r="W31" s="36">
        <v>32508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1194343</v>
      </c>
      <c r="D35" s="52">
        <v>1171352</v>
      </c>
      <c r="E35" s="52">
        <v>1431475</v>
      </c>
      <c r="F35" s="52">
        <v>1349764</v>
      </c>
      <c r="G35" s="52">
        <v>981342</v>
      </c>
      <c r="H35" s="52">
        <v>619467</v>
      </c>
      <c r="I35" s="52">
        <v>701420</v>
      </c>
      <c r="J35" s="52">
        <v>1590722</v>
      </c>
      <c r="K35" s="52">
        <v>1690143</v>
      </c>
      <c r="L35" s="52">
        <v>1575650</v>
      </c>
      <c r="M35" s="52">
        <v>1658253</v>
      </c>
      <c r="N35" s="52">
        <v>1796492</v>
      </c>
      <c r="O35" s="52">
        <v>1574086</v>
      </c>
      <c r="P35" s="52">
        <v>912317</v>
      </c>
      <c r="Q35" s="52">
        <v>849007</v>
      </c>
      <c r="R35" s="52">
        <v>1042063</v>
      </c>
      <c r="S35" s="52">
        <v>1186074</v>
      </c>
      <c r="T35" s="52">
        <v>1296548</v>
      </c>
      <c r="U35" s="52">
        <v>1043441</v>
      </c>
      <c r="V35" s="52">
        <v>1049475</v>
      </c>
      <c r="W35" s="52">
        <v>745290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345122</v>
      </c>
      <c r="D37" s="52">
        <v>588669</v>
      </c>
      <c r="E37" s="52">
        <v>771681</v>
      </c>
      <c r="F37" s="52">
        <v>614710</v>
      </c>
      <c r="G37" s="52">
        <v>775308</v>
      </c>
      <c r="H37" s="52">
        <v>512673</v>
      </c>
      <c r="I37" s="52">
        <v>464272</v>
      </c>
      <c r="J37" s="52">
        <v>772475</v>
      </c>
      <c r="K37" s="52">
        <v>1115611</v>
      </c>
      <c r="L37" s="52">
        <v>1033399</v>
      </c>
      <c r="M37" s="52">
        <v>1016492</v>
      </c>
      <c r="N37" s="52">
        <v>1026005</v>
      </c>
      <c r="O37" s="52">
        <v>1421028</v>
      </c>
      <c r="P37" s="52">
        <v>881289</v>
      </c>
      <c r="Q37" s="52">
        <v>834898</v>
      </c>
      <c r="R37" s="52">
        <v>997791</v>
      </c>
      <c r="S37" s="52">
        <v>1102017</v>
      </c>
      <c r="T37" s="52">
        <v>1444689</v>
      </c>
      <c r="U37" s="52">
        <v>1375050</v>
      </c>
      <c r="V37" s="52">
        <v>1537232</v>
      </c>
      <c r="W37" s="52">
        <v>1089640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1067371</v>
      </c>
      <c r="D39" s="52">
        <v>902236</v>
      </c>
      <c r="E39" s="52">
        <v>981338</v>
      </c>
      <c r="F39" s="52">
        <v>730959</v>
      </c>
      <c r="G39" s="52">
        <v>1219462</v>
      </c>
      <c r="H39" s="52">
        <v>1095130</v>
      </c>
      <c r="I39" s="52">
        <v>1530306</v>
      </c>
      <c r="J39" s="52">
        <v>1504764</v>
      </c>
      <c r="K39" s="52">
        <v>1704181</v>
      </c>
      <c r="L39" s="52">
        <v>1644713</v>
      </c>
      <c r="M39" s="52">
        <v>1527180</v>
      </c>
      <c r="N39" s="52">
        <v>1820506</v>
      </c>
      <c r="O39" s="52">
        <v>1619603</v>
      </c>
      <c r="P39" s="52">
        <v>1092910</v>
      </c>
      <c r="Q39" s="52">
        <v>998347</v>
      </c>
      <c r="R39" s="52">
        <v>1093421</v>
      </c>
      <c r="S39" s="52">
        <v>1218887</v>
      </c>
      <c r="T39" s="52">
        <v>1201172</v>
      </c>
      <c r="U39" s="52">
        <v>1057643</v>
      </c>
      <c r="V39" s="52">
        <v>1031353</v>
      </c>
      <c r="W39" s="52">
        <v>799619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516</v>
      </c>
      <c r="D40" s="52">
        <v>289</v>
      </c>
      <c r="E40" s="52">
        <v>766</v>
      </c>
      <c r="F40" s="52">
        <v>47</v>
      </c>
      <c r="G40" s="52">
        <v>2099</v>
      </c>
      <c r="H40" s="52">
        <v>1529</v>
      </c>
      <c r="I40" s="52">
        <v>4468</v>
      </c>
      <c r="J40" s="52">
        <v>3344</v>
      </c>
      <c r="K40" s="52">
        <v>5974</v>
      </c>
      <c r="L40" s="52">
        <v>11515</v>
      </c>
      <c r="M40" s="52">
        <v>0</v>
      </c>
      <c r="N40" s="52">
        <v>9022</v>
      </c>
      <c r="O40" s="52">
        <v>9228</v>
      </c>
      <c r="P40" s="52">
        <v>4700</v>
      </c>
      <c r="Q40" s="52">
        <v>8704</v>
      </c>
      <c r="R40" s="52">
        <v>6676</v>
      </c>
      <c r="S40" s="52">
        <v>5246</v>
      </c>
      <c r="T40" s="52">
        <v>5661</v>
      </c>
      <c r="U40" s="52">
        <v>7055</v>
      </c>
      <c r="V40" s="52">
        <v>13609</v>
      </c>
      <c r="W40" s="52">
        <v>17433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270031</v>
      </c>
      <c r="D41" s="52">
        <v>408465</v>
      </c>
      <c r="E41" s="52">
        <v>584009</v>
      </c>
      <c r="F41" s="52">
        <v>761179</v>
      </c>
      <c r="G41" s="52">
        <v>0</v>
      </c>
      <c r="H41" s="52">
        <v>1</v>
      </c>
      <c r="I41" s="52">
        <v>1</v>
      </c>
      <c r="J41" s="52">
        <v>89738</v>
      </c>
      <c r="K41" s="52">
        <v>44946</v>
      </c>
      <c r="L41" s="52">
        <v>22964</v>
      </c>
      <c r="M41" s="52">
        <v>384854</v>
      </c>
      <c r="N41" s="52">
        <v>160952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88250</v>
      </c>
      <c r="U41" s="52">
        <v>94707</v>
      </c>
      <c r="V41" s="52">
        <v>36328</v>
      </c>
      <c r="W41" s="52">
        <v>0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7684</v>
      </c>
      <c r="D42" s="52">
        <v>12133</v>
      </c>
      <c r="E42" s="52">
        <v>20959</v>
      </c>
      <c r="F42" s="52">
        <v>24921</v>
      </c>
      <c r="G42" s="52">
        <v>0</v>
      </c>
      <c r="H42" s="52">
        <v>0</v>
      </c>
      <c r="I42" s="52">
        <v>0</v>
      </c>
      <c r="J42" s="52">
        <v>42612</v>
      </c>
      <c r="K42" s="52">
        <v>17328</v>
      </c>
      <c r="L42" s="52">
        <v>20730</v>
      </c>
      <c r="M42" s="52">
        <v>43203</v>
      </c>
      <c r="N42" s="52">
        <v>46413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44187</v>
      </c>
      <c r="U42" s="52">
        <v>47879</v>
      </c>
      <c r="V42" s="52">
        <v>27168</v>
      </c>
      <c r="W42" s="52">
        <v>0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2137869</v>
      </c>
      <c r="D44" s="52">
        <v>2096321</v>
      </c>
      <c r="E44" s="52">
        <v>2219109</v>
      </c>
      <c r="F44" s="52">
        <v>2093665</v>
      </c>
      <c r="G44" s="52">
        <v>2616209</v>
      </c>
      <c r="H44" s="52">
        <v>2379137</v>
      </c>
      <c r="I44" s="52">
        <v>1594426</v>
      </c>
      <c r="J44" s="52">
        <v>1814660</v>
      </c>
      <c r="K44" s="52">
        <v>2592086</v>
      </c>
      <c r="L44" s="52">
        <v>2735649</v>
      </c>
      <c r="M44" s="52">
        <v>2745284</v>
      </c>
      <c r="N44" s="52">
        <v>2553423</v>
      </c>
      <c r="O44" s="52">
        <v>2398125</v>
      </c>
      <c r="P44" s="52">
        <v>2093349</v>
      </c>
      <c r="Q44" s="52">
        <v>2078571</v>
      </c>
      <c r="R44" s="52">
        <v>2447169</v>
      </c>
      <c r="S44" s="52">
        <v>2682488</v>
      </c>
      <c r="T44" s="52">
        <v>2722319</v>
      </c>
      <c r="U44" s="52">
        <v>2478346</v>
      </c>
      <c r="V44" s="52">
        <v>2226814</v>
      </c>
      <c r="W44" s="52">
        <v>1800279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184818</v>
      </c>
      <c r="D45" s="36">
        <v>207619</v>
      </c>
      <c r="E45" s="36">
        <v>374639</v>
      </c>
      <c r="F45" s="36">
        <v>499309</v>
      </c>
      <c r="G45" s="36">
        <v>44902</v>
      </c>
      <c r="H45" s="36">
        <v>343748</v>
      </c>
      <c r="I45" s="36">
        <v>184508</v>
      </c>
      <c r="J45" s="36">
        <v>358618</v>
      </c>
      <c r="K45" s="36">
        <v>27582</v>
      </c>
      <c r="L45" s="36">
        <v>19458</v>
      </c>
      <c r="M45" s="36">
        <v>285045</v>
      </c>
      <c r="N45" s="36">
        <v>80849</v>
      </c>
      <c r="O45" s="36">
        <v>145348</v>
      </c>
      <c r="P45" s="36">
        <v>182454</v>
      </c>
      <c r="Q45" s="36">
        <v>65323</v>
      </c>
      <c r="R45" s="36">
        <v>131742</v>
      </c>
      <c r="S45" s="36">
        <v>13596</v>
      </c>
      <c r="T45" s="36">
        <v>69442</v>
      </c>
      <c r="U45" s="36">
        <v>132290</v>
      </c>
      <c r="V45" s="36">
        <v>34851</v>
      </c>
      <c r="W45" s="36">
        <v>29699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376772</v>
      </c>
      <c r="D49" s="52">
        <v>338859</v>
      </c>
      <c r="E49" s="52">
        <v>429940</v>
      </c>
      <c r="F49" s="52">
        <v>499213</v>
      </c>
      <c r="G49" s="52">
        <v>394746</v>
      </c>
      <c r="H49" s="52">
        <v>235799</v>
      </c>
      <c r="I49" s="52">
        <v>265305</v>
      </c>
      <c r="J49" s="52">
        <v>614215</v>
      </c>
      <c r="K49" s="52">
        <v>608328</v>
      </c>
      <c r="L49" s="52">
        <v>495102</v>
      </c>
      <c r="M49" s="52">
        <v>550970</v>
      </c>
      <c r="N49" s="52">
        <v>538115</v>
      </c>
      <c r="O49" s="52">
        <v>487516</v>
      </c>
      <c r="P49" s="52">
        <v>582111</v>
      </c>
      <c r="Q49" s="52">
        <v>383684</v>
      </c>
      <c r="R49" s="52">
        <v>368440</v>
      </c>
      <c r="S49" s="52">
        <v>329906</v>
      </c>
      <c r="T49" s="52">
        <v>380386</v>
      </c>
      <c r="U49" s="52">
        <v>286077</v>
      </c>
      <c r="V49" s="52">
        <v>290301</v>
      </c>
      <c r="W49" s="52">
        <v>194237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99041</v>
      </c>
      <c r="D51" s="52">
        <v>240439</v>
      </c>
      <c r="E51" s="52">
        <v>340970</v>
      </c>
      <c r="F51" s="52">
        <v>216723</v>
      </c>
      <c r="G51" s="52">
        <v>164951</v>
      </c>
      <c r="H51" s="52">
        <v>111472</v>
      </c>
      <c r="I51" s="52">
        <v>156166</v>
      </c>
      <c r="J51" s="52">
        <v>415729</v>
      </c>
      <c r="K51" s="52">
        <v>313822</v>
      </c>
      <c r="L51" s="52">
        <v>149180</v>
      </c>
      <c r="M51" s="52">
        <v>169514</v>
      </c>
      <c r="N51" s="52">
        <v>255083</v>
      </c>
      <c r="O51" s="52">
        <v>253526</v>
      </c>
      <c r="P51" s="52">
        <v>109477</v>
      </c>
      <c r="Q51" s="52">
        <v>63763</v>
      </c>
      <c r="R51" s="52">
        <v>165237</v>
      </c>
      <c r="S51" s="52">
        <v>145788</v>
      </c>
      <c r="T51" s="52">
        <v>330348</v>
      </c>
      <c r="U51" s="52">
        <v>167319</v>
      </c>
      <c r="V51" s="52">
        <v>154794</v>
      </c>
      <c r="W51" s="52">
        <v>29191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289023</v>
      </c>
      <c r="D53" s="52">
        <v>217115</v>
      </c>
      <c r="E53" s="52">
        <v>248045</v>
      </c>
      <c r="F53" s="52">
        <v>208459</v>
      </c>
      <c r="G53" s="52">
        <v>394068</v>
      </c>
      <c r="H53" s="52">
        <v>235470</v>
      </c>
      <c r="I53" s="52">
        <v>264532</v>
      </c>
      <c r="J53" s="52">
        <v>561863</v>
      </c>
      <c r="K53" s="52">
        <v>583867</v>
      </c>
      <c r="L53" s="52">
        <v>478025</v>
      </c>
      <c r="M53" s="52">
        <v>413038</v>
      </c>
      <c r="N53" s="52">
        <v>476922</v>
      </c>
      <c r="O53" s="52">
        <v>484753</v>
      </c>
      <c r="P53" s="52">
        <v>579617</v>
      </c>
      <c r="Q53" s="52">
        <v>380367</v>
      </c>
      <c r="R53" s="52">
        <v>366204</v>
      </c>
      <c r="S53" s="52">
        <v>328491</v>
      </c>
      <c r="T53" s="52">
        <v>339928</v>
      </c>
      <c r="U53" s="52">
        <v>246237</v>
      </c>
      <c r="V53" s="52">
        <v>269184</v>
      </c>
      <c r="W53" s="52">
        <v>190092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140</v>
      </c>
      <c r="D54" s="52">
        <v>70</v>
      </c>
      <c r="E54" s="52">
        <v>194</v>
      </c>
      <c r="F54" s="52">
        <v>14</v>
      </c>
      <c r="G54" s="52">
        <v>678</v>
      </c>
      <c r="H54" s="52">
        <v>329</v>
      </c>
      <c r="I54" s="52">
        <v>773</v>
      </c>
      <c r="J54" s="52">
        <v>1249</v>
      </c>
      <c r="K54" s="52">
        <v>2047</v>
      </c>
      <c r="L54" s="52">
        <v>3347</v>
      </c>
      <c r="M54" s="52">
        <v>0</v>
      </c>
      <c r="N54" s="52">
        <v>2364</v>
      </c>
      <c r="O54" s="52">
        <v>2763</v>
      </c>
      <c r="P54" s="52">
        <v>2494</v>
      </c>
      <c r="Q54" s="52">
        <v>3317</v>
      </c>
      <c r="R54" s="52">
        <v>2236</v>
      </c>
      <c r="S54" s="52">
        <v>1415</v>
      </c>
      <c r="T54" s="52">
        <v>1603</v>
      </c>
      <c r="U54" s="52">
        <v>1643</v>
      </c>
      <c r="V54" s="52">
        <v>3553</v>
      </c>
      <c r="W54" s="52">
        <v>4145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85185</v>
      </c>
      <c r="D55" s="52">
        <v>118164</v>
      </c>
      <c r="E55" s="52">
        <v>175406</v>
      </c>
      <c r="F55" s="52">
        <v>281523</v>
      </c>
      <c r="G55" s="52">
        <v>0</v>
      </c>
      <c r="H55" s="52">
        <v>0</v>
      </c>
      <c r="I55" s="52">
        <v>0</v>
      </c>
      <c r="J55" s="52">
        <v>34650</v>
      </c>
      <c r="K55" s="52">
        <v>16177</v>
      </c>
      <c r="L55" s="52">
        <v>7216</v>
      </c>
      <c r="M55" s="52">
        <v>124011</v>
      </c>
      <c r="N55" s="52">
        <v>45662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25891</v>
      </c>
      <c r="U55" s="52">
        <v>25371</v>
      </c>
      <c r="V55" s="52">
        <v>10049</v>
      </c>
      <c r="W55" s="52">
        <v>0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2424</v>
      </c>
      <c r="D56" s="52">
        <v>3510</v>
      </c>
      <c r="E56" s="52">
        <v>6295</v>
      </c>
      <c r="F56" s="52">
        <v>9217</v>
      </c>
      <c r="G56" s="52">
        <v>0</v>
      </c>
      <c r="H56" s="52">
        <v>0</v>
      </c>
      <c r="I56" s="52">
        <v>0</v>
      </c>
      <c r="J56" s="52">
        <v>16453</v>
      </c>
      <c r="K56" s="52">
        <v>6237</v>
      </c>
      <c r="L56" s="52">
        <v>6514</v>
      </c>
      <c r="M56" s="52">
        <v>13921</v>
      </c>
      <c r="N56" s="52">
        <v>13167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12964</v>
      </c>
      <c r="U56" s="52">
        <v>12826</v>
      </c>
      <c r="V56" s="52">
        <v>7515</v>
      </c>
      <c r="W56" s="52">
        <v>0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318469</v>
      </c>
      <c r="D58" s="52">
        <v>278797</v>
      </c>
      <c r="E58" s="52">
        <v>317418</v>
      </c>
      <c r="F58" s="52">
        <v>314542</v>
      </c>
      <c r="G58" s="52">
        <v>377354</v>
      </c>
      <c r="H58" s="52">
        <v>151231</v>
      </c>
      <c r="I58" s="52">
        <v>222511</v>
      </c>
      <c r="J58" s="52">
        <v>484983</v>
      </c>
      <c r="K58" s="52">
        <v>599425</v>
      </c>
      <c r="L58" s="52">
        <v>490248</v>
      </c>
      <c r="M58" s="52">
        <v>471582</v>
      </c>
      <c r="N58" s="52">
        <v>516209</v>
      </c>
      <c r="O58" s="52">
        <v>447334</v>
      </c>
      <c r="P58" s="52">
        <v>488354</v>
      </c>
      <c r="Q58" s="52">
        <v>361929</v>
      </c>
      <c r="R58" s="52">
        <v>335107</v>
      </c>
      <c r="S58" s="52">
        <v>327154</v>
      </c>
      <c r="T58" s="52">
        <v>364615</v>
      </c>
      <c r="U58" s="52">
        <v>261805</v>
      </c>
      <c r="V58" s="52">
        <v>283799</v>
      </c>
      <c r="W58" s="52">
        <v>189426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58303</v>
      </c>
      <c r="D59" s="36">
        <v>60062</v>
      </c>
      <c r="E59" s="36">
        <v>112522</v>
      </c>
      <c r="F59" s="36">
        <v>184671</v>
      </c>
      <c r="G59" s="36">
        <v>17392</v>
      </c>
      <c r="H59" s="36">
        <v>84568</v>
      </c>
      <c r="I59" s="36">
        <v>42794</v>
      </c>
      <c r="J59" s="36">
        <v>129232</v>
      </c>
      <c r="K59" s="36">
        <v>8903</v>
      </c>
      <c r="L59" s="36">
        <v>4854</v>
      </c>
      <c r="M59" s="36">
        <v>79388</v>
      </c>
      <c r="N59" s="36">
        <v>21906</v>
      </c>
      <c r="O59" s="36">
        <v>40182</v>
      </c>
      <c r="P59" s="36">
        <v>93757</v>
      </c>
      <c r="Q59" s="36">
        <v>21755</v>
      </c>
      <c r="R59" s="36">
        <v>33333</v>
      </c>
      <c r="S59" s="36">
        <v>2752</v>
      </c>
      <c r="T59" s="36">
        <v>15771</v>
      </c>
      <c r="U59" s="36">
        <v>24272</v>
      </c>
      <c r="V59" s="36">
        <v>6502</v>
      </c>
      <c r="W59" s="36">
        <v>4811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817571</v>
      </c>
      <c r="D63" s="52">
        <v>832493</v>
      </c>
      <c r="E63" s="52">
        <v>1001535</v>
      </c>
      <c r="F63" s="52">
        <v>850551</v>
      </c>
      <c r="G63" s="52">
        <v>586596</v>
      </c>
      <c r="H63" s="52">
        <v>383668</v>
      </c>
      <c r="I63" s="52">
        <v>436115</v>
      </c>
      <c r="J63" s="52">
        <v>976507</v>
      </c>
      <c r="K63" s="52">
        <v>1081815</v>
      </c>
      <c r="L63" s="52">
        <v>1080548</v>
      </c>
      <c r="M63" s="52">
        <v>1107283</v>
      </c>
      <c r="N63" s="52">
        <v>1258377</v>
      </c>
      <c r="O63" s="52">
        <v>1086570</v>
      </c>
      <c r="P63" s="52">
        <v>330206</v>
      </c>
      <c r="Q63" s="52">
        <v>465323</v>
      </c>
      <c r="R63" s="52">
        <v>673623</v>
      </c>
      <c r="S63" s="52">
        <v>856168</v>
      </c>
      <c r="T63" s="52">
        <v>916162</v>
      </c>
      <c r="U63" s="52">
        <v>757364</v>
      </c>
      <c r="V63" s="52">
        <v>759174</v>
      </c>
      <c r="W63" s="52">
        <v>551053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246081</v>
      </c>
      <c r="D65" s="52">
        <v>348230</v>
      </c>
      <c r="E65" s="52">
        <v>430711</v>
      </c>
      <c r="F65" s="52">
        <v>397987</v>
      </c>
      <c r="G65" s="52">
        <v>610357</v>
      </c>
      <c r="H65" s="52">
        <v>401201</v>
      </c>
      <c r="I65" s="52">
        <v>308106</v>
      </c>
      <c r="J65" s="52">
        <v>356746</v>
      </c>
      <c r="K65" s="52">
        <v>801789</v>
      </c>
      <c r="L65" s="52">
        <v>884219</v>
      </c>
      <c r="M65" s="52">
        <v>846978</v>
      </c>
      <c r="N65" s="52">
        <v>770922</v>
      </c>
      <c r="O65" s="52">
        <v>1167502</v>
      </c>
      <c r="P65" s="52">
        <v>771812</v>
      </c>
      <c r="Q65" s="52">
        <v>771135</v>
      </c>
      <c r="R65" s="52">
        <v>832554</v>
      </c>
      <c r="S65" s="52">
        <v>956229</v>
      </c>
      <c r="T65" s="52">
        <v>1114341</v>
      </c>
      <c r="U65" s="52">
        <v>1207731</v>
      </c>
      <c r="V65" s="52">
        <v>1382438</v>
      </c>
      <c r="W65" s="52">
        <v>1060449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778348</v>
      </c>
      <c r="D67" s="52">
        <f t="shared" si="0"/>
        <v>685121</v>
      </c>
      <c r="E67" s="52">
        <f t="shared" si="0"/>
        <v>733293</v>
      </c>
      <c r="F67" s="52">
        <f t="shared" si="0"/>
        <v>522500</v>
      </c>
      <c r="G67" s="52">
        <f t="shared" si="0"/>
        <v>825394</v>
      </c>
      <c r="H67" s="52">
        <f t="shared" si="0"/>
        <v>859660</v>
      </c>
      <c r="I67" s="52">
        <f t="shared" si="0"/>
        <v>1265774</v>
      </c>
      <c r="J67" s="52">
        <f t="shared" si="0"/>
        <v>942901</v>
      </c>
      <c r="K67" s="52">
        <f t="shared" si="0"/>
        <v>1120314</v>
      </c>
      <c r="L67" s="52">
        <f t="shared" si="0"/>
        <v>1166688</v>
      </c>
      <c r="M67" s="52">
        <f t="shared" si="0"/>
        <v>1114142</v>
      </c>
      <c r="N67" s="52">
        <f t="shared" si="0"/>
        <v>1343584</v>
      </c>
      <c r="O67" s="52">
        <f t="shared" si="0"/>
        <v>1134850</v>
      </c>
      <c r="P67" s="52">
        <f t="shared" si="0"/>
        <v>513293</v>
      </c>
      <c r="Q67" s="52">
        <f t="shared" si="0"/>
        <v>617980</v>
      </c>
      <c r="R67" s="52">
        <f t="shared" ref="R67:V67" si="1">R39-R53</f>
        <v>727217</v>
      </c>
      <c r="S67" s="52">
        <f t="shared" si="1"/>
        <v>890396</v>
      </c>
      <c r="T67" s="52">
        <f t="shared" si="1"/>
        <v>861244</v>
      </c>
      <c r="U67" s="52">
        <f t="shared" si="1"/>
        <v>811406</v>
      </c>
      <c r="V67" s="52">
        <f t="shared" si="1"/>
        <v>762169</v>
      </c>
      <c r="W67" s="52">
        <f t="shared" ref="W67" si="2">W39-W53</f>
        <v>609527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376</v>
      </c>
      <c r="D68" s="52">
        <f t="shared" si="3"/>
        <v>219</v>
      </c>
      <c r="E68" s="52">
        <f t="shared" si="3"/>
        <v>572</v>
      </c>
      <c r="F68" s="52">
        <f t="shared" si="3"/>
        <v>33</v>
      </c>
      <c r="G68" s="52">
        <f t="shared" si="3"/>
        <v>1421</v>
      </c>
      <c r="H68" s="52">
        <f t="shared" si="3"/>
        <v>1200</v>
      </c>
      <c r="I68" s="52">
        <f t="shared" si="3"/>
        <v>3695</v>
      </c>
      <c r="J68" s="52">
        <f t="shared" si="3"/>
        <v>2095</v>
      </c>
      <c r="K68" s="52">
        <f t="shared" si="3"/>
        <v>3927</v>
      </c>
      <c r="L68" s="52">
        <f t="shared" si="3"/>
        <v>8168</v>
      </c>
      <c r="M68" s="52">
        <f t="shared" si="3"/>
        <v>0</v>
      </c>
      <c r="N68" s="52">
        <f t="shared" si="3"/>
        <v>6658</v>
      </c>
      <c r="O68" s="52">
        <f t="shared" si="3"/>
        <v>6465</v>
      </c>
      <c r="P68" s="52">
        <f t="shared" si="3"/>
        <v>2206</v>
      </c>
      <c r="Q68" s="52">
        <f t="shared" si="3"/>
        <v>5387</v>
      </c>
      <c r="R68" s="52">
        <f t="shared" ref="R68:V68" si="4">R40-R54</f>
        <v>4440</v>
      </c>
      <c r="S68" s="52">
        <f t="shared" si="4"/>
        <v>3831</v>
      </c>
      <c r="T68" s="52">
        <f t="shared" si="4"/>
        <v>4058</v>
      </c>
      <c r="U68" s="52">
        <f t="shared" si="4"/>
        <v>5412</v>
      </c>
      <c r="V68" s="52">
        <f t="shared" si="4"/>
        <v>10056</v>
      </c>
      <c r="W68" s="52">
        <f t="shared" ref="W68" si="5">W40-W54</f>
        <v>13288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184846</v>
      </c>
      <c r="D69" s="52">
        <f t="shared" si="6"/>
        <v>290301</v>
      </c>
      <c r="E69" s="52">
        <f t="shared" si="6"/>
        <v>408603</v>
      </c>
      <c r="F69" s="52">
        <f t="shared" si="6"/>
        <v>479656</v>
      </c>
      <c r="G69" s="52">
        <f t="shared" si="6"/>
        <v>0</v>
      </c>
      <c r="H69" s="52">
        <f t="shared" si="6"/>
        <v>1</v>
      </c>
      <c r="I69" s="52">
        <f t="shared" si="6"/>
        <v>1</v>
      </c>
      <c r="J69" s="52">
        <f t="shared" si="6"/>
        <v>55088</v>
      </c>
      <c r="K69" s="52">
        <f t="shared" si="6"/>
        <v>28769</v>
      </c>
      <c r="L69" s="52">
        <f t="shared" si="6"/>
        <v>15748</v>
      </c>
      <c r="M69" s="52">
        <f t="shared" si="6"/>
        <v>260843</v>
      </c>
      <c r="N69" s="52">
        <f t="shared" si="6"/>
        <v>115290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62359</v>
      </c>
      <c r="U69" s="52">
        <f t="shared" si="7"/>
        <v>69336</v>
      </c>
      <c r="V69" s="52">
        <f t="shared" si="7"/>
        <v>26279</v>
      </c>
      <c r="W69" s="52">
        <f t="shared" ref="W69" si="8">W41-W55</f>
        <v>0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5260</v>
      </c>
      <c r="D70" s="52">
        <f t="shared" si="9"/>
        <v>8623</v>
      </c>
      <c r="E70" s="52">
        <f t="shared" si="9"/>
        <v>14664</v>
      </c>
      <c r="F70" s="52">
        <f t="shared" si="9"/>
        <v>15704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26159</v>
      </c>
      <c r="K70" s="52">
        <f t="shared" si="9"/>
        <v>11091</v>
      </c>
      <c r="L70" s="52">
        <f t="shared" si="9"/>
        <v>14216</v>
      </c>
      <c r="M70" s="52">
        <f t="shared" si="9"/>
        <v>29282</v>
      </c>
      <c r="N70" s="52">
        <f t="shared" si="9"/>
        <v>33246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31223</v>
      </c>
      <c r="U70" s="52">
        <f t="shared" si="10"/>
        <v>35053</v>
      </c>
      <c r="V70" s="52">
        <f t="shared" si="10"/>
        <v>19653</v>
      </c>
      <c r="W70" s="52">
        <f t="shared" ref="W70" si="11">W42-W56</f>
        <v>0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1819400</v>
      </c>
      <c r="D72" s="52">
        <v>1817524</v>
      </c>
      <c r="E72" s="52">
        <v>1901691</v>
      </c>
      <c r="F72" s="52">
        <v>1779123</v>
      </c>
      <c r="G72" s="52">
        <v>2238855</v>
      </c>
      <c r="H72" s="52">
        <v>2227906</v>
      </c>
      <c r="I72" s="52">
        <v>1371915</v>
      </c>
      <c r="J72" s="52">
        <v>1329677</v>
      </c>
      <c r="K72" s="52">
        <v>1992661</v>
      </c>
      <c r="L72" s="52">
        <v>2245401</v>
      </c>
      <c r="M72" s="52">
        <v>2273702</v>
      </c>
      <c r="N72" s="52">
        <v>2037214</v>
      </c>
      <c r="O72" s="52">
        <v>1950791</v>
      </c>
      <c r="P72" s="52">
        <v>1604995</v>
      </c>
      <c r="Q72" s="52">
        <v>1716642</v>
      </c>
      <c r="R72" s="52">
        <v>2112062</v>
      </c>
      <c r="S72" s="52">
        <v>2355334</v>
      </c>
      <c r="T72" s="52">
        <v>2357704</v>
      </c>
      <c r="U72" s="52">
        <v>2216541</v>
      </c>
      <c r="V72" s="52">
        <v>1943015</v>
      </c>
      <c r="W72" s="52">
        <v>1610853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126515</v>
      </c>
      <c r="D73" s="36">
        <v>147557</v>
      </c>
      <c r="E73" s="36">
        <v>262117</v>
      </c>
      <c r="F73" s="36">
        <v>314638</v>
      </c>
      <c r="G73" s="36">
        <v>27510</v>
      </c>
      <c r="H73" s="36">
        <v>259180</v>
      </c>
      <c r="I73" s="36">
        <v>141714</v>
      </c>
      <c r="J73" s="36">
        <v>229386</v>
      </c>
      <c r="K73" s="36">
        <v>18679</v>
      </c>
      <c r="L73" s="36">
        <v>14604</v>
      </c>
      <c r="M73" s="36">
        <v>205657</v>
      </c>
      <c r="N73" s="36">
        <v>58943</v>
      </c>
      <c r="O73" s="36">
        <v>105166</v>
      </c>
      <c r="P73" s="36">
        <v>88697</v>
      </c>
      <c r="Q73" s="36">
        <v>43568</v>
      </c>
      <c r="R73" s="36">
        <v>98409</v>
      </c>
      <c r="S73" s="36">
        <v>10844</v>
      </c>
      <c r="T73" s="36">
        <v>53671</v>
      </c>
      <c r="U73" s="36">
        <v>108018</v>
      </c>
      <c r="V73" s="36">
        <v>28349</v>
      </c>
      <c r="W73" s="36">
        <v>24888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109042</v>
      </c>
      <c r="I79" s="52">
        <f>RES_hhdet_numvin!I64</f>
        <v>231524</v>
      </c>
      <c r="J79" s="52">
        <f>RES_hhdet_numvin!J64</f>
        <v>737496</v>
      </c>
      <c r="K79" s="52">
        <f>RES_hhdet_numvin!K64</f>
        <v>977115</v>
      </c>
      <c r="L79" s="52">
        <f>RES_hhdet_numvin!L64</f>
        <v>1063640</v>
      </c>
      <c r="M79" s="52">
        <f>RES_hhdet_numvin!M64</f>
        <v>1253405</v>
      </c>
      <c r="N79" s="52">
        <f>RES_hhdet_numvin!N64</f>
        <v>1476755</v>
      </c>
      <c r="O79" s="52">
        <f>RES_hhdet_numvin!O64</f>
        <v>1377328</v>
      </c>
      <c r="P79" s="52">
        <f>RES_hhdet_numvin!P64</f>
        <v>835919</v>
      </c>
      <c r="Q79" s="52">
        <f>RES_hhdet_numvin!Q64</f>
        <v>804235</v>
      </c>
      <c r="R79" s="52">
        <f>RES_hhdet_numvin!R64</f>
        <v>1010260</v>
      </c>
      <c r="S79" s="52">
        <f>RES_hhdet_numvin!S64</f>
        <v>1167545</v>
      </c>
      <c r="T79" s="52">
        <f>RES_hhdet_numvin!T64</f>
        <v>1288002</v>
      </c>
      <c r="U79" s="52">
        <f>RES_hhdet_numvin!U64</f>
        <v>1041402</v>
      </c>
      <c r="V79" s="52">
        <f>RES_hhdet_numvin!V64</f>
        <v>1049219</v>
      </c>
      <c r="W79" s="52">
        <f>RES_hhdet_numvin!W64</f>
        <v>745290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253427</v>
      </c>
      <c r="Q82" s="138">
        <f>RES_hhdet_numvin!Q67</f>
        <v>441904</v>
      </c>
      <c r="R82" s="138">
        <f>RES_hhdet_numvin!R67</f>
        <v>676784</v>
      </c>
      <c r="S82" s="138">
        <f>RES_hhdet_numvin!S67</f>
        <v>828014</v>
      </c>
      <c r="T82" s="138">
        <f>RES_hhdet_numvin!T67</f>
        <v>1128186</v>
      </c>
      <c r="U82" s="138">
        <f>RES_hhdet_numvin!U67</f>
        <v>1139750</v>
      </c>
      <c r="V82" s="138">
        <f>RES_hhdet_numvin!V67</f>
        <v>1442537</v>
      </c>
      <c r="W82" s="138">
        <f>RES_hhdet_numvin!W67</f>
        <v>1089640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108884</v>
      </c>
      <c r="I84" s="138">
        <f>RES_hhdet_numvin!I69</f>
        <v>230842</v>
      </c>
      <c r="J84" s="138">
        <f>RES_hhdet_numvin!J69</f>
        <v>631460</v>
      </c>
      <c r="K84" s="138">
        <f>RES_hhdet_numvin!K69</f>
        <v>920209</v>
      </c>
      <c r="L84" s="138">
        <f>RES_hhdet_numvin!L69</f>
        <v>1018641</v>
      </c>
      <c r="M84" s="138">
        <f>RES_hhdet_numvin!M69</f>
        <v>914609</v>
      </c>
      <c r="N84" s="138">
        <f>RES_hhdet_numvin!N69</f>
        <v>1309404</v>
      </c>
      <c r="O84" s="138">
        <f>RES_hhdet_numvin!O69</f>
        <v>1414486</v>
      </c>
      <c r="P84" s="138">
        <f>RES_hhdet_numvin!P69</f>
        <v>993576</v>
      </c>
      <c r="Q84" s="138">
        <f>RES_hhdet_numvin!Q69</f>
        <v>938032</v>
      </c>
      <c r="R84" s="138">
        <f>RES_hhdet_numvin!R69</f>
        <v>1057591</v>
      </c>
      <c r="S84" s="138">
        <f>RES_hhdet_numvin!S69</f>
        <v>1198773</v>
      </c>
      <c r="T84" s="138">
        <f>RES_hhdet_numvin!T69</f>
        <v>1192592</v>
      </c>
      <c r="U84" s="138">
        <f>RES_hhdet_numvin!U69</f>
        <v>1050411</v>
      </c>
      <c r="V84" s="138">
        <f>RES_hhdet_numvin!V69</f>
        <v>1030738</v>
      </c>
      <c r="W84" s="138">
        <f>RES_hhdet_numvin!W69</f>
        <v>799619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152</v>
      </c>
      <c r="I85" s="138">
        <f>RES_hhdet_numvin!I70</f>
        <v>674</v>
      </c>
      <c r="J85" s="138">
        <f>RES_hhdet_numvin!J70</f>
        <v>1404</v>
      </c>
      <c r="K85" s="138">
        <f>RES_hhdet_numvin!K70</f>
        <v>3225</v>
      </c>
      <c r="L85" s="138">
        <f>RES_hhdet_numvin!L70</f>
        <v>7135</v>
      </c>
      <c r="M85" s="138">
        <f>RES_hhdet_numvin!M70</f>
        <v>0</v>
      </c>
      <c r="N85" s="138">
        <f>RES_hhdet_numvin!N70</f>
        <v>6490</v>
      </c>
      <c r="O85" s="138">
        <f>RES_hhdet_numvin!O70</f>
        <v>8064</v>
      </c>
      <c r="P85" s="138">
        <f>RES_hhdet_numvin!P70</f>
        <v>4277</v>
      </c>
      <c r="Q85" s="138">
        <f>RES_hhdet_numvin!Q70</f>
        <v>8181</v>
      </c>
      <c r="R85" s="138">
        <f>RES_hhdet_numvin!R70</f>
        <v>6458</v>
      </c>
      <c r="S85" s="138">
        <f>RES_hhdet_numvin!S70</f>
        <v>5162</v>
      </c>
      <c r="T85" s="138">
        <f>RES_hhdet_numvin!T70</f>
        <v>5621</v>
      </c>
      <c r="U85" s="138">
        <f>RES_hhdet_numvin!U70</f>
        <v>7010</v>
      </c>
      <c r="V85" s="138">
        <f>RES_hhdet_numvin!V70</f>
        <v>13603</v>
      </c>
      <c r="W85" s="138">
        <f>RES_hhdet_numvin!W70</f>
        <v>17433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0</v>
      </c>
      <c r="S88" s="138">
        <f>RES_hhdet_numvin!S73</f>
        <v>0</v>
      </c>
      <c r="T88" s="138">
        <f>RES_hhdet_numvin!T73</f>
        <v>39839</v>
      </c>
      <c r="U88" s="138">
        <f>RES_hhdet_numvin!U73</f>
        <v>93163</v>
      </c>
      <c r="V88" s="138">
        <f>RES_hhdet_numvin!V73</f>
        <v>36256</v>
      </c>
      <c r="W88" s="138">
        <f>RES_hhdet_numvin!W73</f>
        <v>0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0</v>
      </c>
      <c r="T89" s="138">
        <f>RES_hhdet_numvin!T74</f>
        <v>19948</v>
      </c>
      <c r="U89" s="138">
        <f>RES_hhdet_numvin!U74</f>
        <v>47101</v>
      </c>
      <c r="V89" s="138">
        <f>RES_hhdet_numvin!V74</f>
        <v>27114</v>
      </c>
      <c r="W89" s="138">
        <f>RES_hhdet_numvin!W74</f>
        <v>0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591898</v>
      </c>
      <c r="Q93" s="138">
        <f>RES_hhdet_numvin!Q78</f>
        <v>1115027</v>
      </c>
      <c r="R93" s="138">
        <f>RES_hhdet_numvin!R78</f>
        <v>1812041</v>
      </c>
      <c r="S93" s="138">
        <f>RES_hhdet_numvin!S78</f>
        <v>2290440</v>
      </c>
      <c r="T93" s="138">
        <f>RES_hhdet_numvin!T78</f>
        <v>2523349</v>
      </c>
      <c r="U93" s="138">
        <f>RES_hhdet_numvin!U78</f>
        <v>2411711</v>
      </c>
      <c r="V93" s="138">
        <f>RES_hhdet_numvin!V78</f>
        <v>2214270</v>
      </c>
      <c r="W93" s="138">
        <f>RES_hhdet_numvin!W78</f>
        <v>1800279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37741</v>
      </c>
      <c r="R94" s="39">
        <f>RES_hhdet_numvin!R79</f>
        <v>99557</v>
      </c>
      <c r="S94" s="39">
        <f>RES_hhdet_numvin!S79</f>
        <v>11888</v>
      </c>
      <c r="T94" s="39">
        <f>RES_hhdet_numvin!T79</f>
        <v>65598</v>
      </c>
      <c r="U94" s="39">
        <f>RES_hhdet_numvin!U79</f>
        <v>130019</v>
      </c>
      <c r="V94" s="39">
        <f>RES_hhdet_numvin!V79</f>
        <v>34660</v>
      </c>
      <c r="W94" s="39">
        <f>RES_hhdet_numvin!W79</f>
        <v>29699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15508.229553756904</v>
      </c>
      <c r="C98" s="117">
        <f t="shared" si="12"/>
        <v>16293.793503971097</v>
      </c>
      <c r="D98" s="117">
        <f t="shared" si="12"/>
        <v>15878.106690305231</v>
      </c>
      <c r="E98" s="117">
        <f t="shared" si="12"/>
        <v>17999.375857415296</v>
      </c>
      <c r="F98" s="117">
        <f t="shared" si="12"/>
        <v>18742.498757719834</v>
      </c>
      <c r="G98" s="117">
        <f t="shared" si="12"/>
        <v>19440.414891549215</v>
      </c>
      <c r="H98" s="117">
        <f t="shared" si="12"/>
        <v>17595.552353512623</v>
      </c>
      <c r="I98" s="117">
        <f t="shared" si="12"/>
        <v>16341.43914376967</v>
      </c>
      <c r="J98" s="117">
        <f t="shared" si="12"/>
        <v>16463.645610707397</v>
      </c>
      <c r="K98" s="117">
        <f t="shared" si="12"/>
        <v>17286.363894537608</v>
      </c>
      <c r="L98" s="117">
        <f t="shared" si="12"/>
        <v>19142.377626573973</v>
      </c>
      <c r="M98" s="117">
        <f t="shared" si="12"/>
        <v>18446.024353527097</v>
      </c>
      <c r="N98" s="117">
        <f t="shared" si="12"/>
        <v>18620.027243448931</v>
      </c>
      <c r="O98" s="117">
        <f t="shared" si="12"/>
        <v>18527.308616218452</v>
      </c>
      <c r="P98" s="117">
        <f t="shared" si="12"/>
        <v>15512.148899907521</v>
      </c>
      <c r="Q98" s="117">
        <f t="shared" si="12"/>
        <v>17418.128135385508</v>
      </c>
      <c r="R98" s="117">
        <f t="shared" ref="R98:V98" si="13">R99+R102+R104+R113</f>
        <v>17470.991699636921</v>
      </c>
      <c r="S98" s="117">
        <f t="shared" si="13"/>
        <v>17686.68621542141</v>
      </c>
      <c r="T98" s="117">
        <f t="shared" si="13"/>
        <v>16885.265724907265</v>
      </c>
      <c r="U98" s="117">
        <f t="shared" si="13"/>
        <v>16526.542287227421</v>
      </c>
      <c r="V98" s="117">
        <f t="shared" si="13"/>
        <v>16293.501124995888</v>
      </c>
      <c r="W98" s="117">
        <f t="shared" ref="W98" si="14">W99+W102+W104+W113</f>
        <v>15847.483803695448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11499.297563019438</v>
      </c>
      <c r="C99" s="122">
        <f t="shared" si="15"/>
        <v>12211.493472113132</v>
      </c>
      <c r="D99" s="122">
        <f t="shared" si="15"/>
        <v>11794.558684514925</v>
      </c>
      <c r="E99" s="122">
        <f t="shared" si="15"/>
        <v>13760.554093336437</v>
      </c>
      <c r="F99" s="122">
        <f t="shared" si="15"/>
        <v>14695.472903815091</v>
      </c>
      <c r="G99" s="122">
        <f t="shared" si="15"/>
        <v>15369.225722909066</v>
      </c>
      <c r="H99" s="122">
        <f t="shared" si="15"/>
        <v>13736.157523245634</v>
      </c>
      <c r="I99" s="122">
        <f t="shared" si="15"/>
        <v>12849.237094836089</v>
      </c>
      <c r="J99" s="122">
        <f t="shared" si="15"/>
        <v>13250.799133508941</v>
      </c>
      <c r="K99" s="122">
        <f t="shared" si="15"/>
        <v>13835.624377029328</v>
      </c>
      <c r="L99" s="122">
        <f t="shared" si="15"/>
        <v>15437.089917212432</v>
      </c>
      <c r="M99" s="122">
        <f t="shared" si="15"/>
        <v>14774.519266723421</v>
      </c>
      <c r="N99" s="122">
        <f t="shared" si="15"/>
        <v>14944.817601590266</v>
      </c>
      <c r="O99" s="122">
        <f t="shared" si="15"/>
        <v>14895.342921960777</v>
      </c>
      <c r="P99" s="122">
        <f t="shared" si="15"/>
        <v>12183.370046814256</v>
      </c>
      <c r="Q99" s="122">
        <f t="shared" si="15"/>
        <v>13896.395379839794</v>
      </c>
      <c r="R99" s="122">
        <f t="shared" ref="R99:V99" si="16">SUM(R100:R101)</f>
        <v>13946.728877105645</v>
      </c>
      <c r="S99" s="122">
        <f t="shared" si="16"/>
        <v>14057.57903715895</v>
      </c>
      <c r="T99" s="122">
        <f t="shared" si="16"/>
        <v>13344.441634971961</v>
      </c>
      <c r="U99" s="122">
        <f t="shared" si="16"/>
        <v>13017.517532811282</v>
      </c>
      <c r="V99" s="122">
        <f t="shared" si="16"/>
        <v>12813.033549153904</v>
      </c>
      <c r="W99" s="122">
        <f t="shared" ref="W99" si="17">SUM(W100:W101)</f>
        <v>12975.166914356874</v>
      </c>
      <c r="DA99" s="130" t="s">
        <v>1628</v>
      </c>
    </row>
    <row r="100" spans="1:105" ht="12" customHeight="1" x14ac:dyDescent="0.25">
      <c r="A100" s="97" t="s">
        <v>217</v>
      </c>
      <c r="B100" s="98">
        <v>11353.77358024507</v>
      </c>
      <c r="C100" s="98">
        <v>12059.110444483624</v>
      </c>
      <c r="D100" s="98">
        <v>11647.135065466009</v>
      </c>
      <c r="E100" s="98">
        <v>13602.328302632153</v>
      </c>
      <c r="F100" s="98">
        <v>14513.736297363386</v>
      </c>
      <c r="G100" s="98">
        <v>15178.994834833764</v>
      </c>
      <c r="H100" s="98">
        <v>13569.192739923319</v>
      </c>
      <c r="I100" s="98">
        <v>12694.877512887984</v>
      </c>
      <c r="J100" s="98">
        <v>13094.824924586323</v>
      </c>
      <c r="K100" s="98">
        <v>13670.627019760284</v>
      </c>
      <c r="L100" s="98">
        <v>15243.111759642659</v>
      </c>
      <c r="M100" s="98">
        <v>14584.472776086142</v>
      </c>
      <c r="N100" s="98">
        <v>14758.428935745034</v>
      </c>
      <c r="O100" s="98">
        <v>14691.984045503705</v>
      </c>
      <c r="P100" s="98">
        <v>12011.893665786893</v>
      </c>
      <c r="Q100" s="98">
        <v>13717.083448579586</v>
      </c>
      <c r="R100" s="98">
        <v>13765.112219624321</v>
      </c>
      <c r="S100" s="98">
        <v>13873.146129370303</v>
      </c>
      <c r="T100" s="98">
        <v>13168.474267176016</v>
      </c>
      <c r="U100" s="98">
        <v>12842.439878840947</v>
      </c>
      <c r="V100" s="98">
        <v>12639.371103793967</v>
      </c>
      <c r="W100" s="98">
        <v>12803.468041581405</v>
      </c>
      <c r="DA100" s="63" t="s">
        <v>1629</v>
      </c>
    </row>
    <row r="101" spans="1:105" ht="12" customHeight="1" x14ac:dyDescent="0.25">
      <c r="A101" s="97" t="s">
        <v>53</v>
      </c>
      <c r="B101" s="98">
        <v>145.52398277436859</v>
      </c>
      <c r="C101" s="98">
        <v>152.38302762950809</v>
      </c>
      <c r="D101" s="98">
        <v>147.4236190489159</v>
      </c>
      <c r="E101" s="98">
        <v>158.22579070428333</v>
      </c>
      <c r="F101" s="98">
        <v>181.73660645170384</v>
      </c>
      <c r="G101" s="98">
        <v>190.23088807530218</v>
      </c>
      <c r="H101" s="98">
        <v>166.96478332231527</v>
      </c>
      <c r="I101" s="98">
        <v>154.35958194810507</v>
      </c>
      <c r="J101" s="98">
        <v>155.97420892261897</v>
      </c>
      <c r="K101" s="98">
        <v>164.99735726904245</v>
      </c>
      <c r="L101" s="98">
        <v>193.97815756977315</v>
      </c>
      <c r="M101" s="98">
        <v>190.04649063727817</v>
      </c>
      <c r="N101" s="98">
        <v>186.38866584523188</v>
      </c>
      <c r="O101" s="98">
        <v>203.35887645707214</v>
      </c>
      <c r="P101" s="98">
        <v>171.47638102736278</v>
      </c>
      <c r="Q101" s="98">
        <v>179.3119312602079</v>
      </c>
      <c r="R101" s="98">
        <v>181.61665748132407</v>
      </c>
      <c r="S101" s="98">
        <v>184.43290778864667</v>
      </c>
      <c r="T101" s="98">
        <v>175.96736779594627</v>
      </c>
      <c r="U101" s="98">
        <v>175.07765397033455</v>
      </c>
      <c r="V101" s="98">
        <v>173.66244535993769</v>
      </c>
      <c r="W101" s="98">
        <v>171.69887277546923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39.335252933195648</v>
      </c>
      <c r="C102" s="122">
        <f t="shared" si="18"/>
        <v>49.557938977086529</v>
      </c>
      <c r="D102" s="122">
        <f t="shared" si="18"/>
        <v>42.808275420451302</v>
      </c>
      <c r="E102" s="122">
        <f t="shared" si="18"/>
        <v>142.66443775652351</v>
      </c>
      <c r="F102" s="122">
        <f t="shared" si="18"/>
        <v>61.454421739227982</v>
      </c>
      <c r="G102" s="122">
        <f t="shared" si="18"/>
        <v>64.339121722698692</v>
      </c>
      <c r="H102" s="122">
        <f t="shared" si="18"/>
        <v>82.58539979804118</v>
      </c>
      <c r="I102" s="122">
        <f t="shared" si="18"/>
        <v>75.204537299275643</v>
      </c>
      <c r="J102" s="122">
        <f t="shared" si="18"/>
        <v>99.204520972302021</v>
      </c>
      <c r="K102" s="122">
        <f t="shared" si="18"/>
        <v>114.4371555077806</v>
      </c>
      <c r="L102" s="122">
        <f t="shared" si="18"/>
        <v>91.944125575690379</v>
      </c>
      <c r="M102" s="122">
        <f t="shared" si="18"/>
        <v>103.70615947775762</v>
      </c>
      <c r="N102" s="122">
        <f t="shared" si="18"/>
        <v>172.13082227719642</v>
      </c>
      <c r="O102" s="122">
        <f t="shared" si="18"/>
        <v>106.85798490384249</v>
      </c>
      <c r="P102" s="122">
        <f t="shared" si="18"/>
        <v>81.207767892890161</v>
      </c>
      <c r="Q102" s="122">
        <f t="shared" si="18"/>
        <v>169.106914758242</v>
      </c>
      <c r="R102" s="122">
        <f t="shared" si="18"/>
        <v>116.5283060648126</v>
      </c>
      <c r="S102" s="122">
        <f t="shared" si="18"/>
        <v>168.42226849688356</v>
      </c>
      <c r="T102" s="122">
        <f t="shared" si="18"/>
        <v>128.09909175829182</v>
      </c>
      <c r="U102" s="122">
        <f t="shared" si="18"/>
        <v>155.07808683741104</v>
      </c>
      <c r="V102" s="122">
        <f t="shared" si="18"/>
        <v>118.38955415030013</v>
      </c>
      <c r="W102" s="122">
        <f t="shared" si="18"/>
        <v>140.38024006726894</v>
      </c>
      <c r="DA102" s="130" t="s">
        <v>1631</v>
      </c>
    </row>
    <row r="103" spans="1:105" ht="12" customHeight="1" x14ac:dyDescent="0.25">
      <c r="A103" s="97" t="s">
        <v>53</v>
      </c>
      <c r="B103" s="98">
        <v>39.335252933195648</v>
      </c>
      <c r="C103" s="98">
        <v>49.557938977086529</v>
      </c>
      <c r="D103" s="98">
        <v>42.808275420451302</v>
      </c>
      <c r="E103" s="98">
        <v>142.66443775652351</v>
      </c>
      <c r="F103" s="98">
        <v>61.454421739227982</v>
      </c>
      <c r="G103" s="98">
        <v>64.339121722698692</v>
      </c>
      <c r="H103" s="98">
        <v>82.58539979804118</v>
      </c>
      <c r="I103" s="98">
        <v>75.204537299275643</v>
      </c>
      <c r="J103" s="98">
        <v>99.204520972302021</v>
      </c>
      <c r="K103" s="98">
        <v>114.4371555077806</v>
      </c>
      <c r="L103" s="98">
        <v>91.944125575690379</v>
      </c>
      <c r="M103" s="98">
        <v>103.70615947775762</v>
      </c>
      <c r="N103" s="98">
        <v>172.13082227719642</v>
      </c>
      <c r="O103" s="98">
        <v>106.85798490384249</v>
      </c>
      <c r="P103" s="98">
        <v>81.207767892890161</v>
      </c>
      <c r="Q103" s="98">
        <v>169.106914758242</v>
      </c>
      <c r="R103" s="98">
        <v>116.5283060648126</v>
      </c>
      <c r="S103" s="98">
        <v>168.42226849688356</v>
      </c>
      <c r="T103" s="98">
        <v>128.09909175829182</v>
      </c>
      <c r="U103" s="98">
        <v>155.07808683741104</v>
      </c>
      <c r="V103" s="98">
        <v>118.38955415030013</v>
      </c>
      <c r="W103" s="98">
        <v>140.38024006726894</v>
      </c>
      <c r="DA103" s="63" t="s">
        <v>1632</v>
      </c>
    </row>
    <row r="104" spans="1:105" ht="12" customHeight="1" x14ac:dyDescent="0.25">
      <c r="A104" s="121" t="s">
        <v>55</v>
      </c>
      <c r="B104" s="122">
        <v>2719.8913527902428</v>
      </c>
      <c r="C104" s="122">
        <v>2767.6358375734203</v>
      </c>
      <c r="D104" s="122">
        <v>2766.1489615580858</v>
      </c>
      <c r="E104" s="122">
        <v>2795.2297469954051</v>
      </c>
      <c r="F104" s="122">
        <v>2694.8306033918802</v>
      </c>
      <c r="G104" s="122">
        <v>2708.1733335934141</v>
      </c>
      <c r="H104" s="122">
        <v>2555.8248399434283</v>
      </c>
      <c r="I104" s="122">
        <v>2381.562030828396</v>
      </c>
      <c r="J104" s="122">
        <v>2168.2268430317299</v>
      </c>
      <c r="K104" s="122">
        <v>2327.0950129537759</v>
      </c>
      <c r="L104" s="122">
        <v>2557.2879506394434</v>
      </c>
      <c r="M104" s="122">
        <v>2512.6482729922277</v>
      </c>
      <c r="N104" s="122">
        <v>2579.4065021297738</v>
      </c>
      <c r="O104" s="122">
        <v>2544.830923871757</v>
      </c>
      <c r="P104" s="122">
        <v>2330.0719617532227</v>
      </c>
      <c r="Q104" s="122">
        <v>2404.6307893674666</v>
      </c>
      <c r="R104" s="122">
        <v>2431.0098841973131</v>
      </c>
      <c r="S104" s="122">
        <v>2358.6788076547168</v>
      </c>
      <c r="T104" s="122">
        <v>2329.921384038641</v>
      </c>
      <c r="U104" s="122">
        <v>2254.8493480233456</v>
      </c>
      <c r="V104" s="122">
        <v>2204.0183925618944</v>
      </c>
      <c r="W104" s="122">
        <v>1749.7816363920194</v>
      </c>
      <c r="DA104" s="130" t="s">
        <v>1633</v>
      </c>
    </row>
    <row r="105" spans="1:105" ht="12" customHeight="1" x14ac:dyDescent="0.25">
      <c r="A105" s="97" t="s">
        <v>134</v>
      </c>
      <c r="B105" s="98">
        <v>2407.2822902244379</v>
      </c>
      <c r="C105" s="98">
        <v>2467.037643174127</v>
      </c>
      <c r="D105" s="98">
        <v>2433.3434053893852</v>
      </c>
      <c r="E105" s="98">
        <v>2437.8447083349388</v>
      </c>
      <c r="F105" s="98">
        <v>2245.7442570975841</v>
      </c>
      <c r="G105" s="98">
        <v>2338.173936936395</v>
      </c>
      <c r="H105" s="98">
        <v>2286.9828141145581</v>
      </c>
      <c r="I105" s="98">
        <v>2247.7369584021017</v>
      </c>
      <c r="J105" s="98">
        <v>2026.6501211923514</v>
      </c>
      <c r="K105" s="98">
        <v>2191.6761686158957</v>
      </c>
      <c r="L105" s="98">
        <v>2428.5254593138525</v>
      </c>
      <c r="M105" s="98">
        <v>2366.6748619551599</v>
      </c>
      <c r="N105" s="98">
        <v>2452.6348275365376</v>
      </c>
      <c r="O105" s="98">
        <v>2428.6622581342976</v>
      </c>
      <c r="P105" s="98">
        <v>2237.7370065250939</v>
      </c>
      <c r="Q105" s="98">
        <v>2337.5492905650894</v>
      </c>
      <c r="R105" s="98">
        <v>2371.4989037202208</v>
      </c>
      <c r="S105" s="98">
        <v>2304.577171516572</v>
      </c>
      <c r="T105" s="98">
        <v>2269.759013929709</v>
      </c>
      <c r="U105" s="98">
        <v>2203.812734168539</v>
      </c>
      <c r="V105" s="98">
        <v>2155.2203462293555</v>
      </c>
      <c r="W105" s="98">
        <v>1712.9617050540764</v>
      </c>
      <c r="DA105" s="63" t="s">
        <v>1634</v>
      </c>
    </row>
    <row r="106" spans="1:105" ht="12" customHeight="1" x14ac:dyDescent="0.25">
      <c r="A106" s="97" t="s">
        <v>133</v>
      </c>
      <c r="B106" s="98">
        <v>0.2615824557960777</v>
      </c>
      <c r="C106" s="98">
        <v>0.30230238197728027</v>
      </c>
      <c r="D106" s="98">
        <v>0.32143912187011842</v>
      </c>
      <c r="E106" s="98">
        <v>0.38566423006731054</v>
      </c>
      <c r="F106" s="98">
        <v>0.36039541833914035</v>
      </c>
      <c r="G106" s="98">
        <v>0.5833085330121055</v>
      </c>
      <c r="H106" s="98">
        <v>0.72368630529837996</v>
      </c>
      <c r="I106" s="98">
        <v>1.1612992103156032</v>
      </c>
      <c r="J106" s="98">
        <v>1.3696315102562724</v>
      </c>
      <c r="K106" s="98">
        <v>2.0132208595985057</v>
      </c>
      <c r="L106" s="98">
        <v>3.4553839501419281</v>
      </c>
      <c r="M106" s="98">
        <v>3.3821544474582481</v>
      </c>
      <c r="N106" s="98">
        <v>4.357393842930696</v>
      </c>
      <c r="O106" s="98">
        <v>5.2425907951919646</v>
      </c>
      <c r="P106" s="98">
        <v>5.2833101952125014</v>
      </c>
      <c r="Q106" s="98">
        <v>6.1236684983104865</v>
      </c>
      <c r="R106" s="98">
        <v>6.7624363955279279</v>
      </c>
      <c r="S106" s="98">
        <v>7.0047006260290248</v>
      </c>
      <c r="T106" s="98">
        <v>7.2599736450901853</v>
      </c>
      <c r="U106" s="98">
        <v>7.6822672425254641</v>
      </c>
      <c r="V106" s="98">
        <v>8.7070533803694463</v>
      </c>
      <c r="W106" s="98">
        <v>8.4461355105623639</v>
      </c>
      <c r="DA106" s="63" t="s">
        <v>1635</v>
      </c>
    </row>
    <row r="107" spans="1:105" ht="12" customHeight="1" x14ac:dyDescent="0.25">
      <c r="A107" s="100" t="s">
        <v>217</v>
      </c>
      <c r="B107" s="101">
        <v>7.7205525105187897E-2</v>
      </c>
      <c r="C107" s="101">
        <v>7.7793856609605416E-2</v>
      </c>
      <c r="D107" s="101">
        <v>9.4547851138005165E-2</v>
      </c>
      <c r="E107" s="101">
        <v>9.5583988913109194E-2</v>
      </c>
      <c r="F107" s="101">
        <v>0.10832177830195729</v>
      </c>
      <c r="G107" s="101">
        <v>0.14857118798994201</v>
      </c>
      <c r="H107" s="101">
        <v>0.18455210861816035</v>
      </c>
      <c r="I107" s="101">
        <v>0.29268422353773038</v>
      </c>
      <c r="J107" s="101">
        <v>0.41895863391598598</v>
      </c>
      <c r="K107" s="101">
        <v>0.52370743784504548</v>
      </c>
      <c r="L107" s="101">
        <v>0.83091203741281805</v>
      </c>
      <c r="M107" s="101">
        <v>0.93698973353643489</v>
      </c>
      <c r="N107" s="101">
        <v>0.94881779367943775</v>
      </c>
      <c r="O107" s="101">
        <v>1.1184753138435166</v>
      </c>
      <c r="P107" s="101">
        <v>1.5962986114460314</v>
      </c>
      <c r="Q107" s="101">
        <v>1.3629155000406448</v>
      </c>
      <c r="R107" s="101">
        <v>1.4408169666236046</v>
      </c>
      <c r="S107" s="101">
        <v>1.5637492572342884</v>
      </c>
      <c r="T107" s="101">
        <v>1.4671926706243863</v>
      </c>
      <c r="U107" s="101">
        <v>1.7214531638133239</v>
      </c>
      <c r="V107" s="101">
        <v>1.7968208812971167</v>
      </c>
      <c r="W107" s="101">
        <v>2.0413397805930251</v>
      </c>
      <c r="DA107" s="131" t="s">
        <v>1636</v>
      </c>
    </row>
    <row r="108" spans="1:105" ht="12" customHeight="1" x14ac:dyDescent="0.25">
      <c r="A108" s="103" t="s">
        <v>52</v>
      </c>
      <c r="B108" s="104">
        <v>0.18437693069088978</v>
      </c>
      <c r="C108" s="104">
        <v>0.22450852536767485</v>
      </c>
      <c r="D108" s="104">
        <v>0.22689127073211324</v>
      </c>
      <c r="E108" s="104">
        <v>0.29008024115420133</v>
      </c>
      <c r="F108" s="104">
        <v>0.25207364003718308</v>
      </c>
      <c r="G108" s="104">
        <v>0.43473734502216355</v>
      </c>
      <c r="H108" s="104">
        <v>0.53913419668021956</v>
      </c>
      <c r="I108" s="104">
        <v>0.86861498677787286</v>
      </c>
      <c r="J108" s="104">
        <v>0.95067287634028641</v>
      </c>
      <c r="K108" s="104">
        <v>1.4895134217534602</v>
      </c>
      <c r="L108" s="104">
        <v>2.6244719127291098</v>
      </c>
      <c r="M108" s="104">
        <v>2.4451647139218133</v>
      </c>
      <c r="N108" s="104">
        <v>3.4085760492512587</v>
      </c>
      <c r="O108" s="104">
        <v>4.124115481348448</v>
      </c>
      <c r="P108" s="104">
        <v>3.6870115837664703</v>
      </c>
      <c r="Q108" s="104">
        <v>4.760752998269842</v>
      </c>
      <c r="R108" s="104">
        <v>5.3216194289043237</v>
      </c>
      <c r="S108" s="104">
        <v>5.4409513687947362</v>
      </c>
      <c r="T108" s="104">
        <v>5.7927809744657992</v>
      </c>
      <c r="U108" s="104">
        <v>5.96081407871214</v>
      </c>
      <c r="V108" s="104">
        <v>6.9102324990723289</v>
      </c>
      <c r="W108" s="104">
        <v>6.4047957299693383</v>
      </c>
      <c r="DA108" s="132" t="s">
        <v>1637</v>
      </c>
    </row>
    <row r="109" spans="1:105" ht="12" customHeight="1" x14ac:dyDescent="0.25">
      <c r="A109" s="106" t="s">
        <v>122</v>
      </c>
      <c r="B109" s="101">
        <v>308.4598980796074</v>
      </c>
      <c r="C109" s="101">
        <v>296.290556638971</v>
      </c>
      <c r="D109" s="101">
        <v>327.43954994442885</v>
      </c>
      <c r="E109" s="101">
        <v>350.64450639644252</v>
      </c>
      <c r="F109" s="101">
        <v>439.68846362462307</v>
      </c>
      <c r="G109" s="101">
        <v>361.66189574081159</v>
      </c>
      <c r="H109" s="101">
        <v>261.94583579689197</v>
      </c>
      <c r="I109" s="101">
        <v>129.57493517743819</v>
      </c>
      <c r="J109" s="101">
        <v>132.80721687325214</v>
      </c>
      <c r="K109" s="101">
        <v>124.72950011700338</v>
      </c>
      <c r="L109" s="101">
        <v>114.47776356683941</v>
      </c>
      <c r="M109" s="101">
        <v>127.3072572084583</v>
      </c>
      <c r="N109" s="101">
        <v>104.47292456988981</v>
      </c>
      <c r="O109" s="101">
        <v>95.387494824132887</v>
      </c>
      <c r="P109" s="101">
        <v>77.431654890330734</v>
      </c>
      <c r="Q109" s="101">
        <v>53.746134866548488</v>
      </c>
      <c r="R109" s="101">
        <v>46.341749861930076</v>
      </c>
      <c r="S109" s="101">
        <v>41.393472991314439</v>
      </c>
      <c r="T109" s="101">
        <v>43.934991268578059</v>
      </c>
      <c r="U109" s="101">
        <v>32.010674624959123</v>
      </c>
      <c r="V109" s="101">
        <v>28.01115186839014</v>
      </c>
      <c r="W109" s="101">
        <v>19.588842773389846</v>
      </c>
      <c r="DA109" s="131" t="s">
        <v>1638</v>
      </c>
    </row>
    <row r="110" spans="1:105" ht="12" customHeight="1" x14ac:dyDescent="0.25">
      <c r="A110" s="107" t="s">
        <v>121</v>
      </c>
      <c r="B110" s="104">
        <v>3.8875820304016591</v>
      </c>
      <c r="C110" s="104">
        <v>4.0053353783452881</v>
      </c>
      <c r="D110" s="104">
        <v>5.0445671024014995</v>
      </c>
      <c r="E110" s="104">
        <v>6.3548680339563157</v>
      </c>
      <c r="F110" s="104">
        <v>9.0374872513339195</v>
      </c>
      <c r="G110" s="104">
        <v>7.7541923831951394</v>
      </c>
      <c r="H110" s="104">
        <v>6.1725037266796061</v>
      </c>
      <c r="I110" s="104">
        <v>3.0888380385405507</v>
      </c>
      <c r="J110" s="104">
        <v>7.3998734558701234</v>
      </c>
      <c r="K110" s="104">
        <v>8.676123361278453</v>
      </c>
      <c r="L110" s="104">
        <v>10.829343808609643</v>
      </c>
      <c r="M110" s="104">
        <v>15.283999381151272</v>
      </c>
      <c r="N110" s="104">
        <v>17.94135618041534</v>
      </c>
      <c r="O110" s="104">
        <v>15.538580118134806</v>
      </c>
      <c r="P110" s="104">
        <v>9.6199901425855483</v>
      </c>
      <c r="Q110" s="104">
        <v>7.2116954375180802</v>
      </c>
      <c r="R110" s="104">
        <v>6.4067942196341212</v>
      </c>
      <c r="S110" s="104">
        <v>5.7034625208017742</v>
      </c>
      <c r="T110" s="104">
        <v>8.9674051952637779</v>
      </c>
      <c r="U110" s="104">
        <v>11.343671987321981</v>
      </c>
      <c r="V110" s="104">
        <v>12.079841083779339</v>
      </c>
      <c r="W110" s="104">
        <v>8.7849530539907974</v>
      </c>
      <c r="DA110" s="132" t="s">
        <v>1639</v>
      </c>
    </row>
    <row r="111" spans="1:105" ht="12" customHeight="1" x14ac:dyDescent="0.25">
      <c r="A111" s="108" t="s">
        <v>53</v>
      </c>
      <c r="B111" s="98">
        <v>1.0048345355537975</v>
      </c>
      <c r="C111" s="98">
        <v>0.90452818769021837</v>
      </c>
      <c r="D111" s="98">
        <v>1.3126456148256729</v>
      </c>
      <c r="E111" s="98">
        <v>1.39470175802708</v>
      </c>
      <c r="F111" s="98">
        <v>2.4246660305211982</v>
      </c>
      <c r="G111" s="98">
        <v>1.7943590305028692</v>
      </c>
      <c r="H111" s="98">
        <v>1.4445730368339229</v>
      </c>
      <c r="I111" s="98">
        <v>0.72661321769800258</v>
      </c>
      <c r="J111" s="98">
        <v>2.1463278894994637</v>
      </c>
      <c r="K111" s="98">
        <v>2.1422942027552074</v>
      </c>
      <c r="L111" s="98">
        <v>2.481613618170055</v>
      </c>
      <c r="M111" s="98">
        <v>4.0680152820211335</v>
      </c>
      <c r="N111" s="98">
        <v>3.7382912197896485</v>
      </c>
      <c r="O111" s="98">
        <v>3.1867473589188657</v>
      </c>
      <c r="P111" s="98">
        <v>2.884531834059695</v>
      </c>
      <c r="Q111" s="98">
        <v>1.5923826769638225</v>
      </c>
      <c r="R111" s="98">
        <v>1.3653640659328266</v>
      </c>
      <c r="S111" s="98">
        <v>1.296633828079333</v>
      </c>
      <c r="T111" s="98">
        <v>1.7828227598561983</v>
      </c>
      <c r="U111" s="98">
        <v>2.478188120508944</v>
      </c>
      <c r="V111" s="98">
        <v>2.4140638478638552</v>
      </c>
      <c r="W111" s="98">
        <v>2.1577397073014892</v>
      </c>
      <c r="DA111" s="63" t="s">
        <v>1640</v>
      </c>
    </row>
    <row r="112" spans="1:105" ht="12" customHeight="1" x14ac:dyDescent="0.25">
      <c r="A112" s="108" t="s">
        <v>52</v>
      </c>
      <c r="B112" s="98">
        <v>2.8827474948478615</v>
      </c>
      <c r="C112" s="98">
        <v>3.1008071906550696</v>
      </c>
      <c r="D112" s="98">
        <v>3.7319214875758262</v>
      </c>
      <c r="E112" s="98">
        <v>4.960166275929236</v>
      </c>
      <c r="F112" s="98">
        <v>6.6128212208127213</v>
      </c>
      <c r="G112" s="98">
        <v>5.9598333526922698</v>
      </c>
      <c r="H112" s="98">
        <v>4.7279306898456834</v>
      </c>
      <c r="I112" s="98">
        <v>2.362224820842548</v>
      </c>
      <c r="J112" s="98">
        <v>5.2535455663706596</v>
      </c>
      <c r="K112" s="98">
        <v>6.5338291585232451</v>
      </c>
      <c r="L112" s="98">
        <v>8.347730190439588</v>
      </c>
      <c r="M112" s="98">
        <v>11.215984099130138</v>
      </c>
      <c r="N112" s="98">
        <v>14.203064960625692</v>
      </c>
      <c r="O112" s="98">
        <v>12.35183275921594</v>
      </c>
      <c r="P112" s="98">
        <v>6.7354583085258533</v>
      </c>
      <c r="Q112" s="98">
        <v>5.6193127605542577</v>
      </c>
      <c r="R112" s="98">
        <v>5.0414301537012944</v>
      </c>
      <c r="S112" s="98">
        <v>4.4068286927224412</v>
      </c>
      <c r="T112" s="98">
        <v>7.1845824354075791</v>
      </c>
      <c r="U112" s="98">
        <v>8.8654838668130367</v>
      </c>
      <c r="V112" s="98">
        <v>9.665777235915483</v>
      </c>
      <c r="W112" s="98">
        <v>6.6272133466893077</v>
      </c>
      <c r="DA112" s="63" t="s">
        <v>1641</v>
      </c>
    </row>
    <row r="113" spans="1:105" ht="12" customHeight="1" x14ac:dyDescent="0.25">
      <c r="A113" s="121" t="s">
        <v>54</v>
      </c>
      <c r="B113" s="122">
        <v>1249.7053850140289</v>
      </c>
      <c r="C113" s="122">
        <v>1265.1062553074596</v>
      </c>
      <c r="D113" s="122">
        <v>1274.5907688117693</v>
      </c>
      <c r="E113" s="122">
        <v>1300.9275793269289</v>
      </c>
      <c r="F113" s="122">
        <v>1290.7408287736316</v>
      </c>
      <c r="G113" s="122">
        <v>1298.6767133240342</v>
      </c>
      <c r="H113" s="122">
        <v>1220.9845905255199</v>
      </c>
      <c r="I113" s="122">
        <v>1035.4354808059081</v>
      </c>
      <c r="J113" s="122">
        <v>945.41511319442225</v>
      </c>
      <c r="K113" s="122">
        <v>1009.2073490467235</v>
      </c>
      <c r="L113" s="122">
        <v>1056.0556331464074</v>
      </c>
      <c r="M113" s="122">
        <v>1055.1506543336895</v>
      </c>
      <c r="N113" s="122">
        <v>923.6723174516959</v>
      </c>
      <c r="O113" s="122">
        <v>980.27678548207496</v>
      </c>
      <c r="P113" s="122">
        <v>917.49912344715096</v>
      </c>
      <c r="Q113" s="122">
        <v>947.99505142000464</v>
      </c>
      <c r="R113" s="122">
        <v>976.72463226914851</v>
      </c>
      <c r="S113" s="122">
        <v>1102.0061021108584</v>
      </c>
      <c r="T113" s="122">
        <v>1082.8036141383691</v>
      </c>
      <c r="U113" s="122">
        <v>1099.0973195553811</v>
      </c>
      <c r="V113" s="122">
        <v>1158.0596291297882</v>
      </c>
      <c r="W113" s="122">
        <v>982.15501287928612</v>
      </c>
      <c r="DA113" s="130" t="s">
        <v>1642</v>
      </c>
    </row>
    <row r="114" spans="1:105" ht="12" customHeight="1" x14ac:dyDescent="0.25">
      <c r="A114" s="97" t="s">
        <v>175</v>
      </c>
      <c r="B114" s="98">
        <v>1213.6519626984214</v>
      </c>
      <c r="C114" s="98">
        <v>1220.1627685286303</v>
      </c>
      <c r="D114" s="98">
        <v>1220.3083226520162</v>
      </c>
      <c r="E114" s="98">
        <v>1232.5387997129571</v>
      </c>
      <c r="F114" s="98">
        <v>1177.2984840358777</v>
      </c>
      <c r="G114" s="98">
        <v>1228.4694154253427</v>
      </c>
      <c r="H114" s="98">
        <v>1160.5573487116244</v>
      </c>
      <c r="I114" s="98">
        <v>999.16077225937647</v>
      </c>
      <c r="J114" s="98">
        <v>892.85234124518956</v>
      </c>
      <c r="K114" s="98">
        <v>957.87387804666992</v>
      </c>
      <c r="L114" s="98">
        <v>1025.124302368072</v>
      </c>
      <c r="M114" s="98">
        <v>1037.5542372294549</v>
      </c>
      <c r="N114" s="98">
        <v>904.53943956104172</v>
      </c>
      <c r="O114" s="98">
        <v>951.32206541616358</v>
      </c>
      <c r="P114" s="98">
        <v>899.61137817373015</v>
      </c>
      <c r="Q114" s="98">
        <v>929.5589455272426</v>
      </c>
      <c r="R114" s="98">
        <v>959.41151626663827</v>
      </c>
      <c r="S114" s="98">
        <v>1081.3240418593318</v>
      </c>
      <c r="T114" s="98">
        <v>1059.6901539106623</v>
      </c>
      <c r="U114" s="98">
        <v>1078.671247670205</v>
      </c>
      <c r="V114" s="98">
        <v>1136.2083756989821</v>
      </c>
      <c r="W114" s="98">
        <v>961.29899096998213</v>
      </c>
      <c r="DA114" s="63" t="s">
        <v>1643</v>
      </c>
    </row>
    <row r="115" spans="1:105" ht="12" customHeight="1" x14ac:dyDescent="0.25">
      <c r="A115" s="109" t="s">
        <v>120</v>
      </c>
      <c r="B115" s="33">
        <v>36.053422315607605</v>
      </c>
      <c r="C115" s="33">
        <v>44.943486778829353</v>
      </c>
      <c r="D115" s="33">
        <v>54.282446159753071</v>
      </c>
      <c r="E115" s="33">
        <v>68.388779613971877</v>
      </c>
      <c r="F115" s="33">
        <v>113.44234473775397</v>
      </c>
      <c r="G115" s="33">
        <v>70.207297898691536</v>
      </c>
      <c r="H115" s="33">
        <v>60.42724181389557</v>
      </c>
      <c r="I115" s="33">
        <v>36.274708546531585</v>
      </c>
      <c r="J115" s="33">
        <v>52.562771949232669</v>
      </c>
      <c r="K115" s="33">
        <v>51.333471000053606</v>
      </c>
      <c r="L115" s="33">
        <v>30.931330778335472</v>
      </c>
      <c r="M115" s="33">
        <v>17.596417104234597</v>
      </c>
      <c r="N115" s="33">
        <v>19.132877890654182</v>
      </c>
      <c r="O115" s="33">
        <v>28.954720065911392</v>
      </c>
      <c r="P115" s="33">
        <v>17.887745273420791</v>
      </c>
      <c r="Q115" s="33">
        <v>18.436105892762047</v>
      </c>
      <c r="R115" s="33">
        <v>17.313116002510196</v>
      </c>
      <c r="S115" s="33">
        <v>20.682060251526632</v>
      </c>
      <c r="T115" s="33">
        <v>23.113460227706831</v>
      </c>
      <c r="U115" s="33">
        <v>20.426071885176079</v>
      </c>
      <c r="V115" s="33">
        <v>21.851253430806175</v>
      </c>
      <c r="W115" s="33">
        <v>20.856021909303944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8094.7585762346598</v>
      </c>
      <c r="C117" s="117">
        <f t="shared" si="19"/>
        <v>8602.448626299245</v>
      </c>
      <c r="D117" s="117">
        <f t="shared" si="19"/>
        <v>8489.4255044327274</v>
      </c>
      <c r="E117" s="117">
        <f t="shared" si="19"/>
        <v>9899.4544614927363</v>
      </c>
      <c r="F117" s="117">
        <f t="shared" si="19"/>
        <v>10329.783378808504</v>
      </c>
      <c r="G117" s="117">
        <f t="shared" si="19"/>
        <v>10840.482371693261</v>
      </c>
      <c r="H117" s="117">
        <f t="shared" si="19"/>
        <v>9971.9561044773345</v>
      </c>
      <c r="I117" s="117">
        <f t="shared" si="19"/>
        <v>9366.9160525543302</v>
      </c>
      <c r="J117" s="117">
        <f t="shared" si="19"/>
        <v>9691.3288433671187</v>
      </c>
      <c r="K117" s="117">
        <f t="shared" si="19"/>
        <v>10444.287091634602</v>
      </c>
      <c r="L117" s="117">
        <f t="shared" si="19"/>
        <v>11765.747800173453</v>
      </c>
      <c r="M117" s="117">
        <f t="shared" si="19"/>
        <v>11669.954874575124</v>
      </c>
      <c r="N117" s="117">
        <f t="shared" si="19"/>
        <v>12281.520889326091</v>
      </c>
      <c r="O117" s="117">
        <f t="shared" si="19"/>
        <v>12405.167572373717</v>
      </c>
      <c r="P117" s="117">
        <f t="shared" si="19"/>
        <v>10449.520579029768</v>
      </c>
      <c r="Q117" s="117">
        <f t="shared" si="19"/>
        <v>12055.019464736773</v>
      </c>
      <c r="R117" s="117">
        <f t="shared" ref="R117:V117" si="20">R118+R121+R123+R132</f>
        <v>12112.57104888136</v>
      </c>
      <c r="S117" s="117">
        <f t="shared" si="20"/>
        <v>12599.678487739664</v>
      </c>
      <c r="T117" s="117">
        <f t="shared" si="20"/>
        <v>12134.356103277487</v>
      </c>
      <c r="U117" s="117">
        <f t="shared" si="20"/>
        <v>12140.760900683301</v>
      </c>
      <c r="V117" s="117">
        <f t="shared" si="20"/>
        <v>12024.152975006618</v>
      </c>
      <c r="W117" s="117">
        <f t="shared" ref="W117" si="21">W118+W121+W123+W132</f>
        <v>11922.446491697659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5784.9640054414231</v>
      </c>
      <c r="C118" s="122">
        <f t="shared" si="22"/>
        <v>6221.6576065283825</v>
      </c>
      <c r="D118" s="122">
        <f t="shared" si="22"/>
        <v>6092.1736275149597</v>
      </c>
      <c r="E118" s="122">
        <f t="shared" si="22"/>
        <v>7225.1178872692908</v>
      </c>
      <c r="F118" s="122">
        <f t="shared" si="22"/>
        <v>7856.3752035734879</v>
      </c>
      <c r="G118" s="122">
        <f t="shared" si="22"/>
        <v>8338.0877243614232</v>
      </c>
      <c r="H118" s="122">
        <f t="shared" si="22"/>
        <v>7544.2551546778968</v>
      </c>
      <c r="I118" s="122">
        <f t="shared" si="22"/>
        <v>7161.5741156791764</v>
      </c>
      <c r="J118" s="122">
        <f t="shared" si="22"/>
        <v>7570.9330392562943</v>
      </c>
      <c r="K118" s="122">
        <f t="shared" si="22"/>
        <v>8118.0479460862789</v>
      </c>
      <c r="L118" s="122">
        <f t="shared" si="22"/>
        <v>9303.5461661747104</v>
      </c>
      <c r="M118" s="122">
        <f t="shared" si="22"/>
        <v>9163.3312653315716</v>
      </c>
      <c r="N118" s="122">
        <f t="shared" si="22"/>
        <v>9566.0328175317063</v>
      </c>
      <c r="O118" s="122">
        <f t="shared" si="22"/>
        <v>9823.5536872378652</v>
      </c>
      <c r="P118" s="122">
        <f t="shared" si="22"/>
        <v>8105.8993105938689</v>
      </c>
      <c r="Q118" s="122">
        <f t="shared" si="22"/>
        <v>9332.5271311073793</v>
      </c>
      <c r="R118" s="122">
        <f t="shared" ref="R118:V118" si="23">SUM(R119:R120)</f>
        <v>9489.3799033005962</v>
      </c>
      <c r="S118" s="122">
        <f t="shared" si="23"/>
        <v>9719.9029603001709</v>
      </c>
      <c r="T118" s="122">
        <f t="shared" si="23"/>
        <v>9378.975007339619</v>
      </c>
      <c r="U118" s="122">
        <f t="shared" si="23"/>
        <v>9282.493400419753</v>
      </c>
      <c r="V118" s="122">
        <f t="shared" si="23"/>
        <v>9261.0326517705253</v>
      </c>
      <c r="W118" s="122">
        <f t="shared" ref="W118" si="24">SUM(W119:W120)</f>
        <v>9480.255841637043</v>
      </c>
      <c r="DA118" s="130" t="s">
        <v>1796</v>
      </c>
    </row>
    <row r="119" spans="1:105" ht="12" customHeight="1" x14ac:dyDescent="0.25">
      <c r="A119" s="97" t="s">
        <v>217</v>
      </c>
      <c r="B119" s="98">
        <v>5639.4400226670541</v>
      </c>
      <c r="C119" s="98">
        <v>6069.2745788988741</v>
      </c>
      <c r="D119" s="98">
        <v>5944.7500084660442</v>
      </c>
      <c r="E119" s="98">
        <v>7066.8920965650077</v>
      </c>
      <c r="F119" s="98">
        <v>7674.6385971217842</v>
      </c>
      <c r="G119" s="98">
        <v>8147.8568362861206</v>
      </c>
      <c r="H119" s="98">
        <v>7377.2903713555816</v>
      </c>
      <c r="I119" s="98">
        <v>7007.2145337310712</v>
      </c>
      <c r="J119" s="98">
        <v>7414.958830333675</v>
      </c>
      <c r="K119" s="98">
        <v>7953.0505888172365</v>
      </c>
      <c r="L119" s="98">
        <v>9109.5680086049379</v>
      </c>
      <c r="M119" s="98">
        <v>8973.2847746942934</v>
      </c>
      <c r="N119" s="98">
        <v>9379.6441516864743</v>
      </c>
      <c r="O119" s="98">
        <v>9620.194810780793</v>
      </c>
      <c r="P119" s="98">
        <v>7934.4229295665064</v>
      </c>
      <c r="Q119" s="98">
        <v>9153.2151998471709</v>
      </c>
      <c r="R119" s="98">
        <v>9307.7632458192729</v>
      </c>
      <c r="S119" s="98">
        <v>9535.470052511524</v>
      </c>
      <c r="T119" s="98">
        <v>9203.0076395436736</v>
      </c>
      <c r="U119" s="98">
        <v>9107.4157464494183</v>
      </c>
      <c r="V119" s="98">
        <v>9087.3702064105873</v>
      </c>
      <c r="W119" s="98">
        <v>9308.5569688615742</v>
      </c>
      <c r="DA119" s="63" t="s">
        <v>1797</v>
      </c>
    </row>
    <row r="120" spans="1:105" ht="12" customHeight="1" x14ac:dyDescent="0.25">
      <c r="A120" s="97" t="s">
        <v>53</v>
      </c>
      <c r="B120" s="98">
        <v>145.52398277436859</v>
      </c>
      <c r="C120" s="98">
        <v>152.38302762950809</v>
      </c>
      <c r="D120" s="98">
        <v>147.4236190489159</v>
      </c>
      <c r="E120" s="98">
        <v>158.22579070428333</v>
      </c>
      <c r="F120" s="98">
        <v>181.73660645170384</v>
      </c>
      <c r="G120" s="98">
        <v>190.23088807530218</v>
      </c>
      <c r="H120" s="98">
        <v>166.96478332231527</v>
      </c>
      <c r="I120" s="98">
        <v>154.35958194810507</v>
      </c>
      <c r="J120" s="98">
        <v>155.97420892261897</v>
      </c>
      <c r="K120" s="98">
        <v>164.99735726904245</v>
      </c>
      <c r="L120" s="98">
        <v>193.97815756977315</v>
      </c>
      <c r="M120" s="98">
        <v>190.04649063727817</v>
      </c>
      <c r="N120" s="98">
        <v>186.38866584523188</v>
      </c>
      <c r="O120" s="98">
        <v>203.35887645707214</v>
      </c>
      <c r="P120" s="98">
        <v>171.47638102736278</v>
      </c>
      <c r="Q120" s="98">
        <v>179.3119312602079</v>
      </c>
      <c r="R120" s="98">
        <v>181.61665748132407</v>
      </c>
      <c r="S120" s="98">
        <v>184.43290778864667</v>
      </c>
      <c r="T120" s="98">
        <v>175.96736779594627</v>
      </c>
      <c r="U120" s="98">
        <v>175.07765397033455</v>
      </c>
      <c r="V120" s="98">
        <v>173.66244535993769</v>
      </c>
      <c r="W120" s="98">
        <v>171.69887277546923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70.650637130835122</v>
      </c>
      <c r="C121" s="122">
        <f t="shared" si="25"/>
        <v>94.032905201571154</v>
      </c>
      <c r="D121" s="122">
        <f t="shared" si="25"/>
        <v>87.514032228542661</v>
      </c>
      <c r="E121" s="122">
        <f t="shared" si="25"/>
        <v>312.14687024646827</v>
      </c>
      <c r="F121" s="122">
        <f t="shared" si="25"/>
        <v>140.75386086191222</v>
      </c>
      <c r="G121" s="122">
        <f t="shared" si="25"/>
        <v>153.89035420147812</v>
      </c>
      <c r="H121" s="122">
        <f t="shared" si="25"/>
        <v>205.10716031823884</v>
      </c>
      <c r="I121" s="122">
        <f t="shared" si="25"/>
        <v>191.48980590927454</v>
      </c>
      <c r="J121" s="122">
        <f t="shared" si="25"/>
        <v>259.20728063742996</v>
      </c>
      <c r="K121" s="122">
        <f t="shared" si="25"/>
        <v>309.654249505081</v>
      </c>
      <c r="L121" s="122">
        <f t="shared" si="25"/>
        <v>256.66156950151981</v>
      </c>
      <c r="M121" s="122">
        <f t="shared" si="25"/>
        <v>299.27292643911233</v>
      </c>
      <c r="N121" s="122">
        <f t="shared" si="25"/>
        <v>512.95805023607079</v>
      </c>
      <c r="O121" s="122">
        <f t="shared" si="25"/>
        <v>331.91280421403394</v>
      </c>
      <c r="P121" s="122">
        <f t="shared" si="25"/>
        <v>258.38145913065301</v>
      </c>
      <c r="Q121" s="122">
        <f t="shared" si="25"/>
        <v>551.53210745279489</v>
      </c>
      <c r="R121" s="122">
        <f t="shared" si="25"/>
        <v>393.19246268836861</v>
      </c>
      <c r="S121" s="122">
        <f t="shared" si="25"/>
        <v>589.65314813354155</v>
      </c>
      <c r="T121" s="122">
        <f t="shared" si="25"/>
        <v>464.45460838843309</v>
      </c>
      <c r="U121" s="122">
        <f t="shared" si="25"/>
        <v>578.87104641147471</v>
      </c>
      <c r="V121" s="122">
        <f t="shared" si="25"/>
        <v>453.36108746214506</v>
      </c>
      <c r="W121" s="122">
        <f t="shared" si="25"/>
        <v>547.70815802421566</v>
      </c>
      <c r="DA121" s="130" t="s">
        <v>1799</v>
      </c>
    </row>
    <row r="122" spans="1:105" ht="12" customHeight="1" x14ac:dyDescent="0.25">
      <c r="A122" s="97" t="s">
        <v>53</v>
      </c>
      <c r="B122" s="98">
        <v>70.650637130835122</v>
      </c>
      <c r="C122" s="98">
        <v>94.032905201571154</v>
      </c>
      <c r="D122" s="98">
        <v>87.514032228542661</v>
      </c>
      <c r="E122" s="98">
        <v>312.14687024646827</v>
      </c>
      <c r="F122" s="98">
        <v>140.75386086191222</v>
      </c>
      <c r="G122" s="98">
        <v>153.89035420147812</v>
      </c>
      <c r="H122" s="98">
        <v>205.10716031823884</v>
      </c>
      <c r="I122" s="98">
        <v>191.48980590927454</v>
      </c>
      <c r="J122" s="98">
        <v>259.20728063742996</v>
      </c>
      <c r="K122" s="98">
        <v>309.654249505081</v>
      </c>
      <c r="L122" s="98">
        <v>256.66156950151981</v>
      </c>
      <c r="M122" s="98">
        <v>299.27292643911233</v>
      </c>
      <c r="N122" s="98">
        <v>512.95805023607079</v>
      </c>
      <c r="O122" s="98">
        <v>331.91280421403394</v>
      </c>
      <c r="P122" s="98">
        <v>258.38145913065301</v>
      </c>
      <c r="Q122" s="98">
        <v>551.53210745279489</v>
      </c>
      <c r="R122" s="98">
        <v>393.19246268836861</v>
      </c>
      <c r="S122" s="98">
        <v>589.65314813354155</v>
      </c>
      <c r="T122" s="98">
        <v>464.45460838843309</v>
      </c>
      <c r="U122" s="98">
        <v>578.87104641147471</v>
      </c>
      <c r="V122" s="98">
        <v>453.36108746214506</v>
      </c>
      <c r="W122" s="98">
        <v>547.70815802421566</v>
      </c>
      <c r="DA122" s="63" t="s">
        <v>1800</v>
      </c>
    </row>
    <row r="123" spans="1:105" ht="12" customHeight="1" x14ac:dyDescent="0.25">
      <c r="A123" s="121" t="s">
        <v>55</v>
      </c>
      <c r="B123" s="122">
        <v>1461.5692080694062</v>
      </c>
      <c r="C123" s="122">
        <v>1496.9926593310649</v>
      </c>
      <c r="D123" s="122">
        <v>1511.2962314284898</v>
      </c>
      <c r="E123" s="122">
        <v>1543.6984863262344</v>
      </c>
      <c r="F123" s="122">
        <v>1511.9967599842234</v>
      </c>
      <c r="G123" s="122">
        <v>1527.9191787835418</v>
      </c>
      <c r="H123" s="122">
        <v>1450.4583368809269</v>
      </c>
      <c r="I123" s="122">
        <v>1360.7794049853194</v>
      </c>
      <c r="J123" s="122">
        <v>1261.6196648461485</v>
      </c>
      <c r="K123" s="122">
        <v>1377.1003053511524</v>
      </c>
      <c r="L123" s="122">
        <v>1539.759148886295</v>
      </c>
      <c r="M123" s="122">
        <v>1543.9781724845561</v>
      </c>
      <c r="N123" s="122">
        <v>1621.0457900491922</v>
      </c>
      <c r="O123" s="122">
        <v>1630.9662388154063</v>
      </c>
      <c r="P123" s="122">
        <v>1507.506754547321</v>
      </c>
      <c r="Q123" s="122">
        <v>1573.9328959756815</v>
      </c>
      <c r="R123" s="122">
        <v>1614.9127128520231</v>
      </c>
      <c r="S123" s="122">
        <v>1595.594096283744</v>
      </c>
      <c r="T123" s="122">
        <v>1607.3372204392465</v>
      </c>
      <c r="U123" s="122">
        <v>1585.0279264019134</v>
      </c>
      <c r="V123" s="122">
        <v>1577.17771685459</v>
      </c>
      <c r="W123" s="122">
        <v>1271.8987498805209</v>
      </c>
      <c r="DA123" s="130" t="s">
        <v>1801</v>
      </c>
    </row>
    <row r="124" spans="1:105" ht="12" customHeight="1" x14ac:dyDescent="0.25">
      <c r="A124" s="97" t="s">
        <v>134</v>
      </c>
      <c r="B124" s="98">
        <v>1263.3318454097953</v>
      </c>
      <c r="C124" s="98">
        <v>1305.2905331978941</v>
      </c>
      <c r="D124" s="98">
        <v>1297.4254388689521</v>
      </c>
      <c r="E124" s="98">
        <v>1311.7533389905595</v>
      </c>
      <c r="F124" s="98">
        <v>1218.1602671282876</v>
      </c>
      <c r="G124" s="98">
        <v>1284.5901296770053</v>
      </c>
      <c r="H124" s="98">
        <v>1272.2690088038446</v>
      </c>
      <c r="I124" s="98">
        <v>1271.7641973099978</v>
      </c>
      <c r="J124" s="98">
        <v>1166.4011722052096</v>
      </c>
      <c r="K124" s="98">
        <v>1285.2486919047153</v>
      </c>
      <c r="L124" s="98">
        <v>1451.2260240647829</v>
      </c>
      <c r="M124" s="98">
        <v>1442.1976477006642</v>
      </c>
      <c r="N124" s="98">
        <v>1530.0341052423364</v>
      </c>
      <c r="O124" s="98">
        <v>1547.4030239035476</v>
      </c>
      <c r="P124" s="98">
        <v>1441.8272095341897</v>
      </c>
      <c r="Q124" s="98">
        <v>1525.2482741753547</v>
      </c>
      <c r="R124" s="98">
        <v>1571.321970041191</v>
      </c>
      <c r="S124" s="98">
        <v>1555.8132254003433</v>
      </c>
      <c r="T124" s="98">
        <v>1561.5489395586524</v>
      </c>
      <c r="U124" s="98">
        <v>1543.6485605526061</v>
      </c>
      <c r="V124" s="98">
        <v>1536.3695482570204</v>
      </c>
      <c r="W124" s="98">
        <v>1240.9115151721578</v>
      </c>
      <c r="DA124" s="63" t="s">
        <v>1802</v>
      </c>
    </row>
    <row r="125" spans="1:105" ht="12" customHeight="1" x14ac:dyDescent="0.25">
      <c r="A125" s="97" t="s">
        <v>133</v>
      </c>
      <c r="B125" s="98">
        <v>0.2248940727406806</v>
      </c>
      <c r="C125" s="98">
        <v>0.26613593652431644</v>
      </c>
      <c r="D125" s="98">
        <v>0.27803077117533126</v>
      </c>
      <c r="E125" s="98">
        <v>0.34294555646075803</v>
      </c>
      <c r="F125" s="98">
        <v>0.31223041794333573</v>
      </c>
      <c r="G125" s="98">
        <v>0.52035087888170362</v>
      </c>
      <c r="H125" s="98">
        <v>0.64728550895371262</v>
      </c>
      <c r="I125" s="98">
        <v>1.0444796009239568</v>
      </c>
      <c r="J125" s="98">
        <v>1.2055072866906862</v>
      </c>
      <c r="K125" s="98">
        <v>1.812778467532403</v>
      </c>
      <c r="L125" s="98">
        <v>3.1460977508813901</v>
      </c>
      <c r="M125" s="98">
        <v>3.0343183688303283</v>
      </c>
      <c r="N125" s="98">
        <v>4.0159239904674449</v>
      </c>
      <c r="O125" s="98">
        <v>4.8536251746032928</v>
      </c>
      <c r="P125" s="98">
        <v>4.7395097861493349</v>
      </c>
      <c r="Q125" s="98">
        <v>5.6781462248571826</v>
      </c>
      <c r="R125" s="98">
        <v>6.3070085674943144</v>
      </c>
      <c r="S125" s="98">
        <v>6.5252654652728364</v>
      </c>
      <c r="T125" s="98">
        <v>6.8256621697849447</v>
      </c>
      <c r="U125" s="98">
        <v>7.1943041196305328</v>
      </c>
      <c r="V125" s="98">
        <v>8.231807897617351</v>
      </c>
      <c r="W125" s="98">
        <v>7.9448027537322812</v>
      </c>
      <c r="DA125" s="63" t="s">
        <v>1803</v>
      </c>
    </row>
    <row r="126" spans="1:105" ht="12" customHeight="1" x14ac:dyDescent="0.25">
      <c r="A126" s="100" t="s">
        <v>217</v>
      </c>
      <c r="B126" s="101">
        <v>4.0517142049790809E-2</v>
      </c>
      <c r="C126" s="101">
        <v>4.1627411156641612E-2</v>
      </c>
      <c r="D126" s="101">
        <v>5.1139500443218008E-2</v>
      </c>
      <c r="E126" s="101">
        <v>5.2865315306556672E-2</v>
      </c>
      <c r="F126" s="101">
        <v>6.0156777906152654E-2</v>
      </c>
      <c r="G126" s="101">
        <v>8.5613533859540097E-2</v>
      </c>
      <c r="H126" s="101">
        <v>0.10815131227349301</v>
      </c>
      <c r="I126" s="101">
        <v>0.17586461414608393</v>
      </c>
      <c r="J126" s="101">
        <v>0.25483441035039966</v>
      </c>
      <c r="K126" s="101">
        <v>0.32326504577894283</v>
      </c>
      <c r="L126" s="101">
        <v>0.52162583815228003</v>
      </c>
      <c r="M126" s="101">
        <v>0.5891536549085149</v>
      </c>
      <c r="N126" s="101">
        <v>0.60734794121618596</v>
      </c>
      <c r="O126" s="101">
        <v>0.72950969325484527</v>
      </c>
      <c r="P126" s="101">
        <v>1.0524982023828646</v>
      </c>
      <c r="Q126" s="101">
        <v>0.91739322658734057</v>
      </c>
      <c r="R126" s="101">
        <v>0.98538913858999067</v>
      </c>
      <c r="S126" s="101">
        <v>1.0843140964781006</v>
      </c>
      <c r="T126" s="101">
        <v>1.0328811953191459</v>
      </c>
      <c r="U126" s="101">
        <v>1.2334900409183931</v>
      </c>
      <c r="V126" s="101">
        <v>1.3215753985450212</v>
      </c>
      <c r="W126" s="101">
        <v>1.5400070237629431</v>
      </c>
      <c r="DA126" s="131" t="s">
        <v>1804</v>
      </c>
    </row>
    <row r="127" spans="1:105" ht="12" customHeight="1" x14ac:dyDescent="0.25">
      <c r="A127" s="103" t="s">
        <v>52</v>
      </c>
      <c r="B127" s="104">
        <v>0.18437693069088978</v>
      </c>
      <c r="C127" s="104">
        <v>0.22450852536767485</v>
      </c>
      <c r="D127" s="104">
        <v>0.22689127073211324</v>
      </c>
      <c r="E127" s="104">
        <v>0.29008024115420133</v>
      </c>
      <c r="F127" s="104">
        <v>0.25207364003718308</v>
      </c>
      <c r="G127" s="104">
        <v>0.43473734502216355</v>
      </c>
      <c r="H127" s="104">
        <v>0.53913419668021956</v>
      </c>
      <c r="I127" s="104">
        <v>0.86861498677787286</v>
      </c>
      <c r="J127" s="104">
        <v>0.95067287634028641</v>
      </c>
      <c r="K127" s="104">
        <v>1.4895134217534602</v>
      </c>
      <c r="L127" s="104">
        <v>2.6244719127291098</v>
      </c>
      <c r="M127" s="104">
        <v>2.4451647139218133</v>
      </c>
      <c r="N127" s="104">
        <v>3.4085760492512587</v>
      </c>
      <c r="O127" s="104">
        <v>4.124115481348448</v>
      </c>
      <c r="P127" s="104">
        <v>3.6870115837664703</v>
      </c>
      <c r="Q127" s="104">
        <v>4.760752998269842</v>
      </c>
      <c r="R127" s="104">
        <v>5.3216194289043237</v>
      </c>
      <c r="S127" s="104">
        <v>5.4409513687947362</v>
      </c>
      <c r="T127" s="104">
        <v>5.7927809744657992</v>
      </c>
      <c r="U127" s="104">
        <v>5.96081407871214</v>
      </c>
      <c r="V127" s="104">
        <v>6.9102324990723289</v>
      </c>
      <c r="W127" s="104">
        <v>6.4047957299693383</v>
      </c>
      <c r="DA127" s="132" t="s">
        <v>1805</v>
      </c>
    </row>
    <row r="128" spans="1:105" ht="12" customHeight="1" x14ac:dyDescent="0.25">
      <c r="A128" s="106" t="s">
        <v>122</v>
      </c>
      <c r="B128" s="101">
        <v>194.49613328054772</v>
      </c>
      <c r="C128" s="101">
        <v>187.76067062821539</v>
      </c>
      <c r="D128" s="101">
        <v>209.01942163083933</v>
      </c>
      <c r="E128" s="101">
        <v>225.73941835053199</v>
      </c>
      <c r="F128" s="101">
        <v>285.33174357710863</v>
      </c>
      <c r="G128" s="101">
        <v>235.67647367140549</v>
      </c>
      <c r="H128" s="101">
        <v>171.86625825011524</v>
      </c>
      <c r="I128" s="101">
        <v>85.13113055399414</v>
      </c>
      <c r="J128" s="101">
        <v>87.340468687574017</v>
      </c>
      <c r="K128" s="101">
        <v>82.086288285273838</v>
      </c>
      <c r="L128" s="101">
        <v>75.392197124693851</v>
      </c>
      <c r="M128" s="101">
        <v>84.815454665011671</v>
      </c>
      <c r="N128" s="101">
        <v>70.282816968489655</v>
      </c>
      <c r="O128" s="101">
        <v>64.215552121086048</v>
      </c>
      <c r="P128" s="101">
        <v>52.253453340056865</v>
      </c>
      <c r="Q128" s="101">
        <v>36.308827818039362</v>
      </c>
      <c r="R128" s="101">
        <v>31.317410034131036</v>
      </c>
      <c r="S128" s="101">
        <v>27.970522229800785</v>
      </c>
      <c r="T128" s="101">
        <v>30.509829694606676</v>
      </c>
      <c r="U128" s="101">
        <v>23.485873185924369</v>
      </c>
      <c r="V128" s="101">
        <v>21.091077640432616</v>
      </c>
      <c r="W128" s="101">
        <v>14.784960509078491</v>
      </c>
      <c r="DA128" s="131" t="s">
        <v>1806</v>
      </c>
    </row>
    <row r="129" spans="1:105" ht="12" customHeight="1" x14ac:dyDescent="0.25">
      <c r="A129" s="107" t="s">
        <v>121</v>
      </c>
      <c r="B129" s="104">
        <v>3.5163353063225653</v>
      </c>
      <c r="C129" s="104">
        <v>3.6753195684311182</v>
      </c>
      <c r="D129" s="104">
        <v>4.573340157522936</v>
      </c>
      <c r="E129" s="104">
        <v>5.8627834286818681</v>
      </c>
      <c r="F129" s="104">
        <v>8.1925188608837516</v>
      </c>
      <c r="G129" s="104">
        <v>7.132224556249092</v>
      </c>
      <c r="H129" s="104">
        <v>5.6757843180133962</v>
      </c>
      <c r="I129" s="104">
        <v>2.8395975204035104</v>
      </c>
      <c r="J129" s="104">
        <v>6.6725166666743387</v>
      </c>
      <c r="K129" s="104">
        <v>7.9525466936309748</v>
      </c>
      <c r="L129" s="104">
        <v>9.9948299459366776</v>
      </c>
      <c r="M129" s="104">
        <v>13.93075175005001</v>
      </c>
      <c r="N129" s="104">
        <v>16.712943847898732</v>
      </c>
      <c r="O129" s="104">
        <v>14.494037616169191</v>
      </c>
      <c r="P129" s="104">
        <v>8.6865818869250404</v>
      </c>
      <c r="Q129" s="104">
        <v>6.6976477574304276</v>
      </c>
      <c r="R129" s="104">
        <v>5.9663242092068902</v>
      </c>
      <c r="S129" s="104">
        <v>5.285083188327004</v>
      </c>
      <c r="T129" s="104">
        <v>8.4527890162026953</v>
      </c>
      <c r="U129" s="104">
        <v>10.699188543752269</v>
      </c>
      <c r="V129" s="104">
        <v>11.485283059519773</v>
      </c>
      <c r="W129" s="104">
        <v>8.257471445552186</v>
      </c>
      <c r="DA129" s="132" t="s">
        <v>1807</v>
      </c>
    </row>
    <row r="130" spans="1:105" ht="12" customHeight="1" x14ac:dyDescent="0.25">
      <c r="A130" s="108" t="s">
        <v>53</v>
      </c>
      <c r="B130" s="98">
        <v>0.633587811474704</v>
      </c>
      <c r="C130" s="98">
        <v>0.57451237777604858</v>
      </c>
      <c r="D130" s="98">
        <v>0.8414186699471099</v>
      </c>
      <c r="E130" s="98">
        <v>0.9026171527526321</v>
      </c>
      <c r="F130" s="98">
        <v>1.5796976400710305</v>
      </c>
      <c r="G130" s="98">
        <v>1.172391203556822</v>
      </c>
      <c r="H130" s="98">
        <v>0.94785362816771246</v>
      </c>
      <c r="I130" s="98">
        <v>0.47737269956096257</v>
      </c>
      <c r="J130" s="98">
        <v>1.4189711003036791</v>
      </c>
      <c r="K130" s="98">
        <v>1.4187175351077292</v>
      </c>
      <c r="L130" s="98">
        <v>1.6470997554970894</v>
      </c>
      <c r="M130" s="98">
        <v>2.7147676509198737</v>
      </c>
      <c r="N130" s="98">
        <v>2.50987888727304</v>
      </c>
      <c r="O130" s="98">
        <v>2.1422048569532506</v>
      </c>
      <c r="P130" s="98">
        <v>1.9511235783991865</v>
      </c>
      <c r="Q130" s="98">
        <v>1.0783349968761697</v>
      </c>
      <c r="R130" s="98">
        <v>0.92489405550559578</v>
      </c>
      <c r="S130" s="98">
        <v>0.87825449560456326</v>
      </c>
      <c r="T130" s="98">
        <v>1.2682065807951166</v>
      </c>
      <c r="U130" s="98">
        <v>1.8337046769392331</v>
      </c>
      <c r="V130" s="98">
        <v>1.8195058236042894</v>
      </c>
      <c r="W130" s="98">
        <v>1.6302580988628788</v>
      </c>
      <c r="DA130" s="63" t="s">
        <v>1808</v>
      </c>
    </row>
    <row r="131" spans="1:105" ht="12" customHeight="1" x14ac:dyDescent="0.25">
      <c r="A131" s="108" t="s">
        <v>52</v>
      </c>
      <c r="B131" s="98">
        <v>2.8827474948478615</v>
      </c>
      <c r="C131" s="98">
        <v>3.1008071906550696</v>
      </c>
      <c r="D131" s="98">
        <v>3.7319214875758262</v>
      </c>
      <c r="E131" s="98">
        <v>4.960166275929236</v>
      </c>
      <c r="F131" s="98">
        <v>6.6128212208127213</v>
      </c>
      <c r="G131" s="98">
        <v>5.9598333526922698</v>
      </c>
      <c r="H131" s="98">
        <v>4.7279306898456834</v>
      </c>
      <c r="I131" s="98">
        <v>2.362224820842548</v>
      </c>
      <c r="J131" s="98">
        <v>5.2535455663706596</v>
      </c>
      <c r="K131" s="98">
        <v>6.5338291585232451</v>
      </c>
      <c r="L131" s="98">
        <v>8.347730190439588</v>
      </c>
      <c r="M131" s="98">
        <v>11.215984099130138</v>
      </c>
      <c r="N131" s="98">
        <v>14.203064960625692</v>
      </c>
      <c r="O131" s="98">
        <v>12.35183275921594</v>
      </c>
      <c r="P131" s="98">
        <v>6.7354583085258533</v>
      </c>
      <c r="Q131" s="98">
        <v>5.6193127605542577</v>
      </c>
      <c r="R131" s="98">
        <v>5.0414301537012944</v>
      </c>
      <c r="S131" s="98">
        <v>4.4068286927224412</v>
      </c>
      <c r="T131" s="98">
        <v>7.1845824354075791</v>
      </c>
      <c r="U131" s="98">
        <v>8.8654838668130367</v>
      </c>
      <c r="V131" s="98">
        <v>9.665777235915483</v>
      </c>
      <c r="W131" s="98">
        <v>6.6272133466893077</v>
      </c>
      <c r="DA131" s="63" t="s">
        <v>1809</v>
      </c>
    </row>
    <row r="132" spans="1:105" ht="12" customHeight="1" x14ac:dyDescent="0.25">
      <c r="A132" s="121" t="s">
        <v>54</v>
      </c>
      <c r="B132" s="122">
        <v>777.57472559299572</v>
      </c>
      <c r="C132" s="122">
        <v>789.76545523822563</v>
      </c>
      <c r="D132" s="122">
        <v>798.44161326073504</v>
      </c>
      <c r="E132" s="122">
        <v>818.49121765074153</v>
      </c>
      <c r="F132" s="122">
        <v>820.65755438888186</v>
      </c>
      <c r="G132" s="122">
        <v>820.58511434681702</v>
      </c>
      <c r="H132" s="122">
        <v>772.13545260027161</v>
      </c>
      <c r="I132" s="122">
        <v>653.07272598055806</v>
      </c>
      <c r="J132" s="122">
        <v>599.56885862724562</v>
      </c>
      <c r="K132" s="122">
        <v>639.484590692089</v>
      </c>
      <c r="L132" s="122">
        <v>665.78091561092674</v>
      </c>
      <c r="M132" s="122">
        <v>663.37251031988319</v>
      </c>
      <c r="N132" s="122">
        <v>581.4842315091206</v>
      </c>
      <c r="O132" s="122">
        <v>618.73484210640981</v>
      </c>
      <c r="P132" s="122">
        <v>577.73305475792392</v>
      </c>
      <c r="Q132" s="122">
        <v>597.02733020091694</v>
      </c>
      <c r="R132" s="122">
        <v>615.08597004037199</v>
      </c>
      <c r="S132" s="122">
        <v>694.52828302220632</v>
      </c>
      <c r="T132" s="122">
        <v>683.58926711018853</v>
      </c>
      <c r="U132" s="122">
        <v>694.36852745016097</v>
      </c>
      <c r="V132" s="122">
        <v>732.58151891935756</v>
      </c>
      <c r="W132" s="122">
        <v>622.58374215588071</v>
      </c>
      <c r="DA132" s="130" t="s">
        <v>1810</v>
      </c>
    </row>
    <row r="133" spans="1:105" ht="12" customHeight="1" x14ac:dyDescent="0.25">
      <c r="A133" s="97" t="s">
        <v>175</v>
      </c>
      <c r="B133" s="98">
        <v>750.096618404227</v>
      </c>
      <c r="C133" s="98">
        <v>755.32185502528046</v>
      </c>
      <c r="D133" s="98">
        <v>756.64322334638916</v>
      </c>
      <c r="E133" s="98">
        <v>765.55971448099388</v>
      </c>
      <c r="F133" s="98">
        <v>732.51533550624993</v>
      </c>
      <c r="G133" s="98">
        <v>765.82991603104358</v>
      </c>
      <c r="H133" s="98">
        <v>724.88052512657396</v>
      </c>
      <c r="I133" s="98">
        <v>624.6298982714992</v>
      </c>
      <c r="J133" s="98">
        <v>558.29796122038965</v>
      </c>
      <c r="K133" s="98">
        <v>599.16523486803965</v>
      </c>
      <c r="L133" s="98">
        <v>641.45117202972131</v>
      </c>
      <c r="M133" s="98">
        <v>649.42733801847794</v>
      </c>
      <c r="N133" s="98">
        <v>566.30663866073303</v>
      </c>
      <c r="O133" s="98">
        <v>595.70672879031542</v>
      </c>
      <c r="P133" s="98">
        <v>563.37413897765271</v>
      </c>
      <c r="Q133" s="98">
        <v>582.16765071279019</v>
      </c>
      <c r="R133" s="98">
        <v>600.98367895620299</v>
      </c>
      <c r="S133" s="98">
        <v>677.66227837053054</v>
      </c>
      <c r="T133" s="98">
        <v>664.60439910892273</v>
      </c>
      <c r="U133" s="98">
        <v>677.1733085968666</v>
      </c>
      <c r="V133" s="98">
        <v>714.10484591201873</v>
      </c>
      <c r="W133" s="98">
        <v>604.8581638142723</v>
      </c>
      <c r="DA133" s="63" t="s">
        <v>1811</v>
      </c>
    </row>
    <row r="134" spans="1:105" ht="12" customHeight="1" x14ac:dyDescent="0.25">
      <c r="A134" s="109" t="s">
        <v>120</v>
      </c>
      <c r="B134" s="33">
        <v>27.478107188768707</v>
      </c>
      <c r="C134" s="33">
        <v>34.443600212945164</v>
      </c>
      <c r="D134" s="33">
        <v>41.798389914345876</v>
      </c>
      <c r="E134" s="33">
        <v>52.93150316974765</v>
      </c>
      <c r="F134" s="33">
        <v>88.142218882631923</v>
      </c>
      <c r="G134" s="33">
        <v>54.755198315773477</v>
      </c>
      <c r="H134" s="33">
        <v>47.254927473697663</v>
      </c>
      <c r="I134" s="33">
        <v>28.442827709058864</v>
      </c>
      <c r="J134" s="33">
        <v>41.270897406855994</v>
      </c>
      <c r="K134" s="33">
        <v>40.319355824049403</v>
      </c>
      <c r="L134" s="33">
        <v>24.329743581205399</v>
      </c>
      <c r="M134" s="33">
        <v>13.945172301405238</v>
      </c>
      <c r="N134" s="33">
        <v>15.177592848387606</v>
      </c>
      <c r="O134" s="33">
        <v>23.028113316094398</v>
      </c>
      <c r="P134" s="33">
        <v>14.358915780271269</v>
      </c>
      <c r="Q134" s="33">
        <v>14.859679488126753</v>
      </c>
      <c r="R134" s="33">
        <v>14.102291084168993</v>
      </c>
      <c r="S134" s="33">
        <v>16.866004651675784</v>
      </c>
      <c r="T134" s="33">
        <v>18.984868001265845</v>
      </c>
      <c r="U134" s="33">
        <v>17.19521885329431</v>
      </c>
      <c r="V134" s="33">
        <v>18.476673007338867</v>
      </c>
      <c r="W134" s="33">
        <v>17.72557834160844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0.52196535704965019</v>
      </c>
      <c r="C136" s="119">
        <f t="shared" si="26"/>
        <v>0.52795861345626294</v>
      </c>
      <c r="D136" s="119">
        <f t="shared" si="26"/>
        <v>0.5346623290808441</v>
      </c>
      <c r="E136" s="119">
        <f t="shared" si="26"/>
        <v>0.54998876293893306</v>
      </c>
      <c r="F136" s="119">
        <f t="shared" si="26"/>
        <v>0.55114227362847112</v>
      </c>
      <c r="G136" s="119">
        <f t="shared" si="26"/>
        <v>0.55762608113912415</v>
      </c>
      <c r="H136" s="119">
        <f t="shared" si="26"/>
        <v>0.56673163218355116</v>
      </c>
      <c r="I136" s="119">
        <f t="shared" si="26"/>
        <v>0.57320019186471449</v>
      </c>
      <c r="J136" s="119">
        <f t="shared" si="26"/>
        <v>0.58865023412944495</v>
      </c>
      <c r="K136" s="119">
        <f t="shared" si="26"/>
        <v>0.60419224976138197</v>
      </c>
      <c r="L136" s="119">
        <f t="shared" si="26"/>
        <v>0.61464401286493897</v>
      </c>
      <c r="M136" s="119">
        <f t="shared" si="26"/>
        <v>0.63265420509670378</v>
      </c>
      <c r="N136" s="119">
        <f t="shared" si="26"/>
        <v>0.65958662298128967</v>
      </c>
      <c r="O136" s="119">
        <f t="shared" si="26"/>
        <v>0.66956123144159596</v>
      </c>
      <c r="P136" s="119">
        <f t="shared" si="26"/>
        <v>0.67363462318828471</v>
      </c>
      <c r="Q136" s="119">
        <f t="shared" si="26"/>
        <v>0.69209615241299083</v>
      </c>
      <c r="R136" s="119">
        <f t="shared" ref="R136:V136" si="27">IF(R117=0,"",R117/R98)</f>
        <v>0.69329613665451406</v>
      </c>
      <c r="S136" s="119">
        <f t="shared" si="27"/>
        <v>0.71238208979778972</v>
      </c>
      <c r="T136" s="119">
        <f t="shared" si="27"/>
        <v>0.71863577991421446</v>
      </c>
      <c r="U136" s="119">
        <f t="shared" si="27"/>
        <v>0.73462196082397213</v>
      </c>
      <c r="V136" s="119">
        <f t="shared" si="27"/>
        <v>0.73797232913682032</v>
      </c>
      <c r="W136" s="119">
        <f t="shared" ref="W136" si="28">IF(W117=0,"",W117/W98)</f>
        <v>0.75232425786846269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0.50307107662343431</v>
      </c>
      <c r="C137" s="124">
        <f t="shared" si="29"/>
        <v>0.50949194877240178</v>
      </c>
      <c r="D137" s="124">
        <f t="shared" si="29"/>
        <v>0.51652408457752419</v>
      </c>
      <c r="E137" s="124">
        <f t="shared" si="29"/>
        <v>0.52506009847147517</v>
      </c>
      <c r="F137" s="124">
        <f t="shared" si="29"/>
        <v>0.53461193491322723</v>
      </c>
      <c r="G137" s="124">
        <f t="shared" si="29"/>
        <v>0.54251839843388028</v>
      </c>
      <c r="H137" s="124">
        <f t="shared" si="29"/>
        <v>0.54922602204516002</v>
      </c>
      <c r="I137" s="124">
        <f t="shared" si="29"/>
        <v>0.5573540329921457</v>
      </c>
      <c r="J137" s="124">
        <f t="shared" si="29"/>
        <v>0.57135671312915282</v>
      </c>
      <c r="K137" s="124">
        <f t="shared" si="29"/>
        <v>0.58674966339533707</v>
      </c>
      <c r="L137" s="124">
        <f t="shared" si="29"/>
        <v>0.6026748704625482</v>
      </c>
      <c r="M137" s="124">
        <f t="shared" si="29"/>
        <v>0.62021180519694463</v>
      </c>
      <c r="N137" s="124">
        <f t="shared" si="29"/>
        <v>0.64009030237436904</v>
      </c>
      <c r="O137" s="124">
        <f t="shared" si="29"/>
        <v>0.6595050371586022</v>
      </c>
      <c r="P137" s="124">
        <f t="shared" si="29"/>
        <v>0.66532488789613864</v>
      </c>
      <c r="Q137" s="124">
        <f t="shared" si="29"/>
        <v>0.67157898692538276</v>
      </c>
      <c r="R137" s="124">
        <f t="shared" ref="R137:V137" si="30">IF(R118=0,"",R118/R99)</f>
        <v>0.68040183378612584</v>
      </c>
      <c r="S137" s="124">
        <f t="shared" si="30"/>
        <v>0.69143505681932649</v>
      </c>
      <c r="T137" s="124">
        <f t="shared" si="30"/>
        <v>0.70283757566596194</v>
      </c>
      <c r="U137" s="124">
        <f t="shared" si="30"/>
        <v>0.71307708071241538</v>
      </c>
      <c r="V137" s="124">
        <f t="shared" si="30"/>
        <v>0.72278220580965136</v>
      </c>
      <c r="W137" s="124">
        <f t="shared" ref="W137" si="31">IF(W118=0,"",W118/W99)</f>
        <v>0.73064615694055146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0.49670182189288714</v>
      </c>
      <c r="C138" s="111">
        <f t="shared" si="32"/>
        <v>0.5032937219407615</v>
      </c>
      <c r="D138" s="111">
        <f t="shared" si="32"/>
        <v>0.51040448788924475</v>
      </c>
      <c r="E138" s="111">
        <f t="shared" si="32"/>
        <v>0.51953547505521613</v>
      </c>
      <c r="F138" s="111">
        <f t="shared" si="32"/>
        <v>0.52878448663256927</v>
      </c>
      <c r="G138" s="111">
        <f t="shared" si="32"/>
        <v>0.536785006184196</v>
      </c>
      <c r="H138" s="111">
        <f t="shared" si="32"/>
        <v>0.54367938555770501</v>
      </c>
      <c r="I138" s="111">
        <f t="shared" si="32"/>
        <v>0.55197181119843552</v>
      </c>
      <c r="J138" s="111">
        <f t="shared" si="32"/>
        <v>0.566251085679782</v>
      </c>
      <c r="K138" s="111">
        <f t="shared" si="32"/>
        <v>0.58176194678718507</v>
      </c>
      <c r="L138" s="111">
        <f t="shared" si="32"/>
        <v>0.59761865898820199</v>
      </c>
      <c r="M138" s="111">
        <f t="shared" si="32"/>
        <v>0.61526288351044145</v>
      </c>
      <c r="N138" s="111">
        <f t="shared" si="32"/>
        <v>0.63554489387206381</v>
      </c>
      <c r="O138" s="111">
        <f t="shared" si="32"/>
        <v>0.65479208124548238</v>
      </c>
      <c r="P138" s="111">
        <f t="shared" si="32"/>
        <v>0.66054721681110773</v>
      </c>
      <c r="Q138" s="111">
        <f t="shared" si="32"/>
        <v>0.6672858143758682</v>
      </c>
      <c r="R138" s="111">
        <f t="shared" ref="R138:V138" si="33">IF(R119=0,"",R119/R100)</f>
        <v>0.67618506099424314</v>
      </c>
      <c r="S138" s="111">
        <f t="shared" si="33"/>
        <v>0.68733292099651044</v>
      </c>
      <c r="T138" s="111">
        <f t="shared" si="33"/>
        <v>0.69886666084644766</v>
      </c>
      <c r="U138" s="111">
        <f t="shared" si="33"/>
        <v>0.7091655349272602</v>
      </c>
      <c r="V138" s="111">
        <f t="shared" si="33"/>
        <v>0.71897328844809583</v>
      </c>
      <c r="W138" s="111">
        <f t="shared" ref="W138" si="34">IF(W119=0,"",W119/W100)</f>
        <v>0.72703403004798994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1.7961149824261564</v>
      </c>
      <c r="C140" s="124">
        <f t="shared" si="38"/>
        <v>1.8974337339784841</v>
      </c>
      <c r="D140" s="124">
        <f t="shared" si="38"/>
        <v>2.0443251069799824</v>
      </c>
      <c r="E140" s="124">
        <f t="shared" si="38"/>
        <v>2.1879795354409897</v>
      </c>
      <c r="F140" s="124">
        <f t="shared" si="38"/>
        <v>2.2903780863674665</v>
      </c>
      <c r="G140" s="124">
        <f t="shared" si="38"/>
        <v>2.3918628368093802</v>
      </c>
      <c r="H140" s="124">
        <f t="shared" si="38"/>
        <v>2.4835765258728424</v>
      </c>
      <c r="I140" s="124">
        <f t="shared" si="38"/>
        <v>2.5462533616454941</v>
      </c>
      <c r="J140" s="124">
        <f t="shared" si="38"/>
        <v>2.6128575401296565</v>
      </c>
      <c r="K140" s="124">
        <f t="shared" si="38"/>
        <v>2.7058890806144476</v>
      </c>
      <c r="L140" s="124">
        <f t="shared" si="38"/>
        <v>2.7914950291221214</v>
      </c>
      <c r="M140" s="124">
        <f t="shared" si="38"/>
        <v>2.8857777392026449</v>
      </c>
      <c r="N140" s="124">
        <f t="shared" si="38"/>
        <v>2.9800476373139744</v>
      </c>
      <c r="O140" s="124">
        <f t="shared" si="38"/>
        <v>3.106111391794538</v>
      </c>
      <c r="P140" s="124">
        <f t="shared" si="38"/>
        <v>3.181733297625517</v>
      </c>
      <c r="Q140" s="124">
        <f t="shared" si="38"/>
        <v>3.2614403038531816</v>
      </c>
      <c r="R140" s="124">
        <f t="shared" ref="R140:V140" si="39">IF(R121=0,"",R121/R102)</f>
        <v>3.3742227615466791</v>
      </c>
      <c r="S140" s="124">
        <f t="shared" si="39"/>
        <v>3.5010402923319628</v>
      </c>
      <c r="T140" s="124">
        <f t="shared" si="39"/>
        <v>3.6257447419284223</v>
      </c>
      <c r="U140" s="124">
        <f t="shared" si="39"/>
        <v>3.732771394184029</v>
      </c>
      <c r="V140" s="124">
        <f t="shared" si="39"/>
        <v>3.829401087925254</v>
      </c>
      <c r="W140" s="124">
        <f t="shared" ref="W140" si="40">IF(W121=0,"",W121/W102)</f>
        <v>3.9016043694024094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1.7961149824261564</v>
      </c>
      <c r="C141" s="111">
        <f t="shared" si="41"/>
        <v>1.8974337339784841</v>
      </c>
      <c r="D141" s="111">
        <f t="shared" si="41"/>
        <v>2.0443251069799824</v>
      </c>
      <c r="E141" s="111">
        <f t="shared" si="41"/>
        <v>2.1879795354409897</v>
      </c>
      <c r="F141" s="111">
        <f t="shared" si="41"/>
        <v>2.2903780863674665</v>
      </c>
      <c r="G141" s="111">
        <f t="shared" si="41"/>
        <v>2.3918628368093802</v>
      </c>
      <c r="H141" s="111">
        <f t="shared" si="41"/>
        <v>2.4835765258728424</v>
      </c>
      <c r="I141" s="111">
        <f t="shared" si="41"/>
        <v>2.5462533616454941</v>
      </c>
      <c r="J141" s="111">
        <f t="shared" si="41"/>
        <v>2.6128575401296565</v>
      </c>
      <c r="K141" s="111">
        <f t="shared" si="41"/>
        <v>2.7058890806144476</v>
      </c>
      <c r="L141" s="111">
        <f t="shared" si="41"/>
        <v>2.7914950291221214</v>
      </c>
      <c r="M141" s="111">
        <f t="shared" si="41"/>
        <v>2.8857777392026449</v>
      </c>
      <c r="N141" s="111">
        <f t="shared" si="41"/>
        <v>2.9800476373139744</v>
      </c>
      <c r="O141" s="111">
        <f t="shared" si="41"/>
        <v>3.106111391794538</v>
      </c>
      <c r="P141" s="111">
        <f t="shared" si="41"/>
        <v>3.181733297625517</v>
      </c>
      <c r="Q141" s="111">
        <f t="shared" si="41"/>
        <v>3.2614403038531816</v>
      </c>
      <c r="R141" s="111">
        <f t="shared" ref="R141:V141" si="42">IF(R122=0,"",R122/R103)</f>
        <v>3.3742227615466791</v>
      </c>
      <c r="S141" s="111">
        <f t="shared" si="42"/>
        <v>3.5010402923319628</v>
      </c>
      <c r="T141" s="111">
        <f t="shared" si="42"/>
        <v>3.6257447419284223</v>
      </c>
      <c r="U141" s="111">
        <f t="shared" si="42"/>
        <v>3.732771394184029</v>
      </c>
      <c r="V141" s="111">
        <f t="shared" si="42"/>
        <v>3.829401087925254</v>
      </c>
      <c r="W141" s="111">
        <f t="shared" ref="W141" si="43">IF(W122=0,"",W122/W103)</f>
        <v>3.9016043694024094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0.53736308495191643</v>
      </c>
      <c r="C142" s="124">
        <f t="shared" si="44"/>
        <v>0.54089220807444915</v>
      </c>
      <c r="D142" s="124">
        <f t="shared" si="44"/>
        <v>0.54635388492499104</v>
      </c>
      <c r="E142" s="124">
        <f t="shared" si="44"/>
        <v>0.55226175522264576</v>
      </c>
      <c r="F142" s="124">
        <f t="shared" si="44"/>
        <v>0.56107302554792537</v>
      </c>
      <c r="G142" s="124">
        <f t="shared" si="44"/>
        <v>0.56418810414774312</v>
      </c>
      <c r="H142" s="124">
        <f t="shared" si="44"/>
        <v>0.56751085372228871</v>
      </c>
      <c r="I142" s="124">
        <f t="shared" si="44"/>
        <v>0.57138104629254172</v>
      </c>
      <c r="J142" s="124">
        <f t="shared" si="44"/>
        <v>0.58186700755078047</v>
      </c>
      <c r="K142" s="124">
        <f t="shared" si="44"/>
        <v>0.59176797581771379</v>
      </c>
      <c r="L142" s="124">
        <f t="shared" si="44"/>
        <v>0.60210628548939205</v>
      </c>
      <c r="M142" s="124">
        <f t="shared" si="44"/>
        <v>0.61448241247306967</v>
      </c>
      <c r="N142" s="124">
        <f t="shared" si="44"/>
        <v>0.6284568906493494</v>
      </c>
      <c r="O142" s="124">
        <f t="shared" si="44"/>
        <v>0.64089375192518538</v>
      </c>
      <c r="P142" s="124">
        <f t="shared" si="44"/>
        <v>0.64697862524942074</v>
      </c>
      <c r="Q142" s="124">
        <f t="shared" si="44"/>
        <v>0.65454243659156564</v>
      </c>
      <c r="R142" s="124">
        <f t="shared" ref="R142:V142" si="45">IF(R123=0,"",R123/R104)</f>
        <v>0.66429705751083179</v>
      </c>
      <c r="S142" s="124">
        <f t="shared" si="45"/>
        <v>0.67647790411542985</v>
      </c>
      <c r="T142" s="124">
        <f t="shared" si="45"/>
        <v>0.68986757727126358</v>
      </c>
      <c r="U142" s="124">
        <f t="shared" si="45"/>
        <v>0.70294182970200936</v>
      </c>
      <c r="V142" s="124">
        <f t="shared" si="45"/>
        <v>0.71559190348739288</v>
      </c>
      <c r="W142" s="124">
        <f t="shared" ref="W142" si="46">IF(W123=0,"",W123/W104)</f>
        <v>0.72688998640031788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0.5247958872708739</v>
      </c>
      <c r="C143" s="111">
        <f t="shared" si="47"/>
        <v>0.52909226448546931</v>
      </c>
      <c r="D143" s="111">
        <f t="shared" si="47"/>
        <v>0.53318632955603618</v>
      </c>
      <c r="E143" s="111">
        <f t="shared" si="47"/>
        <v>0.53807912149026682</v>
      </c>
      <c r="F143" s="111">
        <f t="shared" si="47"/>
        <v>0.54243053868593505</v>
      </c>
      <c r="G143" s="111">
        <f t="shared" si="47"/>
        <v>0.54939887464494896</v>
      </c>
      <c r="H143" s="111">
        <f t="shared" si="47"/>
        <v>0.55630895035668371</v>
      </c>
      <c r="I143" s="111">
        <f t="shared" si="47"/>
        <v>0.56579760926033129</v>
      </c>
      <c r="J143" s="111">
        <f t="shared" si="47"/>
        <v>0.57553159275414234</v>
      </c>
      <c r="K143" s="111">
        <f t="shared" si="47"/>
        <v>0.5864227162338429</v>
      </c>
      <c r="L143" s="111">
        <f t="shared" si="47"/>
        <v>0.59757496817628897</v>
      </c>
      <c r="M143" s="111">
        <f t="shared" si="47"/>
        <v>0.60937717761079968</v>
      </c>
      <c r="N143" s="111">
        <f t="shared" si="47"/>
        <v>0.62383282177360466</v>
      </c>
      <c r="O143" s="111">
        <f t="shared" si="47"/>
        <v>0.63714212164365136</v>
      </c>
      <c r="P143" s="111">
        <f t="shared" si="47"/>
        <v>0.64432379914615368</v>
      </c>
      <c r="Q143" s="111">
        <f t="shared" si="47"/>
        <v>0.65249887150257035</v>
      </c>
      <c r="R143" s="111">
        <f t="shared" ref="R143:V143" si="48">IF(R124=0,"",R124/R105)</f>
        <v>0.6625859989124282</v>
      </c>
      <c r="S143" s="111">
        <f t="shared" si="48"/>
        <v>0.67509703933086784</v>
      </c>
      <c r="T143" s="111">
        <f t="shared" si="48"/>
        <v>0.68798005866494649</v>
      </c>
      <c r="U143" s="111">
        <f t="shared" si="48"/>
        <v>0.70044452353842956</v>
      </c>
      <c r="V143" s="111">
        <f t="shared" si="48"/>
        <v>0.71285961592974034</v>
      </c>
      <c r="W143" s="111">
        <f t="shared" ref="W143" si="49">IF(W124=0,"",W124/W105)</f>
        <v>0.72442455164692865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0.85974448116658742</v>
      </c>
      <c r="C144" s="111">
        <f t="shared" si="50"/>
        <v>0.88036334607617506</v>
      </c>
      <c r="D144" s="111">
        <f t="shared" si="50"/>
        <v>0.86495623046056336</v>
      </c>
      <c r="E144" s="111">
        <f t="shared" si="50"/>
        <v>0.88923350864274664</v>
      </c>
      <c r="F144" s="111">
        <f t="shared" si="50"/>
        <v>0.86635512566233497</v>
      </c>
      <c r="G144" s="111">
        <f t="shared" si="50"/>
        <v>0.89206800420816867</v>
      </c>
      <c r="H144" s="111">
        <f t="shared" si="50"/>
        <v>0.89442829609278451</v>
      </c>
      <c r="I144" s="111">
        <f t="shared" si="50"/>
        <v>0.89940610623518924</v>
      </c>
      <c r="J144" s="111">
        <f t="shared" si="50"/>
        <v>0.88016906566724884</v>
      </c>
      <c r="K144" s="111">
        <f t="shared" si="50"/>
        <v>0.90043695846362493</v>
      </c>
      <c r="L144" s="111">
        <f t="shared" si="50"/>
        <v>0.9104915101409109</v>
      </c>
      <c r="M144" s="111">
        <f t="shared" si="50"/>
        <v>0.89715547174691412</v>
      </c>
      <c r="N144" s="111">
        <f t="shared" si="50"/>
        <v>0.92163438404420539</v>
      </c>
      <c r="O144" s="111">
        <f t="shared" si="50"/>
        <v>0.92580660292132733</v>
      </c>
      <c r="P144" s="111">
        <f t="shared" si="50"/>
        <v>0.89707202701141153</v>
      </c>
      <c r="Q144" s="111">
        <f t="shared" si="50"/>
        <v>0.92724585375968294</v>
      </c>
      <c r="R144" s="111">
        <f t="shared" ref="R144:V144" si="51">IF(R125=0,"",R125/R106)</f>
        <v>0.93265329218700044</v>
      </c>
      <c r="S144" s="111">
        <f t="shared" si="51"/>
        <v>0.93155522464805451</v>
      </c>
      <c r="T144" s="111">
        <f t="shared" si="51"/>
        <v>0.94017726557465409</v>
      </c>
      <c r="U144" s="111">
        <f t="shared" si="51"/>
        <v>0.93648188646786534</v>
      </c>
      <c r="V144" s="111">
        <f t="shared" si="51"/>
        <v>0.94541833362092809</v>
      </c>
      <c r="W144" s="111">
        <f t="shared" ref="W144" si="52">IF(W125=0,"",W125/W106)</f>
        <v>0.94064353381459032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0.5247958872708739</v>
      </c>
      <c r="C145" s="112">
        <f t="shared" si="53"/>
        <v>0.53509895216458214</v>
      </c>
      <c r="D145" s="112">
        <f t="shared" si="53"/>
        <v>0.54088485171993073</v>
      </c>
      <c r="E145" s="112">
        <f t="shared" si="53"/>
        <v>0.55307709907999325</v>
      </c>
      <c r="F145" s="112">
        <f t="shared" si="53"/>
        <v>0.5553525694386211</v>
      </c>
      <c r="G145" s="112">
        <f t="shared" si="53"/>
        <v>0.57624587255327042</v>
      </c>
      <c r="H145" s="112">
        <f t="shared" si="53"/>
        <v>0.58602046372311489</v>
      </c>
      <c r="I145" s="112">
        <f t="shared" si="53"/>
        <v>0.6008681029007118</v>
      </c>
      <c r="J145" s="112">
        <f t="shared" si="53"/>
        <v>0.60825673400849822</v>
      </c>
      <c r="K145" s="112">
        <f t="shared" si="53"/>
        <v>0.61726265929908464</v>
      </c>
      <c r="L145" s="112">
        <f t="shared" si="53"/>
        <v>0.62777504075695945</v>
      </c>
      <c r="M145" s="112">
        <f t="shared" si="53"/>
        <v>0.62877279635167493</v>
      </c>
      <c r="N145" s="112">
        <f t="shared" si="53"/>
        <v>0.64011019319203566</v>
      </c>
      <c r="O145" s="112">
        <f t="shared" si="53"/>
        <v>0.65223584662585532</v>
      </c>
      <c r="P145" s="112">
        <f t="shared" si="53"/>
        <v>0.65933666472931596</v>
      </c>
      <c r="Q145" s="112">
        <f t="shared" si="53"/>
        <v>0.67311086164915002</v>
      </c>
      <c r="R145" s="112">
        <f t="shared" ref="R145:V145" si="54">IF(R126=0,"",R126/R107)</f>
        <v>0.68391000482118225</v>
      </c>
      <c r="S145" s="112">
        <f t="shared" si="54"/>
        <v>0.6934066260698748</v>
      </c>
      <c r="T145" s="112">
        <f t="shared" si="54"/>
        <v>0.70398470221336884</v>
      </c>
      <c r="U145" s="112">
        <f t="shared" si="54"/>
        <v>0.71653999472515073</v>
      </c>
      <c r="V145" s="112">
        <f t="shared" si="54"/>
        <v>0.73550759138049526</v>
      </c>
      <c r="W145" s="112">
        <f t="shared" ref="W145" si="55">IF(W126=0,"",W126/W107)</f>
        <v>0.75440994115911419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0.63053944610444024</v>
      </c>
      <c r="C147" s="112">
        <f t="shared" si="59"/>
        <v>0.63370453907851376</v>
      </c>
      <c r="D147" s="112">
        <f t="shared" si="59"/>
        <v>0.63834506755922704</v>
      </c>
      <c r="E147" s="112">
        <f t="shared" si="59"/>
        <v>0.6437842721976329</v>
      </c>
      <c r="F147" s="112">
        <f t="shared" si="59"/>
        <v>0.64894070957637406</v>
      </c>
      <c r="G147" s="112">
        <f t="shared" si="59"/>
        <v>0.6516486155906932</v>
      </c>
      <c r="H147" s="112">
        <f t="shared" si="59"/>
        <v>0.65611372567639215</v>
      </c>
      <c r="I147" s="112">
        <f t="shared" si="59"/>
        <v>0.65700307268081359</v>
      </c>
      <c r="J147" s="112">
        <f t="shared" si="59"/>
        <v>0.657648512963942</v>
      </c>
      <c r="K147" s="112">
        <f t="shared" si="59"/>
        <v>0.65811446536923679</v>
      </c>
      <c r="L147" s="112">
        <f t="shared" si="59"/>
        <v>0.65857503479857105</v>
      </c>
      <c r="M147" s="112">
        <f t="shared" si="59"/>
        <v>0.6662263921539936</v>
      </c>
      <c r="N147" s="112">
        <f t="shared" si="59"/>
        <v>0.67273714465102563</v>
      </c>
      <c r="O147" s="112">
        <f t="shared" si="59"/>
        <v>0.67320724000018095</v>
      </c>
      <c r="P147" s="112">
        <f t="shared" si="59"/>
        <v>0.67483322439724847</v>
      </c>
      <c r="Q147" s="112">
        <f t="shared" si="59"/>
        <v>0.67556165495796272</v>
      </c>
      <c r="R147" s="112">
        <f t="shared" ref="R147:V147" si="60">IF(R128=0,"",R128/R109)</f>
        <v>0.67579256561173595</v>
      </c>
      <c r="S147" s="112">
        <f t="shared" si="60"/>
        <v>0.67572301158856174</v>
      </c>
      <c r="T147" s="112">
        <f t="shared" si="60"/>
        <v>0.69443122244175914</v>
      </c>
      <c r="U147" s="112">
        <f t="shared" si="60"/>
        <v>0.7336887916636452</v>
      </c>
      <c r="V147" s="112">
        <f t="shared" si="60"/>
        <v>0.7529528860336997</v>
      </c>
      <c r="W147" s="112">
        <f t="shared" ref="W147" si="61">IF(W128=0,"",W128/W109)</f>
        <v>0.75476436664052904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0.90450446545542418</v>
      </c>
      <c r="C148" s="113">
        <f t="shared" si="62"/>
        <v>0.9176059483811545</v>
      </c>
      <c r="D148" s="113">
        <f t="shared" si="62"/>
        <v>0.90658723824800891</v>
      </c>
      <c r="E148" s="113">
        <f t="shared" si="62"/>
        <v>0.92256572400165271</v>
      </c>
      <c r="F148" s="113">
        <f t="shared" si="62"/>
        <v>0.90650405727261729</v>
      </c>
      <c r="G148" s="113">
        <f t="shared" si="62"/>
        <v>0.91978947694230873</v>
      </c>
      <c r="H148" s="113">
        <f t="shared" si="62"/>
        <v>0.91952707836866521</v>
      </c>
      <c r="I148" s="113">
        <f t="shared" si="62"/>
        <v>0.91930929526664196</v>
      </c>
      <c r="J148" s="113">
        <f t="shared" si="62"/>
        <v>0.90170686113303844</v>
      </c>
      <c r="K148" s="113">
        <f t="shared" si="62"/>
        <v>0.91660138549011394</v>
      </c>
      <c r="L148" s="113">
        <f t="shared" si="62"/>
        <v>0.92293957257045411</v>
      </c>
      <c r="M148" s="113">
        <f t="shared" si="62"/>
        <v>0.91145984782162903</v>
      </c>
      <c r="N148" s="113">
        <f t="shared" si="62"/>
        <v>0.93153180171198346</v>
      </c>
      <c r="O148" s="113">
        <f t="shared" si="62"/>
        <v>0.93277748069487065</v>
      </c>
      <c r="P148" s="113">
        <f t="shared" si="62"/>
        <v>0.9029720153736418</v>
      </c>
      <c r="Q148" s="113">
        <f t="shared" si="62"/>
        <v>0.92872027326426265</v>
      </c>
      <c r="R148" s="113">
        <f t="shared" ref="R148:V148" si="63">IF(R129=0,"",R129/R110)</f>
        <v>0.93124954613379396</v>
      </c>
      <c r="S148" s="113">
        <f t="shared" si="63"/>
        <v>0.92664467751846369</v>
      </c>
      <c r="T148" s="113">
        <f t="shared" si="63"/>
        <v>0.94261258771568812</v>
      </c>
      <c r="U148" s="113">
        <f t="shared" si="63"/>
        <v>0.94318564180187814</v>
      </c>
      <c r="V148" s="113">
        <f t="shared" si="63"/>
        <v>0.95078097301644715</v>
      </c>
      <c r="W148" s="113">
        <f t="shared" ref="W148" si="64">IF(W129=0,"",W129/W110)</f>
        <v>0.93995624049476412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0.63053944610444024</v>
      </c>
      <c r="C149" s="111">
        <f t="shared" si="65"/>
        <v>0.635151436510906</v>
      </c>
      <c r="D149" s="111">
        <f t="shared" si="65"/>
        <v>0.64100977479657018</v>
      </c>
      <c r="E149" s="111">
        <f t="shared" si="65"/>
        <v>0.64717574747267692</v>
      </c>
      <c r="F149" s="111">
        <f t="shared" si="65"/>
        <v>0.65151143299164538</v>
      </c>
      <c r="G149" s="111">
        <f t="shared" si="65"/>
        <v>0.65337604327059307</v>
      </c>
      <c r="H149" s="111">
        <f t="shared" si="65"/>
        <v>0.65614794406320043</v>
      </c>
      <c r="I149" s="111">
        <f t="shared" si="65"/>
        <v>0.65698323115196866</v>
      </c>
      <c r="J149" s="111">
        <f t="shared" si="65"/>
        <v>0.66111571640369982</v>
      </c>
      <c r="K149" s="111">
        <f t="shared" si="65"/>
        <v>0.66224215762854366</v>
      </c>
      <c r="L149" s="111">
        <f t="shared" si="65"/>
        <v>0.66372127531749392</v>
      </c>
      <c r="M149" s="111">
        <f t="shared" si="65"/>
        <v>0.66734450652581656</v>
      </c>
      <c r="N149" s="111">
        <f t="shared" si="65"/>
        <v>0.67139736839824626</v>
      </c>
      <c r="O149" s="111">
        <f t="shared" si="65"/>
        <v>0.67222299595158808</v>
      </c>
      <c r="P149" s="111">
        <f t="shared" si="65"/>
        <v>0.67640909882182576</v>
      </c>
      <c r="Q149" s="111">
        <f t="shared" si="65"/>
        <v>0.67718332563892147</v>
      </c>
      <c r="R149" s="111">
        <f t="shared" ref="R149:V149" si="66">IF(R130=0,"",R130/R111)</f>
        <v>0.67739739061735271</v>
      </c>
      <c r="S149" s="111">
        <f t="shared" si="66"/>
        <v>0.67733424547892351</v>
      </c>
      <c r="T149" s="111">
        <f t="shared" si="66"/>
        <v>0.71134753793327699</v>
      </c>
      <c r="U149" s="111">
        <f t="shared" si="66"/>
        <v>0.73993764305618825</v>
      </c>
      <c r="V149" s="111">
        <f t="shared" si="66"/>
        <v>0.75371072940524109</v>
      </c>
      <c r="W149" s="111">
        <f t="shared" ref="W149" si="67">IF(W130=0,"",W130/W111)</f>
        <v>0.75553974065839058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0.62220642954520577</v>
      </c>
      <c r="C151" s="124">
        <f t="shared" si="71"/>
        <v>0.62426808177174686</v>
      </c>
      <c r="D151" s="124">
        <f t="shared" si="71"/>
        <v>0.62642977871640959</v>
      </c>
      <c r="E151" s="124">
        <f t="shared" si="71"/>
        <v>0.62915970931618714</v>
      </c>
      <c r="F151" s="124">
        <f t="shared" si="71"/>
        <v>0.63580351383833666</v>
      </c>
      <c r="G151" s="124">
        <f t="shared" si="71"/>
        <v>0.6318624996720581</v>
      </c>
      <c r="H151" s="124">
        <f t="shared" si="71"/>
        <v>0.63238754902544625</v>
      </c>
      <c r="I151" s="124">
        <f t="shared" si="71"/>
        <v>0.63072276166570362</v>
      </c>
      <c r="J151" s="124">
        <f t="shared" si="71"/>
        <v>0.63418581981558164</v>
      </c>
      <c r="K151" s="124">
        <f t="shared" si="71"/>
        <v>0.63365035073925391</v>
      </c>
      <c r="L151" s="124">
        <f t="shared" si="71"/>
        <v>0.63044113843444216</v>
      </c>
      <c r="M151" s="124">
        <f t="shared" si="71"/>
        <v>0.62869933084464813</v>
      </c>
      <c r="N151" s="124">
        <f t="shared" si="71"/>
        <v>0.62953519394558421</v>
      </c>
      <c r="O151" s="124">
        <f t="shared" si="71"/>
        <v>0.63118381590780193</v>
      </c>
      <c r="P151" s="124">
        <f t="shared" si="71"/>
        <v>0.62968240513115004</v>
      </c>
      <c r="Q151" s="124">
        <f t="shared" si="71"/>
        <v>0.6297789522283137</v>
      </c>
      <c r="R151" s="124">
        <f t="shared" ref="R151:V151" si="72">IF(R132=0,"",R132/R113)</f>
        <v>0.62974348114001233</v>
      </c>
      <c r="S151" s="124">
        <f t="shared" si="72"/>
        <v>0.63023996118701975</v>
      </c>
      <c r="T151" s="124">
        <f t="shared" si="72"/>
        <v>0.63131417201091289</v>
      </c>
      <c r="U151" s="124">
        <f t="shared" si="72"/>
        <v>0.63176255195586728</v>
      </c>
      <c r="V151" s="124">
        <f t="shared" si="72"/>
        <v>0.63259395327496937</v>
      </c>
      <c r="W151" s="124">
        <f t="shared" ref="W151" si="73">IF(W132=0,"",W132/W113)</f>
        <v>0.63389560099145037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0.61804919487500343</v>
      </c>
      <c r="C152" s="111">
        <f t="shared" si="74"/>
        <v>0.61903368510097045</v>
      </c>
      <c r="D152" s="111">
        <f t="shared" si="74"/>
        <v>0.62004266405561015</v>
      </c>
      <c r="E152" s="111">
        <f t="shared" si="74"/>
        <v>0.62112423126905469</v>
      </c>
      <c r="F152" s="111">
        <f t="shared" si="74"/>
        <v>0.62220018579751002</v>
      </c>
      <c r="G152" s="111">
        <f t="shared" si="74"/>
        <v>0.62340169516217403</v>
      </c>
      <c r="H152" s="111">
        <f t="shared" si="74"/>
        <v>0.62459690245491906</v>
      </c>
      <c r="I152" s="111">
        <f t="shared" si="74"/>
        <v>0.62515454530809866</v>
      </c>
      <c r="J152" s="111">
        <f t="shared" si="74"/>
        <v>0.62529707929283829</v>
      </c>
      <c r="K152" s="111">
        <f t="shared" si="74"/>
        <v>0.62551578929146545</v>
      </c>
      <c r="L152" s="111">
        <f t="shared" si="74"/>
        <v>0.6257301388211628</v>
      </c>
      <c r="M152" s="111">
        <f t="shared" si="74"/>
        <v>0.62592133954618245</v>
      </c>
      <c r="N152" s="111">
        <f t="shared" si="74"/>
        <v>0.62607180393986184</v>
      </c>
      <c r="O152" s="111">
        <f t="shared" si="74"/>
        <v>0.62618828096846324</v>
      </c>
      <c r="P152" s="111">
        <f t="shared" si="74"/>
        <v>0.6262416779580301</v>
      </c>
      <c r="Q152" s="111">
        <f t="shared" si="74"/>
        <v>0.62628373758760048</v>
      </c>
      <c r="R152" s="111">
        <f t="shared" ref="R152:V152" si="75">IF(R133=0,"",R133/R114)</f>
        <v>0.62640865652187827</v>
      </c>
      <c r="S152" s="111">
        <f t="shared" si="75"/>
        <v>0.62669676446414091</v>
      </c>
      <c r="T152" s="111">
        <f t="shared" si="75"/>
        <v>0.62716860834865562</v>
      </c>
      <c r="U152" s="111">
        <f t="shared" si="75"/>
        <v>0.62778470276228859</v>
      </c>
      <c r="V152" s="111">
        <f t="shared" si="75"/>
        <v>0.62849813571626756</v>
      </c>
      <c r="W152" s="111">
        <f t="shared" ref="W152" si="76">IF(W133=0,"",W133/W114)</f>
        <v>0.62920919453369095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0.76214976065873707</v>
      </c>
      <c r="C153" s="45">
        <f t="shared" si="77"/>
        <v>0.76637579061110661</v>
      </c>
      <c r="D153" s="45">
        <f t="shared" si="77"/>
        <v>0.77001669731930178</v>
      </c>
      <c r="E153" s="45">
        <f t="shared" si="77"/>
        <v>0.77397934966123749</v>
      </c>
      <c r="F153" s="45">
        <f t="shared" si="77"/>
        <v>0.7769781124181746</v>
      </c>
      <c r="G153" s="45">
        <f t="shared" si="77"/>
        <v>0.77990750184951863</v>
      </c>
      <c r="H153" s="45">
        <f t="shared" si="77"/>
        <v>0.78201364244348381</v>
      </c>
      <c r="I153" s="45">
        <f t="shared" si="77"/>
        <v>0.78409527874148643</v>
      </c>
      <c r="J153" s="45">
        <f t="shared" si="77"/>
        <v>0.78517353397414347</v>
      </c>
      <c r="K153" s="45">
        <f t="shared" si="77"/>
        <v>0.78543989016459259</v>
      </c>
      <c r="L153" s="45">
        <f t="shared" si="77"/>
        <v>0.78657280398184892</v>
      </c>
      <c r="M153" s="45">
        <f t="shared" si="77"/>
        <v>0.79250066753926385</v>
      </c>
      <c r="N153" s="45">
        <f t="shared" si="77"/>
        <v>0.79327286439231337</v>
      </c>
      <c r="O153" s="45">
        <f t="shared" si="77"/>
        <v>0.79531465901497589</v>
      </c>
      <c r="P153" s="45">
        <f t="shared" si="77"/>
        <v>0.80272362786868556</v>
      </c>
      <c r="Q153" s="45">
        <f t="shared" si="77"/>
        <v>0.80600966248304162</v>
      </c>
      <c r="R153" s="45">
        <f t="shared" ref="R153:V153" si="78">IF(R134=0,"",R134/R115)</f>
        <v>0.81454378761883928</v>
      </c>
      <c r="S153" s="45">
        <f t="shared" si="78"/>
        <v>0.81548958114222836</v>
      </c>
      <c r="T153" s="45">
        <f t="shared" si="78"/>
        <v>0.82137714622703206</v>
      </c>
      <c r="U153" s="45">
        <f t="shared" si="78"/>
        <v>0.84182700178263292</v>
      </c>
      <c r="V153" s="45">
        <f t="shared" si="78"/>
        <v>0.84556581918043283</v>
      </c>
      <c r="W153" s="45">
        <f t="shared" ref="W153" si="79">IF(W134=0,"",W134/W115)</f>
        <v>0.84990217303622018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35170.612290000005</v>
      </c>
      <c r="C155" s="117">
        <f t="shared" si="80"/>
        <v>36985.035780000006</v>
      </c>
      <c r="D155" s="117">
        <f t="shared" si="80"/>
        <v>35938.630529999988</v>
      </c>
      <c r="E155" s="117">
        <f t="shared" si="80"/>
        <v>40570.280190000012</v>
      </c>
      <c r="F155" s="117">
        <f t="shared" si="80"/>
        <v>42130.067760000005</v>
      </c>
      <c r="G155" s="117">
        <f t="shared" si="80"/>
        <v>44030.006460000011</v>
      </c>
      <c r="H155" s="117">
        <f t="shared" si="80"/>
        <v>39969.247229999994</v>
      </c>
      <c r="I155" s="117">
        <f t="shared" si="80"/>
        <v>37444.646249999998</v>
      </c>
      <c r="J155" s="117">
        <f t="shared" si="80"/>
        <v>37615.352939999997</v>
      </c>
      <c r="K155" s="117">
        <f t="shared" si="80"/>
        <v>39508.37450999998</v>
      </c>
      <c r="L155" s="117">
        <f t="shared" si="80"/>
        <v>43916.807880000008</v>
      </c>
      <c r="M155" s="117">
        <f t="shared" si="80"/>
        <v>42253.970219999996</v>
      </c>
      <c r="N155" s="117">
        <f t="shared" si="80"/>
        <v>42552.063180000019</v>
      </c>
      <c r="O155" s="117">
        <f t="shared" si="80"/>
        <v>42449.972399999999</v>
      </c>
      <c r="P155" s="117">
        <f t="shared" si="80"/>
        <v>35586.210330000002</v>
      </c>
      <c r="Q155" s="117">
        <f t="shared" si="80"/>
        <v>39895.582319999987</v>
      </c>
      <c r="R155" s="117">
        <f t="shared" ref="R155:V155" si="81">R156+R159+R161+R170</f>
        <v>40158.433259999983</v>
      </c>
      <c r="S155" s="117">
        <f t="shared" si="81"/>
        <v>40541.633577720007</v>
      </c>
      <c r="T155" s="117">
        <f t="shared" si="81"/>
        <v>38753.682909479998</v>
      </c>
      <c r="U155" s="117">
        <f t="shared" si="81"/>
        <v>37878.180654600001</v>
      </c>
      <c r="V155" s="117">
        <f t="shared" si="81"/>
        <v>37422.400154039977</v>
      </c>
      <c r="W155" s="117">
        <f t="shared" ref="W155" si="82">W156+W159+W161+W170</f>
        <v>36358.803462959972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26666.103559246567</v>
      </c>
      <c r="C156" s="122">
        <f t="shared" si="83"/>
        <v>28324.375904628829</v>
      </c>
      <c r="D156" s="122">
        <f t="shared" si="83"/>
        <v>27356.730276664224</v>
      </c>
      <c r="E156" s="122">
        <f t="shared" si="83"/>
        <v>31949.077985115233</v>
      </c>
      <c r="F156" s="122">
        <f t="shared" si="83"/>
        <v>34089.788343818378</v>
      </c>
      <c r="G156" s="122">
        <f t="shared" si="83"/>
        <v>35652.34413728441</v>
      </c>
      <c r="H156" s="122">
        <f t="shared" si="83"/>
        <v>31871.249347729648</v>
      </c>
      <c r="I156" s="122">
        <f t="shared" si="83"/>
        <v>29817.662288908235</v>
      </c>
      <c r="J156" s="122">
        <f t="shared" si="83"/>
        <v>30757.05668977875</v>
      </c>
      <c r="K156" s="122">
        <f t="shared" si="83"/>
        <v>32109.497656752457</v>
      </c>
      <c r="L156" s="122">
        <f t="shared" si="83"/>
        <v>35802.94163686753</v>
      </c>
      <c r="M156" s="122">
        <f t="shared" si="83"/>
        <v>34255.933817212703</v>
      </c>
      <c r="N156" s="122">
        <f t="shared" si="83"/>
        <v>34664.521140447476</v>
      </c>
      <c r="O156" s="122">
        <f t="shared" si="83"/>
        <v>34508.45572776207</v>
      </c>
      <c r="P156" s="122">
        <f t="shared" si="83"/>
        <v>28213.473380353196</v>
      </c>
      <c r="Q156" s="122">
        <f t="shared" si="83"/>
        <v>32218.614275189804</v>
      </c>
      <c r="R156" s="122">
        <f t="shared" ref="R156:V156" si="84">SUM(R157:R158)</f>
        <v>32331.42400287007</v>
      </c>
      <c r="S156" s="122">
        <f t="shared" si="84"/>
        <v>32585.173488305099</v>
      </c>
      <c r="T156" s="122">
        <f t="shared" si="84"/>
        <v>30930.04388267684</v>
      </c>
      <c r="U156" s="122">
        <f t="shared" si="84"/>
        <v>30164.256006734249</v>
      </c>
      <c r="V156" s="122">
        <f t="shared" si="84"/>
        <v>29687.289123861534</v>
      </c>
      <c r="W156" s="122">
        <f t="shared" ref="W156" si="85">SUM(W157:W158)</f>
        <v>30072.719158032593</v>
      </c>
      <c r="DA156" s="130" t="s">
        <v>2132</v>
      </c>
    </row>
    <row r="157" spans="1:105" ht="12" customHeight="1" x14ac:dyDescent="0.25">
      <c r="A157" s="97" t="s">
        <v>217</v>
      </c>
      <c r="B157" s="98">
        <v>26666.103559246567</v>
      </c>
      <c r="C157" s="98">
        <v>28324.375904628829</v>
      </c>
      <c r="D157" s="98">
        <v>27356.730276664224</v>
      </c>
      <c r="E157" s="98">
        <v>31949.077985115233</v>
      </c>
      <c r="F157" s="98">
        <v>34089.788343818378</v>
      </c>
      <c r="G157" s="98">
        <v>35652.34413728441</v>
      </c>
      <c r="H157" s="98">
        <v>31871.249347729648</v>
      </c>
      <c r="I157" s="98">
        <v>29817.662288908235</v>
      </c>
      <c r="J157" s="98">
        <v>30757.05668977875</v>
      </c>
      <c r="K157" s="98">
        <v>32109.497656752457</v>
      </c>
      <c r="L157" s="98">
        <v>35802.94163686753</v>
      </c>
      <c r="M157" s="98">
        <v>34255.933817212703</v>
      </c>
      <c r="N157" s="98">
        <v>34664.521140447476</v>
      </c>
      <c r="O157" s="98">
        <v>34508.45572776207</v>
      </c>
      <c r="P157" s="98">
        <v>28213.473380353196</v>
      </c>
      <c r="Q157" s="98">
        <v>32218.614275189804</v>
      </c>
      <c r="R157" s="98">
        <v>32331.42400287007</v>
      </c>
      <c r="S157" s="98">
        <v>32585.173488305099</v>
      </c>
      <c r="T157" s="98">
        <v>30930.04388267684</v>
      </c>
      <c r="U157" s="98">
        <v>30164.256006734249</v>
      </c>
      <c r="V157" s="98">
        <v>29687.289123861534</v>
      </c>
      <c r="W157" s="98">
        <v>30072.719158032593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5654.0582885753893</v>
      </c>
      <c r="C161" s="122">
        <v>5794.7479094975224</v>
      </c>
      <c r="D161" s="122">
        <v>5715.6464106939848</v>
      </c>
      <c r="E161" s="122">
        <v>5726.2214813207438</v>
      </c>
      <c r="F161" s="122">
        <v>5275.046858830272</v>
      </c>
      <c r="G161" s="122">
        <v>5492.2397478055136</v>
      </c>
      <c r="H161" s="122">
        <v>5372.0868165146931</v>
      </c>
      <c r="I161" s="122">
        <v>5280.1603348449607</v>
      </c>
      <c r="J161" s="122">
        <v>4761.1693139367217</v>
      </c>
      <c r="K161" s="122">
        <v>5149.0276694356708</v>
      </c>
      <c r="L161" s="122">
        <v>5706.0596123767218</v>
      </c>
      <c r="M161" s="122">
        <v>5561.0344056647818</v>
      </c>
      <c r="N161" s="122">
        <v>5762.9645075166591</v>
      </c>
      <c r="O161" s="122">
        <v>5707.0563518631807</v>
      </c>
      <c r="P161" s="122">
        <v>5259.7344225715187</v>
      </c>
      <c r="Q161" s="122">
        <v>5493.624827262307</v>
      </c>
      <c r="R161" s="122">
        <v>5573.5484766627133</v>
      </c>
      <c r="S161" s="122">
        <v>5416.6518027807288</v>
      </c>
      <c r="T161" s="122">
        <v>5334.6443036865894</v>
      </c>
      <c r="U161" s="122">
        <v>5180.347230428456</v>
      </c>
      <c r="V161" s="122">
        <v>5066.3907056202324</v>
      </c>
      <c r="W161" s="122">
        <v>4028.1902336918392</v>
      </c>
      <c r="DA161" s="130" t="s">
        <v>2137</v>
      </c>
    </row>
    <row r="162" spans="1:105" ht="12" customHeight="1" x14ac:dyDescent="0.25">
      <c r="A162" s="97" t="s">
        <v>134</v>
      </c>
      <c r="B162" s="98">
        <v>5653.8769593888201</v>
      </c>
      <c r="C162" s="98">
        <v>5794.5651876916454</v>
      </c>
      <c r="D162" s="98">
        <v>5715.4243371928806</v>
      </c>
      <c r="E162" s="98">
        <v>5725.9969741446212</v>
      </c>
      <c r="F162" s="98">
        <v>5274.7924332006696</v>
      </c>
      <c r="G162" s="98">
        <v>5491.8907845717331</v>
      </c>
      <c r="H162" s="98">
        <v>5371.6533414816413</v>
      </c>
      <c r="I162" s="98">
        <v>5279.4728796626732</v>
      </c>
      <c r="J162" s="98">
        <v>4760.185266075965</v>
      </c>
      <c r="K162" s="98">
        <v>5147.7975881289394</v>
      </c>
      <c r="L162" s="98">
        <v>5704.1079705039892</v>
      </c>
      <c r="M162" s="98">
        <v>5558.8336090509983</v>
      </c>
      <c r="N162" s="98">
        <v>5760.7359292167175</v>
      </c>
      <c r="O162" s="98">
        <v>5704.4292828620964</v>
      </c>
      <c r="P162" s="98">
        <v>5255.9850446937071</v>
      </c>
      <c r="Q162" s="98">
        <v>5490.4236184229721</v>
      </c>
      <c r="R162" s="98">
        <v>5570.164293263756</v>
      </c>
      <c r="S162" s="98">
        <v>5412.9788766568327</v>
      </c>
      <c r="T162" s="98">
        <v>5331.198169171229</v>
      </c>
      <c r="U162" s="98">
        <v>5176.3038901888476</v>
      </c>
      <c r="V162" s="98">
        <v>5062.1703420777103</v>
      </c>
      <c r="W162" s="98">
        <v>4023.395545430149</v>
      </c>
      <c r="DA162" s="63" t="s">
        <v>2138</v>
      </c>
    </row>
    <row r="163" spans="1:105" ht="12" customHeight="1" x14ac:dyDescent="0.25">
      <c r="A163" s="97" t="s">
        <v>133</v>
      </c>
      <c r="B163" s="98">
        <v>0.18132918656957336</v>
      </c>
      <c r="C163" s="98">
        <v>0.18272180587658685</v>
      </c>
      <c r="D163" s="98">
        <v>0.22207350110412064</v>
      </c>
      <c r="E163" s="98">
        <v>0.22450717612236856</v>
      </c>
      <c r="F163" s="98">
        <v>0.25442562960239012</v>
      </c>
      <c r="G163" s="98">
        <v>0.34896323378059829</v>
      </c>
      <c r="H163" s="98">
        <v>0.43347503305137025</v>
      </c>
      <c r="I163" s="98">
        <v>0.68745518228745883</v>
      </c>
      <c r="J163" s="98">
        <v>0.98404786075697159</v>
      </c>
      <c r="K163" s="98">
        <v>1.2300813067317662</v>
      </c>
      <c r="L163" s="98">
        <v>1.9516418727326328</v>
      </c>
      <c r="M163" s="98">
        <v>2.2007966137837642</v>
      </c>
      <c r="N163" s="98">
        <v>2.2285782999417365</v>
      </c>
      <c r="O163" s="98">
        <v>2.6270690010840201</v>
      </c>
      <c r="P163" s="98">
        <v>3.7493778778116593</v>
      </c>
      <c r="Q163" s="98">
        <v>3.2012088393348668</v>
      </c>
      <c r="R163" s="98">
        <v>3.3841833989572963</v>
      </c>
      <c r="S163" s="98">
        <v>3.6729261238957593</v>
      </c>
      <c r="T163" s="98">
        <v>3.4461345153606717</v>
      </c>
      <c r="U163" s="98">
        <v>4.043340239608284</v>
      </c>
      <c r="V163" s="98">
        <v>4.2203635425220858</v>
      </c>
      <c r="W163" s="98">
        <v>4.7946882616900393</v>
      </c>
      <c r="DA163" s="63" t="s">
        <v>2139</v>
      </c>
    </row>
    <row r="164" spans="1:105" ht="12" customHeight="1" x14ac:dyDescent="0.25">
      <c r="A164" s="100" t="s">
        <v>217</v>
      </c>
      <c r="B164" s="101">
        <v>0.18132918656957336</v>
      </c>
      <c r="C164" s="101">
        <v>0.18272180587658685</v>
      </c>
      <c r="D164" s="101">
        <v>0.22207350110412064</v>
      </c>
      <c r="E164" s="101">
        <v>0.22450717612236856</v>
      </c>
      <c r="F164" s="101">
        <v>0.25442562960239012</v>
      </c>
      <c r="G164" s="101">
        <v>0.34896323378059829</v>
      </c>
      <c r="H164" s="101">
        <v>0.43347503305137025</v>
      </c>
      <c r="I164" s="101">
        <v>0.68745518228745883</v>
      </c>
      <c r="J164" s="101">
        <v>0.98404786075697159</v>
      </c>
      <c r="K164" s="101">
        <v>1.2300813067317662</v>
      </c>
      <c r="L164" s="101">
        <v>1.9516418727326328</v>
      </c>
      <c r="M164" s="101">
        <v>2.2007966137837642</v>
      </c>
      <c r="N164" s="101">
        <v>2.2285782999417365</v>
      </c>
      <c r="O164" s="101">
        <v>2.6270690010840201</v>
      </c>
      <c r="P164" s="101">
        <v>3.7493778778116593</v>
      </c>
      <c r="Q164" s="101">
        <v>3.2012088393348668</v>
      </c>
      <c r="R164" s="101">
        <v>3.3841833989572963</v>
      </c>
      <c r="S164" s="101">
        <v>3.6729261238957593</v>
      </c>
      <c r="T164" s="101">
        <v>3.4461345153606717</v>
      </c>
      <c r="U164" s="101">
        <v>4.043340239608284</v>
      </c>
      <c r="V164" s="101">
        <v>4.2203635425220858</v>
      </c>
      <c r="W164" s="101">
        <v>4.7946882616900393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2850.4504421780443</v>
      </c>
      <c r="C170" s="122">
        <v>2865.9119658736508</v>
      </c>
      <c r="D170" s="122">
        <v>2866.2538426417782</v>
      </c>
      <c r="E170" s="122">
        <v>2894.9807235640355</v>
      </c>
      <c r="F170" s="122">
        <v>2765.2325573513526</v>
      </c>
      <c r="G170" s="122">
        <v>2885.4225749100851</v>
      </c>
      <c r="H170" s="122">
        <v>2725.9110657556503</v>
      </c>
      <c r="I170" s="122">
        <v>2346.8236262468081</v>
      </c>
      <c r="J170" s="122">
        <v>2097.1269362845269</v>
      </c>
      <c r="K170" s="122">
        <v>2249.8491838118525</v>
      </c>
      <c r="L170" s="122">
        <v>2407.8066307557556</v>
      </c>
      <c r="M170" s="122">
        <v>2437.0019971225101</v>
      </c>
      <c r="N170" s="122">
        <v>2124.5775320358894</v>
      </c>
      <c r="O170" s="122">
        <v>2234.4603203747452</v>
      </c>
      <c r="P170" s="122">
        <v>2113.0025270752913</v>
      </c>
      <c r="Q170" s="122">
        <v>2183.3432175478711</v>
      </c>
      <c r="R170" s="122">
        <v>2253.4607804671955</v>
      </c>
      <c r="S170" s="122">
        <v>2539.8082866341811</v>
      </c>
      <c r="T170" s="122">
        <v>2488.9947231165634</v>
      </c>
      <c r="U170" s="122">
        <v>2533.57741743729</v>
      </c>
      <c r="V170" s="122">
        <v>2668.7203245582159</v>
      </c>
      <c r="W170" s="122">
        <v>2257.8940712355411</v>
      </c>
      <c r="DA170" s="130" t="s">
        <v>2146</v>
      </c>
    </row>
    <row r="171" spans="1:105" ht="12" customHeight="1" x14ac:dyDescent="0.25">
      <c r="A171" s="97" t="s">
        <v>175</v>
      </c>
      <c r="B171" s="98">
        <v>2850.4504421780443</v>
      </c>
      <c r="C171" s="98">
        <v>2865.9119658736508</v>
      </c>
      <c r="D171" s="98">
        <v>2866.2538426417782</v>
      </c>
      <c r="E171" s="98">
        <v>2894.9807235640355</v>
      </c>
      <c r="F171" s="98">
        <v>2765.2325573513526</v>
      </c>
      <c r="G171" s="98">
        <v>2885.4225749100851</v>
      </c>
      <c r="H171" s="98">
        <v>2725.9110657556503</v>
      </c>
      <c r="I171" s="98">
        <v>2346.8236262468081</v>
      </c>
      <c r="J171" s="98">
        <v>2097.1269362845269</v>
      </c>
      <c r="K171" s="98">
        <v>2249.8491838118525</v>
      </c>
      <c r="L171" s="98">
        <v>2407.8066307557556</v>
      </c>
      <c r="M171" s="98">
        <v>2437.0019971225101</v>
      </c>
      <c r="N171" s="98">
        <v>2124.5775320358894</v>
      </c>
      <c r="O171" s="98">
        <v>2234.4603203747452</v>
      </c>
      <c r="P171" s="98">
        <v>2113.0025270752913</v>
      </c>
      <c r="Q171" s="98">
        <v>2183.3432175478711</v>
      </c>
      <c r="R171" s="98">
        <v>2253.4607804671955</v>
      </c>
      <c r="S171" s="98">
        <v>2539.8082866341811</v>
      </c>
      <c r="T171" s="98">
        <v>2488.9947231165634</v>
      </c>
      <c r="U171" s="98">
        <v>2533.57741743729</v>
      </c>
      <c r="V171" s="98">
        <v>2668.7203245582159</v>
      </c>
      <c r="W171" s="98">
        <v>2257.8940712355411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12487.931510666998</v>
      </c>
      <c r="C174" s="117">
        <f t="shared" si="87"/>
        <v>13060.819533743927</v>
      </c>
      <c r="D174" s="117">
        <f t="shared" si="87"/>
        <v>12690.250335995908</v>
      </c>
      <c r="E174" s="117">
        <f t="shared" si="87"/>
        <v>14094.278006901402</v>
      </c>
      <c r="F174" s="117">
        <f t="shared" si="87"/>
        <v>14468.168775892605</v>
      </c>
      <c r="G174" s="117">
        <f t="shared" si="87"/>
        <v>15174.115200007553</v>
      </c>
      <c r="H174" s="117">
        <f t="shared" si="87"/>
        <v>14256.969688851288</v>
      </c>
      <c r="I174" s="117">
        <f t="shared" si="87"/>
        <v>13710.710926400952</v>
      </c>
      <c r="J174" s="117">
        <f t="shared" si="87"/>
        <v>13463.549929847673</v>
      </c>
      <c r="K174" s="117">
        <f t="shared" si="87"/>
        <v>13739.307165110022</v>
      </c>
      <c r="L174" s="117">
        <f t="shared" si="87"/>
        <v>14974.262648406419</v>
      </c>
      <c r="M174" s="117">
        <f t="shared" si="87"/>
        <v>14200.387024330619</v>
      </c>
      <c r="N174" s="117">
        <f t="shared" si="87"/>
        <v>14071.068559200226</v>
      </c>
      <c r="O174" s="117">
        <f t="shared" si="87"/>
        <v>13848.06879429748</v>
      </c>
      <c r="P174" s="117">
        <f t="shared" si="87"/>
        <v>11395.319712901299</v>
      </c>
      <c r="Q174" s="117">
        <f t="shared" si="87"/>
        <v>12759.742526929973</v>
      </c>
      <c r="R174" s="117">
        <f t="shared" ref="R174:V174" si="88">R175+R178+R180+R189</f>
        <v>12761.153780682793</v>
      </c>
      <c r="S174" s="117">
        <f t="shared" si="88"/>
        <v>12941.872084310789</v>
      </c>
      <c r="T174" s="117">
        <f t="shared" si="88"/>
        <v>12299.99246379627</v>
      </c>
      <c r="U174" s="117">
        <f t="shared" si="88"/>
        <v>12189.702816081581</v>
      </c>
      <c r="V174" s="117">
        <f t="shared" si="88"/>
        <v>12139.792359654139</v>
      </c>
      <c r="W174" s="117">
        <f t="shared" ref="W174" si="89">W175+W178+W180+W189</f>
        <v>12150.849547508449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9259.7572076161723</v>
      </c>
      <c r="C175" s="122">
        <f t="shared" si="90"/>
        <v>9788.5193179777598</v>
      </c>
      <c r="D175" s="122">
        <f t="shared" si="90"/>
        <v>9426.5585455775581</v>
      </c>
      <c r="E175" s="122">
        <f t="shared" si="90"/>
        <v>10775.100006625413</v>
      </c>
      <c r="F175" s="122">
        <f t="shared" si="90"/>
        <v>11344.089438788353</v>
      </c>
      <c r="G175" s="122">
        <f t="shared" si="90"/>
        <v>11996.369571089777</v>
      </c>
      <c r="H175" s="122">
        <f t="shared" si="90"/>
        <v>11129.856995430131</v>
      </c>
      <c r="I175" s="122">
        <f t="shared" si="90"/>
        <v>10780.701374104674</v>
      </c>
      <c r="J175" s="122">
        <f t="shared" si="90"/>
        <v>10836.165935711882</v>
      </c>
      <c r="K175" s="122">
        <f t="shared" si="90"/>
        <v>10996.638407985722</v>
      </c>
      <c r="L175" s="122">
        <f t="shared" si="90"/>
        <v>12075.774674223547</v>
      </c>
      <c r="M175" s="122">
        <f t="shared" si="90"/>
        <v>11373.935524799686</v>
      </c>
      <c r="N175" s="122">
        <f t="shared" si="90"/>
        <v>11293.729613134959</v>
      </c>
      <c r="O175" s="122">
        <f t="shared" si="90"/>
        <v>11133.388975741384</v>
      </c>
      <c r="P175" s="122">
        <f t="shared" si="90"/>
        <v>8949.9783530869408</v>
      </c>
      <c r="Q175" s="122">
        <f t="shared" si="90"/>
        <v>10179.878441642351</v>
      </c>
      <c r="R175" s="122">
        <f t="shared" ref="R175:V175" si="91">SUM(R176:R177)</f>
        <v>10186.96333888896</v>
      </c>
      <c r="S175" s="122">
        <f t="shared" si="91"/>
        <v>10286.346888167778</v>
      </c>
      <c r="T175" s="122">
        <f t="shared" si="91"/>
        <v>9720.6957958386392</v>
      </c>
      <c r="U175" s="122">
        <f t="shared" si="91"/>
        <v>9601.5044992646181</v>
      </c>
      <c r="V175" s="122">
        <f t="shared" si="91"/>
        <v>9546.6017764214557</v>
      </c>
      <c r="W175" s="122">
        <f t="shared" ref="W175" si="92">SUM(W176:W177)</f>
        <v>9948.5383915265775</v>
      </c>
      <c r="DA175" s="130" t="s">
        <v>2300</v>
      </c>
    </row>
    <row r="176" spans="1:105" ht="12" customHeight="1" x14ac:dyDescent="0.25">
      <c r="A176" s="97" t="s">
        <v>217</v>
      </c>
      <c r="B176" s="98">
        <v>9142.5746805103918</v>
      </c>
      <c r="C176" s="98">
        <v>9666.3717515814224</v>
      </c>
      <c r="D176" s="98">
        <v>9308.7332489185101</v>
      </c>
      <c r="E176" s="98">
        <v>10651.20247263791</v>
      </c>
      <c r="F176" s="98">
        <v>11203.798865536042</v>
      </c>
      <c r="G176" s="98">
        <v>11847.885836233419</v>
      </c>
      <c r="H176" s="98">
        <v>10994.572134397811</v>
      </c>
      <c r="I176" s="98">
        <v>10651.191384917616</v>
      </c>
      <c r="J176" s="98">
        <v>10708.614201469472</v>
      </c>
      <c r="K176" s="98">
        <v>10865.497504856457</v>
      </c>
      <c r="L176" s="98">
        <v>11924.033864582878</v>
      </c>
      <c r="M176" s="98">
        <v>11227.63116848189</v>
      </c>
      <c r="N176" s="98">
        <v>11152.876559512879</v>
      </c>
      <c r="O176" s="98">
        <v>10981.3902278691</v>
      </c>
      <c r="P176" s="98">
        <v>8824.0107519746452</v>
      </c>
      <c r="Q176" s="98">
        <v>10048.522531460549</v>
      </c>
      <c r="R176" s="98">
        <v>10054.306982850456</v>
      </c>
      <c r="S176" s="98">
        <v>10151.391867670103</v>
      </c>
      <c r="T176" s="98">
        <v>9592.513193738896</v>
      </c>
      <c r="U176" s="98">
        <v>9472.3701325868096</v>
      </c>
      <c r="V176" s="98">
        <v>9417.2111677876128</v>
      </c>
      <c r="W176" s="98">
        <v>9816.8905415325607</v>
      </c>
      <c r="DA176" s="63" t="s">
        <v>2301</v>
      </c>
    </row>
    <row r="177" spans="1:105" ht="12" customHeight="1" x14ac:dyDescent="0.25">
      <c r="A177" s="97" t="s">
        <v>53</v>
      </c>
      <c r="B177" s="98">
        <v>117.18252710578142</v>
      </c>
      <c r="C177" s="98">
        <v>122.14756639633734</v>
      </c>
      <c r="D177" s="98">
        <v>117.82529665904858</v>
      </c>
      <c r="E177" s="98">
        <v>123.89753398750371</v>
      </c>
      <c r="F177" s="98">
        <v>140.29057325231008</v>
      </c>
      <c r="G177" s="98">
        <v>148.48373485635753</v>
      </c>
      <c r="H177" s="98">
        <v>135.28486103232026</v>
      </c>
      <c r="I177" s="98">
        <v>129.50998918705747</v>
      </c>
      <c r="J177" s="98">
        <v>127.55173424241021</v>
      </c>
      <c r="K177" s="98">
        <v>131.14090312926456</v>
      </c>
      <c r="L177" s="98">
        <v>151.74080964066829</v>
      </c>
      <c r="M177" s="98">
        <v>146.30435631779625</v>
      </c>
      <c r="N177" s="98">
        <v>140.85305362208086</v>
      </c>
      <c r="O177" s="98">
        <v>151.9987478722837</v>
      </c>
      <c r="P177" s="98">
        <v>125.96760111229533</v>
      </c>
      <c r="Q177" s="98">
        <v>131.35591018180207</v>
      </c>
      <c r="R177" s="98">
        <v>132.65635603850328</v>
      </c>
      <c r="S177" s="98">
        <v>134.9550204976756</v>
      </c>
      <c r="T177" s="98">
        <v>128.18260209974235</v>
      </c>
      <c r="U177" s="98">
        <v>129.13436667780911</v>
      </c>
      <c r="V177" s="98">
        <v>129.39060863384316</v>
      </c>
      <c r="W177" s="98">
        <v>131.64784999401755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31.674534019617479</v>
      </c>
      <c r="C178" s="122">
        <f t="shared" si="93"/>
        <v>39.724776018934463</v>
      </c>
      <c r="D178" s="122">
        <f t="shared" si="93"/>
        <v>34.213634039219599</v>
      </c>
      <c r="E178" s="122">
        <f t="shared" si="93"/>
        <v>111.71233177012324</v>
      </c>
      <c r="F178" s="122">
        <f t="shared" si="93"/>
        <v>47.439402677394334</v>
      </c>
      <c r="G178" s="122">
        <f t="shared" si="93"/>
        <v>50.219568375155063</v>
      </c>
      <c r="H178" s="122">
        <f t="shared" si="93"/>
        <v>66.9156340197123</v>
      </c>
      <c r="I178" s="122">
        <f t="shared" si="93"/>
        <v>63.097727329433305</v>
      </c>
      <c r="J178" s="122">
        <f t="shared" si="93"/>
        <v>81.126929779668657</v>
      </c>
      <c r="K178" s="122">
        <f t="shared" si="93"/>
        <v>90.955347244523381</v>
      </c>
      <c r="L178" s="122">
        <f t="shared" si="93"/>
        <v>71.923953868569839</v>
      </c>
      <c r="M178" s="122">
        <f t="shared" si="93"/>
        <v>79.836585551808625</v>
      </c>
      <c r="N178" s="122">
        <f t="shared" si="93"/>
        <v>130.0784671121302</v>
      </c>
      <c r="O178" s="122">
        <f t="shared" si="93"/>
        <v>79.870031682477844</v>
      </c>
      <c r="P178" s="122">
        <f t="shared" si="93"/>
        <v>59.655724315286925</v>
      </c>
      <c r="Q178" s="122">
        <f t="shared" si="93"/>
        <v>123.88017099582012</v>
      </c>
      <c r="R178" s="122">
        <f t="shared" si="93"/>
        <v>85.114552113630083</v>
      </c>
      <c r="S178" s="122">
        <f t="shared" si="93"/>
        <v>123.23956158251886</v>
      </c>
      <c r="T178" s="122">
        <f t="shared" si="93"/>
        <v>93.313181380495536</v>
      </c>
      <c r="U178" s="122">
        <f t="shared" si="93"/>
        <v>114.38301847903779</v>
      </c>
      <c r="V178" s="122">
        <f t="shared" si="93"/>
        <v>88.208457710284563</v>
      </c>
      <c r="W178" s="122">
        <f t="shared" si="93"/>
        <v>107.63470072786848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31.674534019617479</v>
      </c>
      <c r="C179" s="98">
        <f>RES_hhdet_fech!C67</f>
        <v>39.724776018934463</v>
      </c>
      <c r="D179" s="98">
        <f>RES_hhdet_fech!D67</f>
        <v>34.213634039219599</v>
      </c>
      <c r="E179" s="98">
        <f>RES_hhdet_fech!E67</f>
        <v>111.71233177012324</v>
      </c>
      <c r="F179" s="98">
        <f>RES_hhdet_fech!F67</f>
        <v>47.439402677394334</v>
      </c>
      <c r="G179" s="98">
        <f>RES_hhdet_fech!G67</f>
        <v>50.219568375155063</v>
      </c>
      <c r="H179" s="98">
        <f>RES_hhdet_fech!H67</f>
        <v>66.9156340197123</v>
      </c>
      <c r="I179" s="98">
        <f>RES_hhdet_fech!I67</f>
        <v>63.097727329433305</v>
      </c>
      <c r="J179" s="98">
        <f>RES_hhdet_fech!J67</f>
        <v>81.126929779668657</v>
      </c>
      <c r="K179" s="98">
        <f>RES_hhdet_fech!K67</f>
        <v>90.955347244523381</v>
      </c>
      <c r="L179" s="98">
        <f>RES_hhdet_fech!L67</f>
        <v>71.923953868569839</v>
      </c>
      <c r="M179" s="98">
        <f>RES_hhdet_fech!M67</f>
        <v>79.836585551808625</v>
      </c>
      <c r="N179" s="98">
        <f>RES_hhdet_fech!N67</f>
        <v>130.0784671121302</v>
      </c>
      <c r="O179" s="98">
        <f>RES_hhdet_fech!O67</f>
        <v>79.870031682477844</v>
      </c>
      <c r="P179" s="98">
        <f>RES_hhdet_fech!P67</f>
        <v>59.655724315286925</v>
      </c>
      <c r="Q179" s="98">
        <f>RES_hhdet_fech!Q67</f>
        <v>123.88017099582012</v>
      </c>
      <c r="R179" s="98">
        <f>RES_hhdet_fech!R67</f>
        <v>85.114552113630083</v>
      </c>
      <c r="S179" s="98">
        <f>RES_hhdet_fech!S67</f>
        <v>123.23956158251886</v>
      </c>
      <c r="T179" s="98">
        <f>RES_hhdet_fech!T67</f>
        <v>93.313181380495536</v>
      </c>
      <c r="U179" s="98">
        <f>RES_hhdet_fech!U67</f>
        <v>114.38301847903779</v>
      </c>
      <c r="V179" s="98">
        <f>RES_hhdet_fech!V67</f>
        <v>88.208457710284563</v>
      </c>
      <c r="W179" s="98">
        <f>RES_hhdet_fech!W67</f>
        <v>107.63470072786848</v>
      </c>
      <c r="DA179" s="63" t="s">
        <v>2304</v>
      </c>
    </row>
    <row r="180" spans="1:105" ht="12" customHeight="1" x14ac:dyDescent="0.25">
      <c r="A180" s="121" t="s">
        <v>55</v>
      </c>
      <c r="B180" s="122">
        <v>2190.1801757810363</v>
      </c>
      <c r="C180" s="122">
        <v>2218.4884201986988</v>
      </c>
      <c r="D180" s="122">
        <v>2210.7876885762653</v>
      </c>
      <c r="E180" s="122">
        <v>2188.7839589217442</v>
      </c>
      <c r="F180" s="122">
        <v>2080.2596546127543</v>
      </c>
      <c r="G180" s="122">
        <v>2113.8506752445214</v>
      </c>
      <c r="H180" s="122">
        <v>2070.8822628016233</v>
      </c>
      <c r="I180" s="122">
        <v>1998.1660287508869</v>
      </c>
      <c r="J180" s="122">
        <v>1773.1206714877405</v>
      </c>
      <c r="K180" s="122">
        <v>1849.5892705041799</v>
      </c>
      <c r="L180" s="122">
        <v>2000.4569018281159</v>
      </c>
      <c r="M180" s="122">
        <v>1934.3234752741193</v>
      </c>
      <c r="N180" s="122">
        <v>1949.2455762267764</v>
      </c>
      <c r="O180" s="122">
        <v>1902.1107940514587</v>
      </c>
      <c r="P180" s="122">
        <v>1711.6851526872201</v>
      </c>
      <c r="Q180" s="122">
        <v>1761.5250907659126</v>
      </c>
      <c r="R180" s="122">
        <v>1775.6571297121322</v>
      </c>
      <c r="S180" s="122">
        <v>1725.9151344035265</v>
      </c>
      <c r="T180" s="122">
        <v>1697.2202825709719</v>
      </c>
      <c r="U180" s="122">
        <v>1663.1393893375068</v>
      </c>
      <c r="V180" s="122">
        <v>1642.1471013073524</v>
      </c>
      <c r="W180" s="122">
        <v>1341.6220308636423</v>
      </c>
      <c r="DA180" s="130" t="s">
        <v>2305</v>
      </c>
    </row>
    <row r="181" spans="1:105" ht="12" customHeight="1" x14ac:dyDescent="0.25">
      <c r="A181" s="97" t="s">
        <v>134</v>
      </c>
      <c r="B181" s="98">
        <v>2238.9383807612658</v>
      </c>
      <c r="C181" s="98">
        <v>2278.0349769930963</v>
      </c>
      <c r="D181" s="98">
        <v>2260.3704515630502</v>
      </c>
      <c r="E181" s="98">
        <v>2264.1204767962954</v>
      </c>
      <c r="F181" s="98">
        <v>2128.6632050192775</v>
      </c>
      <c r="G181" s="98">
        <v>2176.038139701333</v>
      </c>
      <c r="H181" s="98">
        <v>2113.5007483460022</v>
      </c>
      <c r="I181" s="98">
        <v>2020.5952916703789</v>
      </c>
      <c r="J181" s="98">
        <v>1782.916403890735</v>
      </c>
      <c r="K181" s="98">
        <v>1866.0901328079465</v>
      </c>
      <c r="L181" s="98">
        <v>2019.66329389221</v>
      </c>
      <c r="M181" s="98">
        <v>1943.8810646755903</v>
      </c>
      <c r="N181" s="98">
        <v>1967.2727734613675</v>
      </c>
      <c r="O181" s="98">
        <v>1918.7926814690472</v>
      </c>
      <c r="P181" s="98">
        <v>1714.5369804014742</v>
      </c>
      <c r="Q181" s="98">
        <v>1767.5404459088643</v>
      </c>
      <c r="R181" s="98">
        <v>1781.1492976812096</v>
      </c>
      <c r="S181" s="98">
        <v>1729.3871642889185</v>
      </c>
      <c r="T181" s="98">
        <v>1702.2523705647927</v>
      </c>
      <c r="U181" s="98">
        <v>1669.2511882350368</v>
      </c>
      <c r="V181" s="98">
        <v>1649.9259219263786</v>
      </c>
      <c r="W181" s="98">
        <v>1345.16701802784</v>
      </c>
      <c r="DA181" s="63" t="s">
        <v>2306</v>
      </c>
    </row>
    <row r="182" spans="1:105" ht="12" customHeight="1" x14ac:dyDescent="0.25">
      <c r="A182" s="97" t="s">
        <v>133</v>
      </c>
      <c r="B182" s="98">
        <v>1366.6684460504869</v>
      </c>
      <c r="C182" s="98">
        <v>1369.0719246089445</v>
      </c>
      <c r="D182" s="98">
        <v>1393.3421495898162</v>
      </c>
      <c r="E182" s="98">
        <v>1369.9679278200433</v>
      </c>
      <c r="F182" s="98">
        <v>1332.7181924592057</v>
      </c>
      <c r="G182" s="98">
        <v>1339.8929960361024</v>
      </c>
      <c r="H182" s="98">
        <v>1314.2523002217613</v>
      </c>
      <c r="I182" s="98">
        <v>1270.785643203845</v>
      </c>
      <c r="J182" s="98">
        <v>1165.3240518165519</v>
      </c>
      <c r="K182" s="98">
        <v>1214.7846112447144</v>
      </c>
      <c r="L182" s="98">
        <v>1324.9625895202976</v>
      </c>
      <c r="M182" s="98">
        <v>1319.8596142520444</v>
      </c>
      <c r="N182" s="98">
        <v>1331.2796299396834</v>
      </c>
      <c r="O182" s="98">
        <v>1320.211570233258</v>
      </c>
      <c r="P182" s="98">
        <v>1230.9413139876474</v>
      </c>
      <c r="Q182" s="98">
        <v>1243.2705101923948</v>
      </c>
      <c r="R182" s="98">
        <v>1264.8707787318635</v>
      </c>
      <c r="S182" s="98">
        <v>1252.8400018565076</v>
      </c>
      <c r="T182" s="98">
        <v>1245.3133949705586</v>
      </c>
      <c r="U182" s="98">
        <v>1248.1806095357801</v>
      </c>
      <c r="V182" s="98">
        <v>1243.5898071142196</v>
      </c>
      <c r="W182" s="98">
        <v>1035.1943427356205</v>
      </c>
      <c r="DA182" s="63" t="s">
        <v>2307</v>
      </c>
    </row>
    <row r="183" spans="1:105" ht="12" customHeight="1" x14ac:dyDescent="0.25">
      <c r="A183" s="100" t="s">
        <v>217</v>
      </c>
      <c r="B183" s="101">
        <v>403.36938767894662</v>
      </c>
      <c r="C183" s="101">
        <v>352.3140780255884</v>
      </c>
      <c r="D183" s="101">
        <v>409.83656680395086</v>
      </c>
      <c r="E183" s="101">
        <v>339.53628315805128</v>
      </c>
      <c r="F183" s="101">
        <v>400.56670322790563</v>
      </c>
      <c r="G183" s="101">
        <v>341.27649937251147</v>
      </c>
      <c r="H183" s="101">
        <v>335.15631218444798</v>
      </c>
      <c r="I183" s="101">
        <v>320.27827622730564</v>
      </c>
      <c r="J183" s="101">
        <v>356.46271947054771</v>
      </c>
      <c r="K183" s="101">
        <v>316.00692654030712</v>
      </c>
      <c r="L183" s="101">
        <v>318.61216601091576</v>
      </c>
      <c r="M183" s="101">
        <v>365.65299647771081</v>
      </c>
      <c r="N183" s="101">
        <v>289.88469869415917</v>
      </c>
      <c r="O183" s="101">
        <v>281.65922309074978</v>
      </c>
      <c r="P183" s="101">
        <v>371.91643830994144</v>
      </c>
      <c r="Q183" s="101">
        <v>276.70874893899935</v>
      </c>
      <c r="R183" s="101">
        <v>269.49566280408703</v>
      </c>
      <c r="S183" s="101">
        <v>279.68755938783795</v>
      </c>
      <c r="T183" s="101">
        <v>251.66960309378342</v>
      </c>
      <c r="U183" s="101">
        <v>279.69405274027599</v>
      </c>
      <c r="V183" s="101">
        <v>256.63195521792835</v>
      </c>
      <c r="W183" s="101">
        <v>250.19529817256881</v>
      </c>
      <c r="DA183" s="131" t="s">
        <v>2308</v>
      </c>
    </row>
    <row r="184" spans="1:105" ht="12" customHeight="1" x14ac:dyDescent="0.25">
      <c r="A184" s="103" t="s">
        <v>52</v>
      </c>
      <c r="B184" s="104">
        <v>963.29905837154024</v>
      </c>
      <c r="C184" s="104">
        <v>1016.757846583356</v>
      </c>
      <c r="D184" s="104">
        <v>983.50558278586527</v>
      </c>
      <c r="E184" s="104">
        <v>1030.4316446619919</v>
      </c>
      <c r="F184" s="104">
        <v>932.15148923130016</v>
      </c>
      <c r="G184" s="104">
        <v>998.61649666359119</v>
      </c>
      <c r="H184" s="104">
        <v>979.09598803731319</v>
      </c>
      <c r="I184" s="104">
        <v>950.50736697653952</v>
      </c>
      <c r="J184" s="104">
        <v>808.86133234600425</v>
      </c>
      <c r="K184" s="104">
        <v>898.77768470440708</v>
      </c>
      <c r="L184" s="104">
        <v>1006.3504235093818</v>
      </c>
      <c r="M184" s="104">
        <v>954.20661777433361</v>
      </c>
      <c r="N184" s="104">
        <v>1041.3949312455245</v>
      </c>
      <c r="O184" s="104">
        <v>1038.5523471425081</v>
      </c>
      <c r="P184" s="104">
        <v>859.02487567770595</v>
      </c>
      <c r="Q184" s="104">
        <v>966.56176125339562</v>
      </c>
      <c r="R184" s="104">
        <v>995.37511592777651</v>
      </c>
      <c r="S184" s="104">
        <v>973.15244246866973</v>
      </c>
      <c r="T184" s="104">
        <v>993.64379187677537</v>
      </c>
      <c r="U184" s="104">
        <v>968.48655679550404</v>
      </c>
      <c r="V184" s="104">
        <v>986.957851896291</v>
      </c>
      <c r="W184" s="104">
        <v>784.9990445630516</v>
      </c>
      <c r="DA184" s="132" t="s">
        <v>2309</v>
      </c>
    </row>
    <row r="185" spans="1:105" ht="12" customHeight="1" x14ac:dyDescent="0.25">
      <c r="A185" s="106" t="s">
        <v>122</v>
      </c>
      <c r="B185" s="101">
        <v>1886.3687757314392</v>
      </c>
      <c r="C185" s="101">
        <v>1838.1572300576236</v>
      </c>
      <c r="D185" s="101">
        <v>1918.046418386519</v>
      </c>
      <c r="E185" s="101">
        <v>1798.2253240449736</v>
      </c>
      <c r="F185" s="101">
        <v>1883.4016857561455</v>
      </c>
      <c r="G185" s="101">
        <v>1806.8902231418567</v>
      </c>
      <c r="H185" s="101">
        <v>1785.632476759783</v>
      </c>
      <c r="I185" s="101">
        <v>1704.6170734868469</v>
      </c>
      <c r="J185" s="101">
        <v>1682.9815822869341</v>
      </c>
      <c r="K185" s="101">
        <v>1668.028230097498</v>
      </c>
      <c r="L185" s="101">
        <v>1769.2121727282713</v>
      </c>
      <c r="M185" s="101">
        <v>1878.2574626042563</v>
      </c>
      <c r="N185" s="101">
        <v>1764.063802514974</v>
      </c>
      <c r="O185" s="101">
        <v>1714.0570305582964</v>
      </c>
      <c r="P185" s="101">
        <v>1742.0972685961863</v>
      </c>
      <c r="Q185" s="101">
        <v>1689.6868564623103</v>
      </c>
      <c r="R185" s="101">
        <v>1708.2553118676603</v>
      </c>
      <c r="S185" s="101">
        <v>1729.9093404183745</v>
      </c>
      <c r="T185" s="101">
        <v>1671.6414270921948</v>
      </c>
      <c r="U185" s="101">
        <v>1585.7668737733513</v>
      </c>
      <c r="V185" s="101">
        <v>1496.4500619186354</v>
      </c>
      <c r="W185" s="101">
        <v>1345.9821187448977</v>
      </c>
      <c r="DA185" s="131" t="s">
        <v>2310</v>
      </c>
    </row>
    <row r="186" spans="1:105" ht="12" customHeight="1" x14ac:dyDescent="0.25">
      <c r="A186" s="107" t="s">
        <v>121</v>
      </c>
      <c r="B186" s="104">
        <v>1315.0072425563174</v>
      </c>
      <c r="C186" s="104">
        <v>1269.4732231469914</v>
      </c>
      <c r="D186" s="104">
        <v>1350.5597467985597</v>
      </c>
      <c r="E186" s="104">
        <v>1254.853646788664</v>
      </c>
      <c r="F186" s="104">
        <v>1348.2903820539218</v>
      </c>
      <c r="G186" s="104">
        <v>1280.7654578276356</v>
      </c>
      <c r="H186" s="104">
        <v>1274.7490560301846</v>
      </c>
      <c r="I186" s="104">
        <v>1219.5541277915063</v>
      </c>
      <c r="J186" s="104">
        <v>1225.4097720599393</v>
      </c>
      <c r="K186" s="104">
        <v>1195.1121010502002</v>
      </c>
      <c r="L186" s="104">
        <v>1259.5534492172387</v>
      </c>
      <c r="M186" s="104">
        <v>1372.164339000396</v>
      </c>
      <c r="N186" s="104">
        <v>1275.119302229497</v>
      </c>
      <c r="O186" s="104">
        <v>1237.8328043585116</v>
      </c>
      <c r="P186" s="104">
        <v>1303.7100499699352</v>
      </c>
      <c r="Q186" s="104">
        <v>1229.8671174018311</v>
      </c>
      <c r="R186" s="104">
        <v>1241.9537757203905</v>
      </c>
      <c r="S186" s="104">
        <v>1265.1154682711494</v>
      </c>
      <c r="T186" s="104">
        <v>1230.339079594622</v>
      </c>
      <c r="U186" s="104">
        <v>1233.3305774863011</v>
      </c>
      <c r="V186" s="104">
        <v>1186.1880308041721</v>
      </c>
      <c r="W186" s="104">
        <v>1085.0228223178208</v>
      </c>
      <c r="DA186" s="132" t="s">
        <v>2311</v>
      </c>
    </row>
    <row r="187" spans="1:105" ht="12" customHeight="1" x14ac:dyDescent="0.25">
      <c r="A187" s="108" t="s">
        <v>53</v>
      </c>
      <c r="B187" s="98">
        <v>339.89371323630576</v>
      </c>
      <c r="C187" s="98">
        <v>286.68618364956774</v>
      </c>
      <c r="D187" s="98">
        <v>351.42883288265597</v>
      </c>
      <c r="E187" s="98">
        <v>275.40250684848024</v>
      </c>
      <c r="F187" s="98">
        <v>361.73261413586732</v>
      </c>
      <c r="G187" s="98">
        <v>296.37555423434031</v>
      </c>
      <c r="H187" s="98">
        <v>298.3340629040473</v>
      </c>
      <c r="I187" s="98">
        <v>286.88592211528277</v>
      </c>
      <c r="J187" s="98">
        <v>355.42920909694948</v>
      </c>
      <c r="K187" s="98">
        <v>295.09512706434992</v>
      </c>
      <c r="L187" s="98">
        <v>288.63475457354326</v>
      </c>
      <c r="M187" s="98">
        <v>365.21759529655083</v>
      </c>
      <c r="N187" s="98">
        <v>265.68600744419763</v>
      </c>
      <c r="O187" s="98">
        <v>253.86234714386001</v>
      </c>
      <c r="P187" s="98">
        <v>390.91444853716928</v>
      </c>
      <c r="Q187" s="98">
        <v>271.56153635241446</v>
      </c>
      <c r="R187" s="98">
        <v>264.67512437367736</v>
      </c>
      <c r="S187" s="98">
        <v>287.61327116710805</v>
      </c>
      <c r="T187" s="98">
        <v>244.60548683584909</v>
      </c>
      <c r="U187" s="98">
        <v>269.43878394958318</v>
      </c>
      <c r="V187" s="98">
        <v>237.05060539068563</v>
      </c>
      <c r="W187" s="98">
        <v>266.50077839402229</v>
      </c>
      <c r="DA187" s="63" t="s">
        <v>2312</v>
      </c>
    </row>
    <row r="188" spans="1:105" ht="12" customHeight="1" x14ac:dyDescent="0.25">
      <c r="A188" s="108" t="s">
        <v>52</v>
      </c>
      <c r="B188" s="98">
        <v>975.11352932001125</v>
      </c>
      <c r="C188" s="98">
        <v>982.78703949742351</v>
      </c>
      <c r="D188" s="98">
        <v>999.13091391590365</v>
      </c>
      <c r="E188" s="98">
        <v>979.45113994018391</v>
      </c>
      <c r="F188" s="98">
        <v>986.55776791805454</v>
      </c>
      <c r="G188" s="98">
        <v>984.38990359329523</v>
      </c>
      <c r="H188" s="98">
        <v>976.41499312613746</v>
      </c>
      <c r="I188" s="98">
        <v>932.66820567622335</v>
      </c>
      <c r="J188" s="98">
        <v>869.98056296298978</v>
      </c>
      <c r="K188" s="98">
        <v>900.01697398585043</v>
      </c>
      <c r="L188" s="98">
        <v>970.91869464369563</v>
      </c>
      <c r="M188" s="98">
        <v>1006.9467437038451</v>
      </c>
      <c r="N188" s="98">
        <v>1009.4332947852992</v>
      </c>
      <c r="O188" s="98">
        <v>983.97045721465145</v>
      </c>
      <c r="P188" s="98">
        <v>912.79560143276581</v>
      </c>
      <c r="Q188" s="98">
        <v>958.30558104941667</v>
      </c>
      <c r="R188" s="98">
        <v>977.2786513467131</v>
      </c>
      <c r="S188" s="98">
        <v>977.50219710404133</v>
      </c>
      <c r="T188" s="98">
        <v>985.73359275877283</v>
      </c>
      <c r="U188" s="98">
        <v>963.89179353671773</v>
      </c>
      <c r="V188" s="98">
        <v>949.1374254134862</v>
      </c>
      <c r="W188" s="98">
        <v>818.52204392379861</v>
      </c>
      <c r="DA188" s="63" t="s">
        <v>2313</v>
      </c>
    </row>
    <row r="189" spans="1:105" ht="12" customHeight="1" x14ac:dyDescent="0.25">
      <c r="A189" s="121" t="s">
        <v>54</v>
      </c>
      <c r="B189" s="122">
        <v>1006.3195932501707</v>
      </c>
      <c r="C189" s="122">
        <v>1014.0870195485329</v>
      </c>
      <c r="D189" s="122">
        <v>1018.6904678028651</v>
      </c>
      <c r="E189" s="122">
        <v>1018.6817095841238</v>
      </c>
      <c r="F189" s="122">
        <v>996.38027981410505</v>
      </c>
      <c r="G189" s="122">
        <v>1013.6753852981004</v>
      </c>
      <c r="H189" s="122">
        <v>989.31479659982051</v>
      </c>
      <c r="I189" s="122">
        <v>868.74579621595706</v>
      </c>
      <c r="J189" s="122">
        <v>773.13639286838259</v>
      </c>
      <c r="K189" s="122">
        <v>802.12413937559506</v>
      </c>
      <c r="L189" s="122">
        <v>826.10711848618485</v>
      </c>
      <c r="M189" s="122">
        <v>812.29143870500525</v>
      </c>
      <c r="N189" s="122">
        <v>698.01490272635931</v>
      </c>
      <c r="O189" s="122">
        <v>732.69899282215908</v>
      </c>
      <c r="P189" s="122">
        <v>674.00048281185025</v>
      </c>
      <c r="Q189" s="122">
        <v>694.45882352588853</v>
      </c>
      <c r="R189" s="122">
        <v>713.41875996807244</v>
      </c>
      <c r="S189" s="122">
        <v>806.37050015696536</v>
      </c>
      <c r="T189" s="122">
        <v>788.76320400616316</v>
      </c>
      <c r="U189" s="122">
        <v>810.67590900041864</v>
      </c>
      <c r="V189" s="122">
        <v>862.83502421504613</v>
      </c>
      <c r="W189" s="122">
        <v>753.05442439036005</v>
      </c>
      <c r="DA189" s="130" t="s">
        <v>2314</v>
      </c>
    </row>
    <row r="190" spans="1:105" ht="12" customHeight="1" x14ac:dyDescent="0.25">
      <c r="A190" s="97" t="s">
        <v>175</v>
      </c>
      <c r="B190" s="98">
        <v>1014.150070059942</v>
      </c>
      <c r="C190" s="98">
        <v>1022.2931405496151</v>
      </c>
      <c r="D190" s="98">
        <v>1028.5291936959165</v>
      </c>
      <c r="E190" s="98">
        <v>1038.0006908691887</v>
      </c>
      <c r="F190" s="98">
        <v>1005.5563725817084</v>
      </c>
      <c r="G190" s="98">
        <v>1035.9609666801489</v>
      </c>
      <c r="H190" s="98">
        <v>1001.7762446248477</v>
      </c>
      <c r="I190" s="98">
        <v>874.37879801405347</v>
      </c>
      <c r="J190" s="98">
        <v>780.7890403577203</v>
      </c>
      <c r="K190" s="98">
        <v>810.68269015953172</v>
      </c>
      <c r="L190" s="98">
        <v>834.14877371862121</v>
      </c>
      <c r="M190" s="98">
        <v>816.67099559864232</v>
      </c>
      <c r="N190" s="98">
        <v>702.29441026740619</v>
      </c>
      <c r="O190" s="98">
        <v>737.07310341710115</v>
      </c>
      <c r="P190" s="98">
        <v>678.28798999538617</v>
      </c>
      <c r="Q190" s="98">
        <v>698.10916541553001</v>
      </c>
      <c r="R190" s="98">
        <v>717.74189545595823</v>
      </c>
      <c r="S190" s="98">
        <v>810.73363845651988</v>
      </c>
      <c r="T190" s="98">
        <v>793.48541668529538</v>
      </c>
      <c r="U190" s="98">
        <v>816.10962434496162</v>
      </c>
      <c r="V190" s="98">
        <v>869.50284483780399</v>
      </c>
      <c r="W190" s="98">
        <v>757.4968427758148</v>
      </c>
      <c r="DA190" s="63" t="s">
        <v>2315</v>
      </c>
    </row>
    <row r="191" spans="1:105" ht="12" customHeight="1" x14ac:dyDescent="0.25">
      <c r="A191" s="109" t="s">
        <v>120</v>
      </c>
      <c r="B191" s="33">
        <v>798.7193509887602</v>
      </c>
      <c r="C191" s="33">
        <v>832.6328276261836</v>
      </c>
      <c r="D191" s="33">
        <v>838.39627410942273</v>
      </c>
      <c r="E191" s="33">
        <v>762.81157422666683</v>
      </c>
      <c r="F191" s="33">
        <v>910.18337670388712</v>
      </c>
      <c r="G191" s="33">
        <v>736.46255055437587</v>
      </c>
      <c r="H191" s="33">
        <v>798.5374144052239</v>
      </c>
      <c r="I191" s="33">
        <v>737.82078997553685</v>
      </c>
      <c r="J191" s="33">
        <v>662.79061255266708</v>
      </c>
      <c r="K191" s="33">
        <v>670.11439797803746</v>
      </c>
      <c r="L191" s="33">
        <v>626.0727360177824</v>
      </c>
      <c r="M191" s="33">
        <v>617.14630209875236</v>
      </c>
      <c r="N191" s="33">
        <v>541.90095433322324</v>
      </c>
      <c r="O191" s="33">
        <v>613.14810956684494</v>
      </c>
      <c r="P191" s="33">
        <v>511.42017889336148</v>
      </c>
      <c r="Q191" s="33">
        <v>549.56839627427325</v>
      </c>
      <c r="R191" s="33">
        <v>534.88490594543487</v>
      </c>
      <c r="S191" s="33">
        <v>629.30179326948212</v>
      </c>
      <c r="T191" s="33">
        <v>619.68381213788041</v>
      </c>
      <c r="U191" s="33">
        <v>599.78845902717433</v>
      </c>
      <c r="V191" s="33">
        <v>616.86399625283286</v>
      </c>
      <c r="W191" s="33">
        <v>592.81051223037537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6518.2676297768749</v>
      </c>
      <c r="C193" s="117">
        <f t="shared" si="94"/>
        <v>6895.5721716379167</v>
      </c>
      <c r="D193" s="117">
        <f t="shared" si="94"/>
        <v>6784.9988012625381</v>
      </c>
      <c r="E193" s="117">
        <f t="shared" si="94"/>
        <v>7751.6945255331138</v>
      </c>
      <c r="F193" s="117">
        <f t="shared" si="94"/>
        <v>7974.0194343859075</v>
      </c>
      <c r="G193" s="117">
        <f t="shared" si="94"/>
        <v>8461.4823937338315</v>
      </c>
      <c r="H193" s="117">
        <f t="shared" si="94"/>
        <v>8079.8757017541029</v>
      </c>
      <c r="I193" s="117">
        <f t="shared" si="94"/>
        <v>7858.9821336146624</v>
      </c>
      <c r="J193" s="117">
        <f t="shared" si="94"/>
        <v>7925.3218184183061</v>
      </c>
      <c r="K193" s="117">
        <f t="shared" si="94"/>
        <v>8301.1829062504985</v>
      </c>
      <c r="L193" s="117">
        <f t="shared" si="94"/>
        <v>9203.8408839100903</v>
      </c>
      <c r="M193" s="117">
        <f t="shared" si="94"/>
        <v>8983.9345649434345</v>
      </c>
      <c r="N193" s="117">
        <f t="shared" si="94"/>
        <v>9281.088592701075</v>
      </c>
      <c r="O193" s="117">
        <f t="shared" si="94"/>
        <v>9272.1299949977565</v>
      </c>
      <c r="P193" s="117">
        <f t="shared" si="94"/>
        <v>7676.2819009102996</v>
      </c>
      <c r="Q193" s="117">
        <f t="shared" si="94"/>
        <v>8830.9687086686463</v>
      </c>
      <c r="R193" s="117">
        <f t="shared" ref="R193:V193" si="95">R194+R197+R199+R208</f>
        <v>8847.258615401528</v>
      </c>
      <c r="S193" s="117">
        <f t="shared" si="95"/>
        <v>9219.5578813169977</v>
      </c>
      <c r="T193" s="117">
        <f t="shared" si="95"/>
        <v>8839.2146771591924</v>
      </c>
      <c r="U193" s="117">
        <f t="shared" si="95"/>
        <v>8954.8233846113471</v>
      </c>
      <c r="V193" s="117">
        <f t="shared" si="95"/>
        <v>8958.8308428913406</v>
      </c>
      <c r="W193" s="117">
        <f t="shared" ref="W193" si="96">W194+W197+W199+W208</f>
        <v>9141.3788683006387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4658.3160277070729</v>
      </c>
      <c r="C194" s="122">
        <f t="shared" si="97"/>
        <v>4987.1717829127892</v>
      </c>
      <c r="D194" s="122">
        <f t="shared" si="97"/>
        <v>4869.0445234708877</v>
      </c>
      <c r="E194" s="122">
        <f t="shared" si="97"/>
        <v>5657.575070518732</v>
      </c>
      <c r="F194" s="122">
        <f t="shared" si="97"/>
        <v>6064.685604699348</v>
      </c>
      <c r="G194" s="122">
        <f t="shared" si="97"/>
        <v>6508.2512067285616</v>
      </c>
      <c r="H194" s="122">
        <f t="shared" si="97"/>
        <v>6112.8070835315848</v>
      </c>
      <c r="I194" s="122">
        <f t="shared" si="97"/>
        <v>6008.667389341208</v>
      </c>
      <c r="J194" s="122">
        <f t="shared" si="97"/>
        <v>6191.316151950431</v>
      </c>
      <c r="K194" s="122">
        <f t="shared" si="97"/>
        <v>6452.273884365859</v>
      </c>
      <c r="L194" s="122">
        <f t="shared" si="97"/>
        <v>7277.7659375225967</v>
      </c>
      <c r="M194" s="122">
        <f t="shared" si="97"/>
        <v>7054.2490840296723</v>
      </c>
      <c r="N194" s="122">
        <f t="shared" si="97"/>
        <v>7229.0068030059219</v>
      </c>
      <c r="O194" s="122">
        <f t="shared" si="97"/>
        <v>7342.5261101474953</v>
      </c>
      <c r="P194" s="122">
        <f t="shared" si="97"/>
        <v>5954.6433444404374</v>
      </c>
      <c r="Q194" s="122">
        <f t="shared" si="97"/>
        <v>6836.5924508617136</v>
      </c>
      <c r="R194" s="122">
        <f t="shared" ref="R194:V194" si="98">SUM(R195:R196)</f>
        <v>6931.2285364920826</v>
      </c>
      <c r="S194" s="122">
        <f t="shared" si="98"/>
        <v>7112.3408450835905</v>
      </c>
      <c r="T194" s="122">
        <f t="shared" si="98"/>
        <v>6832.0702669335369</v>
      </c>
      <c r="U194" s="122">
        <f t="shared" si="98"/>
        <v>6846.6127987827358</v>
      </c>
      <c r="V194" s="122">
        <f t="shared" si="98"/>
        <v>6900.1138899482357</v>
      </c>
      <c r="W194" s="122">
        <f t="shared" ref="W194" si="99">SUM(W195:W196)</f>
        <v>7268.8613429444304</v>
      </c>
      <c r="DA194" s="130" t="s">
        <v>2468</v>
      </c>
    </row>
    <row r="195" spans="1:105" ht="12" customHeight="1" x14ac:dyDescent="0.25">
      <c r="A195" s="97" t="s">
        <v>217</v>
      </c>
      <c r="B195" s="98">
        <v>4541.1335006012914</v>
      </c>
      <c r="C195" s="98">
        <v>4865.0242165164518</v>
      </c>
      <c r="D195" s="98">
        <v>4751.2192268118388</v>
      </c>
      <c r="E195" s="98">
        <v>5533.6775365312287</v>
      </c>
      <c r="F195" s="98">
        <v>5924.3950314470376</v>
      </c>
      <c r="G195" s="98">
        <v>6359.7674718722037</v>
      </c>
      <c r="H195" s="98">
        <v>5977.5222224992649</v>
      </c>
      <c r="I195" s="98">
        <v>5879.1574001541503</v>
      </c>
      <c r="J195" s="98">
        <v>6063.764417708021</v>
      </c>
      <c r="K195" s="98">
        <v>6321.1329812365948</v>
      </c>
      <c r="L195" s="98">
        <v>7126.0251278819287</v>
      </c>
      <c r="M195" s="98">
        <v>6907.9447277118761</v>
      </c>
      <c r="N195" s="98">
        <v>7088.1537493838414</v>
      </c>
      <c r="O195" s="98">
        <v>7190.527362275212</v>
      </c>
      <c r="P195" s="98">
        <v>5828.6757433281418</v>
      </c>
      <c r="Q195" s="98">
        <v>6705.2365406799117</v>
      </c>
      <c r="R195" s="98">
        <v>6798.5721804535797</v>
      </c>
      <c r="S195" s="98">
        <v>6977.3858245859146</v>
      </c>
      <c r="T195" s="98">
        <v>6703.8876648337946</v>
      </c>
      <c r="U195" s="98">
        <v>6717.4784321049265</v>
      </c>
      <c r="V195" s="98">
        <v>6770.7232813143928</v>
      </c>
      <c r="W195" s="98">
        <v>7137.2134929504127</v>
      </c>
      <c r="DA195" s="63" t="s">
        <v>2469</v>
      </c>
    </row>
    <row r="196" spans="1:105" ht="12" customHeight="1" x14ac:dyDescent="0.25">
      <c r="A196" s="97" t="s">
        <v>53</v>
      </c>
      <c r="B196" s="98">
        <v>117.18252710578142</v>
      </c>
      <c r="C196" s="98">
        <v>122.14756639633734</v>
      </c>
      <c r="D196" s="98">
        <v>117.82529665904858</v>
      </c>
      <c r="E196" s="98">
        <v>123.89753398750371</v>
      </c>
      <c r="F196" s="98">
        <v>140.29057325231008</v>
      </c>
      <c r="G196" s="98">
        <v>148.48373485635753</v>
      </c>
      <c r="H196" s="98">
        <v>135.28486103232026</v>
      </c>
      <c r="I196" s="98">
        <v>129.50998918705747</v>
      </c>
      <c r="J196" s="98">
        <v>127.55173424241021</v>
      </c>
      <c r="K196" s="98">
        <v>131.14090312926456</v>
      </c>
      <c r="L196" s="98">
        <v>151.74080964066829</v>
      </c>
      <c r="M196" s="98">
        <v>146.30435631779625</v>
      </c>
      <c r="N196" s="98">
        <v>140.85305362208086</v>
      </c>
      <c r="O196" s="98">
        <v>151.9987478722837</v>
      </c>
      <c r="P196" s="98">
        <v>125.96760111229533</v>
      </c>
      <c r="Q196" s="98">
        <v>131.35591018180207</v>
      </c>
      <c r="R196" s="98">
        <v>132.65635603850328</v>
      </c>
      <c r="S196" s="98">
        <v>134.9550204976756</v>
      </c>
      <c r="T196" s="98">
        <v>128.18260209974235</v>
      </c>
      <c r="U196" s="98">
        <v>129.13436667780911</v>
      </c>
      <c r="V196" s="98">
        <v>129.39060863384316</v>
      </c>
      <c r="W196" s="98">
        <v>131.64784999401755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56.891105114001952</v>
      </c>
      <c r="C197" s="122">
        <f t="shared" si="100"/>
        <v>75.375130093065764</v>
      </c>
      <c r="D197" s="122">
        <f t="shared" si="100"/>
        <v>69.943791067401577</v>
      </c>
      <c r="E197" s="122">
        <f t="shared" si="100"/>
        <v>244.42429576942394</v>
      </c>
      <c r="F197" s="122">
        <f t="shared" si="100"/>
        <v>108.65416832266611</v>
      </c>
      <c r="G197" s="122">
        <f t="shared" si="100"/>
        <v>120.11831927714104</v>
      </c>
      <c r="H197" s="122">
        <f t="shared" si="100"/>
        <v>166.19009786525564</v>
      </c>
      <c r="I197" s="122">
        <f t="shared" si="100"/>
        <v>160.66280032476027</v>
      </c>
      <c r="J197" s="122">
        <f t="shared" si="100"/>
        <v>211.97311018237642</v>
      </c>
      <c r="K197" s="122">
        <f t="shared" si="100"/>
        <v>246.11508093245118</v>
      </c>
      <c r="L197" s="122">
        <f t="shared" si="100"/>
        <v>200.77535969892148</v>
      </c>
      <c r="M197" s="122">
        <f t="shared" si="100"/>
        <v>230.39064135935681</v>
      </c>
      <c r="N197" s="122">
        <f t="shared" si="100"/>
        <v>387.64002858292713</v>
      </c>
      <c r="O197" s="122">
        <f t="shared" si="100"/>
        <v>248.08521527193514</v>
      </c>
      <c r="P197" s="122">
        <f t="shared" si="100"/>
        <v>189.80860444791662</v>
      </c>
      <c r="Q197" s="122">
        <f t="shared" si="100"/>
        <v>404.02778253399168</v>
      </c>
      <c r="R197" s="122">
        <f t="shared" si="100"/>
        <v>287.19545908066164</v>
      </c>
      <c r="S197" s="122">
        <f t="shared" si="100"/>
        <v>431.46667070972478</v>
      </c>
      <c r="T197" s="122">
        <f t="shared" si="100"/>
        <v>338.32977674294483</v>
      </c>
      <c r="U197" s="122">
        <f t="shared" si="100"/>
        <v>426.96565935897542</v>
      </c>
      <c r="V197" s="122">
        <f t="shared" si="100"/>
        <v>337.78556391997245</v>
      </c>
      <c r="W197" s="122">
        <f t="shared" si="100"/>
        <v>419.94801865917225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56.891105114001952</v>
      </c>
      <c r="C198" s="98">
        <f>RES_hhdet_tesh!C67</f>
        <v>75.375130093065764</v>
      </c>
      <c r="D198" s="98">
        <f>RES_hhdet_tesh!D67</f>
        <v>69.943791067401577</v>
      </c>
      <c r="E198" s="98">
        <f>RES_hhdet_tesh!E67</f>
        <v>244.42429576942394</v>
      </c>
      <c r="F198" s="98">
        <f>RES_hhdet_tesh!F67</f>
        <v>108.65416832266611</v>
      </c>
      <c r="G198" s="98">
        <f>RES_hhdet_tesh!G67</f>
        <v>120.11831927714104</v>
      </c>
      <c r="H198" s="98">
        <f>RES_hhdet_tesh!H67</f>
        <v>166.19009786525564</v>
      </c>
      <c r="I198" s="98">
        <f>RES_hhdet_tesh!I67</f>
        <v>160.66280032476027</v>
      </c>
      <c r="J198" s="98">
        <f>RES_hhdet_tesh!J67</f>
        <v>211.97311018237642</v>
      </c>
      <c r="K198" s="98">
        <f>RES_hhdet_tesh!K67</f>
        <v>246.11508093245118</v>
      </c>
      <c r="L198" s="98">
        <f>RES_hhdet_tesh!L67</f>
        <v>200.77535969892148</v>
      </c>
      <c r="M198" s="98">
        <f>RES_hhdet_tesh!M67</f>
        <v>230.39064135935681</v>
      </c>
      <c r="N198" s="98">
        <f>RES_hhdet_tesh!N67</f>
        <v>387.64002858292713</v>
      </c>
      <c r="O198" s="98">
        <f>RES_hhdet_tesh!O67</f>
        <v>248.08521527193514</v>
      </c>
      <c r="P198" s="98">
        <f>RES_hhdet_tesh!P67</f>
        <v>189.80860444791662</v>
      </c>
      <c r="Q198" s="98">
        <f>RES_hhdet_tesh!Q67</f>
        <v>404.02778253399168</v>
      </c>
      <c r="R198" s="98">
        <f>RES_hhdet_tesh!R67</f>
        <v>287.19545908066164</v>
      </c>
      <c r="S198" s="98">
        <f>RES_hhdet_tesh!S67</f>
        <v>431.46667070972478</v>
      </c>
      <c r="T198" s="98">
        <f>RES_hhdet_tesh!T67</f>
        <v>338.32977674294483</v>
      </c>
      <c r="U198" s="98">
        <f>RES_hhdet_tesh!U67</f>
        <v>426.96565935897542</v>
      </c>
      <c r="V198" s="98">
        <f>RES_hhdet_tesh!V67</f>
        <v>337.78556391997245</v>
      </c>
      <c r="W198" s="98">
        <f>RES_hhdet_tesh!W67</f>
        <v>419.94801865917225</v>
      </c>
      <c r="DA198" s="63" t="s">
        <v>2472</v>
      </c>
    </row>
    <row r="199" spans="1:105" ht="12" customHeight="1" x14ac:dyDescent="0.25">
      <c r="A199" s="121" t="s">
        <v>55</v>
      </c>
      <c r="B199" s="122">
        <v>1176.9219758582281</v>
      </c>
      <c r="C199" s="122">
        <v>1199.9631001888706</v>
      </c>
      <c r="D199" s="122">
        <v>1207.8724423979836</v>
      </c>
      <c r="E199" s="122">
        <v>1208.781670957294</v>
      </c>
      <c r="F199" s="122">
        <v>1167.1775783388603</v>
      </c>
      <c r="G199" s="122">
        <v>1192.6094049176331</v>
      </c>
      <c r="H199" s="122">
        <v>1175.2481609208942</v>
      </c>
      <c r="I199" s="122">
        <v>1141.7141961738946</v>
      </c>
      <c r="J199" s="122">
        <v>1031.7204191450021</v>
      </c>
      <c r="K199" s="122">
        <v>1094.5276987004204</v>
      </c>
      <c r="L199" s="122">
        <v>1204.4876744413443</v>
      </c>
      <c r="M199" s="122">
        <v>1188.6077555897325</v>
      </c>
      <c r="N199" s="122">
        <v>1225.0168139474795</v>
      </c>
      <c r="O199" s="122">
        <v>1219.0509233770329</v>
      </c>
      <c r="P199" s="122">
        <v>1107.4237069454227</v>
      </c>
      <c r="Q199" s="122">
        <v>1152.9929250270991</v>
      </c>
      <c r="R199" s="122">
        <v>1179.5638064158993</v>
      </c>
      <c r="S199" s="122">
        <v>1167.543452802398</v>
      </c>
      <c r="T199" s="122">
        <v>1170.8572444328859</v>
      </c>
      <c r="U199" s="122">
        <v>1169.0902453903896</v>
      </c>
      <c r="V199" s="122">
        <v>1175.107170030833</v>
      </c>
      <c r="W199" s="122">
        <v>975.21161976883957</v>
      </c>
      <c r="DA199" s="130" t="s">
        <v>2473</v>
      </c>
    </row>
    <row r="200" spans="1:105" ht="12" customHeight="1" x14ac:dyDescent="0.25">
      <c r="A200" s="97" t="s">
        <v>134</v>
      </c>
      <c r="B200" s="98">
        <v>1174.9856540764224</v>
      </c>
      <c r="C200" s="98">
        <v>1205.2906845543814</v>
      </c>
      <c r="D200" s="98">
        <v>1205.1986245058226</v>
      </c>
      <c r="E200" s="98">
        <v>1218.2759571026747</v>
      </c>
      <c r="F200" s="98">
        <v>1154.6519289795358</v>
      </c>
      <c r="G200" s="98">
        <v>1195.5129051364006</v>
      </c>
      <c r="H200" s="98">
        <v>1175.7593828904301</v>
      </c>
      <c r="I200" s="98">
        <v>1143.2479853097821</v>
      </c>
      <c r="J200" s="98">
        <v>1026.1247176787224</v>
      </c>
      <c r="K200" s="98">
        <v>1094.3176444184087</v>
      </c>
      <c r="L200" s="98">
        <v>1206.9002285744564</v>
      </c>
      <c r="M200" s="98">
        <v>1184.5567568030876</v>
      </c>
      <c r="N200" s="98">
        <v>1227.2493254667902</v>
      </c>
      <c r="O200" s="98">
        <v>1222.5436400654994</v>
      </c>
      <c r="P200" s="98">
        <v>1104.7169809888524</v>
      </c>
      <c r="Q200" s="98">
        <v>1153.3181462906839</v>
      </c>
      <c r="R200" s="98">
        <v>1180.1645866162744</v>
      </c>
      <c r="S200" s="98">
        <v>1167.5041544682542</v>
      </c>
      <c r="T200" s="98">
        <v>1171.1156857637104</v>
      </c>
      <c r="U200" s="98">
        <v>1169.217853209248</v>
      </c>
      <c r="V200" s="98">
        <v>1176.1655590169612</v>
      </c>
      <c r="W200" s="98">
        <v>974.47201392505372</v>
      </c>
      <c r="DA200" s="63" t="s">
        <v>2474</v>
      </c>
    </row>
    <row r="201" spans="1:105" ht="12" customHeight="1" x14ac:dyDescent="0.25">
      <c r="A201" s="97" t="s">
        <v>133</v>
      </c>
      <c r="B201" s="98">
        <v>1174.985654076422</v>
      </c>
      <c r="C201" s="98">
        <v>1205.2807405676792</v>
      </c>
      <c r="D201" s="98">
        <v>1205.1799734510259</v>
      </c>
      <c r="E201" s="98">
        <v>1218.2213871834501</v>
      </c>
      <c r="F201" s="98">
        <v>1154.6072371004752</v>
      </c>
      <c r="G201" s="98">
        <v>1195.2756708264296</v>
      </c>
      <c r="H201" s="98">
        <v>1175.5044455233724</v>
      </c>
      <c r="I201" s="98">
        <v>1142.9523672135506</v>
      </c>
      <c r="J201" s="98">
        <v>1025.6821818869471</v>
      </c>
      <c r="K201" s="98">
        <v>1093.8369605376074</v>
      </c>
      <c r="L201" s="98">
        <v>1206.3671890125477</v>
      </c>
      <c r="M201" s="98">
        <v>1184.119274863993</v>
      </c>
      <c r="N201" s="98">
        <v>1226.9530817300579</v>
      </c>
      <c r="O201" s="98">
        <v>1222.2605889750839</v>
      </c>
      <c r="P201" s="98">
        <v>1104.2430196709893</v>
      </c>
      <c r="Q201" s="98">
        <v>1152.8174256775837</v>
      </c>
      <c r="R201" s="98">
        <v>1179.6858959754072</v>
      </c>
      <c r="S201" s="98">
        <v>1167.0896493775083</v>
      </c>
      <c r="T201" s="98">
        <v>1170.8153424669092</v>
      </c>
      <c r="U201" s="98">
        <v>1168.8985318706773</v>
      </c>
      <c r="V201" s="98">
        <v>1175.7126031498967</v>
      </c>
      <c r="W201" s="98">
        <v>973.74886473570643</v>
      </c>
      <c r="DA201" s="63" t="s">
        <v>2475</v>
      </c>
    </row>
    <row r="202" spans="1:105" ht="12" customHeight="1" x14ac:dyDescent="0.25">
      <c r="A202" s="100" t="s">
        <v>217</v>
      </c>
      <c r="B202" s="101">
        <v>211.68659570488188</v>
      </c>
      <c r="C202" s="101">
        <v>188.52289398432319</v>
      </c>
      <c r="D202" s="101">
        <v>221.67439066516042</v>
      </c>
      <c r="E202" s="101">
        <v>187.78974252145818</v>
      </c>
      <c r="F202" s="101">
        <v>222.45574786917498</v>
      </c>
      <c r="G202" s="101">
        <v>196.6591741628385</v>
      </c>
      <c r="H202" s="101">
        <v>196.40845748605929</v>
      </c>
      <c r="I202" s="101">
        <v>192.4450002370113</v>
      </c>
      <c r="J202" s="101">
        <v>216.82084954094287</v>
      </c>
      <c r="K202" s="101">
        <v>195.05927583320045</v>
      </c>
      <c r="L202" s="101">
        <v>200.01676550316574</v>
      </c>
      <c r="M202" s="101">
        <v>229.91265708965935</v>
      </c>
      <c r="N202" s="101">
        <v>185.55815048453326</v>
      </c>
      <c r="O202" s="101">
        <v>183.70824183257585</v>
      </c>
      <c r="P202" s="101">
        <v>245.21814399328315</v>
      </c>
      <c r="Q202" s="101">
        <v>186.25566442418818</v>
      </c>
      <c r="R202" s="101">
        <v>184.31078004763086</v>
      </c>
      <c r="S202" s="101">
        <v>193.93720690883842</v>
      </c>
      <c r="T202" s="101">
        <v>177.17155059013388</v>
      </c>
      <c r="U202" s="101">
        <v>200.41197507517339</v>
      </c>
      <c r="V202" s="101">
        <v>188.75475125360558</v>
      </c>
      <c r="W202" s="101">
        <v>188.74982017265469</v>
      </c>
      <c r="DA202" s="131" t="s">
        <v>2476</v>
      </c>
    </row>
    <row r="203" spans="1:105" ht="12" customHeight="1" x14ac:dyDescent="0.25">
      <c r="A203" s="103" t="s">
        <v>52</v>
      </c>
      <c r="B203" s="104">
        <v>963.29905837154024</v>
      </c>
      <c r="C203" s="104">
        <v>1016.757846583356</v>
      </c>
      <c r="D203" s="104">
        <v>983.50558278586527</v>
      </c>
      <c r="E203" s="104">
        <v>1030.4316446619919</v>
      </c>
      <c r="F203" s="104">
        <v>932.15148923130016</v>
      </c>
      <c r="G203" s="104">
        <v>998.61649666359119</v>
      </c>
      <c r="H203" s="104">
        <v>979.09598803731319</v>
      </c>
      <c r="I203" s="104">
        <v>950.50736697653952</v>
      </c>
      <c r="J203" s="104">
        <v>808.86133234600425</v>
      </c>
      <c r="K203" s="104">
        <v>898.77768470440708</v>
      </c>
      <c r="L203" s="104">
        <v>1006.3504235093818</v>
      </c>
      <c r="M203" s="104">
        <v>954.20661777433361</v>
      </c>
      <c r="N203" s="104">
        <v>1041.3949312455245</v>
      </c>
      <c r="O203" s="104">
        <v>1038.5523471425081</v>
      </c>
      <c r="P203" s="104">
        <v>859.02487567770595</v>
      </c>
      <c r="Q203" s="104">
        <v>966.56176125339562</v>
      </c>
      <c r="R203" s="104">
        <v>995.37511592777651</v>
      </c>
      <c r="S203" s="104">
        <v>973.15244246866973</v>
      </c>
      <c r="T203" s="104">
        <v>993.64379187677537</v>
      </c>
      <c r="U203" s="104">
        <v>968.48655679550404</v>
      </c>
      <c r="V203" s="104">
        <v>986.957851896291</v>
      </c>
      <c r="W203" s="104">
        <v>784.9990445630516</v>
      </c>
      <c r="DA203" s="132" t="s">
        <v>2477</v>
      </c>
    </row>
    <row r="204" spans="1:105" ht="12" customHeight="1" x14ac:dyDescent="0.25">
      <c r="A204" s="106" t="s">
        <v>122</v>
      </c>
      <c r="B204" s="101">
        <v>1189.4299229984126</v>
      </c>
      <c r="C204" s="101">
        <v>1164.848580227504</v>
      </c>
      <c r="D204" s="101">
        <v>1224.3754705266758</v>
      </c>
      <c r="E204" s="101">
        <v>1157.669181487646</v>
      </c>
      <c r="F204" s="101">
        <v>1222.216026371932</v>
      </c>
      <c r="G204" s="101">
        <v>1177.4575124347496</v>
      </c>
      <c r="H204" s="101">
        <v>1171.577977015625</v>
      </c>
      <c r="I204" s="101">
        <v>1119.9386550250347</v>
      </c>
      <c r="J204" s="101">
        <v>1106.8103349367043</v>
      </c>
      <c r="K204" s="101">
        <v>1097.7535068714092</v>
      </c>
      <c r="L204" s="101">
        <v>1165.1589682205768</v>
      </c>
      <c r="M204" s="101">
        <v>1251.3446928471481</v>
      </c>
      <c r="N204" s="101">
        <v>1186.7512454861544</v>
      </c>
      <c r="O204" s="101">
        <v>1153.9156027450565</v>
      </c>
      <c r="P204" s="101">
        <v>1175.6251169804038</v>
      </c>
      <c r="Q204" s="101">
        <v>1141.487649112396</v>
      </c>
      <c r="R204" s="101">
        <v>1154.4262399269221</v>
      </c>
      <c r="S204" s="101">
        <v>1168.9395492826864</v>
      </c>
      <c r="T204" s="101">
        <v>1160.8399996999196</v>
      </c>
      <c r="U204" s="101">
        <v>1163.4593814790064</v>
      </c>
      <c r="V204" s="101">
        <v>1126.7563929269452</v>
      </c>
      <c r="W204" s="101">
        <v>1015.8993413639701</v>
      </c>
      <c r="DA204" s="131" t="s">
        <v>2478</v>
      </c>
    </row>
    <row r="205" spans="1:105" ht="12" customHeight="1" x14ac:dyDescent="0.25">
      <c r="A205" s="107" t="s">
        <v>121</v>
      </c>
      <c r="B205" s="104">
        <v>1189.4299229984128</v>
      </c>
      <c r="C205" s="104">
        <v>1164.8761808702761</v>
      </c>
      <c r="D205" s="104">
        <v>1224.4002309390366</v>
      </c>
      <c r="E205" s="104">
        <v>1157.6849631656983</v>
      </c>
      <c r="F205" s="104">
        <v>1222.2307017135274</v>
      </c>
      <c r="G205" s="104">
        <v>1178.0345905410575</v>
      </c>
      <c r="H205" s="104">
        <v>1172.1662751446497</v>
      </c>
      <c r="I205" s="104">
        <v>1121.1474457595336</v>
      </c>
      <c r="J205" s="104">
        <v>1104.9603991659199</v>
      </c>
      <c r="K205" s="104">
        <v>1095.4414076386147</v>
      </c>
      <c r="L205" s="104">
        <v>1162.4917220501995</v>
      </c>
      <c r="M205" s="104">
        <v>1250.6726996115672</v>
      </c>
      <c r="N205" s="104">
        <v>1187.8141810035702</v>
      </c>
      <c r="O205" s="104">
        <v>1154.6225647709991</v>
      </c>
      <c r="P205" s="104">
        <v>1177.2136912842236</v>
      </c>
      <c r="Q205" s="104">
        <v>1142.2025253521597</v>
      </c>
      <c r="R205" s="104">
        <v>1156.5688899587653</v>
      </c>
      <c r="S205" s="104">
        <v>1172.3125151197394</v>
      </c>
      <c r="T205" s="104">
        <v>1159.7331035844247</v>
      </c>
      <c r="U205" s="104">
        <v>1163.2596922802979</v>
      </c>
      <c r="V205" s="104">
        <v>1127.8050101084541</v>
      </c>
      <c r="W205" s="104">
        <v>1019.8739729168774</v>
      </c>
      <c r="DA205" s="132" t="s">
        <v>2479</v>
      </c>
    </row>
    <row r="206" spans="1:105" ht="12" customHeight="1" x14ac:dyDescent="0.25">
      <c r="A206" s="108" t="s">
        <v>53</v>
      </c>
      <c r="B206" s="98">
        <v>214.31639367840171</v>
      </c>
      <c r="C206" s="98">
        <v>182.08914137285237</v>
      </c>
      <c r="D206" s="98">
        <v>225.26931702313274</v>
      </c>
      <c r="E206" s="98">
        <v>178.23382322551424</v>
      </c>
      <c r="F206" s="98">
        <v>235.67293379547286</v>
      </c>
      <c r="G206" s="98">
        <v>193.6446869477623</v>
      </c>
      <c r="H206" s="98">
        <v>195.7512820185122</v>
      </c>
      <c r="I206" s="98">
        <v>188.47924008331051</v>
      </c>
      <c r="J206" s="98">
        <v>234.97983620293022</v>
      </c>
      <c r="K206" s="98">
        <v>195.42443365276432</v>
      </c>
      <c r="L206" s="98">
        <v>191.57302740650402</v>
      </c>
      <c r="M206" s="98">
        <v>243.72595590772207</v>
      </c>
      <c r="N206" s="98">
        <v>178.38088621827114</v>
      </c>
      <c r="O206" s="98">
        <v>170.65210755634766</v>
      </c>
      <c r="P206" s="98">
        <v>264.41808985145764</v>
      </c>
      <c r="Q206" s="98">
        <v>183.8969443027429</v>
      </c>
      <c r="R206" s="98">
        <v>179.29023861205232</v>
      </c>
      <c r="S206" s="98">
        <v>194.81031801569816</v>
      </c>
      <c r="T206" s="98">
        <v>173.99951082565187</v>
      </c>
      <c r="U206" s="98">
        <v>199.36789874358016</v>
      </c>
      <c r="V206" s="98">
        <v>178.66758469496767</v>
      </c>
      <c r="W206" s="98">
        <v>201.35192899307881</v>
      </c>
      <c r="DA206" s="63" t="s">
        <v>2480</v>
      </c>
    </row>
    <row r="207" spans="1:105" ht="12" customHeight="1" x14ac:dyDescent="0.25">
      <c r="A207" s="108" t="s">
        <v>52</v>
      </c>
      <c r="B207" s="98">
        <v>975.11352932001125</v>
      </c>
      <c r="C207" s="98">
        <v>982.78703949742351</v>
      </c>
      <c r="D207" s="98">
        <v>999.13091391590365</v>
      </c>
      <c r="E207" s="98">
        <v>979.45113994018391</v>
      </c>
      <c r="F207" s="98">
        <v>986.55776791805454</v>
      </c>
      <c r="G207" s="98">
        <v>984.38990359329523</v>
      </c>
      <c r="H207" s="98">
        <v>976.41499312613746</v>
      </c>
      <c r="I207" s="98">
        <v>932.66820567622335</v>
      </c>
      <c r="J207" s="98">
        <v>869.98056296298978</v>
      </c>
      <c r="K207" s="98">
        <v>900.01697398585043</v>
      </c>
      <c r="L207" s="98">
        <v>970.91869464369563</v>
      </c>
      <c r="M207" s="98">
        <v>1006.9467437038451</v>
      </c>
      <c r="N207" s="98">
        <v>1009.4332947852992</v>
      </c>
      <c r="O207" s="98">
        <v>983.97045721465145</v>
      </c>
      <c r="P207" s="98">
        <v>912.79560143276581</v>
      </c>
      <c r="Q207" s="98">
        <v>958.30558104941667</v>
      </c>
      <c r="R207" s="98">
        <v>977.2786513467131</v>
      </c>
      <c r="S207" s="98">
        <v>977.50219710404133</v>
      </c>
      <c r="T207" s="98">
        <v>985.73359275877283</v>
      </c>
      <c r="U207" s="98">
        <v>963.89179353671773</v>
      </c>
      <c r="V207" s="98">
        <v>949.1374254134862</v>
      </c>
      <c r="W207" s="98">
        <v>818.52204392379861</v>
      </c>
      <c r="DA207" s="63" t="s">
        <v>2481</v>
      </c>
    </row>
    <row r="208" spans="1:105" ht="12" customHeight="1" x14ac:dyDescent="0.25">
      <c r="A208" s="121" t="s">
        <v>54</v>
      </c>
      <c r="B208" s="122">
        <v>626.13852109757249</v>
      </c>
      <c r="C208" s="122">
        <v>633.0621584431907</v>
      </c>
      <c r="D208" s="122">
        <v>638.13804432626466</v>
      </c>
      <c r="E208" s="122">
        <v>640.91348828766388</v>
      </c>
      <c r="F208" s="122">
        <v>633.50208302503313</v>
      </c>
      <c r="G208" s="122">
        <v>640.50346281049428</v>
      </c>
      <c r="H208" s="122">
        <v>625.63035943636839</v>
      </c>
      <c r="I208" s="122">
        <v>547.93774777479905</v>
      </c>
      <c r="J208" s="122">
        <v>490.31213714049682</v>
      </c>
      <c r="K208" s="122">
        <v>508.26624225176795</v>
      </c>
      <c r="L208" s="122">
        <v>520.81191224722704</v>
      </c>
      <c r="M208" s="122">
        <v>510.68708396467326</v>
      </c>
      <c r="N208" s="122">
        <v>439.42494716474675</v>
      </c>
      <c r="O208" s="122">
        <v>462.46774620129349</v>
      </c>
      <c r="P208" s="122">
        <v>424.40624507652223</v>
      </c>
      <c r="Q208" s="122">
        <v>437.35555024584153</v>
      </c>
      <c r="R208" s="122">
        <v>449.27081341288482</v>
      </c>
      <c r="S208" s="122">
        <v>508.20691272128346</v>
      </c>
      <c r="T208" s="122">
        <v>497.95738904982562</v>
      </c>
      <c r="U208" s="122">
        <v>512.15468107924698</v>
      </c>
      <c r="V208" s="122">
        <v>545.82421899229996</v>
      </c>
      <c r="W208" s="122">
        <v>477.35788692819796</v>
      </c>
      <c r="DA208" s="130" t="s">
        <v>2482</v>
      </c>
    </row>
    <row r="209" spans="1:105" ht="12" customHeight="1" x14ac:dyDescent="0.25">
      <c r="A209" s="97" t="s">
        <v>175</v>
      </c>
      <c r="B209" s="98">
        <v>626.79463428297527</v>
      </c>
      <c r="C209" s="98">
        <v>632.83389004787261</v>
      </c>
      <c r="D209" s="98">
        <v>637.73198131818469</v>
      </c>
      <c r="E209" s="98">
        <v>644.72738117287247</v>
      </c>
      <c r="F209" s="98">
        <v>625.6573618502091</v>
      </c>
      <c r="G209" s="98">
        <v>645.81982275024939</v>
      </c>
      <c r="H209" s="98">
        <v>625.70633934560112</v>
      </c>
      <c r="I209" s="98">
        <v>546.62187989951747</v>
      </c>
      <c r="J209" s="98">
        <v>488.22510647954056</v>
      </c>
      <c r="K209" s="98">
        <v>507.09482280006802</v>
      </c>
      <c r="L209" s="98">
        <v>521.9520279764555</v>
      </c>
      <c r="M209" s="98">
        <v>511.17180353361664</v>
      </c>
      <c r="N209" s="98">
        <v>439.68672833299649</v>
      </c>
      <c r="O209" s="98">
        <v>461.54653957684496</v>
      </c>
      <c r="P209" s="98">
        <v>424.77220899349015</v>
      </c>
      <c r="Q209" s="98">
        <v>437.21441736059865</v>
      </c>
      <c r="R209" s="98">
        <v>449.59973646203315</v>
      </c>
      <c r="S209" s="98">
        <v>508.08414806294155</v>
      </c>
      <c r="T209" s="98">
        <v>497.64914452746979</v>
      </c>
      <c r="U209" s="98">
        <v>512.34113794084476</v>
      </c>
      <c r="V209" s="98">
        <v>546.48091698055089</v>
      </c>
      <c r="W209" s="98">
        <v>476.62397830478432</v>
      </c>
      <c r="DA209" s="63" t="s">
        <v>2483</v>
      </c>
    </row>
    <row r="210" spans="1:105" ht="12" customHeight="1" x14ac:dyDescent="0.25">
      <c r="A210" s="109" t="s">
        <v>120</v>
      </c>
      <c r="B210" s="33">
        <v>608.74376218958537</v>
      </c>
      <c r="C210" s="33">
        <v>638.10964156077773</v>
      </c>
      <c r="D210" s="33">
        <v>645.57913003454564</v>
      </c>
      <c r="E210" s="33">
        <v>590.40040613402039</v>
      </c>
      <c r="F210" s="33">
        <v>707.1925619857866</v>
      </c>
      <c r="G210" s="33">
        <v>574.37266800858811</v>
      </c>
      <c r="H210" s="33">
        <v>624.4671520664308</v>
      </c>
      <c r="I210" s="33">
        <v>578.52179797713222</v>
      </c>
      <c r="J210" s="33">
        <v>520.40564754286493</v>
      </c>
      <c r="K210" s="33">
        <v>526.33457914558176</v>
      </c>
      <c r="L210" s="33">
        <v>492.45178746609503</v>
      </c>
      <c r="M210" s="33">
        <v>489.0888563826494</v>
      </c>
      <c r="N210" s="33">
        <v>429.87532226084426</v>
      </c>
      <c r="O210" s="33">
        <v>487.64567968583225</v>
      </c>
      <c r="P210" s="33">
        <v>410.52906136653132</v>
      </c>
      <c r="Q210" s="33">
        <v>442.95743759237348</v>
      </c>
      <c r="R210" s="33">
        <v>435.6871772289411</v>
      </c>
      <c r="S210" s="33">
        <v>513.18905580538319</v>
      </c>
      <c r="T210" s="33">
        <v>508.99412117690048</v>
      </c>
      <c r="U210" s="33">
        <v>504.91812016667166</v>
      </c>
      <c r="V210" s="33">
        <v>521.5991103144421</v>
      </c>
      <c r="W210" s="33">
        <v>503.83094254331087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2435.1656088039986</v>
      </c>
      <c r="C212" s="117">
        <f t="shared" si="101"/>
        <v>2549.145055414645</v>
      </c>
      <c r="D212" s="117">
        <f t="shared" si="101"/>
        <v>2469.7516416846179</v>
      </c>
      <c r="E212" s="117">
        <f t="shared" si="101"/>
        <v>2731.5784644029723</v>
      </c>
      <c r="F212" s="117">
        <f t="shared" si="101"/>
        <v>2796.3950099065105</v>
      </c>
      <c r="G212" s="117">
        <f t="shared" si="101"/>
        <v>2955.0639378962837</v>
      </c>
      <c r="H212" s="117">
        <f t="shared" si="101"/>
        <v>2784.6497371358178</v>
      </c>
      <c r="I212" s="117">
        <f t="shared" si="101"/>
        <v>2701.3427448729553</v>
      </c>
      <c r="J212" s="117">
        <f t="shared" si="101"/>
        <v>2644.9593545670632</v>
      </c>
      <c r="K212" s="117">
        <f t="shared" si="101"/>
        <v>2700.0426796514594</v>
      </c>
      <c r="L212" s="117">
        <f t="shared" si="101"/>
        <v>2953.9328454729948</v>
      </c>
      <c r="M212" s="117">
        <f t="shared" si="101"/>
        <v>2796.9532701817457</v>
      </c>
      <c r="N212" s="117">
        <f t="shared" si="101"/>
        <v>2764.9524974302803</v>
      </c>
      <c r="O212" s="117">
        <f t="shared" si="101"/>
        <v>2728.1897571928812</v>
      </c>
      <c r="P212" s="117">
        <f t="shared" si="101"/>
        <v>2247.7943548771691</v>
      </c>
      <c r="Q212" s="117">
        <f t="shared" si="101"/>
        <v>2512.9596986230845</v>
      </c>
      <c r="R212" s="117">
        <f t="shared" ref="R212:V212" si="102">R213+R216+R218+R227</f>
        <v>2522.1414004309399</v>
      </c>
      <c r="S212" s="117">
        <f t="shared" si="102"/>
        <v>2550.7750562950491</v>
      </c>
      <c r="T212" s="117">
        <f t="shared" si="102"/>
        <v>2427.3377635175921</v>
      </c>
      <c r="U212" s="117">
        <f t="shared" si="102"/>
        <v>2402.2627925591469</v>
      </c>
      <c r="V212" s="117">
        <f t="shared" si="102"/>
        <v>2397.4456319599612</v>
      </c>
      <c r="W212" s="117">
        <f t="shared" ref="W212" si="103">W213+W216+W218+W227</f>
        <v>2397.0450412702844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1846.3249309636383</v>
      </c>
      <c r="C213" s="122">
        <f t="shared" si="104"/>
        <v>1952.2204389493845</v>
      </c>
      <c r="D213" s="122">
        <f t="shared" si="104"/>
        <v>1879.9917669515823</v>
      </c>
      <c r="E213" s="122">
        <f t="shared" si="104"/>
        <v>2151.1168513739526</v>
      </c>
      <c r="F213" s="122">
        <f t="shared" si="104"/>
        <v>2262.7192188836593</v>
      </c>
      <c r="G213" s="122">
        <f t="shared" si="104"/>
        <v>2392.7990234857016</v>
      </c>
      <c r="H213" s="122">
        <f t="shared" si="104"/>
        <v>2220.4637882629818</v>
      </c>
      <c r="I213" s="122">
        <f t="shared" si="104"/>
        <v>2151.1146120979624</v>
      </c>
      <c r="J213" s="122">
        <f t="shared" si="104"/>
        <v>2162.7117241287747</v>
      </c>
      <c r="K213" s="122">
        <f t="shared" si="104"/>
        <v>2194.3958760808105</v>
      </c>
      <c r="L213" s="122">
        <f t="shared" si="104"/>
        <v>2408.1778792911587</v>
      </c>
      <c r="M213" s="122">
        <f t="shared" si="104"/>
        <v>2267.5323907866032</v>
      </c>
      <c r="N213" s="122">
        <f t="shared" si="104"/>
        <v>2252.4349499592217</v>
      </c>
      <c r="O213" s="122">
        <f t="shared" si="104"/>
        <v>2217.801570420444</v>
      </c>
      <c r="P213" s="122">
        <f t="shared" si="104"/>
        <v>1782.0972114687995</v>
      </c>
      <c r="Q213" s="122">
        <f t="shared" si="104"/>
        <v>2029.3996104537725</v>
      </c>
      <c r="R213" s="122">
        <f t="shared" ref="R213:V213" si="105">SUM(R214:R215)</f>
        <v>2030.5678382564786</v>
      </c>
      <c r="S213" s="122">
        <f t="shared" si="105"/>
        <v>2050.1751015946547</v>
      </c>
      <c r="T213" s="122">
        <f t="shared" si="105"/>
        <v>1937.3039646075074</v>
      </c>
      <c r="U213" s="122">
        <f t="shared" si="105"/>
        <v>1913.039871977232</v>
      </c>
      <c r="V213" s="122">
        <f t="shared" si="105"/>
        <v>1901.8999674463867</v>
      </c>
      <c r="W213" s="122">
        <f t="shared" ref="W213" si="106">SUM(W214:W215)</f>
        <v>1982.6192137679163</v>
      </c>
      <c r="DA213" s="130" t="s">
        <v>2636</v>
      </c>
    </row>
    <row r="214" spans="1:105" ht="12" customHeight="1" x14ac:dyDescent="0.25">
      <c r="A214" s="97" t="s">
        <v>217</v>
      </c>
      <c r="B214" s="98">
        <v>1846.3249309636383</v>
      </c>
      <c r="C214" s="98">
        <v>1952.2204389493845</v>
      </c>
      <c r="D214" s="98">
        <v>1879.9917669515823</v>
      </c>
      <c r="E214" s="98">
        <v>2151.1168513739526</v>
      </c>
      <c r="F214" s="98">
        <v>2262.7192188836593</v>
      </c>
      <c r="G214" s="98">
        <v>2392.7990234857016</v>
      </c>
      <c r="H214" s="98">
        <v>2220.4637882629818</v>
      </c>
      <c r="I214" s="98">
        <v>2151.1146120979624</v>
      </c>
      <c r="J214" s="98">
        <v>2162.7117241287747</v>
      </c>
      <c r="K214" s="98">
        <v>2194.3958760808105</v>
      </c>
      <c r="L214" s="98">
        <v>2408.1778792911587</v>
      </c>
      <c r="M214" s="98">
        <v>2267.5323907866032</v>
      </c>
      <c r="N214" s="98">
        <v>2252.4349499592217</v>
      </c>
      <c r="O214" s="98">
        <v>2217.801570420444</v>
      </c>
      <c r="P214" s="98">
        <v>1782.0972114687995</v>
      </c>
      <c r="Q214" s="98">
        <v>2029.3996104537725</v>
      </c>
      <c r="R214" s="98">
        <v>2030.5678382564786</v>
      </c>
      <c r="S214" s="98">
        <v>2050.1751015946547</v>
      </c>
      <c r="T214" s="98">
        <v>1937.3039646075074</v>
      </c>
      <c r="U214" s="98">
        <v>1913.039871977232</v>
      </c>
      <c r="V214" s="98">
        <v>1901.8999674463867</v>
      </c>
      <c r="W214" s="98">
        <v>1982.6192137679163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391.47934590910648</v>
      </c>
      <c r="C218" s="122">
        <v>399.39539517379262</v>
      </c>
      <c r="D218" s="122">
        <v>392.78700656989861</v>
      </c>
      <c r="E218" s="122">
        <v>385.5438810756072</v>
      </c>
      <c r="F218" s="122">
        <v>350.13270800056233</v>
      </c>
      <c r="G218" s="122">
        <v>368.61043006580223</v>
      </c>
      <c r="H218" s="122">
        <v>374.27225124846154</v>
      </c>
      <c r="I218" s="122">
        <v>380.9228886038519</v>
      </c>
      <c r="J218" s="122">
        <v>334.78615329388902</v>
      </c>
      <c r="K218" s="122">
        <v>351.88981168191839</v>
      </c>
      <c r="L218" s="122">
        <v>383.80104841141059</v>
      </c>
      <c r="M218" s="122">
        <v>368.10631724152597</v>
      </c>
      <c r="N218" s="122">
        <v>374.46652211095534</v>
      </c>
      <c r="O218" s="122">
        <v>366.78310497265966</v>
      </c>
      <c r="P218" s="122">
        <v>332.22985065207939</v>
      </c>
      <c r="Q218" s="122">
        <v>346.03474839731047</v>
      </c>
      <c r="R218" s="122">
        <v>350.04546291156367</v>
      </c>
      <c r="S218" s="122">
        <v>340.80176568814318</v>
      </c>
      <c r="T218" s="122">
        <v>334.13556083220328</v>
      </c>
      <c r="U218" s="122">
        <v>328.54152942754439</v>
      </c>
      <c r="V218" s="122">
        <v>324.57555413319722</v>
      </c>
      <c r="W218" s="122">
        <v>265.56851450848967</v>
      </c>
      <c r="DA218" s="130" t="s">
        <v>2641</v>
      </c>
    </row>
    <row r="219" spans="1:105" ht="12" customHeight="1" x14ac:dyDescent="0.25">
      <c r="A219" s="97" t="s">
        <v>134</v>
      </c>
      <c r="B219" s="98">
        <v>452.14919163888214</v>
      </c>
      <c r="C219" s="98">
        <v>460.07194395352582</v>
      </c>
      <c r="D219" s="98">
        <v>456.50441639767365</v>
      </c>
      <c r="E219" s="98">
        <v>457.26177149377986</v>
      </c>
      <c r="F219" s="98">
        <v>429.90482088569331</v>
      </c>
      <c r="G219" s="98">
        <v>439.47266269408129</v>
      </c>
      <c r="H219" s="98">
        <v>426.84261113595863</v>
      </c>
      <c r="I219" s="98">
        <v>408.07942510574975</v>
      </c>
      <c r="J219" s="98">
        <v>360.07779692977283</v>
      </c>
      <c r="K219" s="98">
        <v>376.87556322189295</v>
      </c>
      <c r="L219" s="98">
        <v>407.89119883447074</v>
      </c>
      <c r="M219" s="98">
        <v>392.58621982188231</v>
      </c>
      <c r="N219" s="98">
        <v>397.31040932825789</v>
      </c>
      <c r="O219" s="98">
        <v>387.51936994948881</v>
      </c>
      <c r="P219" s="98">
        <v>346.26788856188182</v>
      </c>
      <c r="Q219" s="98">
        <v>356.97246845575427</v>
      </c>
      <c r="R219" s="98">
        <v>359.72091215969715</v>
      </c>
      <c r="S219" s="98">
        <v>349.26703169979004</v>
      </c>
      <c r="T219" s="98">
        <v>343.78688875926559</v>
      </c>
      <c r="U219" s="98">
        <v>337.1219699759481</v>
      </c>
      <c r="V219" s="98">
        <v>333.21903919225144</v>
      </c>
      <c r="W219" s="98">
        <v>271.66993096090255</v>
      </c>
      <c r="DA219" s="63" t="s">
        <v>2642</v>
      </c>
    </row>
    <row r="220" spans="1:105" ht="12" customHeight="1" x14ac:dyDescent="0.25">
      <c r="A220" s="97" t="s">
        <v>133</v>
      </c>
      <c r="B220" s="98">
        <v>81.459652546978148</v>
      </c>
      <c r="C220" s="98">
        <v>71.153351198047844</v>
      </c>
      <c r="D220" s="98">
        <v>82.770593031725909</v>
      </c>
      <c r="E220" s="98">
        <v>68.572747746600058</v>
      </c>
      <c r="F220" s="98">
        <v>80.89845138390784</v>
      </c>
      <c r="G220" s="98">
        <v>68.924201813272418</v>
      </c>
      <c r="H220" s="98">
        <v>67.688168808771124</v>
      </c>
      <c r="I220" s="98">
        <v>64.68340066686666</v>
      </c>
      <c r="J220" s="98">
        <v>71.991210824271832</v>
      </c>
      <c r="K220" s="98">
        <v>63.820758884080426</v>
      </c>
      <c r="L220" s="98">
        <v>64.346913047564556</v>
      </c>
      <c r="M220" s="98">
        <v>73.847279168638494</v>
      </c>
      <c r="N220" s="98">
        <v>58.545113748272385</v>
      </c>
      <c r="O220" s="98">
        <v>56.883896695407834</v>
      </c>
      <c r="P220" s="98">
        <v>75.11224388107577</v>
      </c>
      <c r="Q220" s="98">
        <v>55.884098935720317</v>
      </c>
      <c r="R220" s="98">
        <v>54.427344059913416</v>
      </c>
      <c r="S220" s="98">
        <v>56.485699493967751</v>
      </c>
      <c r="T220" s="98">
        <v>50.827193040820511</v>
      </c>
      <c r="U220" s="98">
        <v>56.487010891426152</v>
      </c>
      <c r="V220" s="98">
        <v>51.829389675812813</v>
      </c>
      <c r="W220" s="98">
        <v>50.529442418932007</v>
      </c>
      <c r="DA220" s="63" t="s">
        <v>2643</v>
      </c>
    </row>
    <row r="221" spans="1:105" ht="12" customHeight="1" x14ac:dyDescent="0.25">
      <c r="A221" s="100" t="s">
        <v>217</v>
      </c>
      <c r="B221" s="101">
        <v>81.459652546978148</v>
      </c>
      <c r="C221" s="101">
        <v>71.153351198047844</v>
      </c>
      <c r="D221" s="101">
        <v>82.770593031725909</v>
      </c>
      <c r="E221" s="101">
        <v>68.572747746600058</v>
      </c>
      <c r="F221" s="101">
        <v>80.89845138390784</v>
      </c>
      <c r="G221" s="101">
        <v>68.924201813272418</v>
      </c>
      <c r="H221" s="101">
        <v>67.688168808771124</v>
      </c>
      <c r="I221" s="101">
        <v>64.68340066686666</v>
      </c>
      <c r="J221" s="101">
        <v>71.991210824271832</v>
      </c>
      <c r="K221" s="101">
        <v>63.820758884080426</v>
      </c>
      <c r="L221" s="101">
        <v>64.346913047564556</v>
      </c>
      <c r="M221" s="101">
        <v>73.847279168638494</v>
      </c>
      <c r="N221" s="101">
        <v>58.545113748272385</v>
      </c>
      <c r="O221" s="101">
        <v>56.883896695407834</v>
      </c>
      <c r="P221" s="101">
        <v>75.11224388107577</v>
      </c>
      <c r="Q221" s="101">
        <v>55.884098935720317</v>
      </c>
      <c r="R221" s="101">
        <v>54.427344059913416</v>
      </c>
      <c r="S221" s="101">
        <v>56.485699493967751</v>
      </c>
      <c r="T221" s="101">
        <v>50.827193040820511</v>
      </c>
      <c r="U221" s="101">
        <v>56.487010891426152</v>
      </c>
      <c r="V221" s="101">
        <v>51.829389675812813</v>
      </c>
      <c r="W221" s="101">
        <v>50.529442418932007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197.3613319312538</v>
      </c>
      <c r="C227" s="122">
        <v>197.52922129146802</v>
      </c>
      <c r="D227" s="122">
        <v>196.97286816313695</v>
      </c>
      <c r="E227" s="122">
        <v>194.91773195341221</v>
      </c>
      <c r="F227" s="122">
        <v>183.54308302228901</v>
      </c>
      <c r="G227" s="122">
        <v>193.65448434477995</v>
      </c>
      <c r="H227" s="122">
        <v>189.91369762437455</v>
      </c>
      <c r="I227" s="122">
        <v>169.30524417114114</v>
      </c>
      <c r="J227" s="122">
        <v>147.46147714439934</v>
      </c>
      <c r="K227" s="122">
        <v>153.75699188873074</v>
      </c>
      <c r="L227" s="122">
        <v>161.95391777042542</v>
      </c>
      <c r="M227" s="122">
        <v>161.31456215361649</v>
      </c>
      <c r="N227" s="122">
        <v>138.0510253601031</v>
      </c>
      <c r="O227" s="122">
        <v>143.60508179977771</v>
      </c>
      <c r="P227" s="122">
        <v>133.46729275629028</v>
      </c>
      <c r="Q227" s="122">
        <v>137.5253397720015</v>
      </c>
      <c r="R227" s="122">
        <v>141.52809926289774</v>
      </c>
      <c r="S227" s="122">
        <v>159.79818901225127</v>
      </c>
      <c r="T227" s="122">
        <v>155.89823807788173</v>
      </c>
      <c r="U227" s="122">
        <v>160.68139115437063</v>
      </c>
      <c r="V227" s="122">
        <v>170.97011038037732</v>
      </c>
      <c r="W227" s="122">
        <v>148.85731299387797</v>
      </c>
      <c r="DA227" s="130" t="s">
        <v>2650</v>
      </c>
    </row>
    <row r="228" spans="1:105" ht="12" customHeight="1" x14ac:dyDescent="0.25">
      <c r="A228" s="97" t="s">
        <v>175</v>
      </c>
      <c r="B228" s="98">
        <v>204.80560712091008</v>
      </c>
      <c r="C228" s="98">
        <v>206.46232266540031</v>
      </c>
      <c r="D228" s="98">
        <v>207.72175595882734</v>
      </c>
      <c r="E228" s="98">
        <v>209.63461952794137</v>
      </c>
      <c r="F228" s="98">
        <v>203.08216500660183</v>
      </c>
      <c r="G228" s="98">
        <v>209.22267683072292</v>
      </c>
      <c r="H228" s="98">
        <v>202.31873036443423</v>
      </c>
      <c r="I228" s="98">
        <v>176.58954204691827</v>
      </c>
      <c r="J228" s="98">
        <v>157.68815459064518</v>
      </c>
      <c r="K228" s="98">
        <v>163.72547610461905</v>
      </c>
      <c r="L228" s="98">
        <v>168.46468634021275</v>
      </c>
      <c r="M228" s="98">
        <v>164.93487427110182</v>
      </c>
      <c r="N228" s="98">
        <v>141.83537909760537</v>
      </c>
      <c r="O228" s="98">
        <v>148.8592839661178</v>
      </c>
      <c r="P228" s="98">
        <v>136.9870424594682</v>
      </c>
      <c r="Q228" s="98">
        <v>140.9901270473205</v>
      </c>
      <c r="R228" s="98">
        <v>144.95515320628533</v>
      </c>
      <c r="S228" s="98">
        <v>163.73576562267874</v>
      </c>
      <c r="T228" s="98">
        <v>160.25231475376225</v>
      </c>
      <c r="U228" s="98">
        <v>164.8214997327085</v>
      </c>
      <c r="V228" s="98">
        <v>175.60479454344292</v>
      </c>
      <c r="W228" s="98">
        <v>152.98406236700356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135.74451509700094</v>
      </c>
      <c r="C231" s="118">
        <f t="shared" si="108"/>
        <v>141.91670806085187</v>
      </c>
      <c r="D231" s="118">
        <f t="shared" si="108"/>
        <v>137.82837355443698</v>
      </c>
      <c r="E231" s="118">
        <f t="shared" si="108"/>
        <v>152.96600867867173</v>
      </c>
      <c r="F231" s="118">
        <f t="shared" si="108"/>
        <v>156.87147460708539</v>
      </c>
      <c r="G231" s="118">
        <f t="shared" si="108"/>
        <v>164.30722695089142</v>
      </c>
      <c r="H231" s="118">
        <f t="shared" si="108"/>
        <v>154.18573008232167</v>
      </c>
      <c r="I231" s="118">
        <f t="shared" si="108"/>
        <v>148.06646475302918</v>
      </c>
      <c r="J231" s="118">
        <f t="shared" si="108"/>
        <v>145.16213811864313</v>
      </c>
      <c r="K231" s="118">
        <f t="shared" si="108"/>
        <v>147.84379041470339</v>
      </c>
      <c r="L231" s="118">
        <f t="shared" si="108"/>
        <v>160.83534029090413</v>
      </c>
      <c r="M231" s="118">
        <f t="shared" si="108"/>
        <v>152.12095407694125</v>
      </c>
      <c r="N231" s="118">
        <f t="shared" si="108"/>
        <v>150.33192905128445</v>
      </c>
      <c r="O231" s="118">
        <f t="shared" si="108"/>
        <v>147.52027101885284</v>
      </c>
      <c r="P231" s="118">
        <f t="shared" si="108"/>
        <v>120.87915446817303</v>
      </c>
      <c r="Q231" s="118">
        <f t="shared" si="108"/>
        <v>134.93144126946601</v>
      </c>
      <c r="R231" s="118">
        <f t="shared" ref="R231:V231" si="109">R232+R235+R237+R246</f>
        <v>134.5144341047627</v>
      </c>
      <c r="S231" s="118">
        <f t="shared" si="109"/>
        <v>135.96599736155227</v>
      </c>
      <c r="T231" s="118">
        <f t="shared" si="109"/>
        <v>128.7332301730066</v>
      </c>
      <c r="U231" s="118">
        <f t="shared" si="109"/>
        <v>127.08641476799122</v>
      </c>
      <c r="V231" s="118">
        <f t="shared" si="109"/>
        <v>126.04178428029981</v>
      </c>
      <c r="W231" s="118">
        <f t="shared" ref="W231" si="110">W232+W235+W237+W246</f>
        <v>125.60716730595431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100.65407957996406</v>
      </c>
      <c r="C232" s="123">
        <f t="shared" si="111"/>
        <v>106.3604343363324</v>
      </c>
      <c r="D232" s="123">
        <f t="shared" si="111"/>
        <v>102.38152898113584</v>
      </c>
      <c r="E232" s="123">
        <f t="shared" si="111"/>
        <v>116.94277921295077</v>
      </c>
      <c r="F232" s="123">
        <f t="shared" si="111"/>
        <v>122.99856781478576</v>
      </c>
      <c r="G232" s="123">
        <f t="shared" si="111"/>
        <v>129.89819780087308</v>
      </c>
      <c r="H232" s="123">
        <f t="shared" si="111"/>
        <v>120.36675142082713</v>
      </c>
      <c r="I232" s="123">
        <f t="shared" si="111"/>
        <v>116.42433048078418</v>
      </c>
      <c r="J232" s="123">
        <f t="shared" si="111"/>
        <v>116.83404632749341</v>
      </c>
      <c r="K232" s="123">
        <f t="shared" si="111"/>
        <v>118.3309088674487</v>
      </c>
      <c r="L232" s="123">
        <f t="shared" si="111"/>
        <v>129.70330323488207</v>
      </c>
      <c r="M232" s="123">
        <f t="shared" si="111"/>
        <v>121.84273010852694</v>
      </c>
      <c r="N232" s="123">
        <f t="shared" si="111"/>
        <v>120.65950441383505</v>
      </c>
      <c r="O232" s="123">
        <f t="shared" si="111"/>
        <v>118.60141536385237</v>
      </c>
      <c r="P232" s="123">
        <f t="shared" si="111"/>
        <v>94.939487709568908</v>
      </c>
      <c r="Q232" s="123">
        <f t="shared" si="111"/>
        <v>107.64995196256962</v>
      </c>
      <c r="R232" s="123">
        <f t="shared" ref="R232:V232" si="112">SUM(R233:R234)</f>
        <v>107.38007176521101</v>
      </c>
      <c r="S232" s="123">
        <f t="shared" si="112"/>
        <v>108.06731860316582</v>
      </c>
      <c r="T232" s="123">
        <f t="shared" si="112"/>
        <v>101.73799480046577</v>
      </c>
      <c r="U232" s="123">
        <f t="shared" si="112"/>
        <v>100.10258671609854</v>
      </c>
      <c r="V232" s="123">
        <f t="shared" si="112"/>
        <v>99.117899718996611</v>
      </c>
      <c r="W232" s="123">
        <f t="shared" ref="W232" si="113">SUM(W233:W234)</f>
        <v>102.84118170572053</v>
      </c>
      <c r="DA232" s="130" t="s">
        <v>2804</v>
      </c>
    </row>
    <row r="233" spans="1:105" ht="12" customHeight="1" x14ac:dyDescent="0.25">
      <c r="A233" s="97" t="s">
        <v>217</v>
      </c>
      <c r="B233" s="99">
        <v>99.380298945739085</v>
      </c>
      <c r="C233" s="99">
        <v>105.03319905252603</v>
      </c>
      <c r="D233" s="99">
        <v>101.10183247617236</v>
      </c>
      <c r="E233" s="99">
        <v>115.59811216083796</v>
      </c>
      <c r="F233" s="99">
        <v>121.47746383539113</v>
      </c>
      <c r="G233" s="99">
        <v>128.29039725369208</v>
      </c>
      <c r="H233" s="99">
        <v>118.90367788398254</v>
      </c>
      <c r="I233" s="99">
        <v>115.0257096250118</v>
      </c>
      <c r="J233" s="99">
        <v>115.45880112397384</v>
      </c>
      <c r="K233" s="99">
        <v>116.91974832172095</v>
      </c>
      <c r="L233" s="99">
        <v>128.07348777567671</v>
      </c>
      <c r="M233" s="99">
        <v>120.27545182022796</v>
      </c>
      <c r="N233" s="99">
        <v>119.15466409735983</v>
      </c>
      <c r="O233" s="99">
        <v>116.98220789068621</v>
      </c>
      <c r="P233" s="99">
        <v>93.603249894705399</v>
      </c>
      <c r="Q233" s="99">
        <v>106.26089240727798</v>
      </c>
      <c r="R233" s="99">
        <v>105.9817503461924</v>
      </c>
      <c r="S233" s="99">
        <v>106.6494948260973</v>
      </c>
      <c r="T233" s="99">
        <v>100.39641996057452</v>
      </c>
      <c r="U233" s="99">
        <v>98.756268111614844</v>
      </c>
      <c r="V233" s="99">
        <v>97.774497566952874</v>
      </c>
      <c r="W233" s="99">
        <v>101.4802963244133</v>
      </c>
      <c r="DA233" s="63" t="s">
        <v>2805</v>
      </c>
    </row>
    <row r="234" spans="1:105" ht="12" customHeight="1" x14ac:dyDescent="0.25">
      <c r="A234" s="97" t="s">
        <v>53</v>
      </c>
      <c r="B234" s="99">
        <v>1.2737806342249758</v>
      </c>
      <c r="C234" s="99">
        <v>1.3272352838063797</v>
      </c>
      <c r="D234" s="99">
        <v>1.279696504963489</v>
      </c>
      <c r="E234" s="99">
        <v>1.3446670521128097</v>
      </c>
      <c r="F234" s="99">
        <v>1.5211039793946188</v>
      </c>
      <c r="G234" s="99">
        <v>1.6078005471809897</v>
      </c>
      <c r="H234" s="99">
        <v>1.4630735368445873</v>
      </c>
      <c r="I234" s="99">
        <v>1.3986208557723812</v>
      </c>
      <c r="J234" s="99">
        <v>1.3752452035195666</v>
      </c>
      <c r="K234" s="99">
        <v>1.411160545727755</v>
      </c>
      <c r="L234" s="99">
        <v>1.6298154592053606</v>
      </c>
      <c r="M234" s="99">
        <v>1.5672782882989795</v>
      </c>
      <c r="N234" s="99">
        <v>1.5048403164752231</v>
      </c>
      <c r="O234" s="99">
        <v>1.6192074731661601</v>
      </c>
      <c r="P234" s="99">
        <v>1.3362378148635137</v>
      </c>
      <c r="Q234" s="99">
        <v>1.3890595552916325</v>
      </c>
      <c r="R234" s="99">
        <v>1.3983214190186197</v>
      </c>
      <c r="S234" s="99">
        <v>1.4178237770685225</v>
      </c>
      <c r="T234" s="99">
        <v>1.3415748398912493</v>
      </c>
      <c r="U234" s="99">
        <v>1.3463186044836941</v>
      </c>
      <c r="V234" s="99">
        <v>1.3434021520437429</v>
      </c>
      <c r="W234" s="99">
        <v>1.3608853813072233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0.34430395920603385</v>
      </c>
      <c r="C235" s="123">
        <f t="shared" si="114"/>
        <v>0.43164285567965527</v>
      </c>
      <c r="D235" s="123">
        <f t="shared" si="114"/>
        <v>0.37159310558567382</v>
      </c>
      <c r="E235" s="123">
        <f t="shared" si="114"/>
        <v>1.2124203526208241</v>
      </c>
      <c r="F235" s="123">
        <f t="shared" si="114"/>
        <v>0.51436288639942551</v>
      </c>
      <c r="G235" s="123">
        <f t="shared" si="114"/>
        <v>0.54378379955809897</v>
      </c>
      <c r="H235" s="123">
        <f t="shared" si="114"/>
        <v>0.72367663749182587</v>
      </c>
      <c r="I235" s="123">
        <f t="shared" si="114"/>
        <v>0.68141305507578243</v>
      </c>
      <c r="J235" s="123">
        <f t="shared" si="114"/>
        <v>0.87469936585669583</v>
      </c>
      <c r="K235" s="123">
        <f t="shared" si="114"/>
        <v>0.97873809308696713</v>
      </c>
      <c r="L235" s="123">
        <f t="shared" si="114"/>
        <v>0.77251974719101058</v>
      </c>
      <c r="M235" s="123">
        <f t="shared" si="114"/>
        <v>0.85524553264483683</v>
      </c>
      <c r="N235" s="123">
        <f t="shared" si="114"/>
        <v>1.3897272127364337</v>
      </c>
      <c r="O235" s="123">
        <f t="shared" si="114"/>
        <v>0.85083695749225419</v>
      </c>
      <c r="P235" s="123">
        <f t="shared" si="114"/>
        <v>0.63281537474145411</v>
      </c>
      <c r="Q235" s="123">
        <f t="shared" si="114"/>
        <v>1.3100052749415205</v>
      </c>
      <c r="R235" s="123">
        <f t="shared" si="114"/>
        <v>0.89718657171708271</v>
      </c>
      <c r="S235" s="123">
        <f t="shared" si="114"/>
        <v>1.2947423522506536</v>
      </c>
      <c r="T235" s="123">
        <f t="shared" si="114"/>
        <v>0.97662720462540076</v>
      </c>
      <c r="U235" s="123">
        <f t="shared" si="114"/>
        <v>1.1925251950904092</v>
      </c>
      <c r="V235" s="123">
        <f t="shared" si="114"/>
        <v>0.91582714671195464</v>
      </c>
      <c r="W235" s="123">
        <f t="shared" si="114"/>
        <v>1.11265387735987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0.34430395920603385</v>
      </c>
      <c r="C236" s="99">
        <f>RES_hhdet_fecs!C67</f>
        <v>0.43164285567965527</v>
      </c>
      <c r="D236" s="99">
        <f>RES_hhdet_fecs!D67</f>
        <v>0.37159310558567382</v>
      </c>
      <c r="E236" s="99">
        <f>RES_hhdet_fecs!E67</f>
        <v>1.2124203526208241</v>
      </c>
      <c r="F236" s="99">
        <f>RES_hhdet_fecs!F67</f>
        <v>0.51436288639942551</v>
      </c>
      <c r="G236" s="99">
        <f>RES_hhdet_fecs!G67</f>
        <v>0.54378379955809897</v>
      </c>
      <c r="H236" s="99">
        <f>RES_hhdet_fecs!H67</f>
        <v>0.72367663749182587</v>
      </c>
      <c r="I236" s="99">
        <f>RES_hhdet_fecs!I67</f>
        <v>0.68141305507578243</v>
      </c>
      <c r="J236" s="99">
        <f>RES_hhdet_fecs!J67</f>
        <v>0.87469936585669583</v>
      </c>
      <c r="K236" s="99">
        <f>RES_hhdet_fecs!K67</f>
        <v>0.97873809308696713</v>
      </c>
      <c r="L236" s="99">
        <f>RES_hhdet_fecs!L67</f>
        <v>0.77251974719101058</v>
      </c>
      <c r="M236" s="99">
        <f>RES_hhdet_fecs!M67</f>
        <v>0.85524553264483683</v>
      </c>
      <c r="N236" s="99">
        <f>RES_hhdet_fecs!N67</f>
        <v>1.3897272127364337</v>
      </c>
      <c r="O236" s="99">
        <f>RES_hhdet_fecs!O67</f>
        <v>0.85083695749225419</v>
      </c>
      <c r="P236" s="99">
        <f>RES_hhdet_fecs!P67</f>
        <v>0.63281537474145411</v>
      </c>
      <c r="Q236" s="99">
        <f>RES_hhdet_fecs!Q67</f>
        <v>1.3100052749415205</v>
      </c>
      <c r="R236" s="99">
        <f>RES_hhdet_fecs!R67</f>
        <v>0.89718657171708271</v>
      </c>
      <c r="S236" s="99">
        <f>RES_hhdet_fecs!S67</f>
        <v>1.2947423522506536</v>
      </c>
      <c r="T236" s="99">
        <f>RES_hhdet_fecs!T67</f>
        <v>0.97662720462540076</v>
      </c>
      <c r="U236" s="99">
        <f>RES_hhdet_fecs!U67</f>
        <v>1.1925251950904092</v>
      </c>
      <c r="V236" s="99">
        <f>RES_hhdet_fecs!V67</f>
        <v>0.91582714671195464</v>
      </c>
      <c r="W236" s="99">
        <f>RES_hhdet_fecs!W67</f>
        <v>1.11265387735987</v>
      </c>
      <c r="DA236" s="63" t="s">
        <v>2808</v>
      </c>
    </row>
    <row r="237" spans="1:105" ht="12" customHeight="1" x14ac:dyDescent="0.25">
      <c r="A237" s="121" t="s">
        <v>55</v>
      </c>
      <c r="B237" s="123">
        <v>23.807381205006433</v>
      </c>
      <c r="C237" s="123">
        <v>24.10572879077743</v>
      </c>
      <c r="D237" s="123">
        <v>24.011289243548777</v>
      </c>
      <c r="E237" s="123">
        <v>23.754998013535573</v>
      </c>
      <c r="F237" s="123">
        <v>22.555266298004319</v>
      </c>
      <c r="G237" s="123">
        <v>22.889040847503498</v>
      </c>
      <c r="H237" s="123">
        <v>22.396098229365407</v>
      </c>
      <c r="I237" s="123">
        <v>21.578850393311214</v>
      </c>
      <c r="J237" s="123">
        <v>19.117542487431969</v>
      </c>
      <c r="K237" s="123">
        <v>19.902771309757995</v>
      </c>
      <c r="L237" s="123">
        <v>21.486478105621664</v>
      </c>
      <c r="M237" s="123">
        <v>20.721345977962468</v>
      </c>
      <c r="N237" s="123">
        <v>20.825273250286074</v>
      </c>
      <c r="O237" s="123">
        <v>20.262745947789149</v>
      </c>
      <c r="P237" s="123">
        <v>18.15719604060827</v>
      </c>
      <c r="Q237" s="123">
        <v>18.627736322086992</v>
      </c>
      <c r="R237" s="123">
        <v>18.71707825736544</v>
      </c>
      <c r="S237" s="123">
        <v>18.132289600903594</v>
      </c>
      <c r="T237" s="123">
        <v>17.763315703940677</v>
      </c>
      <c r="U237" s="123">
        <v>17.339423728319666</v>
      </c>
      <c r="V237" s="123">
        <v>17.049645048904097</v>
      </c>
      <c r="W237" s="123">
        <v>13.868770429027199</v>
      </c>
      <c r="DA237" s="130" t="s">
        <v>2809</v>
      </c>
    </row>
    <row r="238" spans="1:105" ht="12" customHeight="1" x14ac:dyDescent="0.25">
      <c r="A238" s="97" t="s">
        <v>134</v>
      </c>
      <c r="B238" s="99">
        <v>24.337385624584474</v>
      </c>
      <c r="C238" s="99">
        <v>24.752751842798503</v>
      </c>
      <c r="D238" s="99">
        <v>24.549805931388995</v>
      </c>
      <c r="E238" s="99">
        <v>24.572629568793438</v>
      </c>
      <c r="F238" s="99">
        <v>23.080082979790728</v>
      </c>
      <c r="G238" s="99">
        <v>23.562414530339431</v>
      </c>
      <c r="H238" s="99">
        <v>22.857006995539013</v>
      </c>
      <c r="I238" s="99">
        <v>21.821071360942476</v>
      </c>
      <c r="J238" s="99">
        <v>19.223158722931963</v>
      </c>
      <c r="K238" s="99">
        <v>20.080331211344227</v>
      </c>
      <c r="L238" s="99">
        <v>21.692769839373099</v>
      </c>
      <c r="M238" s="99">
        <v>20.82373118872724</v>
      </c>
      <c r="N238" s="99">
        <v>21.017871511339397</v>
      </c>
      <c r="O238" s="99">
        <v>20.440454232569046</v>
      </c>
      <c r="P238" s="99">
        <v>18.187447629108913</v>
      </c>
      <c r="Q238" s="99">
        <v>18.691347365763864</v>
      </c>
      <c r="R238" s="99">
        <v>18.774970817792621</v>
      </c>
      <c r="S238" s="99">
        <v>18.168766395231419</v>
      </c>
      <c r="T238" s="99">
        <v>17.815982154254858</v>
      </c>
      <c r="U238" s="99">
        <v>17.403143625464764</v>
      </c>
      <c r="V238" s="99">
        <v>17.130408903949668</v>
      </c>
      <c r="W238" s="99">
        <v>13.905416080353048</v>
      </c>
      <c r="DA238" s="63" t="s">
        <v>2810</v>
      </c>
    </row>
    <row r="239" spans="1:105" ht="12" customHeight="1" x14ac:dyDescent="0.25">
      <c r="A239" s="97" t="s">
        <v>133</v>
      </c>
      <c r="B239" s="99">
        <v>14.855762569567966</v>
      </c>
      <c r="C239" s="99">
        <v>14.876109430733488</v>
      </c>
      <c r="D239" s="99">
        <v>15.133041287458283</v>
      </c>
      <c r="E239" s="99">
        <v>14.868340601328443</v>
      </c>
      <c r="F239" s="99">
        <v>14.450029670314434</v>
      </c>
      <c r="G239" s="99">
        <v>14.508529801428166</v>
      </c>
      <c r="H239" s="99">
        <v>14.213325471297253</v>
      </c>
      <c r="I239" s="99">
        <v>13.723631010685283</v>
      </c>
      <c r="J239" s="99">
        <v>12.564363176442352</v>
      </c>
      <c r="K239" s="99">
        <v>13.071864491096582</v>
      </c>
      <c r="L239" s="99">
        <v>14.23113871859948</v>
      </c>
      <c r="M239" s="99">
        <v>14.138931806832845</v>
      </c>
      <c r="N239" s="99">
        <v>14.223072969441063</v>
      </c>
      <c r="O239" s="99">
        <v>14.063908226917189</v>
      </c>
      <c r="P239" s="99">
        <v>13.057566525870191</v>
      </c>
      <c r="Q239" s="99">
        <v>13.147309318665913</v>
      </c>
      <c r="R239" s="99">
        <v>13.33291487124948</v>
      </c>
      <c r="S239" s="99">
        <v>13.162210171538765</v>
      </c>
      <c r="T239" s="99">
        <v>13.033602775297485</v>
      </c>
      <c r="U239" s="99">
        <v>13.01318014410948</v>
      </c>
      <c r="V239" s="99">
        <v>12.911611134503437</v>
      </c>
      <c r="W239" s="99">
        <v>10.701130689979854</v>
      </c>
      <c r="DA239" s="63" t="s">
        <v>2811</v>
      </c>
    </row>
    <row r="240" spans="1:105" ht="12" customHeight="1" x14ac:dyDescent="0.25">
      <c r="A240" s="100" t="s">
        <v>217</v>
      </c>
      <c r="B240" s="102">
        <v>4.384647840891966</v>
      </c>
      <c r="C240" s="102">
        <v>3.8281865871975009</v>
      </c>
      <c r="D240" s="102">
        <v>4.451220892427723</v>
      </c>
      <c r="E240" s="102">
        <v>3.6850067815355061</v>
      </c>
      <c r="F240" s="102">
        <v>4.3431542987363017</v>
      </c>
      <c r="G240" s="102">
        <v>3.6953848376857632</v>
      </c>
      <c r="H240" s="102">
        <v>3.6246356563602471</v>
      </c>
      <c r="I240" s="102">
        <v>3.4587901643273615</v>
      </c>
      <c r="J240" s="102">
        <v>3.8433318691986473</v>
      </c>
      <c r="K240" s="102">
        <v>3.400437973732835</v>
      </c>
      <c r="L240" s="102">
        <v>3.422144872464965</v>
      </c>
      <c r="M240" s="102">
        <v>3.9170399081361511</v>
      </c>
      <c r="N240" s="102">
        <v>3.0970587467324702</v>
      </c>
      <c r="O240" s="102">
        <v>3.0004504990917633</v>
      </c>
      <c r="P240" s="102">
        <v>3.9452113436380207</v>
      </c>
      <c r="Q240" s="102">
        <v>2.9261335193409517</v>
      </c>
      <c r="R240" s="102">
        <v>2.8407350306094403</v>
      </c>
      <c r="S240" s="102">
        <v>2.9383691720988701</v>
      </c>
      <c r="T240" s="102">
        <v>2.6340049425218788</v>
      </c>
      <c r="U240" s="102">
        <v>2.9160115657452326</v>
      </c>
      <c r="V240" s="102">
        <v>2.6644895217904065</v>
      </c>
      <c r="W240" s="102">
        <v>2.5863477737792411</v>
      </c>
      <c r="DA240" s="131" t="s">
        <v>2812</v>
      </c>
    </row>
    <row r="241" spans="1:105" ht="12" customHeight="1" x14ac:dyDescent="0.25">
      <c r="A241" s="103" t="s">
        <v>52</v>
      </c>
      <c r="B241" s="105">
        <v>10.471114728676</v>
      </c>
      <c r="C241" s="105">
        <v>11.047922843535986</v>
      </c>
      <c r="D241" s="105">
        <v>10.681820395030559</v>
      </c>
      <c r="E241" s="105">
        <v>11.183333819792935</v>
      </c>
      <c r="F241" s="105">
        <v>10.106875371578134</v>
      </c>
      <c r="G241" s="105">
        <v>10.813144963742404</v>
      </c>
      <c r="H241" s="105">
        <v>10.588689814937004</v>
      </c>
      <c r="I241" s="105">
        <v>10.264840846357924</v>
      </c>
      <c r="J241" s="105">
        <v>8.721031307243706</v>
      </c>
      <c r="K241" s="105">
        <v>9.6714265173637433</v>
      </c>
      <c r="L241" s="105">
        <v>10.808993846134515</v>
      </c>
      <c r="M241" s="105">
        <v>10.221891898696695</v>
      </c>
      <c r="N241" s="105">
        <v>11.126014222708596</v>
      </c>
      <c r="O241" s="105">
        <v>11.063457727825424</v>
      </c>
      <c r="P241" s="105">
        <v>9.1123551822321698</v>
      </c>
      <c r="Q241" s="105">
        <v>10.221175799324962</v>
      </c>
      <c r="R241" s="105">
        <v>10.49217984064004</v>
      </c>
      <c r="S241" s="105">
        <v>10.223840999439895</v>
      </c>
      <c r="T241" s="105">
        <v>10.399597832775608</v>
      </c>
      <c r="U241" s="105">
        <v>10.097168578364245</v>
      </c>
      <c r="V241" s="105">
        <v>10.247121612713027</v>
      </c>
      <c r="W241" s="105">
        <v>8.1147829162006122</v>
      </c>
      <c r="DA241" s="132" t="s">
        <v>2813</v>
      </c>
    </row>
    <row r="242" spans="1:105" ht="12" customHeight="1" x14ac:dyDescent="0.25">
      <c r="A242" s="106" t="s">
        <v>122</v>
      </c>
      <c r="B242" s="102">
        <v>20.504934266900921</v>
      </c>
      <c r="C242" s="102">
        <v>19.973112890355818</v>
      </c>
      <c r="D242" s="102">
        <v>20.831836350640479</v>
      </c>
      <c r="E242" s="102">
        <v>19.51624271845505</v>
      </c>
      <c r="F242" s="102">
        <v>20.420828945148191</v>
      </c>
      <c r="G242" s="102">
        <v>19.565234483587421</v>
      </c>
      <c r="H242" s="102">
        <v>19.311189761678904</v>
      </c>
      <c r="I242" s="102">
        <v>18.408718933957267</v>
      </c>
      <c r="J242" s="102">
        <v>18.145675261875937</v>
      </c>
      <c r="K242" s="102">
        <v>17.949057626616383</v>
      </c>
      <c r="L242" s="102">
        <v>19.002728116154938</v>
      </c>
      <c r="M242" s="102">
        <v>20.120741549082016</v>
      </c>
      <c r="N242" s="102">
        <v>18.846835496954853</v>
      </c>
      <c r="O242" s="102">
        <v>18.25945273999902</v>
      </c>
      <c r="P242" s="102">
        <v>18.479801368873161</v>
      </c>
      <c r="Q242" s="102">
        <v>17.868062960937216</v>
      </c>
      <c r="R242" s="102">
        <v>18.00660038516035</v>
      </c>
      <c r="S242" s="102">
        <v>18.174252324761348</v>
      </c>
      <c r="T242" s="102">
        <v>17.495604264311453</v>
      </c>
      <c r="U242" s="102">
        <v>16.53275963215674</v>
      </c>
      <c r="V242" s="102">
        <v>15.536940855548831</v>
      </c>
      <c r="W242" s="102">
        <v>13.91384203375971</v>
      </c>
      <c r="DA242" s="131" t="s">
        <v>2814</v>
      </c>
    </row>
    <row r="243" spans="1:105" ht="12" customHeight="1" x14ac:dyDescent="0.25">
      <c r="A243" s="107" t="s">
        <v>121</v>
      </c>
      <c r="B243" s="105">
        <v>14.294202393516922</v>
      </c>
      <c r="C243" s="105">
        <v>13.793886389361736</v>
      </c>
      <c r="D243" s="105">
        <v>14.66838307841225</v>
      </c>
      <c r="E243" s="105">
        <v>13.618998697992719</v>
      </c>
      <c r="F243" s="105">
        <v>14.618871517712188</v>
      </c>
      <c r="G243" s="105">
        <v>13.868289384678118</v>
      </c>
      <c r="H243" s="105">
        <v>13.786107298065012</v>
      </c>
      <c r="I243" s="105">
        <v>13.170365070518857</v>
      </c>
      <c r="J243" s="105">
        <v>13.212199123601604</v>
      </c>
      <c r="K243" s="105">
        <v>12.860175616310036</v>
      </c>
      <c r="L243" s="105">
        <v>13.528593185254135</v>
      </c>
      <c r="M243" s="105">
        <v>14.699243622124804</v>
      </c>
      <c r="N243" s="105">
        <v>13.623069468263857</v>
      </c>
      <c r="O243" s="105">
        <v>13.186346304850082</v>
      </c>
      <c r="P243" s="105">
        <v>13.829481970006256</v>
      </c>
      <c r="Q243" s="105">
        <v>13.005571418914839</v>
      </c>
      <c r="R243" s="105">
        <v>13.091348337028112</v>
      </c>
      <c r="S243" s="105">
        <v>13.291174978428517</v>
      </c>
      <c r="T243" s="105">
        <v>12.876879753421854</v>
      </c>
      <c r="U243" s="105">
        <v>12.858357884630907</v>
      </c>
      <c r="V243" s="105">
        <v>12.315635347386831</v>
      </c>
      <c r="W243" s="105">
        <v>11.216223412263304</v>
      </c>
      <c r="DA243" s="132" t="s">
        <v>2815</v>
      </c>
    </row>
    <row r="244" spans="1:105" ht="12" customHeight="1" x14ac:dyDescent="0.25">
      <c r="A244" s="108" t="s">
        <v>53</v>
      </c>
      <c r="B244" s="99">
        <v>3.6946637037823633</v>
      </c>
      <c r="C244" s="99">
        <v>3.1150847253466969</v>
      </c>
      <c r="D244" s="99">
        <v>3.8168564980124389</v>
      </c>
      <c r="E244" s="99">
        <v>2.9889592238839451</v>
      </c>
      <c r="F244" s="99">
        <v>3.9220947358259193</v>
      </c>
      <c r="G244" s="99">
        <v>3.2091917591513823</v>
      </c>
      <c r="H244" s="99">
        <v>3.2264118042739578</v>
      </c>
      <c r="I244" s="99">
        <v>3.0981751787376699</v>
      </c>
      <c r="J244" s="99">
        <v>3.8321887029177604</v>
      </c>
      <c r="K244" s="99">
        <v>3.1754135484278376</v>
      </c>
      <c r="L244" s="99">
        <v>3.1001639320489538</v>
      </c>
      <c r="M244" s="99">
        <v>3.9123756941981225</v>
      </c>
      <c r="N244" s="99">
        <v>2.8385257205576671</v>
      </c>
      <c r="O244" s="99">
        <v>2.7043368146442104</v>
      </c>
      <c r="P244" s="99">
        <v>4.1467382398290109</v>
      </c>
      <c r="Q244" s="99">
        <v>2.8717028902461701</v>
      </c>
      <c r="R244" s="99">
        <v>2.7899220704186165</v>
      </c>
      <c r="S244" s="99">
        <v>3.0216358973337032</v>
      </c>
      <c r="T244" s="99">
        <v>2.5600710350924052</v>
      </c>
      <c r="U244" s="99">
        <v>2.8090930163141667</v>
      </c>
      <c r="V244" s="99">
        <v>2.4611855279721198</v>
      </c>
      <c r="W244" s="99">
        <v>2.7549026698111811</v>
      </c>
      <c r="DA244" s="63" t="s">
        <v>2816</v>
      </c>
    </row>
    <row r="245" spans="1:105" ht="12" customHeight="1" x14ac:dyDescent="0.25">
      <c r="A245" s="108" t="s">
        <v>52</v>
      </c>
      <c r="B245" s="99">
        <v>10.599538689734555</v>
      </c>
      <c r="C245" s="99">
        <v>10.678801664015038</v>
      </c>
      <c r="D245" s="99">
        <v>10.85152658039981</v>
      </c>
      <c r="E245" s="99">
        <v>10.630039474108775</v>
      </c>
      <c r="F245" s="99">
        <v>10.696776781886269</v>
      </c>
      <c r="G245" s="99">
        <v>10.659097625526735</v>
      </c>
      <c r="H245" s="99">
        <v>10.559695493791056</v>
      </c>
      <c r="I245" s="99">
        <v>10.072189891781186</v>
      </c>
      <c r="J245" s="99">
        <v>9.3800104206838437</v>
      </c>
      <c r="K245" s="99">
        <v>9.6847620678821986</v>
      </c>
      <c r="L245" s="99">
        <v>10.428429253205183</v>
      </c>
      <c r="M245" s="99">
        <v>10.78686792792668</v>
      </c>
      <c r="N245" s="99">
        <v>10.784543747706188</v>
      </c>
      <c r="O245" s="99">
        <v>10.48200949020587</v>
      </c>
      <c r="P245" s="99">
        <v>9.6827437301772434</v>
      </c>
      <c r="Q245" s="99">
        <v>10.133868528668668</v>
      </c>
      <c r="R245" s="99">
        <v>10.301426266609496</v>
      </c>
      <c r="S245" s="99">
        <v>10.269539081094813</v>
      </c>
      <c r="T245" s="99">
        <v>10.316808718329447</v>
      </c>
      <c r="U245" s="99">
        <v>10.04926486831674</v>
      </c>
      <c r="V245" s="99">
        <v>9.8544498194147092</v>
      </c>
      <c r="W245" s="99">
        <v>8.4613207424521253</v>
      </c>
      <c r="DA245" s="63" t="s">
        <v>2817</v>
      </c>
    </row>
    <row r="246" spans="1:105" ht="12" customHeight="1" x14ac:dyDescent="0.25">
      <c r="A246" s="121" t="s">
        <v>54</v>
      </c>
      <c r="B246" s="123">
        <v>10.938750352824405</v>
      </c>
      <c r="C246" s="123">
        <v>11.01890207806237</v>
      </c>
      <c r="D246" s="123">
        <v>11.063962224166698</v>
      </c>
      <c r="E246" s="123">
        <v>11.055811099564561</v>
      </c>
      <c r="F246" s="123">
        <v>10.803277607895884</v>
      </c>
      <c r="G246" s="123">
        <v>10.976204502956742</v>
      </c>
      <c r="H246" s="123">
        <v>10.699203794637317</v>
      </c>
      <c r="I246" s="123">
        <v>9.3818708238580086</v>
      </c>
      <c r="J246" s="123">
        <v>8.3358499378610347</v>
      </c>
      <c r="K246" s="123">
        <v>8.6313721444097435</v>
      </c>
      <c r="L246" s="123">
        <v>8.8730392032093608</v>
      </c>
      <c r="M246" s="123">
        <v>8.7016324578069959</v>
      </c>
      <c r="N246" s="123">
        <v>7.4574241744269161</v>
      </c>
      <c r="O246" s="123">
        <v>7.8052727497190917</v>
      </c>
      <c r="P246" s="123">
        <v>7.1496553432543903</v>
      </c>
      <c r="Q246" s="123">
        <v>7.3437477098678885</v>
      </c>
      <c r="R246" s="123">
        <v>7.520097510469161</v>
      </c>
      <c r="S246" s="123">
        <v>8.4716468052322202</v>
      </c>
      <c r="T246" s="123">
        <v>8.2552924639747509</v>
      </c>
      <c r="U246" s="123">
        <v>8.4518791284826005</v>
      </c>
      <c r="V246" s="123">
        <v>8.9584123656871579</v>
      </c>
      <c r="W246" s="123">
        <v>7.7845612938467088</v>
      </c>
      <c r="DA246" s="130" t="s">
        <v>2818</v>
      </c>
    </row>
    <row r="247" spans="1:105" ht="12" customHeight="1" x14ac:dyDescent="0.25">
      <c r="A247" s="97" t="s">
        <v>175</v>
      </c>
      <c r="B247" s="99">
        <v>11.023868074411265</v>
      </c>
      <c r="C247" s="99">
        <v>11.108068433620211</v>
      </c>
      <c r="D247" s="99">
        <v>11.170820288569159</v>
      </c>
      <c r="E247" s="99">
        <v>11.265481112988969</v>
      </c>
      <c r="F247" s="99">
        <v>10.902769618659807</v>
      </c>
      <c r="G247" s="99">
        <v>11.217515579721928</v>
      </c>
      <c r="H247" s="99">
        <v>10.83397138575622</v>
      </c>
      <c r="I247" s="99">
        <v>9.4427034580422475</v>
      </c>
      <c r="J247" s="99">
        <v>8.4183597274491291</v>
      </c>
      <c r="K247" s="99">
        <v>8.7234676608100994</v>
      </c>
      <c r="L247" s="99">
        <v>8.9594128956027337</v>
      </c>
      <c r="M247" s="99">
        <v>8.7485482476339094</v>
      </c>
      <c r="N247" s="99">
        <v>7.50314540883981</v>
      </c>
      <c r="O247" s="99">
        <v>7.8518691372744458</v>
      </c>
      <c r="P247" s="99">
        <v>7.1951363175648586</v>
      </c>
      <c r="Q247" s="99">
        <v>7.382349264033742</v>
      </c>
      <c r="R247" s="99">
        <v>7.5656673808512149</v>
      </c>
      <c r="S247" s="99">
        <v>8.5174854943075413</v>
      </c>
      <c r="T247" s="99">
        <v>8.3047157212277867</v>
      </c>
      <c r="U247" s="99">
        <v>8.5085295171283981</v>
      </c>
      <c r="V247" s="99">
        <v>9.0276412275700419</v>
      </c>
      <c r="W247" s="99">
        <v>7.8304839749895496</v>
      </c>
      <c r="DA247" s="63" t="s">
        <v>2819</v>
      </c>
    </row>
    <row r="248" spans="1:105" ht="12" customHeight="1" x14ac:dyDescent="0.25">
      <c r="A248" s="109" t="s">
        <v>120</v>
      </c>
      <c r="B248" s="110">
        <v>8.6821240896419365</v>
      </c>
      <c r="C248" s="110">
        <v>9.0472507957725732</v>
      </c>
      <c r="D248" s="110">
        <v>9.1057931715366074</v>
      </c>
      <c r="E248" s="110">
        <v>8.2788378252658248</v>
      </c>
      <c r="F248" s="110">
        <v>9.8686855730010112</v>
      </c>
      <c r="G248" s="110">
        <v>7.9745090794295486</v>
      </c>
      <c r="H248" s="110">
        <v>8.635991863993306</v>
      </c>
      <c r="I248" s="110">
        <v>7.9679687347650976</v>
      </c>
      <c r="J248" s="110">
        <v>7.1461169561094255</v>
      </c>
      <c r="K248" s="110">
        <v>7.2108623395601024</v>
      </c>
      <c r="L248" s="110">
        <v>6.7245128463800166</v>
      </c>
      <c r="M248" s="110">
        <v>6.6111496904601994</v>
      </c>
      <c r="N248" s="110">
        <v>5.7895401103976845</v>
      </c>
      <c r="O248" s="110">
        <v>6.5317248665926293</v>
      </c>
      <c r="P248" s="110">
        <v>5.4250376786358432</v>
      </c>
      <c r="Q248" s="110">
        <v>5.8115636447155161</v>
      </c>
      <c r="R248" s="110">
        <v>5.6381845772710122</v>
      </c>
      <c r="S248" s="110">
        <v>6.611380904237639</v>
      </c>
      <c r="T248" s="110">
        <v>6.4856868048690277</v>
      </c>
      <c r="U248" s="110">
        <v>6.2532258601432034</v>
      </c>
      <c r="V248" s="110">
        <v>6.4046102637128088</v>
      </c>
      <c r="W248" s="110">
        <v>6.1280693913058633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70.853934290137715</v>
      </c>
      <c r="C250" s="118">
        <f t="shared" si="115"/>
        <v>74.926148414084579</v>
      </c>
      <c r="D250" s="118">
        <f t="shared" si="115"/>
        <v>73.69163921803991</v>
      </c>
      <c r="E250" s="118">
        <f t="shared" si="115"/>
        <v>84.129585884888755</v>
      </c>
      <c r="F250" s="118">
        <f t="shared" si="115"/>
        <v>86.458501182400056</v>
      </c>
      <c r="G250" s="118">
        <f t="shared" si="115"/>
        <v>91.621995067462251</v>
      </c>
      <c r="H250" s="118">
        <f t="shared" si="115"/>
        <v>87.381930468966601</v>
      </c>
      <c r="I250" s="118">
        <f t="shared" si="115"/>
        <v>84.871726005166309</v>
      </c>
      <c r="J250" s="118">
        <f t="shared" si="115"/>
        <v>85.449726590270103</v>
      </c>
      <c r="K250" s="118">
        <f t="shared" si="115"/>
        <v>89.326072343909885</v>
      </c>
      <c r="L250" s="118">
        <f t="shared" si="115"/>
        <v>98.856478966899303</v>
      </c>
      <c r="M250" s="118">
        <f t="shared" si="115"/>
        <v>96.239961280099436</v>
      </c>
      <c r="N250" s="118">
        <f t="shared" si="115"/>
        <v>99.156929409199535</v>
      </c>
      <c r="O250" s="118">
        <f t="shared" si="115"/>
        <v>98.773854325981105</v>
      </c>
      <c r="P250" s="118">
        <f t="shared" si="115"/>
        <v>81.428383671486202</v>
      </c>
      <c r="Q250" s="118">
        <f t="shared" si="115"/>
        <v>93.385531342136872</v>
      </c>
      <c r="R250" s="118">
        <f t="shared" ref="R250:V250" si="116">R251+R254+R256+R265</f>
        <v>93.258337489100214</v>
      </c>
      <c r="S250" s="118">
        <f t="shared" si="116"/>
        <v>96.859741341863369</v>
      </c>
      <c r="T250" s="118">
        <f t="shared" si="116"/>
        <v>92.5123052662547</v>
      </c>
      <c r="U250" s="118">
        <f t="shared" si="116"/>
        <v>93.360471210950323</v>
      </c>
      <c r="V250" s="118">
        <f t="shared" si="116"/>
        <v>93.015349113893535</v>
      </c>
      <c r="W250" s="118">
        <f t="shared" ref="W250" si="117">W251+W254+W256+W265</f>
        <v>94.497318926411907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50.636156180833346</v>
      </c>
      <c r="C251" s="123">
        <f t="shared" si="118"/>
        <v>54.189784962297068</v>
      </c>
      <c r="D251" s="123">
        <f t="shared" si="118"/>
        <v>52.882525534628471</v>
      </c>
      <c r="E251" s="123">
        <f t="shared" si="118"/>
        <v>61.401987169079916</v>
      </c>
      <c r="F251" s="123">
        <f t="shared" si="118"/>
        <v>65.756502331018424</v>
      </c>
      <c r="G251" s="123">
        <f t="shared" si="118"/>
        <v>70.472162230377037</v>
      </c>
      <c r="H251" s="123">
        <f t="shared" si="118"/>
        <v>66.108552069359462</v>
      </c>
      <c r="I251" s="123">
        <f t="shared" si="118"/>
        <v>64.889570131875473</v>
      </c>
      <c r="J251" s="123">
        <f t="shared" si="118"/>
        <v>66.753916691255796</v>
      </c>
      <c r="K251" s="123">
        <f t="shared" si="118"/>
        <v>69.430620947239845</v>
      </c>
      <c r="L251" s="123">
        <f t="shared" si="118"/>
        <v>78.168921475647167</v>
      </c>
      <c r="M251" s="123">
        <f t="shared" si="118"/>
        <v>75.568299590733616</v>
      </c>
      <c r="N251" s="123">
        <f t="shared" si="118"/>
        <v>77.23297866459319</v>
      </c>
      <c r="O251" s="123">
        <f t="shared" si="118"/>
        <v>78.218230846600292</v>
      </c>
      <c r="P251" s="123">
        <f t="shared" si="118"/>
        <v>63.16560401728578</v>
      </c>
      <c r="Q251" s="123">
        <f t="shared" si="118"/>
        <v>72.295445681588618</v>
      </c>
      <c r="R251" s="123">
        <f t="shared" ref="R251:V251" si="119">SUM(R252:R253)</f>
        <v>73.061597741135373</v>
      </c>
      <c r="S251" s="123">
        <f t="shared" si="119"/>
        <v>74.721532578692205</v>
      </c>
      <c r="T251" s="123">
        <f t="shared" si="119"/>
        <v>71.5052856186756</v>
      </c>
      <c r="U251" s="123">
        <f t="shared" si="119"/>
        <v>71.380860307276961</v>
      </c>
      <c r="V251" s="123">
        <f t="shared" si="119"/>
        <v>71.640654194116195</v>
      </c>
      <c r="W251" s="123">
        <f t="shared" ref="W251" si="120">SUM(W252:W253)</f>
        <v>75.140514188509655</v>
      </c>
      <c r="DA251" s="130" t="s">
        <v>2972</v>
      </c>
    </row>
    <row r="252" spans="1:105" ht="12" customHeight="1" x14ac:dyDescent="0.25">
      <c r="A252" s="97" t="s">
        <v>217</v>
      </c>
      <c r="B252" s="99">
        <v>49.362375546608369</v>
      </c>
      <c r="C252" s="99">
        <v>52.862549678490687</v>
      </c>
      <c r="D252" s="99">
        <v>51.602829029664981</v>
      </c>
      <c r="E252" s="99">
        <v>60.057320116967105</v>
      </c>
      <c r="F252" s="99">
        <v>64.2353983516238</v>
      </c>
      <c r="G252" s="99">
        <v>68.864361683196051</v>
      </c>
      <c r="H252" s="99">
        <v>64.645478532514872</v>
      </c>
      <c r="I252" s="99">
        <v>63.490949276103095</v>
      </c>
      <c r="J252" s="99">
        <v>65.378671487736227</v>
      </c>
      <c r="K252" s="99">
        <v>68.019460401512092</v>
      </c>
      <c r="L252" s="99">
        <v>76.539106016441806</v>
      </c>
      <c r="M252" s="99">
        <v>74.001021302434637</v>
      </c>
      <c r="N252" s="99">
        <v>75.728138348117966</v>
      </c>
      <c r="O252" s="99">
        <v>76.599023373434136</v>
      </c>
      <c r="P252" s="99">
        <v>61.829366202422264</v>
      </c>
      <c r="Q252" s="99">
        <v>70.906386126296979</v>
      </c>
      <c r="R252" s="99">
        <v>71.663276322116758</v>
      </c>
      <c r="S252" s="99">
        <v>73.303708801623685</v>
      </c>
      <c r="T252" s="99">
        <v>70.163710778784349</v>
      </c>
      <c r="U252" s="99">
        <v>70.034541702793263</v>
      </c>
      <c r="V252" s="99">
        <v>70.297252042072458</v>
      </c>
      <c r="W252" s="99">
        <v>73.779628807202428</v>
      </c>
      <c r="DA252" s="63" t="s">
        <v>2973</v>
      </c>
    </row>
    <row r="253" spans="1:105" ht="12" customHeight="1" x14ac:dyDescent="0.25">
      <c r="A253" s="97" t="s">
        <v>53</v>
      </c>
      <c r="B253" s="99">
        <v>1.2737806342249758</v>
      </c>
      <c r="C253" s="99">
        <v>1.3272352838063797</v>
      </c>
      <c r="D253" s="99">
        <v>1.279696504963489</v>
      </c>
      <c r="E253" s="99">
        <v>1.3446670521128097</v>
      </c>
      <c r="F253" s="99">
        <v>1.5211039793946188</v>
      </c>
      <c r="G253" s="99">
        <v>1.6078005471809897</v>
      </c>
      <c r="H253" s="99">
        <v>1.4630735368445873</v>
      </c>
      <c r="I253" s="99">
        <v>1.3986208557723812</v>
      </c>
      <c r="J253" s="99">
        <v>1.3752452035195666</v>
      </c>
      <c r="K253" s="99">
        <v>1.411160545727755</v>
      </c>
      <c r="L253" s="99">
        <v>1.6298154592053606</v>
      </c>
      <c r="M253" s="99">
        <v>1.5672782882989795</v>
      </c>
      <c r="N253" s="99">
        <v>1.5048403164752231</v>
      </c>
      <c r="O253" s="99">
        <v>1.6192074731661601</v>
      </c>
      <c r="P253" s="99">
        <v>1.3362378148635137</v>
      </c>
      <c r="Q253" s="99">
        <v>1.3890595552916325</v>
      </c>
      <c r="R253" s="99">
        <v>1.3983214190186197</v>
      </c>
      <c r="S253" s="99">
        <v>1.4178237770685225</v>
      </c>
      <c r="T253" s="99">
        <v>1.3415748398912493</v>
      </c>
      <c r="U253" s="99">
        <v>1.3463186044836941</v>
      </c>
      <c r="V253" s="99">
        <v>1.3434021520437429</v>
      </c>
      <c r="W253" s="99">
        <v>1.3608853813072233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0.6184094996386017</v>
      </c>
      <c r="C254" s="123">
        <f t="shared" si="121"/>
        <v>0.81901371539738421</v>
      </c>
      <c r="D254" s="123">
        <f t="shared" si="121"/>
        <v>0.75965711532945657</v>
      </c>
      <c r="E254" s="123">
        <f t="shared" si="121"/>
        <v>2.6527509198865116</v>
      </c>
      <c r="F254" s="123">
        <f t="shared" si="121"/>
        <v>1.1780854834499628</v>
      </c>
      <c r="G254" s="123">
        <f t="shared" si="121"/>
        <v>1.3006562614220183</v>
      </c>
      <c r="H254" s="123">
        <f t="shared" si="121"/>
        <v>1.797306309197289</v>
      </c>
      <c r="I254" s="123">
        <f t="shared" si="121"/>
        <v>1.7350502821558367</v>
      </c>
      <c r="J254" s="123">
        <f t="shared" si="121"/>
        <v>2.2854648334252965</v>
      </c>
      <c r="K254" s="123">
        <f t="shared" si="121"/>
        <v>2.6483567188654309</v>
      </c>
      <c r="L254" s="123">
        <f t="shared" si="121"/>
        <v>2.156485034182384</v>
      </c>
      <c r="M254" s="123">
        <f t="shared" si="121"/>
        <v>2.468048519658979</v>
      </c>
      <c r="N254" s="123">
        <f t="shared" si="121"/>
        <v>4.1414532968261444</v>
      </c>
      <c r="O254" s="123">
        <f t="shared" si="121"/>
        <v>2.6427943662264961</v>
      </c>
      <c r="P254" s="123">
        <f t="shared" si="121"/>
        <v>2.0134497490642542</v>
      </c>
      <c r="Q254" s="123">
        <f t="shared" si="121"/>
        <v>4.2725040019545437</v>
      </c>
      <c r="R254" s="123">
        <f t="shared" si="121"/>
        <v>3.0273073516418125</v>
      </c>
      <c r="S254" s="123">
        <f t="shared" si="121"/>
        <v>4.5329451434182015</v>
      </c>
      <c r="T254" s="123">
        <f t="shared" si="121"/>
        <v>3.5410009519947998</v>
      </c>
      <c r="U254" s="123">
        <f t="shared" si="121"/>
        <v>4.4514239350772078</v>
      </c>
      <c r="V254" s="123">
        <f t="shared" si="121"/>
        <v>3.5070694719702398</v>
      </c>
      <c r="W254" s="123">
        <f t="shared" si="121"/>
        <v>4.3411352295398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0.6184094996386017</v>
      </c>
      <c r="C255" s="99">
        <f>RES_hhdet_tess!C67</f>
        <v>0.81901371539738421</v>
      </c>
      <c r="D255" s="99">
        <f>RES_hhdet_tess!D67</f>
        <v>0.75965711532945657</v>
      </c>
      <c r="E255" s="99">
        <f>RES_hhdet_tess!E67</f>
        <v>2.6527509198865116</v>
      </c>
      <c r="F255" s="99">
        <f>RES_hhdet_tess!F67</f>
        <v>1.1780854834499628</v>
      </c>
      <c r="G255" s="99">
        <f>RES_hhdet_tess!G67</f>
        <v>1.3006562614220183</v>
      </c>
      <c r="H255" s="99">
        <f>RES_hhdet_tess!H67</f>
        <v>1.797306309197289</v>
      </c>
      <c r="I255" s="99">
        <f>RES_hhdet_tess!I67</f>
        <v>1.7350502821558367</v>
      </c>
      <c r="J255" s="99">
        <f>RES_hhdet_tess!J67</f>
        <v>2.2854648334252965</v>
      </c>
      <c r="K255" s="99">
        <f>RES_hhdet_tess!K67</f>
        <v>2.6483567188654309</v>
      </c>
      <c r="L255" s="99">
        <f>RES_hhdet_tess!L67</f>
        <v>2.156485034182384</v>
      </c>
      <c r="M255" s="99">
        <f>RES_hhdet_tess!M67</f>
        <v>2.468048519658979</v>
      </c>
      <c r="N255" s="99">
        <f>RES_hhdet_tess!N67</f>
        <v>4.1414532968261444</v>
      </c>
      <c r="O255" s="99">
        <f>RES_hhdet_tess!O67</f>
        <v>2.6427943662264961</v>
      </c>
      <c r="P255" s="99">
        <f>RES_hhdet_tess!P67</f>
        <v>2.0134497490642542</v>
      </c>
      <c r="Q255" s="99">
        <f>RES_hhdet_tess!Q67</f>
        <v>4.2725040019545437</v>
      </c>
      <c r="R255" s="99">
        <f>RES_hhdet_tess!R67</f>
        <v>3.0273073516418125</v>
      </c>
      <c r="S255" s="99">
        <f>RES_hhdet_tess!S67</f>
        <v>4.5329451434182015</v>
      </c>
      <c r="T255" s="99">
        <f>RES_hhdet_tess!T67</f>
        <v>3.5410009519947998</v>
      </c>
      <c r="U255" s="99">
        <f>RES_hhdet_tess!U67</f>
        <v>4.4514239350772078</v>
      </c>
      <c r="V255" s="99">
        <f>RES_hhdet_tess!V67</f>
        <v>3.5070694719702398</v>
      </c>
      <c r="W255" s="99">
        <f>RES_hhdet_tess!W67</f>
        <v>4.3411352295398</v>
      </c>
      <c r="DA255" s="63" t="s">
        <v>2976</v>
      </c>
    </row>
    <row r="256" spans="1:105" ht="12" customHeight="1" x14ac:dyDescent="0.25">
      <c r="A256" s="121" t="s">
        <v>55</v>
      </c>
      <c r="B256" s="123">
        <v>12.793207808948527</v>
      </c>
      <c r="C256" s="123">
        <v>13.038600872887425</v>
      </c>
      <c r="D256" s="123">
        <v>13.118661160270523</v>
      </c>
      <c r="E256" s="123">
        <v>13.11897689826562</v>
      </c>
      <c r="F256" s="123">
        <v>12.655151503860436</v>
      </c>
      <c r="G256" s="123">
        <v>12.913724561513249</v>
      </c>
      <c r="H256" s="123">
        <v>12.710028826195401</v>
      </c>
      <c r="I256" s="123">
        <v>12.329746115520384</v>
      </c>
      <c r="J256" s="123">
        <v>11.123867238886945</v>
      </c>
      <c r="K256" s="123">
        <v>11.777822691138356</v>
      </c>
      <c r="L256" s="123">
        <v>12.93714352042501</v>
      </c>
      <c r="M256" s="123">
        <v>12.732902666227512</v>
      </c>
      <c r="N256" s="123">
        <v>13.087786473797859</v>
      </c>
      <c r="O256" s="123">
        <v>12.986267274785433</v>
      </c>
      <c r="P256" s="123">
        <v>11.747317732736967</v>
      </c>
      <c r="Q256" s="123">
        <v>12.192643920444029</v>
      </c>
      <c r="R256" s="123">
        <v>12.433700011567833</v>
      </c>
      <c r="S256" s="123">
        <v>12.266093266033266</v>
      </c>
      <c r="T256" s="123">
        <v>12.254335568982144</v>
      </c>
      <c r="U256" s="123">
        <v>12.188606241563463</v>
      </c>
      <c r="V256" s="123">
        <v>12.200587954329688</v>
      </c>
      <c r="W256" s="123">
        <v>10.08107034854471</v>
      </c>
      <c r="DA256" s="130" t="s">
        <v>2977</v>
      </c>
    </row>
    <row r="257" spans="1:105" ht="12" customHeight="1" x14ac:dyDescent="0.25">
      <c r="A257" s="97" t="s">
        <v>134</v>
      </c>
      <c r="B257" s="99">
        <v>12.772159882707223</v>
      </c>
      <c r="C257" s="99">
        <v>13.096489524753135</v>
      </c>
      <c r="D257" s="99">
        <v>13.089620915870302</v>
      </c>
      <c r="E257" s="99">
        <v>13.222018931082127</v>
      </c>
      <c r="F257" s="99">
        <v>12.519341843643966</v>
      </c>
      <c r="G257" s="99">
        <v>12.945164026886278</v>
      </c>
      <c r="H257" s="99">
        <v>12.715557569983686</v>
      </c>
      <c r="I257" s="99">
        <v>12.346310007520335</v>
      </c>
      <c r="J257" s="99">
        <v>11.063535157574718</v>
      </c>
      <c r="K257" s="99">
        <v>11.775562371831695</v>
      </c>
      <c r="L257" s="99">
        <v>12.96305624641894</v>
      </c>
      <c r="M257" s="99">
        <v>12.689506539112589</v>
      </c>
      <c r="N257" s="99">
        <v>13.111638092593914</v>
      </c>
      <c r="O257" s="99">
        <v>13.023474377098994</v>
      </c>
      <c r="P257" s="99">
        <v>11.718605353159159</v>
      </c>
      <c r="Q257" s="99">
        <v>12.196083063023462</v>
      </c>
      <c r="R257" s="99">
        <v>12.440032793858816</v>
      </c>
      <c r="S257" s="99">
        <v>12.265680401714897</v>
      </c>
      <c r="T257" s="99">
        <v>12.257040447657898</v>
      </c>
      <c r="U257" s="99">
        <v>12.189936644809528</v>
      </c>
      <c r="V257" s="99">
        <v>12.211576711988966</v>
      </c>
      <c r="W257" s="99">
        <v>10.073424809473746</v>
      </c>
      <c r="DA257" s="63" t="s">
        <v>2978</v>
      </c>
    </row>
    <row r="258" spans="1:105" ht="12" customHeight="1" x14ac:dyDescent="0.25">
      <c r="A258" s="97" t="s">
        <v>133</v>
      </c>
      <c r="B258" s="99">
        <v>12.77215988270722</v>
      </c>
      <c r="C258" s="99">
        <v>13.096381475035876</v>
      </c>
      <c r="D258" s="99">
        <v>13.089418347403988</v>
      </c>
      <c r="E258" s="99">
        <v>13.221426680614696</v>
      </c>
      <c r="F258" s="99">
        <v>12.518857270849733</v>
      </c>
      <c r="G258" s="99">
        <v>12.942595223954761</v>
      </c>
      <c r="H258" s="99">
        <v>12.712800483104573</v>
      </c>
      <c r="I258" s="99">
        <v>12.343117530728945</v>
      </c>
      <c r="J258" s="99">
        <v>11.058763797713251</v>
      </c>
      <c r="K258" s="99">
        <v>11.770389903811664</v>
      </c>
      <c r="L258" s="99">
        <v>12.957330982922429</v>
      </c>
      <c r="M258" s="99">
        <v>12.684820035156571</v>
      </c>
      <c r="N258" s="99">
        <v>13.108473095406602</v>
      </c>
      <c r="O258" s="99">
        <v>13.02045909935951</v>
      </c>
      <c r="P258" s="99">
        <v>11.713577671198728</v>
      </c>
      <c r="Q258" s="99">
        <v>12.19078805382901</v>
      </c>
      <c r="R258" s="99">
        <v>12.434986949119841</v>
      </c>
      <c r="S258" s="99">
        <v>12.261325653212706</v>
      </c>
      <c r="T258" s="99">
        <v>12.253897017865414</v>
      </c>
      <c r="U258" s="99">
        <v>12.186607490301812</v>
      </c>
      <c r="V258" s="99">
        <v>12.206873883143659</v>
      </c>
      <c r="W258" s="99">
        <v>10.065949388034417</v>
      </c>
      <c r="DA258" s="63" t="s">
        <v>2979</v>
      </c>
    </row>
    <row r="259" spans="1:105" ht="12" customHeight="1" x14ac:dyDescent="0.25">
      <c r="A259" s="100" t="s">
        <v>217</v>
      </c>
      <c r="B259" s="102">
        <v>2.3010451540312205</v>
      </c>
      <c r="C259" s="102">
        <v>2.0484586314998907</v>
      </c>
      <c r="D259" s="102">
        <v>2.4075979523734263</v>
      </c>
      <c r="E259" s="102">
        <v>2.0380928608217603</v>
      </c>
      <c r="F259" s="102">
        <v>2.4119818992715976</v>
      </c>
      <c r="G259" s="102">
        <v>2.1294502602123577</v>
      </c>
      <c r="H259" s="102">
        <v>2.1241106681675692</v>
      </c>
      <c r="I259" s="102">
        <v>2.0782766843710232</v>
      </c>
      <c r="J259" s="102">
        <v>2.3377324904695462</v>
      </c>
      <c r="K259" s="102">
        <v>2.0989633864479207</v>
      </c>
      <c r="L259" s="102">
        <v>2.1483371367879127</v>
      </c>
      <c r="M259" s="102">
        <v>2.4629281364598756</v>
      </c>
      <c r="N259" s="102">
        <v>1.982458872698005</v>
      </c>
      <c r="O259" s="102">
        <v>1.9570013715340866</v>
      </c>
      <c r="P259" s="102">
        <v>2.6012224889665556</v>
      </c>
      <c r="Q259" s="102">
        <v>1.9696122545040478</v>
      </c>
      <c r="R259" s="102">
        <v>1.9428071084798038</v>
      </c>
      <c r="S259" s="102">
        <v>2.0374846537728084</v>
      </c>
      <c r="T259" s="102">
        <v>1.854299185089807</v>
      </c>
      <c r="U259" s="102">
        <v>2.0894389119375676</v>
      </c>
      <c r="V259" s="102">
        <v>1.9597522704306294</v>
      </c>
      <c r="W259" s="102">
        <v>1.9511664718338033</v>
      </c>
      <c r="DA259" s="131" t="s">
        <v>2980</v>
      </c>
    </row>
    <row r="260" spans="1:105" ht="12" customHeight="1" x14ac:dyDescent="0.25">
      <c r="A260" s="103" t="s">
        <v>52</v>
      </c>
      <c r="B260" s="105">
        <v>10.471114728676</v>
      </c>
      <c r="C260" s="105">
        <v>11.047922843535986</v>
      </c>
      <c r="D260" s="105">
        <v>10.681820395030559</v>
      </c>
      <c r="E260" s="105">
        <v>11.183333819792935</v>
      </c>
      <c r="F260" s="105">
        <v>10.106875371578134</v>
      </c>
      <c r="G260" s="105">
        <v>10.813144963742404</v>
      </c>
      <c r="H260" s="105">
        <v>10.588689814937004</v>
      </c>
      <c r="I260" s="105">
        <v>10.264840846357924</v>
      </c>
      <c r="J260" s="105">
        <v>8.721031307243706</v>
      </c>
      <c r="K260" s="105">
        <v>9.6714265173637433</v>
      </c>
      <c r="L260" s="105">
        <v>10.808993846134515</v>
      </c>
      <c r="M260" s="105">
        <v>10.221891898696695</v>
      </c>
      <c r="N260" s="105">
        <v>11.126014222708596</v>
      </c>
      <c r="O260" s="105">
        <v>11.063457727825424</v>
      </c>
      <c r="P260" s="105">
        <v>9.1123551822321698</v>
      </c>
      <c r="Q260" s="105">
        <v>10.221175799324962</v>
      </c>
      <c r="R260" s="105">
        <v>10.49217984064004</v>
      </c>
      <c r="S260" s="105">
        <v>10.223840999439895</v>
      </c>
      <c r="T260" s="105">
        <v>10.399597832775608</v>
      </c>
      <c r="U260" s="105">
        <v>10.097168578364245</v>
      </c>
      <c r="V260" s="105">
        <v>10.247121612713027</v>
      </c>
      <c r="W260" s="105">
        <v>8.1147829162006122</v>
      </c>
      <c r="DA260" s="132" t="s">
        <v>2981</v>
      </c>
    </row>
    <row r="261" spans="1:105" ht="12" customHeight="1" x14ac:dyDescent="0.25">
      <c r="A261" s="106" t="s">
        <v>122</v>
      </c>
      <c r="B261" s="102">
        <v>12.929169895059664</v>
      </c>
      <c r="C261" s="102">
        <v>12.657052298146057</v>
      </c>
      <c r="D261" s="102">
        <v>13.297899982632357</v>
      </c>
      <c r="E261" s="102">
        <v>12.564250114532939</v>
      </c>
      <c r="F261" s="102">
        <v>13.251907225802222</v>
      </c>
      <c r="G261" s="102">
        <v>12.749657964937034</v>
      </c>
      <c r="H261" s="102">
        <v>12.670336661778945</v>
      </c>
      <c r="I261" s="102">
        <v>12.094584903727396</v>
      </c>
      <c r="J261" s="102">
        <v>11.933476352699298</v>
      </c>
      <c r="K261" s="102">
        <v>11.812534463822265</v>
      </c>
      <c r="L261" s="102">
        <v>12.514722330364522</v>
      </c>
      <c r="M261" s="102">
        <v>13.404969049707868</v>
      </c>
      <c r="N261" s="102">
        <v>12.678966297929001</v>
      </c>
      <c r="O261" s="102">
        <v>12.292395783008482</v>
      </c>
      <c r="P261" s="102">
        <v>12.470783943977361</v>
      </c>
      <c r="Q261" s="102">
        <v>12.07097818478382</v>
      </c>
      <c r="R261" s="102">
        <v>12.168726672232784</v>
      </c>
      <c r="S261" s="102">
        <v>12.280760514258157</v>
      </c>
      <c r="T261" s="102">
        <v>12.149493856623057</v>
      </c>
      <c r="U261" s="102">
        <v>12.12990043738257</v>
      </c>
      <c r="V261" s="102">
        <v>11.698584457320393</v>
      </c>
      <c r="W261" s="102">
        <v>10.501672170147019</v>
      </c>
      <c r="DA261" s="131" t="s">
        <v>2982</v>
      </c>
    </row>
    <row r="262" spans="1:105" ht="12" customHeight="1" x14ac:dyDescent="0.25">
      <c r="A262" s="107" t="s">
        <v>121</v>
      </c>
      <c r="B262" s="105">
        <v>12.929169895059665</v>
      </c>
      <c r="C262" s="105">
        <v>12.657352202172175</v>
      </c>
      <c r="D262" s="105">
        <v>13.298168904621591</v>
      </c>
      <c r="E262" s="105">
        <v>12.564421393991221</v>
      </c>
      <c r="F262" s="105">
        <v>13.252066343553205</v>
      </c>
      <c r="G262" s="105">
        <v>12.755906639217658</v>
      </c>
      <c r="H262" s="105">
        <v>12.676698965866654</v>
      </c>
      <c r="I262" s="105">
        <v>12.107639031383085</v>
      </c>
      <c r="J262" s="105">
        <v>11.913530600407482</v>
      </c>
      <c r="K262" s="105">
        <v>11.78765478755596</v>
      </c>
      <c r="L262" s="105">
        <v>12.48607401187801</v>
      </c>
      <c r="M262" s="105">
        <v>13.397770354914925</v>
      </c>
      <c r="N262" s="105">
        <v>12.690322446619341</v>
      </c>
      <c r="O262" s="105">
        <v>12.299926885808176</v>
      </c>
      <c r="P262" s="105">
        <v>12.48763520602999</v>
      </c>
      <c r="Q262" s="105">
        <v>12.078537842132473</v>
      </c>
      <c r="R262" s="105">
        <v>12.191312197136828</v>
      </c>
      <c r="S262" s="105">
        <v>12.316196551727366</v>
      </c>
      <c r="T262" s="105">
        <v>12.137908946076728</v>
      </c>
      <c r="U262" s="105">
        <v>12.127818533933844</v>
      </c>
      <c r="V262" s="105">
        <v>11.709471758904201</v>
      </c>
      <c r="W262" s="105">
        <v>10.542759191140371</v>
      </c>
      <c r="DA262" s="132" t="s">
        <v>2983</v>
      </c>
    </row>
    <row r="263" spans="1:105" ht="12" customHeight="1" x14ac:dyDescent="0.25">
      <c r="A263" s="108" t="s">
        <v>53</v>
      </c>
      <c r="B263" s="99">
        <v>2.3296312053251116</v>
      </c>
      <c r="C263" s="99">
        <v>1.9785505381571356</v>
      </c>
      <c r="D263" s="99">
        <v>2.4466423242217785</v>
      </c>
      <c r="E263" s="99">
        <v>1.9343819198824446</v>
      </c>
      <c r="F263" s="99">
        <v>2.555289561666934</v>
      </c>
      <c r="G263" s="99">
        <v>2.0968090136909239</v>
      </c>
      <c r="H263" s="99">
        <v>2.117003472075599</v>
      </c>
      <c r="I263" s="99">
        <v>2.0354491396019028</v>
      </c>
      <c r="J263" s="99">
        <v>2.5335201797236406</v>
      </c>
      <c r="K263" s="99">
        <v>2.1028927196737608</v>
      </c>
      <c r="L263" s="99">
        <v>2.0576447586728284</v>
      </c>
      <c r="M263" s="99">
        <v>2.6109024269882446</v>
      </c>
      <c r="N263" s="99">
        <v>1.9057786989131533</v>
      </c>
      <c r="O263" s="99">
        <v>1.8179173956023056</v>
      </c>
      <c r="P263" s="99">
        <v>2.8048914758527452</v>
      </c>
      <c r="Q263" s="99">
        <v>1.9446693134638042</v>
      </c>
      <c r="R263" s="99">
        <v>1.8898859305273328</v>
      </c>
      <c r="S263" s="99">
        <v>2.0466574706325535</v>
      </c>
      <c r="T263" s="99">
        <v>1.8211002277472785</v>
      </c>
      <c r="U263" s="99">
        <v>2.0785536656171035</v>
      </c>
      <c r="V263" s="99">
        <v>1.85502193948949</v>
      </c>
      <c r="W263" s="99">
        <v>2.0814384486882478</v>
      </c>
      <c r="DA263" s="63" t="s">
        <v>2984</v>
      </c>
    </row>
    <row r="264" spans="1:105" ht="12" customHeight="1" x14ac:dyDescent="0.25">
      <c r="A264" s="108" t="s">
        <v>52</v>
      </c>
      <c r="B264" s="99">
        <v>10.599538689734555</v>
      </c>
      <c r="C264" s="99">
        <v>10.678801664015038</v>
      </c>
      <c r="D264" s="99">
        <v>10.85152658039981</v>
      </c>
      <c r="E264" s="99">
        <v>10.630039474108775</v>
      </c>
      <c r="F264" s="99">
        <v>10.696776781886269</v>
      </c>
      <c r="G264" s="99">
        <v>10.659097625526735</v>
      </c>
      <c r="H264" s="99">
        <v>10.559695493791056</v>
      </c>
      <c r="I264" s="99">
        <v>10.072189891781186</v>
      </c>
      <c r="J264" s="99">
        <v>9.3800104206838437</v>
      </c>
      <c r="K264" s="99">
        <v>9.6847620678821986</v>
      </c>
      <c r="L264" s="99">
        <v>10.428429253205183</v>
      </c>
      <c r="M264" s="99">
        <v>10.78686792792668</v>
      </c>
      <c r="N264" s="99">
        <v>10.784543747706188</v>
      </c>
      <c r="O264" s="99">
        <v>10.48200949020587</v>
      </c>
      <c r="P264" s="99">
        <v>9.6827437301772434</v>
      </c>
      <c r="Q264" s="99">
        <v>10.133868528668668</v>
      </c>
      <c r="R264" s="99">
        <v>10.301426266609496</v>
      </c>
      <c r="S264" s="99">
        <v>10.269539081094813</v>
      </c>
      <c r="T264" s="99">
        <v>10.316808718329447</v>
      </c>
      <c r="U264" s="99">
        <v>10.04926486831674</v>
      </c>
      <c r="V264" s="99">
        <v>9.8544498194147092</v>
      </c>
      <c r="W264" s="99">
        <v>8.4613207424521253</v>
      </c>
      <c r="DA264" s="63" t="s">
        <v>2985</v>
      </c>
    </row>
    <row r="265" spans="1:105" ht="12" customHeight="1" x14ac:dyDescent="0.25">
      <c r="A265" s="121" t="s">
        <v>54</v>
      </c>
      <c r="B265" s="123">
        <v>6.8061608007172341</v>
      </c>
      <c r="C265" s="123">
        <v>6.878748863502711</v>
      </c>
      <c r="D265" s="123">
        <v>6.9307954078114609</v>
      </c>
      <c r="E265" s="123">
        <v>6.9558708976567143</v>
      </c>
      <c r="F265" s="123">
        <v>6.8687618640712245</v>
      </c>
      <c r="G265" s="123">
        <v>6.9354520141499467</v>
      </c>
      <c r="H265" s="123">
        <v>6.7660432642144466</v>
      </c>
      <c r="I265" s="123">
        <v>5.9173594756146137</v>
      </c>
      <c r="J265" s="123">
        <v>5.2864778267020656</v>
      </c>
      <c r="K265" s="123">
        <v>5.4692719866662589</v>
      </c>
      <c r="L265" s="123">
        <v>5.5939289366447458</v>
      </c>
      <c r="M265" s="123">
        <v>5.4707105034793289</v>
      </c>
      <c r="N265" s="123">
        <v>4.6947109739823372</v>
      </c>
      <c r="O265" s="123">
        <v>4.9265618383688778</v>
      </c>
      <c r="P265" s="123">
        <v>4.5020121723992022</v>
      </c>
      <c r="Q265" s="123">
        <v>4.6249377381496775</v>
      </c>
      <c r="R265" s="123">
        <v>4.73573238475519</v>
      </c>
      <c r="S265" s="123">
        <v>5.3391703537196928</v>
      </c>
      <c r="T265" s="123">
        <v>5.2116831266021482</v>
      </c>
      <c r="U265" s="123">
        <v>5.3395807270327005</v>
      </c>
      <c r="V265" s="123">
        <v>5.6670374934774097</v>
      </c>
      <c r="W265" s="123">
        <v>4.9345991598177417</v>
      </c>
      <c r="DA265" s="130" t="s">
        <v>2986</v>
      </c>
    </row>
    <row r="266" spans="1:105" ht="12" customHeight="1" x14ac:dyDescent="0.25">
      <c r="A266" s="97" t="s">
        <v>175</v>
      </c>
      <c r="B266" s="99">
        <v>6.8132927877981349</v>
      </c>
      <c r="C266" s="99">
        <v>6.8762685368176841</v>
      </c>
      <c r="D266" s="99">
        <v>6.9263851714108799</v>
      </c>
      <c r="E266" s="99">
        <v>6.9972632961813268</v>
      </c>
      <c r="F266" s="99">
        <v>6.7837052824375785</v>
      </c>
      <c r="G266" s="99">
        <v>6.9930182279067479</v>
      </c>
      <c r="H266" s="99">
        <v>6.7668649688285623</v>
      </c>
      <c r="I266" s="99">
        <v>5.9031489867916118</v>
      </c>
      <c r="J266" s="99">
        <v>5.2639757500103945</v>
      </c>
      <c r="K266" s="99">
        <v>5.4566667592102034</v>
      </c>
      <c r="L266" s="99">
        <v>5.6061746749216139</v>
      </c>
      <c r="M266" s="99">
        <v>5.4759030382434233</v>
      </c>
      <c r="N266" s="99">
        <v>4.6975077813354327</v>
      </c>
      <c r="O266" s="99">
        <v>4.9167484374592165</v>
      </c>
      <c r="P266" s="99">
        <v>4.5058942406485789</v>
      </c>
      <c r="Q266" s="99">
        <v>4.6234452892561242</v>
      </c>
      <c r="R266" s="99">
        <v>4.7391995397304063</v>
      </c>
      <c r="S266" s="99">
        <v>5.3378806006527899</v>
      </c>
      <c r="T266" s="99">
        <v>5.2084570016136329</v>
      </c>
      <c r="U266" s="99">
        <v>5.3415246738546109</v>
      </c>
      <c r="V266" s="99">
        <v>5.6738556814430883</v>
      </c>
      <c r="W266" s="99">
        <v>4.9270125147121488</v>
      </c>
      <c r="DA266" s="63" t="s">
        <v>2987</v>
      </c>
    </row>
    <row r="267" spans="1:105" ht="12" customHeight="1" x14ac:dyDescent="0.25">
      <c r="A267" s="109" t="s">
        <v>120</v>
      </c>
      <c r="B267" s="110">
        <v>6.6170787969300564</v>
      </c>
      <c r="C267" s="110">
        <v>6.933593981467169</v>
      </c>
      <c r="D267" s="110">
        <v>7.0116127844192677</v>
      </c>
      <c r="E267" s="110">
        <v>6.4076495159500961</v>
      </c>
      <c r="F267" s="110">
        <v>7.6677526885587977</v>
      </c>
      <c r="G267" s="110">
        <v>6.2193794546142041</v>
      </c>
      <c r="H267" s="110">
        <v>6.7534634536736968</v>
      </c>
      <c r="I267" s="110">
        <v>6.2476466660890875</v>
      </c>
      <c r="J267" s="110">
        <v>5.6109419046209865</v>
      </c>
      <c r="K267" s="110">
        <v>5.6636989239760833</v>
      </c>
      <c r="L267" s="110">
        <v>5.289318924989094</v>
      </c>
      <c r="M267" s="110">
        <v>5.2393405428917053</v>
      </c>
      <c r="N267" s="110">
        <v>4.592685066889362</v>
      </c>
      <c r="O267" s="110">
        <v>5.1947765350537543</v>
      </c>
      <c r="P267" s="110">
        <v>4.3548059267188766</v>
      </c>
      <c r="Q267" s="110">
        <v>4.6841764517758691</v>
      </c>
      <c r="R267" s="110">
        <v>4.5925482208644537</v>
      </c>
      <c r="S267" s="110">
        <v>5.3915122443684798</v>
      </c>
      <c r="T267" s="110">
        <v>5.32719491910564</v>
      </c>
      <c r="U267" s="110">
        <v>5.2641343773139786</v>
      </c>
      <c r="V267" s="110">
        <v>5.4155195241677294</v>
      </c>
      <c r="W267" s="110">
        <v>5.2082594921876009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26.470386586091724</v>
      </c>
      <c r="C269" s="118">
        <f t="shared" si="122"/>
        <v>27.698589181129492</v>
      </c>
      <c r="D269" s="118">
        <f t="shared" si="122"/>
        <v>26.823887854382303</v>
      </c>
      <c r="E269" s="118">
        <f t="shared" si="122"/>
        <v>29.645977955574523</v>
      </c>
      <c r="F269" s="118">
        <f t="shared" si="122"/>
        <v>30.319981442217152</v>
      </c>
      <c r="G269" s="118">
        <f t="shared" si="122"/>
        <v>31.997803805923251</v>
      </c>
      <c r="H269" s="118">
        <f t="shared" si="122"/>
        <v>30.115323390185662</v>
      </c>
      <c r="I269" s="118">
        <f t="shared" si="122"/>
        <v>29.172686410403116</v>
      </c>
      <c r="J269" s="118">
        <f t="shared" si="122"/>
        <v>28.51758690289234</v>
      </c>
      <c r="K269" s="118">
        <f t="shared" si="122"/>
        <v>29.054197511126684</v>
      </c>
      <c r="L269" s="118">
        <f t="shared" si="122"/>
        <v>31.727558515122496</v>
      </c>
      <c r="M269" s="118">
        <f t="shared" si="122"/>
        <v>29.962225623827607</v>
      </c>
      <c r="N269" s="118">
        <f t="shared" si="122"/>
        <v>29.540090784511541</v>
      </c>
      <c r="O269" s="118">
        <f t="shared" si="122"/>
        <v>29.062773903728967</v>
      </c>
      <c r="P269" s="118">
        <f t="shared" si="122"/>
        <v>23.844129684949902</v>
      </c>
      <c r="Q269" s="118">
        <f t="shared" si="122"/>
        <v>26.57399028794342</v>
      </c>
      <c r="R269" s="118">
        <f t="shared" ref="R269:V269" si="123">R270+R273+R275+R284</f>
        <v>26.585717016021185</v>
      </c>
      <c r="S269" s="118">
        <f t="shared" si="123"/>
        <v>26.798184398265565</v>
      </c>
      <c r="T269" s="118">
        <f t="shared" si="123"/>
        <v>25.404814835317207</v>
      </c>
      <c r="U269" s="118">
        <f t="shared" si="123"/>
        <v>25.045316546529442</v>
      </c>
      <c r="V269" s="118">
        <f t="shared" si="123"/>
        <v>24.891556314547504</v>
      </c>
      <c r="W269" s="118">
        <f t="shared" ref="W269" si="124">W270+W273+W275+W284</f>
        <v>24.779011242097294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20.06965543101192</v>
      </c>
      <c r="C270" s="123">
        <f t="shared" si="125"/>
        <v>21.212504880648162</v>
      </c>
      <c r="D270" s="123">
        <f t="shared" si="125"/>
        <v>20.418526086887773</v>
      </c>
      <c r="E270" s="123">
        <f t="shared" si="125"/>
        <v>23.346194732002839</v>
      </c>
      <c r="F270" s="123">
        <f t="shared" si="125"/>
        <v>24.533588596195596</v>
      </c>
      <c r="G270" s="123">
        <f t="shared" si="125"/>
        <v>25.909528629355652</v>
      </c>
      <c r="H270" s="123">
        <f t="shared" si="125"/>
        <v>24.01378678544911</v>
      </c>
      <c r="I270" s="123">
        <f t="shared" si="125"/>
        <v>23.230592315867391</v>
      </c>
      <c r="J270" s="123">
        <f t="shared" si="125"/>
        <v>23.31805947499776</v>
      </c>
      <c r="K270" s="123">
        <f t="shared" si="125"/>
        <v>23.613112371054765</v>
      </c>
      <c r="L270" s="123">
        <f t="shared" si="125"/>
        <v>25.865721591175674</v>
      </c>
      <c r="M270" s="123">
        <f t="shared" si="125"/>
        <v>24.290830249613247</v>
      </c>
      <c r="N270" s="123">
        <f t="shared" si="125"/>
        <v>24.064475961102797</v>
      </c>
      <c r="O270" s="123">
        <f t="shared" si="125"/>
        <v>23.625726705602993</v>
      </c>
      <c r="P270" s="123">
        <f t="shared" si="125"/>
        <v>18.904112348734703</v>
      </c>
      <c r="Q270" s="123">
        <f t="shared" si="125"/>
        <v>21.460449830573861</v>
      </c>
      <c r="R270" s="123">
        <f t="shared" ref="R270:V270" si="126">SUM(R271:R272)</f>
        <v>21.404074299917024</v>
      </c>
      <c r="S270" s="123">
        <f t="shared" si="126"/>
        <v>21.538931975078619</v>
      </c>
      <c r="T270" s="123">
        <f t="shared" si="126"/>
        <v>20.27606097523763</v>
      </c>
      <c r="U270" s="123">
        <f t="shared" si="126"/>
        <v>19.944815907821734</v>
      </c>
      <c r="V270" s="123">
        <f t="shared" si="126"/>
        <v>19.746537528621808</v>
      </c>
      <c r="W270" s="123">
        <f t="shared" ref="W270" si="127">SUM(W271:W272)</f>
        <v>20.494960645678514</v>
      </c>
      <c r="DA270" s="130" t="s">
        <v>3140</v>
      </c>
    </row>
    <row r="271" spans="1:105" ht="12" customHeight="1" x14ac:dyDescent="0.25">
      <c r="A271" s="97" t="s">
        <v>217</v>
      </c>
      <c r="B271" s="99">
        <v>20.06965543101192</v>
      </c>
      <c r="C271" s="99">
        <v>21.212504880648162</v>
      </c>
      <c r="D271" s="99">
        <v>20.418526086887773</v>
      </c>
      <c r="E271" s="99">
        <v>23.346194732002839</v>
      </c>
      <c r="F271" s="99">
        <v>24.533588596195596</v>
      </c>
      <c r="G271" s="99">
        <v>25.909528629355652</v>
      </c>
      <c r="H271" s="99">
        <v>24.01378678544911</v>
      </c>
      <c r="I271" s="99">
        <v>23.230592315867391</v>
      </c>
      <c r="J271" s="99">
        <v>23.31805947499776</v>
      </c>
      <c r="K271" s="99">
        <v>23.613112371054765</v>
      </c>
      <c r="L271" s="99">
        <v>25.865721591175674</v>
      </c>
      <c r="M271" s="99">
        <v>24.290830249613247</v>
      </c>
      <c r="N271" s="99">
        <v>24.064475961102797</v>
      </c>
      <c r="O271" s="99">
        <v>23.625726705602993</v>
      </c>
      <c r="P271" s="99">
        <v>18.904112348734703</v>
      </c>
      <c r="Q271" s="99">
        <v>21.460449830573861</v>
      </c>
      <c r="R271" s="99">
        <v>21.404074299917024</v>
      </c>
      <c r="S271" s="99">
        <v>21.538931975078619</v>
      </c>
      <c r="T271" s="99">
        <v>20.27606097523763</v>
      </c>
      <c r="U271" s="99">
        <v>19.944815907821734</v>
      </c>
      <c r="V271" s="99">
        <v>19.746537528621808</v>
      </c>
      <c r="W271" s="99">
        <v>20.494960645678514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4.2554024207716381</v>
      </c>
      <c r="C275" s="123">
        <v>4.3397644038558996</v>
      </c>
      <c r="D275" s="123">
        <v>4.2660462036186066</v>
      </c>
      <c r="E275" s="123">
        <v>4.184329884066595</v>
      </c>
      <c r="F275" s="123">
        <v>3.7963224692083837</v>
      </c>
      <c r="G275" s="123">
        <v>3.9913600754301179</v>
      </c>
      <c r="H275" s="123">
        <v>4.0476652169236518</v>
      </c>
      <c r="I275" s="123">
        <v>4.1137112263433702</v>
      </c>
      <c r="J275" s="123">
        <v>3.6096181228487172</v>
      </c>
      <c r="K275" s="123">
        <v>3.7865609191331004</v>
      </c>
      <c r="L275" s="123">
        <v>4.1223246629659087</v>
      </c>
      <c r="M275" s="123">
        <v>3.9433209872791983</v>
      </c>
      <c r="N275" s="123">
        <v>4.000710706313626</v>
      </c>
      <c r="O275" s="123">
        <v>3.907255506485086</v>
      </c>
      <c r="P275" s="123">
        <v>3.5242243699791671</v>
      </c>
      <c r="Q275" s="123">
        <v>3.6592405553656664</v>
      </c>
      <c r="R275" s="123">
        <v>3.6898048690366392</v>
      </c>
      <c r="S275" s="123">
        <v>3.5804288338269497</v>
      </c>
      <c r="T275" s="123">
        <v>3.4971037736979822</v>
      </c>
      <c r="U275" s="123">
        <v>3.425281625590999</v>
      </c>
      <c r="V275" s="123">
        <v>3.3699161208619506</v>
      </c>
      <c r="W275" s="123">
        <v>2.7452655637483048</v>
      </c>
      <c r="DA275" s="130" t="s">
        <v>3145</v>
      </c>
    </row>
    <row r="276" spans="1:105" ht="12" customHeight="1" x14ac:dyDescent="0.25">
      <c r="A276" s="97" t="s">
        <v>134</v>
      </c>
      <c r="B276" s="99">
        <v>4.9148870425893927</v>
      </c>
      <c r="C276" s="99">
        <v>4.999065762171587</v>
      </c>
      <c r="D276" s="99">
        <v>4.9580788059033214</v>
      </c>
      <c r="E276" s="99">
        <v>4.9626882677135233</v>
      </c>
      <c r="F276" s="99">
        <v>4.6612535585985357</v>
      </c>
      <c r="G276" s="99">
        <v>4.7586652385473522</v>
      </c>
      <c r="H276" s="99">
        <v>4.61620113281906</v>
      </c>
      <c r="I276" s="99">
        <v>4.4069835720559425</v>
      </c>
      <c r="J276" s="99">
        <v>3.8823091356833395</v>
      </c>
      <c r="K276" s="99">
        <v>4.0554236914430808</v>
      </c>
      <c r="L276" s="99">
        <v>4.381071796759791</v>
      </c>
      <c r="M276" s="99">
        <v>4.2055607508753541</v>
      </c>
      <c r="N276" s="99">
        <v>4.2447693304301062</v>
      </c>
      <c r="O276" s="99">
        <v>4.1281541368096448</v>
      </c>
      <c r="P276" s="99">
        <v>3.6731369231748365</v>
      </c>
      <c r="Q276" s="99">
        <v>3.7749045139896702</v>
      </c>
      <c r="R276" s="99">
        <v>3.7917931063613985</v>
      </c>
      <c r="S276" s="99">
        <v>3.6693640611809379</v>
      </c>
      <c r="T276" s="99">
        <v>3.5981157558733119</v>
      </c>
      <c r="U276" s="99">
        <v>3.5147388865988645</v>
      </c>
      <c r="V276" s="99">
        <v>3.4596573822416752</v>
      </c>
      <c r="W276" s="99">
        <v>2.8083378315881014</v>
      </c>
      <c r="DA276" s="63" t="s">
        <v>3146</v>
      </c>
    </row>
    <row r="277" spans="1:105" ht="12" customHeight="1" x14ac:dyDescent="0.25">
      <c r="A277" s="97" t="s">
        <v>133</v>
      </c>
      <c r="B277" s="99">
        <v>0.88547098656926559</v>
      </c>
      <c r="C277" s="99">
        <v>0.77314056315040736</v>
      </c>
      <c r="D277" s="99">
        <v>0.89896857143470277</v>
      </c>
      <c r="E277" s="99">
        <v>0.74422396959891102</v>
      </c>
      <c r="F277" s="99">
        <v>0.87714344217278362</v>
      </c>
      <c r="G277" s="99">
        <v>0.74631992181901674</v>
      </c>
      <c r="H277" s="99">
        <v>0.73203141715851561</v>
      </c>
      <c r="I277" s="99">
        <v>0.69853726158755403</v>
      </c>
      <c r="J277" s="99">
        <v>0.77619930430335904</v>
      </c>
      <c r="K277" s="99">
        <v>0.68675245317508338</v>
      </c>
      <c r="L277" s="99">
        <v>0.69113637844302445</v>
      </c>
      <c r="M277" s="99">
        <v>0.79108537984717731</v>
      </c>
      <c r="N277" s="99">
        <v>0.62548198449008963</v>
      </c>
      <c r="O277" s="99">
        <v>0.60597098279657269</v>
      </c>
      <c r="P277" s="99">
        <v>0.79677488296113463</v>
      </c>
      <c r="Q277" s="99">
        <v>0.59096192556609861</v>
      </c>
      <c r="R277" s="99">
        <v>0.57371484678188256</v>
      </c>
      <c r="S277" s="99">
        <v>0.5934330379970878</v>
      </c>
      <c r="T277" s="99">
        <v>0.53196363819171877</v>
      </c>
      <c r="U277" s="99">
        <v>0.58891769581790732</v>
      </c>
      <c r="V277" s="99">
        <v>0.53812030382079057</v>
      </c>
      <c r="W277" s="99">
        <v>0.52233879639245562</v>
      </c>
      <c r="DA277" s="63" t="s">
        <v>3147</v>
      </c>
    </row>
    <row r="278" spans="1:105" ht="12" customHeight="1" x14ac:dyDescent="0.25">
      <c r="A278" s="100" t="s">
        <v>217</v>
      </c>
      <c r="B278" s="102">
        <v>0.88547098656926559</v>
      </c>
      <c r="C278" s="102">
        <v>0.77314056315040736</v>
      </c>
      <c r="D278" s="102">
        <v>0.89896857143470277</v>
      </c>
      <c r="E278" s="102">
        <v>0.74422396959891102</v>
      </c>
      <c r="F278" s="102">
        <v>0.87714344217278362</v>
      </c>
      <c r="G278" s="102">
        <v>0.74631992181901674</v>
      </c>
      <c r="H278" s="102">
        <v>0.73203141715851561</v>
      </c>
      <c r="I278" s="102">
        <v>0.69853726158755403</v>
      </c>
      <c r="J278" s="102">
        <v>0.77619930430335904</v>
      </c>
      <c r="K278" s="102">
        <v>0.68675245317508338</v>
      </c>
      <c r="L278" s="102">
        <v>0.69113637844302445</v>
      </c>
      <c r="M278" s="102">
        <v>0.79108537984717731</v>
      </c>
      <c r="N278" s="102">
        <v>0.62548198449008963</v>
      </c>
      <c r="O278" s="102">
        <v>0.60597098279657269</v>
      </c>
      <c r="P278" s="102">
        <v>0.79677488296113463</v>
      </c>
      <c r="Q278" s="102">
        <v>0.59096192556609861</v>
      </c>
      <c r="R278" s="102">
        <v>0.57371484678188256</v>
      </c>
      <c r="S278" s="102">
        <v>0.5934330379970878</v>
      </c>
      <c r="T278" s="102">
        <v>0.53196363819171877</v>
      </c>
      <c r="U278" s="102">
        <v>0.58891769581790732</v>
      </c>
      <c r="V278" s="102">
        <v>0.53812030382079057</v>
      </c>
      <c r="W278" s="102">
        <v>0.52233879639245562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2.145328734308166</v>
      </c>
      <c r="C284" s="123">
        <v>2.1463198966254309</v>
      </c>
      <c r="D284" s="123">
        <v>2.1393155638759231</v>
      </c>
      <c r="E284" s="123">
        <v>2.1154533395050859</v>
      </c>
      <c r="F284" s="123">
        <v>1.9900703768131724</v>
      </c>
      <c r="G284" s="123">
        <v>2.0969151011374794</v>
      </c>
      <c r="H284" s="123">
        <v>2.0538713878129018</v>
      </c>
      <c r="I284" s="123">
        <v>1.8283828681923577</v>
      </c>
      <c r="J284" s="123">
        <v>1.5899093050458659</v>
      </c>
      <c r="K284" s="123">
        <v>1.6545242209388167</v>
      </c>
      <c r="L284" s="123">
        <v>1.7395122609809124</v>
      </c>
      <c r="M284" s="123">
        <v>1.7280743869351629</v>
      </c>
      <c r="N284" s="123">
        <v>1.4749041170951187</v>
      </c>
      <c r="O284" s="123">
        <v>1.5297916916408887</v>
      </c>
      <c r="P284" s="123">
        <v>1.4157929662360342</v>
      </c>
      <c r="Q284" s="123">
        <v>1.454299902003894</v>
      </c>
      <c r="R284" s="123">
        <v>1.4918378470675209</v>
      </c>
      <c r="S284" s="123">
        <v>1.6788235893599972</v>
      </c>
      <c r="T284" s="123">
        <v>1.6316500863815935</v>
      </c>
      <c r="U284" s="123">
        <v>1.6752190131167111</v>
      </c>
      <c r="V284" s="123">
        <v>1.7751026650637463</v>
      </c>
      <c r="W284" s="123">
        <v>1.5387850326704766</v>
      </c>
      <c r="DA284" s="130" t="s">
        <v>3154</v>
      </c>
    </row>
    <row r="285" spans="1:105" ht="12" customHeight="1" x14ac:dyDescent="0.25">
      <c r="A285" s="97" t="s">
        <v>175</v>
      </c>
      <c r="B285" s="99">
        <v>2.2262484226492942</v>
      </c>
      <c r="C285" s="99">
        <v>2.2433855008539378</v>
      </c>
      <c r="D285" s="99">
        <v>2.2560588654794276</v>
      </c>
      <c r="E285" s="99">
        <v>2.275176565579252</v>
      </c>
      <c r="F285" s="99">
        <v>2.2019233521845347</v>
      </c>
      <c r="G285" s="99">
        <v>2.265489446480641</v>
      </c>
      <c r="H285" s="99">
        <v>2.188028861067326</v>
      </c>
      <c r="I285" s="99">
        <v>1.9070483903862125</v>
      </c>
      <c r="J285" s="99">
        <v>1.700171930555626</v>
      </c>
      <c r="K285" s="99">
        <v>1.7617915287772079</v>
      </c>
      <c r="L285" s="99">
        <v>1.8094430283959284</v>
      </c>
      <c r="M285" s="99">
        <v>1.7668568040921446</v>
      </c>
      <c r="N285" s="99">
        <v>1.5153352467692882</v>
      </c>
      <c r="O285" s="99">
        <v>1.5857634909639475</v>
      </c>
      <c r="P285" s="99">
        <v>1.453129730695399</v>
      </c>
      <c r="Q285" s="99">
        <v>1.490939257364255</v>
      </c>
      <c r="R285" s="99">
        <v>1.5279621842367115</v>
      </c>
      <c r="S285" s="99">
        <v>1.7201913704303511</v>
      </c>
      <c r="T285" s="99">
        <v>1.677220387059164</v>
      </c>
      <c r="U285" s="99">
        <v>1.7183826212792519</v>
      </c>
      <c r="V285" s="99">
        <v>1.8232224223200457</v>
      </c>
      <c r="W285" s="99">
        <v>1.5814445435888895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370.76762621636834</v>
      </c>
      <c r="D290" s="117">
        <f t="shared" si="129"/>
        <v>323.67183902755937</v>
      </c>
      <c r="E290" s="117">
        <f t="shared" si="129"/>
        <v>460.53155243730208</v>
      </c>
      <c r="F290" s="117">
        <f t="shared" si="129"/>
        <v>534.07042296705356</v>
      </c>
      <c r="G290" s="117">
        <f t="shared" si="129"/>
        <v>442.32930489834922</v>
      </c>
      <c r="H290" s="117">
        <f t="shared" si="129"/>
        <v>244.27508875569566</v>
      </c>
      <c r="I290" s="117">
        <f t="shared" si="129"/>
        <v>262.10446621959579</v>
      </c>
      <c r="J290" s="117">
        <f t="shared" si="129"/>
        <v>594.25992225970037</v>
      </c>
      <c r="K290" s="117">
        <f t="shared" si="129"/>
        <v>600.89606681807243</v>
      </c>
      <c r="L290" s="117">
        <f t="shared" si="129"/>
        <v>526.45376938818208</v>
      </c>
      <c r="M290" s="117">
        <f t="shared" si="129"/>
        <v>554.12034474785185</v>
      </c>
      <c r="N290" s="117">
        <f t="shared" si="129"/>
        <v>532.31397667555711</v>
      </c>
      <c r="O290" s="117">
        <f t="shared" si="129"/>
        <v>465.85667397433315</v>
      </c>
      <c r="P290" s="117">
        <f t="shared" si="129"/>
        <v>437.43503484794991</v>
      </c>
      <c r="Q290" s="117">
        <f t="shared" si="129"/>
        <v>309.52211666925859</v>
      </c>
      <c r="R290" s="117">
        <f t="shared" ref="R290:V290" si="130">R291+R294+R296+R305</f>
        <v>290.54887510271374</v>
      </c>
      <c r="S290" s="117">
        <f t="shared" si="130"/>
        <v>257.57504720274432</v>
      </c>
      <c r="T290" s="117">
        <f t="shared" si="130"/>
        <v>276.25314869747604</v>
      </c>
      <c r="U290" s="117">
        <f t="shared" si="130"/>
        <v>197.31103332150701</v>
      </c>
      <c r="V290" s="117">
        <f t="shared" si="130"/>
        <v>190.94078749617199</v>
      </c>
      <c r="W290" s="117">
        <f t="shared" ref="W290" si="131">W291+W294+W296+W305</f>
        <v>115.28962532226606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271.22759962248472</v>
      </c>
      <c r="D291" s="122">
        <f t="shared" si="132"/>
        <v>232.49335687276727</v>
      </c>
      <c r="E291" s="122">
        <f t="shared" si="132"/>
        <v>336.20840300224972</v>
      </c>
      <c r="F291" s="122">
        <f t="shared" si="132"/>
        <v>408.31384344310317</v>
      </c>
      <c r="G291" s="122">
        <f t="shared" si="132"/>
        <v>338.36962393346892</v>
      </c>
      <c r="H291" s="122">
        <f t="shared" si="132"/>
        <v>184.47897148792384</v>
      </c>
      <c r="I291" s="122">
        <f t="shared" si="132"/>
        <v>198.14891694143796</v>
      </c>
      <c r="J291" s="122">
        <f t="shared" si="132"/>
        <v>460.37430900362648</v>
      </c>
      <c r="K291" s="122">
        <f t="shared" si="132"/>
        <v>463.70456377821279</v>
      </c>
      <c r="L291" s="122">
        <f t="shared" si="132"/>
        <v>411.3170072029784</v>
      </c>
      <c r="M291" s="122">
        <f t="shared" si="132"/>
        <v>430.62590816465121</v>
      </c>
      <c r="N291" s="122">
        <f t="shared" si="132"/>
        <v>412.59500540209473</v>
      </c>
      <c r="O291" s="122">
        <f t="shared" si="132"/>
        <v>361.1268768523957</v>
      </c>
      <c r="P291" s="122">
        <f t="shared" si="132"/>
        <v>331.24772431152553</v>
      </c>
      <c r="Q291" s="122">
        <f t="shared" si="132"/>
        <v>237.57625105119587</v>
      </c>
      <c r="R291" s="122">
        <f t="shared" ref="R291:V291" si="133">SUM(R292:R293)</f>
        <v>220.26026030169399</v>
      </c>
      <c r="S291" s="122">
        <f t="shared" si="133"/>
        <v>192.19474294328521</v>
      </c>
      <c r="T291" s="122">
        <f t="shared" si="133"/>
        <v>201.25389689288889</v>
      </c>
      <c r="U291" s="122">
        <f t="shared" si="133"/>
        <v>142.20678626051836</v>
      </c>
      <c r="V291" s="122">
        <f t="shared" si="133"/>
        <v>134.94024335451962</v>
      </c>
      <c r="W291" s="122">
        <f t="shared" ref="W291" si="134">SUM(W292:W293)</f>
        <v>84.560300329910447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267.26428781976466</v>
      </c>
      <c r="D292" s="98">
        <v>229.08677633901175</v>
      </c>
      <c r="E292" s="98">
        <v>331.68841846009281</v>
      </c>
      <c r="F292" s="98">
        <v>402.42904961838832</v>
      </c>
      <c r="G292" s="98">
        <v>333.4922400612715</v>
      </c>
      <c r="H292" s="98">
        <v>181.86412753730809</v>
      </c>
      <c r="I292" s="98">
        <v>195.37648626178287</v>
      </c>
      <c r="J292" s="98">
        <v>454.13473020118437</v>
      </c>
      <c r="K292" s="98">
        <v>457.41866513113632</v>
      </c>
      <c r="L292" s="98">
        <v>405.51566576014426</v>
      </c>
      <c r="M292" s="98">
        <v>424.47724720939641</v>
      </c>
      <c r="N292" s="98">
        <v>406.9386440297024</v>
      </c>
      <c r="O292" s="98">
        <v>355.72093092075124</v>
      </c>
      <c r="P292" s="98">
        <v>326.02985465162561</v>
      </c>
      <c r="Q292" s="98">
        <v>234.09598837739401</v>
      </c>
      <c r="R292" s="98">
        <v>217.00248305272825</v>
      </c>
      <c r="S292" s="98">
        <v>189.3471405543051</v>
      </c>
      <c r="T292" s="98">
        <v>198.28117283949592</v>
      </c>
      <c r="U292" s="98">
        <v>140.08046018501091</v>
      </c>
      <c r="V292" s="98">
        <v>132.9221579047188</v>
      </c>
      <c r="W292" s="98">
        <v>83.333799265020403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3.9633118027200589</v>
      </c>
      <c r="D293" s="98">
        <v>3.4065805337555117</v>
      </c>
      <c r="E293" s="98">
        <v>4.5199845421569265</v>
      </c>
      <c r="F293" s="98">
        <v>5.8847938247148415</v>
      </c>
      <c r="G293" s="98">
        <v>4.8773838721974343</v>
      </c>
      <c r="H293" s="98">
        <v>2.6148439506157586</v>
      </c>
      <c r="I293" s="98">
        <v>2.7724306796550877</v>
      </c>
      <c r="J293" s="98">
        <v>6.2395788024421339</v>
      </c>
      <c r="K293" s="98">
        <v>6.2858986470764764</v>
      </c>
      <c r="L293" s="98">
        <v>5.8013414428341461</v>
      </c>
      <c r="M293" s="98">
        <v>6.1486609552548055</v>
      </c>
      <c r="N293" s="98">
        <v>5.6563613723923245</v>
      </c>
      <c r="O293" s="98">
        <v>5.4059459316444389</v>
      </c>
      <c r="P293" s="98">
        <v>5.2178696598999119</v>
      </c>
      <c r="Q293" s="98">
        <v>3.4802626738018625</v>
      </c>
      <c r="R293" s="98">
        <v>3.2577772489657422</v>
      </c>
      <c r="S293" s="98">
        <v>2.8476023889801065</v>
      </c>
      <c r="T293" s="98">
        <v>2.9727240533929642</v>
      </c>
      <c r="U293" s="98">
        <v>2.1263260755074582</v>
      </c>
      <c r="V293" s="98">
        <v>2.0180854498008332</v>
      </c>
      <c r="W293" s="98">
        <v>1.2265010648900447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2.8533680522475411</v>
      </c>
      <c r="D294" s="122">
        <f t="shared" si="135"/>
        <v>4.8686680569055039</v>
      </c>
      <c r="E294" s="122">
        <f t="shared" si="135"/>
        <v>18.121866400006986</v>
      </c>
      <c r="F294" s="122">
        <f t="shared" si="135"/>
        <v>4.3482504379769624</v>
      </c>
      <c r="G294" s="122">
        <f t="shared" si="135"/>
        <v>3.1651021328791242</v>
      </c>
      <c r="H294" s="122">
        <f t="shared" si="135"/>
        <v>2.6537619307894222</v>
      </c>
      <c r="I294" s="122">
        <f t="shared" si="135"/>
        <v>3.2109654617433439</v>
      </c>
      <c r="J294" s="122">
        <f t="shared" si="135"/>
        <v>9.8671862168287188</v>
      </c>
      <c r="K294" s="122">
        <f t="shared" si="135"/>
        <v>7.3906702947892597</v>
      </c>
      <c r="L294" s="122">
        <f t="shared" si="135"/>
        <v>2.6622444370147602</v>
      </c>
      <c r="M294" s="122">
        <f t="shared" si="135"/>
        <v>3.2547073451052131</v>
      </c>
      <c r="N294" s="122">
        <f t="shared" si="135"/>
        <v>7.3560149176022147</v>
      </c>
      <c r="O294" s="122">
        <f t="shared" si="135"/>
        <v>4.1229625273124899</v>
      </c>
      <c r="P294" s="122">
        <f t="shared" si="135"/>
        <v>1.2333123877511099</v>
      </c>
      <c r="Q294" s="122">
        <f t="shared" si="135"/>
        <v>1.4174646754156843</v>
      </c>
      <c r="R294" s="122">
        <f t="shared" si="135"/>
        <v>2.4326615461418308</v>
      </c>
      <c r="S294" s="122">
        <f t="shared" si="135"/>
        <v>3.0467894155906037</v>
      </c>
      <c r="T294" s="122">
        <f t="shared" si="135"/>
        <v>4.9068056934220134</v>
      </c>
      <c r="U294" s="122">
        <f t="shared" si="135"/>
        <v>2.8404096606993865</v>
      </c>
      <c r="V294" s="122">
        <f t="shared" si="135"/>
        <v>1.8813583326407191</v>
      </c>
      <c r="W294" s="122">
        <f t="shared" si="135"/>
        <v>0.39809032454617405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2.8533680522475411</v>
      </c>
      <c r="D295" s="98">
        <v>4.8686680569055039</v>
      </c>
      <c r="E295" s="98">
        <v>18.121866400006986</v>
      </c>
      <c r="F295" s="98">
        <v>4.3482504379769624</v>
      </c>
      <c r="G295" s="98">
        <v>3.1651021328791242</v>
      </c>
      <c r="H295" s="98">
        <v>2.6537619307894222</v>
      </c>
      <c r="I295" s="98">
        <v>3.2109654617433439</v>
      </c>
      <c r="J295" s="98">
        <v>9.8671862168287188</v>
      </c>
      <c r="K295" s="98">
        <v>7.3906702947892597</v>
      </c>
      <c r="L295" s="98">
        <v>2.6622444370147602</v>
      </c>
      <c r="M295" s="98">
        <v>3.2547073451052131</v>
      </c>
      <c r="N295" s="98">
        <v>7.3560149176022147</v>
      </c>
      <c r="O295" s="98">
        <v>4.1229625273124899</v>
      </c>
      <c r="P295" s="98">
        <v>1.2333123877511099</v>
      </c>
      <c r="Q295" s="98">
        <v>1.4174646754156843</v>
      </c>
      <c r="R295" s="98">
        <v>2.4326615461418308</v>
      </c>
      <c r="S295" s="98">
        <v>3.0467894155906037</v>
      </c>
      <c r="T295" s="98">
        <v>4.9068056934220134</v>
      </c>
      <c r="U295" s="98">
        <v>2.8404096606993865</v>
      </c>
      <c r="V295" s="98">
        <v>1.8813583326407191</v>
      </c>
      <c r="W295" s="98">
        <v>0.39809032454617405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64.819081238414796</v>
      </c>
      <c r="D296" s="122">
        <v>57.552426330029988</v>
      </c>
      <c r="E296" s="122">
        <v>70.713714695388731</v>
      </c>
      <c r="F296" s="122">
        <v>79.957035468064277</v>
      </c>
      <c r="G296" s="122">
        <v>66.18561813530178</v>
      </c>
      <c r="H296" s="122">
        <v>38.340694492983062</v>
      </c>
      <c r="I296" s="122">
        <v>41.319195438248229</v>
      </c>
      <c r="J296" s="122">
        <v>84.140431961260532</v>
      </c>
      <c r="K296" s="122">
        <v>87.5433727582719</v>
      </c>
      <c r="L296" s="122">
        <v>77.080961665700215</v>
      </c>
      <c r="M296" s="122">
        <v>82.936842581212019</v>
      </c>
      <c r="N296" s="122">
        <v>80.187527369794893</v>
      </c>
      <c r="O296" s="122">
        <v>70.159532251163427</v>
      </c>
      <c r="P296" s="122">
        <v>72.375150298478502</v>
      </c>
      <c r="Q296" s="122">
        <v>47.78783581223211</v>
      </c>
      <c r="R296" s="122">
        <v>45.678763176798675</v>
      </c>
      <c r="S296" s="122">
        <v>39.426269103542694</v>
      </c>
      <c r="T296" s="122">
        <v>44.4794141892109</v>
      </c>
      <c r="U296" s="122">
        <v>32.745366280506097</v>
      </c>
      <c r="V296" s="122">
        <v>32.662573913381877</v>
      </c>
      <c r="W296" s="122">
        <v>17.818193864245711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51.503553183935779</v>
      </c>
      <c r="D297" s="98">
        <v>38.20726785981438</v>
      </c>
      <c r="E297" s="98">
        <v>43.554014823367751</v>
      </c>
      <c r="F297" s="98">
        <v>34.236469926759248</v>
      </c>
      <c r="G297" s="98">
        <v>66.10927392674482</v>
      </c>
      <c r="H297" s="98">
        <v>38.30441267923873</v>
      </c>
      <c r="I297" s="98">
        <v>41.236717902950311</v>
      </c>
      <c r="J297" s="98">
        <v>77.445548260887094</v>
      </c>
      <c r="K297" s="98">
        <v>84.469183277508577</v>
      </c>
      <c r="L297" s="98">
        <v>74.971802916405053</v>
      </c>
      <c r="M297" s="98">
        <v>62.063303682745861</v>
      </c>
      <c r="N297" s="98">
        <v>71.887966708483219</v>
      </c>
      <c r="O297" s="98">
        <v>69.862119861873893</v>
      </c>
      <c r="P297" s="98">
        <v>72.129551373350182</v>
      </c>
      <c r="Q297" s="98">
        <v>47.457698775324481</v>
      </c>
      <c r="R297" s="98">
        <v>45.453700812610947</v>
      </c>
      <c r="S297" s="98">
        <v>39.28650927630185</v>
      </c>
      <c r="T297" s="98">
        <v>39.813980795480404</v>
      </c>
      <c r="U297" s="98">
        <v>28.177713026650473</v>
      </c>
      <c r="V297" s="98">
        <v>30.421630478158143</v>
      </c>
      <c r="W297" s="98">
        <v>17.488748030124473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1.61188210727405E-2</v>
      </c>
      <c r="D298" s="98">
        <v>8.1617545408264915E-3</v>
      </c>
      <c r="E298" s="98">
        <v>2.2335238281344042E-2</v>
      </c>
      <c r="F298" s="98">
        <v>1.555264058085351E-3</v>
      </c>
      <c r="G298" s="98">
        <v>7.6344208556965096E-2</v>
      </c>
      <c r="H298" s="98">
        <v>3.6281813744331669E-2</v>
      </c>
      <c r="I298" s="98">
        <v>8.2477535297916266E-2</v>
      </c>
      <c r="J298" s="98">
        <v>0.1217096081972132</v>
      </c>
      <c r="K298" s="98">
        <v>0.2077714359096193</v>
      </c>
      <c r="L298" s="98">
        <v>0.36982547235451479</v>
      </c>
      <c r="M298" s="98">
        <v>0</v>
      </c>
      <c r="N298" s="98">
        <v>0.25860041134137235</v>
      </c>
      <c r="O298" s="98">
        <v>0.29741238928953101</v>
      </c>
      <c r="P298" s="98">
        <v>0.24559892512831699</v>
      </c>
      <c r="Q298" s="98">
        <v>0.33013703690763035</v>
      </c>
      <c r="R298" s="98">
        <v>0.22506236418772568</v>
      </c>
      <c r="S298" s="98">
        <v>0.13975982724084335</v>
      </c>
      <c r="T298" s="98">
        <v>0.15660962340680037</v>
      </c>
      <c r="U298" s="98">
        <v>0.15932682949124766</v>
      </c>
      <c r="V298" s="98">
        <v>0.34267427679384355</v>
      </c>
      <c r="W298" s="98">
        <v>0.32944583412123762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3.9024068358410203E-3</v>
      </c>
      <c r="D299" s="101">
        <v>2.2659609207924987E-3</v>
      </c>
      <c r="E299" s="101">
        <v>5.2525001077635657E-3</v>
      </c>
      <c r="F299" s="101">
        <v>4.4308279690866869E-4</v>
      </c>
      <c r="G299" s="101">
        <v>1.8734362317755618E-2</v>
      </c>
      <c r="H299" s="101">
        <v>8.9528292101203333E-3</v>
      </c>
      <c r="I299" s="101">
        <v>2.0319021950765473E-2</v>
      </c>
      <c r="J299" s="101">
        <v>3.6457318905806474E-2</v>
      </c>
      <c r="K299" s="101">
        <v>5.2930746483395498E-2</v>
      </c>
      <c r="L299" s="101">
        <v>8.7264978992608308E-2</v>
      </c>
      <c r="M299" s="101">
        <v>0</v>
      </c>
      <c r="N299" s="101">
        <v>5.3979848023674094E-2</v>
      </c>
      <c r="O299" s="101">
        <v>5.9949173537213851E-2</v>
      </c>
      <c r="P299" s="101">
        <v>6.9038959715595996E-2</v>
      </c>
      <c r="Q299" s="101">
        <v>6.7047800601340413E-2</v>
      </c>
      <c r="R299" s="101">
        <v>4.3480348197860577E-2</v>
      </c>
      <c r="S299" s="101">
        <v>2.8183938521921439E-2</v>
      </c>
      <c r="T299" s="101">
        <v>2.8465056476686002E-2</v>
      </c>
      <c r="U299" s="101">
        <v>3.2291383694617433E-2</v>
      </c>
      <c r="V299" s="101">
        <v>6.464031802277706E-2</v>
      </c>
      <c r="W299" s="101">
        <v>7.4208110628496082E-2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1.2216414236899478E-2</v>
      </c>
      <c r="D300" s="104">
        <v>5.8957936200339919E-3</v>
      </c>
      <c r="E300" s="104">
        <v>1.7082738173580476E-2</v>
      </c>
      <c r="F300" s="104">
        <v>1.1121812611766823E-3</v>
      </c>
      <c r="G300" s="104">
        <v>5.7609846239209478E-2</v>
      </c>
      <c r="H300" s="104">
        <v>2.7328984534211335E-2</v>
      </c>
      <c r="I300" s="104">
        <v>6.21585133471508E-2</v>
      </c>
      <c r="J300" s="104">
        <v>8.5252289291406727E-2</v>
      </c>
      <c r="K300" s="104">
        <v>0.15484068942622381</v>
      </c>
      <c r="L300" s="104">
        <v>0.28256049336190647</v>
      </c>
      <c r="M300" s="104">
        <v>0</v>
      </c>
      <c r="N300" s="104">
        <v>0.20462056331769823</v>
      </c>
      <c r="O300" s="104">
        <v>0.23746321575231716</v>
      </c>
      <c r="P300" s="104">
        <v>0.17655996541272101</v>
      </c>
      <c r="Q300" s="104">
        <v>0.26308923630628994</v>
      </c>
      <c r="R300" s="104">
        <v>0.18158201598986512</v>
      </c>
      <c r="S300" s="104">
        <v>0.11157588871892192</v>
      </c>
      <c r="T300" s="104">
        <v>0.12814456693011436</v>
      </c>
      <c r="U300" s="104">
        <v>0.12703544579663023</v>
      </c>
      <c r="V300" s="104">
        <v>0.27803395877106651</v>
      </c>
      <c r="W300" s="104">
        <v>0.25523772349274154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13.036959688857275</v>
      </c>
      <c r="D301" s="101">
        <v>18.93310986450695</v>
      </c>
      <c r="E301" s="101">
        <v>26.463971315872964</v>
      </c>
      <c r="F301" s="101">
        <v>44.661054133296062</v>
      </c>
      <c r="G301" s="101">
        <v>0</v>
      </c>
      <c r="H301" s="101">
        <v>0</v>
      </c>
      <c r="I301" s="101">
        <v>0</v>
      </c>
      <c r="J301" s="101">
        <v>4.8703623979748043</v>
      </c>
      <c r="K301" s="101">
        <v>2.2391946822848454</v>
      </c>
      <c r="L301" s="101">
        <v>1.051761881231849</v>
      </c>
      <c r="M301" s="101">
        <v>19.278667222394755</v>
      </c>
      <c r="N301" s="101">
        <v>6.6458361778507689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3.2343424146530424</v>
      </c>
      <c r="U301" s="101">
        <v>3.1408649982993113</v>
      </c>
      <c r="V301" s="101">
        <v>1.1868105835105351</v>
      </c>
      <c r="W301" s="101">
        <v>0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0.26244954454899716</v>
      </c>
      <c r="D302" s="104">
        <v>0.40388685116782302</v>
      </c>
      <c r="E302" s="104">
        <v>0.673393317866672</v>
      </c>
      <c r="F302" s="104">
        <v>1.0579561439508833</v>
      </c>
      <c r="G302" s="104">
        <v>0</v>
      </c>
      <c r="H302" s="104">
        <v>0</v>
      </c>
      <c r="I302" s="104">
        <v>0</v>
      </c>
      <c r="J302" s="104">
        <v>1.7028116942014238</v>
      </c>
      <c r="K302" s="104">
        <v>0.6272233625688558</v>
      </c>
      <c r="L302" s="104">
        <v>0.68757139570879244</v>
      </c>
      <c r="M302" s="104">
        <v>1.5948716760713995</v>
      </c>
      <c r="N302" s="104">
        <v>1.3951240721195353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1.27448135567065</v>
      </c>
      <c r="U302" s="104">
        <v>1.2674614260650674</v>
      </c>
      <c r="V302" s="104">
        <v>0.7114585749193586</v>
      </c>
      <c r="W302" s="104">
        <v>0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5.7993363144542995E-2</v>
      </c>
      <c r="D303" s="98">
        <v>0.10348604520742273</v>
      </c>
      <c r="E303" s="98">
        <v>0.14625663415239859</v>
      </c>
      <c r="F303" s="98">
        <v>0.28201778160714031</v>
      </c>
      <c r="G303" s="98">
        <v>0</v>
      </c>
      <c r="H303" s="98">
        <v>0</v>
      </c>
      <c r="I303" s="98">
        <v>0</v>
      </c>
      <c r="J303" s="98">
        <v>0.49245372004597437</v>
      </c>
      <c r="K303" s="98">
        <v>0.15422008002631088</v>
      </c>
      <c r="L303" s="98">
        <v>0.15671644872800905</v>
      </c>
      <c r="M303" s="98">
        <v>0.42200522455791428</v>
      </c>
      <c r="N303" s="98">
        <v>0.28786359306735332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0.24374584790045253</v>
      </c>
      <c r="U303" s="98">
        <v>0.27249842180047795</v>
      </c>
      <c r="V303" s="98">
        <v>0.14079047937556086</v>
      </c>
      <c r="W303" s="98">
        <v>0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0.20445618140445418</v>
      </c>
      <c r="D304" s="98">
        <v>0.30040080596040031</v>
      </c>
      <c r="E304" s="98">
        <v>0.52713668371427347</v>
      </c>
      <c r="F304" s="98">
        <v>0.77593836234374303</v>
      </c>
      <c r="G304" s="98">
        <v>0</v>
      </c>
      <c r="H304" s="98">
        <v>0</v>
      </c>
      <c r="I304" s="98">
        <v>0</v>
      </c>
      <c r="J304" s="98">
        <v>1.2103579741554493</v>
      </c>
      <c r="K304" s="98">
        <v>0.47300328254254492</v>
      </c>
      <c r="L304" s="98">
        <v>0.53085494698078339</v>
      </c>
      <c r="M304" s="98">
        <v>1.1728664515134852</v>
      </c>
      <c r="N304" s="98">
        <v>1.1072604790521821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1.0307355077701974</v>
      </c>
      <c r="U304" s="98">
        <v>0.99496300426458939</v>
      </c>
      <c r="V304" s="98">
        <v>0.57066809554379772</v>
      </c>
      <c r="W304" s="98">
        <v>0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31.867577303221232</v>
      </c>
      <c r="D305" s="122">
        <v>28.757387767856585</v>
      </c>
      <c r="E305" s="122">
        <v>35.487568339656676</v>
      </c>
      <c r="F305" s="122">
        <v>41.451293617909215</v>
      </c>
      <c r="G305" s="122">
        <v>34.608960696699413</v>
      </c>
      <c r="H305" s="122">
        <v>18.801660843999329</v>
      </c>
      <c r="I305" s="122">
        <v>19.42538837816624</v>
      </c>
      <c r="J305" s="122">
        <v>39.877995077984721</v>
      </c>
      <c r="K305" s="122">
        <v>42.257459986798494</v>
      </c>
      <c r="L305" s="122">
        <v>35.393556082488722</v>
      </c>
      <c r="M305" s="122">
        <v>37.302886656883437</v>
      </c>
      <c r="N305" s="122">
        <v>32.17542898606527</v>
      </c>
      <c r="O305" s="122">
        <v>30.447302343461502</v>
      </c>
      <c r="P305" s="122">
        <v>32.578847850194776</v>
      </c>
      <c r="Q305" s="122">
        <v>22.740565130414922</v>
      </c>
      <c r="R305" s="122">
        <v>22.177190078079221</v>
      </c>
      <c r="S305" s="122">
        <v>22.907245740325809</v>
      </c>
      <c r="T305" s="122">
        <v>25.613031921954235</v>
      </c>
      <c r="U305" s="122">
        <v>19.5184711197832</v>
      </c>
      <c r="V305" s="122">
        <v>21.456611895629756</v>
      </c>
      <c r="W305" s="122">
        <v>12.513040803563729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27.748929407650387</v>
      </c>
      <c r="D306" s="98">
        <v>24.472175778523056</v>
      </c>
      <c r="E306" s="98">
        <v>28.158724001018125</v>
      </c>
      <c r="F306" s="98">
        <v>27.069475683596792</v>
      </c>
      <c r="G306" s="98">
        <v>33.510908872705947</v>
      </c>
      <c r="H306" s="98">
        <v>13.007690644049758</v>
      </c>
      <c r="I306" s="98">
        <v>16.714460167292387</v>
      </c>
      <c r="J306" s="98">
        <v>32.52888710959045</v>
      </c>
      <c r="K306" s="98">
        <v>41.746528888854357</v>
      </c>
      <c r="L306" s="98">
        <v>35.133540755431653</v>
      </c>
      <c r="M306" s="98">
        <v>33.092882325572162</v>
      </c>
      <c r="N306" s="98">
        <v>31.158706050281864</v>
      </c>
      <c r="O306" s="98">
        <v>28.343788108741727</v>
      </c>
      <c r="P306" s="98">
        <v>28.477465170887143</v>
      </c>
      <c r="Q306" s="98">
        <v>21.723427184894543</v>
      </c>
      <c r="R306" s="98">
        <v>20.663767740181747</v>
      </c>
      <c r="S306" s="98">
        <v>22.762365033996364</v>
      </c>
      <c r="T306" s="98">
        <v>24.80312484036487</v>
      </c>
      <c r="U306" s="98">
        <v>18.301153424474617</v>
      </c>
      <c r="V306" s="98">
        <v>21.124034715729085</v>
      </c>
      <c r="W306" s="98">
        <v>12.277584477182907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4.1186478955708461</v>
      </c>
      <c r="D307" s="33">
        <v>4.285211989333531</v>
      </c>
      <c r="E307" s="33">
        <v>7.328844338638552</v>
      </c>
      <c r="F307" s="33">
        <v>14.381817934312421</v>
      </c>
      <c r="G307" s="33">
        <v>1.0980518239934638</v>
      </c>
      <c r="H307" s="33">
        <v>5.7939701999495723</v>
      </c>
      <c r="I307" s="33">
        <v>2.7109282108738531</v>
      </c>
      <c r="J307" s="33">
        <v>7.349107968394275</v>
      </c>
      <c r="K307" s="33">
        <v>0.51093109794413738</v>
      </c>
      <c r="L307" s="33">
        <v>0.26001532705706748</v>
      </c>
      <c r="M307" s="33">
        <v>4.2100043313112749</v>
      </c>
      <c r="N307" s="33">
        <v>1.0167229357834053</v>
      </c>
      <c r="O307" s="33">
        <v>2.1035142347197757</v>
      </c>
      <c r="P307" s="33">
        <v>4.1013826793076369</v>
      </c>
      <c r="Q307" s="33">
        <v>1.0171379455203771</v>
      </c>
      <c r="R307" s="33">
        <v>1.5134223378974729</v>
      </c>
      <c r="S307" s="33">
        <v>0.14488070632944386</v>
      </c>
      <c r="T307" s="33">
        <v>0.80990708158936386</v>
      </c>
      <c r="U307" s="33">
        <v>1.2173176953085836</v>
      </c>
      <c r="V307" s="33">
        <v>0.33257717990066926</v>
      </c>
      <c r="W307" s="33">
        <v>0.23545632638082276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227.58338440854556</v>
      </c>
      <c r="D309" s="117">
        <f t="shared" si="136"/>
        <v>206.15110578616446</v>
      </c>
      <c r="E309" s="117">
        <f t="shared" si="136"/>
        <v>318.02772269574558</v>
      </c>
      <c r="F309" s="117">
        <f t="shared" si="136"/>
        <v>344.3874759255055</v>
      </c>
      <c r="G309" s="117">
        <f t="shared" si="136"/>
        <v>283.96442766813277</v>
      </c>
      <c r="H309" s="117">
        <f t="shared" si="136"/>
        <v>161.45475056950085</v>
      </c>
      <c r="I309" s="117">
        <f t="shared" si="136"/>
        <v>175.72245751186199</v>
      </c>
      <c r="J309" s="117">
        <f t="shared" si="136"/>
        <v>410.55576470089261</v>
      </c>
      <c r="K309" s="117">
        <f t="shared" si="136"/>
        <v>413.37259814613429</v>
      </c>
      <c r="L309" s="117">
        <f t="shared" si="136"/>
        <v>358.41165030519005</v>
      </c>
      <c r="M309" s="117">
        <f t="shared" si="136"/>
        <v>385.86667990931664</v>
      </c>
      <c r="N309" s="117">
        <f t="shared" si="136"/>
        <v>389.09572898588038</v>
      </c>
      <c r="O309" s="117">
        <f t="shared" si="136"/>
        <v>343.78288029084848</v>
      </c>
      <c r="P309" s="117">
        <f t="shared" si="136"/>
        <v>325.06140388839117</v>
      </c>
      <c r="Q309" s="117">
        <f t="shared" si="136"/>
        <v>236.99098205841261</v>
      </c>
      <c r="R309" s="117">
        <f t="shared" ref="R309:V309" si="137">R310+R313+R315+R324</f>
        <v>228.95751012654185</v>
      </c>
      <c r="S309" s="117">
        <f t="shared" si="137"/>
        <v>207.31202273938831</v>
      </c>
      <c r="T309" s="117">
        <f t="shared" si="137"/>
        <v>229.58960323033699</v>
      </c>
      <c r="U309" s="117">
        <f t="shared" si="137"/>
        <v>163.2018615403554</v>
      </c>
      <c r="V309" s="117">
        <f t="shared" si="137"/>
        <v>155.71375414976148</v>
      </c>
      <c r="W309" s="117">
        <f t="shared" ref="W309" si="138">W310+W313+W315+W324</f>
        <v>92.085346951658309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161.81834294820126</v>
      </c>
      <c r="D310" s="122">
        <f t="shared" si="139"/>
        <v>140.77445813391037</v>
      </c>
      <c r="E310" s="122">
        <f t="shared" si="139"/>
        <v>206.39758550332616</v>
      </c>
      <c r="F310" s="122">
        <f t="shared" si="139"/>
        <v>254.39645421638508</v>
      </c>
      <c r="G310" s="122">
        <f t="shared" si="139"/>
        <v>213.78260388328482</v>
      </c>
      <c r="H310" s="122">
        <f t="shared" si="139"/>
        <v>118.15096309878344</v>
      </c>
      <c r="I310" s="122">
        <f t="shared" si="139"/>
        <v>128.62802258435653</v>
      </c>
      <c r="J310" s="122">
        <f t="shared" si="139"/>
        <v>302.86695238113737</v>
      </c>
      <c r="K310" s="122">
        <f t="shared" si="139"/>
        <v>309.27299349406042</v>
      </c>
      <c r="L310" s="122">
        <f t="shared" si="139"/>
        <v>278.24291464226434</v>
      </c>
      <c r="M310" s="122">
        <f t="shared" si="139"/>
        <v>296.46544370421623</v>
      </c>
      <c r="N310" s="122">
        <f t="shared" si="139"/>
        <v>290.30165686712456</v>
      </c>
      <c r="O310" s="122">
        <f t="shared" si="139"/>
        <v>261.14227721465869</v>
      </c>
      <c r="P310" s="122">
        <f t="shared" si="139"/>
        <v>246.65511264902548</v>
      </c>
      <c r="Q310" s="122">
        <f t="shared" si="139"/>
        <v>181.13488376578496</v>
      </c>
      <c r="R310" s="122">
        <f t="shared" ref="R310:V310" si="140">SUM(R311:R312)</f>
        <v>170.21723879564499</v>
      </c>
      <c r="S310" s="122">
        <f t="shared" si="140"/>
        <v>150.07310366826738</v>
      </c>
      <c r="T310" s="122">
        <f t="shared" si="140"/>
        <v>158.44474432794379</v>
      </c>
      <c r="U310" s="122">
        <f t="shared" si="140"/>
        <v>112.73630480782428</v>
      </c>
      <c r="V310" s="122">
        <f t="shared" si="140"/>
        <v>107.62001655528934</v>
      </c>
      <c r="W310" s="122">
        <f t="shared" ref="W310" si="141">SUM(W311:W312)</f>
        <v>67.720560404629211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157.85503114548121</v>
      </c>
      <c r="D311" s="98">
        <v>137.36787760015486</v>
      </c>
      <c r="E311" s="98">
        <v>201.87760096116924</v>
      </c>
      <c r="F311" s="98">
        <v>248.51166039167023</v>
      </c>
      <c r="G311" s="98">
        <v>208.90522001108738</v>
      </c>
      <c r="H311" s="98">
        <v>115.53611914816767</v>
      </c>
      <c r="I311" s="98">
        <v>125.85559190470146</v>
      </c>
      <c r="J311" s="98">
        <v>296.62737357869526</v>
      </c>
      <c r="K311" s="98">
        <v>302.98709484698395</v>
      </c>
      <c r="L311" s="98">
        <v>272.4415731994302</v>
      </c>
      <c r="M311" s="98">
        <v>290.31678274896143</v>
      </c>
      <c r="N311" s="98">
        <v>284.64529549473224</v>
      </c>
      <c r="O311" s="98">
        <v>255.73633128301427</v>
      </c>
      <c r="P311" s="98">
        <v>241.43724298912556</v>
      </c>
      <c r="Q311" s="98">
        <v>177.6546210919831</v>
      </c>
      <c r="R311" s="98">
        <v>166.95946154667925</v>
      </c>
      <c r="S311" s="98">
        <v>147.22550127928727</v>
      </c>
      <c r="T311" s="98">
        <v>155.47202027455083</v>
      </c>
      <c r="U311" s="98">
        <v>110.60997873231682</v>
      </c>
      <c r="V311" s="98">
        <v>105.6019311054885</v>
      </c>
      <c r="W311" s="98">
        <v>66.494059339739167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3.9633118027200589</v>
      </c>
      <c r="D312" s="98">
        <v>3.4065805337555117</v>
      </c>
      <c r="E312" s="98">
        <v>4.5199845421569265</v>
      </c>
      <c r="F312" s="98">
        <v>5.8847938247148415</v>
      </c>
      <c r="G312" s="98">
        <v>4.8773838721974343</v>
      </c>
      <c r="H312" s="98">
        <v>2.6148439506157586</v>
      </c>
      <c r="I312" s="98">
        <v>2.7724306796550877</v>
      </c>
      <c r="J312" s="98">
        <v>6.2395788024421339</v>
      </c>
      <c r="K312" s="98">
        <v>6.2858986470764764</v>
      </c>
      <c r="L312" s="98">
        <v>5.8013414428341461</v>
      </c>
      <c r="M312" s="98">
        <v>6.1486609552548055</v>
      </c>
      <c r="N312" s="98">
        <v>5.6563613723923245</v>
      </c>
      <c r="O312" s="98">
        <v>5.4059459316444389</v>
      </c>
      <c r="P312" s="98">
        <v>5.2178696598999119</v>
      </c>
      <c r="Q312" s="98">
        <v>3.4802626738018625</v>
      </c>
      <c r="R312" s="98">
        <v>3.2577772489657422</v>
      </c>
      <c r="S312" s="98">
        <v>2.8476023889801065</v>
      </c>
      <c r="T312" s="98">
        <v>2.9727240533929642</v>
      </c>
      <c r="U312" s="98">
        <v>2.1263260755074582</v>
      </c>
      <c r="V312" s="98">
        <v>2.0180854498008332</v>
      </c>
      <c r="W312" s="98">
        <v>1.2265010648900447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6.5696302627101755</v>
      </c>
      <c r="D313" s="122">
        <f t="shared" si="142"/>
        <v>11.581464586913986</v>
      </c>
      <c r="E313" s="122">
        <f t="shared" si="142"/>
        <v>44.506275663976041</v>
      </c>
      <c r="F313" s="122">
        <f t="shared" si="142"/>
        <v>11.014964789367841</v>
      </c>
      <c r="G313" s="122">
        <f t="shared" si="142"/>
        <v>8.264651824540362</v>
      </c>
      <c r="H313" s="122">
        <f t="shared" si="142"/>
        <v>7.1381306777404685</v>
      </c>
      <c r="I313" s="122">
        <f t="shared" si="142"/>
        <v>8.8919905011285802</v>
      </c>
      <c r="J313" s="122">
        <f t="shared" si="142"/>
        <v>28.123007819471617</v>
      </c>
      <c r="K313" s="122">
        <f t="shared" si="142"/>
        <v>21.677228197324297</v>
      </c>
      <c r="L313" s="122">
        <f t="shared" si="142"/>
        <v>8.0348865427249834</v>
      </c>
      <c r="M313" s="122">
        <f t="shared" si="142"/>
        <v>10.153557596838763</v>
      </c>
      <c r="N313" s="122">
        <f t="shared" si="142"/>
        <v>23.851589252415952</v>
      </c>
      <c r="O313" s="122">
        <f t="shared" si="142"/>
        <v>13.973193814771633</v>
      </c>
      <c r="P313" s="122">
        <f t="shared" si="142"/>
        <v>4.3759875443964216</v>
      </c>
      <c r="Q313" s="122">
        <f t="shared" si="142"/>
        <v>5.2231270038590552</v>
      </c>
      <c r="R313" s="122">
        <f t="shared" si="142"/>
        <v>9.1725555662207618</v>
      </c>
      <c r="S313" s="122">
        <f t="shared" si="142"/>
        <v>11.696120730117503</v>
      </c>
      <c r="T313" s="122">
        <f t="shared" si="142"/>
        <v>19.116229696365917</v>
      </c>
      <c r="U313" s="122">
        <f t="shared" si="142"/>
        <v>11.213298047776231</v>
      </c>
      <c r="V313" s="122">
        <f t="shared" si="142"/>
        <v>7.5267644528082709</v>
      </c>
      <c r="W313" s="122">
        <f t="shared" si="142"/>
        <v>1.6132727004474565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6.5696302627101755</v>
      </c>
      <c r="D314" s="98">
        <v>11.581464586913986</v>
      </c>
      <c r="E314" s="98">
        <v>44.506275663976041</v>
      </c>
      <c r="F314" s="98">
        <v>11.014964789367841</v>
      </c>
      <c r="G314" s="98">
        <v>8.264651824540362</v>
      </c>
      <c r="H314" s="98">
        <v>7.1381306777404685</v>
      </c>
      <c r="I314" s="98">
        <v>8.8919905011285802</v>
      </c>
      <c r="J314" s="98">
        <v>28.123007819471617</v>
      </c>
      <c r="K314" s="98">
        <v>21.677228197324297</v>
      </c>
      <c r="L314" s="98">
        <v>8.0348865427249834</v>
      </c>
      <c r="M314" s="98">
        <v>10.153557596838763</v>
      </c>
      <c r="N314" s="98">
        <v>23.851589252415952</v>
      </c>
      <c r="O314" s="98">
        <v>13.973193814771633</v>
      </c>
      <c r="P314" s="98">
        <v>4.3759875443964216</v>
      </c>
      <c r="Q314" s="98">
        <v>5.2231270038590552</v>
      </c>
      <c r="R314" s="98">
        <v>9.1725555662207618</v>
      </c>
      <c r="S314" s="98">
        <v>11.696120730117503</v>
      </c>
      <c r="T314" s="98">
        <v>19.116229696365917</v>
      </c>
      <c r="U314" s="98">
        <v>11.213298047776231</v>
      </c>
      <c r="V314" s="98">
        <v>7.5267644528082709</v>
      </c>
      <c r="W314" s="98">
        <v>1.6132727004474565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38.667321553474721</v>
      </c>
      <c r="D315" s="122">
        <v>35.173296831143972</v>
      </c>
      <c r="E315" s="122">
        <v>43.815081616479247</v>
      </c>
      <c r="F315" s="122">
        <v>50.825285163470056</v>
      </c>
      <c r="G315" s="122">
        <v>40.103570684632359</v>
      </c>
      <c r="H315" s="122">
        <v>23.488431210730305</v>
      </c>
      <c r="I315" s="122">
        <v>25.615458790869134</v>
      </c>
      <c r="J315" s="122">
        <v>53.423591305182462</v>
      </c>
      <c r="K315" s="122">
        <v>55.883144217856689</v>
      </c>
      <c r="L315" s="122">
        <v>49.926084822026873</v>
      </c>
      <c r="M315" s="122">
        <v>55.181710630231045</v>
      </c>
      <c r="N315" s="122">
        <v>54.616851296649877</v>
      </c>
      <c r="O315" s="122">
        <v>49.229744735519283</v>
      </c>
      <c r="P315" s="122">
        <v>52.884200465618591</v>
      </c>
      <c r="Q315" s="122">
        <v>36.198137590081885</v>
      </c>
      <c r="R315" s="122">
        <v>35.364209353226848</v>
      </c>
      <c r="S315" s="122">
        <v>31.128863890705944</v>
      </c>
      <c r="T315" s="122">
        <v>35.73648052873029</v>
      </c>
      <c r="U315" s="122">
        <v>26.665083772348336</v>
      </c>
      <c r="V315" s="122">
        <v>26.939958939305555</v>
      </c>
      <c r="W315" s="122">
        <v>14.779982945555156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29.894752598653753</v>
      </c>
      <c r="D316" s="98">
        <v>22.406526368966453</v>
      </c>
      <c r="E316" s="98">
        <v>25.815009438226163</v>
      </c>
      <c r="F316" s="98">
        <v>20.508636978264459</v>
      </c>
      <c r="G316" s="98">
        <v>40.034615637484791</v>
      </c>
      <c r="H316" s="98">
        <v>23.455619981592289</v>
      </c>
      <c r="I316" s="98">
        <v>25.540715319707427</v>
      </c>
      <c r="J316" s="98">
        <v>48.545027191927076</v>
      </c>
      <c r="K316" s="98">
        <v>53.627765177443131</v>
      </c>
      <c r="L316" s="98">
        <v>48.248806266026897</v>
      </c>
      <c r="M316" s="98">
        <v>40.756061782599282</v>
      </c>
      <c r="N316" s="98">
        <v>48.555495924402337</v>
      </c>
      <c r="O316" s="98">
        <v>48.950276944854785</v>
      </c>
      <c r="P316" s="98">
        <v>52.65723950688438</v>
      </c>
      <c r="Q316" s="98">
        <v>35.884351272145203</v>
      </c>
      <c r="R316" s="98">
        <v>35.149004311631685</v>
      </c>
      <c r="S316" s="98">
        <v>30.995052311798929</v>
      </c>
      <c r="T316" s="98">
        <v>31.958546065417568</v>
      </c>
      <c r="U316" s="98">
        <v>22.938978478542143</v>
      </c>
      <c r="V316" s="98">
        <v>25.025117862966304</v>
      </c>
      <c r="W316" s="98">
        <v>14.463374351939446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1.4481529548072801E-2</v>
      </c>
      <c r="D317" s="98">
        <v>7.2246589372053855E-3</v>
      </c>
      <c r="E317" s="98">
        <v>2.0195960695226205E-2</v>
      </c>
      <c r="F317" s="98">
        <v>1.3776006882541083E-3</v>
      </c>
      <c r="G317" s="98">
        <v>6.8955047147569476E-2</v>
      </c>
      <c r="H317" s="98">
        <v>3.2811229138016471E-2</v>
      </c>
      <c r="I317" s="98">
        <v>7.474347116170707E-2</v>
      </c>
      <c r="J317" s="98">
        <v>0.10810475243964632</v>
      </c>
      <c r="K317" s="98">
        <v>0.18844534301631155</v>
      </c>
      <c r="L317" s="98">
        <v>0.33872068828102792</v>
      </c>
      <c r="M317" s="98">
        <v>0</v>
      </c>
      <c r="N317" s="98">
        <v>0.24108032717973649</v>
      </c>
      <c r="O317" s="98">
        <v>0.27946779066449712</v>
      </c>
      <c r="P317" s="98">
        <v>0.22696095873421085</v>
      </c>
      <c r="Q317" s="98">
        <v>0.31378631793668338</v>
      </c>
      <c r="R317" s="98">
        <v>0.21520504159516041</v>
      </c>
      <c r="S317" s="98">
        <v>0.13381157890701467</v>
      </c>
      <c r="T317" s="98">
        <v>0.15099337030242496</v>
      </c>
      <c r="U317" s="98">
        <v>0.15332329090714691</v>
      </c>
      <c r="V317" s="98">
        <v>0.33120768916599175</v>
      </c>
      <c r="W317" s="98">
        <v>0.3166085936157092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2.2651153111733235E-3</v>
      </c>
      <c r="D318" s="101">
        <v>1.3288653171713936E-3</v>
      </c>
      <c r="E318" s="101">
        <v>3.1132225216457285E-3</v>
      </c>
      <c r="F318" s="101">
        <v>2.6541942707742597E-4</v>
      </c>
      <c r="G318" s="101">
        <v>1.1345200908359991E-2</v>
      </c>
      <c r="H318" s="101">
        <v>5.4822446038051368E-3</v>
      </c>
      <c r="I318" s="101">
        <v>1.2584957814556276E-2</v>
      </c>
      <c r="J318" s="101">
        <v>2.2852463148239584E-2</v>
      </c>
      <c r="K318" s="101">
        <v>3.3604653590087734E-2</v>
      </c>
      <c r="L318" s="101">
        <v>5.6160194919121442E-2</v>
      </c>
      <c r="M318" s="101">
        <v>0</v>
      </c>
      <c r="N318" s="101">
        <v>3.6459763862038246E-2</v>
      </c>
      <c r="O318" s="101">
        <v>4.2004574912179966E-2</v>
      </c>
      <c r="P318" s="101">
        <v>5.040099332148984E-2</v>
      </c>
      <c r="Q318" s="101">
        <v>5.069708163039343E-2</v>
      </c>
      <c r="R318" s="101">
        <v>3.3623025605295273E-2</v>
      </c>
      <c r="S318" s="101">
        <v>2.2235690188092752E-2</v>
      </c>
      <c r="T318" s="101">
        <v>2.2848803372310603E-2</v>
      </c>
      <c r="U318" s="101">
        <v>2.6287845110516687E-2</v>
      </c>
      <c r="V318" s="101">
        <v>5.317373039492522E-2</v>
      </c>
      <c r="W318" s="101">
        <v>6.1370870122967651E-2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1.2216414236899478E-2</v>
      </c>
      <c r="D319" s="104">
        <v>5.8957936200339919E-3</v>
      </c>
      <c r="E319" s="104">
        <v>1.7082738173580476E-2</v>
      </c>
      <c r="F319" s="104">
        <v>1.1121812611766823E-3</v>
      </c>
      <c r="G319" s="104">
        <v>5.7609846239209478E-2</v>
      </c>
      <c r="H319" s="104">
        <v>2.7328984534211335E-2</v>
      </c>
      <c r="I319" s="104">
        <v>6.21585133471508E-2</v>
      </c>
      <c r="J319" s="104">
        <v>8.5252289291406727E-2</v>
      </c>
      <c r="K319" s="104">
        <v>0.15484068942622381</v>
      </c>
      <c r="L319" s="104">
        <v>0.28256049336190647</v>
      </c>
      <c r="M319" s="104">
        <v>0</v>
      </c>
      <c r="N319" s="104">
        <v>0.20462056331769823</v>
      </c>
      <c r="O319" s="104">
        <v>0.23746321575231716</v>
      </c>
      <c r="P319" s="104">
        <v>0.17655996541272101</v>
      </c>
      <c r="Q319" s="104">
        <v>0.26308923630628994</v>
      </c>
      <c r="R319" s="104">
        <v>0.18158201598986512</v>
      </c>
      <c r="S319" s="104">
        <v>0.11157588871892192</v>
      </c>
      <c r="T319" s="104">
        <v>0.12814456693011436</v>
      </c>
      <c r="U319" s="104">
        <v>0.12703544579663023</v>
      </c>
      <c r="V319" s="104">
        <v>0.27803395877106651</v>
      </c>
      <c r="W319" s="104">
        <v>0.25523772349274154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8.5157499440302331</v>
      </c>
      <c r="D320" s="101">
        <v>12.391415049733128</v>
      </c>
      <c r="E320" s="101">
        <v>17.356814803482301</v>
      </c>
      <c r="F320" s="101">
        <v>29.353972908968949</v>
      </c>
      <c r="G320" s="101">
        <v>0</v>
      </c>
      <c r="H320" s="101">
        <v>0</v>
      </c>
      <c r="I320" s="101">
        <v>0</v>
      </c>
      <c r="J320" s="101">
        <v>3.2331863604839461</v>
      </c>
      <c r="K320" s="101">
        <v>1.4912252423095547</v>
      </c>
      <c r="L320" s="101">
        <v>0.70295935171650858</v>
      </c>
      <c r="M320" s="101">
        <v>12.968896481759241</v>
      </c>
      <c r="N320" s="101">
        <v>4.5173462573238545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2.414262436036164</v>
      </c>
      <c r="U320" s="101">
        <v>2.372024442836866</v>
      </c>
      <c r="V320" s="101">
        <v>0.9055415534401553</v>
      </c>
      <c r="W320" s="101">
        <v>0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0.24233748124266477</v>
      </c>
      <c r="D321" s="104">
        <v>0.36813075350718782</v>
      </c>
      <c r="E321" s="104">
        <v>0.62306141407555671</v>
      </c>
      <c r="F321" s="104">
        <v>0.9612976755483944</v>
      </c>
      <c r="G321" s="104">
        <v>0</v>
      </c>
      <c r="H321" s="104">
        <v>0</v>
      </c>
      <c r="I321" s="104">
        <v>0</v>
      </c>
      <c r="J321" s="104">
        <v>1.5372730003317951</v>
      </c>
      <c r="K321" s="104">
        <v>0.57570845508768909</v>
      </c>
      <c r="L321" s="104">
        <v>0.63559851600243922</v>
      </c>
      <c r="M321" s="104">
        <v>1.4567523658725232</v>
      </c>
      <c r="N321" s="104">
        <v>1.3029287877439473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1.2126786569741363</v>
      </c>
      <c r="U321" s="104">
        <v>1.2007575600621792</v>
      </c>
      <c r="V321" s="104">
        <v>0.67809183373310056</v>
      </c>
      <c r="W321" s="104">
        <v>0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3.7881299838210584E-2</v>
      </c>
      <c r="D322" s="98">
        <v>6.7729947546787503E-2</v>
      </c>
      <c r="E322" s="98">
        <v>9.5924730361283211E-2</v>
      </c>
      <c r="F322" s="98">
        <v>0.18535931320465143</v>
      </c>
      <c r="G322" s="98">
        <v>0</v>
      </c>
      <c r="H322" s="98">
        <v>0</v>
      </c>
      <c r="I322" s="98">
        <v>0</v>
      </c>
      <c r="J322" s="98">
        <v>0.32691502617634588</v>
      </c>
      <c r="K322" s="98">
        <v>0.10270517254514419</v>
      </c>
      <c r="L322" s="98">
        <v>0.10474356902165578</v>
      </c>
      <c r="M322" s="98">
        <v>0.28388591435903809</v>
      </c>
      <c r="N322" s="98">
        <v>0.19566830869176527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0.181943149203939</v>
      </c>
      <c r="U322" s="98">
        <v>0.20579455579758968</v>
      </c>
      <c r="V322" s="98">
        <v>0.1074237381893029</v>
      </c>
      <c r="W322" s="98">
        <v>0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0.20445618140445418</v>
      </c>
      <c r="D323" s="98">
        <v>0.30040080596040031</v>
      </c>
      <c r="E323" s="98">
        <v>0.52713668371427347</v>
      </c>
      <c r="F323" s="98">
        <v>0.77593836234374303</v>
      </c>
      <c r="G323" s="98">
        <v>0</v>
      </c>
      <c r="H323" s="98">
        <v>0</v>
      </c>
      <c r="I323" s="98">
        <v>0</v>
      </c>
      <c r="J323" s="98">
        <v>1.2103579741554493</v>
      </c>
      <c r="K323" s="98">
        <v>0.47300328254254492</v>
      </c>
      <c r="L323" s="98">
        <v>0.53085494698078339</v>
      </c>
      <c r="M323" s="98">
        <v>1.1728664515134852</v>
      </c>
      <c r="N323" s="98">
        <v>1.1072604790521821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1.0307355077701974</v>
      </c>
      <c r="U323" s="98">
        <v>0.99496300426458939</v>
      </c>
      <c r="V323" s="98">
        <v>0.57066809554379772</v>
      </c>
      <c r="W323" s="98">
        <v>0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20.528089644159408</v>
      </c>
      <c r="D324" s="122">
        <v>18.621886234196115</v>
      </c>
      <c r="E324" s="122">
        <v>23.308779911964155</v>
      </c>
      <c r="F324" s="122">
        <v>28.150771756282516</v>
      </c>
      <c r="G324" s="122">
        <v>21.813601275675225</v>
      </c>
      <c r="H324" s="122">
        <v>12.677225582246653</v>
      </c>
      <c r="I324" s="122">
        <v>12.586985635507739</v>
      </c>
      <c r="J324" s="122">
        <v>26.142213195101149</v>
      </c>
      <c r="K324" s="122">
        <v>26.539232236892857</v>
      </c>
      <c r="L324" s="122">
        <v>22.207764298173831</v>
      </c>
      <c r="M324" s="122">
        <v>24.065967978030606</v>
      </c>
      <c r="N324" s="122">
        <v>20.325631569689939</v>
      </c>
      <c r="O324" s="122">
        <v>19.437664525898899</v>
      </c>
      <c r="P324" s="122">
        <v>21.146103229350693</v>
      </c>
      <c r="Q324" s="122">
        <v>14.434833698686697</v>
      </c>
      <c r="R324" s="122">
        <v>14.203506411449272</v>
      </c>
      <c r="S324" s="122">
        <v>14.413934450297493</v>
      </c>
      <c r="T324" s="122">
        <v>16.292148677297014</v>
      </c>
      <c r="U324" s="122">
        <v>12.587174912406544</v>
      </c>
      <c r="V324" s="122">
        <v>13.627014202358344</v>
      </c>
      <c r="W324" s="122">
        <v>7.9715309010264779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17.329146700744275</v>
      </c>
      <c r="D325" s="98">
        <v>15.287855820770933</v>
      </c>
      <c r="E325" s="98">
        <v>17.596567143347453</v>
      </c>
      <c r="F325" s="98">
        <v>16.92136869398869</v>
      </c>
      <c r="G325" s="98">
        <v>20.954659793129622</v>
      </c>
      <c r="H325" s="98">
        <v>8.1363882549935198</v>
      </c>
      <c r="I325" s="98">
        <v>10.458244292203062</v>
      </c>
      <c r="J325" s="98">
        <v>20.359490697830342</v>
      </c>
      <c r="K325" s="98">
        <v>26.136312481249426</v>
      </c>
      <c r="L325" s="98">
        <v>22.002230250335447</v>
      </c>
      <c r="M325" s="98">
        <v>20.727379316766136</v>
      </c>
      <c r="N325" s="98">
        <v>19.515928318662763</v>
      </c>
      <c r="O325" s="98">
        <v>17.75283402709098</v>
      </c>
      <c r="P325" s="98">
        <v>17.836561251144168</v>
      </c>
      <c r="Q325" s="98">
        <v>13.606240486750147</v>
      </c>
      <c r="R325" s="98">
        <v>12.95477376496842</v>
      </c>
      <c r="S325" s="98">
        <v>14.292498828493846</v>
      </c>
      <c r="T325" s="98">
        <v>15.601921137737179</v>
      </c>
      <c r="U325" s="98">
        <v>11.533402546741414</v>
      </c>
      <c r="V325" s="98">
        <v>13.335403074648585</v>
      </c>
      <c r="W325" s="98">
        <v>7.7631103795668164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3.1989429434151351</v>
      </c>
      <c r="D326" s="33">
        <v>3.3340304134251832</v>
      </c>
      <c r="E326" s="33">
        <v>5.7122127686167019</v>
      </c>
      <c r="F326" s="33">
        <v>11.229403062293825</v>
      </c>
      <c r="G326" s="33">
        <v>0.85894148254560321</v>
      </c>
      <c r="H326" s="33">
        <v>4.5408373272531328</v>
      </c>
      <c r="I326" s="33">
        <v>2.1287413433046773</v>
      </c>
      <c r="J326" s="33">
        <v>5.7827224972708082</v>
      </c>
      <c r="K326" s="33">
        <v>0.40291975564343219</v>
      </c>
      <c r="L326" s="33">
        <v>0.20553404783838569</v>
      </c>
      <c r="M326" s="33">
        <v>3.3385886612644686</v>
      </c>
      <c r="N326" s="33">
        <v>0.80970325102717544</v>
      </c>
      <c r="O326" s="33">
        <v>1.6848304988079206</v>
      </c>
      <c r="P326" s="33">
        <v>3.3095419782065232</v>
      </c>
      <c r="Q326" s="33">
        <v>0.82859321193655044</v>
      </c>
      <c r="R326" s="33">
        <v>1.2487326464808508</v>
      </c>
      <c r="S326" s="33">
        <v>0.12143562180364696</v>
      </c>
      <c r="T326" s="33">
        <v>0.69022753955983684</v>
      </c>
      <c r="U326" s="33">
        <v>1.0537723656651299</v>
      </c>
      <c r="V326" s="33">
        <v>0.29161112770975939</v>
      </c>
      <c r="W326" s="33">
        <v>0.20842052145966192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0.61381676369914517</v>
      </c>
      <c r="D328" s="119">
        <f t="shared" si="143"/>
        <v>0.63691393852960909</v>
      </c>
      <c r="E328" s="119">
        <f t="shared" si="143"/>
        <v>0.6905666311301063</v>
      </c>
      <c r="F328" s="119">
        <f t="shared" si="143"/>
        <v>0.64483532716948555</v>
      </c>
      <c r="G328" s="119">
        <f t="shared" si="143"/>
        <v>0.64197516312736735</v>
      </c>
      <c r="H328" s="119">
        <f t="shared" si="143"/>
        <v>0.66095462861943699</v>
      </c>
      <c r="I328" s="119">
        <f t="shared" si="143"/>
        <v>0.67042908519017219</v>
      </c>
      <c r="J328" s="119">
        <f t="shared" si="143"/>
        <v>0.6908690108862392</v>
      </c>
      <c r="K328" s="119">
        <f t="shared" si="143"/>
        <v>0.68792694938921473</v>
      </c>
      <c r="L328" s="119">
        <f t="shared" si="143"/>
        <v>0.68080365484269956</v>
      </c>
      <c r="M328" s="119">
        <f t="shared" si="143"/>
        <v>0.6963589833268119</v>
      </c>
      <c r="N328" s="119">
        <f t="shared" si="143"/>
        <v>0.73095155497491737</v>
      </c>
      <c r="O328" s="119">
        <f t="shared" si="143"/>
        <v>0.73795847413316129</v>
      </c>
      <c r="P328" s="119">
        <f t="shared" si="143"/>
        <v>0.74310784000504393</v>
      </c>
      <c r="Q328" s="119">
        <f t="shared" si="143"/>
        <v>0.76566736040917716</v>
      </c>
      <c r="R328" s="119">
        <f t="shared" ref="R328:V328" si="144">IF(R309=0,"",R309/R290)</f>
        <v>0.78801719691945682</v>
      </c>
      <c r="S328" s="119">
        <f t="shared" si="144"/>
        <v>0.80486066096382147</v>
      </c>
      <c r="T328" s="119">
        <f t="shared" si="144"/>
        <v>0.83108411365750567</v>
      </c>
      <c r="U328" s="119">
        <f t="shared" si="144"/>
        <v>0.82712993182914063</v>
      </c>
      <c r="V328" s="119">
        <f t="shared" si="144"/>
        <v>0.81550807552254001</v>
      </c>
      <c r="W328" s="119">
        <f t="shared" ref="W328" si="145">IF(W309=0,"",W309/W290)</f>
        <v>0.798730559616744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0.59661458927274502</v>
      </c>
      <c r="D329" s="124">
        <f t="shared" si="146"/>
        <v>0.60549884103118545</v>
      </c>
      <c r="E329" s="124">
        <f t="shared" si="146"/>
        <v>0.61389776002102203</v>
      </c>
      <c r="F329" s="124">
        <f t="shared" si="146"/>
        <v>0.6230414625945303</v>
      </c>
      <c r="G329" s="124">
        <f t="shared" si="146"/>
        <v>0.6318019962847472</v>
      </c>
      <c r="H329" s="124">
        <f t="shared" si="146"/>
        <v>0.64045762043137644</v>
      </c>
      <c r="I329" s="124">
        <f t="shared" si="146"/>
        <v>0.64914824955804318</v>
      </c>
      <c r="J329" s="124">
        <f t="shared" si="146"/>
        <v>0.65787109849075354</v>
      </c>
      <c r="K329" s="124">
        <f t="shared" si="146"/>
        <v>0.66696128883041117</v>
      </c>
      <c r="L329" s="124">
        <f t="shared" si="146"/>
        <v>0.67646829518273699</v>
      </c>
      <c r="M329" s="124">
        <f t="shared" si="146"/>
        <v>0.68845240865271329</v>
      </c>
      <c r="N329" s="124">
        <f t="shared" si="146"/>
        <v>0.70359954208415809</v>
      </c>
      <c r="O329" s="124">
        <f t="shared" si="146"/>
        <v>0.72313165802221924</v>
      </c>
      <c r="P329" s="124">
        <f t="shared" si="146"/>
        <v>0.74462432356835151</v>
      </c>
      <c r="Q329" s="124">
        <f t="shared" si="146"/>
        <v>0.76242841178073717</v>
      </c>
      <c r="R329" s="124">
        <f t="shared" ref="R329:V329" si="147">IF(R310=0,"",R310/R291)</f>
        <v>0.77280049774977888</v>
      </c>
      <c r="S329" s="124">
        <f t="shared" si="147"/>
        <v>0.78083875432822059</v>
      </c>
      <c r="T329" s="124">
        <f t="shared" si="147"/>
        <v>0.78728783280291492</v>
      </c>
      <c r="U329" s="124">
        <f t="shared" si="147"/>
        <v>0.79276318502335685</v>
      </c>
      <c r="V329" s="124">
        <f t="shared" si="147"/>
        <v>0.79753833163429499</v>
      </c>
      <c r="W329" s="124">
        <f t="shared" ref="W329" si="148">IF(W310=0,"",W310/W291)</f>
        <v>0.80085524933590224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0.59063271203646217</v>
      </c>
      <c r="D330" s="111">
        <f t="shared" si="149"/>
        <v>0.59963250518167144</v>
      </c>
      <c r="E330" s="111">
        <f t="shared" si="149"/>
        <v>0.60863626742957322</v>
      </c>
      <c r="F330" s="111">
        <f t="shared" si="149"/>
        <v>0.61752912874288413</v>
      </c>
      <c r="G330" s="111">
        <f t="shared" si="149"/>
        <v>0.62641703438948348</v>
      </c>
      <c r="H330" s="111">
        <f t="shared" si="149"/>
        <v>0.63528811708326749</v>
      </c>
      <c r="I330" s="111">
        <f t="shared" si="149"/>
        <v>0.64416959437006605</v>
      </c>
      <c r="J330" s="111">
        <f t="shared" si="149"/>
        <v>0.6531704224587439</v>
      </c>
      <c r="K330" s="111">
        <f t="shared" si="149"/>
        <v>0.66238463347384668</v>
      </c>
      <c r="L330" s="111">
        <f t="shared" si="149"/>
        <v>0.67183982322541103</v>
      </c>
      <c r="M330" s="111">
        <f t="shared" si="149"/>
        <v>0.68393956250320986</v>
      </c>
      <c r="N330" s="111">
        <f t="shared" si="149"/>
        <v>0.69947963819812609</v>
      </c>
      <c r="O330" s="111">
        <f t="shared" si="149"/>
        <v>0.71892404706426483</v>
      </c>
      <c r="P330" s="111">
        <f t="shared" si="149"/>
        <v>0.74053722241820386</v>
      </c>
      <c r="Q330" s="111">
        <f t="shared" si="149"/>
        <v>0.75889647799337812</v>
      </c>
      <c r="R330" s="111">
        <f t="shared" ref="R330:V330" si="150">IF(R311=0,"",R311/R292)</f>
        <v>0.7693896364591859</v>
      </c>
      <c r="S330" s="111">
        <f t="shared" si="150"/>
        <v>0.77754277592094256</v>
      </c>
      <c r="T330" s="111">
        <f t="shared" si="150"/>
        <v>0.78409875253462358</v>
      </c>
      <c r="U330" s="111">
        <f t="shared" si="150"/>
        <v>0.78961747117498737</v>
      </c>
      <c r="V330" s="111">
        <f t="shared" si="150"/>
        <v>0.79446446529393566</v>
      </c>
      <c r="W330" s="111">
        <f t="shared" ref="W330" si="151">IF(W311=0,"",W311/W292)</f>
        <v>0.79792425073856244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2.3024124972365234</v>
      </c>
      <c r="D332" s="124">
        <f t="shared" si="155"/>
        <v>2.3787747391172722</v>
      </c>
      <c r="E332" s="124">
        <f t="shared" si="155"/>
        <v>2.4559432611178993</v>
      </c>
      <c r="F332" s="124">
        <f t="shared" si="155"/>
        <v>2.5331946598946562</v>
      </c>
      <c r="G332" s="124">
        <f t="shared" si="155"/>
        <v>2.6111801381342628</v>
      </c>
      <c r="H332" s="124">
        <f t="shared" si="155"/>
        <v>2.6898157649043779</v>
      </c>
      <c r="I332" s="124">
        <f t="shared" si="155"/>
        <v>2.7692575977758453</v>
      </c>
      <c r="J332" s="124">
        <f t="shared" si="155"/>
        <v>2.8501547656521535</v>
      </c>
      <c r="K332" s="124">
        <f t="shared" si="155"/>
        <v>2.9330530699776549</v>
      </c>
      <c r="L332" s="124">
        <f t="shared" si="155"/>
        <v>3.0180874569634555</v>
      </c>
      <c r="M332" s="124">
        <f t="shared" si="155"/>
        <v>3.1196530195284069</v>
      </c>
      <c r="N332" s="124">
        <f t="shared" si="155"/>
        <v>3.2424606963943838</v>
      </c>
      <c r="O332" s="124">
        <f t="shared" si="155"/>
        <v>3.3891149197225214</v>
      </c>
      <c r="P332" s="124">
        <f t="shared" si="155"/>
        <v>3.5481582670030907</v>
      </c>
      <c r="Q332" s="124">
        <f t="shared" si="155"/>
        <v>3.6848375091445056</v>
      </c>
      <c r="R332" s="124">
        <f t="shared" ref="R332:V332" si="156">IF(R313=0,"",R313/R294)</f>
        <v>3.770584354723868</v>
      </c>
      <c r="S332" s="124">
        <f t="shared" si="156"/>
        <v>3.8388346336861199</v>
      </c>
      <c r="T332" s="124">
        <f t="shared" si="156"/>
        <v>3.8958603398526321</v>
      </c>
      <c r="U332" s="124">
        <f t="shared" si="156"/>
        <v>3.9477749294146571</v>
      </c>
      <c r="V332" s="124">
        <f t="shared" si="156"/>
        <v>4.0007075325430037</v>
      </c>
      <c r="W332" s="124">
        <f t="shared" ref="W332" si="157">IF(W313=0,"",W313/W294)</f>
        <v>4.0525292903981009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2.3024124972365234</v>
      </c>
      <c r="D333" s="111">
        <f t="shared" si="158"/>
        <v>2.3787747391172722</v>
      </c>
      <c r="E333" s="111">
        <f t="shared" si="158"/>
        <v>2.4559432611178993</v>
      </c>
      <c r="F333" s="111">
        <f t="shared" si="158"/>
        <v>2.5331946598946562</v>
      </c>
      <c r="G333" s="111">
        <f t="shared" si="158"/>
        <v>2.6111801381342628</v>
      </c>
      <c r="H333" s="111">
        <f t="shared" si="158"/>
        <v>2.6898157649043779</v>
      </c>
      <c r="I333" s="111">
        <f t="shared" si="158"/>
        <v>2.7692575977758453</v>
      </c>
      <c r="J333" s="111">
        <f t="shared" si="158"/>
        <v>2.8501547656521535</v>
      </c>
      <c r="K333" s="111">
        <f t="shared" si="158"/>
        <v>2.9330530699776549</v>
      </c>
      <c r="L333" s="111">
        <f t="shared" si="158"/>
        <v>3.0180874569634555</v>
      </c>
      <c r="M333" s="111">
        <f t="shared" si="158"/>
        <v>3.1196530195284069</v>
      </c>
      <c r="N333" s="111">
        <f t="shared" si="158"/>
        <v>3.2424606963943838</v>
      </c>
      <c r="O333" s="111">
        <f t="shared" si="158"/>
        <v>3.3891149197225214</v>
      </c>
      <c r="P333" s="111">
        <f t="shared" si="158"/>
        <v>3.5481582670030907</v>
      </c>
      <c r="Q333" s="111">
        <f t="shared" si="158"/>
        <v>3.6848375091445056</v>
      </c>
      <c r="R333" s="111">
        <f t="shared" ref="R333:V333" si="159">IF(R314=0,"",R314/R295)</f>
        <v>3.770584354723868</v>
      </c>
      <c r="S333" s="111">
        <f t="shared" si="159"/>
        <v>3.8388346336861199</v>
      </c>
      <c r="T333" s="111">
        <f t="shared" si="159"/>
        <v>3.8958603398526321</v>
      </c>
      <c r="U333" s="111">
        <f t="shared" si="159"/>
        <v>3.9477749294146571</v>
      </c>
      <c r="V333" s="111">
        <f t="shared" si="159"/>
        <v>4.0007075325430037</v>
      </c>
      <c r="W333" s="111">
        <f t="shared" ref="W333" si="160">IF(W314=0,"",W314/W295)</f>
        <v>4.0525292903981009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0.59654226525134191</v>
      </c>
      <c r="D334" s="124">
        <f t="shared" si="161"/>
        <v>0.6111522845178653</v>
      </c>
      <c r="E334" s="124">
        <f t="shared" si="161"/>
        <v>0.61961221815626732</v>
      </c>
      <c r="F334" s="124">
        <f t="shared" si="161"/>
        <v>0.63565744860275908</v>
      </c>
      <c r="G334" s="124">
        <f t="shared" si="161"/>
        <v>0.60592575569286855</v>
      </c>
      <c r="H334" s="124">
        <f t="shared" si="161"/>
        <v>0.61262404140929294</v>
      </c>
      <c r="I334" s="124">
        <f t="shared" si="161"/>
        <v>0.61994088992249574</v>
      </c>
      <c r="J334" s="124">
        <f t="shared" si="161"/>
        <v>0.6349336467606852</v>
      </c>
      <c r="K334" s="124">
        <f t="shared" si="161"/>
        <v>0.63834808343703364</v>
      </c>
      <c r="L334" s="124">
        <f t="shared" si="161"/>
        <v>0.64770967750189834</v>
      </c>
      <c r="M334" s="124">
        <f t="shared" si="161"/>
        <v>0.66534617080698411</v>
      </c>
      <c r="N334" s="124">
        <f t="shared" si="161"/>
        <v>0.68111404713575197</v>
      </c>
      <c r="O334" s="124">
        <f t="shared" si="161"/>
        <v>0.70168290973323766</v>
      </c>
      <c r="P334" s="124">
        <f t="shared" si="161"/>
        <v>0.73069555292834176</v>
      </c>
      <c r="Q334" s="124">
        <f t="shared" si="161"/>
        <v>0.75747597636167396</v>
      </c>
      <c r="R334" s="124">
        <f t="shared" ref="R334:V334" si="162">IF(R315=0,"",R315/R296)</f>
        <v>0.77419367105782688</v>
      </c>
      <c r="S334" s="124">
        <f t="shared" si="162"/>
        <v>0.78954627456516857</v>
      </c>
      <c r="T334" s="124">
        <f t="shared" si="162"/>
        <v>0.8034386508938931</v>
      </c>
      <c r="U334" s="124">
        <f t="shared" si="162"/>
        <v>0.8143162468829227</v>
      </c>
      <c r="V334" s="124">
        <f t="shared" si="162"/>
        <v>0.82479595792872396</v>
      </c>
      <c r="W334" s="124">
        <f t="shared" ref="W334" si="163">IF(W315=0,"",W315/W296)</f>
        <v>0.82948827800178559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0.58044058614538618</v>
      </c>
      <c r="D335" s="111">
        <f t="shared" si="164"/>
        <v>0.58644670566809043</v>
      </c>
      <c r="E335" s="111">
        <f t="shared" si="164"/>
        <v>0.59271250980921752</v>
      </c>
      <c r="F335" s="111">
        <f t="shared" si="164"/>
        <v>0.5990289601158586</v>
      </c>
      <c r="G335" s="111">
        <f t="shared" si="164"/>
        <v>0.60558244342309431</v>
      </c>
      <c r="H335" s="111">
        <f t="shared" si="164"/>
        <v>0.61234772552211469</v>
      </c>
      <c r="I335" s="111">
        <f t="shared" si="164"/>
        <v>0.61936828677337818</v>
      </c>
      <c r="J335" s="111">
        <f t="shared" si="164"/>
        <v>0.62682785882534886</v>
      </c>
      <c r="K335" s="111">
        <f t="shared" si="164"/>
        <v>0.63487964600366242</v>
      </c>
      <c r="L335" s="111">
        <f t="shared" si="164"/>
        <v>0.64355937017848175</v>
      </c>
      <c r="M335" s="111">
        <f t="shared" si="164"/>
        <v>0.65668534164625569</v>
      </c>
      <c r="N335" s="111">
        <f t="shared" si="164"/>
        <v>0.67543287350583103</v>
      </c>
      <c r="O335" s="111">
        <f t="shared" si="164"/>
        <v>0.70066979132089857</v>
      </c>
      <c r="P335" s="111">
        <f t="shared" si="164"/>
        <v>0.7300369751965452</v>
      </c>
      <c r="Q335" s="111">
        <f t="shared" si="164"/>
        <v>0.75613340297071441</v>
      </c>
      <c r="R335" s="111">
        <f t="shared" ref="R335:V335" si="165">IF(R316=0,"",R316/R297)</f>
        <v>0.77329246427124221</v>
      </c>
      <c r="S335" s="111">
        <f t="shared" si="165"/>
        <v>0.78894900266681522</v>
      </c>
      <c r="T335" s="111">
        <f t="shared" si="165"/>
        <v>0.8026965760993543</v>
      </c>
      <c r="U335" s="111">
        <f t="shared" si="165"/>
        <v>0.81408233723036583</v>
      </c>
      <c r="V335" s="111">
        <f t="shared" si="165"/>
        <v>0.8226093562254535</v>
      </c>
      <c r="W335" s="111">
        <f t="shared" ref="W335" si="166">IF(W316=0,"",W316/W297)</f>
        <v>0.8270102769521408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0.89842361812449045</v>
      </c>
      <c r="D336" s="111">
        <f t="shared" si="167"/>
        <v>0.88518453980285816</v>
      </c>
      <c r="E336" s="111">
        <f t="shared" si="167"/>
        <v>0.90421962106826004</v>
      </c>
      <c r="F336" s="111">
        <f t="shared" si="167"/>
        <v>0.88576642731012512</v>
      </c>
      <c r="G336" s="111">
        <f t="shared" si="167"/>
        <v>0.90321254815442731</v>
      </c>
      <c r="H336" s="111">
        <f t="shared" si="167"/>
        <v>0.90434368494443285</v>
      </c>
      <c r="I336" s="111">
        <f t="shared" si="167"/>
        <v>0.90622823404854347</v>
      </c>
      <c r="J336" s="111">
        <f t="shared" si="167"/>
        <v>0.88821872028770199</v>
      </c>
      <c r="K336" s="111">
        <f t="shared" si="167"/>
        <v>0.90698387962378713</v>
      </c>
      <c r="L336" s="111">
        <f t="shared" si="167"/>
        <v>0.91589334321549976</v>
      </c>
      <c r="M336" s="111" t="str">
        <f t="shared" si="167"/>
        <v/>
      </c>
      <c r="N336" s="111">
        <f t="shared" si="167"/>
        <v>0.93225036236114878</v>
      </c>
      <c r="O336" s="111">
        <f t="shared" si="167"/>
        <v>0.93966425316746027</v>
      </c>
      <c r="P336" s="111">
        <f t="shared" si="167"/>
        <v>0.92411218255793082</v>
      </c>
      <c r="Q336" s="111">
        <f t="shared" si="167"/>
        <v>0.95047293353056361</v>
      </c>
      <c r="R336" s="111">
        <f t="shared" ref="R336:V336" si="168">IF(R317=0,"",R317/R298)</f>
        <v>0.95620181709126972</v>
      </c>
      <c r="S336" s="111">
        <f t="shared" si="168"/>
        <v>0.95743949852214494</v>
      </c>
      <c r="T336" s="111">
        <f t="shared" si="168"/>
        <v>0.96413851855203725</v>
      </c>
      <c r="U336" s="111">
        <f t="shared" si="168"/>
        <v>0.96231934945752162</v>
      </c>
      <c r="V336" s="111">
        <f t="shared" si="168"/>
        <v>0.96653793878216832</v>
      </c>
      <c r="W336" s="111">
        <f t="shared" ref="W336" si="169">IF(W317=0,"",W317/W298)</f>
        <v>0.96103383568418632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>
        <f t="shared" ref="C337:Q337" si="170">IF(C318=0,"",C318/C299)</f>
        <v>0.58044058614538618</v>
      </c>
      <c r="D337" s="112">
        <f t="shared" si="170"/>
        <v>0.58644670566809043</v>
      </c>
      <c r="E337" s="112">
        <f t="shared" si="170"/>
        <v>0.59271250980921752</v>
      </c>
      <c r="F337" s="112">
        <f t="shared" si="170"/>
        <v>0.5990289601158586</v>
      </c>
      <c r="G337" s="112">
        <f t="shared" si="170"/>
        <v>0.60558244342309431</v>
      </c>
      <c r="H337" s="112">
        <f t="shared" si="170"/>
        <v>0.61234772552211469</v>
      </c>
      <c r="I337" s="112">
        <f t="shared" si="170"/>
        <v>0.61936828677337818</v>
      </c>
      <c r="J337" s="112">
        <f t="shared" si="170"/>
        <v>0.62682785882534886</v>
      </c>
      <c r="K337" s="112">
        <f t="shared" si="170"/>
        <v>0.63487964600366242</v>
      </c>
      <c r="L337" s="112">
        <f t="shared" si="170"/>
        <v>0.64355937017848175</v>
      </c>
      <c r="M337" s="112" t="str">
        <f t="shared" si="170"/>
        <v/>
      </c>
      <c r="N337" s="112">
        <f t="shared" si="170"/>
        <v>0.67543287350583103</v>
      </c>
      <c r="O337" s="112">
        <f t="shared" si="170"/>
        <v>0.70066979132089857</v>
      </c>
      <c r="P337" s="112">
        <f t="shared" si="170"/>
        <v>0.7300369751965452</v>
      </c>
      <c r="Q337" s="112">
        <f t="shared" si="170"/>
        <v>0.7561334029707143</v>
      </c>
      <c r="R337" s="112">
        <f t="shared" ref="R337:V337" si="171">IF(R318=0,"",R318/R299)</f>
        <v>0.77329246427124221</v>
      </c>
      <c r="S337" s="112">
        <f t="shared" si="171"/>
        <v>0.78894900266681522</v>
      </c>
      <c r="T337" s="112">
        <f t="shared" si="171"/>
        <v>0.8026965760993543</v>
      </c>
      <c r="U337" s="112">
        <f t="shared" si="171"/>
        <v>0.81408233723036583</v>
      </c>
      <c r="V337" s="112">
        <f t="shared" si="171"/>
        <v>0.8226093562254535</v>
      </c>
      <c r="W337" s="112">
        <f t="shared" ref="W337" si="172">IF(W318=0,"",W318/W299)</f>
        <v>0.8270102769521408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 t="str">
        <f t="shared" si="173"/>
        <v/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0.65320060407248692</v>
      </c>
      <c r="D339" s="112">
        <f t="shared" si="176"/>
        <v>0.65448387182090761</v>
      </c>
      <c r="E339" s="112">
        <f t="shared" si="176"/>
        <v>0.65586584100745926</v>
      </c>
      <c r="F339" s="112">
        <f t="shared" si="176"/>
        <v>0.65726108527037075</v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>
        <f t="shared" si="176"/>
        <v>0.66384923672792207</v>
      </c>
      <c r="K339" s="112">
        <f t="shared" si="176"/>
        <v>0.66596498022580497</v>
      </c>
      <c r="L339" s="112">
        <f t="shared" si="176"/>
        <v>0.66836359470756401</v>
      </c>
      <c r="M339" s="112">
        <f t="shared" si="176"/>
        <v>0.67270710844026238</v>
      </c>
      <c r="N339" s="112">
        <f t="shared" si="176"/>
        <v>0.67972579167377889</v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>
        <f t="shared" si="177"/>
        <v>0.74644614778523666</v>
      </c>
      <c r="U339" s="112">
        <f t="shared" si="177"/>
        <v>0.75521375293788473</v>
      </c>
      <c r="V339" s="112">
        <f t="shared" si="177"/>
        <v>0.76300427888130384</v>
      </c>
      <c r="W339" s="112" t="str">
        <f t="shared" ref="W339" si="178">IF(W320=0,"",W320/W301)</f>
        <v/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0.92336788642215517</v>
      </c>
      <c r="D340" s="113">
        <f t="shared" si="179"/>
        <v>0.91147001305626107</v>
      </c>
      <c r="E340" s="113">
        <f t="shared" si="179"/>
        <v>0.92525630644722145</v>
      </c>
      <c r="F340" s="113">
        <f t="shared" si="179"/>
        <v>0.90863660185239548</v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>
        <f t="shared" si="179"/>
        <v>0.90278508514280431</v>
      </c>
      <c r="K340" s="113">
        <f t="shared" si="179"/>
        <v>0.91786832162918441</v>
      </c>
      <c r="L340" s="113">
        <f t="shared" si="179"/>
        <v>0.92441093385978301</v>
      </c>
      <c r="M340" s="113">
        <f t="shared" si="179"/>
        <v>0.91339785371378501</v>
      </c>
      <c r="N340" s="113">
        <f t="shared" si="179"/>
        <v>0.93391606795550397</v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>
        <f t="shared" si="180"/>
        <v>0.95150756939555836</v>
      </c>
      <c r="U340" s="113">
        <f t="shared" si="180"/>
        <v>0.94737207410723689</v>
      </c>
      <c r="V340" s="113">
        <f t="shared" si="180"/>
        <v>0.95310093607341784</v>
      </c>
      <c r="W340" s="113" t="str">
        <f t="shared" ref="W340" si="181">IF(W321=0,"",W321/W302)</f>
        <v/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0.65320060407248692</v>
      </c>
      <c r="D341" s="111">
        <f t="shared" si="182"/>
        <v>0.6544838718209075</v>
      </c>
      <c r="E341" s="111">
        <f t="shared" si="182"/>
        <v>0.65586584100745937</v>
      </c>
      <c r="F341" s="111">
        <f t="shared" si="182"/>
        <v>0.65726108527037075</v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>
        <f t="shared" si="182"/>
        <v>0.66384923672792207</v>
      </c>
      <c r="K341" s="111">
        <f t="shared" si="182"/>
        <v>0.66596498022580497</v>
      </c>
      <c r="L341" s="111">
        <f t="shared" si="182"/>
        <v>0.66836359470756401</v>
      </c>
      <c r="M341" s="111">
        <f t="shared" si="182"/>
        <v>0.67270710844026227</v>
      </c>
      <c r="N341" s="111">
        <f t="shared" si="182"/>
        <v>0.67972579167377889</v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>
        <f t="shared" si="183"/>
        <v>0.74644614778523666</v>
      </c>
      <c r="U341" s="111">
        <f t="shared" si="183"/>
        <v>0.75521375293788484</v>
      </c>
      <c r="V341" s="111">
        <f t="shared" si="183"/>
        <v>0.76300427888130384</v>
      </c>
      <c r="W341" s="111" t="str">
        <f t="shared" ref="W341" si="184">IF(W322=0,"",W322/W303)</f>
        <v/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 t="str">
        <f t="shared" ref="W342" si="187">IF(W323=0,"",W323/W304)</f>
        <v/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0.64416850546352611</v>
      </c>
      <c r="D343" s="124">
        <f t="shared" si="188"/>
        <v>0.64755138347477537</v>
      </c>
      <c r="E343" s="124">
        <f t="shared" si="188"/>
        <v>0.65681535823678971</v>
      </c>
      <c r="F343" s="124">
        <f t="shared" si="188"/>
        <v>0.67912890767104672</v>
      </c>
      <c r="G343" s="124">
        <f t="shared" si="188"/>
        <v>0.63028767222575233</v>
      </c>
      <c r="H343" s="124">
        <f t="shared" si="188"/>
        <v>0.67426094361725875</v>
      </c>
      <c r="I343" s="124">
        <f t="shared" si="188"/>
        <v>0.64796571324438834</v>
      </c>
      <c r="J343" s="124">
        <f t="shared" si="188"/>
        <v>0.65555485284498094</v>
      </c>
      <c r="K343" s="124">
        <f t="shared" si="188"/>
        <v>0.62803661756252949</v>
      </c>
      <c r="L343" s="124">
        <f t="shared" si="188"/>
        <v>0.62745219063086233</v>
      </c>
      <c r="M343" s="124">
        <f t="shared" si="188"/>
        <v>0.64515028553667586</v>
      </c>
      <c r="N343" s="124">
        <f t="shared" si="188"/>
        <v>0.63171283834296932</v>
      </c>
      <c r="O343" s="124">
        <f t="shared" si="188"/>
        <v>0.63840350473851093</v>
      </c>
      <c r="P343" s="124">
        <f t="shared" si="188"/>
        <v>0.64907461818740375</v>
      </c>
      <c r="Q343" s="124">
        <f t="shared" si="188"/>
        <v>0.63476143252836215</v>
      </c>
      <c r="R343" s="124">
        <f t="shared" ref="R343:V343" si="189">IF(R324=0,"",R324/R305)</f>
        <v>0.64045563759173252</v>
      </c>
      <c r="S343" s="124">
        <f t="shared" si="189"/>
        <v>0.62923035853774723</v>
      </c>
      <c r="T343" s="124">
        <f t="shared" si="189"/>
        <v>0.63608825097087329</v>
      </c>
      <c r="U343" s="124">
        <f t="shared" si="189"/>
        <v>0.64488529020332175</v>
      </c>
      <c r="V343" s="124">
        <f t="shared" si="189"/>
        <v>0.63509627096036858</v>
      </c>
      <c r="W343" s="124">
        <f t="shared" ref="W343" si="190">IF(W324=0,"",W324/W305)</f>
        <v>0.63705785237719159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0.62449784804910802</v>
      </c>
      <c r="D344" s="111">
        <f t="shared" si="191"/>
        <v>0.62470358006285887</v>
      </c>
      <c r="E344" s="111">
        <f t="shared" si="191"/>
        <v>0.62490641062823804</v>
      </c>
      <c r="F344" s="111">
        <f t="shared" si="191"/>
        <v>0.6251088455415662</v>
      </c>
      <c r="G344" s="111">
        <f t="shared" si="191"/>
        <v>0.62530860839160429</v>
      </c>
      <c r="H344" s="111">
        <f t="shared" si="191"/>
        <v>0.62550597778210781</v>
      </c>
      <c r="I344" s="111">
        <f t="shared" si="191"/>
        <v>0.62570039280528056</v>
      </c>
      <c r="J344" s="111">
        <f t="shared" si="191"/>
        <v>0.62588955561986559</v>
      </c>
      <c r="K344" s="111">
        <f t="shared" si="191"/>
        <v>0.62607151245639003</v>
      </c>
      <c r="L344" s="111">
        <f t="shared" si="191"/>
        <v>0.62624574060141935</v>
      </c>
      <c r="M344" s="111">
        <f t="shared" si="191"/>
        <v>0.62633949841078906</v>
      </c>
      <c r="N344" s="111">
        <f t="shared" si="191"/>
        <v>0.62633949841078906</v>
      </c>
      <c r="O344" s="111">
        <f t="shared" si="191"/>
        <v>0.62633949841078906</v>
      </c>
      <c r="P344" s="111">
        <f t="shared" si="191"/>
        <v>0.62633949841078906</v>
      </c>
      <c r="Q344" s="111">
        <f t="shared" si="191"/>
        <v>0.62633949841078906</v>
      </c>
      <c r="R344" s="111">
        <f t="shared" ref="R344:V344" si="192">IF(R325=0,"",R325/R306)</f>
        <v>0.6269318319803413</v>
      </c>
      <c r="S344" s="111">
        <f t="shared" si="192"/>
        <v>0.62790043157411435</v>
      </c>
      <c r="T344" s="111">
        <f t="shared" si="192"/>
        <v>0.62903046443351551</v>
      </c>
      <c r="U344" s="111">
        <f t="shared" si="192"/>
        <v>0.63020085560932404</v>
      </c>
      <c r="V344" s="111">
        <f t="shared" si="192"/>
        <v>0.63129053015231806</v>
      </c>
      <c r="W344" s="111">
        <f t="shared" ref="W344" si="193">IF(W325=0,"",W325/W306)</f>
        <v>0.63229948806249736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0.77669735906661197</v>
      </c>
      <c r="D345" s="45">
        <f t="shared" si="194"/>
        <v>0.778031617041125</v>
      </c>
      <c r="E345" s="45">
        <f t="shared" si="194"/>
        <v>0.77941521264153846</v>
      </c>
      <c r="F345" s="45">
        <f t="shared" si="194"/>
        <v>0.78080553610002923</v>
      </c>
      <c r="G345" s="45">
        <f t="shared" si="194"/>
        <v>0.78224129660998232</v>
      </c>
      <c r="H345" s="45">
        <f t="shared" si="194"/>
        <v>0.7837177566589234</v>
      </c>
      <c r="I345" s="45">
        <f t="shared" si="194"/>
        <v>0.7852444541932333</v>
      </c>
      <c r="J345" s="45">
        <f t="shared" si="194"/>
        <v>0.78686046281264388</v>
      </c>
      <c r="K345" s="45">
        <f t="shared" si="194"/>
        <v>0.78859900535450556</v>
      </c>
      <c r="L345" s="45">
        <f t="shared" si="194"/>
        <v>0.79046897028987684</v>
      </c>
      <c r="M345" s="45">
        <f t="shared" si="194"/>
        <v>0.79301311792822082</v>
      </c>
      <c r="N345" s="45">
        <f t="shared" si="194"/>
        <v>0.79638534996093391</v>
      </c>
      <c r="O345" s="45">
        <f t="shared" si="194"/>
        <v>0.80095987514549383</v>
      </c>
      <c r="P345" s="45">
        <f t="shared" si="194"/>
        <v>0.80693323129877115</v>
      </c>
      <c r="Q345" s="45">
        <f t="shared" si="194"/>
        <v>0.81463209153271199</v>
      </c>
      <c r="R345" s="45">
        <f t="shared" ref="R345:V345" si="195">IF(R326=0,"",R326/R307)</f>
        <v>0.82510520375671004</v>
      </c>
      <c r="S345" s="45">
        <f t="shared" si="195"/>
        <v>0.83817662738001031</v>
      </c>
      <c r="T345" s="45">
        <f t="shared" si="195"/>
        <v>0.85223052773576502</v>
      </c>
      <c r="U345" s="45">
        <f t="shared" si="195"/>
        <v>0.86565107015716569</v>
      </c>
      <c r="V345" s="45">
        <f t="shared" si="195"/>
        <v>0.8768224199773863</v>
      </c>
      <c r="W345" s="45">
        <f t="shared" ref="W345" si="196">IF(W326=0,"",W326/W307)</f>
        <v>0.8851769865914173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813.9059544078583</v>
      </c>
      <c r="D347" s="117">
        <f t="shared" si="197"/>
        <v>685.30430257568173</v>
      </c>
      <c r="E347" s="117">
        <f t="shared" si="197"/>
        <v>947.51887758870589</v>
      </c>
      <c r="F347" s="117">
        <f t="shared" si="197"/>
        <v>1089.2193860818691</v>
      </c>
      <c r="G347" s="117">
        <f t="shared" si="197"/>
        <v>1017.3362098034589</v>
      </c>
      <c r="H347" s="117">
        <f t="shared" si="197"/>
        <v>547.70414688766289</v>
      </c>
      <c r="I347" s="117">
        <f t="shared" si="197"/>
        <v>595.06242589230635</v>
      </c>
      <c r="J347" s="117">
        <f t="shared" si="197"/>
        <v>1325.0623054881266</v>
      </c>
      <c r="K347" s="117">
        <f t="shared" si="197"/>
        <v>1370.9617139597049</v>
      </c>
      <c r="L347" s="117">
        <f t="shared" si="197"/>
        <v>1211.292913253468</v>
      </c>
      <c r="M347" s="117">
        <f t="shared" si="197"/>
        <v>1220.5123058479151</v>
      </c>
      <c r="N347" s="117">
        <f t="shared" si="197"/>
        <v>1197.977647735448</v>
      </c>
      <c r="O347" s="117">
        <f t="shared" si="197"/>
        <v>1066.3218070755488</v>
      </c>
      <c r="P347" s="117">
        <f t="shared" si="197"/>
        <v>1002.2446229026901</v>
      </c>
      <c r="Q347" s="117">
        <f t="shared" si="197"/>
        <v>712.49319064059489</v>
      </c>
      <c r="R347" s="117">
        <f t="shared" ref="R347:V347" si="198">R348+R351+R353+R362</f>
        <v>665.09279652304872</v>
      </c>
      <c r="S347" s="117">
        <f t="shared" si="198"/>
        <v>590.5438507429468</v>
      </c>
      <c r="T347" s="117">
        <f t="shared" si="198"/>
        <v>617.5609679884675</v>
      </c>
      <c r="U347" s="117">
        <f t="shared" si="198"/>
        <v>438.26542212856447</v>
      </c>
      <c r="V347" s="117">
        <f t="shared" si="198"/>
        <v>433.42889050416801</v>
      </c>
      <c r="W347" s="117">
        <f t="shared" ref="W347" si="199">W348+W351+W353+W362</f>
        <v>265.82330101052037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627.74896945676664</v>
      </c>
      <c r="D348" s="122">
        <f t="shared" si="200"/>
        <v>538.07782901383393</v>
      </c>
      <c r="E348" s="122">
        <f t="shared" si="200"/>
        <v>779.0680324992901</v>
      </c>
      <c r="F348" s="122">
        <f t="shared" si="200"/>
        <v>945.2232591126126</v>
      </c>
      <c r="G348" s="122">
        <f t="shared" si="200"/>
        <v>783.30483929626632</v>
      </c>
      <c r="H348" s="122">
        <f t="shared" si="200"/>
        <v>427.16151706616608</v>
      </c>
      <c r="I348" s="122">
        <f t="shared" si="200"/>
        <v>458.89927497394712</v>
      </c>
      <c r="J348" s="122">
        <f t="shared" si="200"/>
        <v>1066.669292795945</v>
      </c>
      <c r="K348" s="122">
        <f t="shared" si="200"/>
        <v>1074.3825820829545</v>
      </c>
      <c r="L348" s="122">
        <f t="shared" si="200"/>
        <v>952.47308705596504</v>
      </c>
      <c r="M348" s="122">
        <f t="shared" si="200"/>
        <v>997.00995096374493</v>
      </c>
      <c r="N348" s="122">
        <f t="shared" si="200"/>
        <v>955.81537101601612</v>
      </c>
      <c r="O348" s="122">
        <f t="shared" si="200"/>
        <v>835.51547279781983</v>
      </c>
      <c r="P348" s="122">
        <f t="shared" si="200"/>
        <v>765.77722725049409</v>
      </c>
      <c r="Q348" s="122">
        <f t="shared" si="200"/>
        <v>549.84344020168351</v>
      </c>
      <c r="R348" s="122">
        <f t="shared" ref="R348:V348" si="201">SUM(R349:R350)</f>
        <v>509.69430378133632</v>
      </c>
      <c r="S348" s="122">
        <f t="shared" si="201"/>
        <v>444.73757912882098</v>
      </c>
      <c r="T348" s="122">
        <f t="shared" si="201"/>
        <v>465.7217877033093</v>
      </c>
      <c r="U348" s="122">
        <f t="shared" si="201"/>
        <v>329.0202564641607</v>
      </c>
      <c r="V348" s="122">
        <f t="shared" si="201"/>
        <v>312.20687329138246</v>
      </c>
      <c r="W348" s="122">
        <f t="shared" ref="W348" si="202">SUM(W349:W350)</f>
        <v>195.73399437792378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627.74896945676664</v>
      </c>
      <c r="D349" s="98">
        <v>538.07782901383393</v>
      </c>
      <c r="E349" s="98">
        <v>779.0680324992901</v>
      </c>
      <c r="F349" s="98">
        <v>945.2232591126126</v>
      </c>
      <c r="G349" s="98">
        <v>783.30483929626632</v>
      </c>
      <c r="H349" s="98">
        <v>427.16151706616608</v>
      </c>
      <c r="I349" s="98">
        <v>458.89927497394712</v>
      </c>
      <c r="J349" s="98">
        <v>1066.669292795945</v>
      </c>
      <c r="K349" s="98">
        <v>1074.3825820829545</v>
      </c>
      <c r="L349" s="98">
        <v>952.47308705596504</v>
      </c>
      <c r="M349" s="98">
        <v>997.00995096374493</v>
      </c>
      <c r="N349" s="98">
        <v>955.81537101601612</v>
      </c>
      <c r="O349" s="98">
        <v>835.51547279781983</v>
      </c>
      <c r="P349" s="98">
        <v>765.77722725049409</v>
      </c>
      <c r="Q349" s="98">
        <v>549.84344020168351</v>
      </c>
      <c r="R349" s="98">
        <v>509.69430378133632</v>
      </c>
      <c r="S349" s="98">
        <v>444.73757912882098</v>
      </c>
      <c r="T349" s="98">
        <v>465.7217877033093</v>
      </c>
      <c r="U349" s="98">
        <v>329.0202564641607</v>
      </c>
      <c r="V349" s="98">
        <v>312.20687329138246</v>
      </c>
      <c r="W349" s="98">
        <v>195.73399437792378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120.98044385283532</v>
      </c>
      <c r="D353" s="122">
        <v>89.746354348566911</v>
      </c>
      <c r="E353" s="122">
        <v>102.31178058118921</v>
      </c>
      <c r="F353" s="122">
        <v>80.415483244897857</v>
      </c>
      <c r="G353" s="122">
        <v>155.32112200370707</v>
      </c>
      <c r="H353" s="122">
        <v>89.99023367674404</v>
      </c>
      <c r="I353" s="122">
        <v>96.904313792615653</v>
      </c>
      <c r="J353" s="122">
        <v>181.98933179938857</v>
      </c>
      <c r="K353" s="122">
        <v>198.52510190455942</v>
      </c>
      <c r="L353" s="122">
        <v>176.29834836555699</v>
      </c>
      <c r="M353" s="122">
        <v>145.77396496085436</v>
      </c>
      <c r="N353" s="122">
        <v>168.97686997380131</v>
      </c>
      <c r="O353" s="122">
        <v>164.23259215561464</v>
      </c>
      <c r="P353" s="122">
        <v>169.57967354163517</v>
      </c>
      <c r="Q353" s="122">
        <v>111.62587762885239</v>
      </c>
      <c r="R353" s="122">
        <v>106.8635425251657</v>
      </c>
      <c r="S353" s="122">
        <v>92.342146986573368</v>
      </c>
      <c r="T353" s="122">
        <v>93.581729636358389</v>
      </c>
      <c r="U353" s="122">
        <v>66.259511666995621</v>
      </c>
      <c r="V353" s="122">
        <v>71.605994317461608</v>
      </c>
      <c r="W353" s="122">
        <v>41.251780056028643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120.97127789995182</v>
      </c>
      <c r="D354" s="98">
        <v>89.741032071339149</v>
      </c>
      <c r="E354" s="98">
        <v>102.2994435362491</v>
      </c>
      <c r="F354" s="98">
        <v>80.414442534328515</v>
      </c>
      <c r="G354" s="98">
        <v>155.27711883091382</v>
      </c>
      <c r="H354" s="98">
        <v>89.969205318050015</v>
      </c>
      <c r="I354" s="98">
        <v>96.856588579516611</v>
      </c>
      <c r="J354" s="98">
        <v>181.90370103832066</v>
      </c>
      <c r="K354" s="98">
        <v>198.40077844245911</v>
      </c>
      <c r="L354" s="98">
        <v>176.09338083667706</v>
      </c>
      <c r="M354" s="98">
        <v>145.77396496085436</v>
      </c>
      <c r="N354" s="98">
        <v>168.85008238745851</v>
      </c>
      <c r="O354" s="98">
        <v>164.09178384854613</v>
      </c>
      <c r="P354" s="98">
        <v>169.41751519205778</v>
      </c>
      <c r="Q354" s="98">
        <v>111.46839610344853</v>
      </c>
      <c r="R354" s="98">
        <v>106.76141610941637</v>
      </c>
      <c r="S354" s="98">
        <v>92.275948698329557</v>
      </c>
      <c r="T354" s="98">
        <v>93.514871059724243</v>
      </c>
      <c r="U354" s="98">
        <v>66.183665832888906</v>
      </c>
      <c r="V354" s="98">
        <v>71.454167474619368</v>
      </c>
      <c r="W354" s="98">
        <v>41.077480431666608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9.1659528835078431E-3</v>
      </c>
      <c r="D355" s="98">
        <v>5.3222772277606335E-3</v>
      </c>
      <c r="E355" s="98">
        <v>1.2337044940114504E-2</v>
      </c>
      <c r="F355" s="98">
        <v>1.0407105693485373E-3</v>
      </c>
      <c r="G355" s="98">
        <v>4.4003172793260346E-2</v>
      </c>
      <c r="H355" s="98">
        <v>2.1028358694018749E-2</v>
      </c>
      <c r="I355" s="98">
        <v>4.7725213099043803E-2</v>
      </c>
      <c r="J355" s="98">
        <v>8.5630761067899949E-2</v>
      </c>
      <c r="K355" s="98">
        <v>0.12432346210031765</v>
      </c>
      <c r="L355" s="98">
        <v>0.20496752887994765</v>
      </c>
      <c r="M355" s="98">
        <v>0</v>
      </c>
      <c r="N355" s="98">
        <v>0.12678758634279599</v>
      </c>
      <c r="O355" s="98">
        <v>0.14080830706850553</v>
      </c>
      <c r="P355" s="98">
        <v>0.16215834957740138</v>
      </c>
      <c r="Q355" s="98">
        <v>0.15748152540386526</v>
      </c>
      <c r="R355" s="98">
        <v>0.10212641574932431</v>
      </c>
      <c r="S355" s="98">
        <v>6.6198288243808773E-2</v>
      </c>
      <c r="T355" s="98">
        <v>6.6858576634146405E-2</v>
      </c>
      <c r="U355" s="98">
        <v>7.5845834106722229E-2</v>
      </c>
      <c r="V355" s="98">
        <v>0.15182684284224507</v>
      </c>
      <c r="W355" s="98">
        <v>0.17429962436203636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9.1659528835078431E-3</v>
      </c>
      <c r="D356" s="101">
        <v>5.3222772277606335E-3</v>
      </c>
      <c r="E356" s="101">
        <v>1.2337044940114504E-2</v>
      </c>
      <c r="F356" s="101">
        <v>1.0407105693485373E-3</v>
      </c>
      <c r="G356" s="101">
        <v>4.4003172793260346E-2</v>
      </c>
      <c r="H356" s="101">
        <v>2.1028358694018749E-2</v>
      </c>
      <c r="I356" s="101">
        <v>4.7725213099043803E-2</v>
      </c>
      <c r="J356" s="101">
        <v>8.5630761067899949E-2</v>
      </c>
      <c r="K356" s="101">
        <v>0.12432346210031765</v>
      </c>
      <c r="L356" s="101">
        <v>0.20496752887994765</v>
      </c>
      <c r="M356" s="101">
        <v>0</v>
      </c>
      <c r="N356" s="101">
        <v>0.12678758634279599</v>
      </c>
      <c r="O356" s="101">
        <v>0.14080830706850553</v>
      </c>
      <c r="P356" s="101">
        <v>0.16215834957740138</v>
      </c>
      <c r="Q356" s="101">
        <v>0.15748152540386526</v>
      </c>
      <c r="R356" s="101">
        <v>0.10212641574932431</v>
      </c>
      <c r="S356" s="101">
        <v>6.6198288243808773E-2</v>
      </c>
      <c r="T356" s="101">
        <v>6.6858576634146405E-2</v>
      </c>
      <c r="U356" s="101">
        <v>7.5845834106722229E-2</v>
      </c>
      <c r="V356" s="101">
        <v>0.15182684284224507</v>
      </c>
      <c r="W356" s="101">
        <v>0.17429962436203636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65.176541098256322</v>
      </c>
      <c r="D362" s="122">
        <v>57.480119213280915</v>
      </c>
      <c r="E362" s="122">
        <v>66.139064508226582</v>
      </c>
      <c r="F362" s="122">
        <v>63.580643724358602</v>
      </c>
      <c r="G362" s="122">
        <v>78.710248503485602</v>
      </c>
      <c r="H362" s="122">
        <v>30.552396144752727</v>
      </c>
      <c r="I362" s="122">
        <v>39.25883712574349</v>
      </c>
      <c r="J362" s="122">
        <v>76.403680892793091</v>
      </c>
      <c r="K362" s="122">
        <v>98.054029972190904</v>
      </c>
      <c r="L362" s="122">
        <v>82.521477831945944</v>
      </c>
      <c r="M362" s="122">
        <v>77.728389923315817</v>
      </c>
      <c r="N362" s="122">
        <v>73.185406745630587</v>
      </c>
      <c r="O362" s="122">
        <v>66.57374212211441</v>
      </c>
      <c r="P362" s="122">
        <v>66.887722110560844</v>
      </c>
      <c r="Q362" s="122">
        <v>51.023872810058947</v>
      </c>
      <c r="R362" s="122">
        <v>48.534950216546648</v>
      </c>
      <c r="S362" s="122">
        <v>53.464124627552486</v>
      </c>
      <c r="T362" s="122">
        <v>58.257450648799846</v>
      </c>
      <c r="U362" s="122">
        <v>42.985653997408178</v>
      </c>
      <c r="V362" s="122">
        <v>49.616022895323958</v>
      </c>
      <c r="W362" s="122">
        <v>28.837526576567935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65.176541098256322</v>
      </c>
      <c r="D363" s="98">
        <v>57.480119213280915</v>
      </c>
      <c r="E363" s="98">
        <v>66.139064508226582</v>
      </c>
      <c r="F363" s="98">
        <v>63.580643724358602</v>
      </c>
      <c r="G363" s="98">
        <v>78.710248503485602</v>
      </c>
      <c r="H363" s="98">
        <v>30.552396144752727</v>
      </c>
      <c r="I363" s="98">
        <v>39.25883712574349</v>
      </c>
      <c r="J363" s="98">
        <v>76.403680892793091</v>
      </c>
      <c r="K363" s="98">
        <v>98.054029972190904</v>
      </c>
      <c r="L363" s="98">
        <v>82.521477831945944</v>
      </c>
      <c r="M363" s="98">
        <v>77.728389923315817</v>
      </c>
      <c r="N363" s="98">
        <v>73.185406745630587</v>
      </c>
      <c r="O363" s="98">
        <v>66.57374212211441</v>
      </c>
      <c r="P363" s="98">
        <v>66.887722110560844</v>
      </c>
      <c r="Q363" s="98">
        <v>51.023872810058947</v>
      </c>
      <c r="R363" s="98">
        <v>48.534950216546648</v>
      </c>
      <c r="S363" s="98">
        <v>53.464124627552486</v>
      </c>
      <c r="T363" s="98">
        <v>58.257450648799846</v>
      </c>
      <c r="U363" s="98">
        <v>42.985653997408178</v>
      </c>
      <c r="V363" s="98">
        <v>49.616022895323958</v>
      </c>
      <c r="W363" s="98">
        <v>28.837526576567935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11444.660146975792</v>
      </c>
      <c r="D366" s="117">
        <f t="shared" si="204"/>
        <v>11108.760540196705</v>
      </c>
      <c r="E366" s="117">
        <f t="shared" si="204"/>
        <v>12457.510245257066</v>
      </c>
      <c r="F366" s="117">
        <f t="shared" si="204"/>
        <v>12442.061843555426</v>
      </c>
      <c r="G366" s="117">
        <f t="shared" si="204"/>
        <v>13031.898527072604</v>
      </c>
      <c r="H366" s="117">
        <f t="shared" si="204"/>
        <v>12048.054835808209</v>
      </c>
      <c r="I366" s="117">
        <f t="shared" si="204"/>
        <v>11489.7003152368</v>
      </c>
      <c r="J366" s="117">
        <f t="shared" si="204"/>
        <v>11252.15583448844</v>
      </c>
      <c r="K366" s="117">
        <f t="shared" si="204"/>
        <v>11487.916481066435</v>
      </c>
      <c r="L366" s="117">
        <f t="shared" si="204"/>
        <v>12366.456483683278</v>
      </c>
      <c r="M366" s="117">
        <f t="shared" si="204"/>
        <v>11696.498193036858</v>
      </c>
      <c r="N366" s="117">
        <f t="shared" si="204"/>
        <v>11504.625495919514</v>
      </c>
      <c r="O366" s="117">
        <f t="shared" si="204"/>
        <v>11113.303190708601</v>
      </c>
      <c r="P366" s="117">
        <f t="shared" si="204"/>
        <v>8739.5178158146082</v>
      </c>
      <c r="Q366" s="117">
        <f t="shared" si="204"/>
        <v>9382.0493345134983</v>
      </c>
      <c r="R366" s="117">
        <f t="shared" ref="R366:V366" si="205">R367+R370+R372+R381</f>
        <v>9171.3261791460209</v>
      </c>
      <c r="S366" s="117">
        <f t="shared" si="205"/>
        <v>9080.1555563339771</v>
      </c>
      <c r="T366" s="117">
        <f t="shared" si="205"/>
        <v>8446.2207319713307</v>
      </c>
      <c r="U366" s="117">
        <f t="shared" si="205"/>
        <v>8021.3624916687713</v>
      </c>
      <c r="V366" s="117">
        <f t="shared" si="205"/>
        <v>7649.4443993664518</v>
      </c>
      <c r="W366" s="117">
        <f t="shared" ref="W366" si="206">W367+W370+W372+W381</f>
        <v>6903.0017066673936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8372.1109413902759</v>
      </c>
      <c r="D367" s="122">
        <f t="shared" si="207"/>
        <v>7979.4184024337064</v>
      </c>
      <c r="E367" s="122">
        <f t="shared" si="207"/>
        <v>9094.5334858728293</v>
      </c>
      <c r="F367" s="122">
        <f t="shared" si="207"/>
        <v>9512.3524412290753</v>
      </c>
      <c r="G367" s="122">
        <f t="shared" si="207"/>
        <v>9969.0401583454768</v>
      </c>
      <c r="H367" s="122">
        <f t="shared" si="207"/>
        <v>9098.8105903950145</v>
      </c>
      <c r="I367" s="122">
        <f t="shared" si="207"/>
        <v>8686.1231564762202</v>
      </c>
      <c r="J367" s="122">
        <f t="shared" si="207"/>
        <v>8717.0668474592385</v>
      </c>
      <c r="K367" s="122">
        <f t="shared" si="207"/>
        <v>8865.0926420296528</v>
      </c>
      <c r="L367" s="122">
        <f t="shared" si="207"/>
        <v>9661.8813775154194</v>
      </c>
      <c r="M367" s="122">
        <f t="shared" si="207"/>
        <v>9089.7495543403347</v>
      </c>
      <c r="N367" s="122">
        <f t="shared" si="207"/>
        <v>8917.2015513902461</v>
      </c>
      <c r="O367" s="122">
        <f t="shared" si="207"/>
        <v>8614.908183102425</v>
      </c>
      <c r="P367" s="122">
        <f t="shared" si="207"/>
        <v>6618.0007485566184</v>
      </c>
      <c r="Q367" s="122">
        <f t="shared" si="207"/>
        <v>7201.2692729574546</v>
      </c>
      <c r="R367" s="122">
        <f t="shared" ref="R367:V367" si="208">SUM(R368:R369)</f>
        <v>6952.629538890189</v>
      </c>
      <c r="S367" s="122">
        <f t="shared" si="208"/>
        <v>6775.3386129091532</v>
      </c>
      <c r="T367" s="122">
        <f t="shared" si="208"/>
        <v>6153.1781423719531</v>
      </c>
      <c r="U367" s="122">
        <f t="shared" si="208"/>
        <v>5781.1880165473931</v>
      </c>
      <c r="V367" s="122">
        <f t="shared" si="208"/>
        <v>5405.9580580606453</v>
      </c>
      <c r="W367" s="122">
        <f t="shared" ref="W367" si="209">SUM(W368:W369)</f>
        <v>5063.0739397584321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8249.7735164605201</v>
      </c>
      <c r="D368" s="98">
        <v>7862.5009482489968</v>
      </c>
      <c r="E368" s="98">
        <v>8972.2666109012407</v>
      </c>
      <c r="F368" s="98">
        <v>9375.2563476148589</v>
      </c>
      <c r="G368" s="98">
        <v>9825.342756893262</v>
      </c>
      <c r="H368" s="98">
        <v>8969.8421251103391</v>
      </c>
      <c r="I368" s="98">
        <v>8564.5899444960887</v>
      </c>
      <c r="J368" s="98">
        <v>8598.9220586273113</v>
      </c>
      <c r="K368" s="98">
        <v>8744.9189836323749</v>
      </c>
      <c r="L368" s="98">
        <v>9525.6072340456667</v>
      </c>
      <c r="M368" s="98">
        <v>8959.9622212557497</v>
      </c>
      <c r="N368" s="98">
        <v>8794.9535509425295</v>
      </c>
      <c r="O368" s="98">
        <v>8485.9459517397117</v>
      </c>
      <c r="P368" s="98">
        <v>6513.7528917996842</v>
      </c>
      <c r="Q368" s="98">
        <v>7095.7776316684885</v>
      </c>
      <c r="R368" s="98">
        <v>6849.7961076518013</v>
      </c>
      <c r="S368" s="98">
        <v>6674.9536069261194</v>
      </c>
      <c r="T368" s="98">
        <v>6062.2894641846378</v>
      </c>
      <c r="U368" s="98">
        <v>5694.7456522253688</v>
      </c>
      <c r="V368" s="98">
        <v>5325.109787537348</v>
      </c>
      <c r="W368" s="98">
        <v>4989.6368119986782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122.33742492975668</v>
      </c>
      <c r="D369" s="98">
        <v>116.91745418470987</v>
      </c>
      <c r="E369" s="98">
        <v>122.26687497158919</v>
      </c>
      <c r="F369" s="98">
        <v>137.09609361421599</v>
      </c>
      <c r="G369" s="98">
        <v>143.69740145221525</v>
      </c>
      <c r="H369" s="98">
        <v>128.9684652846758</v>
      </c>
      <c r="I369" s="98">
        <v>121.53321198013106</v>
      </c>
      <c r="J369" s="98">
        <v>118.14478883192696</v>
      </c>
      <c r="K369" s="98">
        <v>120.17365839727813</v>
      </c>
      <c r="L369" s="98">
        <v>136.27414346975192</v>
      </c>
      <c r="M369" s="98">
        <v>129.78733308458425</v>
      </c>
      <c r="N369" s="98">
        <v>122.24800044771608</v>
      </c>
      <c r="O369" s="98">
        <v>128.96223136271391</v>
      </c>
      <c r="P369" s="98">
        <v>104.24785675693464</v>
      </c>
      <c r="Q369" s="98">
        <v>105.49164128896609</v>
      </c>
      <c r="R369" s="98">
        <v>102.83343123838773</v>
      </c>
      <c r="S369" s="98">
        <v>100.38500598303347</v>
      </c>
      <c r="T369" s="98">
        <v>90.888678187315449</v>
      </c>
      <c r="U369" s="98">
        <v>86.442364322024275</v>
      </c>
      <c r="V369" s="98">
        <v>80.84827052329716</v>
      </c>
      <c r="W369" s="98">
        <v>73.437127759753395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88.076264817021709</v>
      </c>
      <c r="D370" s="122">
        <f t="shared" si="210"/>
        <v>167.09784748763059</v>
      </c>
      <c r="E370" s="122">
        <f t="shared" si="210"/>
        <v>490.20167054026439</v>
      </c>
      <c r="F370" s="122">
        <f t="shared" si="210"/>
        <v>101.29975099541093</v>
      </c>
      <c r="G370" s="122">
        <f t="shared" si="210"/>
        <v>93.25018570266505</v>
      </c>
      <c r="H370" s="122">
        <f t="shared" si="210"/>
        <v>130.8879649832314</v>
      </c>
      <c r="I370" s="122">
        <f t="shared" si="210"/>
        <v>140.75697148593162</v>
      </c>
      <c r="J370" s="122">
        <f t="shared" si="210"/>
        <v>186.83258419562858</v>
      </c>
      <c r="K370" s="122">
        <f t="shared" si="210"/>
        <v>141.29465605462693</v>
      </c>
      <c r="L370" s="122">
        <f t="shared" si="210"/>
        <v>62.536412299852671</v>
      </c>
      <c r="M370" s="122">
        <f t="shared" si="210"/>
        <v>68.701102462155163</v>
      </c>
      <c r="N370" s="122">
        <f t="shared" si="210"/>
        <v>158.98172972638517</v>
      </c>
      <c r="O370" s="122">
        <f t="shared" si="210"/>
        <v>98.355857433692961</v>
      </c>
      <c r="P370" s="122">
        <f t="shared" si="210"/>
        <v>24.640357370923084</v>
      </c>
      <c r="Q370" s="122">
        <f t="shared" si="210"/>
        <v>42.965341726744946</v>
      </c>
      <c r="R370" s="122">
        <f t="shared" si="210"/>
        <v>76.788225441400215</v>
      </c>
      <c r="S370" s="122">
        <f t="shared" si="210"/>
        <v>107.40683983716187</v>
      </c>
      <c r="T370" s="122">
        <f t="shared" si="210"/>
        <v>150.02168905926615</v>
      </c>
      <c r="U370" s="122">
        <f t="shared" si="210"/>
        <v>115.47228317527752</v>
      </c>
      <c r="V370" s="122">
        <f t="shared" si="210"/>
        <v>75.370726964810871</v>
      </c>
      <c r="W370" s="122">
        <f t="shared" si="210"/>
        <v>23.835780384128689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88.076264817021709</v>
      </c>
      <c r="D371" s="98">
        <f>RES_hhdet_in_fech!D67</f>
        <v>167.09784748763059</v>
      </c>
      <c r="E371" s="98">
        <f>RES_hhdet_in_fech!E67</f>
        <v>490.20167054026439</v>
      </c>
      <c r="F371" s="98">
        <f>RES_hhdet_in_fech!F67</f>
        <v>101.29975099541093</v>
      </c>
      <c r="G371" s="98">
        <f>RES_hhdet_in_fech!G67</f>
        <v>93.25018570266505</v>
      </c>
      <c r="H371" s="98">
        <f>RES_hhdet_in_fech!H67</f>
        <v>130.8879649832314</v>
      </c>
      <c r="I371" s="98">
        <f>RES_hhdet_in_fech!I67</f>
        <v>140.75697148593162</v>
      </c>
      <c r="J371" s="98">
        <f>RES_hhdet_in_fech!J67</f>
        <v>186.83258419562858</v>
      </c>
      <c r="K371" s="98">
        <f>RES_hhdet_in_fech!K67</f>
        <v>141.29465605462693</v>
      </c>
      <c r="L371" s="98">
        <f>RES_hhdet_in_fech!L67</f>
        <v>62.536412299852671</v>
      </c>
      <c r="M371" s="98">
        <f>RES_hhdet_in_fech!M67</f>
        <v>68.701102462155163</v>
      </c>
      <c r="N371" s="98">
        <f>RES_hhdet_in_fech!N67</f>
        <v>158.98172972638517</v>
      </c>
      <c r="O371" s="98">
        <f>RES_hhdet_in_fech!O67</f>
        <v>98.355857433692961</v>
      </c>
      <c r="P371" s="98">
        <f>RES_hhdet_in_fech!P67</f>
        <v>24.640357370923084</v>
      </c>
      <c r="Q371" s="98">
        <f>RES_hhdet_in_fech!Q67</f>
        <v>42.965341726744946</v>
      </c>
      <c r="R371" s="98">
        <f>RES_hhdet_in_fech!R67</f>
        <v>76.788225441400215</v>
      </c>
      <c r="S371" s="98">
        <f>RES_hhdet_in_fech!S67</f>
        <v>107.40683983716187</v>
      </c>
      <c r="T371" s="98">
        <f>RES_hhdet_in_fech!T67</f>
        <v>150.02168905926615</v>
      </c>
      <c r="U371" s="98">
        <f>RES_hhdet_in_fech!U67</f>
        <v>115.47228317527752</v>
      </c>
      <c r="V371" s="98">
        <f>RES_hhdet_in_fech!V67</f>
        <v>75.370726964810871</v>
      </c>
      <c r="W371" s="98">
        <f>RES_hhdet_in_fech!W67</f>
        <v>23.835780384128689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2000.8013196383067</v>
      </c>
      <c r="D372" s="122">
        <v>1975.260265237898</v>
      </c>
      <c r="E372" s="122">
        <v>1912.8262127445016</v>
      </c>
      <c r="F372" s="122">
        <v>1862.7325860776612</v>
      </c>
      <c r="G372" s="122">
        <v>1949.9595661857491</v>
      </c>
      <c r="H372" s="122">
        <v>1891.0270058541087</v>
      </c>
      <c r="I372" s="122">
        <v>1811.2822711476488</v>
      </c>
      <c r="J372" s="122">
        <v>1593.1770206026554</v>
      </c>
      <c r="K372" s="122">
        <v>1673.6520843668254</v>
      </c>
      <c r="L372" s="122">
        <v>1810.6401997408484</v>
      </c>
      <c r="M372" s="122">
        <v>1750.6497254287815</v>
      </c>
      <c r="N372" s="122">
        <v>1733.0513799294104</v>
      </c>
      <c r="O372" s="122">
        <v>1673.6996531006789</v>
      </c>
      <c r="P372" s="122">
        <v>1445.9836662961272</v>
      </c>
      <c r="Q372" s="122">
        <v>1448.5163063777991</v>
      </c>
      <c r="R372" s="122">
        <v>1441.8738892252973</v>
      </c>
      <c r="S372" s="122">
        <v>1389.8732053197018</v>
      </c>
      <c r="T372" s="122">
        <v>1359.9227811237079</v>
      </c>
      <c r="U372" s="122">
        <v>1331.210163145887</v>
      </c>
      <c r="V372" s="122">
        <v>1308.5236861486223</v>
      </c>
      <c r="W372" s="122">
        <v>1066.8698272789304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2072.4521007988055</v>
      </c>
      <c r="D373" s="98">
        <v>2046.6136619286613</v>
      </c>
      <c r="E373" s="98">
        <v>2042.1020072799975</v>
      </c>
      <c r="F373" s="98">
        <v>1910.064546257106</v>
      </c>
      <c r="G373" s="98">
        <v>1951.0613796807716</v>
      </c>
      <c r="H373" s="98">
        <v>1891.8771795113873</v>
      </c>
      <c r="I373" s="98">
        <v>1812.9490164188533</v>
      </c>
      <c r="J373" s="98">
        <v>1603.045095110582</v>
      </c>
      <c r="K373" s="98">
        <v>1682.5348949631077</v>
      </c>
      <c r="L373" s="98">
        <v>1824.009346619509</v>
      </c>
      <c r="M373" s="98">
        <v>1747.5298200900024</v>
      </c>
      <c r="N373" s="98">
        <v>1753.0268111340215</v>
      </c>
      <c r="O373" s="98">
        <v>1676.1040240980321</v>
      </c>
      <c r="P373" s="98">
        <v>1447.2775685876409</v>
      </c>
      <c r="Q373" s="98">
        <v>1451.0539472588939</v>
      </c>
      <c r="R373" s="98">
        <v>1443.5302193604257</v>
      </c>
      <c r="S373" s="98">
        <v>1390.9120885606926</v>
      </c>
      <c r="T373" s="98">
        <v>1362.1608006737813</v>
      </c>
      <c r="U373" s="98">
        <v>1330.8593042473105</v>
      </c>
      <c r="V373" s="98">
        <v>1314.3558400981456</v>
      </c>
      <c r="W373" s="98">
        <v>1069.9773772191761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1339.0134933998002</v>
      </c>
      <c r="D374" s="98">
        <v>1356.0172187116013</v>
      </c>
      <c r="E374" s="98">
        <v>1338.9629959383051</v>
      </c>
      <c r="F374" s="98">
        <v>1291.9800711094738</v>
      </c>
      <c r="G374" s="98">
        <v>1309.5621615302421</v>
      </c>
      <c r="H374" s="98">
        <v>1282.5455740017549</v>
      </c>
      <c r="I374" s="98">
        <v>1240.8974586219485</v>
      </c>
      <c r="J374" s="98">
        <v>1133.2928289300157</v>
      </c>
      <c r="K374" s="98">
        <v>1180.4503173565572</v>
      </c>
      <c r="L374" s="98">
        <v>1285.0523583755623</v>
      </c>
      <c r="M374" s="98">
        <v>0</v>
      </c>
      <c r="N374" s="98">
        <v>1272.217759687039</v>
      </c>
      <c r="O374" s="98">
        <v>1251.8661192317213</v>
      </c>
      <c r="P374" s="98">
        <v>1145.2748593593933</v>
      </c>
      <c r="Q374" s="98">
        <v>1157.5199696218694</v>
      </c>
      <c r="R374" s="98">
        <v>1170.6061250014532</v>
      </c>
      <c r="S374" s="98">
        <v>1148.6973786650235</v>
      </c>
      <c r="T374" s="98">
        <v>1136.2257768066677</v>
      </c>
      <c r="U374" s="98">
        <v>1127.7973383951371</v>
      </c>
      <c r="V374" s="98">
        <v>1121.6723442477908</v>
      </c>
      <c r="W374" s="98">
        <v>924.35586268516124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324.17851072022188</v>
      </c>
      <c r="D375" s="101">
        <v>376.47322155452514</v>
      </c>
      <c r="E375" s="101">
        <v>314.87925903757872</v>
      </c>
      <c r="F375" s="101">
        <v>368.07520914627264</v>
      </c>
      <c r="G375" s="101">
        <v>321.35786689601451</v>
      </c>
      <c r="H375" s="101">
        <v>316.4784307407279</v>
      </c>
      <c r="I375" s="101">
        <v>305.70533672367719</v>
      </c>
      <c r="J375" s="101">
        <v>339.4704714768049</v>
      </c>
      <c r="K375" s="101">
        <v>300.72524748504628</v>
      </c>
      <c r="L375" s="101">
        <v>303.22429210756934</v>
      </c>
      <c r="M375" s="101">
        <v>0</v>
      </c>
      <c r="N375" s="101">
        <v>265.5607582552156</v>
      </c>
      <c r="O375" s="101">
        <v>252.33763598906879</v>
      </c>
      <c r="P375" s="101">
        <v>321.94190115973595</v>
      </c>
      <c r="Q375" s="101">
        <v>235.08167651299036</v>
      </c>
      <c r="R375" s="101">
        <v>226.15225829209237</v>
      </c>
      <c r="S375" s="101">
        <v>231.64608127911404</v>
      </c>
      <c r="T375" s="101">
        <v>206.51815771918791</v>
      </c>
      <c r="U375" s="101">
        <v>228.57504100328714</v>
      </c>
      <c r="V375" s="101">
        <v>211.58651804247037</v>
      </c>
      <c r="W375" s="101">
        <v>208.21238277669713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1014.834982679578</v>
      </c>
      <c r="D376" s="104">
        <v>979.54399715707586</v>
      </c>
      <c r="E376" s="104">
        <v>1024.0837369007265</v>
      </c>
      <c r="F376" s="104">
        <v>923.90486196320114</v>
      </c>
      <c r="G376" s="104">
        <v>988.20429463422749</v>
      </c>
      <c r="H376" s="104">
        <v>966.06714326102679</v>
      </c>
      <c r="I376" s="104">
        <v>935.19212189827135</v>
      </c>
      <c r="J376" s="104">
        <v>793.82235745321077</v>
      </c>
      <c r="K376" s="104">
        <v>879.72506987151087</v>
      </c>
      <c r="L376" s="104">
        <v>981.82806626799288</v>
      </c>
      <c r="M376" s="104">
        <v>0</v>
      </c>
      <c r="N376" s="104">
        <v>1006.6570014318233</v>
      </c>
      <c r="O376" s="104">
        <v>999.52848324265244</v>
      </c>
      <c r="P376" s="104">
        <v>823.33295819965724</v>
      </c>
      <c r="Q376" s="104">
        <v>922.43829310887907</v>
      </c>
      <c r="R376" s="104">
        <v>944.45386670936114</v>
      </c>
      <c r="S376" s="104">
        <v>917.05129738590949</v>
      </c>
      <c r="T376" s="104">
        <v>929.70761908747977</v>
      </c>
      <c r="U376" s="104">
        <v>899.22229739185013</v>
      </c>
      <c r="V376" s="104">
        <v>910.08582620532047</v>
      </c>
      <c r="W376" s="104">
        <v>716.1434799084642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1779.8889614534262</v>
      </c>
      <c r="D377" s="101">
        <v>1863.4446000830696</v>
      </c>
      <c r="E377" s="101">
        <v>1754.6491363100613</v>
      </c>
      <c r="F377" s="101">
        <v>1844.9933382715915</v>
      </c>
      <c r="G377" s="101">
        <v>0</v>
      </c>
      <c r="H377" s="101">
        <v>0</v>
      </c>
      <c r="I377" s="101">
        <v>0</v>
      </c>
      <c r="J377" s="101">
        <v>1634.6988366074163</v>
      </c>
      <c r="K377" s="101">
        <v>1609.8061541059992</v>
      </c>
      <c r="L377" s="101">
        <v>1695.1206594687369</v>
      </c>
      <c r="M377" s="101">
        <v>1807.9920313234391</v>
      </c>
      <c r="N377" s="101">
        <v>1692.6782608822311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1452.8369812836461</v>
      </c>
      <c r="U377" s="101">
        <v>1439.7642950700008</v>
      </c>
      <c r="V377" s="101">
        <v>1373.5304096156358</v>
      </c>
      <c r="W377" s="101">
        <v>0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1259.1948032610712</v>
      </c>
      <c r="D378" s="104">
        <v>1338.2347803651801</v>
      </c>
      <c r="E378" s="104">
        <v>1244.0928175995864</v>
      </c>
      <c r="F378" s="104">
        <v>1334.9278457360067</v>
      </c>
      <c r="G378" s="104">
        <v>0</v>
      </c>
      <c r="H378" s="104">
        <v>0</v>
      </c>
      <c r="I378" s="104">
        <v>0</v>
      </c>
      <c r="J378" s="104">
        <v>1203.6528294877869</v>
      </c>
      <c r="K378" s="104">
        <v>1169.5699385402907</v>
      </c>
      <c r="L378" s="104">
        <v>1227.5798790440983</v>
      </c>
      <c r="M378" s="104">
        <v>1332.4012350197813</v>
      </c>
      <c r="N378" s="104">
        <v>1232.2695343472467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1143.3367916113591</v>
      </c>
      <c r="U378" s="104">
        <v>1149.2730691670617</v>
      </c>
      <c r="V378" s="104">
        <v>1101.0330307800587</v>
      </c>
      <c r="W378" s="104">
        <v>0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278.24373488904087</v>
      </c>
      <c r="D379" s="98">
        <v>342.88965976134654</v>
      </c>
      <c r="E379" s="98">
        <v>270.20884117432814</v>
      </c>
      <c r="F379" s="98">
        <v>355.84971249767187</v>
      </c>
      <c r="G379" s="98">
        <v>0</v>
      </c>
      <c r="H379" s="98">
        <v>0</v>
      </c>
      <c r="I379" s="98">
        <v>0</v>
      </c>
      <c r="J379" s="98">
        <v>348.09680691270177</v>
      </c>
      <c r="K379" s="98">
        <v>287.57087232740025</v>
      </c>
      <c r="L379" s="98">
        <v>279.79924757549054</v>
      </c>
      <c r="M379" s="98">
        <v>352.55518724290948</v>
      </c>
      <c r="N379" s="98">
        <v>254.26092408090827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218.66431742380922</v>
      </c>
      <c r="U379" s="98">
        <v>247.08846448928415</v>
      </c>
      <c r="V379" s="98">
        <v>217.88333667834632</v>
      </c>
      <c r="W379" s="98">
        <v>0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980.95106837203059</v>
      </c>
      <c r="D380" s="98">
        <v>995.34512060383349</v>
      </c>
      <c r="E380" s="98">
        <v>973.8839764252582</v>
      </c>
      <c r="F380" s="98">
        <v>979.07813323833477</v>
      </c>
      <c r="G380" s="98">
        <v>0</v>
      </c>
      <c r="H380" s="98">
        <v>0</v>
      </c>
      <c r="I380" s="98">
        <v>0</v>
      </c>
      <c r="J380" s="98">
        <v>855.55602257508508</v>
      </c>
      <c r="K380" s="98">
        <v>881.9990662128904</v>
      </c>
      <c r="L380" s="98">
        <v>947.78063146860768</v>
      </c>
      <c r="M380" s="98">
        <v>979.84604777687184</v>
      </c>
      <c r="N380" s="98">
        <v>978.00861026633845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924.67247418754982</v>
      </c>
      <c r="U380" s="98">
        <v>902.18460467777754</v>
      </c>
      <c r="V380" s="98">
        <v>883.14969410171216</v>
      </c>
      <c r="W380" s="98">
        <v>0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983.67162113018719</v>
      </c>
      <c r="D381" s="122">
        <v>986.98402503747013</v>
      </c>
      <c r="E381" s="122">
        <v>959.94887609947227</v>
      </c>
      <c r="F381" s="122">
        <v>965.67706525327708</v>
      </c>
      <c r="G381" s="122">
        <v>1019.648616838712</v>
      </c>
      <c r="H381" s="122">
        <v>927.32927457585572</v>
      </c>
      <c r="I381" s="122">
        <v>851.53791612699854</v>
      </c>
      <c r="J381" s="122">
        <v>755.07938223091651</v>
      </c>
      <c r="K381" s="122">
        <v>807.87709861533006</v>
      </c>
      <c r="L381" s="122">
        <v>831.39849412715728</v>
      </c>
      <c r="M381" s="122">
        <v>787.39781080558726</v>
      </c>
      <c r="N381" s="122">
        <v>695.39083487347341</v>
      </c>
      <c r="O381" s="122">
        <v>726.33949707180341</v>
      </c>
      <c r="P381" s="122">
        <v>650.89304359093921</v>
      </c>
      <c r="Q381" s="122">
        <v>689.29841345150055</v>
      </c>
      <c r="R381" s="122">
        <v>700.03452558913614</v>
      </c>
      <c r="S381" s="122">
        <v>807.53689826795858</v>
      </c>
      <c r="T381" s="122">
        <v>783.09811941640271</v>
      </c>
      <c r="U381" s="122">
        <v>793.49202880021323</v>
      </c>
      <c r="V381" s="122">
        <v>859.59192819237296</v>
      </c>
      <c r="W381" s="122">
        <v>749.22215924590148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1013.3483918716547</v>
      </c>
      <c r="D382" s="98">
        <v>1020.8553331069671</v>
      </c>
      <c r="E382" s="98">
        <v>1031.7183024650169</v>
      </c>
      <c r="F382" s="98">
        <v>1000.8774732793415</v>
      </c>
      <c r="G382" s="98">
        <v>1032.8017463431424</v>
      </c>
      <c r="H382" s="98">
        <v>1000.3203191825664</v>
      </c>
      <c r="I382" s="98">
        <v>873.61600885174414</v>
      </c>
      <c r="J382" s="98">
        <v>780.04993388332559</v>
      </c>
      <c r="K382" s="98">
        <v>809.9630995994097</v>
      </c>
      <c r="L382" s="98">
        <v>833.46200083563849</v>
      </c>
      <c r="M382" s="98">
        <v>816.12576698517796</v>
      </c>
      <c r="N382" s="98">
        <v>701.99425303467797</v>
      </c>
      <c r="O382" s="98">
        <v>736.89515150797001</v>
      </c>
      <c r="P382" s="98">
        <v>678.18205633089417</v>
      </c>
      <c r="Q382" s="98">
        <v>698.0470151889557</v>
      </c>
      <c r="R382" s="98">
        <v>717.14293887717565</v>
      </c>
      <c r="S382" s="98">
        <v>809.17948533527851</v>
      </c>
      <c r="T382" s="98">
        <v>791.13679331196852</v>
      </c>
      <c r="U382" s="98">
        <v>812.98070826240826</v>
      </c>
      <c r="V382" s="98">
        <v>865.65676321597073</v>
      </c>
      <c r="W382" s="98">
        <v>753.794661079457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821.56793004629151</v>
      </c>
      <c r="D383" s="33">
        <v>829.75950577651372</v>
      </c>
      <c r="E383" s="33">
        <v>757.49150973468625</v>
      </c>
      <c r="F383" s="33">
        <v>905.72175694101111</v>
      </c>
      <c r="G383" s="33">
        <v>734.26533538661363</v>
      </c>
      <c r="H383" s="33">
        <v>796.80107635764728</v>
      </c>
      <c r="I383" s="33">
        <v>736.7410172562254</v>
      </c>
      <c r="J383" s="33">
        <v>661.36967370639945</v>
      </c>
      <c r="K383" s="33">
        <v>667.42993025837552</v>
      </c>
      <c r="L383" s="33">
        <v>622.98686725869277</v>
      </c>
      <c r="M383" s="33">
        <v>616.7474980242622</v>
      </c>
      <c r="N383" s="33">
        <v>539.78306140605332</v>
      </c>
      <c r="O383" s="33">
        <v>608.82660270247845</v>
      </c>
      <c r="P383" s="33">
        <v>508.75220581234271</v>
      </c>
      <c r="Q383" s="33">
        <v>543.75151948526718</v>
      </c>
      <c r="R383" s="33">
        <v>528.03833407576894</v>
      </c>
      <c r="S383" s="33">
        <v>612.2683919372937</v>
      </c>
      <c r="T383" s="33">
        <v>597.24934112512221</v>
      </c>
      <c r="U383" s="33">
        <v>583.28134461267416</v>
      </c>
      <c r="V383" s="33">
        <v>594.87428518068032</v>
      </c>
      <c r="W383" s="33">
        <v>569.1866713383846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7024.9242530532665</v>
      </c>
      <c r="D385" s="117">
        <f t="shared" si="211"/>
        <v>7075.3244278389902</v>
      </c>
      <c r="E385" s="117">
        <f t="shared" si="211"/>
        <v>8602.7408823359565</v>
      </c>
      <c r="F385" s="117">
        <f t="shared" si="211"/>
        <v>8023.0810195520316</v>
      </c>
      <c r="G385" s="117">
        <f t="shared" si="211"/>
        <v>8366.1551827767325</v>
      </c>
      <c r="H385" s="117">
        <f t="shared" si="211"/>
        <v>7963.2176095882296</v>
      </c>
      <c r="I385" s="117">
        <f t="shared" si="211"/>
        <v>7703.0292714534407</v>
      </c>
      <c r="J385" s="117">
        <f t="shared" si="211"/>
        <v>7773.7657717108532</v>
      </c>
      <c r="K385" s="117">
        <f t="shared" si="211"/>
        <v>7902.8473396581139</v>
      </c>
      <c r="L385" s="117">
        <f t="shared" si="211"/>
        <v>8419.1287715447725</v>
      </c>
      <c r="M385" s="117">
        <f t="shared" si="211"/>
        <v>8144.9615901870384</v>
      </c>
      <c r="N385" s="117">
        <f t="shared" si="211"/>
        <v>8409.3238956464484</v>
      </c>
      <c r="O385" s="117">
        <f t="shared" si="211"/>
        <v>8201.1562651945133</v>
      </c>
      <c r="P385" s="117">
        <f t="shared" si="211"/>
        <v>6494.4042067955925</v>
      </c>
      <c r="Q385" s="117">
        <f t="shared" si="211"/>
        <v>7183.5289491856283</v>
      </c>
      <c r="R385" s="117">
        <f t="shared" ref="R385:V385" si="212">R386+R389+R391+R400</f>
        <v>7227.162747724683</v>
      </c>
      <c r="S385" s="117">
        <f t="shared" si="212"/>
        <v>7308.2600027252811</v>
      </c>
      <c r="T385" s="117">
        <f t="shared" si="212"/>
        <v>7019.5198707860418</v>
      </c>
      <c r="U385" s="117">
        <f t="shared" si="212"/>
        <v>6634.7090109108149</v>
      </c>
      <c r="V385" s="117">
        <f t="shared" si="212"/>
        <v>6238.1836809440083</v>
      </c>
      <c r="W385" s="117">
        <f t="shared" ref="W385" si="213">W386+W389+W391+W400</f>
        <v>5513.6384162017848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4994.9235306434148</v>
      </c>
      <c r="D386" s="122">
        <f t="shared" si="214"/>
        <v>4831.5285947765224</v>
      </c>
      <c r="E386" s="122">
        <f t="shared" si="214"/>
        <v>5583.1137354135071</v>
      </c>
      <c r="F386" s="122">
        <f t="shared" si="214"/>
        <v>5926.5899776980132</v>
      </c>
      <c r="G386" s="122">
        <f t="shared" si="214"/>
        <v>6298.4594730854842</v>
      </c>
      <c r="H386" s="122">
        <f t="shared" si="214"/>
        <v>5827.4025794801983</v>
      </c>
      <c r="I386" s="122">
        <f t="shared" si="214"/>
        <v>5638.5816424721233</v>
      </c>
      <c r="J386" s="122">
        <f t="shared" si="214"/>
        <v>5734.7063425553397</v>
      </c>
      <c r="K386" s="122">
        <f t="shared" si="214"/>
        <v>5912.6736141290921</v>
      </c>
      <c r="L386" s="122">
        <f t="shared" si="214"/>
        <v>6535.9564237056902</v>
      </c>
      <c r="M386" s="122">
        <f t="shared" si="214"/>
        <v>6257.8599747355292</v>
      </c>
      <c r="N386" s="122">
        <f t="shared" si="214"/>
        <v>6274.1389282303198</v>
      </c>
      <c r="O386" s="122">
        <f t="shared" si="214"/>
        <v>6229.7128381560415</v>
      </c>
      <c r="P386" s="122">
        <f t="shared" si="214"/>
        <v>4927.9243307688157</v>
      </c>
      <c r="Q386" s="122">
        <f t="shared" si="214"/>
        <v>5490.4522945863764</v>
      </c>
      <c r="R386" s="122">
        <f t="shared" ref="R386:V386" si="215">SUM(R387:R388)</f>
        <v>5372.9955683241542</v>
      </c>
      <c r="S386" s="122">
        <f t="shared" si="215"/>
        <v>5290.4469626558766</v>
      </c>
      <c r="T386" s="122">
        <f t="shared" si="215"/>
        <v>4844.3222845582814</v>
      </c>
      <c r="U386" s="122">
        <f t="shared" si="215"/>
        <v>4583.1130252169742</v>
      </c>
      <c r="V386" s="122">
        <f t="shared" si="215"/>
        <v>4311.4587705106596</v>
      </c>
      <c r="W386" s="122">
        <f t="shared" ref="W386" si="216">SUM(W387:W388)</f>
        <v>4054.7893424313479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4872.5861057136581</v>
      </c>
      <c r="D387" s="98">
        <v>4714.6111405918127</v>
      </c>
      <c r="E387" s="98">
        <v>5460.8468604419177</v>
      </c>
      <c r="F387" s="98">
        <v>5789.4938840837976</v>
      </c>
      <c r="G387" s="98">
        <v>6154.7620716332685</v>
      </c>
      <c r="H387" s="98">
        <v>5698.4341141955229</v>
      </c>
      <c r="I387" s="98">
        <v>5517.0484304919919</v>
      </c>
      <c r="J387" s="98">
        <v>5616.5615537234125</v>
      </c>
      <c r="K387" s="98">
        <v>5792.4999557318142</v>
      </c>
      <c r="L387" s="98">
        <v>6399.6822802359384</v>
      </c>
      <c r="M387" s="98">
        <v>6128.0726416509451</v>
      </c>
      <c r="N387" s="98">
        <v>6151.8909277826042</v>
      </c>
      <c r="O387" s="98">
        <v>6100.7506067933273</v>
      </c>
      <c r="P387" s="98">
        <v>4823.6764740118815</v>
      </c>
      <c r="Q387" s="98">
        <v>5384.9606532974103</v>
      </c>
      <c r="R387" s="98">
        <v>5270.1621370857665</v>
      </c>
      <c r="S387" s="98">
        <v>5190.0619566728428</v>
      </c>
      <c r="T387" s="98">
        <v>4753.4336063709661</v>
      </c>
      <c r="U387" s="98">
        <v>4496.6706608949498</v>
      </c>
      <c r="V387" s="98">
        <v>4230.6104999873623</v>
      </c>
      <c r="W387" s="98">
        <v>3981.3522146715945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122.33742492975668</v>
      </c>
      <c r="D388" s="98">
        <v>116.91745418470987</v>
      </c>
      <c r="E388" s="98">
        <v>122.26687497158919</v>
      </c>
      <c r="F388" s="98">
        <v>137.09609361421599</v>
      </c>
      <c r="G388" s="98">
        <v>143.69740145221525</v>
      </c>
      <c r="H388" s="98">
        <v>128.9684652846758</v>
      </c>
      <c r="I388" s="98">
        <v>121.53321198013106</v>
      </c>
      <c r="J388" s="98">
        <v>118.14478883192696</v>
      </c>
      <c r="K388" s="98">
        <v>120.17365839727813</v>
      </c>
      <c r="L388" s="98">
        <v>136.27414346975192</v>
      </c>
      <c r="M388" s="98">
        <v>129.78733308458425</v>
      </c>
      <c r="N388" s="98">
        <v>122.24800044771608</v>
      </c>
      <c r="O388" s="98">
        <v>128.96223136271391</v>
      </c>
      <c r="P388" s="98">
        <v>104.24785675693464</v>
      </c>
      <c r="Q388" s="98">
        <v>105.49164128896609</v>
      </c>
      <c r="R388" s="98">
        <v>102.83343123838773</v>
      </c>
      <c r="S388" s="98">
        <v>100.38500598303347</v>
      </c>
      <c r="T388" s="98">
        <v>90.888678187315449</v>
      </c>
      <c r="U388" s="98">
        <v>86.442364322024275</v>
      </c>
      <c r="V388" s="98">
        <v>80.84827052329716</v>
      </c>
      <c r="W388" s="98">
        <v>73.437127759753395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202.78789282462429</v>
      </c>
      <c r="D389" s="122">
        <f t="shared" si="217"/>
        <v>397.4881385644461</v>
      </c>
      <c r="E389" s="122">
        <f t="shared" si="217"/>
        <v>1203.9074893520988</v>
      </c>
      <c r="F389" s="122">
        <f t="shared" si="217"/>
        <v>256.61198827023333</v>
      </c>
      <c r="G389" s="122">
        <f t="shared" si="217"/>
        <v>243.49303278413061</v>
      </c>
      <c r="H389" s="122">
        <f t="shared" si="217"/>
        <v>352.06451164814803</v>
      </c>
      <c r="I389" s="122">
        <f t="shared" si="217"/>
        <v>389.79231272733415</v>
      </c>
      <c r="J389" s="122">
        <f t="shared" si="217"/>
        <v>532.50178022427804</v>
      </c>
      <c r="K389" s="122">
        <f t="shared" si="217"/>
        <v>414.42472471246032</v>
      </c>
      <c r="L389" s="122">
        <f t="shared" si="217"/>
        <v>188.7403615656805</v>
      </c>
      <c r="M389" s="122">
        <f t="shared" si="217"/>
        <v>214.32360174099281</v>
      </c>
      <c r="N389" s="122">
        <f t="shared" si="217"/>
        <v>515.49201008259854</v>
      </c>
      <c r="O389" s="122">
        <f t="shared" si="217"/>
        <v>333.33930387063009</v>
      </c>
      <c r="P389" s="122">
        <f t="shared" si="217"/>
        <v>87.427887707551292</v>
      </c>
      <c r="Q389" s="122">
        <f t="shared" si="217"/>
        <v>158.32030278792135</v>
      </c>
      <c r="R389" s="122">
        <f t="shared" si="217"/>
        <v>289.53648147635289</v>
      </c>
      <c r="S389" s="122">
        <f t="shared" si="217"/>
        <v>412.31709666167507</v>
      </c>
      <c r="T389" s="122">
        <f t="shared" si="217"/>
        <v>584.46354852369859</v>
      </c>
      <c r="U389" s="122">
        <f t="shared" si="217"/>
        <v>455.85858456163049</v>
      </c>
      <c r="V389" s="122">
        <f t="shared" si="217"/>
        <v>301.536235101361</v>
      </c>
      <c r="W389" s="122">
        <f t="shared" si="217"/>
        <v>96.595198166178022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202.78789282462429</v>
      </c>
      <c r="D390" s="98">
        <f>RES_hhdet_in_tesh!D67</f>
        <v>397.4881385644461</v>
      </c>
      <c r="E390" s="98">
        <f>RES_hhdet_in_tesh!E67</f>
        <v>1203.9074893520988</v>
      </c>
      <c r="F390" s="98">
        <f>RES_hhdet_in_tesh!F67</f>
        <v>256.61198827023333</v>
      </c>
      <c r="G390" s="98">
        <f>RES_hhdet_in_tesh!G67</f>
        <v>243.49303278413061</v>
      </c>
      <c r="H390" s="98">
        <f>RES_hhdet_in_tesh!H67</f>
        <v>352.06451164814803</v>
      </c>
      <c r="I390" s="98">
        <f>RES_hhdet_in_tesh!I67</f>
        <v>389.79231272733415</v>
      </c>
      <c r="J390" s="98">
        <f>RES_hhdet_in_tesh!J67</f>
        <v>532.50178022427804</v>
      </c>
      <c r="K390" s="98">
        <f>RES_hhdet_in_tesh!K67</f>
        <v>414.42472471246032</v>
      </c>
      <c r="L390" s="98">
        <f>RES_hhdet_in_tesh!L67</f>
        <v>188.7403615656805</v>
      </c>
      <c r="M390" s="98">
        <f>RES_hhdet_in_tesh!M67</f>
        <v>214.32360174099281</v>
      </c>
      <c r="N390" s="98">
        <f>RES_hhdet_in_tesh!N67</f>
        <v>515.49201008259854</v>
      </c>
      <c r="O390" s="98">
        <f>RES_hhdet_in_tesh!O67</f>
        <v>333.33930387063009</v>
      </c>
      <c r="P390" s="98">
        <f>RES_hhdet_in_tesh!P67</f>
        <v>87.427887707551292</v>
      </c>
      <c r="Q390" s="98">
        <f>RES_hhdet_in_tesh!Q67</f>
        <v>158.32030278792135</v>
      </c>
      <c r="R390" s="98">
        <f>RES_hhdet_in_tesh!R67</f>
        <v>289.53648147635289</v>
      </c>
      <c r="S390" s="98">
        <f>RES_hhdet_in_tesh!S67</f>
        <v>412.31709666167507</v>
      </c>
      <c r="T390" s="98">
        <f>RES_hhdet_in_tesh!T67</f>
        <v>584.46354852369859</v>
      </c>
      <c r="U390" s="98">
        <f>RES_hhdet_in_tesh!U67</f>
        <v>455.85858456163049</v>
      </c>
      <c r="V390" s="98">
        <f>RES_hhdet_in_tesh!V67</f>
        <v>301.536235101361</v>
      </c>
      <c r="W390" s="98">
        <f>RES_hhdet_in_tesh!W67</f>
        <v>96.595198166178022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1193.56255153491</v>
      </c>
      <c r="D391" s="122">
        <v>1207.1848236175058</v>
      </c>
      <c r="E391" s="122">
        <v>1185.2104926260724</v>
      </c>
      <c r="F391" s="122">
        <v>1184.0598430953455</v>
      </c>
      <c r="G391" s="122">
        <v>1181.5307237116383</v>
      </c>
      <c r="H391" s="122">
        <v>1158.4886067404589</v>
      </c>
      <c r="I391" s="122">
        <v>1122.8879430761126</v>
      </c>
      <c r="J391" s="122">
        <v>1011.5616956265673</v>
      </c>
      <c r="K391" s="122">
        <v>1068.3726003959594</v>
      </c>
      <c r="L391" s="122">
        <v>1172.7691798461176</v>
      </c>
      <c r="M391" s="122">
        <v>1164.788091238338</v>
      </c>
      <c r="N391" s="122">
        <v>1180.4056392779203</v>
      </c>
      <c r="O391" s="122">
        <v>1174.4064426071948</v>
      </c>
      <c r="P391" s="122">
        <v>1056.5738345695995</v>
      </c>
      <c r="Q391" s="122">
        <v>1097.216303449329</v>
      </c>
      <c r="R391" s="122">
        <v>1116.2896395017594</v>
      </c>
      <c r="S391" s="122">
        <v>1097.3692113781203</v>
      </c>
      <c r="T391" s="122">
        <v>1092.6145245859029</v>
      </c>
      <c r="U391" s="122">
        <v>1084.0260638653619</v>
      </c>
      <c r="V391" s="122">
        <v>1079.265047189378</v>
      </c>
      <c r="W391" s="122">
        <v>884.95601588166244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1202.9353121458955</v>
      </c>
      <c r="D392" s="98">
        <v>1200.2298398133703</v>
      </c>
      <c r="E392" s="98">
        <v>1210.3794060213681</v>
      </c>
      <c r="F392" s="98">
        <v>1144.1839788985635</v>
      </c>
      <c r="G392" s="98">
        <v>1181.5285175755153</v>
      </c>
      <c r="H392" s="98">
        <v>1158.4866878409916</v>
      </c>
      <c r="I392" s="98">
        <v>1122.8831263068262</v>
      </c>
      <c r="J392" s="98">
        <v>1004.8333245686438</v>
      </c>
      <c r="K392" s="98">
        <v>1068.2071585029873</v>
      </c>
      <c r="L392" s="98">
        <v>1173.858306310115</v>
      </c>
      <c r="M392" s="98">
        <v>1147.5772169428228</v>
      </c>
      <c r="N392" s="98">
        <v>1184.0519363770156</v>
      </c>
      <c r="O392" s="98">
        <v>1174.3954567968865</v>
      </c>
      <c r="P392" s="98">
        <v>1056.5661384415318</v>
      </c>
      <c r="Q392" s="98">
        <v>1097.190359034955</v>
      </c>
      <c r="R392" s="98">
        <v>1116.2710405792304</v>
      </c>
      <c r="S392" s="98">
        <v>1097.3587050671754</v>
      </c>
      <c r="T392" s="98">
        <v>1093.4018107975992</v>
      </c>
      <c r="U392" s="98">
        <v>1083.4290529264292</v>
      </c>
      <c r="V392" s="98">
        <v>1081.2014114743006</v>
      </c>
      <c r="W392" s="98">
        <v>884.88228706655593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1203.0013474577618</v>
      </c>
      <c r="D393" s="98">
        <v>1200.3254777099803</v>
      </c>
      <c r="E393" s="98">
        <v>1210.7166128117567</v>
      </c>
      <c r="F393" s="98">
        <v>1144.3925717425202</v>
      </c>
      <c r="G393" s="98">
        <v>1182.8129768823494</v>
      </c>
      <c r="H393" s="98">
        <v>1159.8619905019195</v>
      </c>
      <c r="I393" s="98">
        <v>1124.5363125622941</v>
      </c>
      <c r="J393" s="98">
        <v>1006.6119062234482</v>
      </c>
      <c r="K393" s="98">
        <v>1070.649408539181</v>
      </c>
      <c r="L393" s="98">
        <v>1176.9709007195563</v>
      </c>
      <c r="M393" s="98">
        <v>0</v>
      </c>
      <c r="N393" s="98">
        <v>1186.0254674705309</v>
      </c>
      <c r="O393" s="98">
        <v>1176.3338419935221</v>
      </c>
      <c r="P393" s="98">
        <v>1058.3624499113359</v>
      </c>
      <c r="Q393" s="98">
        <v>1100.1914011467072</v>
      </c>
      <c r="R393" s="98">
        <v>1119.3357038245597</v>
      </c>
      <c r="S393" s="98">
        <v>1099.8082421827426</v>
      </c>
      <c r="T393" s="98">
        <v>1095.4790371910183</v>
      </c>
      <c r="U393" s="98">
        <v>1085.3012010043328</v>
      </c>
      <c r="V393" s="98">
        <v>1084.1388755982223</v>
      </c>
      <c r="W393" s="98">
        <v>888.33726025348562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188.16636477818395</v>
      </c>
      <c r="D394" s="101">
        <v>220.78148055290438</v>
      </c>
      <c r="E394" s="101">
        <v>186.63287591103</v>
      </c>
      <c r="F394" s="101">
        <v>220.48770977931886</v>
      </c>
      <c r="G394" s="101">
        <v>194.60868224812197</v>
      </c>
      <c r="H394" s="101">
        <v>193.79484724089284</v>
      </c>
      <c r="I394" s="101">
        <v>189.34419066402262</v>
      </c>
      <c r="J394" s="101">
        <v>212.78954877023725</v>
      </c>
      <c r="K394" s="101">
        <v>190.92433866766993</v>
      </c>
      <c r="L394" s="101">
        <v>195.14283445156329</v>
      </c>
      <c r="M394" s="101">
        <v>0</v>
      </c>
      <c r="N394" s="101">
        <v>179.3684660387076</v>
      </c>
      <c r="O394" s="101">
        <v>176.80535875086971</v>
      </c>
      <c r="P394" s="101">
        <v>235.02949171167879</v>
      </c>
      <c r="Q394" s="101">
        <v>177.75310803782801</v>
      </c>
      <c r="R394" s="101">
        <v>174.88183711519858</v>
      </c>
      <c r="S394" s="101">
        <v>182.75694479683301</v>
      </c>
      <c r="T394" s="101">
        <v>165.77141810353856</v>
      </c>
      <c r="U394" s="101">
        <v>186.07890361248269</v>
      </c>
      <c r="V394" s="101">
        <v>174.05304939290187</v>
      </c>
      <c r="W394" s="101">
        <v>172.19378034502142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1014.834982679578</v>
      </c>
      <c r="D395" s="104">
        <v>979.54399715707586</v>
      </c>
      <c r="E395" s="104">
        <v>1024.0837369007265</v>
      </c>
      <c r="F395" s="104">
        <v>923.90486196320114</v>
      </c>
      <c r="G395" s="104">
        <v>988.20429463422749</v>
      </c>
      <c r="H395" s="104">
        <v>966.06714326102679</v>
      </c>
      <c r="I395" s="104">
        <v>935.19212189827135</v>
      </c>
      <c r="J395" s="104">
        <v>793.82235745321077</v>
      </c>
      <c r="K395" s="104">
        <v>879.72506987151087</v>
      </c>
      <c r="L395" s="104">
        <v>981.82806626799288</v>
      </c>
      <c r="M395" s="104">
        <v>0</v>
      </c>
      <c r="N395" s="104">
        <v>1006.6570014318233</v>
      </c>
      <c r="O395" s="104">
        <v>999.52848324265244</v>
      </c>
      <c r="P395" s="104">
        <v>823.33295819965724</v>
      </c>
      <c r="Q395" s="104">
        <v>922.43829310887907</v>
      </c>
      <c r="R395" s="104">
        <v>944.45386670936114</v>
      </c>
      <c r="S395" s="104">
        <v>917.05129738590949</v>
      </c>
      <c r="T395" s="104">
        <v>929.70761908747977</v>
      </c>
      <c r="U395" s="104">
        <v>899.22229739185013</v>
      </c>
      <c r="V395" s="104">
        <v>910.08582620532047</v>
      </c>
      <c r="W395" s="104">
        <v>716.1434799084642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1162.6245448033294</v>
      </c>
      <c r="D396" s="101">
        <v>1219.5944367861305</v>
      </c>
      <c r="E396" s="101">
        <v>1150.8144314590104</v>
      </c>
      <c r="F396" s="101">
        <v>1212.6423238289904</v>
      </c>
      <c r="G396" s="101">
        <v>0</v>
      </c>
      <c r="H396" s="101">
        <v>0</v>
      </c>
      <c r="I396" s="101">
        <v>0</v>
      </c>
      <c r="J396" s="101">
        <v>1085.1935749618556</v>
      </c>
      <c r="K396" s="101">
        <v>1072.0745235865811</v>
      </c>
      <c r="L396" s="101">
        <v>1132.9569374255814</v>
      </c>
      <c r="M396" s="101">
        <v>1216.249091474627</v>
      </c>
      <c r="N396" s="101">
        <v>1150.5570709271699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1084.4645680391097</v>
      </c>
      <c r="U396" s="101">
        <v>1087.3297966257835</v>
      </c>
      <c r="V396" s="101">
        <v>1048.0095797103199</v>
      </c>
      <c r="W396" s="101">
        <v>0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1162.700044080937</v>
      </c>
      <c r="D397" s="104">
        <v>1219.7608727317931</v>
      </c>
      <c r="E397" s="104">
        <v>1151.1047252897101</v>
      </c>
      <c r="F397" s="104">
        <v>1212.964301467704</v>
      </c>
      <c r="G397" s="104">
        <v>0</v>
      </c>
      <c r="H397" s="104">
        <v>0</v>
      </c>
      <c r="I397" s="104">
        <v>0</v>
      </c>
      <c r="J397" s="104">
        <v>1086.639822151509</v>
      </c>
      <c r="K397" s="104">
        <v>1073.5111965159249</v>
      </c>
      <c r="L397" s="104">
        <v>1134.7882623746343</v>
      </c>
      <c r="M397" s="104">
        <v>1217.0124283526645</v>
      </c>
      <c r="N397" s="104">
        <v>1150.8363181789402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1087.8936115866404</v>
      </c>
      <c r="U397" s="104">
        <v>1088.7892112523894</v>
      </c>
      <c r="V397" s="104">
        <v>1049.3956122842262</v>
      </c>
      <c r="W397" s="104">
        <v>0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181.74897570890641</v>
      </c>
      <c r="D398" s="98">
        <v>224.41575212795973</v>
      </c>
      <c r="E398" s="98">
        <v>177.22074886445176</v>
      </c>
      <c r="F398" s="98">
        <v>233.88616822936922</v>
      </c>
      <c r="G398" s="98">
        <v>0</v>
      </c>
      <c r="H398" s="98">
        <v>0</v>
      </c>
      <c r="I398" s="98">
        <v>0</v>
      </c>
      <c r="J398" s="98">
        <v>231.08379957642393</v>
      </c>
      <c r="K398" s="98">
        <v>191.51213030303461</v>
      </c>
      <c r="L398" s="98">
        <v>187.00763090602649</v>
      </c>
      <c r="M398" s="98">
        <v>237.16638057579289</v>
      </c>
      <c r="N398" s="98">
        <v>172.82770791260197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163.22113739909059</v>
      </c>
      <c r="U398" s="98">
        <v>186.60460657461158</v>
      </c>
      <c r="V398" s="98">
        <v>166.245918182514</v>
      </c>
      <c r="W398" s="98">
        <v>0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980.95106837203059</v>
      </c>
      <c r="D399" s="98">
        <v>995.34512060383349</v>
      </c>
      <c r="E399" s="98">
        <v>973.8839764252582</v>
      </c>
      <c r="F399" s="98">
        <v>979.07813323833477</v>
      </c>
      <c r="G399" s="98">
        <v>0</v>
      </c>
      <c r="H399" s="98">
        <v>0</v>
      </c>
      <c r="I399" s="98">
        <v>0</v>
      </c>
      <c r="J399" s="98">
        <v>855.55602257508508</v>
      </c>
      <c r="K399" s="98">
        <v>881.9990662128904</v>
      </c>
      <c r="L399" s="98">
        <v>947.78063146860768</v>
      </c>
      <c r="M399" s="98">
        <v>979.84604777687184</v>
      </c>
      <c r="N399" s="98">
        <v>978.00861026633845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924.67247418754982</v>
      </c>
      <c r="U399" s="98">
        <v>902.18460467777754</v>
      </c>
      <c r="V399" s="98">
        <v>883.14969410171216</v>
      </c>
      <c r="W399" s="98">
        <v>0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633.65027805031673</v>
      </c>
      <c r="D400" s="122">
        <v>639.12287088051619</v>
      </c>
      <c r="E400" s="122">
        <v>630.50916494427861</v>
      </c>
      <c r="F400" s="122">
        <v>655.81921048844015</v>
      </c>
      <c r="G400" s="122">
        <v>642.67195319547977</v>
      </c>
      <c r="H400" s="122">
        <v>625.26191171942446</v>
      </c>
      <c r="I400" s="122">
        <v>551.76737317787081</v>
      </c>
      <c r="J400" s="122">
        <v>494.99595330466758</v>
      </c>
      <c r="K400" s="122">
        <v>507.3764004206019</v>
      </c>
      <c r="L400" s="122">
        <v>521.66280642728498</v>
      </c>
      <c r="M400" s="122">
        <v>507.98992247217808</v>
      </c>
      <c r="N400" s="122">
        <v>439.28731805560892</v>
      </c>
      <c r="O400" s="122">
        <v>463.69768056064663</v>
      </c>
      <c r="P400" s="122">
        <v>422.47815374962602</v>
      </c>
      <c r="Q400" s="122">
        <v>437.54004836200176</v>
      </c>
      <c r="R400" s="122">
        <v>448.34105842241621</v>
      </c>
      <c r="S400" s="122">
        <v>508.12673202960792</v>
      </c>
      <c r="T400" s="122">
        <v>498.1195131181596</v>
      </c>
      <c r="U400" s="122">
        <v>511.71133726684809</v>
      </c>
      <c r="V400" s="122">
        <v>545.923628142609</v>
      </c>
      <c r="W400" s="122">
        <v>477.29785972259629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632.83389004787261</v>
      </c>
      <c r="D401" s="98">
        <v>637.73198131818469</v>
      </c>
      <c r="E401" s="98">
        <v>644.72738117287258</v>
      </c>
      <c r="F401" s="98">
        <v>625.65736185020899</v>
      </c>
      <c r="G401" s="98">
        <v>645.81982275024916</v>
      </c>
      <c r="H401" s="98">
        <v>625.70633934560135</v>
      </c>
      <c r="I401" s="98">
        <v>546.62187989951781</v>
      </c>
      <c r="J401" s="98">
        <v>488.22510647954027</v>
      </c>
      <c r="K401" s="98">
        <v>507.09482280006819</v>
      </c>
      <c r="L401" s="98">
        <v>521.95202797645538</v>
      </c>
      <c r="M401" s="98">
        <v>511.17180353361698</v>
      </c>
      <c r="N401" s="98">
        <v>439.68672833299678</v>
      </c>
      <c r="O401" s="98">
        <v>461.54653957684434</v>
      </c>
      <c r="P401" s="98">
        <v>424.77220899348976</v>
      </c>
      <c r="Q401" s="98">
        <v>437.21441736059893</v>
      </c>
      <c r="R401" s="98">
        <v>449.59973646203372</v>
      </c>
      <c r="S401" s="98">
        <v>508.0841480629411</v>
      </c>
      <c r="T401" s="98">
        <v>497.64914452746979</v>
      </c>
      <c r="U401" s="98">
        <v>512.34113794084385</v>
      </c>
      <c r="V401" s="98">
        <v>546.48091698054975</v>
      </c>
      <c r="W401" s="98">
        <v>476.62397830478432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638.10964156077762</v>
      </c>
      <c r="D402" s="33">
        <v>645.57913003454564</v>
      </c>
      <c r="E402" s="33">
        <v>590.40040613402039</v>
      </c>
      <c r="F402" s="33">
        <v>707.1925619857866</v>
      </c>
      <c r="G402" s="33">
        <v>574.37266800858822</v>
      </c>
      <c r="H402" s="33">
        <v>624.46715206643103</v>
      </c>
      <c r="I402" s="33">
        <v>578.52179797713222</v>
      </c>
      <c r="J402" s="33">
        <v>520.4056475428647</v>
      </c>
      <c r="K402" s="33">
        <v>526.33457914558198</v>
      </c>
      <c r="L402" s="33">
        <v>492.45178746609503</v>
      </c>
      <c r="M402" s="33">
        <v>489.0888563826494</v>
      </c>
      <c r="N402" s="33">
        <v>429.87532226084403</v>
      </c>
      <c r="O402" s="33">
        <v>487.64567968583236</v>
      </c>
      <c r="P402" s="33">
        <v>410.52906136653121</v>
      </c>
      <c r="Q402" s="33">
        <v>442.95743759237331</v>
      </c>
      <c r="R402" s="33">
        <v>435.68717722894115</v>
      </c>
      <c r="S402" s="33">
        <v>513.18905580538308</v>
      </c>
      <c r="T402" s="33">
        <v>508.99412117690082</v>
      </c>
      <c r="U402" s="33">
        <v>504.91812016667188</v>
      </c>
      <c r="V402" s="33">
        <v>521.59911031444199</v>
      </c>
      <c r="W402" s="33">
        <v>503.8309425433107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2160.2081747259836</v>
      </c>
      <c r="D404" s="117">
        <f t="shared" si="218"/>
        <v>2022.387785408331</v>
      </c>
      <c r="E404" s="117">
        <f t="shared" si="218"/>
        <v>2203.8397859903844</v>
      </c>
      <c r="F404" s="117">
        <f t="shared" si="218"/>
        <v>2181.8730403292161</v>
      </c>
      <c r="G404" s="117">
        <f t="shared" si="218"/>
        <v>2577.1919406490729</v>
      </c>
      <c r="H404" s="117">
        <f t="shared" si="218"/>
        <v>2322.7585650815436</v>
      </c>
      <c r="I404" s="117">
        <f t="shared" si="218"/>
        <v>2242.9370946356312</v>
      </c>
      <c r="J404" s="117">
        <f t="shared" si="218"/>
        <v>2157.3265151260175</v>
      </c>
      <c r="K404" s="117">
        <f t="shared" si="218"/>
        <v>2253.6554522555348</v>
      </c>
      <c r="L404" s="117">
        <f t="shared" si="218"/>
        <v>2446.5522523711638</v>
      </c>
      <c r="M404" s="117">
        <f t="shared" si="218"/>
        <v>2215.2064646857634</v>
      </c>
      <c r="N404" s="117">
        <f t="shared" si="218"/>
        <v>2226.2483813598355</v>
      </c>
      <c r="O404" s="117">
        <f t="shared" si="218"/>
        <v>2187.2549969140478</v>
      </c>
      <c r="P404" s="117">
        <f t="shared" si="218"/>
        <v>1721.7414254372277</v>
      </c>
      <c r="Q404" s="117">
        <f t="shared" si="218"/>
        <v>1856.9791563906622</v>
      </c>
      <c r="R404" s="117">
        <f t="shared" ref="R404:V404" si="219">R405+R408+R410+R419</f>
        <v>1805.1590395262422</v>
      </c>
      <c r="S404" s="117">
        <f t="shared" si="219"/>
        <v>1790.036709677747</v>
      </c>
      <c r="T404" s="117">
        <f t="shared" si="219"/>
        <v>1623.5112963896345</v>
      </c>
      <c r="U404" s="117">
        <f t="shared" si="219"/>
        <v>1531.9841236050593</v>
      </c>
      <c r="V404" s="117">
        <f t="shared" si="219"/>
        <v>1493.0327160573611</v>
      </c>
      <c r="W404" s="117">
        <f t="shared" ref="W404" si="220">W405+W408+W410+W419</f>
        <v>1368.5513110814127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1666.1242593843667</v>
      </c>
      <c r="D405" s="122">
        <f t="shared" si="221"/>
        <v>1587.9106915083673</v>
      </c>
      <c r="E405" s="122">
        <f t="shared" si="221"/>
        <v>1812.0389647376148</v>
      </c>
      <c r="F405" s="122">
        <f t="shared" si="221"/>
        <v>1893.4267719642969</v>
      </c>
      <c r="G405" s="122">
        <f t="shared" si="221"/>
        <v>1984.3262231821634</v>
      </c>
      <c r="H405" s="122">
        <f t="shared" si="221"/>
        <v>1811.5493155872846</v>
      </c>
      <c r="I405" s="122">
        <f t="shared" si="221"/>
        <v>1729.7045851904302</v>
      </c>
      <c r="J405" s="122">
        <f t="shared" si="221"/>
        <v>1736.6382989603724</v>
      </c>
      <c r="K405" s="122">
        <f t="shared" si="221"/>
        <v>1766.1238379343947</v>
      </c>
      <c r="L405" s="122">
        <f t="shared" si="221"/>
        <v>1923.7916369878633</v>
      </c>
      <c r="M405" s="122">
        <f t="shared" si="221"/>
        <v>1809.5539702048113</v>
      </c>
      <c r="N405" s="122">
        <f t="shared" si="221"/>
        <v>1776.2288191483533</v>
      </c>
      <c r="O405" s="122">
        <f t="shared" si="221"/>
        <v>1713.8216444133523</v>
      </c>
      <c r="P405" s="122">
        <f t="shared" si="221"/>
        <v>1315.5175340278643</v>
      </c>
      <c r="Q405" s="122">
        <f t="shared" si="221"/>
        <v>1433.063250491768</v>
      </c>
      <c r="R405" s="122">
        <f t="shared" ref="R405:V405" si="222">SUM(R406:R407)</f>
        <v>1383.384821901358</v>
      </c>
      <c r="S405" s="122">
        <f t="shared" si="222"/>
        <v>1348.0736304547991</v>
      </c>
      <c r="T405" s="122">
        <f t="shared" si="222"/>
        <v>1224.3399801867295</v>
      </c>
      <c r="U405" s="122">
        <f t="shared" si="222"/>
        <v>1150.1108319234356</v>
      </c>
      <c r="V405" s="122">
        <f t="shared" si="222"/>
        <v>1075.459172691043</v>
      </c>
      <c r="W405" s="122">
        <f t="shared" ref="W405" si="223">SUM(W406:W407)</f>
        <v>1007.7070505512532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1666.1242593843667</v>
      </c>
      <c r="D406" s="98">
        <v>1587.9106915083673</v>
      </c>
      <c r="E406" s="98">
        <v>1812.0389647376148</v>
      </c>
      <c r="F406" s="98">
        <v>1893.4267719642969</v>
      </c>
      <c r="G406" s="98">
        <v>1984.3262231821634</v>
      </c>
      <c r="H406" s="98">
        <v>1811.5493155872846</v>
      </c>
      <c r="I406" s="98">
        <v>1729.7045851904302</v>
      </c>
      <c r="J406" s="98">
        <v>1736.6382989603724</v>
      </c>
      <c r="K406" s="98">
        <v>1766.1238379343947</v>
      </c>
      <c r="L406" s="98">
        <v>1923.7916369878633</v>
      </c>
      <c r="M406" s="98">
        <v>1809.5539702048113</v>
      </c>
      <c r="N406" s="98">
        <v>1776.2288191483533</v>
      </c>
      <c r="O406" s="98">
        <v>1713.8216444133523</v>
      </c>
      <c r="P406" s="98">
        <v>1315.5175340278643</v>
      </c>
      <c r="Q406" s="98">
        <v>1433.063250491768</v>
      </c>
      <c r="R406" s="98">
        <v>1383.384821901358</v>
      </c>
      <c r="S406" s="98">
        <v>1348.0736304547991</v>
      </c>
      <c r="T406" s="98">
        <v>1224.3399801867295</v>
      </c>
      <c r="U406" s="98">
        <v>1150.1108319234356</v>
      </c>
      <c r="V406" s="98">
        <v>1075.459172691043</v>
      </c>
      <c r="W406" s="98">
        <v>1007.7070505512532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321.09722551791356</v>
      </c>
      <c r="D410" s="122">
        <v>264.84866669785043</v>
      </c>
      <c r="E410" s="122">
        <v>237.96757822298278</v>
      </c>
      <c r="F410" s="122">
        <v>161.08451351406686</v>
      </c>
      <c r="G410" s="122">
        <v>393.47104721442923</v>
      </c>
      <c r="H410" s="122">
        <v>381.63958997597126</v>
      </c>
      <c r="I410" s="122">
        <v>365.25626653329431</v>
      </c>
      <c r="J410" s="122">
        <v>296.29581140054955</v>
      </c>
      <c r="K410" s="122">
        <v>326.34549437895254</v>
      </c>
      <c r="L410" s="122">
        <v>356.08490445515667</v>
      </c>
      <c r="M410" s="122">
        <v>264.57695511707414</v>
      </c>
      <c r="N410" s="122">
        <v>314.01627899947283</v>
      </c>
      <c r="O410" s="122">
        <v>336.8763120710185</v>
      </c>
      <c r="P410" s="122">
        <v>291.31844878663208</v>
      </c>
      <c r="Q410" s="122">
        <v>290.93180228743546</v>
      </c>
      <c r="R410" s="122">
        <v>290.04327034297495</v>
      </c>
      <c r="S410" s="122">
        <v>279.90441818752424</v>
      </c>
      <c r="T410" s="122">
        <v>246.01780727040006</v>
      </c>
      <c r="U410" s="122">
        <v>231.61425653581247</v>
      </c>
      <c r="V410" s="122">
        <v>246.66120446523303</v>
      </c>
      <c r="W410" s="122">
        <v>212.3785893317372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418.55242627732679</v>
      </c>
      <c r="D411" s="98">
        <v>413.33409516311241</v>
      </c>
      <c r="E411" s="98">
        <v>412.4229213902683</v>
      </c>
      <c r="F411" s="98">
        <v>385.75663576208518</v>
      </c>
      <c r="G411" s="98">
        <v>394.03635624032859</v>
      </c>
      <c r="H411" s="98">
        <v>382.0835151741199</v>
      </c>
      <c r="I411" s="98">
        <v>366.14318335595163</v>
      </c>
      <c r="J411" s="98">
        <v>323.75098740853315</v>
      </c>
      <c r="K411" s="98">
        <v>339.80474738674923</v>
      </c>
      <c r="L411" s="98">
        <v>368.37692764327608</v>
      </c>
      <c r="M411" s="98">
        <v>352.93112246537692</v>
      </c>
      <c r="N411" s="98">
        <v>354.04129477662701</v>
      </c>
      <c r="O411" s="98">
        <v>338.50596870683859</v>
      </c>
      <c r="P411" s="98">
        <v>292.29217775195997</v>
      </c>
      <c r="Q411" s="98">
        <v>293.05485518840624</v>
      </c>
      <c r="R411" s="98">
        <v>291.53536310203162</v>
      </c>
      <c r="S411" s="98">
        <v>280.90860540571754</v>
      </c>
      <c r="T411" s="98">
        <v>275.10199530407687</v>
      </c>
      <c r="U411" s="98">
        <v>268.78034508578691</v>
      </c>
      <c r="V411" s="98">
        <v>265.44730546622151</v>
      </c>
      <c r="W411" s="98">
        <v>216.0926311031848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65.471092025056024</v>
      </c>
      <c r="D412" s="98">
        <v>76.032531825151906</v>
      </c>
      <c r="E412" s="98">
        <v>63.593015155229402</v>
      </c>
      <c r="F412" s="98">
        <v>74.336469239181241</v>
      </c>
      <c r="G412" s="98">
        <v>64.901434798319102</v>
      </c>
      <c r="H412" s="98">
        <v>63.915983872397412</v>
      </c>
      <c r="I412" s="98">
        <v>61.740249804713848</v>
      </c>
      <c r="J412" s="98">
        <v>68.559456419455529</v>
      </c>
      <c r="K412" s="98">
        <v>60.734470982079948</v>
      </c>
      <c r="L412" s="98">
        <v>61.239178034044706</v>
      </c>
      <c r="M412" s="98">
        <v>0</v>
      </c>
      <c r="N412" s="98">
        <v>53.632650737223351</v>
      </c>
      <c r="O412" s="98">
        <v>50.962108964352346</v>
      </c>
      <c r="P412" s="98">
        <v>65.019386358220288</v>
      </c>
      <c r="Q412" s="98">
        <v>47.477095388563541</v>
      </c>
      <c r="R412" s="98">
        <v>45.673710084670979</v>
      </c>
      <c r="S412" s="98">
        <v>46.783242575129869</v>
      </c>
      <c r="T412" s="98">
        <v>41.708407132967189</v>
      </c>
      <c r="U412" s="98">
        <v>46.163015281023881</v>
      </c>
      <c r="V412" s="98">
        <v>42.732013183857326</v>
      </c>
      <c r="W412" s="98">
        <v>42.050572825581753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65.471092025056024</v>
      </c>
      <c r="D413" s="101">
        <v>76.032531825151906</v>
      </c>
      <c r="E413" s="101">
        <v>63.593015155229402</v>
      </c>
      <c r="F413" s="101">
        <v>74.336469239181241</v>
      </c>
      <c r="G413" s="101">
        <v>64.901434798319102</v>
      </c>
      <c r="H413" s="101">
        <v>63.915983872397412</v>
      </c>
      <c r="I413" s="101">
        <v>61.740249804713848</v>
      </c>
      <c r="J413" s="101">
        <v>68.559456419455529</v>
      </c>
      <c r="K413" s="101">
        <v>60.734470982079948</v>
      </c>
      <c r="L413" s="101">
        <v>61.239178034044706</v>
      </c>
      <c r="M413" s="101">
        <v>0</v>
      </c>
      <c r="N413" s="101">
        <v>53.632650737223351</v>
      </c>
      <c r="O413" s="101">
        <v>50.962108964352346</v>
      </c>
      <c r="P413" s="101">
        <v>65.019386358220288</v>
      </c>
      <c r="Q413" s="101">
        <v>47.477095388563541</v>
      </c>
      <c r="R413" s="101">
        <v>45.673710084670979</v>
      </c>
      <c r="S413" s="101">
        <v>46.783242575129869</v>
      </c>
      <c r="T413" s="101">
        <v>41.708407132967189</v>
      </c>
      <c r="U413" s="101">
        <v>46.163015281023881</v>
      </c>
      <c r="V413" s="101">
        <v>42.732013183857326</v>
      </c>
      <c r="W413" s="101">
        <v>42.050572825581753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172.98668982370324</v>
      </c>
      <c r="D419" s="122">
        <v>169.62842720211333</v>
      </c>
      <c r="E419" s="122">
        <v>153.8332430297869</v>
      </c>
      <c r="F419" s="122">
        <v>127.36175485085245</v>
      </c>
      <c r="G419" s="122">
        <v>199.39467025248035</v>
      </c>
      <c r="H419" s="122">
        <v>129.56965951828772</v>
      </c>
      <c r="I419" s="122">
        <v>147.97624291190704</v>
      </c>
      <c r="J419" s="122">
        <v>124.39240476509543</v>
      </c>
      <c r="K419" s="122">
        <v>161.18611994218728</v>
      </c>
      <c r="L419" s="122">
        <v>166.67571092814399</v>
      </c>
      <c r="M419" s="122">
        <v>141.07553936387794</v>
      </c>
      <c r="N419" s="122">
        <v>136.00328321200968</v>
      </c>
      <c r="O419" s="122">
        <v>136.55704042967699</v>
      </c>
      <c r="P419" s="122">
        <v>114.90544262273147</v>
      </c>
      <c r="Q419" s="122">
        <v>132.98410361145875</v>
      </c>
      <c r="R419" s="122">
        <v>131.73094728190927</v>
      </c>
      <c r="S419" s="122">
        <v>162.05866103542368</v>
      </c>
      <c r="T419" s="122">
        <v>153.15350893250499</v>
      </c>
      <c r="U419" s="122">
        <v>150.25903514581103</v>
      </c>
      <c r="V419" s="122">
        <v>170.91233890108526</v>
      </c>
      <c r="W419" s="122">
        <v>148.46567119842223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204.6558412223994</v>
      </c>
      <c r="D420" s="98">
        <v>206.17194307428315</v>
      </c>
      <c r="E420" s="98">
        <v>208.36582836583489</v>
      </c>
      <c r="F420" s="98">
        <v>202.1372145034959</v>
      </c>
      <c r="G420" s="98">
        <v>208.58464069146109</v>
      </c>
      <c r="H420" s="98">
        <v>202.02469166211111</v>
      </c>
      <c r="I420" s="98">
        <v>176.43548914769829</v>
      </c>
      <c r="J420" s="98">
        <v>157.53888464707649</v>
      </c>
      <c r="K420" s="98">
        <v>163.5801475950968</v>
      </c>
      <c r="L420" s="98">
        <v>168.32598568876557</v>
      </c>
      <c r="M420" s="98">
        <v>164.8247599003266</v>
      </c>
      <c r="N420" s="98">
        <v>141.77475934288358</v>
      </c>
      <c r="O420" s="98">
        <v>148.82334479854967</v>
      </c>
      <c r="P420" s="98">
        <v>136.96564809658739</v>
      </c>
      <c r="Q420" s="98">
        <v>140.97757518756148</v>
      </c>
      <c r="R420" s="98">
        <v>144.83418793563442</v>
      </c>
      <c r="S420" s="98">
        <v>163.42188885831285</v>
      </c>
      <c r="T420" s="98">
        <v>159.77798677728521</v>
      </c>
      <c r="U420" s="98">
        <v>164.18958384067599</v>
      </c>
      <c r="V420" s="98">
        <v>174.82803989909743</v>
      </c>
      <c r="W420" s="98">
        <v>152.23636975160716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122.57728103520927</v>
      </c>
      <c r="D423" s="118">
        <f t="shared" si="225"/>
        <v>118.69025827487644</v>
      </c>
      <c r="E423" s="118">
        <f t="shared" si="225"/>
        <v>131.93990147687472</v>
      </c>
      <c r="F423" s="118">
        <f t="shared" si="225"/>
        <v>131.1503910725821</v>
      </c>
      <c r="G423" s="118">
        <f t="shared" si="225"/>
        <v>136.44778035743465</v>
      </c>
      <c r="H423" s="118">
        <f t="shared" si="225"/>
        <v>125.86372378410138</v>
      </c>
      <c r="I423" s="118">
        <f t="shared" si="225"/>
        <v>119.64983930093982</v>
      </c>
      <c r="J423" s="118">
        <f t="shared" si="225"/>
        <v>116.39579491563615</v>
      </c>
      <c r="K423" s="118">
        <f t="shared" si="225"/>
        <v>117.40527150886901</v>
      </c>
      <c r="L423" s="118">
        <f t="shared" si="225"/>
        <v>125.95747631102344</v>
      </c>
      <c r="M423" s="118">
        <f t="shared" si="225"/>
        <v>117.26447764772037</v>
      </c>
      <c r="N423" s="118">
        <f t="shared" si="225"/>
        <v>114.53347668705177</v>
      </c>
      <c r="O423" s="118">
        <f t="shared" si="225"/>
        <v>109.52145359574295</v>
      </c>
      <c r="P423" s="118">
        <f t="shared" si="225"/>
        <v>85.247932005535674</v>
      </c>
      <c r="Q423" s="118">
        <f t="shared" si="225"/>
        <v>90.452503356195351</v>
      </c>
      <c r="R423" s="118">
        <f t="shared" ref="R423:V423" si="226">R424+R427+R429+R438</f>
        <v>87.437860897673318</v>
      </c>
      <c r="S423" s="118">
        <f t="shared" si="226"/>
        <v>85.579187859254972</v>
      </c>
      <c r="T423" s="118">
        <f t="shared" si="226"/>
        <v>78.746226917232931</v>
      </c>
      <c r="U423" s="118">
        <f t="shared" si="226"/>
        <v>73.976105089875631</v>
      </c>
      <c r="V423" s="118">
        <f t="shared" si="226"/>
        <v>69.852198735554282</v>
      </c>
      <c r="W423" s="118">
        <f t="shared" ref="W423" si="227">W424+W427+W429+W438</f>
        <v>62.068774376013231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89.668944515746404</v>
      </c>
      <c r="D424" s="123">
        <f t="shared" si="228"/>
        <v>85.25516664448584</v>
      </c>
      <c r="E424" s="123">
        <f t="shared" si="228"/>
        <v>96.321963898127038</v>
      </c>
      <c r="F424" s="123">
        <f t="shared" si="228"/>
        <v>100.26864987281935</v>
      </c>
      <c r="G424" s="123">
        <f t="shared" si="228"/>
        <v>104.37875947810402</v>
      </c>
      <c r="H424" s="123">
        <f t="shared" si="228"/>
        <v>95.053533414343164</v>
      </c>
      <c r="I424" s="123">
        <f t="shared" si="228"/>
        <v>90.454338347042636</v>
      </c>
      <c r="J424" s="123">
        <f t="shared" si="228"/>
        <v>90.172047025234335</v>
      </c>
      <c r="K424" s="123">
        <f t="shared" si="228"/>
        <v>90.600293822135185</v>
      </c>
      <c r="L424" s="123">
        <f t="shared" si="228"/>
        <v>98.410259748542344</v>
      </c>
      <c r="M424" s="123">
        <f t="shared" si="228"/>
        <v>91.130243928295656</v>
      </c>
      <c r="N424" s="123">
        <f t="shared" si="228"/>
        <v>88.774562575908263</v>
      </c>
      <c r="O424" s="123">
        <f t="shared" si="228"/>
        <v>84.899804371042137</v>
      </c>
      <c r="P424" s="123">
        <f t="shared" si="228"/>
        <v>64.554005119669469</v>
      </c>
      <c r="Q424" s="123">
        <f t="shared" si="228"/>
        <v>69.427564261985111</v>
      </c>
      <c r="R424" s="123">
        <f t="shared" ref="R424:V424" si="229">SUM(R425:R426)</f>
        <v>66.285185219651737</v>
      </c>
      <c r="S424" s="123">
        <f t="shared" si="229"/>
        <v>63.856612628155936</v>
      </c>
      <c r="T424" s="123">
        <f t="shared" si="229"/>
        <v>57.367617735499216</v>
      </c>
      <c r="U424" s="123">
        <f t="shared" si="229"/>
        <v>53.31635027099577</v>
      </c>
      <c r="V424" s="123">
        <f t="shared" si="229"/>
        <v>49.365422756585907</v>
      </c>
      <c r="W424" s="123">
        <f t="shared" ref="W424" si="230">SUM(W425:W426)</f>
        <v>45.524948039981766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88.358657558846147</v>
      </c>
      <c r="D425" s="99">
        <v>84.005975721357117</v>
      </c>
      <c r="E425" s="99">
        <v>95.027011767240481</v>
      </c>
      <c r="F425" s="99">
        <v>98.823535186997333</v>
      </c>
      <c r="G425" s="99">
        <v>102.87420575321475</v>
      </c>
      <c r="H425" s="99">
        <v>93.706224532314735</v>
      </c>
      <c r="I425" s="99">
        <v>89.188732727732798</v>
      </c>
      <c r="J425" s="99">
        <v>88.949920633322577</v>
      </c>
      <c r="K425" s="99">
        <v>89.372131951738581</v>
      </c>
      <c r="L425" s="99">
        <v>97.022251209431403</v>
      </c>
      <c r="M425" s="99">
        <v>89.829047316431527</v>
      </c>
      <c r="N425" s="99">
        <v>87.557531346661975</v>
      </c>
      <c r="O425" s="99">
        <v>83.628883314051308</v>
      </c>
      <c r="P425" s="99">
        <v>63.537139613833823</v>
      </c>
      <c r="Q425" s="99">
        <v>68.41051748494047</v>
      </c>
      <c r="R425" s="99">
        <v>65.304788810166514</v>
      </c>
      <c r="S425" s="99">
        <v>62.910498078468315</v>
      </c>
      <c r="T425" s="99">
        <v>56.520239872207782</v>
      </c>
      <c r="U425" s="99">
        <v>52.519145377943616</v>
      </c>
      <c r="V425" s="99">
        <v>48.62714306394745</v>
      </c>
      <c r="W425" s="99">
        <v>44.864633483005775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1.3102869569002609</v>
      </c>
      <c r="D426" s="99">
        <v>1.2491909231287226</v>
      </c>
      <c r="E426" s="99">
        <v>1.2949521308865635</v>
      </c>
      <c r="F426" s="99">
        <v>1.445114685822021</v>
      </c>
      <c r="G426" s="99">
        <v>1.5045537248892624</v>
      </c>
      <c r="H426" s="99">
        <v>1.3473088820284236</v>
      </c>
      <c r="I426" s="99">
        <v>1.2656056193098402</v>
      </c>
      <c r="J426" s="99">
        <v>1.2221263919117507</v>
      </c>
      <c r="K426" s="99">
        <v>1.2281618703966031</v>
      </c>
      <c r="L426" s="99">
        <v>1.388008539110944</v>
      </c>
      <c r="M426" s="99">
        <v>1.3011966118641289</v>
      </c>
      <c r="N426" s="99">
        <v>1.2170312292462944</v>
      </c>
      <c r="O426" s="99">
        <v>1.27092105699083</v>
      </c>
      <c r="P426" s="99">
        <v>1.0168655058356488</v>
      </c>
      <c r="Q426" s="99">
        <v>1.0170467770446396</v>
      </c>
      <c r="R426" s="99">
        <v>0.98039640948522422</v>
      </c>
      <c r="S426" s="99">
        <v>0.94611454968761954</v>
      </c>
      <c r="T426" s="99">
        <v>0.84737786329143694</v>
      </c>
      <c r="U426" s="99">
        <v>0.79720489305215669</v>
      </c>
      <c r="V426" s="99">
        <v>0.73827969263845405</v>
      </c>
      <c r="W426" s="99">
        <v>0.6603145569759914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0.94333505113827487</v>
      </c>
      <c r="D427" s="123">
        <f t="shared" si="231"/>
        <v>1.7853374914076241</v>
      </c>
      <c r="E427" s="123">
        <f t="shared" si="231"/>
        <v>5.1918207443984503</v>
      </c>
      <c r="F427" s="123">
        <f t="shared" si="231"/>
        <v>1.0677894167102844</v>
      </c>
      <c r="G427" s="123">
        <f t="shared" si="231"/>
        <v>0.97635665521909309</v>
      </c>
      <c r="H427" s="123">
        <f t="shared" si="231"/>
        <v>1.367361528132309</v>
      </c>
      <c r="I427" s="123">
        <f t="shared" si="231"/>
        <v>1.4657953259620409</v>
      </c>
      <c r="J427" s="123">
        <f t="shared" si="231"/>
        <v>1.9326542818522365</v>
      </c>
      <c r="K427" s="123">
        <f t="shared" si="231"/>
        <v>1.4440161959904663</v>
      </c>
      <c r="L427" s="123">
        <f t="shared" si="231"/>
        <v>0.63695923575424984</v>
      </c>
      <c r="M427" s="123">
        <f t="shared" si="231"/>
        <v>0.68877015676736009</v>
      </c>
      <c r="N427" s="123">
        <f t="shared" si="231"/>
        <v>1.5827312450755058</v>
      </c>
      <c r="O427" s="123">
        <f t="shared" si="231"/>
        <v>0.96929565323114975</v>
      </c>
      <c r="P427" s="123">
        <f t="shared" si="231"/>
        <v>0.24034958838890585</v>
      </c>
      <c r="Q427" s="123">
        <f t="shared" si="231"/>
        <v>0.41422961851649653</v>
      </c>
      <c r="R427" s="123">
        <f t="shared" si="231"/>
        <v>0.73208585580471808</v>
      </c>
      <c r="S427" s="123">
        <f t="shared" si="231"/>
        <v>1.0122943452638913</v>
      </c>
      <c r="T427" s="123">
        <f t="shared" si="231"/>
        <v>1.3986897032479348</v>
      </c>
      <c r="U427" s="123">
        <f t="shared" si="231"/>
        <v>1.0649300245456286</v>
      </c>
      <c r="V427" s="123">
        <f t="shared" si="231"/>
        <v>0.688260574745169</v>
      </c>
      <c r="W427" s="123">
        <f t="shared" si="231"/>
        <v>0.21432091973984652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0.94333505113827487</v>
      </c>
      <c r="D428" s="99">
        <f>RES_hhdet_in_fecs!D67</f>
        <v>1.7853374914076241</v>
      </c>
      <c r="E428" s="99">
        <f>RES_hhdet_in_fecs!E67</f>
        <v>5.1918207443984503</v>
      </c>
      <c r="F428" s="99">
        <f>RES_hhdet_in_fecs!F67</f>
        <v>1.0677894167102844</v>
      </c>
      <c r="G428" s="99">
        <f>RES_hhdet_in_fecs!G67</f>
        <v>0.97635665521909309</v>
      </c>
      <c r="H428" s="99">
        <f>RES_hhdet_in_fecs!H67</f>
        <v>1.367361528132309</v>
      </c>
      <c r="I428" s="99">
        <f>RES_hhdet_in_fecs!I67</f>
        <v>1.4657953259620409</v>
      </c>
      <c r="J428" s="99">
        <f>RES_hhdet_in_fecs!J67</f>
        <v>1.9326542818522365</v>
      </c>
      <c r="K428" s="99">
        <f>RES_hhdet_in_fecs!K67</f>
        <v>1.4440161959904663</v>
      </c>
      <c r="L428" s="99">
        <f>RES_hhdet_in_fecs!L67</f>
        <v>0.63695923575424984</v>
      </c>
      <c r="M428" s="99">
        <f>RES_hhdet_in_fecs!M67</f>
        <v>0.68877015676736009</v>
      </c>
      <c r="N428" s="99">
        <f>RES_hhdet_in_fecs!N67</f>
        <v>1.5827312450755058</v>
      </c>
      <c r="O428" s="99">
        <f>RES_hhdet_in_fecs!O67</f>
        <v>0.96929565323114975</v>
      </c>
      <c r="P428" s="99">
        <f>RES_hhdet_in_fecs!P67</f>
        <v>0.24034958838890585</v>
      </c>
      <c r="Q428" s="99">
        <f>RES_hhdet_in_fecs!Q67</f>
        <v>0.41422961851649653</v>
      </c>
      <c r="R428" s="99">
        <f>RES_hhdet_in_fecs!R67</f>
        <v>0.73208585580471808</v>
      </c>
      <c r="S428" s="99">
        <f>RES_hhdet_in_fecs!S67</f>
        <v>1.0122943452638913</v>
      </c>
      <c r="T428" s="99">
        <f>RES_hhdet_in_fecs!T67</f>
        <v>1.3986897032479348</v>
      </c>
      <c r="U428" s="99">
        <f>RES_hhdet_in_fecs!U67</f>
        <v>1.0649300245456286</v>
      </c>
      <c r="V428" s="99">
        <f>RES_hhdet_in_fecs!V67</f>
        <v>0.688260574745169</v>
      </c>
      <c r="W428" s="99">
        <f>RES_hhdet_in_fecs!W67</f>
        <v>0.21432091973984652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21.429451159170455</v>
      </c>
      <c r="D429" s="123">
        <v>21.104438266794769</v>
      </c>
      <c r="E429" s="123">
        <v>20.259112542008985</v>
      </c>
      <c r="F429" s="123">
        <v>19.634857164310414</v>
      </c>
      <c r="G429" s="123">
        <v>20.416645666789062</v>
      </c>
      <c r="H429" s="123">
        <v>19.755197330750814</v>
      </c>
      <c r="I429" s="123">
        <v>18.862078794523455</v>
      </c>
      <c r="J429" s="123">
        <v>16.480317948138477</v>
      </c>
      <c r="K429" s="123">
        <v>17.104544388037784</v>
      </c>
      <c r="L429" s="123">
        <v>18.442119645798265</v>
      </c>
      <c r="M429" s="123">
        <v>17.551323670425006</v>
      </c>
      <c r="N429" s="123">
        <v>17.253269121277327</v>
      </c>
      <c r="O429" s="123">
        <v>16.494287588908048</v>
      </c>
      <c r="P429" s="123">
        <v>14.104567307188185</v>
      </c>
      <c r="Q429" s="123">
        <v>13.965171296014679</v>
      </c>
      <c r="R429" s="123">
        <v>13.74657994879079</v>
      </c>
      <c r="S429" s="123">
        <v>13.099359300692663</v>
      </c>
      <c r="T429" s="123">
        <v>12.678899985045465</v>
      </c>
      <c r="U429" s="123">
        <v>12.276934626489275</v>
      </c>
      <c r="V429" s="123">
        <v>11.949005941216317</v>
      </c>
      <c r="W429" s="123">
        <v>9.5928272093563294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22.196862146120868</v>
      </c>
      <c r="D430" s="99">
        <v>21.866805323981012</v>
      </c>
      <c r="E430" s="99">
        <v>21.628297496189695</v>
      </c>
      <c r="F430" s="99">
        <v>20.133778096051433</v>
      </c>
      <c r="G430" s="99">
        <v>20.428181975597131</v>
      </c>
      <c r="H430" s="99">
        <v>19.764078932289529</v>
      </c>
      <c r="I430" s="99">
        <v>18.879435714058662</v>
      </c>
      <c r="J430" s="99">
        <v>16.582396375911074</v>
      </c>
      <c r="K430" s="99">
        <v>17.195325757447737</v>
      </c>
      <c r="L430" s="99">
        <v>18.578289938677983</v>
      </c>
      <c r="M430" s="99">
        <v>17.520044730025557</v>
      </c>
      <c r="N430" s="99">
        <v>17.452133098640051</v>
      </c>
      <c r="O430" s="99">
        <v>16.517982632775269</v>
      </c>
      <c r="P430" s="99">
        <v>14.117188426212529</v>
      </c>
      <c r="Q430" s="99">
        <v>13.989636736573564</v>
      </c>
      <c r="R430" s="99">
        <v>13.762371118042331</v>
      </c>
      <c r="S430" s="99">
        <v>13.109150628990179</v>
      </c>
      <c r="T430" s="99">
        <v>12.69976560067734</v>
      </c>
      <c r="U430" s="99">
        <v>12.273698870122477</v>
      </c>
      <c r="V430" s="99">
        <v>12.002263244030647</v>
      </c>
      <c r="W430" s="99">
        <v>9.6207689402582659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14.341416099959602</v>
      </c>
      <c r="D431" s="99">
        <v>14.488208052705913</v>
      </c>
      <c r="E431" s="99">
        <v>14.181216172994239</v>
      </c>
      <c r="F431" s="99">
        <v>13.618618337904833</v>
      </c>
      <c r="G431" s="99">
        <v>13.711497968594513</v>
      </c>
      <c r="H431" s="99">
        <v>13.398508229469709</v>
      </c>
      <c r="I431" s="99">
        <v>12.922284954305249</v>
      </c>
      <c r="J431" s="99">
        <v>11.723133027644948</v>
      </c>
      <c r="K431" s="99">
        <v>12.064075347378537</v>
      </c>
      <c r="L431" s="99">
        <v>13.088790002381108</v>
      </c>
      <c r="M431" s="99">
        <v>0</v>
      </c>
      <c r="N431" s="99">
        <v>12.665472958824257</v>
      </c>
      <c r="O431" s="99">
        <v>12.337123781536791</v>
      </c>
      <c r="P431" s="99">
        <v>11.171361555170501</v>
      </c>
      <c r="Q431" s="99">
        <v>11.15967047326494</v>
      </c>
      <c r="R431" s="99">
        <v>11.160359311675048</v>
      </c>
      <c r="S431" s="99">
        <v>10.826311086007134</v>
      </c>
      <c r="T431" s="99">
        <v>10.593316903374864</v>
      </c>
      <c r="U431" s="99">
        <v>10.400982939226804</v>
      </c>
      <c r="V431" s="99">
        <v>10.242741226155065</v>
      </c>
      <c r="W431" s="99">
        <v>8.3114039257349379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3.4720926531513103</v>
      </c>
      <c r="D432" s="102">
        <v>4.0223842919464126</v>
      </c>
      <c r="E432" s="102">
        <v>3.3349471601154712</v>
      </c>
      <c r="F432" s="102">
        <v>3.87983987144864</v>
      </c>
      <c r="G432" s="102">
        <v>3.364710640377504</v>
      </c>
      <c r="H432" s="102">
        <v>3.306189615936018</v>
      </c>
      <c r="I432" s="102">
        <v>3.183511615522395</v>
      </c>
      <c r="J432" s="102">
        <v>3.5115879978145434</v>
      </c>
      <c r="K432" s="102">
        <v>3.0733797019454068</v>
      </c>
      <c r="L432" s="102">
        <v>3.0884648840562892</v>
      </c>
      <c r="M432" s="102">
        <v>0</v>
      </c>
      <c r="N432" s="102">
        <v>2.6437711445198628</v>
      </c>
      <c r="O432" s="102">
        <v>2.4867840115747026</v>
      </c>
      <c r="P432" s="102">
        <v>3.1403198526736937</v>
      </c>
      <c r="Q432" s="102">
        <v>2.2664265956851213</v>
      </c>
      <c r="R432" s="102">
        <v>2.1560970917381459</v>
      </c>
      <c r="S432" s="102">
        <v>2.1832317060710498</v>
      </c>
      <c r="T432" s="102">
        <v>1.9254204011891165</v>
      </c>
      <c r="U432" s="102">
        <v>2.1080073705363764</v>
      </c>
      <c r="V432" s="102">
        <v>1.9321381706219976</v>
      </c>
      <c r="W432" s="102">
        <v>1.8721547463006605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10.86932344680829</v>
      </c>
      <c r="D433" s="105">
        <v>10.465823760759497</v>
      </c>
      <c r="E433" s="105">
        <v>10.84626901287877</v>
      </c>
      <c r="F433" s="105">
        <v>9.7387784664561927</v>
      </c>
      <c r="G433" s="105">
        <v>10.346787328217008</v>
      </c>
      <c r="H433" s="105">
        <v>10.092318613533688</v>
      </c>
      <c r="I433" s="105">
        <v>9.7387733387828543</v>
      </c>
      <c r="J433" s="105">
        <v>8.211545029830404</v>
      </c>
      <c r="K433" s="105">
        <v>8.9906956454331297</v>
      </c>
      <c r="L433" s="105">
        <v>10.000325118324817</v>
      </c>
      <c r="M433" s="105">
        <v>0</v>
      </c>
      <c r="N433" s="105">
        <v>10.021701814304395</v>
      </c>
      <c r="O433" s="105">
        <v>9.8503397699620887</v>
      </c>
      <c r="P433" s="105">
        <v>8.0310417024968057</v>
      </c>
      <c r="Q433" s="105">
        <v>8.8932438775798186</v>
      </c>
      <c r="R433" s="105">
        <v>9.0042622199369049</v>
      </c>
      <c r="S433" s="105">
        <v>8.6430793799360845</v>
      </c>
      <c r="T433" s="105">
        <v>8.6678965021857479</v>
      </c>
      <c r="U433" s="105">
        <v>8.2929755686904301</v>
      </c>
      <c r="V433" s="105">
        <v>8.3106030555330683</v>
      </c>
      <c r="W433" s="105">
        <v>6.4392491794342783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19.063383852179747</v>
      </c>
      <c r="D434" s="102">
        <v>19.909756814405782</v>
      </c>
      <c r="E434" s="102">
        <v>18.5838285189751</v>
      </c>
      <c r="F434" s="102">
        <v>19.447869724740297</v>
      </c>
      <c r="G434" s="102">
        <v>0</v>
      </c>
      <c r="H434" s="102">
        <v>0</v>
      </c>
      <c r="I434" s="102">
        <v>0</v>
      </c>
      <c r="J434" s="102">
        <v>16.909832509730457</v>
      </c>
      <c r="K434" s="102">
        <v>16.452045844079642</v>
      </c>
      <c r="L434" s="102">
        <v>17.265505328149285</v>
      </c>
      <c r="M434" s="102">
        <v>18.126215012848835</v>
      </c>
      <c r="N434" s="102">
        <v>16.851337420778798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13.545162295942946</v>
      </c>
      <c r="U434" s="102">
        <v>13.278062786387185</v>
      </c>
      <c r="V434" s="102">
        <v>12.542625860480143</v>
      </c>
      <c r="W434" s="102">
        <v>0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13.486523260211746</v>
      </c>
      <c r="D435" s="105">
        <v>14.298213661121302</v>
      </c>
      <c r="E435" s="105">
        <v>13.176427757277725</v>
      </c>
      <c r="F435" s="105">
        <v>14.071326056994367</v>
      </c>
      <c r="G435" s="105">
        <v>0</v>
      </c>
      <c r="H435" s="105">
        <v>0</v>
      </c>
      <c r="I435" s="105">
        <v>0</v>
      </c>
      <c r="J435" s="105">
        <v>12.450958727506375</v>
      </c>
      <c r="K435" s="105">
        <v>11.952879045494862</v>
      </c>
      <c r="L435" s="105">
        <v>12.503409019277326</v>
      </c>
      <c r="M435" s="105">
        <v>13.358129267680022</v>
      </c>
      <c r="N435" s="105">
        <v>12.267771257255005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10.659614671713124</v>
      </c>
      <c r="U435" s="105">
        <v>10.599040428601688</v>
      </c>
      <c r="V435" s="105">
        <v>10.054269835182824</v>
      </c>
      <c r="W435" s="105">
        <v>0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2.9801112527393574</v>
      </c>
      <c r="D436" s="99">
        <v>3.6635646370803929</v>
      </c>
      <c r="E436" s="99">
        <v>2.8618341210110443</v>
      </c>
      <c r="F436" s="99">
        <v>3.750972270026852</v>
      </c>
      <c r="G436" s="99">
        <v>0</v>
      </c>
      <c r="H436" s="99">
        <v>0</v>
      </c>
      <c r="I436" s="99">
        <v>0</v>
      </c>
      <c r="J436" s="99">
        <v>3.6008214909370446</v>
      </c>
      <c r="K436" s="99">
        <v>2.9389434019028084</v>
      </c>
      <c r="L436" s="99">
        <v>2.8498711126208702</v>
      </c>
      <c r="M436" s="99">
        <v>3.5345792554087514</v>
      </c>
      <c r="N436" s="99">
        <v>2.5312764531950895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2.0386620839043896</v>
      </c>
      <c r="U436" s="99">
        <v>2.2787453172126351</v>
      </c>
      <c r="V436" s="99">
        <v>1.9896386378182005</v>
      </c>
      <c r="W436" s="99">
        <v>0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10.50641200747239</v>
      </c>
      <c r="D437" s="99">
        <v>10.634649024040909</v>
      </c>
      <c r="E437" s="99">
        <v>10.314593636266681</v>
      </c>
      <c r="F437" s="99">
        <v>10.320353786967514</v>
      </c>
      <c r="G437" s="99">
        <v>0</v>
      </c>
      <c r="H437" s="99">
        <v>0</v>
      </c>
      <c r="I437" s="99">
        <v>0</v>
      </c>
      <c r="J437" s="99">
        <v>8.8501372365693296</v>
      </c>
      <c r="K437" s="99">
        <v>9.0139356435920526</v>
      </c>
      <c r="L437" s="99">
        <v>9.6535379066564548</v>
      </c>
      <c r="M437" s="99">
        <v>9.8235500122712711</v>
      </c>
      <c r="N437" s="99">
        <v>9.736494804059916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8.6209525878087341</v>
      </c>
      <c r="U437" s="99">
        <v>8.3202951113890506</v>
      </c>
      <c r="V437" s="99">
        <v>8.064631197364621</v>
      </c>
      <c r="W437" s="99">
        <v>0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10.535550309154139</v>
      </c>
      <c r="D438" s="123">
        <v>10.545315872188215</v>
      </c>
      <c r="E438" s="123">
        <v>10.167004292340227</v>
      </c>
      <c r="F438" s="123">
        <v>10.179094618742038</v>
      </c>
      <c r="G438" s="123">
        <v>10.676018557322481</v>
      </c>
      <c r="H438" s="123">
        <v>9.6876315108750877</v>
      </c>
      <c r="I438" s="123">
        <v>8.8676268334116859</v>
      </c>
      <c r="J438" s="123">
        <v>7.8107756604110952</v>
      </c>
      <c r="K438" s="123">
        <v>8.2564171027055746</v>
      </c>
      <c r="L438" s="123">
        <v>8.4681376809285851</v>
      </c>
      <c r="M438" s="123">
        <v>7.8941398922323396</v>
      </c>
      <c r="N438" s="123">
        <v>6.9229137447906748</v>
      </c>
      <c r="O438" s="123">
        <v>7.1580659825616246</v>
      </c>
      <c r="P438" s="123">
        <v>6.3490099902891028</v>
      </c>
      <c r="Q438" s="123">
        <v>6.6455381796790602</v>
      </c>
      <c r="R438" s="123">
        <v>6.674009873426078</v>
      </c>
      <c r="S438" s="123">
        <v>7.6109215851424823</v>
      </c>
      <c r="T438" s="123">
        <v>7.3010194934403172</v>
      </c>
      <c r="U438" s="123">
        <v>7.3178901678449533</v>
      </c>
      <c r="V438" s="123">
        <v>7.8495094630068794</v>
      </c>
      <c r="W438" s="123">
        <v>6.7366782069352871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10.853401413571214</v>
      </c>
      <c r="D439" s="99">
        <v>10.907209918632871</v>
      </c>
      <c r="E439" s="99">
        <v>10.927128174022524</v>
      </c>
      <c r="F439" s="99">
        <v>10.550138207544325</v>
      </c>
      <c r="G439" s="99">
        <v>10.813735661388712</v>
      </c>
      <c r="H439" s="99">
        <v>10.450154988921309</v>
      </c>
      <c r="I439" s="99">
        <v>9.097540597401153</v>
      </c>
      <c r="J439" s="99">
        <v>8.0690788026547917</v>
      </c>
      <c r="K439" s="99">
        <v>8.2777358085220119</v>
      </c>
      <c r="L439" s="99">
        <v>8.4891553505976702</v>
      </c>
      <c r="M439" s="99">
        <v>8.1821550502470508</v>
      </c>
      <c r="N439" s="99">
        <v>6.9886536022323122</v>
      </c>
      <c r="O439" s="99">
        <v>7.262091815175447</v>
      </c>
      <c r="P439" s="99">
        <v>6.615195373920252</v>
      </c>
      <c r="Q439" s="99">
        <v>6.729883603562957</v>
      </c>
      <c r="R439" s="99">
        <v>6.8371185702534758</v>
      </c>
      <c r="S439" s="99">
        <v>7.6264027370167256</v>
      </c>
      <c r="T439" s="99">
        <v>7.3759660593402252</v>
      </c>
      <c r="U439" s="99">
        <v>7.497622302062255</v>
      </c>
      <c r="V439" s="99">
        <v>7.9048915325074809</v>
      </c>
      <c r="W439" s="99">
        <v>6.7777921450017873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8.7993493697067535</v>
      </c>
      <c r="D440" s="110">
        <v>8.8654688063790399</v>
      </c>
      <c r="E440" s="110">
        <v>8.0227391506272205</v>
      </c>
      <c r="F440" s="110">
        <v>9.547112377301584</v>
      </c>
      <c r="G440" s="110">
        <v>7.6879723241227911</v>
      </c>
      <c r="H440" s="110">
        <v>8.3240283973048506</v>
      </c>
      <c r="I440" s="110">
        <v>7.6721708924138756</v>
      </c>
      <c r="J440" s="110">
        <v>6.8414133288308712</v>
      </c>
      <c r="K440" s="110">
        <v>6.8210621398821196</v>
      </c>
      <c r="L440" s="110">
        <v>6.345379024165192</v>
      </c>
      <c r="M440" s="110">
        <v>6.1832671627657341</v>
      </c>
      <c r="N440" s="110">
        <v>5.3737716800554036</v>
      </c>
      <c r="O440" s="110">
        <v>5.9999779877760844</v>
      </c>
      <c r="P440" s="110">
        <v>4.9625247482505834</v>
      </c>
      <c r="Q440" s="110">
        <v>5.2423180040470161</v>
      </c>
      <c r="R440" s="110">
        <v>5.0342274935701123</v>
      </c>
      <c r="S440" s="110">
        <v>5.7705434019062736</v>
      </c>
      <c r="T440" s="110">
        <v>5.5683048827247221</v>
      </c>
      <c r="U440" s="110">
        <v>5.3792459935387384</v>
      </c>
      <c r="V440" s="110">
        <v>5.4321954146830889</v>
      </c>
      <c r="W440" s="110">
        <v>5.1178777845315171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75.239989948072775</v>
      </c>
      <c r="D442" s="118">
        <f t="shared" si="232"/>
        <v>75.595479862948082</v>
      </c>
      <c r="E442" s="118">
        <f t="shared" si="232"/>
        <v>91.113293274523485</v>
      </c>
      <c r="F442" s="118">
        <f t="shared" si="232"/>
        <v>84.570405335694431</v>
      </c>
      <c r="G442" s="118">
        <f t="shared" si="232"/>
        <v>87.596086053331291</v>
      </c>
      <c r="H442" s="118">
        <f t="shared" si="232"/>
        <v>83.190210810380137</v>
      </c>
      <c r="I442" s="118">
        <f t="shared" si="232"/>
        <v>80.21673230568021</v>
      </c>
      <c r="J442" s="118">
        <f t="shared" si="232"/>
        <v>80.414247704683078</v>
      </c>
      <c r="K442" s="118">
        <f t="shared" si="232"/>
        <v>80.766250271308735</v>
      </c>
      <c r="L442" s="118">
        <f t="shared" si="232"/>
        <v>85.752310227307504</v>
      </c>
      <c r="M442" s="118">
        <f t="shared" si="232"/>
        <v>81.658172435116199</v>
      </c>
      <c r="N442" s="118">
        <f t="shared" si="232"/>
        <v>83.718422881083939</v>
      </c>
      <c r="O442" s="118">
        <f t="shared" si="232"/>
        <v>80.822284780360306</v>
      </c>
      <c r="P442" s="118">
        <f t="shared" si="232"/>
        <v>63.348406617530458</v>
      </c>
      <c r="Q442" s="118">
        <f t="shared" si="232"/>
        <v>69.256529487140327</v>
      </c>
      <c r="R442" s="118">
        <f t="shared" ref="R442:V442" si="233">R443+R446+R448+R457</f>
        <v>68.902538049217924</v>
      </c>
      <c r="S442" s="118">
        <f t="shared" si="233"/>
        <v>68.879321705147007</v>
      </c>
      <c r="T442" s="118">
        <f t="shared" si="233"/>
        <v>65.444738201381355</v>
      </c>
      <c r="U442" s="118">
        <f t="shared" si="233"/>
        <v>61.187850759974154</v>
      </c>
      <c r="V442" s="118">
        <f t="shared" si="233"/>
        <v>56.965032161849884</v>
      </c>
      <c r="W442" s="118">
        <f t="shared" ref="W442" si="234">W443+W446+W448+W457</f>
        <v>49.576226892078466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53.49780050278261</v>
      </c>
      <c r="D443" s="123">
        <f t="shared" si="235"/>
        <v>51.621904595156757</v>
      </c>
      <c r="E443" s="123">
        <f t="shared" si="235"/>
        <v>59.131837877885935</v>
      </c>
      <c r="F443" s="123">
        <f t="shared" si="235"/>
        <v>62.471526269140234</v>
      </c>
      <c r="G443" s="123">
        <f t="shared" si="235"/>
        <v>65.946708607991582</v>
      </c>
      <c r="H443" s="123">
        <f t="shared" si="235"/>
        <v>60.877759824144547</v>
      </c>
      <c r="I443" s="123">
        <f t="shared" si="235"/>
        <v>58.718275402913712</v>
      </c>
      <c r="J443" s="123">
        <f t="shared" si="235"/>
        <v>59.321583629650803</v>
      </c>
      <c r="K443" s="123">
        <f t="shared" si="235"/>
        <v>60.426888736025219</v>
      </c>
      <c r="L443" s="123">
        <f t="shared" si="235"/>
        <v>66.571420640586766</v>
      </c>
      <c r="M443" s="123">
        <f t="shared" si="235"/>
        <v>62.738835933544436</v>
      </c>
      <c r="N443" s="123">
        <f t="shared" si="235"/>
        <v>62.461741577130489</v>
      </c>
      <c r="O443" s="123">
        <f t="shared" si="235"/>
        <v>61.393736300593751</v>
      </c>
      <c r="P443" s="123">
        <f t="shared" si="235"/>
        <v>48.068482395861778</v>
      </c>
      <c r="Q443" s="123">
        <f t="shared" si="235"/>
        <v>52.933547554070373</v>
      </c>
      <c r="R443" s="123">
        <f t="shared" ref="R443:V443" si="236">SUM(R444:R445)</f>
        <v>51.225224131183147</v>
      </c>
      <c r="S443" s="123">
        <f t="shared" si="236"/>
        <v>49.861717860188996</v>
      </c>
      <c r="T443" s="123">
        <f t="shared" si="236"/>
        <v>45.164827440047247</v>
      </c>
      <c r="U443" s="123">
        <f t="shared" si="236"/>
        <v>42.267239654655519</v>
      </c>
      <c r="V443" s="123">
        <f t="shared" si="236"/>
        <v>39.370816905709184</v>
      </c>
      <c r="W443" s="123">
        <f t="shared" ref="W443" si="237">SUM(W444:W445)</f>
        <v>36.458893613563596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52.187513545882346</v>
      </c>
      <c r="D444" s="99">
        <v>50.372713672028034</v>
      </c>
      <c r="E444" s="99">
        <v>57.836885746999371</v>
      </c>
      <c r="F444" s="99">
        <v>61.026411583318215</v>
      </c>
      <c r="G444" s="99">
        <v>64.442154883102319</v>
      </c>
      <c r="H444" s="99">
        <v>59.530450942116126</v>
      </c>
      <c r="I444" s="99">
        <v>57.452669783603874</v>
      </c>
      <c r="J444" s="99">
        <v>58.099457237739053</v>
      </c>
      <c r="K444" s="99">
        <v>59.198726865628615</v>
      </c>
      <c r="L444" s="99">
        <v>65.183412101475824</v>
      </c>
      <c r="M444" s="99">
        <v>61.437639321680308</v>
      </c>
      <c r="N444" s="99">
        <v>61.244710347884194</v>
      </c>
      <c r="O444" s="99">
        <v>60.122815243602922</v>
      </c>
      <c r="P444" s="99">
        <v>47.051616890026132</v>
      </c>
      <c r="Q444" s="99">
        <v>51.916500777025732</v>
      </c>
      <c r="R444" s="99">
        <v>50.244827721697924</v>
      </c>
      <c r="S444" s="99">
        <v>48.915603310501375</v>
      </c>
      <c r="T444" s="99">
        <v>44.317449576755813</v>
      </c>
      <c r="U444" s="99">
        <v>41.470034761603365</v>
      </c>
      <c r="V444" s="99">
        <v>38.632537213070727</v>
      </c>
      <c r="W444" s="99">
        <v>35.798579056587606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1.3102869569002609</v>
      </c>
      <c r="D445" s="99">
        <v>1.2491909231287226</v>
      </c>
      <c r="E445" s="99">
        <v>1.2949521308865635</v>
      </c>
      <c r="F445" s="99">
        <v>1.445114685822021</v>
      </c>
      <c r="G445" s="99">
        <v>1.5045537248892624</v>
      </c>
      <c r="H445" s="99">
        <v>1.3473088820284236</v>
      </c>
      <c r="I445" s="99">
        <v>1.2656056193098402</v>
      </c>
      <c r="J445" s="99">
        <v>1.2221263919117507</v>
      </c>
      <c r="K445" s="99">
        <v>1.2281618703966031</v>
      </c>
      <c r="L445" s="99">
        <v>1.388008539110944</v>
      </c>
      <c r="M445" s="99">
        <v>1.3011966118641289</v>
      </c>
      <c r="N445" s="99">
        <v>1.2170312292462944</v>
      </c>
      <c r="O445" s="99">
        <v>1.27092105699083</v>
      </c>
      <c r="P445" s="99">
        <v>1.0168655058356488</v>
      </c>
      <c r="Q445" s="99">
        <v>1.0170467770446396</v>
      </c>
      <c r="R445" s="99">
        <v>0.98039640948522422</v>
      </c>
      <c r="S445" s="99">
        <v>0.94611454968761954</v>
      </c>
      <c r="T445" s="99">
        <v>0.84737786329143694</v>
      </c>
      <c r="U445" s="99">
        <v>0.79720489305215669</v>
      </c>
      <c r="V445" s="99">
        <v>0.73827969263845405</v>
      </c>
      <c r="W445" s="99">
        <v>0.6603145569759914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2.1719464108220188</v>
      </c>
      <c r="D446" s="123">
        <f t="shared" si="238"/>
        <v>4.2469157253594556</v>
      </c>
      <c r="E446" s="123">
        <f t="shared" si="238"/>
        <v>12.750817170137488</v>
      </c>
      <c r="F446" s="123">
        <f t="shared" si="238"/>
        <v>2.7049184483025215</v>
      </c>
      <c r="G446" s="123">
        <f t="shared" si="238"/>
        <v>2.5494431058432987</v>
      </c>
      <c r="H446" s="123">
        <f t="shared" si="238"/>
        <v>3.6779505946940261</v>
      </c>
      <c r="I446" s="123">
        <f t="shared" si="238"/>
        <v>4.0591648432047034</v>
      </c>
      <c r="J446" s="123">
        <f t="shared" si="238"/>
        <v>5.5083638117791924</v>
      </c>
      <c r="K446" s="123">
        <f t="shared" si="238"/>
        <v>4.2353761367472913</v>
      </c>
      <c r="L446" s="123">
        <f t="shared" si="238"/>
        <v>1.9223986800269299</v>
      </c>
      <c r="M446" s="123">
        <f t="shared" si="238"/>
        <v>2.1487238993203488</v>
      </c>
      <c r="N446" s="123">
        <f t="shared" si="238"/>
        <v>5.1319438551126746</v>
      </c>
      <c r="O446" s="123">
        <f t="shared" si="238"/>
        <v>3.285054359987877</v>
      </c>
      <c r="P446" s="123">
        <f t="shared" si="238"/>
        <v>0.85279837901288646</v>
      </c>
      <c r="Q446" s="123">
        <f t="shared" si="238"/>
        <v>1.5263688357082059</v>
      </c>
      <c r="R446" s="123">
        <f t="shared" si="238"/>
        <v>2.7603914742119033</v>
      </c>
      <c r="S446" s="123">
        <f t="shared" si="238"/>
        <v>3.8860305920836411</v>
      </c>
      <c r="T446" s="123">
        <f t="shared" si="238"/>
        <v>5.4490997426438765</v>
      </c>
      <c r="U446" s="123">
        <f t="shared" si="238"/>
        <v>4.2041040524821671</v>
      </c>
      <c r="V446" s="123">
        <f t="shared" si="238"/>
        <v>2.7535292657353754</v>
      </c>
      <c r="W446" s="123">
        <f t="shared" si="238"/>
        <v>0.86854180479078857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2.1719464108220188</v>
      </c>
      <c r="D447" s="99">
        <f>RES_hhdet_in_tess!D67</f>
        <v>4.2469157253594556</v>
      </c>
      <c r="E447" s="99">
        <f>RES_hhdet_in_tess!E67</f>
        <v>12.750817170137488</v>
      </c>
      <c r="F447" s="99">
        <f>RES_hhdet_in_tess!F67</f>
        <v>2.7049184483025215</v>
      </c>
      <c r="G447" s="99">
        <f>RES_hhdet_in_tess!G67</f>
        <v>2.5494431058432987</v>
      </c>
      <c r="H447" s="99">
        <f>RES_hhdet_in_tess!H67</f>
        <v>3.6779505946940261</v>
      </c>
      <c r="I447" s="99">
        <f>RES_hhdet_in_tess!I67</f>
        <v>4.0591648432047034</v>
      </c>
      <c r="J447" s="99">
        <f>RES_hhdet_in_tess!J67</f>
        <v>5.5083638117791924</v>
      </c>
      <c r="K447" s="99">
        <f>RES_hhdet_in_tess!K67</f>
        <v>4.2353761367472913</v>
      </c>
      <c r="L447" s="99">
        <f>RES_hhdet_in_tess!L67</f>
        <v>1.9223986800269299</v>
      </c>
      <c r="M447" s="99">
        <f>RES_hhdet_in_tess!M67</f>
        <v>2.1487238993203488</v>
      </c>
      <c r="N447" s="99">
        <f>RES_hhdet_in_tess!N67</f>
        <v>5.1319438551126746</v>
      </c>
      <c r="O447" s="99">
        <f>RES_hhdet_in_tess!O67</f>
        <v>3.285054359987877</v>
      </c>
      <c r="P447" s="99">
        <f>RES_hhdet_in_tess!P67</f>
        <v>0.85279837901288646</v>
      </c>
      <c r="Q447" s="99">
        <f>RES_hhdet_in_tess!Q67</f>
        <v>1.5263688357082059</v>
      </c>
      <c r="R447" s="99">
        <f>RES_hhdet_in_tess!R67</f>
        <v>2.7603914742119033</v>
      </c>
      <c r="S447" s="99">
        <f>RES_hhdet_in_tess!S67</f>
        <v>3.8860305920836411</v>
      </c>
      <c r="T447" s="99">
        <f>RES_hhdet_in_tess!T67</f>
        <v>5.4490997426438765</v>
      </c>
      <c r="U447" s="99">
        <f>RES_hhdet_in_tess!U67</f>
        <v>4.2041040524821671</v>
      </c>
      <c r="V447" s="99">
        <f>RES_hhdet_in_tess!V67</f>
        <v>2.7535292657353754</v>
      </c>
      <c r="W447" s="99">
        <f>RES_hhdet_in_tess!W67</f>
        <v>0.86854180479078857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12.783573337584542</v>
      </c>
      <c r="D448" s="123">
        <v>12.898025660217879</v>
      </c>
      <c r="E448" s="123">
        <v>12.552793660031639</v>
      </c>
      <c r="F448" s="123">
        <v>12.481043208745163</v>
      </c>
      <c r="G448" s="123">
        <v>12.370971454362696</v>
      </c>
      <c r="H448" s="123">
        <v>12.102508827602641</v>
      </c>
      <c r="I448" s="123">
        <v>11.693373913665107</v>
      </c>
      <c r="J448" s="123">
        <v>10.463908374587135</v>
      </c>
      <c r="K448" s="123">
        <v>10.918653128167588</v>
      </c>
      <c r="L448" s="123">
        <v>11.945139368231416</v>
      </c>
      <c r="M448" s="123">
        <v>11.677705996711261</v>
      </c>
      <c r="N448" s="123">
        <v>11.7514439575155</v>
      </c>
      <c r="O448" s="123">
        <v>11.573759709361827</v>
      </c>
      <c r="P448" s="123">
        <v>10.306144607340883</v>
      </c>
      <c r="Q448" s="123">
        <v>10.578281762506743</v>
      </c>
      <c r="R448" s="123">
        <v>10.642515195044258</v>
      </c>
      <c r="S448" s="123">
        <v>10.342550335052485</v>
      </c>
      <c r="T448" s="123">
        <v>10.18671829880353</v>
      </c>
      <c r="U448" s="123">
        <v>9.9973073282697431</v>
      </c>
      <c r="V448" s="123">
        <v>9.8554918015815272</v>
      </c>
      <c r="W448" s="123">
        <v>7.9571377230576568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12.88395967468273</v>
      </c>
      <c r="D449" s="99">
        <v>12.823715945734124</v>
      </c>
      <c r="E449" s="99">
        <v>12.819362491867007</v>
      </c>
      <c r="F449" s="99">
        <v>12.060716156081142</v>
      </c>
      <c r="G449" s="99">
        <v>12.370948355473724</v>
      </c>
      <c r="H449" s="99">
        <v>12.10248878122704</v>
      </c>
      <c r="I449" s="99">
        <v>11.693323753464643</v>
      </c>
      <c r="J449" s="99">
        <v>10.394308014505564</v>
      </c>
      <c r="K449" s="99">
        <v>10.916962329806081</v>
      </c>
      <c r="L449" s="99">
        <v>11.956232571928826</v>
      </c>
      <c r="M449" s="99">
        <v>11.505156559194514</v>
      </c>
      <c r="N449" s="99">
        <v>11.78774440762067</v>
      </c>
      <c r="O449" s="99">
        <v>11.573651444348874</v>
      </c>
      <c r="P449" s="99">
        <v>10.30606953695187</v>
      </c>
      <c r="Q449" s="99">
        <v>10.578031631949488</v>
      </c>
      <c r="R449" s="99">
        <v>10.642337876086327</v>
      </c>
      <c r="S449" s="99">
        <v>10.342451314550855</v>
      </c>
      <c r="T449" s="99">
        <v>10.194058364928059</v>
      </c>
      <c r="U449" s="99">
        <v>9.9918014626510079</v>
      </c>
      <c r="V449" s="99">
        <v>9.8731740404204746</v>
      </c>
      <c r="W449" s="99">
        <v>7.9564747857755407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12.884666941554523</v>
      </c>
      <c r="D450" s="99">
        <v>12.824737777702545</v>
      </c>
      <c r="E450" s="99">
        <v>12.822933914231934</v>
      </c>
      <c r="F450" s="99">
        <v>12.062914910066119</v>
      </c>
      <c r="G450" s="99">
        <v>12.384397019228501</v>
      </c>
      <c r="H450" s="99">
        <v>12.116856304996942</v>
      </c>
      <c r="I450" s="99">
        <v>11.710539474012112</v>
      </c>
      <c r="J450" s="99">
        <v>10.412706215577289</v>
      </c>
      <c r="K450" s="99">
        <v>10.941921862639074</v>
      </c>
      <c r="L450" s="99">
        <v>11.987935633926442</v>
      </c>
      <c r="M450" s="99">
        <v>0</v>
      </c>
      <c r="N450" s="99">
        <v>11.807391755339244</v>
      </c>
      <c r="O450" s="99">
        <v>11.592754204412282</v>
      </c>
      <c r="P450" s="99">
        <v>10.32359130889237</v>
      </c>
      <c r="Q450" s="99">
        <v>10.606964731958541</v>
      </c>
      <c r="R450" s="99">
        <v>10.671555853215153</v>
      </c>
      <c r="S450" s="99">
        <v>10.365537857031409</v>
      </c>
      <c r="T450" s="99">
        <v>10.213424865772097</v>
      </c>
      <c r="U450" s="99">
        <v>10.009067135795521</v>
      </c>
      <c r="V450" s="99">
        <v>9.8999979922070551</v>
      </c>
      <c r="W450" s="99">
        <v>7.9875403946696526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2.0153434947462356</v>
      </c>
      <c r="D451" s="102">
        <v>2.3589140169430478</v>
      </c>
      <c r="E451" s="102">
        <v>1.976664901353163</v>
      </c>
      <c r="F451" s="102">
        <v>2.324136443609925</v>
      </c>
      <c r="G451" s="102">
        <v>2.0376096910114931</v>
      </c>
      <c r="H451" s="102">
        <v>2.0245376914632547</v>
      </c>
      <c r="I451" s="102">
        <v>1.971766135229255</v>
      </c>
      <c r="J451" s="102">
        <v>2.201161185746884</v>
      </c>
      <c r="K451" s="102">
        <v>1.9512262172059409</v>
      </c>
      <c r="L451" s="102">
        <v>1.9876105156016231</v>
      </c>
      <c r="M451" s="102">
        <v>0</v>
      </c>
      <c r="N451" s="102">
        <v>1.7856899410348503</v>
      </c>
      <c r="O451" s="102">
        <v>1.7424144344501939</v>
      </c>
      <c r="P451" s="102">
        <v>2.2925496063955642</v>
      </c>
      <c r="Q451" s="102">
        <v>1.7137208543787217</v>
      </c>
      <c r="R451" s="102">
        <v>1.6672936332782493</v>
      </c>
      <c r="S451" s="102">
        <v>1.722458477095324</v>
      </c>
      <c r="T451" s="102">
        <v>1.5455283635863488</v>
      </c>
      <c r="U451" s="102">
        <v>1.7160915671050909</v>
      </c>
      <c r="V451" s="102">
        <v>1.589394936673987</v>
      </c>
      <c r="W451" s="102">
        <v>1.5482912152353738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10.86932344680829</v>
      </c>
      <c r="D452" s="105">
        <v>10.465823760759497</v>
      </c>
      <c r="E452" s="105">
        <v>10.84626901287877</v>
      </c>
      <c r="F452" s="105">
        <v>9.7387784664561927</v>
      </c>
      <c r="G452" s="105">
        <v>10.346787328217008</v>
      </c>
      <c r="H452" s="105">
        <v>10.092318613533688</v>
      </c>
      <c r="I452" s="105">
        <v>9.7387733387828543</v>
      </c>
      <c r="J452" s="105">
        <v>8.211545029830404</v>
      </c>
      <c r="K452" s="105">
        <v>8.9906956454331297</v>
      </c>
      <c r="L452" s="105">
        <v>10.000325118324817</v>
      </c>
      <c r="M452" s="105">
        <v>0</v>
      </c>
      <c r="N452" s="105">
        <v>10.021701814304395</v>
      </c>
      <c r="O452" s="105">
        <v>9.8503397699620887</v>
      </c>
      <c r="P452" s="105">
        <v>8.0310417024968057</v>
      </c>
      <c r="Q452" s="105">
        <v>8.8932438775798186</v>
      </c>
      <c r="R452" s="105">
        <v>9.0042622199369049</v>
      </c>
      <c r="S452" s="105">
        <v>8.6430793799360845</v>
      </c>
      <c r="T452" s="105">
        <v>8.6678965021857479</v>
      </c>
      <c r="U452" s="105">
        <v>8.2929755686904301</v>
      </c>
      <c r="V452" s="105">
        <v>8.3106030555330683</v>
      </c>
      <c r="W452" s="105">
        <v>6.4392491794342783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12.452213847909503</v>
      </c>
      <c r="D453" s="102">
        <v>13.030614726904998</v>
      </c>
      <c r="E453" s="102">
        <v>12.188498320736009</v>
      </c>
      <c r="F453" s="102">
        <v>12.782327961479591</v>
      </c>
      <c r="G453" s="102">
        <v>0</v>
      </c>
      <c r="H453" s="102">
        <v>0</v>
      </c>
      <c r="I453" s="102">
        <v>0</v>
      </c>
      <c r="J453" s="102">
        <v>11.225579404781566</v>
      </c>
      <c r="K453" s="102">
        <v>10.956486385226537</v>
      </c>
      <c r="L453" s="102">
        <v>11.539635205564453</v>
      </c>
      <c r="M453" s="102">
        <v>12.193633688260013</v>
      </c>
      <c r="N453" s="102">
        <v>11.454288669100846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10.110734216932446</v>
      </c>
      <c r="U453" s="102">
        <v>10.027775628652334</v>
      </c>
      <c r="V453" s="102">
        <v>9.5700771999536443</v>
      </c>
      <c r="W453" s="102">
        <v>0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12.453022477964954</v>
      </c>
      <c r="D454" s="105">
        <v>13.032392992383441</v>
      </c>
      <c r="E454" s="105">
        <v>12.191572878867435</v>
      </c>
      <c r="F454" s="105">
        <v>12.78572189198443</v>
      </c>
      <c r="G454" s="105">
        <v>0</v>
      </c>
      <c r="H454" s="105">
        <v>0</v>
      </c>
      <c r="I454" s="105">
        <v>0</v>
      </c>
      <c r="J454" s="105">
        <v>11.240539834921384</v>
      </c>
      <c r="K454" s="105">
        <v>10.971169028125015</v>
      </c>
      <c r="L454" s="105">
        <v>11.558288007940986</v>
      </c>
      <c r="M454" s="105">
        <v>12.201286602730226</v>
      </c>
      <c r="N454" s="105">
        <v>11.457068695153142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10.142704046974988</v>
      </c>
      <c r="U454" s="105">
        <v>10.041234914390838</v>
      </c>
      <c r="V454" s="105">
        <v>9.5827339914474781</v>
      </c>
      <c r="W454" s="105">
        <v>0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1.9466104704925642</v>
      </c>
      <c r="D455" s="99">
        <v>2.3977439683425334</v>
      </c>
      <c r="E455" s="99">
        <v>1.8769792426007521</v>
      </c>
      <c r="F455" s="99">
        <v>2.4653681050169149</v>
      </c>
      <c r="G455" s="99">
        <v>0</v>
      </c>
      <c r="H455" s="99">
        <v>0</v>
      </c>
      <c r="I455" s="99">
        <v>0</v>
      </c>
      <c r="J455" s="99">
        <v>2.3904025983520554</v>
      </c>
      <c r="K455" s="99">
        <v>1.9572333845329641</v>
      </c>
      <c r="L455" s="99">
        <v>1.9047501012845294</v>
      </c>
      <c r="M455" s="99">
        <v>2.3777365904589565</v>
      </c>
      <c r="N455" s="99">
        <v>1.7205738910932276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1.5217514591662546</v>
      </c>
      <c r="U455" s="99">
        <v>1.7209398030017853</v>
      </c>
      <c r="V455" s="99">
        <v>1.518102794082856</v>
      </c>
      <c r="W455" s="99">
        <v>0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10.50641200747239</v>
      </c>
      <c r="D456" s="99">
        <v>10.634649024040909</v>
      </c>
      <c r="E456" s="99">
        <v>10.314593636266681</v>
      </c>
      <c r="F456" s="99">
        <v>10.320353786967514</v>
      </c>
      <c r="G456" s="99">
        <v>0</v>
      </c>
      <c r="H456" s="99">
        <v>0</v>
      </c>
      <c r="I456" s="99">
        <v>0</v>
      </c>
      <c r="J456" s="99">
        <v>8.8501372365693296</v>
      </c>
      <c r="K456" s="99">
        <v>9.0139356435920526</v>
      </c>
      <c r="L456" s="99">
        <v>9.6535379066564548</v>
      </c>
      <c r="M456" s="99">
        <v>9.8235500122712711</v>
      </c>
      <c r="N456" s="99">
        <v>9.736494804059916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8.6209525878087341</v>
      </c>
      <c r="U456" s="99">
        <v>8.3202951113890506</v>
      </c>
      <c r="V456" s="99">
        <v>8.064631197364621</v>
      </c>
      <c r="W456" s="99">
        <v>0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6.7866696968836138</v>
      </c>
      <c r="D457" s="123">
        <v>6.8286338822139871</v>
      </c>
      <c r="E457" s="123">
        <v>6.6778445664684263</v>
      </c>
      <c r="F457" s="123">
        <v>6.9129174095065098</v>
      </c>
      <c r="G457" s="123">
        <v>6.7289628851337202</v>
      </c>
      <c r="H457" s="123">
        <v>6.5319915639389263</v>
      </c>
      <c r="I457" s="123">
        <v>5.745918145896681</v>
      </c>
      <c r="J457" s="123">
        <v>5.1203918886659539</v>
      </c>
      <c r="K457" s="123">
        <v>5.1853322703686286</v>
      </c>
      <c r="L457" s="123">
        <v>5.3133515384623919</v>
      </c>
      <c r="M457" s="123">
        <v>5.0929066055401568</v>
      </c>
      <c r="N457" s="123">
        <v>4.3732934913252715</v>
      </c>
      <c r="O457" s="123">
        <v>4.5697344104168529</v>
      </c>
      <c r="P457" s="123">
        <v>4.1209812353149111</v>
      </c>
      <c r="Q457" s="123">
        <v>4.2183313348550042</v>
      </c>
      <c r="R457" s="123">
        <v>4.2744072487786173</v>
      </c>
      <c r="S457" s="123">
        <v>4.7890229178218844</v>
      </c>
      <c r="T457" s="123">
        <v>4.6440927198867019</v>
      </c>
      <c r="U457" s="123">
        <v>4.7191997245667281</v>
      </c>
      <c r="V457" s="123">
        <v>4.9851941888237947</v>
      </c>
      <c r="W457" s="123">
        <v>4.2916537506664243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6.7779258267883709</v>
      </c>
      <c r="D458" s="99">
        <v>6.813773084667079</v>
      </c>
      <c r="E458" s="99">
        <v>6.8284324457031085</v>
      </c>
      <c r="F458" s="99">
        <v>6.5949847152220027</v>
      </c>
      <c r="G458" s="99">
        <v>6.761921997937641</v>
      </c>
      <c r="H458" s="99">
        <v>6.5366344143197948</v>
      </c>
      <c r="I458" s="99">
        <v>5.6923347253558889</v>
      </c>
      <c r="J458" s="99">
        <v>5.0503521460552854</v>
      </c>
      <c r="K458" s="99">
        <v>5.1824545773557951</v>
      </c>
      <c r="L458" s="99">
        <v>5.3162973796155413</v>
      </c>
      <c r="M458" s="99">
        <v>5.124806890091044</v>
      </c>
      <c r="N458" s="99">
        <v>4.3772697917889412</v>
      </c>
      <c r="O458" s="99">
        <v>4.5485349449300863</v>
      </c>
      <c r="P458" s="99">
        <v>4.1433581523905829</v>
      </c>
      <c r="Q458" s="99">
        <v>4.2151919206186159</v>
      </c>
      <c r="R458" s="99">
        <v>4.2864072707158236</v>
      </c>
      <c r="S458" s="99">
        <v>4.7886215699308083</v>
      </c>
      <c r="T458" s="99">
        <v>4.6397073559526296</v>
      </c>
      <c r="U458" s="99">
        <v>4.7250079897951824</v>
      </c>
      <c r="V458" s="99">
        <v>4.9902831663532172</v>
      </c>
      <c r="W458" s="99">
        <v>4.2855945034786451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6.8344314169556917</v>
      </c>
      <c r="D459" s="110">
        <v>6.8976150312547357</v>
      </c>
      <c r="E459" s="110">
        <v>6.2530449410537088</v>
      </c>
      <c r="F459" s="110">
        <v>7.454438197966188</v>
      </c>
      <c r="G459" s="110">
        <v>6.0138494391234723</v>
      </c>
      <c r="H459" s="110">
        <v>6.5236888619009337</v>
      </c>
      <c r="I459" s="110">
        <v>6.0245296448907464</v>
      </c>
      <c r="J459" s="110">
        <v>5.3832376582164496</v>
      </c>
      <c r="K459" s="110">
        <v>5.3790828189723152</v>
      </c>
      <c r="L459" s="110">
        <v>5.0158252233308422</v>
      </c>
      <c r="M459" s="110">
        <v>4.9034119717280387</v>
      </c>
      <c r="N459" s="110">
        <v>4.2795930400310782</v>
      </c>
      <c r="O459" s="110">
        <v>4.8057416199648442</v>
      </c>
      <c r="P459" s="110">
        <v>4.0044261305059647</v>
      </c>
      <c r="Q459" s="110">
        <v>4.2705604801164121</v>
      </c>
      <c r="R459" s="110">
        <v>4.1537673018398005</v>
      </c>
      <c r="S459" s="110">
        <v>4.8367346067597712</v>
      </c>
      <c r="T459" s="110">
        <v>4.7454794087981265</v>
      </c>
      <c r="U459" s="110">
        <v>4.6565500509454543</v>
      </c>
      <c r="V459" s="110">
        <v>4.7630707292924876</v>
      </c>
      <c r="W459" s="110">
        <v>4.530227635054767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23.136767813757558</v>
      </c>
      <c r="D461" s="118">
        <f t="shared" si="239"/>
        <v>21.607966767624632</v>
      </c>
      <c r="E461" s="118">
        <f t="shared" si="239"/>
        <v>23.341293606007195</v>
      </c>
      <c r="F461" s="118">
        <f t="shared" si="239"/>
        <v>22.998881223060181</v>
      </c>
      <c r="G461" s="118">
        <f t="shared" si="239"/>
        <v>26.983951657243928</v>
      </c>
      <c r="H461" s="118">
        <f t="shared" si="239"/>
        <v>24.265414329264008</v>
      </c>
      <c r="I461" s="118">
        <f t="shared" si="239"/>
        <v>23.357185616006142</v>
      </c>
      <c r="J461" s="118">
        <f t="shared" si="239"/>
        <v>22.316055546531448</v>
      </c>
      <c r="K461" s="118">
        <f t="shared" si="239"/>
        <v>23.032116458679351</v>
      </c>
      <c r="L461" s="118">
        <f t="shared" si="239"/>
        <v>24.919147031190441</v>
      </c>
      <c r="M461" s="118">
        <f t="shared" si="239"/>
        <v>22.208786311604978</v>
      </c>
      <c r="N461" s="118">
        <f t="shared" si="239"/>
        <v>22.163256611569004</v>
      </c>
      <c r="O461" s="118">
        <f t="shared" si="239"/>
        <v>21.55536860065676</v>
      </c>
      <c r="P461" s="118">
        <f t="shared" si="239"/>
        <v>16.794392901309738</v>
      </c>
      <c r="Q461" s="118">
        <f t="shared" si="239"/>
        <v>17.903168847973348</v>
      </c>
      <c r="R461" s="118">
        <f t="shared" ref="R461:V461" si="240">R462+R465+R467+R476</f>
        <v>17.210078663996459</v>
      </c>
      <c r="S461" s="118">
        <f t="shared" si="240"/>
        <v>16.870843996236943</v>
      </c>
      <c r="T461" s="118">
        <f t="shared" si="240"/>
        <v>15.136401593704305</v>
      </c>
      <c r="U461" s="118">
        <f t="shared" si="240"/>
        <v>14.128549687355118</v>
      </c>
      <c r="V461" s="118">
        <f t="shared" si="240"/>
        <v>13.63388143710946</v>
      </c>
      <c r="W461" s="118">
        <f t="shared" ref="W461" si="241">W462+W465+W467+W476</f>
        <v>12.305415261228209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17.844914480584571</v>
      </c>
      <c r="D462" s="123">
        <f t="shared" si="242"/>
        <v>16.965846856685285</v>
      </c>
      <c r="E462" s="123">
        <f t="shared" si="242"/>
        <v>19.19165529651189</v>
      </c>
      <c r="F462" s="123">
        <f t="shared" si="242"/>
        <v>19.958401166365981</v>
      </c>
      <c r="G462" s="123">
        <f t="shared" si="242"/>
        <v>20.776474593919254</v>
      </c>
      <c r="H462" s="123">
        <f t="shared" si="242"/>
        <v>18.924909106546291</v>
      </c>
      <c r="I462" s="123">
        <f t="shared" si="242"/>
        <v>18.012556461692917</v>
      </c>
      <c r="J462" s="123">
        <f t="shared" si="242"/>
        <v>17.964325971105836</v>
      </c>
      <c r="K462" s="123">
        <f t="shared" si="242"/>
        <v>18.049595768973127</v>
      </c>
      <c r="L462" s="123">
        <f t="shared" si="242"/>
        <v>19.594613854256771</v>
      </c>
      <c r="M462" s="123">
        <f t="shared" si="242"/>
        <v>18.141874396026513</v>
      </c>
      <c r="N462" s="123">
        <f t="shared" si="242"/>
        <v>17.683119030771852</v>
      </c>
      <c r="O462" s="123">
        <f t="shared" si="242"/>
        <v>16.889689274105802</v>
      </c>
      <c r="P462" s="123">
        <f t="shared" si="242"/>
        <v>12.831960716409879</v>
      </c>
      <c r="Q462" s="123">
        <f t="shared" si="242"/>
        <v>13.816188111258576</v>
      </c>
      <c r="R462" s="123">
        <f t="shared" ref="R462:V462" si="243">SUM(R463:R464)</f>
        <v>13.188955148101231</v>
      </c>
      <c r="S462" s="123">
        <f t="shared" si="243"/>
        <v>12.70540419192746</v>
      </c>
      <c r="T462" s="123">
        <f t="shared" si="243"/>
        <v>11.414827644591083</v>
      </c>
      <c r="U462" s="123">
        <f t="shared" si="243"/>
        <v>10.606766600529495</v>
      </c>
      <c r="V462" s="123">
        <f t="shared" si="243"/>
        <v>9.82073781319483</v>
      </c>
      <c r="W462" s="123">
        <f t="shared" ref="W462" si="244">SUM(W463:W464)</f>
        <v>9.0608613782278482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17.844914480584571</v>
      </c>
      <c r="D463" s="99">
        <v>16.965846856685285</v>
      </c>
      <c r="E463" s="99">
        <v>19.19165529651189</v>
      </c>
      <c r="F463" s="99">
        <v>19.958401166365981</v>
      </c>
      <c r="G463" s="99">
        <v>20.776474593919254</v>
      </c>
      <c r="H463" s="99">
        <v>18.924909106546291</v>
      </c>
      <c r="I463" s="99">
        <v>18.012556461692917</v>
      </c>
      <c r="J463" s="99">
        <v>17.964325971105836</v>
      </c>
      <c r="K463" s="99">
        <v>18.049595768973127</v>
      </c>
      <c r="L463" s="99">
        <v>19.594613854256771</v>
      </c>
      <c r="M463" s="99">
        <v>18.141874396026513</v>
      </c>
      <c r="N463" s="99">
        <v>17.683119030771852</v>
      </c>
      <c r="O463" s="99">
        <v>16.889689274105802</v>
      </c>
      <c r="P463" s="99">
        <v>12.831960716409879</v>
      </c>
      <c r="Q463" s="99">
        <v>13.816188111258576</v>
      </c>
      <c r="R463" s="99">
        <v>13.188955148101231</v>
      </c>
      <c r="S463" s="99">
        <v>12.70540419192746</v>
      </c>
      <c r="T463" s="99">
        <v>11.414827644591083</v>
      </c>
      <c r="U463" s="99">
        <v>10.606766600529495</v>
      </c>
      <c r="V463" s="99">
        <v>9.82073781319483</v>
      </c>
      <c r="W463" s="99">
        <v>9.0608613782278482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3.4390907503125629</v>
      </c>
      <c r="D467" s="123">
        <v>2.8297447352815035</v>
      </c>
      <c r="E467" s="123">
        <v>2.5203606665613396</v>
      </c>
      <c r="F467" s="123">
        <v>1.6979739538948864</v>
      </c>
      <c r="G467" s="123">
        <v>4.119756681330176</v>
      </c>
      <c r="H467" s="123">
        <v>3.9869157795538106</v>
      </c>
      <c r="I467" s="123">
        <v>3.8036547860534173</v>
      </c>
      <c r="J467" s="123">
        <v>3.064975903767182</v>
      </c>
      <c r="K467" s="123">
        <v>3.3352158710767554</v>
      </c>
      <c r="L467" s="123">
        <v>3.6268720936189047</v>
      </c>
      <c r="M467" s="123">
        <v>2.6525441997587018</v>
      </c>
      <c r="N467" s="123">
        <v>3.1261666173224976</v>
      </c>
      <c r="O467" s="123">
        <v>3.3199115282698037</v>
      </c>
      <c r="P467" s="123">
        <v>2.8416093241645433</v>
      </c>
      <c r="Q467" s="123">
        <v>2.8048786447990675</v>
      </c>
      <c r="R467" s="123">
        <v>2.7652231129039113</v>
      </c>
      <c r="S467" s="123">
        <v>2.6380597378638737</v>
      </c>
      <c r="T467" s="123">
        <v>2.2936855064257111</v>
      </c>
      <c r="U467" s="123">
        <v>2.1360361908095395</v>
      </c>
      <c r="V467" s="123">
        <v>2.2524286177024395</v>
      </c>
      <c r="W467" s="123">
        <v>1.909615454794892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4.4828782790305706</v>
      </c>
      <c r="D468" s="99">
        <v>4.4162200032312047</v>
      </c>
      <c r="E468" s="99">
        <v>4.3680509623304715</v>
      </c>
      <c r="F468" s="99">
        <v>4.0662178242785485</v>
      </c>
      <c r="G468" s="99">
        <v>4.1256756317915961</v>
      </c>
      <c r="H468" s="99">
        <v>3.9915533811651942</v>
      </c>
      <c r="I468" s="99">
        <v>3.8128908368112882</v>
      </c>
      <c r="J468" s="99">
        <v>3.3489807720790008</v>
      </c>
      <c r="K468" s="99">
        <v>3.472767989974145</v>
      </c>
      <c r="L468" s="99">
        <v>3.7520714360154064</v>
      </c>
      <c r="M468" s="99">
        <v>3.5383482336759622</v>
      </c>
      <c r="N468" s="99">
        <v>3.5246328006013448</v>
      </c>
      <c r="O468" s="99">
        <v>3.3359717725152938</v>
      </c>
      <c r="P468" s="99">
        <v>2.8511073745578823</v>
      </c>
      <c r="Q468" s="99">
        <v>2.8253470353183969</v>
      </c>
      <c r="R468" s="99">
        <v>2.7794484709998297</v>
      </c>
      <c r="S468" s="99">
        <v>2.647524061030857</v>
      </c>
      <c r="T468" s="99">
        <v>2.5648446607127955</v>
      </c>
      <c r="U468" s="99">
        <v>2.4787962238099364</v>
      </c>
      <c r="V468" s="99">
        <v>2.42397708476443</v>
      </c>
      <c r="W468" s="99">
        <v>1.9430104951745593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0.70122383223043872</v>
      </c>
      <c r="D469" s="99">
        <v>0.81236073160149758</v>
      </c>
      <c r="E469" s="99">
        <v>0.67352592845692061</v>
      </c>
      <c r="F469" s="99">
        <v>0.78357246043776752</v>
      </c>
      <c r="G469" s="99">
        <v>0.67953696093064075</v>
      </c>
      <c r="H469" s="99">
        <v>0.66771805483443825</v>
      </c>
      <c r="I469" s="99">
        <v>0.64294200587090289</v>
      </c>
      <c r="J469" s="99">
        <v>0.70920031203862532</v>
      </c>
      <c r="K469" s="99">
        <v>0.62069976460489429</v>
      </c>
      <c r="L469" s="99">
        <v>0.62374636798400818</v>
      </c>
      <c r="M469" s="99">
        <v>0</v>
      </c>
      <c r="N469" s="99">
        <v>0.53393602034723153</v>
      </c>
      <c r="O469" s="99">
        <v>0.50223089897762707</v>
      </c>
      <c r="P469" s="99">
        <v>0.63421899744597932</v>
      </c>
      <c r="Q469" s="99">
        <v>0.45772751526456718</v>
      </c>
      <c r="R469" s="99">
        <v>0.43544536864743594</v>
      </c>
      <c r="S469" s="99">
        <v>0.44092547535810922</v>
      </c>
      <c r="T469" s="99">
        <v>0.38885790422415395</v>
      </c>
      <c r="U469" s="99">
        <v>0.42573316855352666</v>
      </c>
      <c r="V469" s="99">
        <v>0.3902146249388187</v>
      </c>
      <c r="W469" s="99">
        <v>0.37810037256288137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0.70122383223043872</v>
      </c>
      <c r="D470" s="102">
        <v>0.81236073160149758</v>
      </c>
      <c r="E470" s="102">
        <v>0.67352592845692061</v>
      </c>
      <c r="F470" s="102">
        <v>0.78357246043776752</v>
      </c>
      <c r="G470" s="102">
        <v>0.67953696093064075</v>
      </c>
      <c r="H470" s="102">
        <v>0.66771805483443825</v>
      </c>
      <c r="I470" s="102">
        <v>0.64294200587090289</v>
      </c>
      <c r="J470" s="102">
        <v>0.70920031203862532</v>
      </c>
      <c r="K470" s="102">
        <v>0.62069976460489429</v>
      </c>
      <c r="L470" s="102">
        <v>0.62374636798400818</v>
      </c>
      <c r="M470" s="102">
        <v>0</v>
      </c>
      <c r="N470" s="102">
        <v>0.53393602034723153</v>
      </c>
      <c r="O470" s="102">
        <v>0.50223089897762707</v>
      </c>
      <c r="P470" s="102">
        <v>0.63421899744597932</v>
      </c>
      <c r="Q470" s="102">
        <v>0.45772751526456718</v>
      </c>
      <c r="R470" s="102">
        <v>0.43544536864743594</v>
      </c>
      <c r="S470" s="102">
        <v>0.44092547535810922</v>
      </c>
      <c r="T470" s="102">
        <v>0.38885790422415395</v>
      </c>
      <c r="U470" s="102">
        <v>0.42573316855352666</v>
      </c>
      <c r="V470" s="102">
        <v>0.3902146249388187</v>
      </c>
      <c r="W470" s="102">
        <v>0.37810037256288137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1.8527625828604259</v>
      </c>
      <c r="D476" s="123">
        <v>1.8123751756578421</v>
      </c>
      <c r="E476" s="123">
        <v>1.629277642933969</v>
      </c>
      <c r="F476" s="123">
        <v>1.342506102799313</v>
      </c>
      <c r="G476" s="123">
        <v>2.0877203819944978</v>
      </c>
      <c r="H476" s="123">
        <v>1.3535894431639048</v>
      </c>
      <c r="I476" s="123">
        <v>1.5409743682598054</v>
      </c>
      <c r="J476" s="123">
        <v>1.2867536716584322</v>
      </c>
      <c r="K476" s="123">
        <v>1.6473048186294681</v>
      </c>
      <c r="L476" s="123">
        <v>1.6976610833147678</v>
      </c>
      <c r="M476" s="123">
        <v>1.4143677158197658</v>
      </c>
      <c r="N476" s="123">
        <v>1.3539709634746537</v>
      </c>
      <c r="O476" s="123">
        <v>1.3457677982811562</v>
      </c>
      <c r="P476" s="123">
        <v>1.1208228607353163</v>
      </c>
      <c r="Q476" s="123">
        <v>1.2821020919157047</v>
      </c>
      <c r="R476" s="123">
        <v>1.2559004029913186</v>
      </c>
      <c r="S476" s="123">
        <v>1.5273800664456083</v>
      </c>
      <c r="T476" s="123">
        <v>1.4278884426875096</v>
      </c>
      <c r="U476" s="123">
        <v>1.385746896016083</v>
      </c>
      <c r="V476" s="123">
        <v>1.5607150062121897</v>
      </c>
      <c r="W476" s="123">
        <v>1.3349384282054686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2.1919529494848424</v>
      </c>
      <c r="D477" s="99">
        <v>2.2028201151670954</v>
      </c>
      <c r="E477" s="99">
        <v>2.2068428060255898</v>
      </c>
      <c r="F477" s="99">
        <v>2.1307059123956531</v>
      </c>
      <c r="G477" s="99">
        <v>2.1839420541740648</v>
      </c>
      <c r="H477" s="99">
        <v>2.1105133015625475</v>
      </c>
      <c r="I477" s="99">
        <v>1.8373392990511375</v>
      </c>
      <c r="J477" s="99">
        <v>1.6296311549841622</v>
      </c>
      <c r="K477" s="99">
        <v>1.6717715238891055</v>
      </c>
      <c r="L477" s="99">
        <v>1.7144698146067057</v>
      </c>
      <c r="M477" s="99">
        <v>1.652468033947895</v>
      </c>
      <c r="N477" s="99">
        <v>1.4114284815068379</v>
      </c>
      <c r="O477" s="99">
        <v>1.4666520629928339</v>
      </c>
      <c r="P477" s="99">
        <v>1.3360048577169341</v>
      </c>
      <c r="Q477" s="99">
        <v>1.3591672925755749</v>
      </c>
      <c r="R477" s="99">
        <v>1.3808244664483922</v>
      </c>
      <c r="S477" s="99">
        <v>1.540228296767898</v>
      </c>
      <c r="T477" s="99">
        <v>1.4896501053443523</v>
      </c>
      <c r="U477" s="99">
        <v>1.5142198001244933</v>
      </c>
      <c r="V477" s="99">
        <v>1.5964718939052107</v>
      </c>
      <c r="W477" s="99">
        <v>1.3688429016045611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1376409</v>
      </c>
      <c r="C5" s="120">
        <v>1642425</v>
      </c>
      <c r="D5" s="120">
        <v>2316250</v>
      </c>
      <c r="E5" s="120">
        <v>2813338</v>
      </c>
      <c r="F5" s="120">
        <v>3086231</v>
      </c>
      <c r="G5" s="120">
        <v>3956467</v>
      </c>
      <c r="H5" s="120">
        <v>5057083</v>
      </c>
      <c r="I5" s="120">
        <v>6258102</v>
      </c>
      <c r="J5" s="120">
        <v>6459180</v>
      </c>
      <c r="K5" s="120">
        <v>6455851</v>
      </c>
      <c r="L5" s="120">
        <v>6481357</v>
      </c>
      <c r="M5" s="120">
        <v>6346336</v>
      </c>
      <c r="N5" s="120">
        <v>6243427</v>
      </c>
      <c r="O5" s="120">
        <v>6210149</v>
      </c>
      <c r="P5" s="120">
        <v>6482714</v>
      </c>
      <c r="Q5" s="120">
        <v>6578956</v>
      </c>
      <c r="R5" s="120">
        <v>6647041</v>
      </c>
      <c r="S5" s="120">
        <v>6819563</v>
      </c>
      <c r="T5" s="120">
        <v>6873443</v>
      </c>
      <c r="U5" s="120">
        <v>7008183</v>
      </c>
      <c r="V5" s="120">
        <v>7086972</v>
      </c>
      <c r="W5" s="120">
        <v>7238501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1376409</v>
      </c>
      <c r="C7" s="52">
        <v>1642425</v>
      </c>
      <c r="D7" s="52">
        <v>2316250</v>
      </c>
      <c r="E7" s="52">
        <v>2813338</v>
      </c>
      <c r="F7" s="52">
        <v>3086231</v>
      </c>
      <c r="G7" s="52">
        <v>3956467</v>
      </c>
      <c r="H7" s="52">
        <v>5057083</v>
      </c>
      <c r="I7" s="52">
        <v>6258102</v>
      </c>
      <c r="J7" s="52">
        <v>6459180</v>
      </c>
      <c r="K7" s="52">
        <v>6455851</v>
      </c>
      <c r="L7" s="52">
        <v>6481357</v>
      </c>
      <c r="M7" s="52">
        <v>6346336</v>
      </c>
      <c r="N7" s="52">
        <v>6243427</v>
      </c>
      <c r="O7" s="52">
        <v>6210149</v>
      </c>
      <c r="P7" s="52">
        <v>6482714</v>
      </c>
      <c r="Q7" s="52">
        <v>6578956</v>
      </c>
      <c r="R7" s="52">
        <v>6647041</v>
      </c>
      <c r="S7" s="52">
        <v>6819563</v>
      </c>
      <c r="T7" s="52">
        <v>6873443</v>
      </c>
      <c r="U7" s="52">
        <v>7008183</v>
      </c>
      <c r="V7" s="52">
        <v>7086972</v>
      </c>
      <c r="W7" s="52">
        <v>7238501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121674</v>
      </c>
      <c r="C9" s="52">
        <v>160441</v>
      </c>
      <c r="D9" s="52">
        <v>353963</v>
      </c>
      <c r="E9" s="52">
        <v>649951</v>
      </c>
      <c r="F9" s="52">
        <v>829163</v>
      </c>
      <c r="G9" s="52">
        <v>1024135</v>
      </c>
      <c r="H9" s="52">
        <v>1511563</v>
      </c>
      <c r="I9" s="52">
        <v>2087366</v>
      </c>
      <c r="J9" s="52">
        <v>2435424</v>
      </c>
      <c r="K9" s="52">
        <v>2367507</v>
      </c>
      <c r="L9" s="52">
        <v>2329921</v>
      </c>
      <c r="M9" s="52">
        <v>2298899</v>
      </c>
      <c r="N9" s="52">
        <v>2196510</v>
      </c>
      <c r="O9" s="52">
        <v>2165079</v>
      </c>
      <c r="P9" s="52">
        <v>2001556</v>
      </c>
      <c r="Q9" s="52">
        <v>2023001</v>
      </c>
      <c r="R9" s="52">
        <v>2200232</v>
      </c>
      <c r="S9" s="52">
        <v>2494442</v>
      </c>
      <c r="T9" s="52">
        <v>2887119</v>
      </c>
      <c r="U9" s="52">
        <v>3207701</v>
      </c>
      <c r="V9" s="52">
        <v>3504633</v>
      </c>
      <c r="W9" s="52">
        <v>3514728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247360</v>
      </c>
      <c r="C11" s="52">
        <v>302853</v>
      </c>
      <c r="D11" s="52">
        <v>433350</v>
      </c>
      <c r="E11" s="52">
        <v>546114</v>
      </c>
      <c r="F11" s="52">
        <v>671800</v>
      </c>
      <c r="G11" s="52">
        <v>815191</v>
      </c>
      <c r="H11" s="52">
        <v>982629</v>
      </c>
      <c r="I11" s="52">
        <v>1101978</v>
      </c>
      <c r="J11" s="52">
        <v>1211040</v>
      </c>
      <c r="K11" s="52">
        <v>1271622</v>
      </c>
      <c r="L11" s="52">
        <v>1344608</v>
      </c>
      <c r="M11" s="52">
        <v>1428134</v>
      </c>
      <c r="N11" s="52">
        <v>1505645</v>
      </c>
      <c r="O11" s="52">
        <v>1575335</v>
      </c>
      <c r="P11" s="52">
        <v>1648261</v>
      </c>
      <c r="Q11" s="52">
        <v>1669003</v>
      </c>
      <c r="R11" s="52">
        <v>1674053</v>
      </c>
      <c r="S11" s="52">
        <v>1709215</v>
      </c>
      <c r="T11" s="52">
        <v>1701727</v>
      </c>
      <c r="U11" s="52">
        <v>1767626</v>
      </c>
      <c r="V11" s="52">
        <v>1841846</v>
      </c>
      <c r="W11" s="52">
        <v>2047873</v>
      </c>
      <c r="DA11" s="63" t="s">
        <v>1094</v>
      </c>
    </row>
    <row r="12" spans="1:105" ht="12" customHeight="1" x14ac:dyDescent="0.25">
      <c r="A12" s="97" t="s">
        <v>131</v>
      </c>
      <c r="B12" s="52">
        <v>44</v>
      </c>
      <c r="C12" s="52">
        <v>52</v>
      </c>
      <c r="D12" s="52">
        <v>97</v>
      </c>
      <c r="E12" s="52">
        <v>142</v>
      </c>
      <c r="F12" s="52">
        <v>166</v>
      </c>
      <c r="G12" s="52">
        <v>317</v>
      </c>
      <c r="H12" s="52">
        <v>534</v>
      </c>
      <c r="I12" s="52">
        <v>884</v>
      </c>
      <c r="J12" s="52">
        <v>1348</v>
      </c>
      <c r="K12" s="52">
        <v>1754</v>
      </c>
      <c r="L12" s="52">
        <v>2769</v>
      </c>
      <c r="M12" s="52">
        <v>3115</v>
      </c>
      <c r="N12" s="52">
        <v>3889</v>
      </c>
      <c r="O12" s="52">
        <v>4712</v>
      </c>
      <c r="P12" s="52">
        <v>5883</v>
      </c>
      <c r="Q12" s="52">
        <v>6182</v>
      </c>
      <c r="R12" s="52">
        <v>6353</v>
      </c>
      <c r="S12" s="52">
        <v>7499</v>
      </c>
      <c r="T12" s="52">
        <v>7348</v>
      </c>
      <c r="U12" s="52">
        <v>8015</v>
      </c>
      <c r="V12" s="52">
        <v>8981</v>
      </c>
      <c r="W12" s="52">
        <v>14532</v>
      </c>
      <c r="DA12" s="63" t="s">
        <v>1095</v>
      </c>
    </row>
    <row r="13" spans="1:105" ht="12" customHeight="1" x14ac:dyDescent="0.25">
      <c r="A13" s="97" t="s">
        <v>124</v>
      </c>
      <c r="B13" s="52">
        <v>571446</v>
      </c>
      <c r="C13" s="52">
        <v>642498</v>
      </c>
      <c r="D13" s="52">
        <v>779458</v>
      </c>
      <c r="E13" s="52">
        <v>902447</v>
      </c>
      <c r="F13" s="52">
        <v>957808</v>
      </c>
      <c r="G13" s="52">
        <v>1043291</v>
      </c>
      <c r="H13" s="52">
        <v>1117039</v>
      </c>
      <c r="I13" s="52">
        <v>1112696</v>
      </c>
      <c r="J13" s="52">
        <v>1097499</v>
      </c>
      <c r="K13" s="52">
        <v>1085931</v>
      </c>
      <c r="L13" s="52">
        <v>1087898</v>
      </c>
      <c r="M13" s="52">
        <v>1081094</v>
      </c>
      <c r="N13" s="52">
        <v>1031864</v>
      </c>
      <c r="O13" s="52">
        <v>970394</v>
      </c>
      <c r="P13" s="52">
        <v>925112</v>
      </c>
      <c r="Q13" s="52">
        <v>929816</v>
      </c>
      <c r="R13" s="52">
        <v>969054</v>
      </c>
      <c r="S13" s="52">
        <v>1041061</v>
      </c>
      <c r="T13" s="52">
        <v>1098620</v>
      </c>
      <c r="U13" s="52">
        <v>1144764</v>
      </c>
      <c r="V13" s="52">
        <v>1184841</v>
      </c>
      <c r="W13" s="52">
        <v>1216964</v>
      </c>
      <c r="DA13" s="63" t="s">
        <v>1096</v>
      </c>
    </row>
    <row r="14" spans="1:105" ht="12" customHeight="1" x14ac:dyDescent="0.25">
      <c r="A14" s="97" t="s">
        <v>123</v>
      </c>
      <c r="B14" s="52">
        <v>102</v>
      </c>
      <c r="C14" s="52">
        <v>137</v>
      </c>
      <c r="D14" s="52">
        <v>172</v>
      </c>
      <c r="E14" s="52">
        <v>244</v>
      </c>
      <c r="F14" s="52">
        <v>296</v>
      </c>
      <c r="G14" s="52">
        <v>456</v>
      </c>
      <c r="H14" s="52">
        <v>597</v>
      </c>
      <c r="I14" s="52">
        <v>938</v>
      </c>
      <c r="J14" s="52">
        <v>1213</v>
      </c>
      <c r="K14" s="52">
        <v>1539</v>
      </c>
      <c r="L14" s="52">
        <v>2294</v>
      </c>
      <c r="M14" s="52">
        <v>2455</v>
      </c>
      <c r="N14" s="52">
        <v>2690</v>
      </c>
      <c r="O14" s="52">
        <v>2962</v>
      </c>
      <c r="P14" s="52">
        <v>3040</v>
      </c>
      <c r="Q14" s="52">
        <v>3418</v>
      </c>
      <c r="R14" s="52">
        <v>3851</v>
      </c>
      <c r="S14" s="52">
        <v>4476</v>
      </c>
      <c r="T14" s="52">
        <v>4930</v>
      </c>
      <c r="U14" s="52">
        <v>5239</v>
      </c>
      <c r="V14" s="52">
        <v>5994</v>
      </c>
      <c r="W14" s="52">
        <v>7854</v>
      </c>
      <c r="DA14" s="63" t="s">
        <v>1097</v>
      </c>
    </row>
    <row r="15" spans="1:105" ht="12" customHeight="1" x14ac:dyDescent="0.25">
      <c r="A15" s="97" t="s">
        <v>122</v>
      </c>
      <c r="B15" s="52">
        <v>547557</v>
      </c>
      <c r="C15" s="52">
        <v>682264</v>
      </c>
      <c r="D15" s="52">
        <v>1075865</v>
      </c>
      <c r="E15" s="52">
        <v>1326534</v>
      </c>
      <c r="F15" s="52">
        <v>1414131</v>
      </c>
      <c r="G15" s="52">
        <v>1990826</v>
      </c>
      <c r="H15" s="52">
        <v>2785005</v>
      </c>
      <c r="I15" s="52">
        <v>3681368</v>
      </c>
      <c r="J15" s="52">
        <v>3680445</v>
      </c>
      <c r="K15" s="52">
        <v>3549211</v>
      </c>
      <c r="L15" s="52">
        <v>3310284</v>
      </c>
      <c r="M15" s="52">
        <v>3115241</v>
      </c>
      <c r="N15" s="52">
        <v>2942637</v>
      </c>
      <c r="O15" s="52">
        <v>2786318</v>
      </c>
      <c r="P15" s="52">
        <v>2747459</v>
      </c>
      <c r="Q15" s="52">
        <v>2788211</v>
      </c>
      <c r="R15" s="52">
        <v>2754502</v>
      </c>
      <c r="S15" s="52">
        <v>2737427</v>
      </c>
      <c r="T15" s="52">
        <v>2727103</v>
      </c>
      <c r="U15" s="52">
        <v>2699038</v>
      </c>
      <c r="V15" s="52">
        <v>2592132</v>
      </c>
      <c r="W15" s="52">
        <v>2271816</v>
      </c>
      <c r="DA15" s="63" t="s">
        <v>1098</v>
      </c>
    </row>
    <row r="16" spans="1:105" ht="12" customHeight="1" x14ac:dyDescent="0.25">
      <c r="A16" s="97" t="s">
        <v>121</v>
      </c>
      <c r="B16" s="52">
        <v>9900</v>
      </c>
      <c r="C16" s="52">
        <v>14621</v>
      </c>
      <c r="D16" s="52">
        <v>27308</v>
      </c>
      <c r="E16" s="52">
        <v>37857</v>
      </c>
      <c r="F16" s="52">
        <v>42030</v>
      </c>
      <c r="G16" s="52">
        <v>106386</v>
      </c>
      <c r="H16" s="52">
        <v>171279</v>
      </c>
      <c r="I16" s="52">
        <v>360238</v>
      </c>
      <c r="J16" s="52">
        <v>467635</v>
      </c>
      <c r="K16" s="52">
        <v>545794</v>
      </c>
      <c r="L16" s="52">
        <v>733504</v>
      </c>
      <c r="M16" s="52">
        <v>716297</v>
      </c>
      <c r="N16" s="52">
        <v>756702</v>
      </c>
      <c r="O16" s="52">
        <v>870428</v>
      </c>
      <c r="P16" s="52">
        <v>1152959</v>
      </c>
      <c r="Q16" s="52">
        <v>1182326</v>
      </c>
      <c r="R16" s="52">
        <v>1239228</v>
      </c>
      <c r="S16" s="52">
        <v>1319885</v>
      </c>
      <c r="T16" s="52">
        <v>1333715</v>
      </c>
      <c r="U16" s="52">
        <v>1383501</v>
      </c>
      <c r="V16" s="52">
        <v>1453178</v>
      </c>
      <c r="W16" s="52">
        <v>1679462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115780</v>
      </c>
      <c r="C18" s="52">
        <v>136116</v>
      </c>
      <c r="D18" s="52">
        <v>167479</v>
      </c>
      <c r="E18" s="52">
        <v>197005</v>
      </c>
      <c r="F18" s="52">
        <v>241624</v>
      </c>
      <c r="G18" s="52">
        <v>315832</v>
      </c>
      <c r="H18" s="52">
        <v>414218</v>
      </c>
      <c r="I18" s="52">
        <v>533547</v>
      </c>
      <c r="J18" s="52">
        <v>617827</v>
      </c>
      <c r="K18" s="52">
        <v>650752</v>
      </c>
      <c r="L18" s="52">
        <v>654693</v>
      </c>
      <c r="M18" s="52">
        <v>650070</v>
      </c>
      <c r="N18" s="52">
        <v>671501</v>
      </c>
      <c r="O18" s="52">
        <v>708406</v>
      </c>
      <c r="P18" s="52">
        <v>764302</v>
      </c>
      <c r="Q18" s="52">
        <v>774460</v>
      </c>
      <c r="R18" s="52">
        <v>756311</v>
      </c>
      <c r="S18" s="52">
        <v>724672</v>
      </c>
      <c r="T18" s="52">
        <v>688355</v>
      </c>
      <c r="U18" s="52">
        <v>672657</v>
      </c>
      <c r="V18" s="52">
        <v>667580</v>
      </c>
      <c r="W18" s="52">
        <v>668868</v>
      </c>
      <c r="DA18" s="63" t="s">
        <v>1100</v>
      </c>
    </row>
    <row r="19" spans="1:105" ht="12" customHeight="1" x14ac:dyDescent="0.25">
      <c r="A19" s="97" t="s">
        <v>50</v>
      </c>
      <c r="B19" s="52">
        <v>502775</v>
      </c>
      <c r="C19" s="52">
        <v>566867</v>
      </c>
      <c r="D19" s="52">
        <v>794168</v>
      </c>
      <c r="E19" s="52">
        <v>1015749</v>
      </c>
      <c r="F19" s="52">
        <v>1116989</v>
      </c>
      <c r="G19" s="52">
        <v>1326076</v>
      </c>
      <c r="H19" s="52">
        <v>1575336</v>
      </c>
      <c r="I19" s="52">
        <v>1844063</v>
      </c>
      <c r="J19" s="52">
        <v>2006746</v>
      </c>
      <c r="K19" s="52">
        <v>2028561</v>
      </c>
      <c r="L19" s="52">
        <v>2051988</v>
      </c>
      <c r="M19" s="52">
        <v>2003525</v>
      </c>
      <c r="N19" s="52">
        <v>2009856</v>
      </c>
      <c r="O19" s="52">
        <v>1999003</v>
      </c>
      <c r="P19" s="52">
        <v>2123971</v>
      </c>
      <c r="Q19" s="52">
        <v>2099508</v>
      </c>
      <c r="R19" s="52">
        <v>2093824</v>
      </c>
      <c r="S19" s="52">
        <v>2066463</v>
      </c>
      <c r="T19" s="52">
        <v>2062648</v>
      </c>
      <c r="U19" s="52">
        <v>2056531</v>
      </c>
      <c r="V19" s="52">
        <v>2046579</v>
      </c>
      <c r="W19" s="52">
        <v>2054084</v>
      </c>
      <c r="DA19" s="63" t="s">
        <v>1101</v>
      </c>
    </row>
    <row r="20" spans="1:105" ht="12" customHeight="1" x14ac:dyDescent="0.25">
      <c r="A20" s="109" t="s">
        <v>120</v>
      </c>
      <c r="B20" s="36">
        <v>757854</v>
      </c>
      <c r="C20" s="36">
        <v>939442</v>
      </c>
      <c r="D20" s="36">
        <v>1354603</v>
      </c>
      <c r="E20" s="36">
        <v>1600584</v>
      </c>
      <c r="F20" s="36">
        <v>1727618</v>
      </c>
      <c r="G20" s="36">
        <v>2314559</v>
      </c>
      <c r="H20" s="36">
        <v>3067529</v>
      </c>
      <c r="I20" s="36">
        <v>3880492</v>
      </c>
      <c r="J20" s="36">
        <v>3834607</v>
      </c>
      <c r="K20" s="36">
        <v>3776538</v>
      </c>
      <c r="L20" s="36">
        <v>3774676</v>
      </c>
      <c r="M20" s="36">
        <v>3692741</v>
      </c>
      <c r="N20" s="36">
        <v>3562070</v>
      </c>
      <c r="O20" s="36">
        <v>3502740</v>
      </c>
      <c r="P20" s="36">
        <v>3594441</v>
      </c>
      <c r="Q20" s="36">
        <v>3704988</v>
      </c>
      <c r="R20" s="36">
        <v>3796906</v>
      </c>
      <c r="S20" s="36">
        <v>4028428</v>
      </c>
      <c r="T20" s="36">
        <v>4122440</v>
      </c>
      <c r="U20" s="36">
        <v>4278995</v>
      </c>
      <c r="V20" s="36">
        <v>4372813</v>
      </c>
      <c r="W20" s="36">
        <v>4515549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107532</v>
      </c>
      <c r="D24" s="52">
        <v>107623</v>
      </c>
      <c r="E24" s="52">
        <v>108360</v>
      </c>
      <c r="F24" s="52">
        <v>110750</v>
      </c>
      <c r="G24" s="52">
        <v>115658</v>
      </c>
      <c r="H24" s="52">
        <v>123859</v>
      </c>
      <c r="I24" s="52">
        <v>136702</v>
      </c>
      <c r="J24" s="52">
        <v>155948</v>
      </c>
      <c r="K24" s="52">
        <v>183300</v>
      </c>
      <c r="L24" s="52">
        <v>219462</v>
      </c>
      <c r="M24" s="52">
        <v>264768</v>
      </c>
      <c r="N24" s="52">
        <v>319527</v>
      </c>
      <c r="O24" s="52">
        <v>362484</v>
      </c>
      <c r="P24" s="52">
        <v>350928</v>
      </c>
      <c r="Q24" s="52">
        <v>435950</v>
      </c>
      <c r="R24" s="52">
        <v>532327</v>
      </c>
      <c r="S24" s="52">
        <v>640909</v>
      </c>
      <c r="T24" s="52">
        <v>688052</v>
      </c>
      <c r="U24" s="52">
        <v>658774</v>
      </c>
      <c r="V24" s="52">
        <v>659913</v>
      </c>
      <c r="W24" s="52">
        <v>705009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19012</v>
      </c>
      <c r="D26" s="52">
        <v>19123</v>
      </c>
      <c r="E26" s="52">
        <v>20217</v>
      </c>
      <c r="F26" s="52">
        <v>37795</v>
      </c>
      <c r="G26" s="52">
        <v>133982</v>
      </c>
      <c r="H26" s="52">
        <v>79712</v>
      </c>
      <c r="I26" s="52">
        <v>149120</v>
      </c>
      <c r="J26" s="52">
        <v>218416</v>
      </c>
      <c r="K26" s="52">
        <v>331263</v>
      </c>
      <c r="L26" s="52">
        <v>264139</v>
      </c>
      <c r="M26" s="52">
        <v>278291</v>
      </c>
      <c r="N26" s="52">
        <v>289043</v>
      </c>
      <c r="O26" s="52">
        <v>422094</v>
      </c>
      <c r="P26" s="52">
        <v>479886</v>
      </c>
      <c r="Q26" s="52">
        <v>485158</v>
      </c>
      <c r="R26" s="52">
        <v>354968</v>
      </c>
      <c r="S26" s="52">
        <v>274798</v>
      </c>
      <c r="T26" s="52">
        <v>352010</v>
      </c>
      <c r="U26" s="52">
        <v>372648</v>
      </c>
      <c r="V26" s="52">
        <v>483789</v>
      </c>
      <c r="W26" s="52">
        <v>564850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19325</v>
      </c>
      <c r="D28" s="52">
        <v>19343</v>
      </c>
      <c r="E28" s="52">
        <v>19489</v>
      </c>
      <c r="F28" s="52">
        <v>19961</v>
      </c>
      <c r="G28" s="52">
        <v>20960</v>
      </c>
      <c r="H28" s="52">
        <v>22693</v>
      </c>
      <c r="I28" s="52">
        <v>27127</v>
      </c>
      <c r="J28" s="52">
        <v>71502</v>
      </c>
      <c r="K28" s="52">
        <v>73728</v>
      </c>
      <c r="L28" s="52">
        <v>85835</v>
      </c>
      <c r="M28" s="52">
        <v>100590</v>
      </c>
      <c r="N28" s="52">
        <v>119656</v>
      </c>
      <c r="O28" s="52">
        <v>122023</v>
      </c>
      <c r="P28" s="52">
        <v>75664</v>
      </c>
      <c r="Q28" s="52">
        <v>96101</v>
      </c>
      <c r="R28" s="52">
        <v>125770</v>
      </c>
      <c r="S28" s="52">
        <v>177403</v>
      </c>
      <c r="T28" s="52">
        <v>214457</v>
      </c>
      <c r="U28" s="52">
        <v>189504</v>
      </c>
      <c r="V28" s="52">
        <v>171565</v>
      </c>
      <c r="W28" s="52">
        <v>223132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3</v>
      </c>
      <c r="D29" s="52">
        <v>4</v>
      </c>
      <c r="E29" s="52">
        <v>3</v>
      </c>
      <c r="F29" s="52">
        <v>4</v>
      </c>
      <c r="G29" s="52">
        <v>3</v>
      </c>
      <c r="H29" s="52">
        <v>4</v>
      </c>
      <c r="I29" s="52">
        <v>5</v>
      </c>
      <c r="J29" s="52">
        <v>23</v>
      </c>
      <c r="K29" s="52">
        <v>26</v>
      </c>
      <c r="L29" s="52">
        <v>36</v>
      </c>
      <c r="M29" s="52">
        <v>65</v>
      </c>
      <c r="N29" s="52">
        <v>97</v>
      </c>
      <c r="O29" s="52">
        <v>127</v>
      </c>
      <c r="P29" s="52">
        <v>143</v>
      </c>
      <c r="Q29" s="52">
        <v>223</v>
      </c>
      <c r="R29" s="52">
        <v>319</v>
      </c>
      <c r="S29" s="52">
        <v>437</v>
      </c>
      <c r="T29" s="52">
        <v>586</v>
      </c>
      <c r="U29" s="52">
        <v>565</v>
      </c>
      <c r="V29" s="52">
        <v>579</v>
      </c>
      <c r="W29" s="52">
        <v>843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89288</v>
      </c>
      <c r="D30" s="52">
        <v>89603</v>
      </c>
      <c r="E30" s="52">
        <v>91922</v>
      </c>
      <c r="F30" s="52">
        <v>98755</v>
      </c>
      <c r="G30" s="52">
        <v>112522</v>
      </c>
      <c r="H30" s="52">
        <v>135235</v>
      </c>
      <c r="I30" s="52">
        <v>115824</v>
      </c>
      <c r="J30" s="52">
        <v>133002</v>
      </c>
      <c r="K30" s="52">
        <v>191685</v>
      </c>
      <c r="L30" s="52">
        <v>203522</v>
      </c>
      <c r="M30" s="52">
        <v>190210</v>
      </c>
      <c r="N30" s="52">
        <v>175740</v>
      </c>
      <c r="O30" s="52">
        <v>178696</v>
      </c>
      <c r="P30" s="52">
        <v>163612</v>
      </c>
      <c r="Q30" s="52">
        <v>144167</v>
      </c>
      <c r="R30" s="52">
        <v>160108</v>
      </c>
      <c r="S30" s="52">
        <v>171086</v>
      </c>
      <c r="T30" s="52">
        <v>162608</v>
      </c>
      <c r="U30" s="52">
        <v>143365</v>
      </c>
      <c r="V30" s="52">
        <v>132477</v>
      </c>
      <c r="W30" s="52">
        <v>143250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16</v>
      </c>
      <c r="D31" s="52">
        <v>16</v>
      </c>
      <c r="E31" s="52">
        <v>16</v>
      </c>
      <c r="F31" s="52">
        <v>20</v>
      </c>
      <c r="G31" s="52">
        <v>22</v>
      </c>
      <c r="H31" s="52">
        <v>30</v>
      </c>
      <c r="I31" s="52">
        <v>32</v>
      </c>
      <c r="J31" s="52">
        <v>51</v>
      </c>
      <c r="K31" s="52">
        <v>82</v>
      </c>
      <c r="L31" s="52">
        <v>107</v>
      </c>
      <c r="M31" s="52">
        <v>161</v>
      </c>
      <c r="N31" s="52">
        <v>222</v>
      </c>
      <c r="O31" s="52">
        <v>293</v>
      </c>
      <c r="P31" s="52">
        <v>353</v>
      </c>
      <c r="Q31" s="52">
        <v>441</v>
      </c>
      <c r="R31" s="52">
        <v>469</v>
      </c>
      <c r="S31" s="52">
        <v>528</v>
      </c>
      <c r="T31" s="52">
        <v>580</v>
      </c>
      <c r="U31" s="52">
        <v>466</v>
      </c>
      <c r="V31" s="52">
        <v>583</v>
      </c>
      <c r="W31" s="52">
        <v>661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85556</v>
      </c>
      <c r="D32" s="52">
        <v>85986</v>
      </c>
      <c r="E32" s="52">
        <v>89503</v>
      </c>
      <c r="F32" s="52">
        <v>100950</v>
      </c>
      <c r="G32" s="52">
        <v>124291</v>
      </c>
      <c r="H32" s="52">
        <v>163026</v>
      </c>
      <c r="I32" s="52">
        <v>174150</v>
      </c>
      <c r="J32" s="52">
        <v>249745</v>
      </c>
      <c r="K32" s="52">
        <v>384530</v>
      </c>
      <c r="L32" s="52">
        <v>483276</v>
      </c>
      <c r="M32" s="52">
        <v>500177</v>
      </c>
      <c r="N32" s="52">
        <v>575893</v>
      </c>
      <c r="O32" s="52">
        <v>721302</v>
      </c>
      <c r="P32" s="52">
        <v>686235</v>
      </c>
      <c r="Q32" s="52">
        <v>550794</v>
      </c>
      <c r="R32" s="52">
        <v>310090</v>
      </c>
      <c r="S32" s="52">
        <v>328992</v>
      </c>
      <c r="T32" s="52">
        <v>363092</v>
      </c>
      <c r="U32" s="52">
        <v>419117</v>
      </c>
      <c r="V32" s="52">
        <v>476897</v>
      </c>
      <c r="W32" s="52">
        <v>507561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1547</v>
      </c>
      <c r="D33" s="52">
        <v>1560</v>
      </c>
      <c r="E33" s="52">
        <v>1659</v>
      </c>
      <c r="F33" s="52">
        <v>1999</v>
      </c>
      <c r="G33" s="52">
        <v>2707</v>
      </c>
      <c r="H33" s="52">
        <v>3990</v>
      </c>
      <c r="I33" s="52">
        <v>5632</v>
      </c>
      <c r="J33" s="52">
        <v>10751</v>
      </c>
      <c r="K33" s="52">
        <v>19488</v>
      </c>
      <c r="L33" s="52">
        <v>32872</v>
      </c>
      <c r="M33" s="52">
        <v>51466</v>
      </c>
      <c r="N33" s="52">
        <v>75889</v>
      </c>
      <c r="O33" s="52">
        <v>107451</v>
      </c>
      <c r="P33" s="52">
        <v>125349</v>
      </c>
      <c r="Q33" s="52">
        <v>153293</v>
      </c>
      <c r="R33" s="52">
        <v>140242</v>
      </c>
      <c r="S33" s="52">
        <v>146058</v>
      </c>
      <c r="T33" s="52">
        <v>162810</v>
      </c>
      <c r="U33" s="52">
        <v>147906</v>
      </c>
      <c r="V33" s="52">
        <v>206999</v>
      </c>
      <c r="W33" s="52">
        <v>249131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18091</v>
      </c>
      <c r="D35" s="52">
        <v>18165</v>
      </c>
      <c r="E35" s="52">
        <v>18712</v>
      </c>
      <c r="F35" s="52">
        <v>20289</v>
      </c>
      <c r="G35" s="52">
        <v>23493</v>
      </c>
      <c r="H35" s="52">
        <v>29113</v>
      </c>
      <c r="I35" s="52">
        <v>27446</v>
      </c>
      <c r="J35" s="52">
        <v>41667</v>
      </c>
      <c r="K35" s="52">
        <v>55116</v>
      </c>
      <c r="L35" s="52">
        <v>69383</v>
      </c>
      <c r="M35" s="52">
        <v>84553</v>
      </c>
      <c r="N35" s="52">
        <v>103613</v>
      </c>
      <c r="O35" s="52">
        <v>118443</v>
      </c>
      <c r="P35" s="52">
        <v>111757</v>
      </c>
      <c r="Q35" s="52">
        <v>114558</v>
      </c>
      <c r="R35" s="52">
        <v>106264</v>
      </c>
      <c r="S35" s="52">
        <v>105962</v>
      </c>
      <c r="T35" s="52">
        <v>118892</v>
      </c>
      <c r="U35" s="52">
        <v>125073</v>
      </c>
      <c r="V35" s="52">
        <v>134463</v>
      </c>
      <c r="W35" s="52">
        <v>142460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78559</v>
      </c>
      <c r="D36" s="52">
        <v>78836</v>
      </c>
      <c r="E36" s="52">
        <v>81107</v>
      </c>
      <c r="F36" s="52">
        <v>88630</v>
      </c>
      <c r="G36" s="52">
        <v>104736</v>
      </c>
      <c r="H36" s="52">
        <v>132120</v>
      </c>
      <c r="I36" s="52">
        <v>127204</v>
      </c>
      <c r="J36" s="52">
        <v>166551</v>
      </c>
      <c r="K36" s="52">
        <v>241541</v>
      </c>
      <c r="L36" s="52">
        <v>296637</v>
      </c>
      <c r="M36" s="52">
        <v>299844</v>
      </c>
      <c r="N36" s="52">
        <v>300574</v>
      </c>
      <c r="O36" s="52">
        <v>342781</v>
      </c>
      <c r="P36" s="52">
        <v>340366</v>
      </c>
      <c r="Q36" s="52">
        <v>336004</v>
      </c>
      <c r="R36" s="52">
        <v>307131</v>
      </c>
      <c r="S36" s="52">
        <v>295337</v>
      </c>
      <c r="T36" s="52">
        <v>316324</v>
      </c>
      <c r="U36" s="52">
        <v>315576</v>
      </c>
      <c r="V36" s="52">
        <v>343434</v>
      </c>
      <c r="W36" s="52">
        <v>364927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118415</v>
      </c>
      <c r="D37" s="36">
        <v>119000</v>
      </c>
      <c r="E37" s="36">
        <v>123560</v>
      </c>
      <c r="F37" s="36">
        <v>137572</v>
      </c>
      <c r="G37" s="36">
        <v>165485</v>
      </c>
      <c r="H37" s="36">
        <v>211562</v>
      </c>
      <c r="I37" s="36">
        <v>213021</v>
      </c>
      <c r="J37" s="36">
        <v>293181</v>
      </c>
      <c r="K37" s="36">
        <v>432753</v>
      </c>
      <c r="L37" s="36">
        <v>519914</v>
      </c>
      <c r="M37" s="36">
        <v>537087</v>
      </c>
      <c r="N37" s="36">
        <v>622103</v>
      </c>
      <c r="O37" s="36">
        <v>755460</v>
      </c>
      <c r="P37" s="36">
        <v>697687</v>
      </c>
      <c r="Q37" s="36">
        <v>597623</v>
      </c>
      <c r="R37" s="36">
        <v>404304</v>
      </c>
      <c r="S37" s="36">
        <v>486684</v>
      </c>
      <c r="T37" s="36">
        <v>554883</v>
      </c>
      <c r="U37" s="36">
        <v>580050</v>
      </c>
      <c r="V37" s="36">
        <v>641764</v>
      </c>
      <c r="W37" s="36">
        <v>727993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373548</v>
      </c>
      <c r="D41" s="52">
        <v>781448</v>
      </c>
      <c r="E41" s="52">
        <v>605448</v>
      </c>
      <c r="F41" s="52">
        <v>383643</v>
      </c>
      <c r="G41" s="52">
        <v>985894</v>
      </c>
      <c r="H41" s="52">
        <v>1224475</v>
      </c>
      <c r="I41" s="52">
        <v>1337721</v>
      </c>
      <c r="J41" s="52">
        <v>357026</v>
      </c>
      <c r="K41" s="52">
        <v>179971</v>
      </c>
      <c r="L41" s="52">
        <v>244968</v>
      </c>
      <c r="M41" s="52">
        <v>129747</v>
      </c>
      <c r="N41" s="52">
        <v>216618</v>
      </c>
      <c r="O41" s="52">
        <v>329206</v>
      </c>
      <c r="P41" s="52">
        <v>623493</v>
      </c>
      <c r="Q41" s="52">
        <v>532192</v>
      </c>
      <c r="R41" s="52">
        <v>600412</v>
      </c>
      <c r="S41" s="52">
        <v>813431</v>
      </c>
      <c r="T41" s="52">
        <v>741932</v>
      </c>
      <c r="U41" s="52">
        <v>793514</v>
      </c>
      <c r="V41" s="52">
        <v>738702</v>
      </c>
      <c r="W41" s="52">
        <v>856538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57779</v>
      </c>
      <c r="D43" s="52">
        <v>212645</v>
      </c>
      <c r="E43" s="52">
        <v>316205</v>
      </c>
      <c r="F43" s="52">
        <v>217007</v>
      </c>
      <c r="G43" s="52">
        <v>328954</v>
      </c>
      <c r="H43" s="52">
        <v>567140</v>
      </c>
      <c r="I43" s="52">
        <v>724923</v>
      </c>
      <c r="J43" s="52">
        <v>566474</v>
      </c>
      <c r="K43" s="52">
        <v>263346</v>
      </c>
      <c r="L43" s="52">
        <v>226553</v>
      </c>
      <c r="M43" s="52">
        <v>247269</v>
      </c>
      <c r="N43" s="52">
        <v>186654</v>
      </c>
      <c r="O43" s="52">
        <v>390663</v>
      </c>
      <c r="P43" s="52">
        <v>316363</v>
      </c>
      <c r="Q43" s="52">
        <v>506603</v>
      </c>
      <c r="R43" s="52">
        <v>532199</v>
      </c>
      <c r="S43" s="52">
        <v>569008</v>
      </c>
      <c r="T43" s="52">
        <v>744687</v>
      </c>
      <c r="U43" s="52">
        <v>693230</v>
      </c>
      <c r="V43" s="52">
        <v>780721</v>
      </c>
      <c r="W43" s="52">
        <v>574945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74818</v>
      </c>
      <c r="D45" s="52">
        <v>149840</v>
      </c>
      <c r="E45" s="52">
        <v>132253</v>
      </c>
      <c r="F45" s="52">
        <v>145647</v>
      </c>
      <c r="G45" s="52">
        <v>164351</v>
      </c>
      <c r="H45" s="52">
        <v>190131</v>
      </c>
      <c r="I45" s="52">
        <v>146476</v>
      </c>
      <c r="J45" s="52">
        <v>180564</v>
      </c>
      <c r="K45" s="52">
        <v>134310</v>
      </c>
      <c r="L45" s="52">
        <v>158821</v>
      </c>
      <c r="M45" s="52">
        <v>184116</v>
      </c>
      <c r="N45" s="52">
        <v>197167</v>
      </c>
      <c r="O45" s="52">
        <v>191713</v>
      </c>
      <c r="P45" s="52">
        <v>148590</v>
      </c>
      <c r="Q45" s="52">
        <v>116843</v>
      </c>
      <c r="R45" s="52">
        <v>130820</v>
      </c>
      <c r="S45" s="52">
        <v>212565</v>
      </c>
      <c r="T45" s="52">
        <v>206969</v>
      </c>
      <c r="U45" s="52">
        <v>255403</v>
      </c>
      <c r="V45" s="52">
        <v>245785</v>
      </c>
      <c r="W45" s="52">
        <v>429159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11</v>
      </c>
      <c r="D46" s="52">
        <v>49</v>
      </c>
      <c r="E46" s="52">
        <v>48</v>
      </c>
      <c r="F46" s="52">
        <v>28</v>
      </c>
      <c r="G46" s="52">
        <v>154</v>
      </c>
      <c r="H46" s="52">
        <v>221</v>
      </c>
      <c r="I46" s="52">
        <v>355</v>
      </c>
      <c r="J46" s="52">
        <v>487</v>
      </c>
      <c r="K46" s="52">
        <v>432</v>
      </c>
      <c r="L46" s="52">
        <v>1051</v>
      </c>
      <c r="M46" s="52">
        <v>411</v>
      </c>
      <c r="N46" s="52">
        <v>871</v>
      </c>
      <c r="O46" s="52">
        <v>950</v>
      </c>
      <c r="P46" s="52">
        <v>1314</v>
      </c>
      <c r="Q46" s="52">
        <v>522</v>
      </c>
      <c r="R46" s="52">
        <v>490</v>
      </c>
      <c r="S46" s="52">
        <v>1583</v>
      </c>
      <c r="T46" s="52">
        <v>435</v>
      </c>
      <c r="U46" s="52">
        <v>1232</v>
      </c>
      <c r="V46" s="52">
        <v>1545</v>
      </c>
      <c r="W46" s="52">
        <v>6394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160340</v>
      </c>
      <c r="D47" s="52">
        <v>226563</v>
      </c>
      <c r="E47" s="52">
        <v>214911</v>
      </c>
      <c r="F47" s="52">
        <v>154116</v>
      </c>
      <c r="G47" s="52">
        <v>198005</v>
      </c>
      <c r="H47" s="52">
        <v>208983</v>
      </c>
      <c r="I47" s="52">
        <v>111481</v>
      </c>
      <c r="J47" s="52">
        <v>117805</v>
      </c>
      <c r="K47" s="52">
        <v>180117</v>
      </c>
      <c r="L47" s="52">
        <v>205489</v>
      </c>
      <c r="M47" s="52">
        <v>183406</v>
      </c>
      <c r="N47" s="52">
        <v>126510</v>
      </c>
      <c r="O47" s="52">
        <v>117226</v>
      </c>
      <c r="P47" s="52">
        <v>118330</v>
      </c>
      <c r="Q47" s="52">
        <v>148871</v>
      </c>
      <c r="R47" s="52">
        <v>199346</v>
      </c>
      <c r="S47" s="52">
        <v>243093</v>
      </c>
      <c r="T47" s="52">
        <v>220167</v>
      </c>
      <c r="U47" s="52">
        <v>189509</v>
      </c>
      <c r="V47" s="52">
        <v>172554</v>
      </c>
      <c r="W47" s="52">
        <v>175373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51</v>
      </c>
      <c r="D48" s="52">
        <v>51</v>
      </c>
      <c r="E48" s="52">
        <v>88</v>
      </c>
      <c r="F48" s="52">
        <v>72</v>
      </c>
      <c r="G48" s="52">
        <v>182</v>
      </c>
      <c r="H48" s="52">
        <v>171</v>
      </c>
      <c r="I48" s="52">
        <v>373</v>
      </c>
      <c r="J48" s="52">
        <v>326</v>
      </c>
      <c r="K48" s="52">
        <v>408</v>
      </c>
      <c r="L48" s="52">
        <v>862</v>
      </c>
      <c r="M48" s="52">
        <v>322</v>
      </c>
      <c r="N48" s="52">
        <v>457</v>
      </c>
      <c r="O48" s="52">
        <v>565</v>
      </c>
      <c r="P48" s="52">
        <v>431</v>
      </c>
      <c r="Q48" s="52">
        <v>819</v>
      </c>
      <c r="R48" s="52">
        <v>902</v>
      </c>
      <c r="S48" s="52">
        <v>1153</v>
      </c>
      <c r="T48" s="52">
        <v>1034</v>
      </c>
      <c r="U48" s="52">
        <v>775</v>
      </c>
      <c r="V48" s="52">
        <v>1338</v>
      </c>
      <c r="W48" s="52">
        <v>2521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220263</v>
      </c>
      <c r="D49" s="52">
        <v>479587</v>
      </c>
      <c r="E49" s="52">
        <v>340172</v>
      </c>
      <c r="F49" s="52">
        <v>188547</v>
      </c>
      <c r="G49" s="52">
        <v>700986</v>
      </c>
      <c r="H49" s="52">
        <v>957205</v>
      </c>
      <c r="I49" s="52">
        <v>1070513</v>
      </c>
      <c r="J49" s="52">
        <v>248822</v>
      </c>
      <c r="K49" s="52">
        <v>253296</v>
      </c>
      <c r="L49" s="52">
        <v>244349</v>
      </c>
      <c r="M49" s="52">
        <v>305134</v>
      </c>
      <c r="N49" s="52">
        <v>403289</v>
      </c>
      <c r="O49" s="52">
        <v>564983</v>
      </c>
      <c r="P49" s="52">
        <v>647376</v>
      </c>
      <c r="Q49" s="52">
        <v>591546</v>
      </c>
      <c r="R49" s="52">
        <v>276381</v>
      </c>
      <c r="S49" s="52">
        <v>311917</v>
      </c>
      <c r="T49" s="52">
        <v>352768</v>
      </c>
      <c r="U49" s="52">
        <v>391052</v>
      </c>
      <c r="V49" s="52">
        <v>369991</v>
      </c>
      <c r="W49" s="52">
        <v>187245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6268</v>
      </c>
      <c r="D50" s="52">
        <v>14247</v>
      </c>
      <c r="E50" s="52">
        <v>12208</v>
      </c>
      <c r="F50" s="52">
        <v>6172</v>
      </c>
      <c r="G50" s="52">
        <v>67063</v>
      </c>
      <c r="H50" s="52">
        <v>68883</v>
      </c>
      <c r="I50" s="52">
        <v>194591</v>
      </c>
      <c r="J50" s="52">
        <v>118148</v>
      </c>
      <c r="K50" s="52">
        <v>97647</v>
      </c>
      <c r="L50" s="52">
        <v>220582</v>
      </c>
      <c r="M50" s="52">
        <v>34259</v>
      </c>
      <c r="N50" s="52">
        <v>116294</v>
      </c>
      <c r="O50" s="52">
        <v>221177</v>
      </c>
      <c r="P50" s="52">
        <v>407880</v>
      </c>
      <c r="Q50" s="52">
        <v>182660</v>
      </c>
      <c r="R50" s="52">
        <v>197144</v>
      </c>
      <c r="S50" s="52">
        <v>226715</v>
      </c>
      <c r="T50" s="52">
        <v>176640</v>
      </c>
      <c r="U50" s="52">
        <v>197692</v>
      </c>
      <c r="V50" s="52">
        <v>276676</v>
      </c>
      <c r="W50" s="52">
        <v>475415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38427</v>
      </c>
      <c r="D52" s="52">
        <v>49528</v>
      </c>
      <c r="E52" s="52">
        <v>48238</v>
      </c>
      <c r="F52" s="52">
        <v>64908</v>
      </c>
      <c r="G52" s="52">
        <v>97701</v>
      </c>
      <c r="H52" s="52">
        <v>127499</v>
      </c>
      <c r="I52" s="52">
        <v>146775</v>
      </c>
      <c r="J52" s="52">
        <v>125947</v>
      </c>
      <c r="K52" s="52">
        <v>88041</v>
      </c>
      <c r="L52" s="52">
        <v>73324</v>
      </c>
      <c r="M52" s="52">
        <v>79930</v>
      </c>
      <c r="N52" s="52">
        <v>125044</v>
      </c>
      <c r="O52" s="52">
        <v>155348</v>
      </c>
      <c r="P52" s="52">
        <v>167653</v>
      </c>
      <c r="Q52" s="52">
        <v>124716</v>
      </c>
      <c r="R52" s="52">
        <v>88115</v>
      </c>
      <c r="S52" s="52">
        <v>74323</v>
      </c>
      <c r="T52" s="52">
        <v>82575</v>
      </c>
      <c r="U52" s="52">
        <v>109375</v>
      </c>
      <c r="V52" s="52">
        <v>129386</v>
      </c>
      <c r="W52" s="52">
        <v>143748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142651</v>
      </c>
      <c r="D53" s="52">
        <v>306137</v>
      </c>
      <c r="E53" s="52">
        <v>302688</v>
      </c>
      <c r="F53" s="52">
        <v>189870</v>
      </c>
      <c r="G53" s="52">
        <v>313823</v>
      </c>
      <c r="H53" s="52">
        <v>381380</v>
      </c>
      <c r="I53" s="52">
        <v>395931</v>
      </c>
      <c r="J53" s="52">
        <v>329234</v>
      </c>
      <c r="K53" s="52">
        <v>263356</v>
      </c>
      <c r="L53" s="52">
        <v>320064</v>
      </c>
      <c r="M53" s="52">
        <v>251381</v>
      </c>
      <c r="N53" s="52">
        <v>306905</v>
      </c>
      <c r="O53" s="52">
        <v>331928</v>
      </c>
      <c r="P53" s="52">
        <v>465334</v>
      </c>
      <c r="Q53" s="52">
        <v>311541</v>
      </c>
      <c r="R53" s="52">
        <v>301447</v>
      </c>
      <c r="S53" s="52">
        <v>267976</v>
      </c>
      <c r="T53" s="52">
        <v>312509</v>
      </c>
      <c r="U53" s="52">
        <v>309459</v>
      </c>
      <c r="V53" s="52">
        <v>333482</v>
      </c>
      <c r="W53" s="52">
        <v>372432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300003</v>
      </c>
      <c r="D54" s="36">
        <v>534161</v>
      </c>
      <c r="E54" s="36">
        <v>369541</v>
      </c>
      <c r="F54" s="36">
        <v>264606</v>
      </c>
      <c r="G54" s="36">
        <v>752426</v>
      </c>
      <c r="H54" s="36">
        <v>964532</v>
      </c>
      <c r="I54" s="36">
        <v>1025984</v>
      </c>
      <c r="J54" s="36">
        <v>247296</v>
      </c>
      <c r="K54" s="36">
        <v>374684</v>
      </c>
      <c r="L54" s="36">
        <v>518052</v>
      </c>
      <c r="M54" s="36">
        <v>455152</v>
      </c>
      <c r="N54" s="36">
        <v>491432</v>
      </c>
      <c r="O54" s="36">
        <v>696130</v>
      </c>
      <c r="P54" s="36">
        <v>789388</v>
      </c>
      <c r="Q54" s="36">
        <v>708170</v>
      </c>
      <c r="R54" s="36">
        <v>496222</v>
      </c>
      <c r="S54" s="36">
        <v>718206</v>
      </c>
      <c r="T54" s="36">
        <v>648895</v>
      </c>
      <c r="U54" s="36">
        <v>736605</v>
      </c>
      <c r="V54" s="36">
        <v>735582</v>
      </c>
      <c r="W54" s="36">
        <v>870729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117839</v>
      </c>
      <c r="D58" s="52">
        <v>226062</v>
      </c>
      <c r="E58" s="52">
        <v>181843</v>
      </c>
      <c r="F58" s="52">
        <v>141890</v>
      </c>
      <c r="G58" s="52">
        <v>396580</v>
      </c>
      <c r="H58" s="52">
        <v>466099</v>
      </c>
      <c r="I58" s="52">
        <v>505981</v>
      </c>
      <c r="J58" s="52">
        <v>137855</v>
      </c>
      <c r="K58" s="52">
        <v>64775</v>
      </c>
      <c r="L58" s="52">
        <v>76973</v>
      </c>
      <c r="M58" s="52">
        <v>43109</v>
      </c>
      <c r="N58" s="52">
        <v>64884</v>
      </c>
      <c r="O58" s="52">
        <v>101958</v>
      </c>
      <c r="P58" s="52">
        <v>397823</v>
      </c>
      <c r="Q58" s="52">
        <v>240505</v>
      </c>
      <c r="R58" s="52">
        <v>212284</v>
      </c>
      <c r="S58" s="52">
        <v>226252</v>
      </c>
      <c r="T58" s="52">
        <v>217668</v>
      </c>
      <c r="U58" s="52">
        <v>217553</v>
      </c>
      <c r="V58" s="52">
        <v>204334</v>
      </c>
      <c r="W58" s="52">
        <v>223235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30976</v>
      </c>
      <c r="D60" s="52">
        <v>160403</v>
      </c>
      <c r="E60" s="52">
        <v>144213</v>
      </c>
      <c r="F60" s="52">
        <v>61599</v>
      </c>
      <c r="G60" s="52">
        <v>165716</v>
      </c>
      <c r="H60" s="52">
        <v>220344</v>
      </c>
      <c r="I60" s="52">
        <v>297835</v>
      </c>
      <c r="J60" s="52">
        <v>93307</v>
      </c>
      <c r="K60" s="52">
        <v>33416</v>
      </c>
      <c r="L60" s="52">
        <v>23192</v>
      </c>
      <c r="M60" s="52">
        <v>13263</v>
      </c>
      <c r="N60" s="52">
        <v>30757</v>
      </c>
      <c r="O60" s="52">
        <v>53022</v>
      </c>
      <c r="P60" s="52">
        <v>74819</v>
      </c>
      <c r="Q60" s="52">
        <v>39969</v>
      </c>
      <c r="R60" s="52">
        <v>95205</v>
      </c>
      <c r="S60" s="52">
        <v>99982</v>
      </c>
      <c r="T60" s="52">
        <v>189035</v>
      </c>
      <c r="U60" s="52">
        <v>127241</v>
      </c>
      <c r="V60" s="52">
        <v>108954</v>
      </c>
      <c r="W60" s="52">
        <v>33549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5368</v>
      </c>
      <c r="D62" s="52">
        <v>21316</v>
      </c>
      <c r="E62" s="52">
        <v>22267</v>
      </c>
      <c r="F62" s="52">
        <v>27076</v>
      </c>
      <c r="G62" s="52">
        <v>32824</v>
      </c>
      <c r="H62" s="52">
        <v>35502</v>
      </c>
      <c r="I62" s="52">
        <v>30343</v>
      </c>
      <c r="J62" s="52">
        <v>20818</v>
      </c>
      <c r="K62" s="52">
        <v>4542</v>
      </c>
      <c r="L62" s="52">
        <v>4493</v>
      </c>
      <c r="M62" s="52">
        <v>4418</v>
      </c>
      <c r="N62" s="52">
        <v>6903</v>
      </c>
      <c r="O62" s="52">
        <v>8895</v>
      </c>
      <c r="P62" s="52">
        <v>27588</v>
      </c>
      <c r="Q62" s="52">
        <v>19317</v>
      </c>
      <c r="R62" s="52">
        <v>27280</v>
      </c>
      <c r="S62" s="52">
        <v>38108</v>
      </c>
      <c r="T62" s="52">
        <v>35025</v>
      </c>
      <c r="U62" s="52">
        <v>39176</v>
      </c>
      <c r="V62" s="52">
        <v>31114</v>
      </c>
      <c r="W62" s="52">
        <v>52188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1</v>
      </c>
      <c r="D63" s="52">
        <v>7</v>
      </c>
      <c r="E63" s="52">
        <v>8</v>
      </c>
      <c r="F63" s="52">
        <v>5</v>
      </c>
      <c r="G63" s="52">
        <v>31</v>
      </c>
      <c r="H63" s="52">
        <v>41</v>
      </c>
      <c r="I63" s="52">
        <v>73</v>
      </c>
      <c r="J63" s="52">
        <v>56</v>
      </c>
      <c r="K63" s="52">
        <v>15</v>
      </c>
      <c r="L63" s="52">
        <v>30</v>
      </c>
      <c r="M63" s="52">
        <v>10</v>
      </c>
      <c r="N63" s="52">
        <v>31</v>
      </c>
      <c r="O63" s="52">
        <v>44</v>
      </c>
      <c r="P63" s="52">
        <v>245</v>
      </c>
      <c r="Q63" s="52">
        <v>88</v>
      </c>
      <c r="R63" s="52">
        <v>104</v>
      </c>
      <c r="S63" s="52">
        <v>285</v>
      </c>
      <c r="T63" s="52">
        <v>75</v>
      </c>
      <c r="U63" s="52">
        <v>189</v>
      </c>
      <c r="V63" s="52">
        <v>196</v>
      </c>
      <c r="W63" s="52">
        <v>778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46607</v>
      </c>
      <c r="D64" s="52">
        <v>64386</v>
      </c>
      <c r="E64" s="52">
        <v>60441</v>
      </c>
      <c r="F64" s="52">
        <v>50712</v>
      </c>
      <c r="G64" s="52">
        <v>74536</v>
      </c>
      <c r="H64" s="52">
        <v>72843</v>
      </c>
      <c r="I64" s="52">
        <v>38502</v>
      </c>
      <c r="J64" s="52">
        <v>28408</v>
      </c>
      <c r="K64" s="52">
        <v>20408</v>
      </c>
      <c r="L64" s="52">
        <v>22178</v>
      </c>
      <c r="M64" s="52">
        <v>13561</v>
      </c>
      <c r="N64" s="52">
        <v>11339</v>
      </c>
      <c r="O64" s="52">
        <v>12063</v>
      </c>
      <c r="P64" s="52">
        <v>37291</v>
      </c>
      <c r="Q64" s="52">
        <v>35626</v>
      </c>
      <c r="R64" s="52">
        <v>54704</v>
      </c>
      <c r="S64" s="52">
        <v>58331</v>
      </c>
      <c r="T64" s="52">
        <v>53549</v>
      </c>
      <c r="U64" s="52">
        <v>43346</v>
      </c>
      <c r="V64" s="52">
        <v>36385</v>
      </c>
      <c r="W64" s="52">
        <v>35525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15</v>
      </c>
      <c r="D65" s="52">
        <v>14</v>
      </c>
      <c r="E65" s="52">
        <v>25</v>
      </c>
      <c r="F65" s="52">
        <v>24</v>
      </c>
      <c r="G65" s="52">
        <v>69</v>
      </c>
      <c r="H65" s="52">
        <v>60</v>
      </c>
      <c r="I65" s="52">
        <v>129</v>
      </c>
      <c r="J65" s="52">
        <v>79</v>
      </c>
      <c r="K65" s="52">
        <v>46</v>
      </c>
      <c r="L65" s="52">
        <v>93</v>
      </c>
      <c r="M65" s="52">
        <v>24</v>
      </c>
      <c r="N65" s="52">
        <v>41</v>
      </c>
      <c r="O65" s="52">
        <v>58</v>
      </c>
      <c r="P65" s="52">
        <v>137</v>
      </c>
      <c r="Q65" s="52">
        <v>197</v>
      </c>
      <c r="R65" s="52">
        <v>250</v>
      </c>
      <c r="S65" s="52">
        <v>279</v>
      </c>
      <c r="T65" s="52">
        <v>253</v>
      </c>
      <c r="U65" s="52">
        <v>179</v>
      </c>
      <c r="V65" s="52">
        <v>283</v>
      </c>
      <c r="W65" s="52">
        <v>511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64026</v>
      </c>
      <c r="D66" s="52">
        <v>136290</v>
      </c>
      <c r="E66" s="52">
        <v>95669</v>
      </c>
      <c r="F66" s="52">
        <v>62042</v>
      </c>
      <c r="G66" s="52">
        <v>263875</v>
      </c>
      <c r="H66" s="52">
        <v>333643</v>
      </c>
      <c r="I66" s="52">
        <v>369727</v>
      </c>
      <c r="J66" s="52">
        <v>60003</v>
      </c>
      <c r="K66" s="52">
        <v>28700</v>
      </c>
      <c r="L66" s="52">
        <v>26372</v>
      </c>
      <c r="M66" s="52">
        <v>22563</v>
      </c>
      <c r="N66" s="52">
        <v>36147</v>
      </c>
      <c r="O66" s="52">
        <v>58138</v>
      </c>
      <c r="P66" s="52">
        <v>204019</v>
      </c>
      <c r="Q66" s="52">
        <v>141564</v>
      </c>
      <c r="R66" s="52">
        <v>75844</v>
      </c>
      <c r="S66" s="52">
        <v>74846</v>
      </c>
      <c r="T66" s="52">
        <v>85802</v>
      </c>
      <c r="U66" s="52">
        <v>89445</v>
      </c>
      <c r="V66" s="52">
        <v>78016</v>
      </c>
      <c r="W66" s="52">
        <v>37929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1822</v>
      </c>
      <c r="D67" s="52">
        <v>4049</v>
      </c>
      <c r="E67" s="52">
        <v>3433</v>
      </c>
      <c r="F67" s="52">
        <v>2031</v>
      </c>
      <c r="G67" s="52">
        <v>25245</v>
      </c>
      <c r="H67" s="52">
        <v>24010</v>
      </c>
      <c r="I67" s="52">
        <v>67207</v>
      </c>
      <c r="J67" s="52">
        <v>28491</v>
      </c>
      <c r="K67" s="52">
        <v>11064</v>
      </c>
      <c r="L67" s="52">
        <v>23807</v>
      </c>
      <c r="M67" s="52">
        <v>2533</v>
      </c>
      <c r="N67" s="52">
        <v>10423</v>
      </c>
      <c r="O67" s="52">
        <v>22760</v>
      </c>
      <c r="P67" s="52">
        <v>128543</v>
      </c>
      <c r="Q67" s="52">
        <v>43713</v>
      </c>
      <c r="R67" s="52">
        <v>54102</v>
      </c>
      <c r="S67" s="52">
        <v>54403</v>
      </c>
      <c r="T67" s="52">
        <v>42964</v>
      </c>
      <c r="U67" s="52">
        <v>45218</v>
      </c>
      <c r="V67" s="52">
        <v>58340</v>
      </c>
      <c r="W67" s="52">
        <v>96304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2757</v>
      </c>
      <c r="D69" s="52">
        <v>6752</v>
      </c>
      <c r="E69" s="52">
        <v>6759</v>
      </c>
      <c r="F69" s="52">
        <v>8487</v>
      </c>
      <c r="G69" s="52">
        <v>15685</v>
      </c>
      <c r="H69" s="52">
        <v>21084</v>
      </c>
      <c r="I69" s="52">
        <v>24697</v>
      </c>
      <c r="J69" s="52">
        <v>12075</v>
      </c>
      <c r="K69" s="52">
        <v>2065</v>
      </c>
      <c r="L69" s="52">
        <v>1644</v>
      </c>
      <c r="M69" s="52">
        <v>1535</v>
      </c>
      <c r="N69" s="52">
        <v>3816</v>
      </c>
      <c r="O69" s="52">
        <v>6250</v>
      </c>
      <c r="P69" s="52">
        <v>25526</v>
      </c>
      <c r="Q69" s="52">
        <v>15831</v>
      </c>
      <c r="R69" s="52">
        <v>13640</v>
      </c>
      <c r="S69" s="52">
        <v>9121</v>
      </c>
      <c r="T69" s="52">
        <v>8179</v>
      </c>
      <c r="U69" s="52">
        <v>8068</v>
      </c>
      <c r="V69" s="52">
        <v>8935</v>
      </c>
      <c r="W69" s="52">
        <v>10037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37087</v>
      </c>
      <c r="D70" s="52">
        <v>79899</v>
      </c>
      <c r="E70" s="52">
        <v>78836</v>
      </c>
      <c r="F70" s="52">
        <v>55733</v>
      </c>
      <c r="G70" s="52">
        <v>112107</v>
      </c>
      <c r="H70" s="52">
        <v>126100</v>
      </c>
      <c r="I70" s="52">
        <v>134013</v>
      </c>
      <c r="J70" s="52">
        <v>71828</v>
      </c>
      <c r="K70" s="52">
        <v>25884</v>
      </c>
      <c r="L70" s="52">
        <v>28767</v>
      </c>
      <c r="M70" s="52">
        <v>14792</v>
      </c>
      <c r="N70" s="52">
        <v>23476</v>
      </c>
      <c r="O70" s="52">
        <v>30901</v>
      </c>
      <c r="P70" s="52">
        <v>138073</v>
      </c>
      <c r="Q70" s="52">
        <v>68643</v>
      </c>
      <c r="R70" s="52">
        <v>75070</v>
      </c>
      <c r="S70" s="52">
        <v>59001</v>
      </c>
      <c r="T70" s="52">
        <v>68095</v>
      </c>
      <c r="U70" s="52">
        <v>61973</v>
      </c>
      <c r="V70" s="52">
        <v>60952</v>
      </c>
      <c r="W70" s="52">
        <v>63871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77995</v>
      </c>
      <c r="D71" s="36">
        <v>139411</v>
      </c>
      <c r="E71" s="36">
        <v>96248</v>
      </c>
      <c r="F71" s="36">
        <v>77670</v>
      </c>
      <c r="G71" s="36">
        <v>268788</v>
      </c>
      <c r="H71" s="36">
        <v>318915</v>
      </c>
      <c r="I71" s="36">
        <v>347271</v>
      </c>
      <c r="J71" s="36">
        <v>53952</v>
      </c>
      <c r="K71" s="36">
        <v>36826</v>
      </c>
      <c r="L71" s="36">
        <v>46562</v>
      </c>
      <c r="M71" s="36">
        <v>26782</v>
      </c>
      <c r="N71" s="36">
        <v>37592</v>
      </c>
      <c r="O71" s="36">
        <v>64807</v>
      </c>
      <c r="P71" s="36">
        <v>234224</v>
      </c>
      <c r="Q71" s="36">
        <v>156031</v>
      </c>
      <c r="R71" s="36">
        <v>123574</v>
      </c>
      <c r="S71" s="36">
        <v>158130</v>
      </c>
      <c r="T71" s="36">
        <v>141394</v>
      </c>
      <c r="U71" s="36">
        <v>147512</v>
      </c>
      <c r="V71" s="36">
        <v>134447</v>
      </c>
      <c r="W71" s="36">
        <v>149327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255709</v>
      </c>
      <c r="D75" s="52">
        <v>555386</v>
      </c>
      <c r="E75" s="52">
        <v>423605</v>
      </c>
      <c r="F75" s="52">
        <v>241753</v>
      </c>
      <c r="G75" s="52">
        <v>589314</v>
      </c>
      <c r="H75" s="52">
        <v>758376</v>
      </c>
      <c r="I75" s="52">
        <v>831740</v>
      </c>
      <c r="J75" s="52">
        <v>219171</v>
      </c>
      <c r="K75" s="52">
        <v>115196</v>
      </c>
      <c r="L75" s="52">
        <v>167995</v>
      </c>
      <c r="M75" s="52">
        <v>86638</v>
      </c>
      <c r="N75" s="52">
        <v>151734</v>
      </c>
      <c r="O75" s="52">
        <v>227248</v>
      </c>
      <c r="P75" s="52">
        <v>225670</v>
      </c>
      <c r="Q75" s="52">
        <v>291687</v>
      </c>
      <c r="R75" s="52">
        <v>388128</v>
      </c>
      <c r="S75" s="52">
        <v>587179</v>
      </c>
      <c r="T75" s="52">
        <v>524264</v>
      </c>
      <c r="U75" s="52">
        <v>575961</v>
      </c>
      <c r="V75" s="52">
        <v>534368</v>
      </c>
      <c r="W75" s="52">
        <v>633303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26803</v>
      </c>
      <c r="D77" s="52">
        <v>52242</v>
      </c>
      <c r="E77" s="52">
        <v>171992</v>
      </c>
      <c r="F77" s="52">
        <v>155408</v>
      </c>
      <c r="G77" s="52">
        <v>163238</v>
      </c>
      <c r="H77" s="52">
        <v>346796</v>
      </c>
      <c r="I77" s="52">
        <v>427088</v>
      </c>
      <c r="J77" s="52">
        <v>473167</v>
      </c>
      <c r="K77" s="52">
        <v>229930</v>
      </c>
      <c r="L77" s="52">
        <v>203361</v>
      </c>
      <c r="M77" s="52">
        <v>234006</v>
      </c>
      <c r="N77" s="52">
        <v>155897</v>
      </c>
      <c r="O77" s="52">
        <v>337641</v>
      </c>
      <c r="P77" s="52">
        <v>241544</v>
      </c>
      <c r="Q77" s="52">
        <v>466634</v>
      </c>
      <c r="R77" s="52">
        <v>436994</v>
      </c>
      <c r="S77" s="52">
        <v>469026</v>
      </c>
      <c r="T77" s="52">
        <v>555652</v>
      </c>
      <c r="U77" s="52">
        <v>565989</v>
      </c>
      <c r="V77" s="52">
        <v>671767</v>
      </c>
      <c r="W77" s="52">
        <v>541396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69450</v>
      </c>
      <c r="D79" s="52">
        <f t="shared" si="0"/>
        <v>128524</v>
      </c>
      <c r="E79" s="52">
        <f t="shared" si="0"/>
        <v>109986</v>
      </c>
      <c r="F79" s="52">
        <f t="shared" si="0"/>
        <v>118571</v>
      </c>
      <c r="G79" s="52">
        <f t="shared" si="0"/>
        <v>131527</v>
      </c>
      <c r="H79" s="52">
        <f t="shared" si="0"/>
        <v>154629</v>
      </c>
      <c r="I79" s="52">
        <f t="shared" si="0"/>
        <v>116133</v>
      </c>
      <c r="J79" s="52">
        <f t="shared" si="0"/>
        <v>159746</v>
      </c>
      <c r="K79" s="52">
        <f t="shared" si="0"/>
        <v>129768</v>
      </c>
      <c r="L79" s="52">
        <f t="shared" si="0"/>
        <v>154328</v>
      </c>
      <c r="M79" s="52">
        <f t="shared" si="0"/>
        <v>179698</v>
      </c>
      <c r="N79" s="52">
        <f t="shared" si="0"/>
        <v>190264</v>
      </c>
      <c r="O79" s="52">
        <f t="shared" si="0"/>
        <v>182818</v>
      </c>
      <c r="P79" s="52">
        <f t="shared" si="0"/>
        <v>121002</v>
      </c>
      <c r="Q79" s="52">
        <f t="shared" si="0"/>
        <v>97526</v>
      </c>
      <c r="R79" s="52">
        <f t="shared" ref="R79:V79" si="1">R45-R62</f>
        <v>103540</v>
      </c>
      <c r="S79" s="52">
        <f t="shared" si="1"/>
        <v>174457</v>
      </c>
      <c r="T79" s="52">
        <f t="shared" si="1"/>
        <v>171944</v>
      </c>
      <c r="U79" s="52">
        <f t="shared" si="1"/>
        <v>216227</v>
      </c>
      <c r="V79" s="52">
        <f t="shared" si="1"/>
        <v>214671</v>
      </c>
      <c r="W79" s="52">
        <f t="shared" ref="W79" si="2">W45-W62</f>
        <v>376971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10</v>
      </c>
      <c r="D80" s="52">
        <f t="shared" si="3"/>
        <v>42</v>
      </c>
      <c r="E80" s="52">
        <f t="shared" si="3"/>
        <v>40</v>
      </c>
      <c r="F80" s="52">
        <f t="shared" si="3"/>
        <v>23</v>
      </c>
      <c r="G80" s="52">
        <f t="shared" si="3"/>
        <v>123</v>
      </c>
      <c r="H80" s="52">
        <f t="shared" si="3"/>
        <v>180</v>
      </c>
      <c r="I80" s="52">
        <f t="shared" si="3"/>
        <v>282</v>
      </c>
      <c r="J80" s="52">
        <f t="shared" si="3"/>
        <v>431</v>
      </c>
      <c r="K80" s="52">
        <f t="shared" si="3"/>
        <v>417</v>
      </c>
      <c r="L80" s="52">
        <f t="shared" si="3"/>
        <v>1021</v>
      </c>
      <c r="M80" s="52">
        <f t="shared" si="3"/>
        <v>401</v>
      </c>
      <c r="N80" s="52">
        <f t="shared" si="3"/>
        <v>840</v>
      </c>
      <c r="O80" s="52">
        <f t="shared" si="3"/>
        <v>906</v>
      </c>
      <c r="P80" s="52">
        <f t="shared" si="3"/>
        <v>1069</v>
      </c>
      <c r="Q80" s="52">
        <f t="shared" si="3"/>
        <v>434</v>
      </c>
      <c r="R80" s="52">
        <f t="shared" ref="R80:V80" si="4">R46-R63</f>
        <v>386</v>
      </c>
      <c r="S80" s="52">
        <f t="shared" si="4"/>
        <v>1298</v>
      </c>
      <c r="T80" s="52">
        <f t="shared" si="4"/>
        <v>360</v>
      </c>
      <c r="U80" s="52">
        <f t="shared" si="4"/>
        <v>1043</v>
      </c>
      <c r="V80" s="52">
        <f t="shared" si="4"/>
        <v>1349</v>
      </c>
      <c r="W80" s="52">
        <f t="shared" ref="W80" si="5">W46-W63</f>
        <v>5616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113733</v>
      </c>
      <c r="D81" s="52">
        <f t="shared" si="6"/>
        <v>162177</v>
      </c>
      <c r="E81" s="52">
        <f t="shared" si="6"/>
        <v>154470</v>
      </c>
      <c r="F81" s="52">
        <f t="shared" si="6"/>
        <v>103404</v>
      </c>
      <c r="G81" s="52">
        <f t="shared" si="6"/>
        <v>123469</v>
      </c>
      <c r="H81" s="52">
        <f t="shared" si="6"/>
        <v>136140</v>
      </c>
      <c r="I81" s="52">
        <f t="shared" si="6"/>
        <v>72979</v>
      </c>
      <c r="J81" s="52">
        <f t="shared" si="6"/>
        <v>89397</v>
      </c>
      <c r="K81" s="52">
        <f t="shared" si="6"/>
        <v>159709</v>
      </c>
      <c r="L81" s="52">
        <f t="shared" si="6"/>
        <v>183311</v>
      </c>
      <c r="M81" s="52">
        <f t="shared" si="6"/>
        <v>169845</v>
      </c>
      <c r="N81" s="52">
        <f t="shared" si="6"/>
        <v>115171</v>
      </c>
      <c r="O81" s="52">
        <f t="shared" si="6"/>
        <v>105163</v>
      </c>
      <c r="P81" s="52">
        <f t="shared" si="6"/>
        <v>81039</v>
      </c>
      <c r="Q81" s="52">
        <f t="shared" si="6"/>
        <v>113245</v>
      </c>
      <c r="R81" s="52">
        <f t="shared" ref="R81:V81" si="7">R47-R64</f>
        <v>144642</v>
      </c>
      <c r="S81" s="52">
        <f t="shared" si="7"/>
        <v>184762</v>
      </c>
      <c r="T81" s="52">
        <f t="shared" si="7"/>
        <v>166618</v>
      </c>
      <c r="U81" s="52">
        <f t="shared" si="7"/>
        <v>146163</v>
      </c>
      <c r="V81" s="52">
        <f t="shared" si="7"/>
        <v>136169</v>
      </c>
      <c r="W81" s="52">
        <f t="shared" ref="W81" si="8">W47-W64</f>
        <v>139848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36</v>
      </c>
      <c r="D82" s="52">
        <f t="shared" si="9"/>
        <v>37</v>
      </c>
      <c r="E82" s="52">
        <f t="shared" si="9"/>
        <v>63</v>
      </c>
      <c r="F82" s="52">
        <f t="shared" si="9"/>
        <v>48</v>
      </c>
      <c r="G82" s="52">
        <f t="shared" si="9"/>
        <v>113</v>
      </c>
      <c r="H82" s="52">
        <f t="shared" si="9"/>
        <v>111</v>
      </c>
      <c r="I82" s="52">
        <f t="shared" si="9"/>
        <v>244</v>
      </c>
      <c r="J82" s="52">
        <f t="shared" si="9"/>
        <v>247</v>
      </c>
      <c r="K82" s="52">
        <f t="shared" si="9"/>
        <v>362</v>
      </c>
      <c r="L82" s="52">
        <f t="shared" si="9"/>
        <v>769</v>
      </c>
      <c r="M82" s="52">
        <f t="shared" si="9"/>
        <v>298</v>
      </c>
      <c r="N82" s="52">
        <f t="shared" si="9"/>
        <v>416</v>
      </c>
      <c r="O82" s="52">
        <f t="shared" si="9"/>
        <v>507</v>
      </c>
      <c r="P82" s="52">
        <f t="shared" si="9"/>
        <v>294</v>
      </c>
      <c r="Q82" s="52">
        <f t="shared" si="9"/>
        <v>622</v>
      </c>
      <c r="R82" s="52">
        <f t="shared" ref="R82:V82" si="10">R48-R65</f>
        <v>652</v>
      </c>
      <c r="S82" s="52">
        <f t="shared" si="10"/>
        <v>874</v>
      </c>
      <c r="T82" s="52">
        <f t="shared" si="10"/>
        <v>781</v>
      </c>
      <c r="U82" s="52">
        <f t="shared" si="10"/>
        <v>596</v>
      </c>
      <c r="V82" s="52">
        <f t="shared" si="10"/>
        <v>1055</v>
      </c>
      <c r="W82" s="52">
        <f t="shared" ref="W82" si="11">W48-W65</f>
        <v>2010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156237</v>
      </c>
      <c r="D83" s="52">
        <f t="shared" si="12"/>
        <v>343297</v>
      </c>
      <c r="E83" s="52">
        <f t="shared" si="12"/>
        <v>244503</v>
      </c>
      <c r="F83" s="52">
        <f t="shared" si="12"/>
        <v>126505</v>
      </c>
      <c r="G83" s="52">
        <f t="shared" si="12"/>
        <v>437111</v>
      </c>
      <c r="H83" s="52">
        <f t="shared" si="12"/>
        <v>623562</v>
      </c>
      <c r="I83" s="52">
        <f t="shared" si="12"/>
        <v>700786</v>
      </c>
      <c r="J83" s="52">
        <f t="shared" si="12"/>
        <v>188819</v>
      </c>
      <c r="K83" s="52">
        <f t="shared" si="12"/>
        <v>224596</v>
      </c>
      <c r="L83" s="52">
        <f t="shared" si="12"/>
        <v>217977</v>
      </c>
      <c r="M83" s="52">
        <f t="shared" si="12"/>
        <v>282571</v>
      </c>
      <c r="N83" s="52">
        <f t="shared" si="12"/>
        <v>367142</v>
      </c>
      <c r="O83" s="52">
        <f t="shared" si="12"/>
        <v>506845</v>
      </c>
      <c r="P83" s="52">
        <f t="shared" si="12"/>
        <v>443357</v>
      </c>
      <c r="Q83" s="52">
        <f t="shared" si="12"/>
        <v>449982</v>
      </c>
      <c r="R83" s="52">
        <f t="shared" ref="R83:V83" si="13">R49-R66</f>
        <v>200537</v>
      </c>
      <c r="S83" s="52">
        <f t="shared" si="13"/>
        <v>237071</v>
      </c>
      <c r="T83" s="52">
        <f t="shared" si="13"/>
        <v>266966</v>
      </c>
      <c r="U83" s="52">
        <f t="shared" si="13"/>
        <v>301607</v>
      </c>
      <c r="V83" s="52">
        <f t="shared" si="13"/>
        <v>291975</v>
      </c>
      <c r="W83" s="52">
        <f t="shared" ref="W83" si="14">W49-W66</f>
        <v>149316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4446</v>
      </c>
      <c r="D84" s="52">
        <f t="shared" si="15"/>
        <v>10198</v>
      </c>
      <c r="E84" s="52">
        <f t="shared" si="15"/>
        <v>8775</v>
      </c>
      <c r="F84" s="52">
        <f t="shared" si="15"/>
        <v>4141</v>
      </c>
      <c r="G84" s="52">
        <f t="shared" si="15"/>
        <v>41818</v>
      </c>
      <c r="H84" s="52">
        <f t="shared" si="15"/>
        <v>44873</v>
      </c>
      <c r="I84" s="52">
        <f t="shared" si="15"/>
        <v>127384</v>
      </c>
      <c r="J84" s="52">
        <f t="shared" si="15"/>
        <v>89657</v>
      </c>
      <c r="K84" s="52">
        <f t="shared" si="15"/>
        <v>86583</v>
      </c>
      <c r="L84" s="52">
        <f t="shared" si="15"/>
        <v>196775</v>
      </c>
      <c r="M84" s="52">
        <f t="shared" si="15"/>
        <v>31726</v>
      </c>
      <c r="N84" s="52">
        <f t="shared" si="15"/>
        <v>105871</v>
      </c>
      <c r="O84" s="52">
        <f t="shared" si="15"/>
        <v>198417</v>
      </c>
      <c r="P84" s="52">
        <f t="shared" si="15"/>
        <v>279337</v>
      </c>
      <c r="Q84" s="52">
        <f t="shared" si="15"/>
        <v>138947</v>
      </c>
      <c r="R84" s="52">
        <f t="shared" ref="R84:V84" si="16">R50-R67</f>
        <v>143042</v>
      </c>
      <c r="S84" s="52">
        <f t="shared" si="16"/>
        <v>172312</v>
      </c>
      <c r="T84" s="52">
        <f t="shared" si="16"/>
        <v>133676</v>
      </c>
      <c r="U84" s="52">
        <f t="shared" si="16"/>
        <v>152474</v>
      </c>
      <c r="V84" s="52">
        <f t="shared" si="16"/>
        <v>218336</v>
      </c>
      <c r="W84" s="52">
        <f t="shared" ref="W84" si="17">W50-W67</f>
        <v>379111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35670</v>
      </c>
      <c r="D86" s="52">
        <v>42776</v>
      </c>
      <c r="E86" s="52">
        <v>41479</v>
      </c>
      <c r="F86" s="52">
        <v>56421</v>
      </c>
      <c r="G86" s="52">
        <v>82016</v>
      </c>
      <c r="H86" s="52">
        <v>106415</v>
      </c>
      <c r="I86" s="52">
        <v>122078</v>
      </c>
      <c r="J86" s="52">
        <v>113872</v>
      </c>
      <c r="K86" s="52">
        <v>85976</v>
      </c>
      <c r="L86" s="52">
        <v>71680</v>
      </c>
      <c r="M86" s="52">
        <v>78395</v>
      </c>
      <c r="N86" s="52">
        <v>121228</v>
      </c>
      <c r="O86" s="52">
        <v>149098</v>
      </c>
      <c r="P86" s="52">
        <v>142127</v>
      </c>
      <c r="Q86" s="52">
        <v>108885</v>
      </c>
      <c r="R86" s="52">
        <v>74475</v>
      </c>
      <c r="S86" s="52">
        <v>65202</v>
      </c>
      <c r="T86" s="52">
        <v>74396</v>
      </c>
      <c r="U86" s="52">
        <v>101307</v>
      </c>
      <c r="V86" s="52">
        <v>120451</v>
      </c>
      <c r="W86" s="52">
        <v>133711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105564</v>
      </c>
      <c r="D87" s="52">
        <v>226238</v>
      </c>
      <c r="E87" s="52">
        <v>223852</v>
      </c>
      <c r="F87" s="52">
        <v>134137</v>
      </c>
      <c r="G87" s="52">
        <v>201716</v>
      </c>
      <c r="H87" s="52">
        <v>255280</v>
      </c>
      <c r="I87" s="52">
        <v>261918</v>
      </c>
      <c r="J87" s="52">
        <v>257406</v>
      </c>
      <c r="K87" s="52">
        <v>237472</v>
      </c>
      <c r="L87" s="52">
        <v>291297</v>
      </c>
      <c r="M87" s="52">
        <v>236589</v>
      </c>
      <c r="N87" s="52">
        <v>283429</v>
      </c>
      <c r="O87" s="52">
        <v>301027</v>
      </c>
      <c r="P87" s="52">
        <v>327261</v>
      </c>
      <c r="Q87" s="52">
        <v>242898</v>
      </c>
      <c r="R87" s="52">
        <v>226377</v>
      </c>
      <c r="S87" s="52">
        <v>208975</v>
      </c>
      <c r="T87" s="52">
        <v>244414</v>
      </c>
      <c r="U87" s="52">
        <v>247486</v>
      </c>
      <c r="V87" s="52">
        <v>272530</v>
      </c>
      <c r="W87" s="52">
        <v>308561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222008</v>
      </c>
      <c r="D88" s="36">
        <v>394750</v>
      </c>
      <c r="E88" s="36">
        <v>273293</v>
      </c>
      <c r="F88" s="36">
        <v>186936</v>
      </c>
      <c r="G88" s="36">
        <v>483638</v>
      </c>
      <c r="H88" s="36">
        <v>645617</v>
      </c>
      <c r="I88" s="36">
        <v>678713</v>
      </c>
      <c r="J88" s="36">
        <v>193344</v>
      </c>
      <c r="K88" s="36">
        <v>337858</v>
      </c>
      <c r="L88" s="36">
        <v>471490</v>
      </c>
      <c r="M88" s="36">
        <v>428370</v>
      </c>
      <c r="N88" s="36">
        <v>453840</v>
      </c>
      <c r="O88" s="36">
        <v>631323</v>
      </c>
      <c r="P88" s="36">
        <v>555164</v>
      </c>
      <c r="Q88" s="36">
        <v>552139</v>
      </c>
      <c r="R88" s="36">
        <v>372648</v>
      </c>
      <c r="S88" s="36">
        <v>560076</v>
      </c>
      <c r="T88" s="36">
        <v>507501</v>
      </c>
      <c r="U88" s="36">
        <v>589093</v>
      </c>
      <c r="V88" s="36">
        <v>601135</v>
      </c>
      <c r="W88" s="36">
        <v>721402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215538</v>
      </c>
      <c r="I94" s="52">
        <f>RES_hhdet_numvin!I83</f>
        <v>441552</v>
      </c>
      <c r="J94" s="52">
        <f>RES_hhdet_numvin!J83</f>
        <v>165526</v>
      </c>
      <c r="K94" s="52">
        <f>RES_hhdet_numvin!K83</f>
        <v>104046</v>
      </c>
      <c r="L94" s="52">
        <f>RES_hhdet_numvin!L83</f>
        <v>165365</v>
      </c>
      <c r="M94" s="52">
        <f>RES_hhdet_numvin!M83</f>
        <v>98070</v>
      </c>
      <c r="N94" s="52">
        <f>RES_hhdet_numvin!N83</f>
        <v>178065</v>
      </c>
      <c r="O94" s="52">
        <f>RES_hhdet_numvin!O83</f>
        <v>288054</v>
      </c>
      <c r="P94" s="52">
        <f>RES_hhdet_numvin!P83</f>
        <v>571281</v>
      </c>
      <c r="Q94" s="52">
        <f>RES_hhdet_numvin!Q83</f>
        <v>504128</v>
      </c>
      <c r="R94" s="52">
        <f>RES_hhdet_numvin!R83</f>
        <v>582088</v>
      </c>
      <c r="S94" s="52">
        <f>RES_hhdet_numvin!S83</f>
        <v>800720</v>
      </c>
      <c r="T94" s="52">
        <f>RES_hhdet_numvin!T83</f>
        <v>737042</v>
      </c>
      <c r="U94" s="52">
        <f>RES_hhdet_numvin!U83</f>
        <v>791966</v>
      </c>
      <c r="V94" s="52">
        <f>RES_hhdet_numvin!V83</f>
        <v>738522</v>
      </c>
      <c r="W94" s="52">
        <f>RES_hhdet_numvin!W83</f>
        <v>856538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84355</v>
      </c>
      <c r="Q97" s="138">
        <f>RES_hhdet_numvin!Q86</f>
        <v>270605</v>
      </c>
      <c r="R97" s="138">
        <f>RES_hhdet_numvin!R86</f>
        <v>358393</v>
      </c>
      <c r="S97" s="138">
        <f>RES_hhdet_numvin!S86</f>
        <v>416047</v>
      </c>
      <c r="T97" s="138">
        <f>RES_hhdet_numvin!T86</f>
        <v>557350</v>
      </c>
      <c r="U97" s="138">
        <f>RES_hhdet_numvin!U86</f>
        <v>544763</v>
      </c>
      <c r="V97" s="138">
        <f>RES_hhdet_numvin!V86</f>
        <v>708270</v>
      </c>
      <c r="W97" s="138">
        <f>RES_hhdet_numvin!W86</f>
        <v>574945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13057</v>
      </c>
      <c r="I99" s="138">
        <f>RES_hhdet_numvin!I88</f>
        <v>24722</v>
      </c>
      <c r="J99" s="138">
        <f>RES_hhdet_numvin!J88</f>
        <v>28690</v>
      </c>
      <c r="K99" s="138">
        <f>RES_hhdet_numvin!K88</f>
        <v>26854</v>
      </c>
      <c r="L99" s="138">
        <f>RES_hhdet_numvin!L88</f>
        <v>47173</v>
      </c>
      <c r="M99" s="138">
        <f>RES_hhdet_numvin!M88</f>
        <v>64567</v>
      </c>
      <c r="N99" s="138">
        <f>RES_hhdet_numvin!N88</f>
        <v>87644</v>
      </c>
      <c r="O99" s="138">
        <f>RES_hhdet_numvin!O88</f>
        <v>100670</v>
      </c>
      <c r="P99" s="138">
        <f>RES_hhdet_numvin!P88</f>
        <v>106175</v>
      </c>
      <c r="Q99" s="138">
        <f>RES_hhdet_numvin!Q88</f>
        <v>93568</v>
      </c>
      <c r="R99" s="138">
        <f>RES_hhdet_numvin!R88</f>
        <v>119883</v>
      </c>
      <c r="S99" s="138">
        <f>RES_hhdet_numvin!S88</f>
        <v>204242</v>
      </c>
      <c r="T99" s="138">
        <f>RES_hhdet_numvin!T88</f>
        <v>202475</v>
      </c>
      <c r="U99" s="138">
        <f>RES_hhdet_numvin!U88</f>
        <v>253706</v>
      </c>
      <c r="V99" s="138">
        <f>RES_hhdet_numvin!V88</f>
        <v>245288</v>
      </c>
      <c r="W99" s="138">
        <f>RES_hhdet_numvin!W88</f>
        <v>429159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16</v>
      </c>
      <c r="I100" s="138">
        <f>RES_hhdet_numvin!I89</f>
        <v>60</v>
      </c>
      <c r="J100" s="138">
        <f>RES_hhdet_numvin!J89</f>
        <v>77</v>
      </c>
      <c r="K100" s="138">
        <f>RES_hhdet_numvin!K89</f>
        <v>86</v>
      </c>
      <c r="L100" s="138">
        <f>RES_hhdet_numvin!L89</f>
        <v>315</v>
      </c>
      <c r="M100" s="138">
        <f>RES_hhdet_numvin!M89</f>
        <v>144</v>
      </c>
      <c r="N100" s="138">
        <f>RES_hhdet_numvin!N89</f>
        <v>390</v>
      </c>
      <c r="O100" s="138">
        <f>RES_hhdet_numvin!O89</f>
        <v>503</v>
      </c>
      <c r="P100" s="138">
        <f>RES_hhdet_numvin!P89</f>
        <v>945</v>
      </c>
      <c r="Q100" s="138">
        <f>RES_hhdet_numvin!Q89</f>
        <v>424</v>
      </c>
      <c r="R100" s="138">
        <f>RES_hhdet_numvin!R89</f>
        <v>455</v>
      </c>
      <c r="S100" s="138">
        <f>RES_hhdet_numvin!S89</f>
        <v>1526</v>
      </c>
      <c r="T100" s="138">
        <f>RES_hhdet_numvin!T89</f>
        <v>428</v>
      </c>
      <c r="U100" s="138">
        <f>RES_hhdet_numvin!U89</f>
        <v>1227</v>
      </c>
      <c r="V100" s="138">
        <f>RES_hhdet_numvin!V89</f>
        <v>1542</v>
      </c>
      <c r="W100" s="138">
        <f>RES_hhdet_numvin!W89</f>
        <v>6394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36198</v>
      </c>
      <c r="Q103" s="138">
        <f>RES_hhdet_numvin!Q92</f>
        <v>82671</v>
      </c>
      <c r="R103" s="138">
        <f>RES_hhdet_numvin!R92</f>
        <v>148126</v>
      </c>
      <c r="S103" s="138">
        <f>RES_hhdet_numvin!S92</f>
        <v>210503</v>
      </c>
      <c r="T103" s="138">
        <f>RES_hhdet_numvin!T92</f>
        <v>206372</v>
      </c>
      <c r="U103" s="138">
        <f>RES_hhdet_numvin!U92</f>
        <v>185823</v>
      </c>
      <c r="V103" s="138">
        <f>RES_hhdet_numvin!V92</f>
        <v>171898</v>
      </c>
      <c r="W103" s="138">
        <f>RES_hhdet_numvin!W92</f>
        <v>175373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132</v>
      </c>
      <c r="Q104" s="138">
        <f>RES_hhdet_numvin!Q93</f>
        <v>460</v>
      </c>
      <c r="R104" s="138">
        <f>RES_hhdet_numvin!R93</f>
        <v>672</v>
      </c>
      <c r="S104" s="138">
        <f>RES_hhdet_numvin!S93</f>
        <v>1002</v>
      </c>
      <c r="T104" s="138">
        <f>RES_hhdet_numvin!T93</f>
        <v>972</v>
      </c>
      <c r="U104" s="138">
        <f>RES_hhdet_numvin!U93</f>
        <v>762</v>
      </c>
      <c r="V104" s="138">
        <f>RES_hhdet_numvin!V93</f>
        <v>1333</v>
      </c>
      <c r="W104" s="138">
        <f>RES_hhdet_numvin!W93</f>
        <v>2521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198021</v>
      </c>
      <c r="Q107" s="138">
        <f>RES_hhdet_numvin!Q96</f>
        <v>328484</v>
      </c>
      <c r="R107" s="138">
        <f>RES_hhdet_numvin!R96</f>
        <v>205369</v>
      </c>
      <c r="S107" s="138">
        <f>RES_hhdet_numvin!S96</f>
        <v>270073</v>
      </c>
      <c r="T107" s="138">
        <f>RES_hhdet_numvin!T96</f>
        <v>330643</v>
      </c>
      <c r="U107" s="138">
        <f>RES_hhdet_numvin!U96</f>
        <v>383425</v>
      </c>
      <c r="V107" s="138">
        <f>RES_hhdet_numvin!V96</f>
        <v>368556</v>
      </c>
      <c r="W107" s="138">
        <f>RES_hhdet_numvin!W96</f>
        <v>187245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124763</v>
      </c>
      <c r="Q108" s="138">
        <f>RES_hhdet_numvin!Q97</f>
        <v>101434</v>
      </c>
      <c r="R108" s="138">
        <f>RES_hhdet_numvin!R97</f>
        <v>146495</v>
      </c>
      <c r="S108" s="138">
        <f>RES_hhdet_numvin!S97</f>
        <v>196322</v>
      </c>
      <c r="T108" s="138">
        <f>RES_hhdet_numvin!T97</f>
        <v>165574</v>
      </c>
      <c r="U108" s="138">
        <f>RES_hhdet_numvin!U97</f>
        <v>193845</v>
      </c>
      <c r="V108" s="138">
        <f>RES_hhdet_numvin!V97</f>
        <v>275614</v>
      </c>
      <c r="W108" s="138">
        <f>RES_hhdet_numvin!W97</f>
        <v>475415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50046</v>
      </c>
      <c r="Q112" s="138">
        <f>RES_hhdet_numvin!Q101</f>
        <v>61907</v>
      </c>
      <c r="R112" s="138">
        <f>RES_hhdet_numvin!R101</f>
        <v>57239</v>
      </c>
      <c r="S112" s="138">
        <f>RES_hhdet_numvin!S101</f>
        <v>54933</v>
      </c>
      <c r="T112" s="138">
        <f>RES_hhdet_numvin!T101</f>
        <v>70257</v>
      </c>
      <c r="U112" s="138">
        <f>RES_hhdet_numvin!U101</f>
        <v>101829</v>
      </c>
      <c r="V112" s="138">
        <f>RES_hhdet_numvin!V101</f>
        <v>128909</v>
      </c>
      <c r="W112" s="138">
        <f>RES_hhdet_numvin!W101</f>
        <v>143748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151894</v>
      </c>
      <c r="Q113" s="138">
        <f>RES_hhdet_numvin!Q102</f>
        <v>174708</v>
      </c>
      <c r="R113" s="138">
        <f>RES_hhdet_numvin!R102</f>
        <v>216671</v>
      </c>
      <c r="S113" s="138">
        <f>RES_hhdet_numvin!S102</f>
        <v>226060</v>
      </c>
      <c r="T113" s="138">
        <f>RES_hhdet_numvin!T102</f>
        <v>283085</v>
      </c>
      <c r="U113" s="138">
        <f>RES_hhdet_numvin!U102</f>
        <v>296954</v>
      </c>
      <c r="V113" s="138">
        <f>RES_hhdet_numvin!V102</f>
        <v>332280</v>
      </c>
      <c r="W113" s="138">
        <f>RES_hhdet_numvin!W102</f>
        <v>372432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257665</v>
      </c>
      <c r="Q114" s="39">
        <f>RES_hhdet_numvin!Q103</f>
        <v>397124</v>
      </c>
      <c r="R114" s="39">
        <f>RES_hhdet_numvin!R103</f>
        <v>356669</v>
      </c>
      <c r="S114" s="39">
        <f>RES_hhdet_numvin!S103</f>
        <v>605862</v>
      </c>
      <c r="T114" s="39">
        <f>RES_hhdet_numvin!T103</f>
        <v>587794</v>
      </c>
      <c r="U114" s="39">
        <f>RES_hhdet_numvin!U103</f>
        <v>706799</v>
      </c>
      <c r="V114" s="39">
        <f>RES_hhdet_numvin!V103</f>
        <v>732907</v>
      </c>
      <c r="W114" s="39">
        <f>RES_hhdet_numvin!W103</f>
        <v>870729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1578.8401007407256</v>
      </c>
      <c r="C118" s="117">
        <f t="shared" si="18"/>
        <v>1683.0961989123266</v>
      </c>
      <c r="D118" s="117">
        <f t="shared" si="18"/>
        <v>2661.8865070422512</v>
      </c>
      <c r="E118" s="117">
        <f t="shared" si="18"/>
        <v>4099.5660525566473</v>
      </c>
      <c r="F118" s="117">
        <f t="shared" si="18"/>
        <v>2931.264356883551</v>
      </c>
      <c r="G118" s="117">
        <f t="shared" si="18"/>
        <v>4711.3989520900386</v>
      </c>
      <c r="H118" s="117">
        <f t="shared" si="18"/>
        <v>5700.5800267784834</v>
      </c>
      <c r="I118" s="117">
        <f t="shared" si="18"/>
        <v>7690.7273529150425</v>
      </c>
      <c r="J118" s="117">
        <f t="shared" si="18"/>
        <v>8890.4324505512741</v>
      </c>
      <c r="K118" s="117">
        <f t="shared" si="18"/>
        <v>8571.2567755238579</v>
      </c>
      <c r="L118" s="117">
        <f t="shared" si="18"/>
        <v>8353.1867109858504</v>
      </c>
      <c r="M118" s="117">
        <f t="shared" si="18"/>
        <v>5808.2002317932884</v>
      </c>
      <c r="N118" s="117">
        <f t="shared" si="18"/>
        <v>7751.7539889801556</v>
      </c>
      <c r="O118" s="117">
        <f t="shared" si="18"/>
        <v>7684.9045348628215</v>
      </c>
      <c r="P118" s="117">
        <f t="shared" si="18"/>
        <v>6701.6777335390243</v>
      </c>
      <c r="Q118" s="117">
        <f t="shared" si="18"/>
        <v>7440.9019994416867</v>
      </c>
      <c r="R118" s="117">
        <f t="shared" ref="R118:V118" si="19">R119+R122+R124+R137</f>
        <v>7217.1248159235392</v>
      </c>
      <c r="S118" s="117">
        <f t="shared" si="19"/>
        <v>7898.4739945203501</v>
      </c>
      <c r="T118" s="117">
        <f t="shared" si="19"/>
        <v>7381.5699881174005</v>
      </c>
      <c r="U118" s="117">
        <f t="shared" si="19"/>
        <v>7390.0684850916286</v>
      </c>
      <c r="V118" s="117">
        <f t="shared" si="19"/>
        <v>7128.3200284642826</v>
      </c>
      <c r="W118" s="117">
        <f t="shared" ref="W118" si="20">W119+W122+W124+W137</f>
        <v>7839.5842298347261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1223.5131956083112</v>
      </c>
      <c r="C119" s="122">
        <f t="shared" si="21"/>
        <v>1271.9269459677387</v>
      </c>
      <c r="D119" s="122">
        <f t="shared" si="21"/>
        <v>2064.598787925665</v>
      </c>
      <c r="E119" s="122">
        <f t="shared" si="21"/>
        <v>3386.8619405971572</v>
      </c>
      <c r="F119" s="122">
        <f t="shared" si="21"/>
        <v>2121.0087832793711</v>
      </c>
      <c r="G119" s="122">
        <f t="shared" si="21"/>
        <v>3760.9434508634577</v>
      </c>
      <c r="H119" s="122">
        <f t="shared" si="21"/>
        <v>4473.442151248586</v>
      </c>
      <c r="I119" s="122">
        <f t="shared" si="21"/>
        <v>6289.1227136454108</v>
      </c>
      <c r="J119" s="122">
        <f t="shared" si="21"/>
        <v>7483.3460435792713</v>
      </c>
      <c r="K119" s="122">
        <f t="shared" si="21"/>
        <v>7184.4593187742066</v>
      </c>
      <c r="L119" s="122">
        <f t="shared" si="21"/>
        <v>6942.7344290552219</v>
      </c>
      <c r="M119" s="122">
        <f t="shared" si="21"/>
        <v>4350.5462476893063</v>
      </c>
      <c r="N119" s="122">
        <f t="shared" si="21"/>
        <v>6399.7657595057672</v>
      </c>
      <c r="O119" s="122">
        <f t="shared" si="21"/>
        <v>6393.7482567851566</v>
      </c>
      <c r="P119" s="122">
        <f t="shared" si="21"/>
        <v>5413.8706259328765</v>
      </c>
      <c r="Q119" s="122">
        <f t="shared" si="21"/>
        <v>6142.2351041546144</v>
      </c>
      <c r="R119" s="122">
        <f t="shared" ref="R119:V119" si="22">SUM(R120:R121)</f>
        <v>5931.2467277186579</v>
      </c>
      <c r="S119" s="122">
        <f t="shared" si="22"/>
        <v>6492.3872338897572</v>
      </c>
      <c r="T119" s="122">
        <f t="shared" si="22"/>
        <v>6007.2537878137973</v>
      </c>
      <c r="U119" s="122">
        <f t="shared" si="22"/>
        <v>5999.6647706816348</v>
      </c>
      <c r="V119" s="122">
        <f t="shared" si="22"/>
        <v>5779.7290426127474</v>
      </c>
      <c r="W119" s="122">
        <f t="shared" ref="W119" si="23">SUM(W120:W121)</f>
        <v>6539.7094145028568</v>
      </c>
      <c r="DA119" s="130" t="s">
        <v>1646</v>
      </c>
    </row>
    <row r="120" spans="1:105" ht="12" customHeight="1" x14ac:dyDescent="0.25">
      <c r="A120" s="97" t="s">
        <v>204</v>
      </c>
      <c r="B120" s="98">
        <v>1217.9397965227947</v>
      </c>
      <c r="C120" s="98">
        <v>1266.0090850343499</v>
      </c>
      <c r="D120" s="98">
        <v>2054.4554372853136</v>
      </c>
      <c r="E120" s="98">
        <v>3371.2721967683215</v>
      </c>
      <c r="F120" s="98">
        <v>2110.4559248949013</v>
      </c>
      <c r="G120" s="98">
        <v>3741.7891942643919</v>
      </c>
      <c r="H120" s="98">
        <v>4450.6287339494766</v>
      </c>
      <c r="I120" s="98">
        <v>6257.0735513209338</v>
      </c>
      <c r="J120" s="98">
        <v>7446.5432490293106</v>
      </c>
      <c r="K120" s="98">
        <v>7149.3169831702671</v>
      </c>
      <c r="L120" s="98">
        <v>6907.5362184035439</v>
      </c>
      <c r="M120" s="98">
        <v>4328.4159537956139</v>
      </c>
      <c r="N120" s="98">
        <v>6368.8705166818827</v>
      </c>
      <c r="O120" s="98">
        <v>6360.5023542467725</v>
      </c>
      <c r="P120" s="98">
        <v>5384.7405020576871</v>
      </c>
      <c r="Q120" s="98">
        <v>6111.898586032291</v>
      </c>
      <c r="R120" s="98">
        <v>5901.6203496703956</v>
      </c>
      <c r="S120" s="98">
        <v>6459.5457151046166</v>
      </c>
      <c r="T120" s="98">
        <v>5976.5614598261172</v>
      </c>
      <c r="U120" s="98">
        <v>5968.1787474921193</v>
      </c>
      <c r="V120" s="98">
        <v>5748.951175121806</v>
      </c>
      <c r="W120" s="98">
        <v>6505.3121811407273</v>
      </c>
      <c r="DA120" s="63" t="s">
        <v>1647</v>
      </c>
    </row>
    <row r="121" spans="1:105" ht="12" customHeight="1" x14ac:dyDescent="0.25">
      <c r="A121" s="97" t="s">
        <v>53</v>
      </c>
      <c r="B121" s="98">
        <v>5.5733990855165292</v>
      </c>
      <c r="C121" s="98">
        <v>5.9178609333886874</v>
      </c>
      <c r="D121" s="98">
        <v>10.143350640351352</v>
      </c>
      <c r="E121" s="98">
        <v>15.589743828835546</v>
      </c>
      <c r="F121" s="98">
        <v>10.552858384469705</v>
      </c>
      <c r="G121" s="98">
        <v>19.154256599065814</v>
      </c>
      <c r="H121" s="98">
        <v>22.813417299109666</v>
      </c>
      <c r="I121" s="98">
        <v>32.049162324476725</v>
      </c>
      <c r="J121" s="98">
        <v>36.80279454996095</v>
      </c>
      <c r="K121" s="98">
        <v>35.142335603939671</v>
      </c>
      <c r="L121" s="98">
        <v>35.198210651677819</v>
      </c>
      <c r="M121" s="98">
        <v>22.130293893692514</v>
      </c>
      <c r="N121" s="98">
        <v>30.89524282388486</v>
      </c>
      <c r="O121" s="98">
        <v>33.245902538384406</v>
      </c>
      <c r="P121" s="98">
        <v>29.130123875189231</v>
      </c>
      <c r="Q121" s="98">
        <v>30.336518122323564</v>
      </c>
      <c r="R121" s="98">
        <v>29.626378048261856</v>
      </c>
      <c r="S121" s="98">
        <v>32.841518785140508</v>
      </c>
      <c r="T121" s="98">
        <v>30.692327987680201</v>
      </c>
      <c r="U121" s="98">
        <v>31.486023189515102</v>
      </c>
      <c r="V121" s="98">
        <v>30.77786749094134</v>
      </c>
      <c r="W121" s="98">
        <v>34.397233362129541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3.748664620881625</v>
      </c>
      <c r="C122" s="122">
        <f t="shared" si="24"/>
        <v>5.4395702845001503</v>
      </c>
      <c r="D122" s="122">
        <f t="shared" si="24"/>
        <v>7.7741982800480329</v>
      </c>
      <c r="E122" s="122">
        <f t="shared" si="24"/>
        <v>36.550180685039322</v>
      </c>
      <c r="F122" s="122">
        <f t="shared" si="24"/>
        <v>17.769451825563376</v>
      </c>
      <c r="G122" s="122">
        <f t="shared" si="24"/>
        <v>21.098266476252821</v>
      </c>
      <c r="H122" s="122">
        <f t="shared" si="24"/>
        <v>38.609143265822333</v>
      </c>
      <c r="I122" s="122">
        <f t="shared" si="24"/>
        <v>46.321421543895859</v>
      </c>
      <c r="J122" s="122">
        <f t="shared" si="24"/>
        <v>63.427958252796621</v>
      </c>
      <c r="K122" s="122">
        <f t="shared" si="24"/>
        <v>62.817216225087343</v>
      </c>
      <c r="L122" s="122">
        <f t="shared" si="24"/>
        <v>48.223523540419301</v>
      </c>
      <c r="M122" s="122">
        <f t="shared" si="24"/>
        <v>52.239673472092264</v>
      </c>
      <c r="N122" s="122">
        <f t="shared" si="24"/>
        <v>77.758739472437455</v>
      </c>
      <c r="O122" s="122">
        <f t="shared" si="24"/>
        <v>44.217712604929524</v>
      </c>
      <c r="P122" s="122">
        <f t="shared" si="24"/>
        <v>28.864880275133817</v>
      </c>
      <c r="Q122" s="122">
        <f t="shared" si="24"/>
        <v>56.684019186009778</v>
      </c>
      <c r="R122" s="122">
        <f t="shared" si="24"/>
        <v>40.310529500102845</v>
      </c>
      <c r="S122" s="122">
        <f t="shared" si="24"/>
        <v>64.979743463333293</v>
      </c>
      <c r="T122" s="122">
        <f t="shared" si="24"/>
        <v>53.775390455255192</v>
      </c>
      <c r="U122" s="122">
        <f t="shared" si="24"/>
        <v>70.006196827093007</v>
      </c>
      <c r="V122" s="122">
        <f t="shared" si="24"/>
        <v>57.170728421732925</v>
      </c>
      <c r="W122" s="122">
        <f t="shared" si="24"/>
        <v>68.736987925579143</v>
      </c>
      <c r="DA122" s="130" t="s">
        <v>1649</v>
      </c>
    </row>
    <row r="123" spans="1:105" ht="12" customHeight="1" x14ac:dyDescent="0.25">
      <c r="A123" s="97" t="s">
        <v>53</v>
      </c>
      <c r="B123" s="98">
        <v>3.748664620881625</v>
      </c>
      <c r="C123" s="98">
        <v>5.4395702845001503</v>
      </c>
      <c r="D123" s="98">
        <v>7.7741982800480329</v>
      </c>
      <c r="E123" s="98">
        <v>36.550180685039322</v>
      </c>
      <c r="F123" s="98">
        <v>17.769451825563376</v>
      </c>
      <c r="G123" s="98">
        <v>21.098266476252821</v>
      </c>
      <c r="H123" s="98">
        <v>38.609143265822333</v>
      </c>
      <c r="I123" s="98">
        <v>46.321421543895859</v>
      </c>
      <c r="J123" s="98">
        <v>63.427958252796621</v>
      </c>
      <c r="K123" s="98">
        <v>62.817216225087343</v>
      </c>
      <c r="L123" s="98">
        <v>48.223523540419301</v>
      </c>
      <c r="M123" s="98">
        <v>52.239673472092264</v>
      </c>
      <c r="N123" s="98">
        <v>77.758739472437455</v>
      </c>
      <c r="O123" s="98">
        <v>44.217712604929524</v>
      </c>
      <c r="P123" s="98">
        <v>28.864880275133817</v>
      </c>
      <c r="Q123" s="98">
        <v>56.684019186009778</v>
      </c>
      <c r="R123" s="98">
        <v>40.310529500102845</v>
      </c>
      <c r="S123" s="98">
        <v>64.979743463333293</v>
      </c>
      <c r="T123" s="98">
        <v>53.775390455255192</v>
      </c>
      <c r="U123" s="98">
        <v>70.006196827093007</v>
      </c>
      <c r="V123" s="98">
        <v>57.170728421732925</v>
      </c>
      <c r="W123" s="98">
        <v>68.736987925579143</v>
      </c>
      <c r="DA123" s="63" t="s">
        <v>1650</v>
      </c>
    </row>
    <row r="124" spans="1:105" ht="12" customHeight="1" x14ac:dyDescent="0.25">
      <c r="A124" s="121" t="s">
        <v>55</v>
      </c>
      <c r="B124" s="122">
        <v>244.8931230232842</v>
      </c>
      <c r="C124" s="122">
        <v>277.63984940789874</v>
      </c>
      <c r="D124" s="122">
        <v>405.85030434052089</v>
      </c>
      <c r="E124" s="122">
        <v>467.31946849014855</v>
      </c>
      <c r="F124" s="122">
        <v>533.40288458790997</v>
      </c>
      <c r="G124" s="122">
        <v>641.99389126516496</v>
      </c>
      <c r="H124" s="122">
        <v>813.3751392282303</v>
      </c>
      <c r="I124" s="122">
        <v>922.97133761227633</v>
      </c>
      <c r="J124" s="122">
        <v>929.64135887835425</v>
      </c>
      <c r="K124" s="122">
        <v>913.51958814675993</v>
      </c>
      <c r="L124" s="122">
        <v>963.86704131881925</v>
      </c>
      <c r="M124" s="122">
        <v>1024.1230873759434</v>
      </c>
      <c r="N124" s="122">
        <v>943.9267101466819</v>
      </c>
      <c r="O124" s="122">
        <v>893.711310243208</v>
      </c>
      <c r="P124" s="122">
        <v>916.50661158695436</v>
      </c>
      <c r="Q124" s="122">
        <v>889.96223050888818</v>
      </c>
      <c r="R124" s="122">
        <v>889.67920953310636</v>
      </c>
      <c r="S124" s="122">
        <v>928.91819188645661</v>
      </c>
      <c r="T124" s="122">
        <v>906.92416457227785</v>
      </c>
      <c r="U124" s="122">
        <v>904.11977387851039</v>
      </c>
      <c r="V124" s="122">
        <v>865.4286349701041</v>
      </c>
      <c r="W124" s="122">
        <v>809.13518319851767</v>
      </c>
      <c r="DA124" s="130" t="s">
        <v>1651</v>
      </c>
    </row>
    <row r="125" spans="1:105" ht="12" customHeight="1" x14ac:dyDescent="0.25">
      <c r="A125" s="97" t="s">
        <v>132</v>
      </c>
      <c r="B125" s="98">
        <v>52.263391858654742</v>
      </c>
      <c r="C125" s="98">
        <v>52.500175752387321</v>
      </c>
      <c r="D125" s="98">
        <v>89.021543610994271</v>
      </c>
      <c r="E125" s="98">
        <v>102.93983911803514</v>
      </c>
      <c r="F125" s="98">
        <v>112.33463215538944</v>
      </c>
      <c r="G125" s="98">
        <v>136.66093651994257</v>
      </c>
      <c r="H125" s="98">
        <v>173.96975351086772</v>
      </c>
      <c r="I125" s="98">
        <v>170.10534867079926</v>
      </c>
      <c r="J125" s="98">
        <v>181.1497424759018</v>
      </c>
      <c r="K125" s="98">
        <v>181.10898830869141</v>
      </c>
      <c r="L125" s="98">
        <v>201.03931686875504</v>
      </c>
      <c r="M125" s="98">
        <v>229.85484872804864</v>
      </c>
      <c r="N125" s="98">
        <v>227.31430997220471</v>
      </c>
      <c r="O125" s="98">
        <v>225.63775744688468</v>
      </c>
      <c r="P125" s="98">
        <v>240.26236198590422</v>
      </c>
      <c r="Q125" s="98">
        <v>230.92550545062591</v>
      </c>
      <c r="R125" s="98">
        <v>222.84326824982605</v>
      </c>
      <c r="S125" s="98">
        <v>244.20251628935992</v>
      </c>
      <c r="T125" s="98">
        <v>225.6361499673331</v>
      </c>
      <c r="U125" s="98">
        <v>225.20688732407257</v>
      </c>
      <c r="V125" s="98">
        <v>216.48404014539818</v>
      </c>
      <c r="W125" s="98">
        <v>236.17195768610918</v>
      </c>
      <c r="DA125" s="63" t="s">
        <v>1652</v>
      </c>
    </row>
    <row r="126" spans="1:105" ht="12" customHeight="1" x14ac:dyDescent="0.25">
      <c r="A126" s="97" t="s">
        <v>131</v>
      </c>
      <c r="B126" s="98">
        <v>5.2784907407920295E-3</v>
      </c>
      <c r="C126" s="98">
        <v>5.2133375978643415E-3</v>
      </c>
      <c r="D126" s="98">
        <v>1.225612587184163E-2</v>
      </c>
      <c r="E126" s="98">
        <v>1.6596846545374667E-2</v>
      </c>
      <c r="F126" s="98">
        <v>1.8138970604616358E-2</v>
      </c>
      <c r="G126" s="98">
        <v>3.4690373710492925E-2</v>
      </c>
      <c r="H126" s="98">
        <v>6.3002038718612582E-2</v>
      </c>
      <c r="I126" s="98">
        <v>9.2172435379330786E-2</v>
      </c>
      <c r="J126" s="98">
        <v>0.14148064474694322</v>
      </c>
      <c r="K126" s="98">
        <v>0.17506552560626887</v>
      </c>
      <c r="L126" s="98">
        <v>0.29259572144312407</v>
      </c>
      <c r="M126" s="98">
        <v>0.365290344623247</v>
      </c>
      <c r="N126" s="98">
        <v>0.42839313525543027</v>
      </c>
      <c r="O126" s="98">
        <v>0.50002791018183479</v>
      </c>
      <c r="P126" s="98">
        <v>0.65603605010500621</v>
      </c>
      <c r="Q126" s="98">
        <v>0.64553831371758175</v>
      </c>
      <c r="R126" s="98">
        <v>0.64292311728589002</v>
      </c>
      <c r="S126" s="98">
        <v>0.82988941606983901</v>
      </c>
      <c r="T126" s="98">
        <v>0.76592727736459365</v>
      </c>
      <c r="U126" s="98">
        <v>0.82282918315194764</v>
      </c>
      <c r="V126" s="98">
        <v>0.8615199891287264</v>
      </c>
      <c r="W126" s="98">
        <v>1.405791800664518</v>
      </c>
      <c r="DA126" s="63" t="s">
        <v>1653</v>
      </c>
    </row>
    <row r="127" spans="1:105" ht="12" customHeight="1" x14ac:dyDescent="0.25">
      <c r="A127" s="100" t="s">
        <v>204</v>
      </c>
      <c r="B127" s="101">
        <v>1.6748675633618776E-3</v>
      </c>
      <c r="C127" s="101">
        <v>1.4199726985966985E-3</v>
      </c>
      <c r="D127" s="101">
        <v>3.5670694342193115E-3</v>
      </c>
      <c r="E127" s="101">
        <v>3.993122480945824E-3</v>
      </c>
      <c r="F127" s="101">
        <v>5.2356697267752677E-3</v>
      </c>
      <c r="G127" s="101">
        <v>8.3564984842534468E-3</v>
      </c>
      <c r="H127" s="101">
        <v>1.5053857349706757E-2</v>
      </c>
      <c r="I127" s="101">
        <v>2.1684048313114563E-2</v>
      </c>
      <c r="J127" s="101">
        <v>4.047805985960045E-2</v>
      </c>
      <c r="K127" s="101">
        <v>4.2220688639795848E-2</v>
      </c>
      <c r="L127" s="101">
        <v>6.4552960341828683E-2</v>
      </c>
      <c r="M127" s="101">
        <v>9.336193210749251E-2</v>
      </c>
      <c r="N127" s="101">
        <v>8.5364377115022191E-2</v>
      </c>
      <c r="O127" s="101">
        <v>9.7716926773889934E-2</v>
      </c>
      <c r="P127" s="101">
        <v>0.18494128858145464</v>
      </c>
      <c r="Q127" s="101">
        <v>0.13370444714767535</v>
      </c>
      <c r="R127" s="101">
        <v>0.12749701242677253</v>
      </c>
      <c r="S127" s="101">
        <v>0.17423922798042632</v>
      </c>
      <c r="T127" s="101">
        <v>0.14497165299707182</v>
      </c>
      <c r="U127" s="101">
        <v>0.17287765156527879</v>
      </c>
      <c r="V127" s="101">
        <v>0.16574011637656133</v>
      </c>
      <c r="W127" s="101">
        <v>0.32352812644497808</v>
      </c>
      <c r="DA127" s="131" t="s">
        <v>1654</v>
      </c>
    </row>
    <row r="128" spans="1:105" ht="12" customHeight="1" x14ac:dyDescent="0.25">
      <c r="A128" s="103" t="s">
        <v>52</v>
      </c>
      <c r="B128" s="104">
        <v>3.603623177430152E-3</v>
      </c>
      <c r="C128" s="104">
        <v>3.7933648992676434E-3</v>
      </c>
      <c r="D128" s="104">
        <v>8.6890564376223174E-3</v>
      </c>
      <c r="E128" s="104">
        <v>1.2603724064428843E-2</v>
      </c>
      <c r="F128" s="104">
        <v>1.2903300877841089E-2</v>
      </c>
      <c r="G128" s="104">
        <v>2.6333875226239482E-2</v>
      </c>
      <c r="H128" s="104">
        <v>4.7948181368905829E-2</v>
      </c>
      <c r="I128" s="104">
        <v>7.0488387066216227E-2</v>
      </c>
      <c r="J128" s="104">
        <v>0.10100258488734278</v>
      </c>
      <c r="K128" s="104">
        <v>0.13284483696647301</v>
      </c>
      <c r="L128" s="104">
        <v>0.2280427611012954</v>
      </c>
      <c r="M128" s="104">
        <v>0.2719284125157545</v>
      </c>
      <c r="N128" s="104">
        <v>0.34302875814040806</v>
      </c>
      <c r="O128" s="104">
        <v>0.4023109834079448</v>
      </c>
      <c r="P128" s="104">
        <v>0.47109476152355156</v>
      </c>
      <c r="Q128" s="104">
        <v>0.51183386656990637</v>
      </c>
      <c r="R128" s="104">
        <v>0.51542610485911755</v>
      </c>
      <c r="S128" s="104">
        <v>0.65565018808941267</v>
      </c>
      <c r="T128" s="104">
        <v>0.62095562436752183</v>
      </c>
      <c r="U128" s="104">
        <v>0.64995153158666885</v>
      </c>
      <c r="V128" s="104">
        <v>0.69577987275216513</v>
      </c>
      <c r="W128" s="104">
        <v>1.08226367421954</v>
      </c>
      <c r="DA128" s="132" t="s">
        <v>1655</v>
      </c>
    </row>
    <row r="129" spans="1:105" ht="12" customHeight="1" x14ac:dyDescent="0.25">
      <c r="A129" s="106" t="s">
        <v>124</v>
      </c>
      <c r="B129" s="101">
        <v>102.68036373222547</v>
      </c>
      <c r="C129" s="101">
        <v>116.37421490988876</v>
      </c>
      <c r="D129" s="101">
        <v>138.26202999570427</v>
      </c>
      <c r="E129" s="101">
        <v>156.90542054985036</v>
      </c>
      <c r="F129" s="101">
        <v>187.92444932256177</v>
      </c>
      <c r="G129" s="101">
        <v>185.97979552589777</v>
      </c>
      <c r="H129" s="101">
        <v>194.40029821161579</v>
      </c>
      <c r="I129" s="101">
        <v>178.06014157927831</v>
      </c>
      <c r="J129" s="101">
        <v>168.66824244318138</v>
      </c>
      <c r="K129" s="101">
        <v>169.31892204973423</v>
      </c>
      <c r="L129" s="101">
        <v>181.96304103612141</v>
      </c>
      <c r="M129" s="101">
        <v>201.49511934665756</v>
      </c>
      <c r="N129" s="101">
        <v>178.82314439446728</v>
      </c>
      <c r="O129" s="101">
        <v>160.71977825566663</v>
      </c>
      <c r="P129" s="101">
        <v>138.30713605226671</v>
      </c>
      <c r="Q129" s="101">
        <v>138.95059520416575</v>
      </c>
      <c r="R129" s="101">
        <v>144.18980734555416</v>
      </c>
      <c r="S129" s="101">
        <v>153.3836153951828</v>
      </c>
      <c r="T129" s="101">
        <v>157.63891804309884</v>
      </c>
      <c r="U129" s="101">
        <v>153.40925341919447</v>
      </c>
      <c r="V129" s="101">
        <v>152.13346188551697</v>
      </c>
      <c r="W129" s="101">
        <v>144.21741179129205</v>
      </c>
      <c r="DA129" s="131" t="s">
        <v>1656</v>
      </c>
    </row>
    <row r="130" spans="1:105" ht="12" customHeight="1" x14ac:dyDescent="0.25">
      <c r="A130" s="107" t="s">
        <v>123</v>
      </c>
      <c r="B130" s="104">
        <v>1.1758809721040995E-2</v>
      </c>
      <c r="C130" s="104">
        <v>1.5744360814821494E-2</v>
      </c>
      <c r="D130" s="104">
        <v>1.9851334016102527E-2</v>
      </c>
      <c r="E130" s="104">
        <v>2.7201008394095824E-2</v>
      </c>
      <c r="F130" s="104">
        <v>3.8324456593647041E-2</v>
      </c>
      <c r="G130" s="104">
        <v>5.2892660680851016E-2</v>
      </c>
      <c r="H130" s="104">
        <v>6.8032680701668846E-2</v>
      </c>
      <c r="I130" s="104">
        <v>9.8519594441064784E-2</v>
      </c>
      <c r="J130" s="104">
        <v>0.12586589011155694</v>
      </c>
      <c r="K130" s="104">
        <v>0.15938406838979155</v>
      </c>
      <c r="L130" s="104">
        <v>0.25403428211453893</v>
      </c>
      <c r="M130" s="104">
        <v>0.31032145201001754</v>
      </c>
      <c r="N130" s="104">
        <v>0.31010279226736581</v>
      </c>
      <c r="O130" s="104">
        <v>0.3291057176457321</v>
      </c>
      <c r="P130" s="104">
        <v>0.32138340821715861</v>
      </c>
      <c r="Q130" s="104">
        <v>0.35567111903243431</v>
      </c>
      <c r="R130" s="104">
        <v>0.40860563333185429</v>
      </c>
      <c r="S130" s="104">
        <v>0.48756711612737386</v>
      </c>
      <c r="T130" s="104">
        <v>0.53486740204615246</v>
      </c>
      <c r="U130" s="104">
        <v>0.54671066483178588</v>
      </c>
      <c r="V130" s="104">
        <v>0.60571652351081895</v>
      </c>
      <c r="W130" s="104">
        <v>0.74848151901311155</v>
      </c>
      <c r="DA130" s="132" t="s">
        <v>1657</v>
      </c>
    </row>
    <row r="131" spans="1:105" ht="12" customHeight="1" x14ac:dyDescent="0.25">
      <c r="A131" s="108" t="s">
        <v>50</v>
      </c>
      <c r="B131" s="98">
        <v>3.3019956702704085E-3</v>
      </c>
      <c r="C131" s="98">
        <v>3.8650477784553014E-3</v>
      </c>
      <c r="D131" s="98">
        <v>5.592764200105787E-3</v>
      </c>
      <c r="E131" s="98">
        <v>6.5058454719376926E-3</v>
      </c>
      <c r="F131" s="98">
        <v>1.1154356405298431E-2</v>
      </c>
      <c r="G131" s="98">
        <v>1.3305743145269965E-2</v>
      </c>
      <c r="H131" s="98">
        <v>1.729867046959975E-2</v>
      </c>
      <c r="I131" s="98">
        <v>2.5077345409371482E-2</v>
      </c>
      <c r="J131" s="98">
        <v>3.922068930145458E-2</v>
      </c>
      <c r="K131" s="98">
        <v>4.2505225211492116E-2</v>
      </c>
      <c r="L131" s="98">
        <v>6.2945005479153646E-2</v>
      </c>
      <c r="M131" s="98">
        <v>8.8887562466595099E-2</v>
      </c>
      <c r="N131" s="98">
        <v>7.0137708788500189E-2</v>
      </c>
      <c r="O131" s="98">
        <v>7.2896724033557972E-2</v>
      </c>
      <c r="P131" s="98">
        <v>0.10037036427706801</v>
      </c>
      <c r="Q131" s="98">
        <v>8.0971899676072712E-2</v>
      </c>
      <c r="R131" s="98">
        <v>8.7831843845576824E-2</v>
      </c>
      <c r="S131" s="98">
        <v>0.10842970521286183</v>
      </c>
      <c r="T131" s="98">
        <v>0.10639089887063356</v>
      </c>
      <c r="U131" s="98">
        <v>0.12007601264561273</v>
      </c>
      <c r="V131" s="98">
        <v>0.12204519099509745</v>
      </c>
      <c r="W131" s="98">
        <v>0.18064880037840142</v>
      </c>
      <c r="DA131" s="63" t="s">
        <v>1658</v>
      </c>
    </row>
    <row r="132" spans="1:105" ht="12" customHeight="1" x14ac:dyDescent="0.25">
      <c r="A132" s="108" t="s">
        <v>52</v>
      </c>
      <c r="B132" s="98">
        <v>8.4568140507705857E-3</v>
      </c>
      <c r="C132" s="98">
        <v>1.1879313036366192E-2</v>
      </c>
      <c r="D132" s="98">
        <v>1.4258569815996741E-2</v>
      </c>
      <c r="E132" s="98">
        <v>2.0695162922158131E-2</v>
      </c>
      <c r="F132" s="98">
        <v>2.717010018834861E-2</v>
      </c>
      <c r="G132" s="98">
        <v>3.9586917535581051E-2</v>
      </c>
      <c r="H132" s="98">
        <v>5.0734010232069103E-2</v>
      </c>
      <c r="I132" s="98">
        <v>7.3442249031693302E-2</v>
      </c>
      <c r="J132" s="98">
        <v>8.6645200810102366E-2</v>
      </c>
      <c r="K132" s="98">
        <v>0.11687884317829944</v>
      </c>
      <c r="L132" s="98">
        <v>0.1910892766353853</v>
      </c>
      <c r="M132" s="98">
        <v>0.22143388954342244</v>
      </c>
      <c r="N132" s="98">
        <v>0.23996508347886561</v>
      </c>
      <c r="O132" s="98">
        <v>0.25620899361217414</v>
      </c>
      <c r="P132" s="98">
        <v>0.22101304394009058</v>
      </c>
      <c r="Q132" s="98">
        <v>0.2746992193563616</v>
      </c>
      <c r="R132" s="98">
        <v>0.32077378948627749</v>
      </c>
      <c r="S132" s="98">
        <v>0.37913741091451203</v>
      </c>
      <c r="T132" s="98">
        <v>0.42847650317551889</v>
      </c>
      <c r="U132" s="98">
        <v>0.42663465218617319</v>
      </c>
      <c r="V132" s="98">
        <v>0.48367133251572147</v>
      </c>
      <c r="W132" s="98">
        <v>0.56783271863471019</v>
      </c>
      <c r="DA132" s="63" t="s">
        <v>1659</v>
      </c>
    </row>
    <row r="133" spans="1:105" ht="12" customHeight="1" x14ac:dyDescent="0.25">
      <c r="A133" s="106" t="s">
        <v>122</v>
      </c>
      <c r="B133" s="101">
        <v>88.812934456851224</v>
      </c>
      <c r="C133" s="101">
        <v>107.15149320904986</v>
      </c>
      <c r="D133" s="101">
        <v>175.37336671953187</v>
      </c>
      <c r="E133" s="101">
        <v>203.35179288319574</v>
      </c>
      <c r="F133" s="101">
        <v>228.21546408244376</v>
      </c>
      <c r="G133" s="101">
        <v>307.58139263038095</v>
      </c>
      <c r="H133" s="101">
        <v>426.15282816958859</v>
      </c>
      <c r="I133" s="101">
        <v>536.98415810375764</v>
      </c>
      <c r="J133" s="101">
        <v>530.24888834421313</v>
      </c>
      <c r="K133" s="101">
        <v>506.57157290951528</v>
      </c>
      <c r="L133" s="101">
        <v>500.68397200213428</v>
      </c>
      <c r="M133" s="101">
        <v>507.12696296688648</v>
      </c>
      <c r="N133" s="101">
        <v>453.55195481581825</v>
      </c>
      <c r="O133" s="101">
        <v>413.5027364810158</v>
      </c>
      <c r="P133" s="101">
        <v>408.17055523998664</v>
      </c>
      <c r="Q133" s="101">
        <v>394.86649536328781</v>
      </c>
      <c r="R133" s="101">
        <v>390.69980080163333</v>
      </c>
      <c r="S133" s="101">
        <v>388.75532010277612</v>
      </c>
      <c r="T133" s="101">
        <v>381.36303806357841</v>
      </c>
      <c r="U133" s="101">
        <v>375.88239111931335</v>
      </c>
      <c r="V133" s="101">
        <v>345.38086516212638</v>
      </c>
      <c r="W133" s="101">
        <v>269.07805051923782</v>
      </c>
      <c r="DA133" s="131" t="s">
        <v>1660</v>
      </c>
    </row>
    <row r="134" spans="1:105" ht="12" customHeight="1" x14ac:dyDescent="0.25">
      <c r="A134" s="107" t="s">
        <v>121</v>
      </c>
      <c r="B134" s="104">
        <v>1.1193956750909315</v>
      </c>
      <c r="C134" s="104">
        <v>1.5930078381600528</v>
      </c>
      <c r="D134" s="104">
        <v>3.1612565544025606</v>
      </c>
      <c r="E134" s="104">
        <v>4.0786180841278039</v>
      </c>
      <c r="F134" s="104">
        <v>4.8718756003167698</v>
      </c>
      <c r="G134" s="104">
        <v>11.684183554552257</v>
      </c>
      <c r="H134" s="104">
        <v>18.721224616737864</v>
      </c>
      <c r="I134" s="104">
        <v>37.630997228620686</v>
      </c>
      <c r="J134" s="104">
        <v>49.307139080199363</v>
      </c>
      <c r="K134" s="104">
        <v>56.185655284822964</v>
      </c>
      <c r="L134" s="104">
        <v>79.634081408250864</v>
      </c>
      <c r="M134" s="104">
        <v>84.970544537717473</v>
      </c>
      <c r="N134" s="104">
        <v>83.498805036668927</v>
      </c>
      <c r="O134" s="104">
        <v>93.021904431813397</v>
      </c>
      <c r="P134" s="104">
        <v>128.78913885047461</v>
      </c>
      <c r="Q134" s="104">
        <v>124.21842505805864</v>
      </c>
      <c r="R134" s="104">
        <v>130.89480438547503</v>
      </c>
      <c r="S134" s="104">
        <v>141.25928356694058</v>
      </c>
      <c r="T134" s="104">
        <v>140.98526381885674</v>
      </c>
      <c r="U134" s="104">
        <v>148.25170216794635</v>
      </c>
      <c r="V134" s="104">
        <v>149.96303126442294</v>
      </c>
      <c r="W134" s="104">
        <v>157.51348988220101</v>
      </c>
      <c r="DA134" s="132" t="s">
        <v>1661</v>
      </c>
    </row>
    <row r="135" spans="1:105" ht="12" customHeight="1" x14ac:dyDescent="0.25">
      <c r="A135" s="108" t="s">
        <v>53</v>
      </c>
      <c r="B135" s="98">
        <v>0.28933342743245283</v>
      </c>
      <c r="C135" s="98">
        <v>0.35761262943009858</v>
      </c>
      <c r="D135" s="98">
        <v>0.81595625235686586</v>
      </c>
      <c r="E135" s="98">
        <v>0.89072696365646931</v>
      </c>
      <c r="F135" s="98">
        <v>1.3050220114008817</v>
      </c>
      <c r="G135" s="98">
        <v>2.6926099395238787</v>
      </c>
      <c r="H135" s="98">
        <v>4.3691303489898115</v>
      </c>
      <c r="I135" s="98">
        <v>8.8161942540127853</v>
      </c>
      <c r="J135" s="98">
        <v>14.296707457935641</v>
      </c>
      <c r="K135" s="98">
        <v>13.871263350761856</v>
      </c>
      <c r="L135" s="98">
        <v>18.236427339117494</v>
      </c>
      <c r="M135" s="98">
        <v>22.676195638552944</v>
      </c>
      <c r="N135" s="98">
        <v>17.479290839504227</v>
      </c>
      <c r="O135" s="98">
        <v>19.043226465403112</v>
      </c>
      <c r="P135" s="98">
        <v>38.269455411742086</v>
      </c>
      <c r="Q135" s="98">
        <v>26.954083492843747</v>
      </c>
      <c r="R135" s="98">
        <v>27.180124119020576</v>
      </c>
      <c r="S135" s="98">
        <v>31.005928796988222</v>
      </c>
      <c r="T135" s="98">
        <v>27.862697287695759</v>
      </c>
      <c r="U135" s="98">
        <v>32.938405046552596</v>
      </c>
      <c r="V135" s="98">
        <v>30.587317512077309</v>
      </c>
      <c r="W135" s="98">
        <v>38.970030641801593</v>
      </c>
      <c r="DA135" s="63" t="s">
        <v>1662</v>
      </c>
    </row>
    <row r="136" spans="1:105" ht="12" customHeight="1" x14ac:dyDescent="0.25">
      <c r="A136" s="108" t="s">
        <v>52</v>
      </c>
      <c r="B136" s="98">
        <v>0.8300622476584788</v>
      </c>
      <c r="C136" s="98">
        <v>1.2353952087299542</v>
      </c>
      <c r="D136" s="98">
        <v>2.3453003020456946</v>
      </c>
      <c r="E136" s="98">
        <v>3.1878911204713343</v>
      </c>
      <c r="F136" s="98">
        <v>3.5668535889158877</v>
      </c>
      <c r="G136" s="98">
        <v>8.9915736150283792</v>
      </c>
      <c r="H136" s="98">
        <v>14.352094267748052</v>
      </c>
      <c r="I136" s="98">
        <v>28.814802974607897</v>
      </c>
      <c r="J136" s="98">
        <v>35.010431622263724</v>
      </c>
      <c r="K136" s="98">
        <v>42.314391934061106</v>
      </c>
      <c r="L136" s="98">
        <v>61.397654069133367</v>
      </c>
      <c r="M136" s="98">
        <v>62.294348899164532</v>
      </c>
      <c r="N136" s="98">
        <v>66.019514197164696</v>
      </c>
      <c r="O136" s="98">
        <v>73.978677966410288</v>
      </c>
      <c r="P136" s="98">
        <v>90.519683438732528</v>
      </c>
      <c r="Q136" s="98">
        <v>97.264341565214892</v>
      </c>
      <c r="R136" s="98">
        <v>103.71468026645444</v>
      </c>
      <c r="S136" s="98">
        <v>110.25335476995237</v>
      </c>
      <c r="T136" s="98">
        <v>113.12256653116098</v>
      </c>
      <c r="U136" s="98">
        <v>115.31329712139376</v>
      </c>
      <c r="V136" s="98">
        <v>119.37571375234562</v>
      </c>
      <c r="W136" s="98">
        <v>118.54345924039941</v>
      </c>
      <c r="DA136" s="63" t="s">
        <v>1663</v>
      </c>
    </row>
    <row r="137" spans="1:105" ht="12" customHeight="1" x14ac:dyDescent="0.25">
      <c r="A137" s="121" t="s">
        <v>54</v>
      </c>
      <c r="B137" s="122">
        <v>106.68511748824849</v>
      </c>
      <c r="C137" s="122">
        <v>128.08983325218898</v>
      </c>
      <c r="D137" s="122">
        <v>183.6632164960173</v>
      </c>
      <c r="E137" s="122">
        <v>208.83446278430191</v>
      </c>
      <c r="F137" s="122">
        <v>259.08323719070637</v>
      </c>
      <c r="G137" s="122">
        <v>287.36334348516345</v>
      </c>
      <c r="H137" s="122">
        <v>375.15359303584535</v>
      </c>
      <c r="I137" s="122">
        <v>432.31188011345944</v>
      </c>
      <c r="J137" s="122">
        <v>414.01708984085292</v>
      </c>
      <c r="K137" s="122">
        <v>410.46065237780408</v>
      </c>
      <c r="L137" s="122">
        <v>398.36171707138988</v>
      </c>
      <c r="M137" s="122">
        <v>381.29122325594693</v>
      </c>
      <c r="N137" s="122">
        <v>330.30277985526862</v>
      </c>
      <c r="O137" s="122">
        <v>353.22725522952777</v>
      </c>
      <c r="P137" s="122">
        <v>342.43561574405942</v>
      </c>
      <c r="Q137" s="122">
        <v>352.02064559217479</v>
      </c>
      <c r="R137" s="122">
        <v>355.88834917167168</v>
      </c>
      <c r="S137" s="122">
        <v>412.18882528080292</v>
      </c>
      <c r="T137" s="122">
        <v>413.61664527606968</v>
      </c>
      <c r="U137" s="122">
        <v>416.27774370439039</v>
      </c>
      <c r="V137" s="122">
        <v>425.99162245969796</v>
      </c>
      <c r="W137" s="122">
        <v>422.00264420777262</v>
      </c>
      <c r="DA137" s="130" t="s">
        <v>1664</v>
      </c>
    </row>
    <row r="138" spans="1:105" ht="12" customHeight="1" x14ac:dyDescent="0.25">
      <c r="A138" s="97" t="s">
        <v>207</v>
      </c>
      <c r="B138" s="98">
        <v>10.013881376954874</v>
      </c>
      <c r="C138" s="98">
        <v>11.841855783986242</v>
      </c>
      <c r="D138" s="98">
        <v>16.627448594876519</v>
      </c>
      <c r="E138" s="98">
        <v>16.927565144214622</v>
      </c>
      <c r="F138" s="98">
        <v>21.175746402939641</v>
      </c>
      <c r="G138" s="98">
        <v>26.681409535753136</v>
      </c>
      <c r="H138" s="98">
        <v>34.314489636733484</v>
      </c>
      <c r="I138" s="98">
        <v>46.918074601396754</v>
      </c>
      <c r="J138" s="98">
        <v>46.724312034241457</v>
      </c>
      <c r="K138" s="98">
        <v>50.013321160000892</v>
      </c>
      <c r="L138" s="98">
        <v>54.238501621186572</v>
      </c>
      <c r="M138" s="98">
        <v>43.345981717915194</v>
      </c>
      <c r="N138" s="98">
        <v>41.094899252543385</v>
      </c>
      <c r="O138" s="98">
        <v>46.460193735540685</v>
      </c>
      <c r="P138" s="98">
        <v>50.340053653212799</v>
      </c>
      <c r="Q138" s="98">
        <v>50.507380338205884</v>
      </c>
      <c r="R138" s="98">
        <v>48.739323588420717</v>
      </c>
      <c r="S138" s="98">
        <v>53.418458010891349</v>
      </c>
      <c r="T138" s="98">
        <v>49.353635234546765</v>
      </c>
      <c r="U138" s="98">
        <v>49.265907136715427</v>
      </c>
      <c r="V138" s="98">
        <v>47.357600076430742</v>
      </c>
      <c r="W138" s="98">
        <v>51.695686443106979</v>
      </c>
      <c r="DA138" s="63" t="s">
        <v>1665</v>
      </c>
    </row>
    <row r="139" spans="1:105" ht="12" customHeight="1" x14ac:dyDescent="0.25">
      <c r="A139" s="97" t="s">
        <v>50</v>
      </c>
      <c r="B139" s="98">
        <v>44.623716332769455</v>
      </c>
      <c r="C139" s="98">
        <v>49.021585339905542</v>
      </c>
      <c r="D139" s="98">
        <v>69.57829517827976</v>
      </c>
      <c r="E139" s="98">
        <v>86.933684328995071</v>
      </c>
      <c r="F139" s="98">
        <v>102.50791379707273</v>
      </c>
      <c r="G139" s="98">
        <v>113.87019989563082</v>
      </c>
      <c r="H139" s="98">
        <v>129.91248651521471</v>
      </c>
      <c r="I139" s="98">
        <v>138.67072351667156</v>
      </c>
      <c r="J139" s="98">
        <v>148.13262164927241</v>
      </c>
      <c r="K139" s="98">
        <v>142.41590121871906</v>
      </c>
      <c r="L139" s="98">
        <v>140.57664593882407</v>
      </c>
      <c r="M139" s="98">
        <v>140.51939208385161</v>
      </c>
      <c r="N139" s="98">
        <v>122.22223058546022</v>
      </c>
      <c r="O139" s="98">
        <v>121.29112274478049</v>
      </c>
      <c r="P139" s="98">
        <v>132.76645334972989</v>
      </c>
      <c r="Q139" s="98">
        <v>125.3846942062226</v>
      </c>
      <c r="R139" s="98">
        <v>130.50674622355706</v>
      </c>
      <c r="S139" s="98">
        <v>139.93318448144518</v>
      </c>
      <c r="T139" s="98">
        <v>144.33167627237921</v>
      </c>
      <c r="U139" s="98">
        <v>143.27632160092273</v>
      </c>
      <c r="V139" s="98">
        <v>145.53014781895871</v>
      </c>
      <c r="W139" s="98">
        <v>141.23680007813925</v>
      </c>
      <c r="DA139" s="63" t="s">
        <v>1666</v>
      </c>
    </row>
    <row r="140" spans="1:105" ht="12" customHeight="1" x14ac:dyDescent="0.25">
      <c r="A140" s="109" t="s">
        <v>120</v>
      </c>
      <c r="B140" s="33">
        <v>52.047519778524155</v>
      </c>
      <c r="C140" s="33">
        <v>67.226392128297192</v>
      </c>
      <c r="D140" s="33">
        <v>97.457472722861027</v>
      </c>
      <c r="E140" s="33">
        <v>104.97321331109221</v>
      </c>
      <c r="F140" s="33">
        <v>135.39957699069402</v>
      </c>
      <c r="G140" s="33">
        <v>146.81173405377953</v>
      </c>
      <c r="H140" s="33">
        <v>210.92661688389717</v>
      </c>
      <c r="I140" s="33">
        <v>246.72308199539114</v>
      </c>
      <c r="J140" s="33">
        <v>219.16015615733906</v>
      </c>
      <c r="K140" s="33">
        <v>218.03142999908411</v>
      </c>
      <c r="L140" s="33">
        <v>203.54656951137926</v>
      </c>
      <c r="M140" s="33">
        <v>197.42584945418014</v>
      </c>
      <c r="N140" s="33">
        <v>166.98565001726502</v>
      </c>
      <c r="O140" s="33">
        <v>185.47593874920659</v>
      </c>
      <c r="P140" s="33">
        <v>159.32910874111673</v>
      </c>
      <c r="Q140" s="33">
        <v>176.12857104774631</v>
      </c>
      <c r="R140" s="33">
        <v>176.6422793596939</v>
      </c>
      <c r="S140" s="33">
        <v>218.83718278846641</v>
      </c>
      <c r="T140" s="33">
        <v>219.93133376914369</v>
      </c>
      <c r="U140" s="33">
        <v>223.73551496675225</v>
      </c>
      <c r="V140" s="33">
        <v>233.10387456430851</v>
      </c>
      <c r="W140" s="33">
        <v>229.07015768652641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764.90174261991751</v>
      </c>
      <c r="C142" s="117">
        <f t="shared" si="25"/>
        <v>856.69745676537741</v>
      </c>
      <c r="D142" s="117">
        <f t="shared" si="25"/>
        <v>1420.9058725540788</v>
      </c>
      <c r="E142" s="117">
        <f t="shared" si="25"/>
        <v>2270.5503143490587</v>
      </c>
      <c r="F142" s="117">
        <f t="shared" si="25"/>
        <v>1675.4646680608271</v>
      </c>
      <c r="G142" s="117">
        <f t="shared" si="25"/>
        <v>2725.1085605871076</v>
      </c>
      <c r="H142" s="117">
        <f t="shared" si="25"/>
        <v>3425.2507165728243</v>
      </c>
      <c r="I142" s="117">
        <f t="shared" si="25"/>
        <v>4697.7531382313628</v>
      </c>
      <c r="J142" s="117">
        <f t="shared" si="25"/>
        <v>5481.8383803239713</v>
      </c>
      <c r="K142" s="117">
        <f t="shared" si="25"/>
        <v>5333.695842580104</v>
      </c>
      <c r="L142" s="117">
        <f t="shared" si="25"/>
        <v>5226.854795786825</v>
      </c>
      <c r="M142" s="117">
        <f t="shared" si="25"/>
        <v>3740.5300620747889</v>
      </c>
      <c r="N142" s="117">
        <f t="shared" si="25"/>
        <v>5018.6713457991445</v>
      </c>
      <c r="O142" s="117">
        <f t="shared" si="25"/>
        <v>4969.6517313725408</v>
      </c>
      <c r="P142" s="117">
        <f t="shared" si="25"/>
        <v>4380.9105233340515</v>
      </c>
      <c r="Q142" s="117">
        <f t="shared" si="25"/>
        <v>4982.5612728122187</v>
      </c>
      <c r="R142" s="117">
        <f t="shared" ref="R142:V142" si="26">R143+R146+R148+R161</f>
        <v>4870.8115226685331</v>
      </c>
      <c r="S142" s="117">
        <f t="shared" si="26"/>
        <v>5500.6654534649469</v>
      </c>
      <c r="T142" s="117">
        <f t="shared" si="26"/>
        <v>5230.6448038900453</v>
      </c>
      <c r="U142" s="117">
        <f t="shared" si="26"/>
        <v>5392.7071384290984</v>
      </c>
      <c r="V142" s="117">
        <f t="shared" si="26"/>
        <v>5271.9615433535009</v>
      </c>
      <c r="W142" s="117">
        <f t="shared" ref="W142" si="27">W143+W146+W148+W161</f>
        <v>5928.5443218815608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545.53336420498829</v>
      </c>
      <c r="C143" s="122">
        <f t="shared" si="28"/>
        <v>595.17513392511501</v>
      </c>
      <c r="D143" s="122">
        <f t="shared" si="28"/>
        <v>1032.7014080621918</v>
      </c>
      <c r="E143" s="122">
        <f t="shared" si="28"/>
        <v>1756.3147697725453</v>
      </c>
      <c r="F143" s="122">
        <f t="shared" si="28"/>
        <v>1124.6566133829733</v>
      </c>
      <c r="G143" s="122">
        <f t="shared" si="28"/>
        <v>2070.1637187545862</v>
      </c>
      <c r="H143" s="122">
        <f t="shared" si="28"/>
        <v>2542.8239313358235</v>
      </c>
      <c r="I143" s="122">
        <f t="shared" si="28"/>
        <v>3669.2602962189785</v>
      </c>
      <c r="J143" s="122">
        <f t="shared" si="28"/>
        <v>4410.7824466053607</v>
      </c>
      <c r="K143" s="122">
        <f t="shared" si="28"/>
        <v>4269.8885384112209</v>
      </c>
      <c r="L143" s="122">
        <f t="shared" si="28"/>
        <v>4167.6286055188002</v>
      </c>
      <c r="M143" s="122">
        <f t="shared" si="28"/>
        <v>2634.4046456836559</v>
      </c>
      <c r="N143" s="122">
        <f t="shared" si="28"/>
        <v>3917.7515378924022</v>
      </c>
      <c r="O143" s="122">
        <f t="shared" si="28"/>
        <v>3965.1133559244731</v>
      </c>
      <c r="P143" s="122">
        <f t="shared" si="28"/>
        <v>3398.8467202898933</v>
      </c>
      <c r="Q143" s="122">
        <f t="shared" si="28"/>
        <v>3901.7559607128701</v>
      </c>
      <c r="R143" s="122">
        <f t="shared" ref="R143:V143" si="29">SUM(R144:R145)</f>
        <v>3825.4691786007766</v>
      </c>
      <c r="S143" s="122">
        <f t="shared" si="29"/>
        <v>4277.7363508610306</v>
      </c>
      <c r="T143" s="122">
        <f t="shared" si="29"/>
        <v>4043.676844434317</v>
      </c>
      <c r="U143" s="122">
        <f t="shared" si="29"/>
        <v>4126.1876725194998</v>
      </c>
      <c r="V143" s="122">
        <f t="shared" si="29"/>
        <v>4057.121552136467</v>
      </c>
      <c r="W143" s="122">
        <f t="shared" ref="W143" si="30">SUM(W144:W145)</f>
        <v>4696.4634593489527</v>
      </c>
      <c r="DA143" s="130" t="s">
        <v>1814</v>
      </c>
    </row>
    <row r="144" spans="1:105" ht="12" customHeight="1" x14ac:dyDescent="0.25">
      <c r="A144" s="97" t="s">
        <v>204</v>
      </c>
      <c r="B144" s="98">
        <v>539.9599651194718</v>
      </c>
      <c r="C144" s="98">
        <v>589.25727299172627</v>
      </c>
      <c r="D144" s="98">
        <v>1022.5580574218404</v>
      </c>
      <c r="E144" s="98">
        <v>1740.7250259437099</v>
      </c>
      <c r="F144" s="98">
        <v>1114.1037549985035</v>
      </c>
      <c r="G144" s="98">
        <v>2051.0094621555204</v>
      </c>
      <c r="H144" s="98">
        <v>2520.0105140367141</v>
      </c>
      <c r="I144" s="98">
        <v>3637.2111338945019</v>
      </c>
      <c r="J144" s="98">
        <v>4373.9796520554</v>
      </c>
      <c r="K144" s="98">
        <v>4234.7462028072814</v>
      </c>
      <c r="L144" s="98">
        <v>4132.4303948671222</v>
      </c>
      <c r="M144" s="98">
        <v>2612.2743517899635</v>
      </c>
      <c r="N144" s="98">
        <v>3886.8562950685173</v>
      </c>
      <c r="O144" s="98">
        <v>3931.8674533860885</v>
      </c>
      <c r="P144" s="98">
        <v>3369.7165964147039</v>
      </c>
      <c r="Q144" s="98">
        <v>3871.4194425905466</v>
      </c>
      <c r="R144" s="98">
        <v>3795.8428005525147</v>
      </c>
      <c r="S144" s="98">
        <v>4244.89483207589</v>
      </c>
      <c r="T144" s="98">
        <v>4012.9845164466369</v>
      </c>
      <c r="U144" s="98">
        <v>4094.7016493299848</v>
      </c>
      <c r="V144" s="98">
        <v>4026.3436846455256</v>
      </c>
      <c r="W144" s="98">
        <v>4662.0662259868232</v>
      </c>
      <c r="DA144" s="63" t="s">
        <v>1815</v>
      </c>
    </row>
    <row r="145" spans="1:105" ht="12" customHeight="1" x14ac:dyDescent="0.25">
      <c r="A145" s="97" t="s">
        <v>53</v>
      </c>
      <c r="B145" s="98">
        <v>5.5733990855165292</v>
      </c>
      <c r="C145" s="98">
        <v>5.9178609333886874</v>
      </c>
      <c r="D145" s="98">
        <v>10.143350640351352</v>
      </c>
      <c r="E145" s="98">
        <v>15.589743828835546</v>
      </c>
      <c r="F145" s="98">
        <v>10.552858384469705</v>
      </c>
      <c r="G145" s="98">
        <v>19.154256599065814</v>
      </c>
      <c r="H145" s="98">
        <v>22.813417299109666</v>
      </c>
      <c r="I145" s="98">
        <v>32.049162324476725</v>
      </c>
      <c r="J145" s="98">
        <v>36.80279454996095</v>
      </c>
      <c r="K145" s="98">
        <v>35.142335603939671</v>
      </c>
      <c r="L145" s="98">
        <v>35.198210651677819</v>
      </c>
      <c r="M145" s="98">
        <v>22.130293893692514</v>
      </c>
      <c r="N145" s="98">
        <v>30.89524282388486</v>
      </c>
      <c r="O145" s="98">
        <v>33.245902538384406</v>
      </c>
      <c r="P145" s="98">
        <v>29.130123875189231</v>
      </c>
      <c r="Q145" s="98">
        <v>30.336518122323564</v>
      </c>
      <c r="R145" s="98">
        <v>29.626378048261856</v>
      </c>
      <c r="S145" s="98">
        <v>32.841518785140508</v>
      </c>
      <c r="T145" s="98">
        <v>30.692327987680201</v>
      </c>
      <c r="U145" s="98">
        <v>31.486023189515102</v>
      </c>
      <c r="V145" s="98">
        <v>30.77786749094134</v>
      </c>
      <c r="W145" s="98">
        <v>34.397233362129541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6.7330326896563548</v>
      </c>
      <c r="C146" s="122">
        <f t="shared" si="31"/>
        <v>10.611472287508303</v>
      </c>
      <c r="D146" s="122">
        <f t="shared" si="31"/>
        <v>17.088677994754946</v>
      </c>
      <c r="E146" s="122">
        <f t="shared" si="31"/>
        <v>85.242495832199978</v>
      </c>
      <c r="F146" s="122">
        <f t="shared" si="31"/>
        <v>42.589572683832152</v>
      </c>
      <c r="G146" s="122">
        <f t="shared" si="31"/>
        <v>52.047665134434141</v>
      </c>
      <c r="H146" s="122">
        <f t="shared" si="31"/>
        <v>98.716042276532818</v>
      </c>
      <c r="I146" s="122">
        <f t="shared" si="31"/>
        <v>121.8224235180827</v>
      </c>
      <c r="J146" s="122">
        <f t="shared" si="31"/>
        <v>169.98568143662024</v>
      </c>
      <c r="K146" s="122">
        <f t="shared" si="31"/>
        <v>170.23110324367573</v>
      </c>
      <c r="L146" s="122">
        <f t="shared" si="31"/>
        <v>132.89733394939617</v>
      </c>
      <c r="M146" s="122">
        <f t="shared" si="31"/>
        <v>147.07041311946531</v>
      </c>
      <c r="N146" s="122">
        <f t="shared" si="31"/>
        <v>223.21009422449646</v>
      </c>
      <c r="O146" s="122">
        <f t="shared" si="31"/>
        <v>131.90259954091852</v>
      </c>
      <c r="P146" s="122">
        <f t="shared" si="31"/>
        <v>89.836677317161559</v>
      </c>
      <c r="Q146" s="122">
        <f t="shared" si="31"/>
        <v>187.06086808481368</v>
      </c>
      <c r="R146" s="122">
        <f t="shared" si="31"/>
        <v>139.70569222606736</v>
      </c>
      <c r="S146" s="122">
        <f t="shared" si="31"/>
        <v>233.1915915865562</v>
      </c>
      <c r="T146" s="122">
        <f t="shared" si="31"/>
        <v>198.82360798739731</v>
      </c>
      <c r="U146" s="122">
        <f t="shared" si="31"/>
        <v>264.44979729289344</v>
      </c>
      <c r="V146" s="122">
        <f t="shared" si="31"/>
        <v>219.81774238374177</v>
      </c>
      <c r="W146" s="122">
        <f t="shared" si="31"/>
        <v>268.20424261232489</v>
      </c>
      <c r="DA146" s="130" t="s">
        <v>1817</v>
      </c>
    </row>
    <row r="147" spans="1:105" ht="12" customHeight="1" x14ac:dyDescent="0.25">
      <c r="A147" s="97" t="s">
        <v>53</v>
      </c>
      <c r="B147" s="98">
        <v>6.7330326896563548</v>
      </c>
      <c r="C147" s="98">
        <v>10.611472287508303</v>
      </c>
      <c r="D147" s="98">
        <v>17.088677994754946</v>
      </c>
      <c r="E147" s="98">
        <v>85.242495832199978</v>
      </c>
      <c r="F147" s="98">
        <v>42.589572683832152</v>
      </c>
      <c r="G147" s="98">
        <v>52.047665134434141</v>
      </c>
      <c r="H147" s="98">
        <v>98.716042276532818</v>
      </c>
      <c r="I147" s="98">
        <v>121.8224235180827</v>
      </c>
      <c r="J147" s="98">
        <v>169.98568143662024</v>
      </c>
      <c r="K147" s="98">
        <v>170.23110324367573</v>
      </c>
      <c r="L147" s="98">
        <v>132.89733394939617</v>
      </c>
      <c r="M147" s="98">
        <v>147.07041311946531</v>
      </c>
      <c r="N147" s="98">
        <v>223.21009422449646</v>
      </c>
      <c r="O147" s="98">
        <v>131.90259954091852</v>
      </c>
      <c r="P147" s="98">
        <v>89.836677317161559</v>
      </c>
      <c r="Q147" s="98">
        <v>187.06086808481368</v>
      </c>
      <c r="R147" s="98">
        <v>139.70569222606736</v>
      </c>
      <c r="S147" s="98">
        <v>233.1915915865562</v>
      </c>
      <c r="T147" s="98">
        <v>198.82360798739731</v>
      </c>
      <c r="U147" s="98">
        <v>264.44979729289344</v>
      </c>
      <c r="V147" s="98">
        <v>219.81774238374177</v>
      </c>
      <c r="W147" s="98">
        <v>268.20424261232489</v>
      </c>
      <c r="DA147" s="63" t="s">
        <v>1818</v>
      </c>
    </row>
    <row r="148" spans="1:105" ht="12" customHeight="1" x14ac:dyDescent="0.25">
      <c r="A148" s="121" t="s">
        <v>55</v>
      </c>
      <c r="B148" s="122">
        <v>139.52826796477254</v>
      </c>
      <c r="C148" s="122">
        <v>162.03906319821149</v>
      </c>
      <c r="D148" s="122">
        <v>242.87983724930604</v>
      </c>
      <c r="E148" s="122">
        <v>283.61570089316524</v>
      </c>
      <c r="F148" s="122">
        <v>326.74801301016981</v>
      </c>
      <c r="G148" s="122">
        <v>401.73256184013212</v>
      </c>
      <c r="H148" s="122">
        <v>517.52398579236217</v>
      </c>
      <c r="I148" s="122">
        <v>599.16746458247349</v>
      </c>
      <c r="J148" s="122">
        <v>609.19538879853633</v>
      </c>
      <c r="K148" s="122">
        <v>603.97128007130016</v>
      </c>
      <c r="L148" s="122">
        <v>646.41994318301965</v>
      </c>
      <c r="M148" s="122">
        <v>690.16920657932997</v>
      </c>
      <c r="N148" s="122">
        <v>645.21309757271013</v>
      </c>
      <c r="O148" s="122">
        <v>622.30997257364993</v>
      </c>
      <c r="P148" s="122">
        <v>652.39441664284311</v>
      </c>
      <c r="Q148" s="122">
        <v>644.18716475710357</v>
      </c>
      <c r="R148" s="122">
        <v>652.78356739397793</v>
      </c>
      <c r="S148" s="122">
        <v>692.65652031320712</v>
      </c>
      <c r="T148" s="122">
        <v>688.00835846716882</v>
      </c>
      <c r="U148" s="122">
        <v>697.20735850058998</v>
      </c>
      <c r="V148" s="122">
        <v>679.41628019612062</v>
      </c>
      <c r="W148" s="122">
        <v>648.71875209736447</v>
      </c>
      <c r="DA148" s="130" t="s">
        <v>1819</v>
      </c>
    </row>
    <row r="149" spans="1:105" ht="12" customHeight="1" x14ac:dyDescent="0.25">
      <c r="A149" s="97" t="s">
        <v>132</v>
      </c>
      <c r="B149" s="98">
        <v>24.710830958202472</v>
      </c>
      <c r="C149" s="98">
        <v>26.185519758895378</v>
      </c>
      <c r="D149" s="98">
        <v>47.571255571794318</v>
      </c>
      <c r="E149" s="98">
        <v>57.304217872090341</v>
      </c>
      <c r="F149" s="98">
        <v>64.682020670002586</v>
      </c>
      <c r="G149" s="98">
        <v>81.045604089910753</v>
      </c>
      <c r="H149" s="98">
        <v>105.98091266718981</v>
      </c>
      <c r="I149" s="98">
        <v>105.65586966175145</v>
      </c>
      <c r="J149" s="98">
        <v>115.2052413848829</v>
      </c>
      <c r="K149" s="98">
        <v>117.20586505482031</v>
      </c>
      <c r="L149" s="98">
        <v>132.63360930525826</v>
      </c>
      <c r="M149" s="98">
        <v>154.82200859070542</v>
      </c>
      <c r="N149" s="98">
        <v>156.42446168489704</v>
      </c>
      <c r="O149" s="98">
        <v>158.14655718746741</v>
      </c>
      <c r="P149" s="98">
        <v>170.02720192098317</v>
      </c>
      <c r="Q149" s="98">
        <v>164.8249314396071</v>
      </c>
      <c r="R149" s="98">
        <v>160.76704140992203</v>
      </c>
      <c r="S149" s="98">
        <v>179.5044152214985</v>
      </c>
      <c r="T149" s="98">
        <v>169.42037241640787</v>
      </c>
      <c r="U149" s="98">
        <v>172.91810729270418</v>
      </c>
      <c r="V149" s="98">
        <v>169.55809785278211</v>
      </c>
      <c r="W149" s="98">
        <v>190.07513375950938</v>
      </c>
      <c r="DA149" s="63" t="s">
        <v>1820</v>
      </c>
    </row>
    <row r="150" spans="1:105" ht="12" customHeight="1" x14ac:dyDescent="0.25">
      <c r="A150" s="97" t="s">
        <v>131</v>
      </c>
      <c r="B150" s="98">
        <v>4.3955229712197147E-3</v>
      </c>
      <c r="C150" s="98">
        <v>4.4960593859979308E-3</v>
      </c>
      <c r="D150" s="98">
        <v>1.0648095535332157E-2</v>
      </c>
      <c r="E150" s="98">
        <v>1.4899966067335353E-2</v>
      </c>
      <c r="F150" s="98">
        <v>1.5982749853112897E-2</v>
      </c>
      <c r="G150" s="98">
        <v>3.1513234432094674E-2</v>
      </c>
      <c r="H150" s="98">
        <v>5.758731178956538E-2</v>
      </c>
      <c r="I150" s="98">
        <v>8.4739125400203771E-2</v>
      </c>
      <c r="J150" s="98">
        <v>0.12820135175442457</v>
      </c>
      <c r="K150" s="98">
        <v>0.16163926310034166</v>
      </c>
      <c r="L150" s="98">
        <v>0.2731027539192824</v>
      </c>
      <c r="M150" s="98">
        <v>0.33764999420848824</v>
      </c>
      <c r="N150" s="98">
        <v>0.40400996772969205</v>
      </c>
      <c r="O150" s="98">
        <v>0.47300884760912626</v>
      </c>
      <c r="P150" s="98">
        <v>0.60662986091663285</v>
      </c>
      <c r="Q150" s="98">
        <v>0.61036157371329791</v>
      </c>
      <c r="R150" s="98">
        <v>0.60997644433421128</v>
      </c>
      <c r="S150" s="98">
        <v>0.78728387344818551</v>
      </c>
      <c r="T150" s="98">
        <v>0.73145182909078965</v>
      </c>
      <c r="U150" s="98">
        <v>0.78397819597778884</v>
      </c>
      <c r="V150" s="98">
        <v>0.82667736364459943</v>
      </c>
      <c r="W150" s="98">
        <v>1.3480895970971578</v>
      </c>
      <c r="DA150" s="63" t="s">
        <v>1821</v>
      </c>
    </row>
    <row r="151" spans="1:105" ht="12" customHeight="1" x14ac:dyDescent="0.25">
      <c r="A151" s="100" t="s">
        <v>204</v>
      </c>
      <c r="B151" s="101">
        <v>7.9189979378956315E-4</v>
      </c>
      <c r="C151" s="101">
        <v>7.0269448673028728E-4</v>
      </c>
      <c r="D151" s="101">
        <v>1.9590390977098394E-3</v>
      </c>
      <c r="E151" s="101">
        <v>2.2962420029065114E-3</v>
      </c>
      <c r="F151" s="101">
        <v>3.0794489752718089E-3</v>
      </c>
      <c r="G151" s="101">
        <v>5.1793592058551911E-3</v>
      </c>
      <c r="H151" s="101">
        <v>9.6391304206595498E-3</v>
      </c>
      <c r="I151" s="101">
        <v>1.4250738333987547E-2</v>
      </c>
      <c r="J151" s="101">
        <v>2.7198766867081798E-2</v>
      </c>
      <c r="K151" s="101">
        <v>2.8794426133868636E-2</v>
      </c>
      <c r="L151" s="101">
        <v>4.5059992817986984E-2</v>
      </c>
      <c r="M151" s="101">
        <v>6.5721581692733747E-2</v>
      </c>
      <c r="N151" s="101">
        <v>6.0981209589283977E-2</v>
      </c>
      <c r="O151" s="101">
        <v>7.0697864201181473E-2</v>
      </c>
      <c r="P151" s="101">
        <v>0.13553509939308128</v>
      </c>
      <c r="Q151" s="101">
        <v>9.8527707143391541E-2</v>
      </c>
      <c r="R151" s="101">
        <v>9.4550339475093767E-2</v>
      </c>
      <c r="S151" s="101">
        <v>0.13163368535877287</v>
      </c>
      <c r="T151" s="101">
        <v>0.11049620472326788</v>
      </c>
      <c r="U151" s="101">
        <v>0.13402666439112002</v>
      </c>
      <c r="V151" s="101">
        <v>0.13089749089243433</v>
      </c>
      <c r="W151" s="101">
        <v>0.26582592287761786</v>
      </c>
      <c r="DA151" s="131" t="s">
        <v>1822</v>
      </c>
    </row>
    <row r="152" spans="1:105" ht="12" customHeight="1" x14ac:dyDescent="0.25">
      <c r="A152" s="103" t="s">
        <v>52</v>
      </c>
      <c r="B152" s="104">
        <v>3.603623177430152E-3</v>
      </c>
      <c r="C152" s="104">
        <v>3.7933648992676434E-3</v>
      </c>
      <c r="D152" s="104">
        <v>8.6890564376223174E-3</v>
      </c>
      <c r="E152" s="104">
        <v>1.2603724064428843E-2</v>
      </c>
      <c r="F152" s="104">
        <v>1.2903300877841089E-2</v>
      </c>
      <c r="G152" s="104">
        <v>2.6333875226239482E-2</v>
      </c>
      <c r="H152" s="104">
        <v>4.7948181368905829E-2</v>
      </c>
      <c r="I152" s="104">
        <v>7.0488387066216227E-2</v>
      </c>
      <c r="J152" s="104">
        <v>0.10100258488734278</v>
      </c>
      <c r="K152" s="104">
        <v>0.13284483696647301</v>
      </c>
      <c r="L152" s="104">
        <v>0.2280427611012954</v>
      </c>
      <c r="M152" s="104">
        <v>0.2719284125157545</v>
      </c>
      <c r="N152" s="104">
        <v>0.34302875814040806</v>
      </c>
      <c r="O152" s="104">
        <v>0.4023109834079448</v>
      </c>
      <c r="P152" s="104">
        <v>0.47109476152355156</v>
      </c>
      <c r="Q152" s="104">
        <v>0.51183386656990637</v>
      </c>
      <c r="R152" s="104">
        <v>0.51542610485911755</v>
      </c>
      <c r="S152" s="104">
        <v>0.65565018808941267</v>
      </c>
      <c r="T152" s="104">
        <v>0.62095562436752183</v>
      </c>
      <c r="U152" s="104">
        <v>0.64995153158666885</v>
      </c>
      <c r="V152" s="104">
        <v>0.69577987275216513</v>
      </c>
      <c r="W152" s="104">
        <v>1.08226367421954</v>
      </c>
      <c r="DA152" s="132" t="s">
        <v>1823</v>
      </c>
    </row>
    <row r="153" spans="1:105" ht="12" customHeight="1" x14ac:dyDescent="0.25">
      <c r="A153" s="106" t="s">
        <v>124</v>
      </c>
      <c r="B153" s="101">
        <v>57.790169366917226</v>
      </c>
      <c r="C153" s="101">
        <v>66.042448829015413</v>
      </c>
      <c r="D153" s="101">
        <v>79.178276186829692</v>
      </c>
      <c r="E153" s="101">
        <v>90.48526522174393</v>
      </c>
      <c r="F153" s="101">
        <v>108.93925960675323</v>
      </c>
      <c r="G153" s="101">
        <v>108.43047780671742</v>
      </c>
      <c r="H153" s="101">
        <v>113.99740555279116</v>
      </c>
      <c r="I153" s="101">
        <v>104.73939722883289</v>
      </c>
      <c r="J153" s="101">
        <v>99.467838148178856</v>
      </c>
      <c r="K153" s="101">
        <v>100.33904228311779</v>
      </c>
      <c r="L153" s="101">
        <v>108.51790325002153</v>
      </c>
      <c r="M153" s="101">
        <v>121.09901307060161</v>
      </c>
      <c r="N153" s="101">
        <v>108.41830897763877</v>
      </c>
      <c r="O153" s="101">
        <v>98.715114035088618</v>
      </c>
      <c r="P153" s="101">
        <v>86.487632044653523</v>
      </c>
      <c r="Q153" s="101">
        <v>89.086448647915105</v>
      </c>
      <c r="R153" s="101">
        <v>95.611321192440045</v>
      </c>
      <c r="S153" s="101">
        <v>105.79525755265232</v>
      </c>
      <c r="T153" s="101">
        <v>112.55115908860604</v>
      </c>
      <c r="U153" s="101">
        <v>112.46370154017504</v>
      </c>
      <c r="V153" s="101">
        <v>113.70415987601935</v>
      </c>
      <c r="W153" s="101">
        <v>109.44782535562908</v>
      </c>
      <c r="DA153" s="131" t="s">
        <v>1824</v>
      </c>
    </row>
    <row r="154" spans="1:105" ht="12" customHeight="1" x14ac:dyDescent="0.25">
      <c r="A154" s="107" t="s">
        <v>123</v>
      </c>
      <c r="B154" s="104">
        <v>1.0315230617460891E-2</v>
      </c>
      <c r="C154" s="104">
        <v>1.4081745762322146E-2</v>
      </c>
      <c r="D154" s="104">
        <v>1.7471924597991649E-2</v>
      </c>
      <c r="E154" s="104">
        <v>2.4464079024689375E-2</v>
      </c>
      <c r="F154" s="104">
        <v>3.3664155997809017E-2</v>
      </c>
      <c r="G154" s="104">
        <v>4.7383196545830855E-2</v>
      </c>
      <c r="H154" s="104">
        <v>6.091351254479134E-2</v>
      </c>
      <c r="I154" s="104">
        <v>8.827147580571805E-2</v>
      </c>
      <c r="J154" s="104">
        <v>0.10992003290716605</v>
      </c>
      <c r="K154" s="104">
        <v>0.14221642245588573</v>
      </c>
      <c r="L154" s="104">
        <v>0.22888212910462968</v>
      </c>
      <c r="M154" s="104">
        <v>0.27503420008528257</v>
      </c>
      <c r="N154" s="104">
        <v>0.28264496658782196</v>
      </c>
      <c r="O154" s="104">
        <v>0.30128257125198138</v>
      </c>
      <c r="P154" s="104">
        <v>0.2841521346616413</v>
      </c>
      <c r="Q154" s="104">
        <v>0.32736890136238134</v>
      </c>
      <c r="R154" s="104">
        <v>0.37984806277915467</v>
      </c>
      <c r="S154" s="104">
        <v>0.45478201317543815</v>
      </c>
      <c r="T154" s="104">
        <v>0.50502853613904031</v>
      </c>
      <c r="U154" s="104">
        <v>0.51469066281875953</v>
      </c>
      <c r="V154" s="104">
        <v>0.57524217573995418</v>
      </c>
      <c r="W154" s="104">
        <v>0.70638622622881309</v>
      </c>
      <c r="DA154" s="132" t="s">
        <v>1825</v>
      </c>
    </row>
    <row r="155" spans="1:105" ht="12" customHeight="1" x14ac:dyDescent="0.25">
      <c r="A155" s="108" t="s">
        <v>50</v>
      </c>
      <c r="B155" s="98">
        <v>1.8584165666903059E-3</v>
      </c>
      <c r="C155" s="98">
        <v>2.2024327259559532E-3</v>
      </c>
      <c r="D155" s="98">
        <v>3.2133547819949092E-3</v>
      </c>
      <c r="E155" s="98">
        <v>3.7689161025312437E-3</v>
      </c>
      <c r="F155" s="98">
        <v>6.494055809460407E-3</v>
      </c>
      <c r="G155" s="98">
        <v>7.7962790102498077E-3</v>
      </c>
      <c r="H155" s="98">
        <v>1.0179502312722234E-2</v>
      </c>
      <c r="I155" s="98">
        <v>1.4829226774024745E-2</v>
      </c>
      <c r="J155" s="98">
        <v>2.3274832097063689E-2</v>
      </c>
      <c r="K155" s="98">
        <v>2.533757927758629E-2</v>
      </c>
      <c r="L155" s="98">
        <v>3.7792852469244395E-2</v>
      </c>
      <c r="M155" s="98">
        <v>5.3600310541860152E-2</v>
      </c>
      <c r="N155" s="98">
        <v>4.2679883108956353E-2</v>
      </c>
      <c r="O155" s="98">
        <v>4.5073577639807232E-2</v>
      </c>
      <c r="P155" s="98">
        <v>6.3139090721550717E-2</v>
      </c>
      <c r="Q155" s="98">
        <v>5.2669682006019736E-2</v>
      </c>
      <c r="R155" s="98">
        <v>5.9074273292877177E-2</v>
      </c>
      <c r="S155" s="98">
        <v>7.5644602260926119E-2</v>
      </c>
      <c r="T155" s="98">
        <v>7.6552032963521408E-2</v>
      </c>
      <c r="U155" s="98">
        <v>8.805601063258639E-2</v>
      </c>
      <c r="V155" s="98">
        <v>9.1570843224232701E-2</v>
      </c>
      <c r="W155" s="98">
        <v>0.13855350759410293</v>
      </c>
      <c r="DA155" s="63" t="s">
        <v>1826</v>
      </c>
    </row>
    <row r="156" spans="1:105" ht="12" customHeight="1" x14ac:dyDescent="0.25">
      <c r="A156" s="108" t="s">
        <v>52</v>
      </c>
      <c r="B156" s="98">
        <v>8.4568140507705857E-3</v>
      </c>
      <c r="C156" s="98">
        <v>1.1879313036366192E-2</v>
      </c>
      <c r="D156" s="98">
        <v>1.4258569815996741E-2</v>
      </c>
      <c r="E156" s="98">
        <v>2.0695162922158131E-2</v>
      </c>
      <c r="F156" s="98">
        <v>2.717010018834861E-2</v>
      </c>
      <c r="G156" s="98">
        <v>3.9586917535581051E-2</v>
      </c>
      <c r="H156" s="98">
        <v>5.0734010232069103E-2</v>
      </c>
      <c r="I156" s="98">
        <v>7.3442249031693302E-2</v>
      </c>
      <c r="J156" s="98">
        <v>8.6645200810102366E-2</v>
      </c>
      <c r="K156" s="98">
        <v>0.11687884317829944</v>
      </c>
      <c r="L156" s="98">
        <v>0.1910892766353853</v>
      </c>
      <c r="M156" s="98">
        <v>0.22143388954342244</v>
      </c>
      <c r="N156" s="98">
        <v>0.23996508347886561</v>
      </c>
      <c r="O156" s="98">
        <v>0.25620899361217414</v>
      </c>
      <c r="P156" s="98">
        <v>0.22101304394009058</v>
      </c>
      <c r="Q156" s="98">
        <v>0.2746992193563616</v>
      </c>
      <c r="R156" s="98">
        <v>0.32077378948627749</v>
      </c>
      <c r="S156" s="98">
        <v>0.37913741091451203</v>
      </c>
      <c r="T156" s="98">
        <v>0.42847650317551889</v>
      </c>
      <c r="U156" s="98">
        <v>0.42663465218617319</v>
      </c>
      <c r="V156" s="98">
        <v>0.48367133251572147</v>
      </c>
      <c r="W156" s="98">
        <v>0.56783271863471019</v>
      </c>
      <c r="DA156" s="63" t="s">
        <v>1827</v>
      </c>
    </row>
    <row r="157" spans="1:105" ht="12" customHeight="1" x14ac:dyDescent="0.25">
      <c r="A157" s="106" t="s">
        <v>122</v>
      </c>
      <c r="B157" s="101">
        <v>56.000058499332923</v>
      </c>
      <c r="C157" s="101">
        <v>68.328229635322884</v>
      </c>
      <c r="D157" s="101">
        <v>113.22810141264333</v>
      </c>
      <c r="E157" s="101">
        <v>132.0188519990881</v>
      </c>
      <c r="F157" s="101">
        <v>148.65816774019143</v>
      </c>
      <c r="G157" s="101">
        <v>201.41722859296152</v>
      </c>
      <c r="H157" s="101">
        <v>280.19777043932191</v>
      </c>
      <c r="I157" s="101">
        <v>353.96131420251828</v>
      </c>
      <c r="J157" s="101">
        <v>349.81751569614551</v>
      </c>
      <c r="K157" s="101">
        <v>334.62022497620239</v>
      </c>
      <c r="L157" s="101">
        <v>331.25435353511853</v>
      </c>
      <c r="M157" s="101">
        <v>336.26314513947273</v>
      </c>
      <c r="N157" s="101">
        <v>301.99759247811437</v>
      </c>
      <c r="O157" s="101">
        <v>277.86505112087002</v>
      </c>
      <c r="P157" s="101">
        <v>278.24742889201104</v>
      </c>
      <c r="Q157" s="101">
        <v>273.40887799076768</v>
      </c>
      <c r="R157" s="101">
        <v>272.67334303350634</v>
      </c>
      <c r="S157" s="101">
        <v>273.88859534443935</v>
      </c>
      <c r="T157" s="101">
        <v>271.70963513861733</v>
      </c>
      <c r="U157" s="101">
        <v>271.36259761372872</v>
      </c>
      <c r="V157" s="101">
        <v>252.90485884047675</v>
      </c>
      <c r="W157" s="101">
        <v>199.43681776722411</v>
      </c>
      <c r="DA157" s="131" t="s">
        <v>1828</v>
      </c>
    </row>
    <row r="158" spans="1:105" ht="12" customHeight="1" x14ac:dyDescent="0.25">
      <c r="A158" s="107" t="s">
        <v>121</v>
      </c>
      <c r="B158" s="104">
        <v>1.0124983867312369</v>
      </c>
      <c r="C158" s="104">
        <v>1.464287169829491</v>
      </c>
      <c r="D158" s="104">
        <v>2.8740840579053892</v>
      </c>
      <c r="E158" s="104">
        <v>3.7680017551508489</v>
      </c>
      <c r="F158" s="104">
        <v>4.4189180873716349</v>
      </c>
      <c r="G158" s="104">
        <v>10.760354919564493</v>
      </c>
      <c r="H158" s="104">
        <v>17.22939630872489</v>
      </c>
      <c r="I158" s="104">
        <v>34.6378728881649</v>
      </c>
      <c r="J158" s="104">
        <v>44.466672184667416</v>
      </c>
      <c r="K158" s="104">
        <v>51.502292071603392</v>
      </c>
      <c r="L158" s="104">
        <v>73.512092209597398</v>
      </c>
      <c r="M158" s="104">
        <v>77.372355584256368</v>
      </c>
      <c r="N158" s="104">
        <v>77.686079497742398</v>
      </c>
      <c r="O158" s="104">
        <v>86.808958811362743</v>
      </c>
      <c r="P158" s="104">
        <v>116.74137178961713</v>
      </c>
      <c r="Q158" s="104">
        <v>115.92917620373811</v>
      </c>
      <c r="R158" s="104">
        <v>122.74203725099608</v>
      </c>
      <c r="S158" s="104">
        <v>132.22618630799334</v>
      </c>
      <c r="T158" s="104">
        <v>133.09071145830777</v>
      </c>
      <c r="U158" s="104">
        <v>139.16428319518545</v>
      </c>
      <c r="V158" s="104">
        <v>141.8472440874578</v>
      </c>
      <c r="W158" s="104">
        <v>147.70449939167597</v>
      </c>
      <c r="DA158" s="132" t="s">
        <v>1829</v>
      </c>
    </row>
    <row r="159" spans="1:105" ht="12" customHeight="1" x14ac:dyDescent="0.25">
      <c r="A159" s="108" t="s">
        <v>53</v>
      </c>
      <c r="B159" s="98">
        <v>0.18243613907275805</v>
      </c>
      <c r="C159" s="98">
        <v>0.22889196109953669</v>
      </c>
      <c r="D159" s="98">
        <v>0.52878375585969462</v>
      </c>
      <c r="E159" s="98">
        <v>0.58011063467951474</v>
      </c>
      <c r="F159" s="98">
        <v>0.8520644984557475</v>
      </c>
      <c r="G159" s="98">
        <v>1.7687813045361149</v>
      </c>
      <c r="H159" s="98">
        <v>2.8773020409768382</v>
      </c>
      <c r="I159" s="98">
        <v>5.8230699135570019</v>
      </c>
      <c r="J159" s="98">
        <v>9.4562405624036909</v>
      </c>
      <c r="K159" s="98">
        <v>9.1879001375422877</v>
      </c>
      <c r="L159" s="98">
        <v>12.11443814046403</v>
      </c>
      <c r="M159" s="98">
        <v>15.078006685091838</v>
      </c>
      <c r="N159" s="98">
        <v>11.666565300577703</v>
      </c>
      <c r="O159" s="98">
        <v>12.83028084495246</v>
      </c>
      <c r="P159" s="98">
        <v>26.221688350884609</v>
      </c>
      <c r="Q159" s="98">
        <v>18.664834638523217</v>
      </c>
      <c r="R159" s="98">
        <v>19.027356984541633</v>
      </c>
      <c r="S159" s="98">
        <v>21.972831538040982</v>
      </c>
      <c r="T159" s="98">
        <v>19.968144927146788</v>
      </c>
      <c r="U159" s="98">
        <v>23.850986073791681</v>
      </c>
      <c r="V159" s="98">
        <v>22.471530335112174</v>
      </c>
      <c r="W159" s="98">
        <v>29.161040151276559</v>
      </c>
      <c r="DA159" s="63" t="s">
        <v>1830</v>
      </c>
    </row>
    <row r="160" spans="1:105" ht="12" customHeight="1" x14ac:dyDescent="0.25">
      <c r="A160" s="108" t="s">
        <v>52</v>
      </c>
      <c r="B160" s="98">
        <v>0.8300622476584788</v>
      </c>
      <c r="C160" s="98">
        <v>1.2353952087299542</v>
      </c>
      <c r="D160" s="98">
        <v>2.3453003020456946</v>
      </c>
      <c r="E160" s="98">
        <v>3.1878911204713343</v>
      </c>
      <c r="F160" s="98">
        <v>3.5668535889158877</v>
      </c>
      <c r="G160" s="98">
        <v>8.9915736150283792</v>
      </c>
      <c r="H160" s="98">
        <v>14.352094267748052</v>
      </c>
      <c r="I160" s="98">
        <v>28.814802974607897</v>
      </c>
      <c r="J160" s="98">
        <v>35.010431622263724</v>
      </c>
      <c r="K160" s="98">
        <v>42.314391934061106</v>
      </c>
      <c r="L160" s="98">
        <v>61.397654069133367</v>
      </c>
      <c r="M160" s="98">
        <v>62.294348899164532</v>
      </c>
      <c r="N160" s="98">
        <v>66.019514197164696</v>
      </c>
      <c r="O160" s="98">
        <v>73.978677966410288</v>
      </c>
      <c r="P160" s="98">
        <v>90.519683438732528</v>
      </c>
      <c r="Q160" s="98">
        <v>97.264341565214892</v>
      </c>
      <c r="R160" s="98">
        <v>103.71468026645444</v>
      </c>
      <c r="S160" s="98">
        <v>110.25335476995237</v>
      </c>
      <c r="T160" s="98">
        <v>113.12256653116098</v>
      </c>
      <c r="U160" s="98">
        <v>115.31329712139376</v>
      </c>
      <c r="V160" s="98">
        <v>119.37571375234562</v>
      </c>
      <c r="W160" s="98">
        <v>118.54345924039941</v>
      </c>
      <c r="DA160" s="63" t="s">
        <v>1831</v>
      </c>
    </row>
    <row r="161" spans="1:105" ht="12" customHeight="1" x14ac:dyDescent="0.25">
      <c r="A161" s="121" t="s">
        <v>54</v>
      </c>
      <c r="B161" s="122">
        <v>73.107077760500317</v>
      </c>
      <c r="C161" s="122">
        <v>88.871787354542619</v>
      </c>
      <c r="D161" s="122">
        <v>128.2359492478258</v>
      </c>
      <c r="E161" s="122">
        <v>145.37734785114844</v>
      </c>
      <c r="F161" s="122">
        <v>181.47046898385176</v>
      </c>
      <c r="G161" s="122">
        <v>201.16461485795475</v>
      </c>
      <c r="H161" s="122">
        <v>266.18675716810583</v>
      </c>
      <c r="I161" s="122">
        <v>307.50295391182749</v>
      </c>
      <c r="J161" s="122">
        <v>291.87486348345374</v>
      </c>
      <c r="K161" s="122">
        <v>289.60492085390683</v>
      </c>
      <c r="L161" s="122">
        <v>279.90891313560945</v>
      </c>
      <c r="M161" s="122">
        <v>268.88579669233803</v>
      </c>
      <c r="N161" s="122">
        <v>232.49661610953518</v>
      </c>
      <c r="O161" s="122">
        <v>250.32580333349838</v>
      </c>
      <c r="P161" s="122">
        <v>239.83270908415426</v>
      </c>
      <c r="Q161" s="122">
        <v>249.55727925743096</v>
      </c>
      <c r="R161" s="122">
        <v>252.85308444771169</v>
      </c>
      <c r="S161" s="122">
        <v>297.08099070415312</v>
      </c>
      <c r="T161" s="122">
        <v>300.13599300116221</v>
      </c>
      <c r="U161" s="122">
        <v>304.86231011611545</v>
      </c>
      <c r="V161" s="122">
        <v>315.60596863717058</v>
      </c>
      <c r="W161" s="122">
        <v>315.15786782291821</v>
      </c>
      <c r="DA161" s="130" t="s">
        <v>1832</v>
      </c>
    </row>
    <row r="162" spans="1:105" ht="12" customHeight="1" x14ac:dyDescent="0.25">
      <c r="A162" s="97" t="s">
        <v>207</v>
      </c>
      <c r="B162" s="98">
        <v>5.8783637686930481</v>
      </c>
      <c r="C162" s="98">
        <v>6.9716112132299113</v>
      </c>
      <c r="D162" s="98">
        <v>9.8142353696821587</v>
      </c>
      <c r="E162" s="98">
        <v>10.009349919809159</v>
      </c>
      <c r="F162" s="98">
        <v>12.540623171041943</v>
      </c>
      <c r="G162" s="98">
        <v>15.821059236912243</v>
      </c>
      <c r="H162" s="98">
        <v>20.365390437512094</v>
      </c>
      <c r="I162" s="98">
        <v>27.856622919202611</v>
      </c>
      <c r="J162" s="98">
        <v>27.746562461766999</v>
      </c>
      <c r="K162" s="98">
        <v>29.704370394010052</v>
      </c>
      <c r="L162" s="98">
        <v>32.218693538786646</v>
      </c>
      <c r="M162" s="98">
        <v>25.752386678980024</v>
      </c>
      <c r="N162" s="98">
        <v>24.419532550721524</v>
      </c>
      <c r="O162" s="98">
        <v>27.612561224424997</v>
      </c>
      <c r="P162" s="98">
        <v>29.922146637808567</v>
      </c>
      <c r="Q162" s="98">
        <v>30.023935800641432</v>
      </c>
      <c r="R162" s="98">
        <v>28.976626625212457</v>
      </c>
      <c r="S162" s="98">
        <v>31.765459240357444</v>
      </c>
      <c r="T162" s="98">
        <v>29.360547089277457</v>
      </c>
      <c r="U162" s="98">
        <v>29.331310504314626</v>
      </c>
      <c r="V162" s="98">
        <v>28.228235516364499</v>
      </c>
      <c r="W162" s="98">
        <v>30.858946086984421</v>
      </c>
      <c r="DA162" s="63" t="s">
        <v>1833</v>
      </c>
    </row>
    <row r="163" spans="1:105" ht="12" customHeight="1" x14ac:dyDescent="0.25">
      <c r="A163" s="97" t="s">
        <v>50</v>
      </c>
      <c r="B163" s="98">
        <v>27.560709249724201</v>
      </c>
      <c r="C163" s="98">
        <v>30.355292402091703</v>
      </c>
      <c r="D163" s="98">
        <v>43.227954094636701</v>
      </c>
      <c r="E163" s="98">
        <v>54.11387551933457</v>
      </c>
      <c r="F163" s="98">
        <v>63.877515670697974</v>
      </c>
      <c r="G163" s="98">
        <v>71.034060514138773</v>
      </c>
      <c r="H163" s="98">
        <v>81.111899962649957</v>
      </c>
      <c r="I163" s="98">
        <v>86.615444588852043</v>
      </c>
      <c r="J163" s="98">
        <v>92.541788647877368</v>
      </c>
      <c r="K163" s="98">
        <v>88.987176525477338</v>
      </c>
      <c r="L163" s="98">
        <v>87.858238229207259</v>
      </c>
      <c r="M163" s="98">
        <v>87.838614432333003</v>
      </c>
      <c r="N163" s="98">
        <v>76.413627912581333</v>
      </c>
      <c r="O163" s="98">
        <v>75.843420263608877</v>
      </c>
      <c r="P163" s="98">
        <v>83.029866842960104</v>
      </c>
      <c r="Q163" s="98">
        <v>78.419672709541729</v>
      </c>
      <c r="R163" s="98">
        <v>81.63542107756129</v>
      </c>
      <c r="S163" s="98">
        <v>87.555844301288289</v>
      </c>
      <c r="T163" s="98">
        <v>90.354317373234181</v>
      </c>
      <c r="U163" s="98">
        <v>89.757817186815288</v>
      </c>
      <c r="V163" s="98">
        <v>91.259472555765157</v>
      </c>
      <c r="W163" s="98">
        <v>88.677828978366961</v>
      </c>
      <c r="DA163" s="63" t="s">
        <v>1834</v>
      </c>
    </row>
    <row r="164" spans="1:105" ht="12" customHeight="1" x14ac:dyDescent="0.25">
      <c r="A164" s="109" t="s">
        <v>120</v>
      </c>
      <c r="B164" s="33">
        <v>39.66800474208307</v>
      </c>
      <c r="C164" s="33">
        <v>51.544883739221</v>
      </c>
      <c r="D164" s="33">
        <v>75.193759783506934</v>
      </c>
      <c r="E164" s="33">
        <v>81.254122412004719</v>
      </c>
      <c r="F164" s="33">
        <v>105.05233014211184</v>
      </c>
      <c r="G164" s="33">
        <v>114.30949510690373</v>
      </c>
      <c r="H164" s="33">
        <v>164.70946676794381</v>
      </c>
      <c r="I164" s="33">
        <v>193.03088640377285</v>
      </c>
      <c r="J164" s="33">
        <v>171.58651237380934</v>
      </c>
      <c r="K164" s="33">
        <v>170.91337393441947</v>
      </c>
      <c r="L164" s="33">
        <v>159.83198136761555</v>
      </c>
      <c r="M164" s="33">
        <v>155.294795581025</v>
      </c>
      <c r="N164" s="33">
        <v>131.66345564623231</v>
      </c>
      <c r="O164" s="33">
        <v>146.86982184546451</v>
      </c>
      <c r="P164" s="33">
        <v>126.88069560338559</v>
      </c>
      <c r="Q164" s="33">
        <v>141.1136707472478</v>
      </c>
      <c r="R164" s="33">
        <v>142.24103674493793</v>
      </c>
      <c r="S164" s="33">
        <v>177.75968716250742</v>
      </c>
      <c r="T164" s="33">
        <v>180.42112853865055</v>
      </c>
      <c r="U164" s="33">
        <v>185.77318242498555</v>
      </c>
      <c r="V164" s="33">
        <v>196.11826056504091</v>
      </c>
      <c r="W164" s="33">
        <v>195.6210927575668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0.48447068342199928</v>
      </c>
      <c r="C166" s="119">
        <f t="shared" si="32"/>
        <v>0.50900088617573025</v>
      </c>
      <c r="D166" s="119">
        <f t="shared" si="32"/>
        <v>0.53379656450226154</v>
      </c>
      <c r="E166" s="119">
        <f t="shared" si="32"/>
        <v>0.55385137969250575</v>
      </c>
      <c r="F166" s="119">
        <f t="shared" si="32"/>
        <v>0.57158429403554045</v>
      </c>
      <c r="G166" s="119">
        <f t="shared" si="32"/>
        <v>0.57840751511357658</v>
      </c>
      <c r="H166" s="119">
        <f t="shared" si="32"/>
        <v>0.60086003537933053</v>
      </c>
      <c r="I166" s="119">
        <f t="shared" si="32"/>
        <v>0.61083340010106557</v>
      </c>
      <c r="J166" s="119">
        <f t="shared" si="32"/>
        <v>0.61659974481714397</v>
      </c>
      <c r="K166" s="119">
        <f t="shared" si="32"/>
        <v>0.62227698717544477</v>
      </c>
      <c r="L166" s="119">
        <f t="shared" si="32"/>
        <v>0.62573182865799337</v>
      </c>
      <c r="M166" s="119">
        <f t="shared" si="32"/>
        <v>0.64400845576907673</v>
      </c>
      <c r="N166" s="119">
        <f t="shared" si="32"/>
        <v>0.64742397048895717</v>
      </c>
      <c r="O166" s="119">
        <f t="shared" si="32"/>
        <v>0.64667709388289119</v>
      </c>
      <c r="P166" s="119">
        <f t="shared" si="32"/>
        <v>0.65370354969614131</v>
      </c>
      <c r="Q166" s="119">
        <f t="shared" si="32"/>
        <v>0.66961791368654977</v>
      </c>
      <c r="R166" s="119">
        <f t="shared" ref="R166:V166" si="33">IF(R142=0,"",R142/R118)</f>
        <v>0.67489639529605949</v>
      </c>
      <c r="S166" s="119">
        <f t="shared" si="33"/>
        <v>0.69642129065451019</v>
      </c>
      <c r="T166" s="119">
        <f t="shared" si="33"/>
        <v>0.70860871228074229</v>
      </c>
      <c r="U166" s="119">
        <f t="shared" si="33"/>
        <v>0.72972356742134237</v>
      </c>
      <c r="V166" s="119">
        <f t="shared" si="33"/>
        <v>0.73957980594332073</v>
      </c>
      <c r="W166" s="119">
        <f t="shared" ref="W166" si="34">IF(W142=0,"",W142/W118)</f>
        <v>0.75623198221655519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0.44587452441308395</v>
      </c>
      <c r="C167" s="124">
        <f t="shared" si="35"/>
        <v>0.46793185395744508</v>
      </c>
      <c r="D167" s="124">
        <f t="shared" si="35"/>
        <v>0.50019471778328572</v>
      </c>
      <c r="E167" s="124">
        <f t="shared" si="35"/>
        <v>0.5185669804606442</v>
      </c>
      <c r="F167" s="124">
        <f t="shared" si="35"/>
        <v>0.53024608961972308</v>
      </c>
      <c r="G167" s="124">
        <f t="shared" si="35"/>
        <v>0.55043734259798749</v>
      </c>
      <c r="H167" s="124">
        <f t="shared" si="35"/>
        <v>0.56842669366498766</v>
      </c>
      <c r="I167" s="124">
        <f t="shared" si="35"/>
        <v>0.58342959158005325</v>
      </c>
      <c r="J167" s="124">
        <f t="shared" si="35"/>
        <v>0.58941313430104203</v>
      </c>
      <c r="K167" s="124">
        <f t="shared" si="35"/>
        <v>0.59432287788912386</v>
      </c>
      <c r="L167" s="124">
        <f t="shared" si="35"/>
        <v>0.60028633503210893</v>
      </c>
      <c r="M167" s="124">
        <f t="shared" si="35"/>
        <v>0.60553422391104561</v>
      </c>
      <c r="N167" s="124">
        <f t="shared" si="35"/>
        <v>0.61217108330461101</v>
      </c>
      <c r="O167" s="124">
        <f t="shared" si="35"/>
        <v>0.62015475065297199</v>
      </c>
      <c r="P167" s="124">
        <f t="shared" si="35"/>
        <v>0.62780346172461965</v>
      </c>
      <c r="Q167" s="124">
        <f t="shared" si="35"/>
        <v>0.63523390012761283</v>
      </c>
      <c r="R167" s="124">
        <f t="shared" ref="R167:V167" si="36">IF(R143=0,"",R143/R119)</f>
        <v>0.64496881586852672</v>
      </c>
      <c r="S167" s="124">
        <f t="shared" si="36"/>
        <v>0.65888496738635349</v>
      </c>
      <c r="T167" s="124">
        <f t="shared" si="36"/>
        <v>0.67313234753578155</v>
      </c>
      <c r="U167" s="124">
        <f t="shared" si="36"/>
        <v>0.68773637031902279</v>
      </c>
      <c r="V167" s="124">
        <f t="shared" si="36"/>
        <v>0.70195705062021918</v>
      </c>
      <c r="W167" s="124">
        <f t="shared" ref="W167" si="37">IF(W143=0,"",W143/W119)</f>
        <v>0.71814558746812052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0.44333879774768165</v>
      </c>
      <c r="C168" s="111">
        <f t="shared" si="38"/>
        <v>0.46544474282010251</v>
      </c>
      <c r="D168" s="111">
        <f t="shared" si="38"/>
        <v>0.49772705645687471</v>
      </c>
      <c r="E168" s="111">
        <f t="shared" si="38"/>
        <v>0.51634069405975491</v>
      </c>
      <c r="F168" s="111">
        <f t="shared" si="38"/>
        <v>0.52789719124505519</v>
      </c>
      <c r="G168" s="111">
        <f t="shared" si="38"/>
        <v>0.54813602682358853</v>
      </c>
      <c r="H168" s="111">
        <f t="shared" si="38"/>
        <v>0.56621449792341205</v>
      </c>
      <c r="I168" s="111">
        <f t="shared" si="38"/>
        <v>0.58129588921431941</v>
      </c>
      <c r="J168" s="111">
        <f t="shared" si="38"/>
        <v>0.58738390495825932</v>
      </c>
      <c r="K168" s="111">
        <f t="shared" si="38"/>
        <v>0.59232877948704987</v>
      </c>
      <c r="L168" s="111">
        <f t="shared" si="38"/>
        <v>0.59824954429586785</v>
      </c>
      <c r="M168" s="111">
        <f t="shared" si="38"/>
        <v>0.60351740213397109</v>
      </c>
      <c r="N168" s="111">
        <f t="shared" si="38"/>
        <v>0.61028973424530075</v>
      </c>
      <c r="O168" s="111">
        <f t="shared" si="38"/>
        <v>0.61816932600628061</v>
      </c>
      <c r="P168" s="111">
        <f t="shared" si="38"/>
        <v>0.62578996984664792</v>
      </c>
      <c r="Q168" s="111">
        <f t="shared" si="38"/>
        <v>0.63342337705635698</v>
      </c>
      <c r="R168" s="111">
        <f t="shared" ref="R168:V168" si="39">IF(R144=0,"",R144/R120)</f>
        <v>0.64318654465201441</v>
      </c>
      <c r="S168" s="111">
        <f t="shared" si="39"/>
        <v>0.65715067580524755</v>
      </c>
      <c r="T168" s="111">
        <f t="shared" si="39"/>
        <v>0.67145373529939256</v>
      </c>
      <c r="U168" s="111">
        <f t="shared" si="39"/>
        <v>0.68608897664980528</v>
      </c>
      <c r="V168" s="111">
        <f t="shared" si="39"/>
        <v>0.70036143324181521</v>
      </c>
      <c r="W168" s="111">
        <f t="shared" ref="W168" si="40">IF(W144=0,"",W144/W120)</f>
        <v>0.71665526513891531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1.7961149824261566</v>
      </c>
      <c r="C170" s="124">
        <f t="shared" si="44"/>
        <v>1.950792384785484</v>
      </c>
      <c r="D170" s="124">
        <f t="shared" si="44"/>
        <v>2.1981273668581247</v>
      </c>
      <c r="E170" s="124">
        <f t="shared" si="44"/>
        <v>2.3322044989805302</v>
      </c>
      <c r="F170" s="124">
        <f t="shared" si="44"/>
        <v>2.3967859617685119</v>
      </c>
      <c r="G170" s="124">
        <f t="shared" si="44"/>
        <v>2.4669166631778232</v>
      </c>
      <c r="H170" s="124">
        <f t="shared" si="44"/>
        <v>2.5568047857699665</v>
      </c>
      <c r="I170" s="124">
        <f t="shared" si="44"/>
        <v>2.6299370670789832</v>
      </c>
      <c r="J170" s="124">
        <f t="shared" si="44"/>
        <v>2.6799803449313355</v>
      </c>
      <c r="K170" s="124">
        <f t="shared" si="44"/>
        <v>2.7099434434296126</v>
      </c>
      <c r="L170" s="124">
        <f t="shared" si="44"/>
        <v>2.7558611273605131</v>
      </c>
      <c r="M170" s="124">
        <f t="shared" si="44"/>
        <v>2.8153011560846375</v>
      </c>
      <c r="N170" s="124">
        <f t="shared" si="44"/>
        <v>2.8705467158918649</v>
      </c>
      <c r="O170" s="124">
        <f t="shared" si="44"/>
        <v>2.9830262980680193</v>
      </c>
      <c r="P170" s="124">
        <f t="shared" si="44"/>
        <v>3.1123176836646373</v>
      </c>
      <c r="Q170" s="124">
        <f t="shared" si="44"/>
        <v>3.3000635941317</v>
      </c>
      <c r="R170" s="124">
        <f t="shared" ref="R170:V170" si="45">IF(R146=0,"",R146/R122)</f>
        <v>3.4657369664596174</v>
      </c>
      <c r="S170" s="124">
        <f t="shared" si="45"/>
        <v>3.5886813206355814</v>
      </c>
      <c r="T170" s="124">
        <f t="shared" si="45"/>
        <v>3.6972973381352232</v>
      </c>
      <c r="U170" s="124">
        <f t="shared" si="45"/>
        <v>3.7775198379373904</v>
      </c>
      <c r="V170" s="124">
        <f t="shared" si="45"/>
        <v>3.8449351346760188</v>
      </c>
      <c r="W170" s="124">
        <f t="shared" ref="W170" si="46">IF(W146=0,"",W146/W122)</f>
        <v>3.9018911172352646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1.7961149824261566</v>
      </c>
      <c r="C171" s="111">
        <f t="shared" si="47"/>
        <v>1.950792384785484</v>
      </c>
      <c r="D171" s="111">
        <f t="shared" si="47"/>
        <v>2.1981273668581247</v>
      </c>
      <c r="E171" s="111">
        <f t="shared" si="47"/>
        <v>2.3322044989805302</v>
      </c>
      <c r="F171" s="111">
        <f t="shared" si="47"/>
        <v>2.3967859617685119</v>
      </c>
      <c r="G171" s="111">
        <f t="shared" si="47"/>
        <v>2.4669166631778232</v>
      </c>
      <c r="H171" s="111">
        <f t="shared" si="47"/>
        <v>2.5568047857699665</v>
      </c>
      <c r="I171" s="111">
        <f t="shared" si="47"/>
        <v>2.6299370670789832</v>
      </c>
      <c r="J171" s="111">
        <f t="shared" si="47"/>
        <v>2.6799803449313355</v>
      </c>
      <c r="K171" s="111">
        <f t="shared" si="47"/>
        <v>2.7099434434296126</v>
      </c>
      <c r="L171" s="111">
        <f t="shared" si="47"/>
        <v>2.7558611273605131</v>
      </c>
      <c r="M171" s="111">
        <f t="shared" si="47"/>
        <v>2.8153011560846375</v>
      </c>
      <c r="N171" s="111">
        <f t="shared" si="47"/>
        <v>2.8705467158918649</v>
      </c>
      <c r="O171" s="111">
        <f t="shared" si="47"/>
        <v>2.9830262980680193</v>
      </c>
      <c r="P171" s="111">
        <f t="shared" si="47"/>
        <v>3.1123176836646373</v>
      </c>
      <c r="Q171" s="111">
        <f t="shared" si="47"/>
        <v>3.3000635941317</v>
      </c>
      <c r="R171" s="111">
        <f t="shared" ref="R171:V171" si="48">IF(R147=0,"",R147/R123)</f>
        <v>3.4657369664596174</v>
      </c>
      <c r="S171" s="111">
        <f t="shared" si="48"/>
        <v>3.5886813206355814</v>
      </c>
      <c r="T171" s="111">
        <f t="shared" si="48"/>
        <v>3.6972973381352232</v>
      </c>
      <c r="U171" s="111">
        <f t="shared" si="48"/>
        <v>3.7775198379373904</v>
      </c>
      <c r="V171" s="111">
        <f t="shared" si="48"/>
        <v>3.8449351346760188</v>
      </c>
      <c r="W171" s="111">
        <f t="shared" ref="W171" si="49">IF(W147=0,"",W147/W123)</f>
        <v>3.9018911172352646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0.56975167878236554</v>
      </c>
      <c r="C172" s="124">
        <f t="shared" si="50"/>
        <v>0.58363042460864245</v>
      </c>
      <c r="D172" s="124">
        <f t="shared" si="50"/>
        <v>0.5984468525752844</v>
      </c>
      <c r="E172" s="124">
        <f t="shared" si="50"/>
        <v>0.60689896316430492</v>
      </c>
      <c r="F172" s="124">
        <f t="shared" si="50"/>
        <v>0.61257263965230502</v>
      </c>
      <c r="G172" s="124">
        <f t="shared" si="50"/>
        <v>0.62575760814241632</v>
      </c>
      <c r="H172" s="124">
        <f t="shared" si="50"/>
        <v>0.63626727795419713</v>
      </c>
      <c r="I172" s="124">
        <f t="shared" si="50"/>
        <v>0.64917234172462779</v>
      </c>
      <c r="J172" s="124">
        <f t="shared" si="50"/>
        <v>0.65530151276138626</v>
      </c>
      <c r="K172" s="124">
        <f t="shared" si="50"/>
        <v>0.6611475965135738</v>
      </c>
      <c r="L172" s="124">
        <f t="shared" si="50"/>
        <v>0.67065260608823196</v>
      </c>
      <c r="M172" s="124">
        <f t="shared" si="50"/>
        <v>0.67391235983920073</v>
      </c>
      <c r="N172" s="124">
        <f t="shared" si="50"/>
        <v>0.68354151931186158</v>
      </c>
      <c r="O172" s="124">
        <f t="shared" si="50"/>
        <v>0.69632102161076947</v>
      </c>
      <c r="P172" s="124">
        <f t="shared" si="50"/>
        <v>0.71182728896325764</v>
      </c>
      <c r="Q172" s="124">
        <f t="shared" si="50"/>
        <v>0.723836521004663</v>
      </c>
      <c r="R172" s="124">
        <f t="shared" ref="R172:V172" si="51">IF(R148=0,"",R148/R124)</f>
        <v>0.73372914686469004</v>
      </c>
      <c r="S172" s="124">
        <f t="shared" si="51"/>
        <v>0.74565933401148399</v>
      </c>
      <c r="T172" s="124">
        <f t="shared" si="51"/>
        <v>0.75861729717130899</v>
      </c>
      <c r="U172" s="124">
        <f t="shared" si="51"/>
        <v>0.77114490650911927</v>
      </c>
      <c r="V172" s="124">
        <f t="shared" si="51"/>
        <v>0.7850633232393458</v>
      </c>
      <c r="W172" s="124">
        <f t="shared" ref="W172" si="52">IF(W148=0,"",W148/W124)</f>
        <v>0.80174334965014649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0.47281338006213602</v>
      </c>
      <c r="C173" s="111">
        <f t="shared" si="53"/>
        <v>0.49877013521625502</v>
      </c>
      <c r="D173" s="111">
        <f t="shared" si="53"/>
        <v>0.53437913612991106</v>
      </c>
      <c r="E173" s="111">
        <f t="shared" si="53"/>
        <v>0.55667677706765128</v>
      </c>
      <c r="F173" s="111">
        <f t="shared" si="53"/>
        <v>0.57579768081253613</v>
      </c>
      <c r="G173" s="111">
        <f t="shared" si="53"/>
        <v>0.5930414802776065</v>
      </c>
      <c r="H173" s="111">
        <f t="shared" si="53"/>
        <v>0.60919160100189074</v>
      </c>
      <c r="I173" s="111">
        <f t="shared" si="53"/>
        <v>0.62112020866683437</v>
      </c>
      <c r="J173" s="111">
        <f t="shared" si="53"/>
        <v>0.63596690677166456</v>
      </c>
      <c r="K173" s="111">
        <f t="shared" si="53"/>
        <v>0.64715653347391378</v>
      </c>
      <c r="L173" s="111">
        <f t="shared" si="53"/>
        <v>0.65973965377053967</v>
      </c>
      <c r="M173" s="111">
        <f t="shared" si="53"/>
        <v>0.67356424912263713</v>
      </c>
      <c r="N173" s="111">
        <f t="shared" si="53"/>
        <v>0.68814172633488901</v>
      </c>
      <c r="O173" s="111">
        <f t="shared" si="53"/>
        <v>0.7008869392113829</v>
      </c>
      <c r="P173" s="111">
        <f t="shared" si="53"/>
        <v>0.70767306421035836</v>
      </c>
      <c r="Q173" s="111">
        <f t="shared" si="53"/>
        <v>0.71375801957418794</v>
      </c>
      <c r="R173" s="111">
        <f t="shared" ref="R173:V173" si="54">IF(R149=0,"",R149/R125)</f>
        <v>0.72143548545378833</v>
      </c>
      <c r="S173" s="111">
        <f t="shared" si="54"/>
        <v>0.73506374114835293</v>
      </c>
      <c r="T173" s="111">
        <f t="shared" si="54"/>
        <v>0.75085651142751741</v>
      </c>
      <c r="U173" s="111">
        <f t="shared" si="54"/>
        <v>0.76781891241130262</v>
      </c>
      <c r="V173" s="111">
        <f t="shared" si="54"/>
        <v>0.78323601933380871</v>
      </c>
      <c r="W173" s="111">
        <f t="shared" ref="W173" si="55">IF(W149=0,"",W149/W125)</f>
        <v>0.80481669213300067</v>
      </c>
      <c r="DA173" s="63" t="s">
        <v>1988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0.83272344067049986</v>
      </c>
      <c r="C174" s="111">
        <f t="shared" si="56"/>
        <v>0.86241477778837006</v>
      </c>
      <c r="D174" s="111">
        <f t="shared" si="56"/>
        <v>0.86879782785162873</v>
      </c>
      <c r="E174" s="111">
        <f t="shared" si="56"/>
        <v>0.89775886199826238</v>
      </c>
      <c r="F174" s="111">
        <f t="shared" si="56"/>
        <v>0.8811277222669569</v>
      </c>
      <c r="G174" s="111">
        <f t="shared" si="56"/>
        <v>0.90841438305297784</v>
      </c>
      <c r="H174" s="111">
        <f t="shared" si="56"/>
        <v>0.91405473474864651</v>
      </c>
      <c r="I174" s="111">
        <f t="shared" si="56"/>
        <v>0.91935430643081506</v>
      </c>
      <c r="J174" s="111">
        <f t="shared" si="56"/>
        <v>0.90614056773440343</v>
      </c>
      <c r="K174" s="111">
        <f t="shared" si="56"/>
        <v>0.92330721620130085</v>
      </c>
      <c r="L174" s="111">
        <f t="shared" si="56"/>
        <v>0.93337917783725766</v>
      </c>
      <c r="M174" s="111">
        <f t="shared" si="56"/>
        <v>0.92433320283002152</v>
      </c>
      <c r="N174" s="111">
        <f t="shared" si="56"/>
        <v>0.94308226365205483</v>
      </c>
      <c r="O174" s="111">
        <f t="shared" si="56"/>
        <v>0.94596489111401183</v>
      </c>
      <c r="P174" s="111">
        <f t="shared" si="56"/>
        <v>0.92468982584041637</v>
      </c>
      <c r="Q174" s="111">
        <f t="shared" si="56"/>
        <v>0.94550789742950347</v>
      </c>
      <c r="R174" s="111">
        <f t="shared" ref="R174:V174" si="57">IF(R150=0,"",R150/R126)</f>
        <v>0.9487548789802992</v>
      </c>
      <c r="S174" s="111">
        <f t="shared" si="57"/>
        <v>0.94866118087946782</v>
      </c>
      <c r="T174" s="111">
        <f t="shared" si="57"/>
        <v>0.9549886140725693</v>
      </c>
      <c r="U174" s="111">
        <f t="shared" si="57"/>
        <v>0.95278365428735112</v>
      </c>
      <c r="V174" s="111">
        <f t="shared" si="57"/>
        <v>0.95955679969844454</v>
      </c>
      <c r="W174" s="111">
        <f t="shared" ref="W174" si="58">IF(W150=0,"",W150/W126)</f>
        <v>0.95895394784627108</v>
      </c>
      <c r="DA174" s="63" t="s">
        <v>1989</v>
      </c>
    </row>
    <row r="175" spans="1:105" ht="12" customHeight="1" x14ac:dyDescent="0.25">
      <c r="A175" s="100" t="s">
        <v>204</v>
      </c>
      <c r="B175" s="112">
        <f t="shared" ref="B175:Q175" si="59">IF(B151=0,"",B151/B127)</f>
        <v>0.47281338006213602</v>
      </c>
      <c r="C175" s="112">
        <f t="shared" si="59"/>
        <v>0.49486478678409224</v>
      </c>
      <c r="D175" s="112">
        <f t="shared" si="59"/>
        <v>0.54920127960407772</v>
      </c>
      <c r="E175" s="112">
        <f t="shared" si="59"/>
        <v>0.57504922873355391</v>
      </c>
      <c r="F175" s="112">
        <f t="shared" si="59"/>
        <v>0.58816715644294293</v>
      </c>
      <c r="G175" s="112">
        <f t="shared" si="59"/>
        <v>0.61980017295699963</v>
      </c>
      <c r="H175" s="112">
        <f t="shared" si="59"/>
        <v>0.64030966925877741</v>
      </c>
      <c r="I175" s="112">
        <f t="shared" si="59"/>
        <v>0.65719915987129884</v>
      </c>
      <c r="J175" s="112">
        <f t="shared" si="59"/>
        <v>0.67193850104035768</v>
      </c>
      <c r="K175" s="112">
        <f t="shared" si="59"/>
        <v>0.68199802185907377</v>
      </c>
      <c r="L175" s="112">
        <f t="shared" si="59"/>
        <v>0.69803139281885496</v>
      </c>
      <c r="M175" s="112">
        <f t="shared" si="59"/>
        <v>0.70394410451001621</v>
      </c>
      <c r="N175" s="112">
        <f t="shared" si="59"/>
        <v>0.7143636684318132</v>
      </c>
      <c r="O175" s="112">
        <f t="shared" si="59"/>
        <v>0.72349659915903142</v>
      </c>
      <c r="P175" s="112">
        <f t="shared" si="59"/>
        <v>0.73285473694202607</v>
      </c>
      <c r="Q175" s="112">
        <f t="shared" si="59"/>
        <v>0.7369067315656942</v>
      </c>
      <c r="R175" s="112">
        <f t="shared" ref="R175:V175" si="60">IF(R151=0,"",R151/R127)</f>
        <v>0.74158866686698588</v>
      </c>
      <c r="S175" s="112">
        <f t="shared" si="60"/>
        <v>0.75547674817269239</v>
      </c>
      <c r="T175" s="112">
        <f t="shared" si="60"/>
        <v>0.7621917970784241</v>
      </c>
      <c r="U175" s="112">
        <f t="shared" si="60"/>
        <v>0.77526888627655499</v>
      </c>
      <c r="V175" s="112">
        <f t="shared" si="60"/>
        <v>0.78977554592175736</v>
      </c>
      <c r="W175" s="112">
        <f t="shared" ref="W175" si="61">IF(W151=0,"",W151/W127)</f>
        <v>0.82164702586631666</v>
      </c>
      <c r="DA175" s="131" t="s">
        <v>1990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0.5628161730866581</v>
      </c>
      <c r="C177" s="112">
        <f t="shared" si="65"/>
        <v>0.56750070348619408</v>
      </c>
      <c r="D177" s="112">
        <f t="shared" si="65"/>
        <v>0.57266826032635076</v>
      </c>
      <c r="E177" s="112">
        <f t="shared" si="65"/>
        <v>0.57668667471558699</v>
      </c>
      <c r="F177" s="112">
        <f t="shared" si="65"/>
        <v>0.57969710699944688</v>
      </c>
      <c r="G177" s="112">
        <f t="shared" si="65"/>
        <v>0.58302288966447657</v>
      </c>
      <c r="H177" s="112">
        <f t="shared" si="65"/>
        <v>0.58640550761243426</v>
      </c>
      <c r="I177" s="112">
        <f t="shared" si="65"/>
        <v>0.5882248340356363</v>
      </c>
      <c r="J177" s="112">
        <f t="shared" si="65"/>
        <v>0.58972475616852538</v>
      </c>
      <c r="K177" s="112">
        <f t="shared" si="65"/>
        <v>0.59260383345486389</v>
      </c>
      <c r="L177" s="112">
        <f t="shared" si="65"/>
        <v>0.59637332192354209</v>
      </c>
      <c r="M177" s="112">
        <f t="shared" si="65"/>
        <v>0.60100221515668406</v>
      </c>
      <c r="N177" s="112">
        <f t="shared" si="65"/>
        <v>0.60628790162909807</v>
      </c>
      <c r="O177" s="112">
        <f t="shared" si="65"/>
        <v>0.614206385215742</v>
      </c>
      <c r="P177" s="112">
        <f t="shared" si="65"/>
        <v>0.62533022165949248</v>
      </c>
      <c r="Q177" s="112">
        <f t="shared" si="65"/>
        <v>0.64113758215297145</v>
      </c>
      <c r="R177" s="112">
        <f t="shared" ref="R177:V177" si="66">IF(R153=0,"",R153/R129)</f>
        <v>0.66309348041020222</v>
      </c>
      <c r="S177" s="112">
        <f t="shared" si="66"/>
        <v>0.68974288603171718</v>
      </c>
      <c r="T177" s="112">
        <f t="shared" si="66"/>
        <v>0.71398078904496354</v>
      </c>
      <c r="U177" s="112">
        <f t="shared" si="66"/>
        <v>0.73309594456382154</v>
      </c>
      <c r="V177" s="112">
        <f t="shared" si="66"/>
        <v>0.7473974395033729</v>
      </c>
      <c r="W177" s="112">
        <f t="shared" ref="W177" si="67">IF(W153=0,"",W153/W129)</f>
        <v>0.75890853951823323</v>
      </c>
      <c r="DA177" s="131" t="s">
        <v>1992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0.87723424922873017</v>
      </c>
      <c r="C178" s="113">
        <f t="shared" si="68"/>
        <v>0.89439932988996362</v>
      </c>
      <c r="D178" s="113">
        <f t="shared" si="68"/>
        <v>0.88013856317259054</v>
      </c>
      <c r="E178" s="113">
        <f t="shared" si="68"/>
        <v>0.89938132698049089</v>
      </c>
      <c r="F178" s="113">
        <f t="shared" si="68"/>
        <v>0.87839878213405509</v>
      </c>
      <c r="G178" s="113">
        <f t="shared" si="68"/>
        <v>0.89583688806536488</v>
      </c>
      <c r="H178" s="113">
        <f t="shared" si="68"/>
        <v>0.89535664208065124</v>
      </c>
      <c r="I178" s="113">
        <f t="shared" si="68"/>
        <v>0.89597887919161867</v>
      </c>
      <c r="J178" s="113">
        <f t="shared" si="68"/>
        <v>0.87331073422467498</v>
      </c>
      <c r="K178" s="113">
        <f t="shared" si="68"/>
        <v>0.8922875660827001</v>
      </c>
      <c r="L178" s="113">
        <f t="shared" si="68"/>
        <v>0.9009891389439767</v>
      </c>
      <c r="M178" s="113">
        <f t="shared" si="68"/>
        <v>0.8862880677562831</v>
      </c>
      <c r="N178" s="113">
        <f t="shared" si="68"/>
        <v>0.9114557289897921</v>
      </c>
      <c r="O178" s="113">
        <f t="shared" si="68"/>
        <v>0.91545833177015445</v>
      </c>
      <c r="P178" s="113">
        <f t="shared" si="68"/>
        <v>0.8841530937702915</v>
      </c>
      <c r="Q178" s="113">
        <f t="shared" si="68"/>
        <v>0.92042587616603178</v>
      </c>
      <c r="R178" s="113">
        <f t="shared" ref="R178:V178" si="69">IF(R154=0,"",R154/R130)</f>
        <v>0.92962022985781068</v>
      </c>
      <c r="S178" s="113">
        <f t="shared" si="69"/>
        <v>0.93275776428004464</v>
      </c>
      <c r="T178" s="113">
        <f t="shared" si="69"/>
        <v>0.94421259214346842</v>
      </c>
      <c r="U178" s="113">
        <f t="shared" si="69"/>
        <v>0.94143153943616886</v>
      </c>
      <c r="V178" s="113">
        <f t="shared" si="69"/>
        <v>0.94968876266701274</v>
      </c>
      <c r="W178" s="113">
        <f t="shared" ref="W178" si="70">IF(W154=0,"",W154/W130)</f>
        <v>0.94375907525438707</v>
      </c>
      <c r="DA178" s="132" t="s">
        <v>1993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0.5628161730866581</v>
      </c>
      <c r="C179" s="111">
        <f t="shared" si="71"/>
        <v>0.56983324714194705</v>
      </c>
      <c r="D179" s="111">
        <f t="shared" si="71"/>
        <v>0.57455574149436317</v>
      </c>
      <c r="E179" s="111">
        <f t="shared" si="71"/>
        <v>0.57931226906450251</v>
      </c>
      <c r="F179" s="111">
        <f t="shared" si="71"/>
        <v>0.58219905958676965</v>
      </c>
      <c r="G179" s="111">
        <f t="shared" si="71"/>
        <v>0.58593337667286127</v>
      </c>
      <c r="H179" s="111">
        <f t="shared" si="71"/>
        <v>0.58845576199693705</v>
      </c>
      <c r="I179" s="111">
        <f t="shared" si="71"/>
        <v>0.5913395749010586</v>
      </c>
      <c r="J179" s="111">
        <f t="shared" si="71"/>
        <v>0.59343251002476627</v>
      </c>
      <c r="K179" s="111">
        <f t="shared" si="71"/>
        <v>0.59610504712102508</v>
      </c>
      <c r="L179" s="111">
        <f t="shared" si="71"/>
        <v>0.600410662951817</v>
      </c>
      <c r="M179" s="111">
        <f t="shared" si="71"/>
        <v>0.60301249189956951</v>
      </c>
      <c r="N179" s="111">
        <f t="shared" si="71"/>
        <v>0.60851550251886999</v>
      </c>
      <c r="O179" s="111">
        <f t="shared" si="71"/>
        <v>0.61832103208173839</v>
      </c>
      <c r="P179" s="111">
        <f t="shared" si="71"/>
        <v>0.6290610896584774</v>
      </c>
      <c r="Q179" s="111">
        <f t="shared" si="71"/>
        <v>0.65046864673700733</v>
      </c>
      <c r="R179" s="111">
        <f t="shared" ref="R179:V179" si="72">IF(R155=0,"",R155/R131)</f>
        <v>0.67258377720886398</v>
      </c>
      <c r="S179" s="111">
        <f t="shared" si="72"/>
        <v>0.69763725828107503</v>
      </c>
      <c r="T179" s="111">
        <f t="shared" si="72"/>
        <v>0.71953554087934868</v>
      </c>
      <c r="U179" s="111">
        <f t="shared" si="72"/>
        <v>0.73333556546777734</v>
      </c>
      <c r="V179" s="111">
        <f t="shared" si="72"/>
        <v>0.75030275652492606</v>
      </c>
      <c r="W179" s="111">
        <f t="shared" ref="W179" si="73">IF(W155=0,"",W155/W131)</f>
        <v>0.76697718060611353</v>
      </c>
      <c r="DA179" s="63" t="s">
        <v>1994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0.63053944610444024</v>
      </c>
      <c r="C181" s="112">
        <f t="shared" si="77"/>
        <v>0.63767874426179239</v>
      </c>
      <c r="D181" s="112">
        <f t="shared" si="77"/>
        <v>0.64564023335267795</v>
      </c>
      <c r="E181" s="112">
        <f t="shared" si="77"/>
        <v>0.64921410392933721</v>
      </c>
      <c r="F181" s="112">
        <f t="shared" si="77"/>
        <v>0.65139392870628643</v>
      </c>
      <c r="G181" s="112">
        <f t="shared" si="77"/>
        <v>0.6548420464270529</v>
      </c>
      <c r="H181" s="112">
        <f t="shared" si="77"/>
        <v>0.65750536407989413</v>
      </c>
      <c r="I181" s="112">
        <f t="shared" si="77"/>
        <v>0.65916528236597405</v>
      </c>
      <c r="J181" s="112">
        <f t="shared" si="77"/>
        <v>0.65972324202037758</v>
      </c>
      <c r="K181" s="112">
        <f t="shared" si="77"/>
        <v>0.6605586315361065</v>
      </c>
      <c r="L181" s="112">
        <f t="shared" si="77"/>
        <v>0.66160367029625322</v>
      </c>
      <c r="M181" s="112">
        <f t="shared" si="77"/>
        <v>0.6630748701907011</v>
      </c>
      <c r="N181" s="112">
        <f t="shared" si="77"/>
        <v>0.66585005151339671</v>
      </c>
      <c r="O181" s="112">
        <f t="shared" si="77"/>
        <v>0.6719787479172511</v>
      </c>
      <c r="P181" s="112">
        <f t="shared" si="77"/>
        <v>0.68169402549974134</v>
      </c>
      <c r="Q181" s="112">
        <f t="shared" si="77"/>
        <v>0.69240839929765163</v>
      </c>
      <c r="R181" s="112">
        <f t="shared" ref="R181:V181" si="78">IF(R157=0,"",R157/R133)</f>
        <v>0.69791011532137548</v>
      </c>
      <c r="S181" s="112">
        <f t="shared" si="78"/>
        <v>0.7045269381060324</v>
      </c>
      <c r="T181" s="112">
        <f t="shared" si="78"/>
        <v>0.71246976770024484</v>
      </c>
      <c r="U181" s="112">
        <f t="shared" si="78"/>
        <v>0.72193484990253842</v>
      </c>
      <c r="V181" s="112">
        <f t="shared" si="78"/>
        <v>0.73224919024324009</v>
      </c>
      <c r="W181" s="112">
        <f t="shared" ref="W181" si="79">IF(W157=0,"",W157/W133)</f>
        <v>0.74118575403074471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0.9045044654554244</v>
      </c>
      <c r="C182" s="113">
        <f t="shared" si="80"/>
        <v>0.91919646266195654</v>
      </c>
      <c r="D182" s="113">
        <f t="shared" si="80"/>
        <v>0.90915875015039915</v>
      </c>
      <c r="E182" s="113">
        <f t="shared" si="80"/>
        <v>0.92384275198853805</v>
      </c>
      <c r="F182" s="113">
        <f t="shared" si="80"/>
        <v>0.90702605113404711</v>
      </c>
      <c r="G182" s="113">
        <f t="shared" si="80"/>
        <v>0.92093340277696745</v>
      </c>
      <c r="H182" s="113">
        <f t="shared" si="80"/>
        <v>0.92031352977415848</v>
      </c>
      <c r="I182" s="113">
        <f t="shared" si="80"/>
        <v>0.92046120058228664</v>
      </c>
      <c r="J182" s="113">
        <f t="shared" si="80"/>
        <v>0.90183030316038415</v>
      </c>
      <c r="K182" s="113">
        <f t="shared" si="80"/>
        <v>0.91664485909298177</v>
      </c>
      <c r="L182" s="113">
        <f t="shared" si="80"/>
        <v>0.92312350327407466</v>
      </c>
      <c r="M182" s="113">
        <f t="shared" si="80"/>
        <v>0.91057855407660293</v>
      </c>
      <c r="N182" s="113">
        <f t="shared" si="80"/>
        <v>0.93038552424344467</v>
      </c>
      <c r="O182" s="113">
        <f t="shared" si="80"/>
        <v>0.93320986429594288</v>
      </c>
      <c r="P182" s="113">
        <f t="shared" si="80"/>
        <v>0.90645354749327856</v>
      </c>
      <c r="Q182" s="113">
        <f t="shared" si="80"/>
        <v>0.93326876547946724</v>
      </c>
      <c r="R182" s="113">
        <f t="shared" ref="R182:V182" si="81">IF(R158=0,"",R158/R134)</f>
        <v>0.93771512037659122</v>
      </c>
      <c r="S182" s="113">
        <f t="shared" si="81"/>
        <v>0.93605307183462672</v>
      </c>
      <c r="T182" s="113">
        <f t="shared" si="81"/>
        <v>0.94400441474016605</v>
      </c>
      <c r="U182" s="113">
        <f t="shared" si="81"/>
        <v>0.93870276806355823</v>
      </c>
      <c r="V182" s="113">
        <f t="shared" si="81"/>
        <v>0.94588141418230642</v>
      </c>
      <c r="W182" s="113">
        <f t="shared" ref="W182" si="82">IF(W158=0,"",W158/W134)</f>
        <v>0.93772602906671132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0.63053944610444024</v>
      </c>
      <c r="C183" s="111">
        <f t="shared" si="83"/>
        <v>0.64005558602419965</v>
      </c>
      <c r="D183" s="111">
        <f t="shared" si="83"/>
        <v>0.64805405232488644</v>
      </c>
      <c r="E183" s="111">
        <f t="shared" si="83"/>
        <v>0.65127772970758369</v>
      </c>
      <c r="F183" s="111">
        <f t="shared" si="83"/>
        <v>0.65291197467320494</v>
      </c>
      <c r="G183" s="111">
        <f t="shared" si="83"/>
        <v>0.65690216714006489</v>
      </c>
      <c r="H183" s="111">
        <f t="shared" si="83"/>
        <v>0.65855257480292395</v>
      </c>
      <c r="I183" s="111">
        <f t="shared" si="83"/>
        <v>0.66049700650669863</v>
      </c>
      <c r="J183" s="111">
        <f t="shared" si="83"/>
        <v>0.66142785604491316</v>
      </c>
      <c r="K183" s="111">
        <f t="shared" si="83"/>
        <v>0.66236938231279829</v>
      </c>
      <c r="L183" s="111">
        <f t="shared" si="83"/>
        <v>0.66429887363290296</v>
      </c>
      <c r="M183" s="111">
        <f t="shared" si="83"/>
        <v>0.66492664490232911</v>
      </c>
      <c r="N183" s="111">
        <f t="shared" si="83"/>
        <v>0.66745072255509241</v>
      </c>
      <c r="O183" s="111">
        <f t="shared" si="83"/>
        <v>0.67374511710302576</v>
      </c>
      <c r="P183" s="111">
        <f t="shared" si="83"/>
        <v>0.68518582427590802</v>
      </c>
      <c r="Q183" s="111">
        <f t="shared" si="83"/>
        <v>0.69246779039913164</v>
      </c>
      <c r="R183" s="111">
        <f t="shared" ref="R183:V183" si="84">IF(R159=0,"",R159/R135)</f>
        <v>0.70004672904441745</v>
      </c>
      <c r="S183" s="111">
        <f t="shared" si="84"/>
        <v>0.70866548400818508</v>
      </c>
      <c r="T183" s="111">
        <f t="shared" si="84"/>
        <v>0.71666230734828296</v>
      </c>
      <c r="U183" s="111">
        <f t="shared" si="84"/>
        <v>0.72410871261321064</v>
      </c>
      <c r="V183" s="111">
        <f t="shared" si="84"/>
        <v>0.73466822732131898</v>
      </c>
      <c r="W183" s="111">
        <f t="shared" ref="W183" si="85">IF(W159=0,"",W159/W135)</f>
        <v>0.74829400108289057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0.68526032010559634</v>
      </c>
      <c r="C185" s="124">
        <f t="shared" si="89"/>
        <v>0.69382389763571539</v>
      </c>
      <c r="D185" s="124">
        <f t="shared" si="89"/>
        <v>0.69821247658812824</v>
      </c>
      <c r="E185" s="124">
        <f t="shared" si="89"/>
        <v>0.69613676743241282</v>
      </c>
      <c r="F185" s="124">
        <f t="shared" si="89"/>
        <v>0.70043307684269329</v>
      </c>
      <c r="G185" s="124">
        <f t="shared" si="89"/>
        <v>0.70003575410216112</v>
      </c>
      <c r="H185" s="124">
        <f t="shared" si="89"/>
        <v>0.70954073773904147</v>
      </c>
      <c r="I185" s="124">
        <f t="shared" si="89"/>
        <v>0.7112988748565594</v>
      </c>
      <c r="J185" s="124">
        <f t="shared" si="89"/>
        <v>0.70498264599572369</v>
      </c>
      <c r="K185" s="124">
        <f t="shared" si="89"/>
        <v>0.70556073810296216</v>
      </c>
      <c r="L185" s="124">
        <f t="shared" si="89"/>
        <v>0.70265013212965777</v>
      </c>
      <c r="M185" s="124">
        <f t="shared" si="89"/>
        <v>0.7051979701925758</v>
      </c>
      <c r="N185" s="124">
        <f t="shared" si="89"/>
        <v>0.70388937147731567</v>
      </c>
      <c r="O185" s="124">
        <f t="shared" si="89"/>
        <v>0.70868201597534197</v>
      </c>
      <c r="P185" s="124">
        <f t="shared" si="89"/>
        <v>0.70037314478237034</v>
      </c>
      <c r="Q185" s="124">
        <f t="shared" si="89"/>
        <v>0.70892796312449713</v>
      </c>
      <c r="R185" s="124">
        <f t="shared" ref="R185:V185" si="90">IF(R161=0,"",R161/R137)</f>
        <v>0.71048429946140679</v>
      </c>
      <c r="S185" s="124">
        <f t="shared" si="90"/>
        <v>0.72074004068831132</v>
      </c>
      <c r="T185" s="124">
        <f t="shared" si="90"/>
        <v>0.72563809128338042</v>
      </c>
      <c r="U185" s="124">
        <f t="shared" si="90"/>
        <v>0.73235313375919053</v>
      </c>
      <c r="V185" s="124">
        <f t="shared" si="90"/>
        <v>0.74087365102356983</v>
      </c>
      <c r="W185" s="124">
        <f t="shared" ref="W185" si="91">IF(W161=0,"",W161/W137)</f>
        <v>0.74681491253346388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0.5870215101829579</v>
      </c>
      <c r="C186" s="111">
        <f t="shared" si="92"/>
        <v>0.58872623855609107</v>
      </c>
      <c r="D186" s="111">
        <f t="shared" si="92"/>
        <v>0.59024301375415211</v>
      </c>
      <c r="E186" s="111">
        <f t="shared" si="92"/>
        <v>0.591304764420303</v>
      </c>
      <c r="F186" s="111">
        <f t="shared" si="92"/>
        <v>0.59221634658889943</v>
      </c>
      <c r="G186" s="111">
        <f t="shared" si="92"/>
        <v>0.59296189789793508</v>
      </c>
      <c r="H186" s="111">
        <f t="shared" si="92"/>
        <v>0.59349244745027618</v>
      </c>
      <c r="I186" s="111">
        <f t="shared" si="92"/>
        <v>0.59372902992854948</v>
      </c>
      <c r="J186" s="111">
        <f t="shared" si="92"/>
        <v>0.59383565543850492</v>
      </c>
      <c r="K186" s="111">
        <f t="shared" si="92"/>
        <v>0.59392917136978074</v>
      </c>
      <c r="L186" s="111">
        <f t="shared" si="92"/>
        <v>0.59401887175661616</v>
      </c>
      <c r="M186" s="111">
        <f t="shared" si="92"/>
        <v>0.59411243345623399</v>
      </c>
      <c r="N186" s="111">
        <f t="shared" si="92"/>
        <v>0.59422295698194671</v>
      </c>
      <c r="O186" s="111">
        <f t="shared" si="92"/>
        <v>0.59432729406167328</v>
      </c>
      <c r="P186" s="111">
        <f t="shared" si="92"/>
        <v>0.59440037239409815</v>
      </c>
      <c r="Q186" s="111">
        <f t="shared" si="92"/>
        <v>0.59444650662133192</v>
      </c>
      <c r="R186" s="111">
        <f t="shared" ref="R186:V186" si="93">IF(R162=0,"",R162/R138)</f>
        <v>0.59452254343752531</v>
      </c>
      <c r="S186" s="111">
        <f t="shared" si="93"/>
        <v>0.59465324202882963</v>
      </c>
      <c r="T186" s="111">
        <f t="shared" si="93"/>
        <v>0.59490140796610536</v>
      </c>
      <c r="U186" s="111">
        <f t="shared" si="93"/>
        <v>0.59536730792186021</v>
      </c>
      <c r="V186" s="111">
        <f t="shared" si="93"/>
        <v>0.59606558336585391</v>
      </c>
      <c r="W186" s="111">
        <f t="shared" ref="W186" si="94">IF(W162=0,"",W162/W138)</f>
        <v>0.59693464213780845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0.61762469634302908</v>
      </c>
      <c r="C187" s="111">
        <f t="shared" si="95"/>
        <v>0.61922298496905759</v>
      </c>
      <c r="D187" s="111">
        <f t="shared" si="95"/>
        <v>0.62128504275470031</v>
      </c>
      <c r="E187" s="111">
        <f t="shared" si="95"/>
        <v>0.62247304870392939</v>
      </c>
      <c r="F187" s="111">
        <f t="shared" si="95"/>
        <v>0.62314716302930062</v>
      </c>
      <c r="G187" s="111">
        <f t="shared" si="95"/>
        <v>0.6238160693425141</v>
      </c>
      <c r="H187" s="111">
        <f t="shared" si="95"/>
        <v>0.62435799774450884</v>
      </c>
      <c r="I187" s="111">
        <f t="shared" si="95"/>
        <v>0.62461233627614832</v>
      </c>
      <c r="J187" s="111">
        <f t="shared" si="95"/>
        <v>0.62472254671212668</v>
      </c>
      <c r="K187" s="111">
        <f t="shared" si="95"/>
        <v>0.62484017419384152</v>
      </c>
      <c r="L187" s="111">
        <f t="shared" si="95"/>
        <v>0.6249845957161424</v>
      </c>
      <c r="M187" s="111">
        <f t="shared" si="95"/>
        <v>0.62509959038192675</v>
      </c>
      <c r="N187" s="111">
        <f t="shared" si="95"/>
        <v>0.62520236741344204</v>
      </c>
      <c r="O187" s="111">
        <f t="shared" si="95"/>
        <v>0.6253006695568134</v>
      </c>
      <c r="P187" s="111">
        <f t="shared" si="95"/>
        <v>0.6253828790940511</v>
      </c>
      <c r="Q187" s="111">
        <f t="shared" si="95"/>
        <v>0.62543257935903562</v>
      </c>
      <c r="R187" s="111">
        <f t="shared" ref="R187:V187" si="96">IF(R163=0,"",R163/R139)</f>
        <v>0.6255264454890358</v>
      </c>
      <c r="S187" s="111">
        <f t="shared" si="96"/>
        <v>0.62569750431784099</v>
      </c>
      <c r="T187" s="111">
        <f t="shared" si="96"/>
        <v>0.62601862395555996</v>
      </c>
      <c r="U187" s="111">
        <f t="shared" si="96"/>
        <v>0.62646651019436295</v>
      </c>
      <c r="V187" s="111">
        <f t="shared" si="96"/>
        <v>0.6270829372707919</v>
      </c>
      <c r="W187" s="111">
        <f t="shared" ref="W187" si="97">IF(W163=0,"",W163/W139)</f>
        <v>0.62786631337800036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0.76214976065873707</v>
      </c>
      <c r="C188" s="45">
        <f t="shared" si="98"/>
        <v>0.76673583257079969</v>
      </c>
      <c r="D188" s="45">
        <f t="shared" si="98"/>
        <v>0.77155458358062268</v>
      </c>
      <c r="E188" s="45">
        <f t="shared" si="98"/>
        <v>0.77404625283980744</v>
      </c>
      <c r="F188" s="45">
        <f t="shared" si="98"/>
        <v>0.77586896855174126</v>
      </c>
      <c r="G188" s="45">
        <f t="shared" si="98"/>
        <v>0.77861279851806864</v>
      </c>
      <c r="H188" s="45">
        <f t="shared" si="98"/>
        <v>0.78088516850676459</v>
      </c>
      <c r="I188" s="45">
        <f t="shared" si="98"/>
        <v>0.78237870912855545</v>
      </c>
      <c r="J188" s="45">
        <f t="shared" si="98"/>
        <v>0.78292749641328174</v>
      </c>
      <c r="K188" s="45">
        <f t="shared" si="98"/>
        <v>0.78389328517974421</v>
      </c>
      <c r="L188" s="45">
        <f t="shared" si="98"/>
        <v>0.78523544637130405</v>
      </c>
      <c r="M188" s="45">
        <f t="shared" si="98"/>
        <v>0.78659808738504033</v>
      </c>
      <c r="N188" s="45">
        <f t="shared" si="98"/>
        <v>0.78847167785147609</v>
      </c>
      <c r="O188" s="45">
        <f t="shared" si="98"/>
        <v>0.79185377270987278</v>
      </c>
      <c r="P188" s="45">
        <f t="shared" si="98"/>
        <v>0.79634347173525954</v>
      </c>
      <c r="Q188" s="45">
        <f t="shared" si="98"/>
        <v>0.80119693192192876</v>
      </c>
      <c r="R188" s="45">
        <f t="shared" ref="R188:V188" si="99">IF(R164=0,"",R164/R140)</f>
        <v>0.80524910152056373</v>
      </c>
      <c r="S188" s="45">
        <f t="shared" si="99"/>
        <v>0.81229197386595153</v>
      </c>
      <c r="T188" s="45">
        <f t="shared" si="99"/>
        <v>0.82035208647456304</v>
      </c>
      <c r="U188" s="45">
        <f t="shared" si="99"/>
        <v>0.83032495959611952</v>
      </c>
      <c r="V188" s="45">
        <f t="shared" si="99"/>
        <v>0.8413341946014542</v>
      </c>
      <c r="W188" s="45">
        <f t="shared" ref="W188" si="100">IF(W164=0,"",W164/W140)</f>
        <v>0.85397895008771352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389.16707129051531</v>
      </c>
      <c r="C190" s="117">
        <f t="shared" si="101"/>
        <v>436.96454607943082</v>
      </c>
      <c r="D190" s="117">
        <f t="shared" si="101"/>
        <v>549.10206150008503</v>
      </c>
      <c r="E190" s="117">
        <f t="shared" si="101"/>
        <v>644.20859868074103</v>
      </c>
      <c r="F190" s="117">
        <f t="shared" si="101"/>
        <v>767.31424786923935</v>
      </c>
      <c r="G190" s="117">
        <f t="shared" si="101"/>
        <v>792.20009933855795</v>
      </c>
      <c r="H190" s="117">
        <f t="shared" si="101"/>
        <v>856.83817688889212</v>
      </c>
      <c r="I190" s="117">
        <f t="shared" si="101"/>
        <v>836.82827506230774</v>
      </c>
      <c r="J190" s="117">
        <f t="shared" si="101"/>
        <v>837.05056825444376</v>
      </c>
      <c r="K190" s="117">
        <f t="shared" si="101"/>
        <v>823.67542024942111</v>
      </c>
      <c r="L190" s="117">
        <f t="shared" si="101"/>
        <v>852.27447343223014</v>
      </c>
      <c r="M190" s="117">
        <f t="shared" si="101"/>
        <v>903.79298038029231</v>
      </c>
      <c r="N190" s="117">
        <f t="shared" si="101"/>
        <v>795.50828039934845</v>
      </c>
      <c r="O190" s="117">
        <f t="shared" si="101"/>
        <v>745.22894836141199</v>
      </c>
      <c r="P190" s="117">
        <f t="shared" si="101"/>
        <v>716.40656602689342</v>
      </c>
      <c r="Q190" s="117">
        <f t="shared" si="101"/>
        <v>698.55359980022899</v>
      </c>
      <c r="R190" s="117">
        <f t="shared" ref="R190:V190" si="102">R191+R194+R196+R209</f>
        <v>725.94484411843655</v>
      </c>
      <c r="S190" s="117">
        <f t="shared" si="102"/>
        <v>775.1915460155617</v>
      </c>
      <c r="T190" s="117">
        <f t="shared" si="102"/>
        <v>798.04836658981958</v>
      </c>
      <c r="U190" s="117">
        <f t="shared" si="102"/>
        <v>784.1221827384461</v>
      </c>
      <c r="V190" s="117">
        <f t="shared" si="102"/>
        <v>786.71122632722131</v>
      </c>
      <c r="W190" s="117">
        <f t="shared" ref="W190" si="103">W191+W194+W196+W209</f>
        <v>754.61039786563879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271.27697812348856</v>
      </c>
      <c r="C196" s="122">
        <v>307.45585120022628</v>
      </c>
      <c r="D196" s="122">
        <v>365.28519515480684</v>
      </c>
      <c r="E196" s="122">
        <v>414.5410365155513</v>
      </c>
      <c r="F196" s="122">
        <v>496.50158363983576</v>
      </c>
      <c r="G196" s="122">
        <v>491.36974324412785</v>
      </c>
      <c r="H196" s="122">
        <v>513.62617220895254</v>
      </c>
      <c r="I196" s="122">
        <v>470.47813978873984</v>
      </c>
      <c r="J196" s="122">
        <v>445.70332059178304</v>
      </c>
      <c r="K196" s="122">
        <v>447.43100936400276</v>
      </c>
      <c r="L196" s="122">
        <v>480.88913736451218</v>
      </c>
      <c r="M196" s="122">
        <v>532.55890160021352</v>
      </c>
      <c r="N196" s="122">
        <v>472.6129383047541</v>
      </c>
      <c r="O196" s="122">
        <v>424.79347288276057</v>
      </c>
      <c r="P196" s="122">
        <v>365.65474970267974</v>
      </c>
      <c r="Q196" s="122">
        <v>367.3034374098803</v>
      </c>
      <c r="R196" s="122">
        <v>381.16288206741086</v>
      </c>
      <c r="S196" s="122">
        <v>405.50615198301841</v>
      </c>
      <c r="T196" s="122">
        <v>416.7427255307681</v>
      </c>
      <c r="U196" s="122">
        <v>405.60465236955895</v>
      </c>
      <c r="V196" s="122">
        <v>402.23937828463062</v>
      </c>
      <c r="W196" s="122">
        <v>381.48101985376496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271.26825467754554</v>
      </c>
      <c r="C201" s="101">
        <v>307.44564024335978</v>
      </c>
      <c r="D201" s="101">
        <v>365.2704197943753</v>
      </c>
      <c r="E201" s="101">
        <v>414.52384891236966</v>
      </c>
      <c r="F201" s="101">
        <v>496.47211527135579</v>
      </c>
      <c r="G201" s="101">
        <v>491.33459118984007</v>
      </c>
      <c r="H201" s="101">
        <v>513.58047135656011</v>
      </c>
      <c r="I201" s="101">
        <v>470.4118886821613</v>
      </c>
      <c r="J201" s="101">
        <v>445.59970459796165</v>
      </c>
      <c r="K201" s="101">
        <v>447.31871605066908</v>
      </c>
      <c r="L201" s="101">
        <v>480.72284479253096</v>
      </c>
      <c r="M201" s="101">
        <v>532.32407214444981</v>
      </c>
      <c r="N201" s="101">
        <v>472.42764353992686</v>
      </c>
      <c r="O201" s="101">
        <v>424.60088915612067</v>
      </c>
      <c r="P201" s="101">
        <v>365.38958416811079</v>
      </c>
      <c r="Q201" s="101">
        <v>367.08952011250557</v>
      </c>
      <c r="R201" s="101">
        <v>380.93084168384507</v>
      </c>
      <c r="S201" s="101">
        <v>405.21969471096395</v>
      </c>
      <c r="T201" s="101">
        <v>416.46165452165604</v>
      </c>
      <c r="U201" s="101">
        <v>405.28742705797009</v>
      </c>
      <c r="V201" s="101">
        <v>401.91695065826025</v>
      </c>
      <c r="W201" s="101">
        <v>381.00376906299022</v>
      </c>
      <c r="DA201" s="131" t="s">
        <v>2160</v>
      </c>
    </row>
    <row r="202" spans="1:105" ht="12" customHeight="1" x14ac:dyDescent="0.25">
      <c r="A202" s="107" t="s">
        <v>123</v>
      </c>
      <c r="B202" s="104">
        <v>8.7234459430138214E-3</v>
      </c>
      <c r="C202" s="104">
        <v>1.0210956866505931E-2</v>
      </c>
      <c r="D202" s="104">
        <v>1.4775360431544838E-2</v>
      </c>
      <c r="E202" s="104">
        <v>1.7187603181624413E-2</v>
      </c>
      <c r="F202" s="104">
        <v>2.9468368479950893E-2</v>
      </c>
      <c r="G202" s="104">
        <v>3.5152054287788885E-2</v>
      </c>
      <c r="H202" s="104">
        <v>4.5700852392457872E-2</v>
      </c>
      <c r="I202" s="104">
        <v>6.6251106578532573E-2</v>
      </c>
      <c r="J202" s="104">
        <v>0.10361599382138527</v>
      </c>
      <c r="K202" s="104">
        <v>0.11229331333366487</v>
      </c>
      <c r="L202" s="104">
        <v>0.16629257198121605</v>
      </c>
      <c r="M202" s="104">
        <v>0.23482945576367362</v>
      </c>
      <c r="N202" s="104">
        <v>0.18529476482724205</v>
      </c>
      <c r="O202" s="104">
        <v>0.19258372663991505</v>
      </c>
      <c r="P202" s="104">
        <v>0.26516553456894915</v>
      </c>
      <c r="Q202" s="104">
        <v>0.21391729737474599</v>
      </c>
      <c r="R202" s="104">
        <v>0.23204038356578915</v>
      </c>
      <c r="S202" s="104">
        <v>0.28645727205446747</v>
      </c>
      <c r="T202" s="104">
        <v>0.28107100911207983</v>
      </c>
      <c r="U202" s="104">
        <v>0.31722531158887507</v>
      </c>
      <c r="V202" s="104">
        <v>0.32242762637037092</v>
      </c>
      <c r="W202" s="104">
        <v>0.47725079077472776</v>
      </c>
      <c r="DA202" s="132" t="s">
        <v>2161</v>
      </c>
    </row>
    <row r="203" spans="1:105" ht="12" customHeight="1" x14ac:dyDescent="0.25">
      <c r="A203" s="108" t="s">
        <v>50</v>
      </c>
      <c r="B203" s="98">
        <v>8.7234459430138214E-3</v>
      </c>
      <c r="C203" s="98">
        <v>1.0210956866505931E-2</v>
      </c>
      <c r="D203" s="98">
        <v>1.4775360431544838E-2</v>
      </c>
      <c r="E203" s="98">
        <v>1.7187603181624413E-2</v>
      </c>
      <c r="F203" s="98">
        <v>2.9468368479950893E-2</v>
      </c>
      <c r="G203" s="98">
        <v>3.5152054287788885E-2</v>
      </c>
      <c r="H203" s="98">
        <v>4.5700852392457872E-2</v>
      </c>
      <c r="I203" s="98">
        <v>6.6251106578532573E-2</v>
      </c>
      <c r="J203" s="98">
        <v>0.10361599382138527</v>
      </c>
      <c r="K203" s="98">
        <v>0.11229331333366487</v>
      </c>
      <c r="L203" s="98">
        <v>0.16629257198121605</v>
      </c>
      <c r="M203" s="98">
        <v>0.23482945576367362</v>
      </c>
      <c r="N203" s="98">
        <v>0.18529476482724205</v>
      </c>
      <c r="O203" s="98">
        <v>0.19258372663991505</v>
      </c>
      <c r="P203" s="98">
        <v>0.26516553456894915</v>
      </c>
      <c r="Q203" s="98">
        <v>0.21391729737474599</v>
      </c>
      <c r="R203" s="98">
        <v>0.23204038356578915</v>
      </c>
      <c r="S203" s="98">
        <v>0.28645727205446747</v>
      </c>
      <c r="T203" s="98">
        <v>0.28107100911207983</v>
      </c>
      <c r="U203" s="98">
        <v>0.31722531158887507</v>
      </c>
      <c r="V203" s="98">
        <v>0.32242762637037092</v>
      </c>
      <c r="W203" s="98">
        <v>0.47725079077472776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117.89009316702672</v>
      </c>
      <c r="C209" s="122">
        <v>129.50869487920454</v>
      </c>
      <c r="D209" s="122">
        <v>183.81686634527813</v>
      </c>
      <c r="E209" s="122">
        <v>229.66756216518971</v>
      </c>
      <c r="F209" s="122">
        <v>270.81266422940359</v>
      </c>
      <c r="G209" s="122">
        <v>300.83035609443016</v>
      </c>
      <c r="H209" s="122">
        <v>343.21200467993953</v>
      </c>
      <c r="I209" s="122">
        <v>366.35013527356796</v>
      </c>
      <c r="J209" s="122">
        <v>391.34724766266066</v>
      </c>
      <c r="K209" s="122">
        <v>376.24441088541835</v>
      </c>
      <c r="L209" s="122">
        <v>371.38533606771796</v>
      </c>
      <c r="M209" s="122">
        <v>371.23407878007879</v>
      </c>
      <c r="N209" s="122">
        <v>322.8953420945943</v>
      </c>
      <c r="O209" s="122">
        <v>320.43547547865148</v>
      </c>
      <c r="P209" s="122">
        <v>350.75181632421362</v>
      </c>
      <c r="Q209" s="122">
        <v>331.25016239034875</v>
      </c>
      <c r="R209" s="122">
        <v>344.78196205102574</v>
      </c>
      <c r="S209" s="122">
        <v>369.68539403254323</v>
      </c>
      <c r="T209" s="122">
        <v>381.30564105905154</v>
      </c>
      <c r="U209" s="122">
        <v>378.51753036888709</v>
      </c>
      <c r="V209" s="122">
        <v>384.47184804259075</v>
      </c>
      <c r="W209" s="122">
        <v>373.12937801187388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117.89009316702672</v>
      </c>
      <c r="C211" s="98">
        <v>129.50869487920454</v>
      </c>
      <c r="D211" s="98">
        <v>183.81686634527813</v>
      </c>
      <c r="E211" s="98">
        <v>229.66756216518971</v>
      </c>
      <c r="F211" s="98">
        <v>270.81266422940359</v>
      </c>
      <c r="G211" s="98">
        <v>300.83035609443016</v>
      </c>
      <c r="H211" s="98">
        <v>343.21200467993953</v>
      </c>
      <c r="I211" s="98">
        <v>366.35013527356796</v>
      </c>
      <c r="J211" s="98">
        <v>391.34724766266066</v>
      </c>
      <c r="K211" s="98">
        <v>376.24441088541835</v>
      </c>
      <c r="L211" s="98">
        <v>371.38533606771796</v>
      </c>
      <c r="M211" s="98">
        <v>371.23407878007879</v>
      </c>
      <c r="N211" s="98">
        <v>322.8953420945943</v>
      </c>
      <c r="O211" s="98">
        <v>320.43547547865148</v>
      </c>
      <c r="P211" s="98">
        <v>350.75181632421362</v>
      </c>
      <c r="Q211" s="98">
        <v>331.25016239034875</v>
      </c>
      <c r="R211" s="98">
        <v>344.78196205102574</v>
      </c>
      <c r="S211" s="98">
        <v>369.68539403254323</v>
      </c>
      <c r="T211" s="98">
        <v>381.30564105905154</v>
      </c>
      <c r="U211" s="98">
        <v>378.51753036888709</v>
      </c>
      <c r="V211" s="98">
        <v>384.47184804259075</v>
      </c>
      <c r="W211" s="98">
        <v>373.12937801187388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13340.446314732497</v>
      </c>
      <c r="C214" s="117">
        <f t="shared" si="108"/>
        <v>11917.992476582102</v>
      </c>
      <c r="D214" s="117">
        <f t="shared" si="108"/>
        <v>13365.457129800921</v>
      </c>
      <c r="E214" s="117">
        <f t="shared" si="108"/>
        <v>16947.111648594589</v>
      </c>
      <c r="F214" s="117">
        <f t="shared" si="108"/>
        <v>11046.031379555094</v>
      </c>
      <c r="G214" s="117">
        <f t="shared" si="108"/>
        <v>13849.11584320232</v>
      </c>
      <c r="H214" s="117">
        <f t="shared" si="108"/>
        <v>13109.878898850144</v>
      </c>
      <c r="I214" s="117">
        <f t="shared" si="108"/>
        <v>14292.37796290344</v>
      </c>
      <c r="J214" s="117">
        <f t="shared" si="108"/>
        <v>16007.56278659386</v>
      </c>
      <c r="K214" s="117">
        <f t="shared" si="108"/>
        <v>15440.832866084187</v>
      </c>
      <c r="L214" s="117">
        <f t="shared" si="108"/>
        <v>14988.768779248765</v>
      </c>
      <c r="M214" s="117">
        <f t="shared" si="108"/>
        <v>10643.837435609452</v>
      </c>
      <c r="N214" s="117">
        <f t="shared" si="108"/>
        <v>14439.649713504972</v>
      </c>
      <c r="O214" s="117">
        <f t="shared" si="108"/>
        <v>14391.835001133568</v>
      </c>
      <c r="P214" s="117">
        <f t="shared" si="108"/>
        <v>12022.821312348326</v>
      </c>
      <c r="Q214" s="117">
        <f t="shared" si="108"/>
        <v>13153.711660863339</v>
      </c>
      <c r="R214" s="117">
        <f t="shared" ref="R214:V214" si="109">R215+R218+R220+R233</f>
        <v>12627.447552857089</v>
      </c>
      <c r="S214" s="117">
        <f t="shared" si="109"/>
        <v>13469.961719874376</v>
      </c>
      <c r="T214" s="117">
        <f t="shared" si="109"/>
        <v>12489.760802818231</v>
      </c>
      <c r="U214" s="117">
        <f t="shared" si="109"/>
        <v>12263.734620174109</v>
      </c>
      <c r="V214" s="117">
        <f t="shared" si="109"/>
        <v>11697.853742196188</v>
      </c>
      <c r="W214" s="117">
        <f t="shared" ref="W214" si="110">W215+W218+W220+W233</f>
        <v>12595.752158213127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10338.103328970285</v>
      </c>
      <c r="C215" s="122">
        <f t="shared" si="111"/>
        <v>9006.5058566478237</v>
      </c>
      <c r="D215" s="122">
        <f t="shared" si="111"/>
        <v>10366.447448926276</v>
      </c>
      <c r="E215" s="122">
        <f t="shared" si="111"/>
        <v>14000.878802740708</v>
      </c>
      <c r="F215" s="122">
        <f t="shared" si="111"/>
        <v>7992.7044182820682</v>
      </c>
      <c r="G215" s="122">
        <f t="shared" si="111"/>
        <v>11055.260244440813</v>
      </c>
      <c r="H215" s="122">
        <f t="shared" si="111"/>
        <v>10287.775031380948</v>
      </c>
      <c r="I215" s="122">
        <f t="shared" si="111"/>
        <v>11687.648612901503</v>
      </c>
      <c r="J215" s="122">
        <f t="shared" si="111"/>
        <v>13474.050032175435</v>
      </c>
      <c r="K215" s="122">
        <f t="shared" si="111"/>
        <v>12942.563556275389</v>
      </c>
      <c r="L215" s="122">
        <f t="shared" si="111"/>
        <v>12457.885194398677</v>
      </c>
      <c r="M215" s="122">
        <f t="shared" si="111"/>
        <v>7972.6085824366428</v>
      </c>
      <c r="N215" s="122">
        <f t="shared" si="111"/>
        <v>11921.221435447565</v>
      </c>
      <c r="O215" s="122">
        <f t="shared" si="111"/>
        <v>11973.833836581276</v>
      </c>
      <c r="P215" s="122">
        <f t="shared" si="111"/>
        <v>9712.4931594389873</v>
      </c>
      <c r="Q215" s="122">
        <f t="shared" si="111"/>
        <v>10857.983282046296</v>
      </c>
      <c r="R215" s="122">
        <f t="shared" ref="R215:V215" si="112">SUM(R216:R217)</f>
        <v>10377.610043832734</v>
      </c>
      <c r="S215" s="122">
        <f t="shared" si="112"/>
        <v>11072.03841802442</v>
      </c>
      <c r="T215" s="122">
        <f t="shared" si="112"/>
        <v>10164.390910388645</v>
      </c>
      <c r="U215" s="122">
        <f t="shared" si="112"/>
        <v>9956.3754660840641</v>
      </c>
      <c r="V215" s="122">
        <f t="shared" si="112"/>
        <v>9484.7628529626272</v>
      </c>
      <c r="W215" s="122">
        <f t="shared" ref="W215" si="113">SUM(W216:W217)</f>
        <v>10507.261170602618</v>
      </c>
      <c r="DA215" s="130" t="s">
        <v>2318</v>
      </c>
    </row>
    <row r="216" spans="1:105" ht="12" customHeight="1" x14ac:dyDescent="0.25">
      <c r="A216" s="97" t="s">
        <v>204</v>
      </c>
      <c r="B216" s="98">
        <v>10291.010763196189</v>
      </c>
      <c r="C216" s="98">
        <v>8964.6015245441904</v>
      </c>
      <c r="D216" s="98">
        <v>10315.517209121726</v>
      </c>
      <c r="E216" s="98">
        <v>13936.432681894454</v>
      </c>
      <c r="F216" s="98">
        <v>7952.9375495637569</v>
      </c>
      <c r="G216" s="98">
        <v>10998.956475384446</v>
      </c>
      <c r="H216" s="98">
        <v>10235.30999507669</v>
      </c>
      <c r="I216" s="98">
        <v>11628.088740302164</v>
      </c>
      <c r="J216" s="98">
        <v>13407.785196605588</v>
      </c>
      <c r="K216" s="98">
        <v>12879.255812172587</v>
      </c>
      <c r="L216" s="98">
        <v>12394.726323520401</v>
      </c>
      <c r="M216" s="98">
        <v>7932.053635773932</v>
      </c>
      <c r="N216" s="98">
        <v>11863.671043004155</v>
      </c>
      <c r="O216" s="98">
        <v>11911.572875286884</v>
      </c>
      <c r="P216" s="98">
        <v>9660.2336674008602</v>
      </c>
      <c r="Q216" s="98">
        <v>10804.355669129805</v>
      </c>
      <c r="R216" s="98">
        <v>10325.774230468369</v>
      </c>
      <c r="S216" s="98">
        <v>11016.030890346887</v>
      </c>
      <c r="T216" s="98">
        <v>10112.458891093989</v>
      </c>
      <c r="U216" s="98">
        <v>9904.1247686216739</v>
      </c>
      <c r="V216" s="98">
        <v>9434.2551609723596</v>
      </c>
      <c r="W216" s="98">
        <v>10451.995608851426</v>
      </c>
      <c r="DA216" s="63" t="s">
        <v>2319</v>
      </c>
    </row>
    <row r="217" spans="1:105" ht="12" customHeight="1" x14ac:dyDescent="0.25">
      <c r="A217" s="97" t="s">
        <v>53</v>
      </c>
      <c r="B217" s="98">
        <v>47.092565774095661</v>
      </c>
      <c r="C217" s="98">
        <v>41.904332103633614</v>
      </c>
      <c r="D217" s="98">
        <v>50.930239804548833</v>
      </c>
      <c r="E217" s="98">
        <v>64.446120846253606</v>
      </c>
      <c r="F217" s="98">
        <v>39.766868718311322</v>
      </c>
      <c r="G217" s="98">
        <v>56.303769056366562</v>
      </c>
      <c r="H217" s="98">
        <v>52.4650363042579</v>
      </c>
      <c r="I217" s="98">
        <v>59.559872599338313</v>
      </c>
      <c r="J217" s="98">
        <v>66.264835569847236</v>
      </c>
      <c r="K217" s="98">
        <v>63.307744102801998</v>
      </c>
      <c r="L217" s="98">
        <v>63.158870878276424</v>
      </c>
      <c r="M217" s="98">
        <v>40.554946662711203</v>
      </c>
      <c r="N217" s="98">
        <v>57.550392443409834</v>
      </c>
      <c r="O217" s="98">
        <v>62.260961294392558</v>
      </c>
      <c r="P217" s="98">
        <v>52.259492038126432</v>
      </c>
      <c r="Q217" s="98">
        <v>53.627612916490563</v>
      </c>
      <c r="R217" s="98">
        <v>51.835813364365492</v>
      </c>
      <c r="S217" s="98">
        <v>56.007527677533602</v>
      </c>
      <c r="T217" s="98">
        <v>51.932019294656364</v>
      </c>
      <c r="U217" s="98">
        <v>52.250697462389411</v>
      </c>
      <c r="V217" s="98">
        <v>50.507691990267183</v>
      </c>
      <c r="W217" s="98">
        <v>55.265561751192216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31.674429287263671</v>
      </c>
      <c r="C218" s="122">
        <f t="shared" si="114"/>
        <v>38.517559345928582</v>
      </c>
      <c r="D218" s="122">
        <f t="shared" si="114"/>
        <v>39.034614569652945</v>
      </c>
      <c r="E218" s="122">
        <f t="shared" si="114"/>
        <v>151.09403895550668</v>
      </c>
      <c r="F218" s="122">
        <f t="shared" si="114"/>
        <v>66.961521911775918</v>
      </c>
      <c r="G218" s="122">
        <f t="shared" si="114"/>
        <v>62.018169017666601</v>
      </c>
      <c r="H218" s="122">
        <f t="shared" si="114"/>
        <v>88.791173920126226</v>
      </c>
      <c r="I218" s="122">
        <f t="shared" si="114"/>
        <v>86.083309692860368</v>
      </c>
      <c r="J218" s="122">
        <f t="shared" si="114"/>
        <v>114.20445853498813</v>
      </c>
      <c r="K218" s="122">
        <f t="shared" si="114"/>
        <v>113.16311741051115</v>
      </c>
      <c r="L218" s="122">
        <f t="shared" si="114"/>
        <v>86.531196904456351</v>
      </c>
      <c r="M218" s="122">
        <f t="shared" si="114"/>
        <v>95.73199441070139</v>
      </c>
      <c r="N218" s="122">
        <f t="shared" si="114"/>
        <v>144.84579383477177</v>
      </c>
      <c r="O218" s="122">
        <f t="shared" si="114"/>
        <v>82.808318704644662</v>
      </c>
      <c r="P218" s="122">
        <f t="shared" si="114"/>
        <v>51.78364456611942</v>
      </c>
      <c r="Q218" s="122">
        <f t="shared" si="114"/>
        <v>100.20361028912394</v>
      </c>
      <c r="R218" s="122">
        <f t="shared" si="114"/>
        <v>70.529346529710892</v>
      </c>
      <c r="S218" s="122">
        <f t="shared" si="114"/>
        <v>110.81566611798532</v>
      </c>
      <c r="T218" s="122">
        <f t="shared" si="114"/>
        <v>90.989012492664571</v>
      </c>
      <c r="U218" s="122">
        <f t="shared" si="114"/>
        <v>116.17448760956894</v>
      </c>
      <c r="V218" s="122">
        <f t="shared" si="114"/>
        <v>93.819415618511528</v>
      </c>
      <c r="W218" s="122">
        <f t="shared" si="114"/>
        <v>110.43877310709571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31.674429287263671</v>
      </c>
      <c r="C219" s="98">
        <f>RES_hhdet_fech!C86</f>
        <v>38.517559345928582</v>
      </c>
      <c r="D219" s="98">
        <f>RES_hhdet_fech!D86</f>
        <v>39.034614569652945</v>
      </c>
      <c r="E219" s="98">
        <f>RES_hhdet_fech!E86</f>
        <v>151.09403895550668</v>
      </c>
      <c r="F219" s="98">
        <f>RES_hhdet_fech!F86</f>
        <v>66.961521911775918</v>
      </c>
      <c r="G219" s="98">
        <f>RES_hhdet_fech!G86</f>
        <v>62.018169017666601</v>
      </c>
      <c r="H219" s="98">
        <f>RES_hhdet_fech!H86</f>
        <v>88.791173920126226</v>
      </c>
      <c r="I219" s="98">
        <f>RES_hhdet_fech!I86</f>
        <v>86.083309692860368</v>
      </c>
      <c r="J219" s="98">
        <f>RES_hhdet_fech!J86</f>
        <v>114.20445853498813</v>
      </c>
      <c r="K219" s="98">
        <f>RES_hhdet_fech!K86</f>
        <v>113.16311741051115</v>
      </c>
      <c r="L219" s="98">
        <f>RES_hhdet_fech!L86</f>
        <v>86.531196904456351</v>
      </c>
      <c r="M219" s="98">
        <f>RES_hhdet_fech!M86</f>
        <v>95.73199441070139</v>
      </c>
      <c r="N219" s="98">
        <f>RES_hhdet_fech!N86</f>
        <v>144.84579383477177</v>
      </c>
      <c r="O219" s="98">
        <f>RES_hhdet_fech!O86</f>
        <v>82.808318704644662</v>
      </c>
      <c r="P219" s="98">
        <f>RES_hhdet_fech!P86</f>
        <v>51.78364456611942</v>
      </c>
      <c r="Q219" s="98">
        <f>RES_hhdet_fech!Q86</f>
        <v>100.20361028912394</v>
      </c>
      <c r="R219" s="98">
        <f>RES_hhdet_fech!R86</f>
        <v>70.529346529710892</v>
      </c>
      <c r="S219" s="98">
        <f>RES_hhdet_fech!S86</f>
        <v>110.81566611798532</v>
      </c>
      <c r="T219" s="98">
        <f>RES_hhdet_fech!T86</f>
        <v>90.989012492664571</v>
      </c>
      <c r="U219" s="98">
        <f>RES_hhdet_fech!U86</f>
        <v>116.17448760956894</v>
      </c>
      <c r="V219" s="98">
        <f>RES_hhdet_fech!V86</f>
        <v>93.819415618511528</v>
      </c>
      <c r="W219" s="98">
        <f>RES_hhdet_fech!W86</f>
        <v>110.43877310709571</v>
      </c>
      <c r="DA219" s="63" t="s">
        <v>2322</v>
      </c>
    </row>
    <row r="220" spans="1:105" ht="12" customHeight="1" x14ac:dyDescent="0.25">
      <c r="A220" s="121" t="s">
        <v>55</v>
      </c>
      <c r="B220" s="122">
        <v>2069.2301639707348</v>
      </c>
      <c r="C220" s="122">
        <v>1965.9658423452288</v>
      </c>
      <c r="D220" s="122">
        <v>2037.7934331269328</v>
      </c>
      <c r="E220" s="122">
        <v>1931.8423234394259</v>
      </c>
      <c r="F220" s="122">
        <v>2010.0490040302857</v>
      </c>
      <c r="G220" s="122">
        <v>1887.1354052526835</v>
      </c>
      <c r="H220" s="122">
        <v>1870.5551934236237</v>
      </c>
      <c r="I220" s="122">
        <v>1715.2415630858641</v>
      </c>
      <c r="J220" s="122">
        <v>1673.8547313676443</v>
      </c>
      <c r="K220" s="122">
        <v>1645.6750334149315</v>
      </c>
      <c r="L220" s="122">
        <v>1729.5411578991666</v>
      </c>
      <c r="M220" s="122">
        <v>1876.7603080237513</v>
      </c>
      <c r="N220" s="122">
        <v>1758.3079995979629</v>
      </c>
      <c r="O220" s="122">
        <v>1673.6897195427207</v>
      </c>
      <c r="P220" s="122">
        <v>1644.2144282095862</v>
      </c>
      <c r="Q220" s="122">
        <v>1573.2375685167024</v>
      </c>
      <c r="R220" s="122">
        <v>1556.6278599560358</v>
      </c>
      <c r="S220" s="122">
        <v>1584.1658140909458</v>
      </c>
      <c r="T220" s="122">
        <v>1534.5334258210321</v>
      </c>
      <c r="U220" s="122">
        <v>1500.3764842052608</v>
      </c>
      <c r="V220" s="122">
        <v>1420.2024538409789</v>
      </c>
      <c r="W220" s="122">
        <v>1300.0263701833792</v>
      </c>
      <c r="DA220" s="130" t="s">
        <v>2323</v>
      </c>
    </row>
    <row r="221" spans="1:105" ht="12" customHeight="1" x14ac:dyDescent="0.25">
      <c r="A221" s="97" t="s">
        <v>132</v>
      </c>
      <c r="B221" s="98">
        <v>2457.2414590724234</v>
      </c>
      <c r="C221" s="98">
        <v>2016.0838558649396</v>
      </c>
      <c r="D221" s="98">
        <v>2389.1093854756277</v>
      </c>
      <c r="E221" s="98">
        <v>2192.1985683259336</v>
      </c>
      <c r="F221" s="98">
        <v>1944.7034414515913</v>
      </c>
      <c r="G221" s="98">
        <v>1949.6862596948838</v>
      </c>
      <c r="H221" s="98">
        <v>2059.0357432269875</v>
      </c>
      <c r="I221" s="98">
        <v>1795.2492745239879</v>
      </c>
      <c r="J221" s="98">
        <v>1739.638248938712</v>
      </c>
      <c r="K221" s="98">
        <v>1656.3865158278807</v>
      </c>
      <c r="L221" s="98">
        <v>1738.8616274658648</v>
      </c>
      <c r="M221" s="98">
        <v>1871.8214752307595</v>
      </c>
      <c r="N221" s="98">
        <v>1755.8358211774628</v>
      </c>
      <c r="O221" s="98">
        <v>1665.7835438857569</v>
      </c>
      <c r="P221" s="98">
        <v>1695.272332413414</v>
      </c>
      <c r="Q221" s="98">
        <v>1609.1424811044551</v>
      </c>
      <c r="R221" s="98">
        <v>1548.139282176536</v>
      </c>
      <c r="S221" s="98">
        <v>1661.6255207479783</v>
      </c>
      <c r="T221" s="98">
        <v>1542.0501785069425</v>
      </c>
      <c r="U221" s="98">
        <v>1481.7365775220348</v>
      </c>
      <c r="V221" s="98">
        <v>1366.9489126077754</v>
      </c>
      <c r="W221" s="98">
        <v>1341.235451558495</v>
      </c>
      <c r="DA221" s="63" t="s">
        <v>2324</v>
      </c>
    </row>
    <row r="222" spans="1:105" ht="12" customHeight="1" x14ac:dyDescent="0.25">
      <c r="A222" s="97" t="s">
        <v>131</v>
      </c>
      <c r="B222" s="98">
        <v>1395.2010753502568</v>
      </c>
      <c r="C222" s="98">
        <v>1165.9830050608134</v>
      </c>
      <c r="D222" s="98">
        <v>1469.4715864898778</v>
      </c>
      <c r="E222" s="98">
        <v>1359.30510790639</v>
      </c>
      <c r="F222" s="98">
        <v>1270.8206513957125</v>
      </c>
      <c r="G222" s="98">
        <v>1272.7099250884312</v>
      </c>
      <c r="H222" s="98">
        <v>1372.123052991506</v>
      </c>
      <c r="I222" s="98">
        <v>1212.6305695267163</v>
      </c>
      <c r="J222" s="98">
        <v>1220.6379068300812</v>
      </c>
      <c r="K222" s="98">
        <v>1160.782247891053</v>
      </c>
      <c r="L222" s="98">
        <v>1228.923163735476</v>
      </c>
      <c r="M222" s="98">
        <v>1363.8287987057345</v>
      </c>
      <c r="N222" s="98">
        <v>1281.1036675290959</v>
      </c>
      <c r="O222" s="98">
        <v>1234.1520788231619</v>
      </c>
      <c r="P222" s="98">
        <v>1296.90621497896</v>
      </c>
      <c r="Q222" s="98">
        <v>1214.4307001836744</v>
      </c>
      <c r="R222" s="98">
        <v>1176.9551163284905</v>
      </c>
      <c r="S222" s="98">
        <v>1287.0534616471832</v>
      </c>
      <c r="T222" s="98">
        <v>1212.2664991494589</v>
      </c>
      <c r="U222" s="98">
        <v>1193.9492701256581</v>
      </c>
      <c r="V222" s="98">
        <v>1115.6304947741999</v>
      </c>
      <c r="W222" s="98">
        <v>1125.0590862736267</v>
      </c>
      <c r="DA222" s="63" t="s">
        <v>2325</v>
      </c>
    </row>
    <row r="223" spans="1:105" ht="12" customHeight="1" x14ac:dyDescent="0.25">
      <c r="A223" s="100" t="s">
        <v>204</v>
      </c>
      <c r="B223" s="101">
        <v>442.69794913405985</v>
      </c>
      <c r="C223" s="101">
        <v>317.58235547460777</v>
      </c>
      <c r="D223" s="101">
        <v>427.68059298938755</v>
      </c>
      <c r="E223" s="101">
        <v>327.04235530563335</v>
      </c>
      <c r="F223" s="101">
        <v>366.81228266503831</v>
      </c>
      <c r="G223" s="101">
        <v>306.5806857156706</v>
      </c>
      <c r="H223" s="101">
        <v>327.85835388968087</v>
      </c>
      <c r="I223" s="101">
        <v>285.27769443611129</v>
      </c>
      <c r="J223" s="101">
        <v>349.22836510916414</v>
      </c>
      <c r="K223" s="101">
        <v>279.94675534824728</v>
      </c>
      <c r="L223" s="101">
        <v>271.12709598247295</v>
      </c>
      <c r="M223" s="101">
        <v>348.57119435317429</v>
      </c>
      <c r="N223" s="101">
        <v>255.28097347588277</v>
      </c>
      <c r="O223" s="101">
        <v>241.18163378190579</v>
      </c>
      <c r="P223" s="101">
        <v>365.60720486185915</v>
      </c>
      <c r="Q223" s="101">
        <v>251.53392434931482</v>
      </c>
      <c r="R223" s="101">
        <v>233.40000858230195</v>
      </c>
      <c r="S223" s="101">
        <v>270.22299258732608</v>
      </c>
      <c r="T223" s="101">
        <v>229.45295649917603</v>
      </c>
      <c r="U223" s="101">
        <v>250.85054119827728</v>
      </c>
      <c r="V223" s="101">
        <v>214.62616116906898</v>
      </c>
      <c r="W223" s="101">
        <v>258.92045902526115</v>
      </c>
      <c r="DA223" s="131" t="s">
        <v>2326</v>
      </c>
    </row>
    <row r="224" spans="1:105" ht="12" customHeight="1" x14ac:dyDescent="0.25">
      <c r="A224" s="103" t="s">
        <v>52</v>
      </c>
      <c r="B224" s="104">
        <v>952.50312621619707</v>
      </c>
      <c r="C224" s="104">
        <v>848.40064958620565</v>
      </c>
      <c r="D224" s="104">
        <v>1041.79099350049</v>
      </c>
      <c r="E224" s="104">
        <v>1032.2627526007566</v>
      </c>
      <c r="F224" s="104">
        <v>904.00836873067385</v>
      </c>
      <c r="G224" s="104">
        <v>966.12923937276094</v>
      </c>
      <c r="H224" s="104">
        <v>1044.2646991018255</v>
      </c>
      <c r="I224" s="104">
        <v>927.35287509060493</v>
      </c>
      <c r="J224" s="104">
        <v>871.40954172091722</v>
      </c>
      <c r="K224" s="104">
        <v>880.83549254280558</v>
      </c>
      <c r="L224" s="104">
        <v>957.79606775300306</v>
      </c>
      <c r="M224" s="104">
        <v>1015.2576043525602</v>
      </c>
      <c r="N224" s="104">
        <v>1025.8226940532131</v>
      </c>
      <c r="O224" s="104">
        <v>992.97044504125574</v>
      </c>
      <c r="P224" s="104">
        <v>931.29901011710092</v>
      </c>
      <c r="Q224" s="104">
        <v>962.89677583435957</v>
      </c>
      <c r="R224" s="104">
        <v>943.5551077461887</v>
      </c>
      <c r="S224" s="104">
        <v>1016.8304690598573</v>
      </c>
      <c r="T224" s="104">
        <v>982.8135426502829</v>
      </c>
      <c r="U224" s="104">
        <v>943.09872892738088</v>
      </c>
      <c r="V224" s="104">
        <v>901.00433360513091</v>
      </c>
      <c r="W224" s="104">
        <v>866.13862724836565</v>
      </c>
      <c r="DA224" s="132" t="s">
        <v>2327</v>
      </c>
    </row>
    <row r="225" spans="1:105" ht="12" customHeight="1" x14ac:dyDescent="0.25">
      <c r="A225" s="106" t="s">
        <v>124</v>
      </c>
      <c r="B225" s="101">
        <v>2089.7383658399613</v>
      </c>
      <c r="C225" s="101">
        <v>2106.5156925033325</v>
      </c>
      <c r="D225" s="101">
        <v>2062.9558088441463</v>
      </c>
      <c r="E225" s="101">
        <v>2022.068931466069</v>
      </c>
      <c r="F225" s="101">
        <v>2281.8365952481017</v>
      </c>
      <c r="G225" s="101">
        <v>2073.1943647229687</v>
      </c>
      <c r="H225" s="101">
        <v>2023.9897337524396</v>
      </c>
      <c r="I225" s="101">
        <v>1861.1008276896894</v>
      </c>
      <c r="J225" s="101">
        <v>1787.3471042927599</v>
      </c>
      <c r="K225" s="101">
        <v>1813.3556031077565</v>
      </c>
      <c r="L225" s="101">
        <v>1945.2468588508225</v>
      </c>
      <c r="M225" s="101">
        <v>2167.6082172333095</v>
      </c>
      <c r="N225" s="101">
        <v>2015.4915466647294</v>
      </c>
      <c r="O225" s="101">
        <v>1926.1980402943575</v>
      </c>
      <c r="P225" s="101">
        <v>1738.7213572928054</v>
      </c>
      <c r="Q225" s="101">
        <v>1737.9733433544352</v>
      </c>
      <c r="R225" s="101">
        <v>1730.4788581738426</v>
      </c>
      <c r="S225" s="101">
        <v>1713.4936829311407</v>
      </c>
      <c r="T225" s="101">
        <v>1668.7668318811234</v>
      </c>
      <c r="U225" s="101">
        <v>1558.5305069562212</v>
      </c>
      <c r="V225" s="101">
        <v>1493.2907974391183</v>
      </c>
      <c r="W225" s="101">
        <v>1378.2235950551756</v>
      </c>
      <c r="DA225" s="131" t="s">
        <v>2328</v>
      </c>
    </row>
    <row r="226" spans="1:105" ht="12" customHeight="1" x14ac:dyDescent="0.25">
      <c r="A226" s="107" t="s">
        <v>123</v>
      </c>
      <c r="B226" s="104">
        <v>1340.7348730951644</v>
      </c>
      <c r="C226" s="104">
        <v>1336.5468341341166</v>
      </c>
      <c r="D226" s="104">
        <v>1342.2733407399558</v>
      </c>
      <c r="E226" s="104">
        <v>1296.5070804235017</v>
      </c>
      <c r="F226" s="104">
        <v>1505.7886154868754</v>
      </c>
      <c r="G226" s="104">
        <v>1348.9948327155644</v>
      </c>
      <c r="H226" s="104">
        <v>1325.3267614077197</v>
      </c>
      <c r="I226" s="104">
        <v>1221.5169332085111</v>
      </c>
      <c r="J226" s="104">
        <v>1206.776835941803</v>
      </c>
      <c r="K226" s="104">
        <v>1204.4423101840648</v>
      </c>
      <c r="L226" s="104">
        <v>1287.8895819494717</v>
      </c>
      <c r="M226" s="104">
        <v>1470.0767767317736</v>
      </c>
      <c r="N226" s="104">
        <v>1340.7046372005443</v>
      </c>
      <c r="O226" s="104">
        <v>1292.2010453139312</v>
      </c>
      <c r="P226" s="104">
        <v>1229.5029728834061</v>
      </c>
      <c r="Q226" s="104">
        <v>1210.1975173631395</v>
      </c>
      <c r="R226" s="104">
        <v>1233.9868905867215</v>
      </c>
      <c r="S226" s="104">
        <v>1266.8466399824304</v>
      </c>
      <c r="T226" s="104">
        <v>1261.7663054354468</v>
      </c>
      <c r="U226" s="104">
        <v>1213.6371506000514</v>
      </c>
      <c r="V226" s="104">
        <v>1175.2557838556597</v>
      </c>
      <c r="W226" s="104">
        <v>1108.3320685157228</v>
      </c>
      <c r="DA226" s="132" t="s">
        <v>2329</v>
      </c>
    </row>
    <row r="227" spans="1:105" ht="12" customHeight="1" x14ac:dyDescent="0.25">
      <c r="A227" s="108" t="s">
        <v>50</v>
      </c>
      <c r="B227" s="98">
        <v>376.49225142396915</v>
      </c>
      <c r="C227" s="98">
        <v>328.10588075500112</v>
      </c>
      <c r="D227" s="98">
        <v>378.1619049257576</v>
      </c>
      <c r="E227" s="98">
        <v>310.09419196162031</v>
      </c>
      <c r="F227" s="98">
        <v>438.26069254601606</v>
      </c>
      <c r="G227" s="98">
        <v>339.35480872695103</v>
      </c>
      <c r="H227" s="98">
        <v>336.99085018667517</v>
      </c>
      <c r="I227" s="98">
        <v>310.92700118442463</v>
      </c>
      <c r="J227" s="98">
        <v>376.04007961740871</v>
      </c>
      <c r="K227" s="98">
        <v>321.2058279464934</v>
      </c>
      <c r="L227" s="98">
        <v>319.11526317461067</v>
      </c>
      <c r="M227" s="98">
        <v>421.08446089063182</v>
      </c>
      <c r="N227" s="98">
        <v>303.23477814507703</v>
      </c>
      <c r="O227" s="98">
        <v>286.22177599941904</v>
      </c>
      <c r="P227" s="98">
        <v>383.98267649417801</v>
      </c>
      <c r="Q227" s="98">
        <v>275.51292955901863</v>
      </c>
      <c r="R227" s="98">
        <v>265.25171226280406</v>
      </c>
      <c r="S227" s="98">
        <v>281.73312592171203</v>
      </c>
      <c r="T227" s="98">
        <v>250.97893587534853</v>
      </c>
      <c r="U227" s="98">
        <v>266.55545467999161</v>
      </c>
      <c r="V227" s="98">
        <v>236.8010629417723</v>
      </c>
      <c r="W227" s="98">
        <v>267.50006982439629</v>
      </c>
      <c r="DA227" s="63" t="s">
        <v>2330</v>
      </c>
    </row>
    <row r="228" spans="1:105" ht="12" customHeight="1" x14ac:dyDescent="0.25">
      <c r="A228" s="108" t="s">
        <v>52</v>
      </c>
      <c r="B228" s="98">
        <v>964.24262167119525</v>
      </c>
      <c r="C228" s="98">
        <v>1008.4409533791154</v>
      </c>
      <c r="D228" s="98">
        <v>964.11143581419822</v>
      </c>
      <c r="E228" s="98">
        <v>986.41288846188138</v>
      </c>
      <c r="F228" s="98">
        <v>1067.5279229408593</v>
      </c>
      <c r="G228" s="98">
        <v>1009.6400239886132</v>
      </c>
      <c r="H228" s="98">
        <v>988.33591122104463</v>
      </c>
      <c r="I228" s="98">
        <v>910.58993202408647</v>
      </c>
      <c r="J228" s="98">
        <v>830.73675632439449</v>
      </c>
      <c r="K228" s="98">
        <v>883.23648223757141</v>
      </c>
      <c r="L228" s="98">
        <v>968.77431877486106</v>
      </c>
      <c r="M228" s="98">
        <v>1048.9923158411416</v>
      </c>
      <c r="N228" s="98">
        <v>1037.4698590554672</v>
      </c>
      <c r="O228" s="98">
        <v>1005.9792693145122</v>
      </c>
      <c r="P228" s="98">
        <v>845.52029638922806</v>
      </c>
      <c r="Q228" s="98">
        <v>934.68458780412095</v>
      </c>
      <c r="R228" s="98">
        <v>968.73517832391769</v>
      </c>
      <c r="S228" s="98">
        <v>985.11351406071822</v>
      </c>
      <c r="T228" s="98">
        <v>1010.7873695600983</v>
      </c>
      <c r="U228" s="98">
        <v>947.08169592005993</v>
      </c>
      <c r="V228" s="98">
        <v>938.45472091388729</v>
      </c>
      <c r="W228" s="98">
        <v>840.83199869132659</v>
      </c>
      <c r="DA228" s="63" t="s">
        <v>2331</v>
      </c>
    </row>
    <row r="229" spans="1:105" ht="12" customHeight="1" x14ac:dyDescent="0.25">
      <c r="A229" s="106" t="s">
        <v>122</v>
      </c>
      <c r="B229" s="101">
        <v>1886.3687757314394</v>
      </c>
      <c r="C229" s="101">
        <v>1826.5244333883218</v>
      </c>
      <c r="D229" s="101">
        <v>1895.7696875984957</v>
      </c>
      <c r="E229" s="101">
        <v>1782.8275424765338</v>
      </c>
      <c r="F229" s="101">
        <v>1876.8740995557137</v>
      </c>
      <c r="G229" s="101">
        <v>1796.8278474820654</v>
      </c>
      <c r="H229" s="101">
        <v>1779.5865327395518</v>
      </c>
      <c r="I229" s="101">
        <v>1696.4144195165225</v>
      </c>
      <c r="J229" s="101">
        <v>1675.5567795316051</v>
      </c>
      <c r="K229" s="101">
        <v>1659.9259364793086</v>
      </c>
      <c r="L229" s="101">
        <v>1759.0498562615237</v>
      </c>
      <c r="M229" s="101">
        <v>1893.2360543870891</v>
      </c>
      <c r="N229" s="101">
        <v>1792.5449977377318</v>
      </c>
      <c r="O229" s="101">
        <v>1725.9468679720742</v>
      </c>
      <c r="P229" s="101">
        <v>1727.7868595822704</v>
      </c>
      <c r="Q229" s="101">
        <v>1647.0408233361959</v>
      </c>
      <c r="R229" s="101">
        <v>1649.6044233487564</v>
      </c>
      <c r="S229" s="101">
        <v>1651.6328555228272</v>
      </c>
      <c r="T229" s="101">
        <v>1626.3603291402696</v>
      </c>
      <c r="U229" s="101">
        <v>1619.6556731389533</v>
      </c>
      <c r="V229" s="101">
        <v>1549.6045193051625</v>
      </c>
      <c r="W229" s="101">
        <v>1377.478513901978</v>
      </c>
      <c r="DA229" s="131" t="s">
        <v>2332</v>
      </c>
    </row>
    <row r="230" spans="1:105" ht="12" customHeight="1" x14ac:dyDescent="0.25">
      <c r="A230" s="107" t="s">
        <v>121</v>
      </c>
      <c r="B230" s="104">
        <v>1315.0072425563164</v>
      </c>
      <c r="C230" s="104">
        <v>1267.1281826004658</v>
      </c>
      <c r="D230" s="104">
        <v>1346.3239244068325</v>
      </c>
      <c r="E230" s="104">
        <v>1252.986985720114</v>
      </c>
      <c r="F230" s="104">
        <v>1348.0826369660726</v>
      </c>
      <c r="G230" s="104">
        <v>1277.3020391728492</v>
      </c>
      <c r="H230" s="104">
        <v>1271.1881917378157</v>
      </c>
      <c r="I230" s="104">
        <v>1214.8870962221047</v>
      </c>
      <c r="J230" s="104">
        <v>1226.2598554486267</v>
      </c>
      <c r="K230" s="104">
        <v>1197.2267393237944</v>
      </c>
      <c r="L230" s="104">
        <v>1262.6302880120047</v>
      </c>
      <c r="M230" s="104">
        <v>1379.6057123981452</v>
      </c>
      <c r="N230" s="104">
        <v>1283.3203858010943</v>
      </c>
      <c r="O230" s="104">
        <v>1242.888267084687</v>
      </c>
      <c r="P230" s="104">
        <v>1299.1075006405429</v>
      </c>
      <c r="Q230" s="104">
        <v>1221.879822845156</v>
      </c>
      <c r="R230" s="104">
        <v>1228.4313903519565</v>
      </c>
      <c r="S230" s="104">
        <v>1244.6883386685347</v>
      </c>
      <c r="T230" s="104">
        <v>1229.3920501856123</v>
      </c>
      <c r="U230" s="104">
        <v>1246.2349475809674</v>
      </c>
      <c r="V230" s="104">
        <v>1200.1764777647602</v>
      </c>
      <c r="W230" s="104">
        <v>1090.7551866788281</v>
      </c>
      <c r="DA230" s="132" t="s">
        <v>2333</v>
      </c>
    </row>
    <row r="231" spans="1:105" ht="12" customHeight="1" x14ac:dyDescent="0.25">
      <c r="A231" s="108" t="s">
        <v>53</v>
      </c>
      <c r="B231" s="98">
        <v>339.8937132363057</v>
      </c>
      <c r="C231" s="98">
        <v>284.45625335285177</v>
      </c>
      <c r="D231" s="98">
        <v>347.5015092614014</v>
      </c>
      <c r="E231" s="98">
        <v>273.63907830321313</v>
      </c>
      <c r="F231" s="98">
        <v>361.10887443712238</v>
      </c>
      <c r="G231" s="98">
        <v>294.35314417933478</v>
      </c>
      <c r="H231" s="98">
        <v>296.66792752615038</v>
      </c>
      <c r="I231" s="98">
        <v>284.62388524855425</v>
      </c>
      <c r="J231" s="98">
        <v>355.55659378744429</v>
      </c>
      <c r="K231" s="98">
        <v>295.57450754196708</v>
      </c>
      <c r="L231" s="98">
        <v>289.14586689907139</v>
      </c>
      <c r="M231" s="98">
        <v>368.17710429664061</v>
      </c>
      <c r="N231" s="98">
        <v>268.64492556308051</v>
      </c>
      <c r="O231" s="98">
        <v>254.44117582687849</v>
      </c>
      <c r="P231" s="98">
        <v>386.02740118127394</v>
      </c>
      <c r="Q231" s="98">
        <v>265.13498901468193</v>
      </c>
      <c r="R231" s="98">
        <v>255.08207005023232</v>
      </c>
      <c r="S231" s="98">
        <v>273.20482610907243</v>
      </c>
      <c r="T231" s="98">
        <v>242.96282898213013</v>
      </c>
      <c r="U231" s="98">
        <v>276.88715128605378</v>
      </c>
      <c r="V231" s="98">
        <v>244.7948583487082</v>
      </c>
      <c r="W231" s="98">
        <v>269.86109621066305</v>
      </c>
      <c r="DA231" s="63" t="s">
        <v>2334</v>
      </c>
    </row>
    <row r="232" spans="1:105" ht="12" customHeight="1" x14ac:dyDescent="0.25">
      <c r="A232" s="108" t="s">
        <v>52</v>
      </c>
      <c r="B232" s="98">
        <v>975.1135293200108</v>
      </c>
      <c r="C232" s="98">
        <v>982.67192924761423</v>
      </c>
      <c r="D232" s="98">
        <v>998.82241514543091</v>
      </c>
      <c r="E232" s="98">
        <v>979.34790741690097</v>
      </c>
      <c r="F232" s="98">
        <v>986.97376252895003</v>
      </c>
      <c r="G232" s="98">
        <v>982.94889499351461</v>
      </c>
      <c r="H232" s="98">
        <v>974.52026421166545</v>
      </c>
      <c r="I232" s="98">
        <v>930.26321097355037</v>
      </c>
      <c r="J232" s="98">
        <v>870.70326166118264</v>
      </c>
      <c r="K232" s="98">
        <v>901.65223178182737</v>
      </c>
      <c r="L232" s="98">
        <v>973.48442111293343</v>
      </c>
      <c r="M232" s="98">
        <v>1011.4286081015047</v>
      </c>
      <c r="N232" s="98">
        <v>1014.6754602380137</v>
      </c>
      <c r="O232" s="98">
        <v>988.44709125780832</v>
      </c>
      <c r="P232" s="98">
        <v>913.08009945926904</v>
      </c>
      <c r="Q232" s="98">
        <v>956.74483383047425</v>
      </c>
      <c r="R232" s="98">
        <v>973.34932030172422</v>
      </c>
      <c r="S232" s="98">
        <v>971.4835125594625</v>
      </c>
      <c r="T232" s="98">
        <v>986.42922120348214</v>
      </c>
      <c r="U232" s="98">
        <v>969.34779629491368</v>
      </c>
      <c r="V232" s="98">
        <v>955.38161941605199</v>
      </c>
      <c r="W232" s="98">
        <v>820.89409046816502</v>
      </c>
      <c r="DA232" s="63" t="s">
        <v>2335</v>
      </c>
    </row>
    <row r="233" spans="1:105" ht="12" customHeight="1" x14ac:dyDescent="0.25">
      <c r="A233" s="121" t="s">
        <v>54</v>
      </c>
      <c r="B233" s="122">
        <v>901.43839250421206</v>
      </c>
      <c r="C233" s="122">
        <v>907.00321824312095</v>
      </c>
      <c r="D233" s="122">
        <v>922.18163317805988</v>
      </c>
      <c r="E233" s="122">
        <v>863.2964834589485</v>
      </c>
      <c r="F233" s="122">
        <v>976.3164353309636</v>
      </c>
      <c r="G233" s="122">
        <v>844.70202449115607</v>
      </c>
      <c r="H233" s="122">
        <v>862.75750012544404</v>
      </c>
      <c r="I233" s="122">
        <v>803.4044772232113</v>
      </c>
      <c r="J233" s="122">
        <v>745.45356451579289</v>
      </c>
      <c r="K233" s="122">
        <v>739.43115898335645</v>
      </c>
      <c r="L233" s="122">
        <v>714.81123004646463</v>
      </c>
      <c r="M233" s="122">
        <v>698.7365507383571</v>
      </c>
      <c r="N233" s="122">
        <v>615.27448462467396</v>
      </c>
      <c r="O233" s="122">
        <v>661.50312630492567</v>
      </c>
      <c r="P233" s="122">
        <v>614.33008013363087</v>
      </c>
      <c r="Q233" s="122">
        <v>622.28720001121644</v>
      </c>
      <c r="R233" s="122">
        <v>622.68030253860957</v>
      </c>
      <c r="S233" s="122">
        <v>702.94182164102574</v>
      </c>
      <c r="T233" s="122">
        <v>699.84745411589086</v>
      </c>
      <c r="U233" s="122">
        <v>690.80818227521468</v>
      </c>
      <c r="V233" s="122">
        <v>699.06901977407097</v>
      </c>
      <c r="W233" s="122">
        <v>678.02584432003198</v>
      </c>
      <c r="DA233" s="130" t="s">
        <v>2336</v>
      </c>
    </row>
    <row r="234" spans="1:105" ht="12" customHeight="1" x14ac:dyDescent="0.25">
      <c r="A234" s="97" t="s">
        <v>207</v>
      </c>
      <c r="B234" s="98">
        <v>1005.885648764771</v>
      </c>
      <c r="C234" s="98">
        <v>1011.7898172717387</v>
      </c>
      <c r="D234" s="98">
        <v>1154.6356687012337</v>
      </c>
      <c r="E234" s="98">
        <v>999.30246758821386</v>
      </c>
      <c r="F234" s="98">
        <v>1019.2444900597126</v>
      </c>
      <c r="G234" s="98">
        <v>982.49953424861633</v>
      </c>
      <c r="H234" s="98">
        <v>963.44802610029103</v>
      </c>
      <c r="I234" s="98">
        <v>1022.6975460723127</v>
      </c>
      <c r="J234" s="98">
        <v>879.54030652306892</v>
      </c>
      <c r="K234" s="98">
        <v>893.81965032886637</v>
      </c>
      <c r="L234" s="98">
        <v>963.49552210639149</v>
      </c>
      <c r="M234" s="98">
        <v>775.47612930815717</v>
      </c>
      <c r="N234" s="98">
        <v>711.73933963922559</v>
      </c>
      <c r="O234" s="98">
        <v>762.74347357918805</v>
      </c>
      <c r="P234" s="98">
        <v>765.99933532407988</v>
      </c>
      <c r="Q234" s="98">
        <v>758.46503800497692</v>
      </c>
      <c r="R234" s="98">
        <v>749.47783826142006</v>
      </c>
      <c r="S234" s="98">
        <v>857.29359857517113</v>
      </c>
      <c r="T234" s="98">
        <v>833.84703790599167</v>
      </c>
      <c r="U234" s="98">
        <v>851.78999103555077</v>
      </c>
      <c r="V234" s="98">
        <v>825.0230517524335</v>
      </c>
      <c r="W234" s="98">
        <v>898.86320370137935</v>
      </c>
      <c r="DA234" s="63" t="s">
        <v>2337</v>
      </c>
    </row>
    <row r="235" spans="1:105" ht="12" customHeight="1" x14ac:dyDescent="0.25">
      <c r="A235" s="97" t="s">
        <v>50</v>
      </c>
      <c r="B235" s="98">
        <v>1032.2188274081025</v>
      </c>
      <c r="C235" s="98">
        <v>1005.7403897265167</v>
      </c>
      <c r="D235" s="98">
        <v>1018.9224105269838</v>
      </c>
      <c r="E235" s="98">
        <v>995.36278031896927</v>
      </c>
      <c r="F235" s="98">
        <v>1067.3041878299211</v>
      </c>
      <c r="G235" s="98">
        <v>998.66857162499446</v>
      </c>
      <c r="H235" s="98">
        <v>959.08569230433841</v>
      </c>
      <c r="I235" s="98">
        <v>874.55825234760971</v>
      </c>
      <c r="J235" s="98">
        <v>858.49548960408447</v>
      </c>
      <c r="K235" s="98">
        <v>816.48860013265698</v>
      </c>
      <c r="L235" s="98">
        <v>796.74266724197412</v>
      </c>
      <c r="M235" s="98">
        <v>815.682624342194</v>
      </c>
      <c r="N235" s="98">
        <v>707.23700688452425</v>
      </c>
      <c r="O235" s="98">
        <v>705.65965009647164</v>
      </c>
      <c r="P235" s="98">
        <v>726.97501635255787</v>
      </c>
      <c r="Q235" s="98">
        <v>694.55510225175078</v>
      </c>
      <c r="R235" s="98">
        <v>724.89065870864442</v>
      </c>
      <c r="S235" s="98">
        <v>787.54032156356413</v>
      </c>
      <c r="T235" s="98">
        <v>813.79731056766366</v>
      </c>
      <c r="U235" s="98">
        <v>810.24969729059819</v>
      </c>
      <c r="V235" s="98">
        <v>826.99745239958486</v>
      </c>
      <c r="W235" s="98">
        <v>799.66738697578069</v>
      </c>
      <c r="DA235" s="63" t="s">
        <v>2338</v>
      </c>
    </row>
    <row r="236" spans="1:105" ht="12" customHeight="1" x14ac:dyDescent="0.25">
      <c r="A236" s="109" t="s">
        <v>120</v>
      </c>
      <c r="B236" s="33">
        <v>798.71935098876031</v>
      </c>
      <c r="C236" s="33">
        <v>832.24184191477104</v>
      </c>
      <c r="D236" s="33">
        <v>836.72515694035349</v>
      </c>
      <c r="E236" s="33">
        <v>762.74564209563664</v>
      </c>
      <c r="F236" s="33">
        <v>911.48452979870058</v>
      </c>
      <c r="G236" s="33">
        <v>737.68716504762074</v>
      </c>
      <c r="H236" s="33">
        <v>799.69139798180356</v>
      </c>
      <c r="I236" s="33">
        <v>739.43959776399458</v>
      </c>
      <c r="J236" s="33">
        <v>664.69200523283178</v>
      </c>
      <c r="K236" s="33">
        <v>671.43651960852719</v>
      </c>
      <c r="L236" s="33">
        <v>627.13901892966203</v>
      </c>
      <c r="M236" s="33">
        <v>621.77732723527447</v>
      </c>
      <c r="N236" s="33">
        <v>545.20071466894035</v>
      </c>
      <c r="O236" s="33">
        <v>615.82794259730167</v>
      </c>
      <c r="P236" s="33">
        <v>515.51758247226417</v>
      </c>
      <c r="Q236" s="33">
        <v>552.86961288006592</v>
      </c>
      <c r="R236" s="33">
        <v>541.05888029707353</v>
      </c>
      <c r="S236" s="33">
        <v>631.7790552120739</v>
      </c>
      <c r="T236" s="33">
        <v>620.45812958712349</v>
      </c>
      <c r="U236" s="33">
        <v>608.09700386734005</v>
      </c>
      <c r="V236" s="33">
        <v>619.966612151699</v>
      </c>
      <c r="W236" s="33">
        <v>589.98051707429204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6463.0551432529437</v>
      </c>
      <c r="C238" s="117">
        <f t="shared" si="115"/>
        <v>6066.2687320159748</v>
      </c>
      <c r="D238" s="117">
        <f t="shared" si="115"/>
        <v>7134.4350988899878</v>
      </c>
      <c r="E238" s="117">
        <f t="shared" si="115"/>
        <v>9386.181168377052</v>
      </c>
      <c r="F238" s="117">
        <f t="shared" si="115"/>
        <v>6313.7380479774265</v>
      </c>
      <c r="G238" s="117">
        <f t="shared" si="115"/>
        <v>8010.4326813867174</v>
      </c>
      <c r="H238" s="117">
        <f t="shared" si="115"/>
        <v>7877.2022989818333</v>
      </c>
      <c r="I238" s="117">
        <f t="shared" si="115"/>
        <v>8730.2618266098489</v>
      </c>
      <c r="J238" s="117">
        <f t="shared" si="115"/>
        <v>9870.2591293581827</v>
      </c>
      <c r="K238" s="117">
        <f t="shared" si="115"/>
        <v>9608.4749553864531</v>
      </c>
      <c r="L238" s="117">
        <f t="shared" si="115"/>
        <v>9378.9496975711681</v>
      </c>
      <c r="M238" s="117">
        <f t="shared" si="115"/>
        <v>6854.7213103639315</v>
      </c>
      <c r="N238" s="117">
        <f t="shared" si="115"/>
        <v>9348.5753499871207</v>
      </c>
      <c r="O238" s="117">
        <f t="shared" si="115"/>
        <v>9306.8700341751282</v>
      </c>
      <c r="P238" s="117">
        <f t="shared" si="115"/>
        <v>7859.3609692445198</v>
      </c>
      <c r="Q238" s="117">
        <f t="shared" si="115"/>
        <v>8807.9609595817492</v>
      </c>
      <c r="R238" s="117">
        <f t="shared" ref="R238:V238" si="116">R239+R242+R244+R257</f>
        <v>8522.218835213298</v>
      </c>
      <c r="S238" s="117">
        <f t="shared" si="116"/>
        <v>9380.7681260217596</v>
      </c>
      <c r="T238" s="117">
        <f t="shared" si="116"/>
        <v>8850.3533191795177</v>
      </c>
      <c r="U238" s="117">
        <f t="shared" si="116"/>
        <v>8949.136176942071</v>
      </c>
      <c r="V238" s="117">
        <f t="shared" si="116"/>
        <v>8651.4964006068039</v>
      </c>
      <c r="W238" s="117">
        <f t="shared" ref="W238" si="117">W239+W242+W244+W257</f>
        <v>9525.3106221139624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4609.4969051379458</v>
      </c>
      <c r="C239" s="122">
        <f t="shared" si="118"/>
        <v>4214.4309831798018</v>
      </c>
      <c r="D239" s="122">
        <f t="shared" si="118"/>
        <v>5185.2422561309413</v>
      </c>
      <c r="E239" s="122">
        <f t="shared" si="118"/>
        <v>7260.3934445326877</v>
      </c>
      <c r="F239" s="122">
        <f t="shared" si="118"/>
        <v>4238.1002632803502</v>
      </c>
      <c r="G239" s="122">
        <f t="shared" si="118"/>
        <v>6085.2280706791798</v>
      </c>
      <c r="H239" s="122">
        <f t="shared" si="118"/>
        <v>5847.8459462570872</v>
      </c>
      <c r="I239" s="122">
        <f t="shared" si="118"/>
        <v>6818.9200567563012</v>
      </c>
      <c r="J239" s="122">
        <f t="shared" si="118"/>
        <v>7941.7820611935804</v>
      </c>
      <c r="K239" s="122">
        <f t="shared" si="118"/>
        <v>7692.0616200284821</v>
      </c>
      <c r="L239" s="122">
        <f t="shared" si="118"/>
        <v>7478.2982455963538</v>
      </c>
      <c r="M239" s="122">
        <f t="shared" si="118"/>
        <v>4827.687350512314</v>
      </c>
      <c r="N239" s="122">
        <f t="shared" si="118"/>
        <v>7297.8270404520845</v>
      </c>
      <c r="O239" s="122">
        <f t="shared" si="118"/>
        <v>7425.6299372851799</v>
      </c>
      <c r="P239" s="122">
        <f t="shared" si="118"/>
        <v>6097.5368274724833</v>
      </c>
      <c r="Q239" s="122">
        <f t="shared" si="118"/>
        <v>6897.359067774687</v>
      </c>
      <c r="R239" s="122">
        <f t="shared" ref="R239:V239" si="119">SUM(R240:R241)</f>
        <v>6693.2348615161281</v>
      </c>
      <c r="S239" s="122">
        <f t="shared" si="119"/>
        <v>7295.199671960474</v>
      </c>
      <c r="T239" s="122">
        <f t="shared" si="119"/>
        <v>6841.980314781269</v>
      </c>
      <c r="U239" s="122">
        <f t="shared" si="119"/>
        <v>6847.3615245780238</v>
      </c>
      <c r="V239" s="122">
        <f t="shared" si="119"/>
        <v>6657.8961580978603</v>
      </c>
      <c r="W239" s="122">
        <f t="shared" ref="W239" si="120">SUM(W240:W241)</f>
        <v>7545.7432460433893</v>
      </c>
      <c r="DA239" s="130" t="s">
        <v>2486</v>
      </c>
    </row>
    <row r="240" spans="1:105" ht="12" customHeight="1" x14ac:dyDescent="0.25">
      <c r="A240" s="97" t="s">
        <v>204</v>
      </c>
      <c r="B240" s="98">
        <v>4562.4043393638503</v>
      </c>
      <c r="C240" s="98">
        <v>4172.5266510761685</v>
      </c>
      <c r="D240" s="98">
        <v>5134.312016326392</v>
      </c>
      <c r="E240" s="98">
        <v>7195.9473236864342</v>
      </c>
      <c r="F240" s="98">
        <v>4198.3333945620388</v>
      </c>
      <c r="G240" s="98">
        <v>6028.9243016228129</v>
      </c>
      <c r="H240" s="98">
        <v>5795.3809099528289</v>
      </c>
      <c r="I240" s="98">
        <v>6759.3601841569625</v>
      </c>
      <c r="J240" s="98">
        <v>7875.5172256237329</v>
      </c>
      <c r="K240" s="98">
        <v>7628.7538759256804</v>
      </c>
      <c r="L240" s="98">
        <v>7415.1393747180773</v>
      </c>
      <c r="M240" s="98">
        <v>4787.1324038496032</v>
      </c>
      <c r="N240" s="98">
        <v>7240.2766480086748</v>
      </c>
      <c r="O240" s="98">
        <v>7363.3689759907875</v>
      </c>
      <c r="P240" s="98">
        <v>6045.2773354343572</v>
      </c>
      <c r="Q240" s="98">
        <v>6843.7314548581962</v>
      </c>
      <c r="R240" s="98">
        <v>6641.3990481517631</v>
      </c>
      <c r="S240" s="98">
        <v>7239.1921442829407</v>
      </c>
      <c r="T240" s="98">
        <v>6790.0482954866129</v>
      </c>
      <c r="U240" s="98">
        <v>6795.1108271156345</v>
      </c>
      <c r="V240" s="98">
        <v>6607.3884661075926</v>
      </c>
      <c r="W240" s="98">
        <v>7490.4776842921974</v>
      </c>
      <c r="DA240" s="63" t="s">
        <v>2487</v>
      </c>
    </row>
    <row r="241" spans="1:105" ht="12" customHeight="1" x14ac:dyDescent="0.25">
      <c r="A241" s="97" t="s">
        <v>53</v>
      </c>
      <c r="B241" s="98">
        <v>47.092565774095661</v>
      </c>
      <c r="C241" s="98">
        <v>41.904332103633614</v>
      </c>
      <c r="D241" s="98">
        <v>50.930239804548833</v>
      </c>
      <c r="E241" s="98">
        <v>64.446120846253606</v>
      </c>
      <c r="F241" s="98">
        <v>39.766868718311322</v>
      </c>
      <c r="G241" s="98">
        <v>56.303769056366562</v>
      </c>
      <c r="H241" s="98">
        <v>52.4650363042579</v>
      </c>
      <c r="I241" s="98">
        <v>59.559872599338313</v>
      </c>
      <c r="J241" s="98">
        <v>66.264835569847236</v>
      </c>
      <c r="K241" s="98">
        <v>63.307744102801998</v>
      </c>
      <c r="L241" s="98">
        <v>63.158870878276424</v>
      </c>
      <c r="M241" s="98">
        <v>40.554946662711203</v>
      </c>
      <c r="N241" s="98">
        <v>57.550392443409834</v>
      </c>
      <c r="O241" s="98">
        <v>62.260961294392558</v>
      </c>
      <c r="P241" s="98">
        <v>52.259492038126432</v>
      </c>
      <c r="Q241" s="98">
        <v>53.627612916490563</v>
      </c>
      <c r="R241" s="98">
        <v>51.835813364365492</v>
      </c>
      <c r="S241" s="98">
        <v>56.007527677533602</v>
      </c>
      <c r="T241" s="98">
        <v>51.932019294656364</v>
      </c>
      <c r="U241" s="98">
        <v>52.250697462389411</v>
      </c>
      <c r="V241" s="98">
        <v>50.507691990267183</v>
      </c>
      <c r="W241" s="98">
        <v>55.265561751192216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56.890917002652117</v>
      </c>
      <c r="C242" s="122">
        <f t="shared" si="121"/>
        <v>75.139761452560421</v>
      </c>
      <c r="D242" s="122">
        <f t="shared" si="121"/>
        <v>85.803054540312999</v>
      </c>
      <c r="E242" s="122">
        <f t="shared" si="121"/>
        <v>352.38219742117218</v>
      </c>
      <c r="F242" s="122">
        <f t="shared" si="121"/>
        <v>160.49243569679908</v>
      </c>
      <c r="G242" s="122">
        <f t="shared" si="121"/>
        <v>152.99365456946032</v>
      </c>
      <c r="H242" s="122">
        <f t="shared" si="121"/>
        <v>227.0216984131122</v>
      </c>
      <c r="I242" s="122">
        <f t="shared" si="121"/>
        <v>226.39368701809298</v>
      </c>
      <c r="J242" s="122">
        <f t="shared" si="121"/>
        <v>306.06570417729392</v>
      </c>
      <c r="K242" s="122">
        <f t="shared" si="121"/>
        <v>306.66564806467011</v>
      </c>
      <c r="L242" s="122">
        <f t="shared" si="121"/>
        <v>238.46796185296964</v>
      </c>
      <c r="M242" s="122">
        <f t="shared" si="121"/>
        <v>269.5143945387357</v>
      </c>
      <c r="N242" s="122">
        <f t="shared" si="121"/>
        <v>415.78661780315417</v>
      </c>
      <c r="O242" s="122">
        <f t="shared" si="121"/>
        <v>247.01939239475288</v>
      </c>
      <c r="P242" s="122">
        <f t="shared" si="121"/>
        <v>161.16715270773767</v>
      </c>
      <c r="Q242" s="122">
        <f t="shared" si="121"/>
        <v>330.67828631569859</v>
      </c>
      <c r="R242" s="122">
        <f t="shared" si="121"/>
        <v>244.43616348825941</v>
      </c>
      <c r="S242" s="122">
        <f t="shared" si="121"/>
        <v>397.68211103140311</v>
      </c>
      <c r="T242" s="122">
        <f t="shared" si="121"/>
        <v>336.41343368868132</v>
      </c>
      <c r="U242" s="122">
        <f t="shared" si="121"/>
        <v>438.85143160735822</v>
      </c>
      <c r="V242" s="122">
        <f t="shared" si="121"/>
        <v>360.72956742638701</v>
      </c>
      <c r="W242" s="122">
        <f t="shared" si="121"/>
        <v>430.9200677849376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56.890917002652117</v>
      </c>
      <c r="C243" s="98">
        <f>RES_hhdet_tesh!C86</f>
        <v>75.139761452560421</v>
      </c>
      <c r="D243" s="98">
        <f>RES_hhdet_tesh!D86</f>
        <v>85.803054540312999</v>
      </c>
      <c r="E243" s="98">
        <f>RES_hhdet_tesh!E86</f>
        <v>352.38219742117218</v>
      </c>
      <c r="F243" s="98">
        <f>RES_hhdet_tesh!F86</f>
        <v>160.49243569679908</v>
      </c>
      <c r="G243" s="98">
        <f>RES_hhdet_tesh!G86</f>
        <v>152.99365456946032</v>
      </c>
      <c r="H243" s="98">
        <f>RES_hhdet_tesh!H86</f>
        <v>227.0216984131122</v>
      </c>
      <c r="I243" s="98">
        <f>RES_hhdet_tesh!I86</f>
        <v>226.39368701809298</v>
      </c>
      <c r="J243" s="98">
        <f>RES_hhdet_tesh!J86</f>
        <v>306.06570417729392</v>
      </c>
      <c r="K243" s="98">
        <f>RES_hhdet_tesh!K86</f>
        <v>306.66564806467011</v>
      </c>
      <c r="L243" s="98">
        <f>RES_hhdet_tesh!L86</f>
        <v>238.46796185296964</v>
      </c>
      <c r="M243" s="98">
        <f>RES_hhdet_tesh!M86</f>
        <v>269.5143945387357</v>
      </c>
      <c r="N243" s="98">
        <f>RES_hhdet_tesh!N86</f>
        <v>415.78661780315417</v>
      </c>
      <c r="O243" s="98">
        <f>RES_hhdet_tesh!O86</f>
        <v>247.01939239475288</v>
      </c>
      <c r="P243" s="98">
        <f>RES_hhdet_tesh!P86</f>
        <v>161.16715270773767</v>
      </c>
      <c r="Q243" s="98">
        <f>RES_hhdet_tesh!Q86</f>
        <v>330.67828631569859</v>
      </c>
      <c r="R243" s="98">
        <f>RES_hhdet_tesh!R86</f>
        <v>244.43616348825941</v>
      </c>
      <c r="S243" s="98">
        <f>RES_hhdet_tesh!S86</f>
        <v>397.68211103140311</v>
      </c>
      <c r="T243" s="98">
        <f>RES_hhdet_tesh!T86</f>
        <v>336.41343368868132</v>
      </c>
      <c r="U243" s="98">
        <f>RES_hhdet_tesh!U86</f>
        <v>438.85143160735822</v>
      </c>
      <c r="V243" s="98">
        <f>RES_hhdet_tesh!V86</f>
        <v>360.72956742638701</v>
      </c>
      <c r="W243" s="98">
        <f>RES_hhdet_tesh!W86</f>
        <v>430.9200677849376</v>
      </c>
      <c r="DA243" s="63" t="s">
        <v>2490</v>
      </c>
    </row>
    <row r="244" spans="1:105" ht="12" customHeight="1" x14ac:dyDescent="0.25">
      <c r="A244" s="121" t="s">
        <v>55</v>
      </c>
      <c r="B244" s="122">
        <v>1178.9473597094357</v>
      </c>
      <c r="C244" s="122">
        <v>1147.3974793340333</v>
      </c>
      <c r="D244" s="122">
        <v>1219.5110662533964</v>
      </c>
      <c r="E244" s="122">
        <v>1172.4331030923095</v>
      </c>
      <c r="F244" s="122">
        <v>1231.301024229319</v>
      </c>
      <c r="G244" s="122">
        <v>1180.8893374317886</v>
      </c>
      <c r="H244" s="122">
        <v>1190.1730611827356</v>
      </c>
      <c r="I244" s="122">
        <v>1113.4873821318615</v>
      </c>
      <c r="J244" s="122">
        <v>1096.8795376080211</v>
      </c>
      <c r="K244" s="122">
        <v>1088.034092984677</v>
      </c>
      <c r="L244" s="122">
        <v>1159.9212848819341</v>
      </c>
      <c r="M244" s="122">
        <v>1264.7719680328314</v>
      </c>
      <c r="N244" s="122">
        <v>1201.8765214633918</v>
      </c>
      <c r="O244" s="122">
        <v>1165.4253353714296</v>
      </c>
      <c r="P244" s="122">
        <v>1170.3966989067026</v>
      </c>
      <c r="Q244" s="122">
        <v>1138.766808308965</v>
      </c>
      <c r="R244" s="122">
        <v>1142.1432316713503</v>
      </c>
      <c r="S244" s="122">
        <v>1181.2480258988146</v>
      </c>
      <c r="T244" s="122">
        <v>1164.1235999153805</v>
      </c>
      <c r="U244" s="122">
        <v>1157.0076836409467</v>
      </c>
      <c r="V244" s="122">
        <v>1114.9488580850727</v>
      </c>
      <c r="W244" s="122">
        <v>1042.2874966643437</v>
      </c>
      <c r="DA244" s="130" t="s">
        <v>2491</v>
      </c>
    </row>
    <row r="245" spans="1:105" ht="12" customHeight="1" x14ac:dyDescent="0.25">
      <c r="A245" s="97" t="s">
        <v>132</v>
      </c>
      <c r="B245" s="98">
        <v>1161.8166398928472</v>
      </c>
      <c r="C245" s="98">
        <v>1005.5624173970648</v>
      </c>
      <c r="D245" s="98">
        <v>1276.6902095303285</v>
      </c>
      <c r="E245" s="98">
        <v>1220.3460337079998</v>
      </c>
      <c r="F245" s="98">
        <v>1119.7557314559842</v>
      </c>
      <c r="G245" s="98">
        <v>1156.2448255263637</v>
      </c>
      <c r="H245" s="98">
        <v>1254.3472809365667</v>
      </c>
      <c r="I245" s="98">
        <v>1115.0656040013225</v>
      </c>
      <c r="J245" s="98">
        <v>1106.3523560792278</v>
      </c>
      <c r="K245" s="98">
        <v>1071.9413556761051</v>
      </c>
      <c r="L245" s="98">
        <v>1147.1959680592065</v>
      </c>
      <c r="M245" s="98">
        <v>1260.7920264554334</v>
      </c>
      <c r="N245" s="98">
        <v>1208.2638931456968</v>
      </c>
      <c r="O245" s="98">
        <v>1167.5259294627783</v>
      </c>
      <c r="P245" s="98">
        <v>1199.6985661500419</v>
      </c>
      <c r="Q245" s="98">
        <v>1148.5383505258112</v>
      </c>
      <c r="R245" s="98">
        <v>1116.8826145871087</v>
      </c>
      <c r="S245" s="98">
        <v>1221.4006716685892</v>
      </c>
      <c r="T245" s="98">
        <v>1157.8584174799034</v>
      </c>
      <c r="U245" s="98">
        <v>1137.7053674330145</v>
      </c>
      <c r="V245" s="98">
        <v>1070.6436249435924</v>
      </c>
      <c r="W245" s="98">
        <v>1079.4486794948193</v>
      </c>
      <c r="DA245" s="63" t="s">
        <v>2492</v>
      </c>
    </row>
    <row r="246" spans="1:105" ht="12" customHeight="1" x14ac:dyDescent="0.25">
      <c r="A246" s="97" t="s">
        <v>131</v>
      </c>
      <c r="B246" s="98">
        <v>1161.8166398928474</v>
      </c>
      <c r="C246" s="98">
        <v>1005.5609742145372</v>
      </c>
      <c r="D246" s="98">
        <v>1276.6737224320925</v>
      </c>
      <c r="E246" s="98">
        <v>1220.3282067824659</v>
      </c>
      <c r="F246" s="98">
        <v>1119.7553059741144</v>
      </c>
      <c r="G246" s="98">
        <v>1156.148001404609</v>
      </c>
      <c r="H246" s="98">
        <v>1254.1955732446543</v>
      </c>
      <c r="I246" s="98">
        <v>1114.8371362040382</v>
      </c>
      <c r="J246" s="98">
        <v>1106.0695258931437</v>
      </c>
      <c r="K246" s="98">
        <v>1071.7586259161765</v>
      </c>
      <c r="L246" s="98">
        <v>1147.0512921925799</v>
      </c>
      <c r="M246" s="98">
        <v>1260.6322416194921</v>
      </c>
      <c r="N246" s="98">
        <v>1208.1861467462893</v>
      </c>
      <c r="O246" s="98">
        <v>1167.4645368620838</v>
      </c>
      <c r="P246" s="98">
        <v>1199.2359820602483</v>
      </c>
      <c r="Q246" s="98">
        <v>1148.2538179045059</v>
      </c>
      <c r="R246" s="98">
        <v>1116.6419089574811</v>
      </c>
      <c r="S246" s="98">
        <v>1220.9776567812239</v>
      </c>
      <c r="T246" s="98">
        <v>1157.7007039093473</v>
      </c>
      <c r="U246" s="98">
        <v>1137.5753486240405</v>
      </c>
      <c r="V246" s="98">
        <v>1070.5108272115233</v>
      </c>
      <c r="W246" s="98">
        <v>1078.879852342413</v>
      </c>
      <c r="DA246" s="63" t="s">
        <v>2493</v>
      </c>
    </row>
    <row r="247" spans="1:105" ht="12" customHeight="1" x14ac:dyDescent="0.25">
      <c r="A247" s="100" t="s">
        <v>204</v>
      </c>
      <c r="B247" s="101">
        <v>209.31351367665044</v>
      </c>
      <c r="C247" s="101">
        <v>157.16032462833155</v>
      </c>
      <c r="D247" s="101">
        <v>234.8827289316024</v>
      </c>
      <c r="E247" s="101">
        <v>188.06545418170936</v>
      </c>
      <c r="F247" s="101">
        <v>215.74693724344058</v>
      </c>
      <c r="G247" s="101">
        <v>190.01876203184818</v>
      </c>
      <c r="H247" s="101">
        <v>209.93087414282877</v>
      </c>
      <c r="I247" s="101">
        <v>187.48426111343346</v>
      </c>
      <c r="J247" s="101">
        <v>234.65998417222647</v>
      </c>
      <c r="K247" s="101">
        <v>190.92313337337072</v>
      </c>
      <c r="L247" s="101">
        <v>189.25522443957698</v>
      </c>
      <c r="M247" s="101">
        <v>245.37463726693213</v>
      </c>
      <c r="N247" s="101">
        <v>182.36345269307606</v>
      </c>
      <c r="O247" s="101">
        <v>174.4940918208278</v>
      </c>
      <c r="P247" s="101">
        <v>267.93697194314723</v>
      </c>
      <c r="Q247" s="101">
        <v>185.35704207014618</v>
      </c>
      <c r="R247" s="101">
        <v>173.0868012112924</v>
      </c>
      <c r="S247" s="101">
        <v>204.14718772136663</v>
      </c>
      <c r="T247" s="101">
        <v>174.88716125906444</v>
      </c>
      <c r="U247" s="101">
        <v>194.47661969665947</v>
      </c>
      <c r="V247" s="101">
        <v>169.50649360639252</v>
      </c>
      <c r="W247" s="101">
        <v>212.74122509404734</v>
      </c>
      <c r="DA247" s="131" t="s">
        <v>2494</v>
      </c>
    </row>
    <row r="248" spans="1:105" ht="12" customHeight="1" x14ac:dyDescent="0.25">
      <c r="A248" s="103" t="s">
        <v>52</v>
      </c>
      <c r="B248" s="104">
        <v>952.50312621619707</v>
      </c>
      <c r="C248" s="104">
        <v>848.40064958620565</v>
      </c>
      <c r="D248" s="104">
        <v>1041.79099350049</v>
      </c>
      <c r="E248" s="104">
        <v>1032.2627526007566</v>
      </c>
      <c r="F248" s="104">
        <v>904.00836873067385</v>
      </c>
      <c r="G248" s="104">
        <v>966.12923937276094</v>
      </c>
      <c r="H248" s="104">
        <v>1044.2646991018255</v>
      </c>
      <c r="I248" s="104">
        <v>927.35287509060493</v>
      </c>
      <c r="J248" s="104">
        <v>871.40954172091722</v>
      </c>
      <c r="K248" s="104">
        <v>880.83549254280558</v>
      </c>
      <c r="L248" s="104">
        <v>957.79606775300306</v>
      </c>
      <c r="M248" s="104">
        <v>1015.2576043525602</v>
      </c>
      <c r="N248" s="104">
        <v>1025.8226940532131</v>
      </c>
      <c r="O248" s="104">
        <v>992.97044504125574</v>
      </c>
      <c r="P248" s="104">
        <v>931.29901011710092</v>
      </c>
      <c r="Q248" s="104">
        <v>962.89677583435957</v>
      </c>
      <c r="R248" s="104">
        <v>943.5551077461887</v>
      </c>
      <c r="S248" s="104">
        <v>1016.8304690598573</v>
      </c>
      <c r="T248" s="104">
        <v>982.8135426502829</v>
      </c>
      <c r="U248" s="104">
        <v>943.09872892738088</v>
      </c>
      <c r="V248" s="104">
        <v>901.00433360513091</v>
      </c>
      <c r="W248" s="104">
        <v>866.13862724836565</v>
      </c>
      <c r="DA248" s="132" t="s">
        <v>2495</v>
      </c>
    </row>
    <row r="249" spans="1:105" ht="12" customHeight="1" x14ac:dyDescent="0.25">
      <c r="A249" s="106" t="s">
        <v>124</v>
      </c>
      <c r="B249" s="101">
        <v>1176.1385498144134</v>
      </c>
      <c r="C249" s="101">
        <v>1195.4491374003487</v>
      </c>
      <c r="D249" s="101">
        <v>1181.3893141809172</v>
      </c>
      <c r="E249" s="101">
        <v>1166.1002081328675</v>
      </c>
      <c r="F249" s="101">
        <v>1322.774072910792</v>
      </c>
      <c r="G249" s="101">
        <v>1208.7197693568944</v>
      </c>
      <c r="H249" s="101">
        <v>1186.8787272234551</v>
      </c>
      <c r="I249" s="101">
        <v>1094.7457254913529</v>
      </c>
      <c r="J249" s="101">
        <v>1054.0428352675674</v>
      </c>
      <c r="K249" s="101">
        <v>1074.6014818185133</v>
      </c>
      <c r="L249" s="101">
        <v>1160.0933311742003</v>
      </c>
      <c r="M249" s="101">
        <v>1302.7373401490497</v>
      </c>
      <c r="N249" s="101">
        <v>1221.9681405785441</v>
      </c>
      <c r="O249" s="101">
        <v>1183.0831355388439</v>
      </c>
      <c r="P249" s="101">
        <v>1087.2750117600035</v>
      </c>
      <c r="Q249" s="101">
        <v>1114.2800272045788</v>
      </c>
      <c r="R249" s="101">
        <v>1147.4692488427659</v>
      </c>
      <c r="S249" s="101">
        <v>1181.8700780620409</v>
      </c>
      <c r="T249" s="101">
        <v>1191.4674593585482</v>
      </c>
      <c r="U249" s="101">
        <v>1142.5523941286026</v>
      </c>
      <c r="V249" s="101">
        <v>1116.0817184399468</v>
      </c>
      <c r="W249" s="101">
        <v>1045.9456556528919</v>
      </c>
      <c r="DA249" s="131" t="s">
        <v>2496</v>
      </c>
    </row>
    <row r="250" spans="1:105" ht="12" customHeight="1" x14ac:dyDescent="0.25">
      <c r="A250" s="107" t="s">
        <v>123</v>
      </c>
      <c r="B250" s="104">
        <v>1176.1385498144134</v>
      </c>
      <c r="C250" s="104">
        <v>1195.4065928161062</v>
      </c>
      <c r="D250" s="104">
        <v>1181.3865295037376</v>
      </c>
      <c r="E250" s="104">
        <v>1166.0542584308912</v>
      </c>
      <c r="F250" s="104">
        <v>1322.682885994996</v>
      </c>
      <c r="G250" s="104">
        <v>1208.4793329561687</v>
      </c>
      <c r="H250" s="104">
        <v>1186.6401187536403</v>
      </c>
      <c r="I250" s="104">
        <v>1094.4533727297451</v>
      </c>
      <c r="J250" s="104">
        <v>1053.8911646416664</v>
      </c>
      <c r="K250" s="104">
        <v>1074.7088974411638</v>
      </c>
      <c r="L250" s="104">
        <v>1160.3745254955725</v>
      </c>
      <c r="M250" s="104">
        <v>1302.9115059029884</v>
      </c>
      <c r="N250" s="104">
        <v>1221.9929224596169</v>
      </c>
      <c r="O250" s="104">
        <v>1182.9562132547412</v>
      </c>
      <c r="P250" s="104">
        <v>1087.0688572746344</v>
      </c>
      <c r="Q250" s="104">
        <v>1113.8971102529242</v>
      </c>
      <c r="R250" s="104">
        <v>1147.1391768687533</v>
      </c>
      <c r="S250" s="104">
        <v>1181.6610395956984</v>
      </c>
      <c r="T250" s="104">
        <v>1191.3756339344907</v>
      </c>
      <c r="U250" s="104">
        <v>1142.556291006332</v>
      </c>
      <c r="V250" s="104">
        <v>1116.1272111871317</v>
      </c>
      <c r="W250" s="104">
        <v>1045.9984480571807</v>
      </c>
      <c r="DA250" s="132" t="s">
        <v>2497</v>
      </c>
    </row>
    <row r="251" spans="1:105" ht="12" customHeight="1" x14ac:dyDescent="0.25">
      <c r="A251" s="108" t="s">
        <v>50</v>
      </c>
      <c r="B251" s="98">
        <v>211.89592814321821</v>
      </c>
      <c r="C251" s="98">
        <v>186.96563943699078</v>
      </c>
      <c r="D251" s="98">
        <v>217.27509368953949</v>
      </c>
      <c r="E251" s="98">
        <v>179.64136996900967</v>
      </c>
      <c r="F251" s="98">
        <v>255.15496305413694</v>
      </c>
      <c r="G251" s="98">
        <v>198.83930896755538</v>
      </c>
      <c r="H251" s="98">
        <v>198.3042075325956</v>
      </c>
      <c r="I251" s="98">
        <v>183.8634407056586</v>
      </c>
      <c r="J251" s="98">
        <v>223.15440831727182</v>
      </c>
      <c r="K251" s="98">
        <v>191.47241520359233</v>
      </c>
      <c r="L251" s="98">
        <v>191.60020672071155</v>
      </c>
      <c r="M251" s="98">
        <v>253.91919006184668</v>
      </c>
      <c r="N251" s="98">
        <v>184.52306340414958</v>
      </c>
      <c r="O251" s="98">
        <v>176.97694394022892</v>
      </c>
      <c r="P251" s="98">
        <v>241.54856088540618</v>
      </c>
      <c r="Q251" s="98">
        <v>179.21252244880327</v>
      </c>
      <c r="R251" s="98">
        <v>178.40399854483553</v>
      </c>
      <c r="S251" s="98">
        <v>196.54752553498005</v>
      </c>
      <c r="T251" s="98">
        <v>180.58826437439231</v>
      </c>
      <c r="U251" s="98">
        <v>195.47459508627216</v>
      </c>
      <c r="V251" s="98">
        <v>177.67249027324428</v>
      </c>
      <c r="W251" s="98">
        <v>205.16644936585399</v>
      </c>
      <c r="DA251" s="63" t="s">
        <v>2498</v>
      </c>
    </row>
    <row r="252" spans="1:105" ht="12" customHeight="1" x14ac:dyDescent="0.25">
      <c r="A252" s="108" t="s">
        <v>52</v>
      </c>
      <c r="B252" s="98">
        <v>964.24262167119525</v>
      </c>
      <c r="C252" s="98">
        <v>1008.4409533791154</v>
      </c>
      <c r="D252" s="98">
        <v>964.11143581419822</v>
      </c>
      <c r="E252" s="98">
        <v>986.41288846188138</v>
      </c>
      <c r="F252" s="98">
        <v>1067.5279229408593</v>
      </c>
      <c r="G252" s="98">
        <v>1009.6400239886132</v>
      </c>
      <c r="H252" s="98">
        <v>988.33591122104463</v>
      </c>
      <c r="I252" s="98">
        <v>910.58993202408647</v>
      </c>
      <c r="J252" s="98">
        <v>830.73675632439449</v>
      </c>
      <c r="K252" s="98">
        <v>883.23648223757141</v>
      </c>
      <c r="L252" s="98">
        <v>968.77431877486106</v>
      </c>
      <c r="M252" s="98">
        <v>1048.9923158411416</v>
      </c>
      <c r="N252" s="98">
        <v>1037.4698590554672</v>
      </c>
      <c r="O252" s="98">
        <v>1005.9792693145122</v>
      </c>
      <c r="P252" s="98">
        <v>845.52029638922806</v>
      </c>
      <c r="Q252" s="98">
        <v>934.68458780412095</v>
      </c>
      <c r="R252" s="98">
        <v>968.73517832391769</v>
      </c>
      <c r="S252" s="98">
        <v>985.11351406071822</v>
      </c>
      <c r="T252" s="98">
        <v>1010.7873695600983</v>
      </c>
      <c r="U252" s="98">
        <v>947.08169592005993</v>
      </c>
      <c r="V252" s="98">
        <v>938.45472091388729</v>
      </c>
      <c r="W252" s="98">
        <v>840.83199869132659</v>
      </c>
      <c r="DA252" s="63" t="s">
        <v>2499</v>
      </c>
    </row>
    <row r="253" spans="1:105" ht="12" customHeight="1" x14ac:dyDescent="0.25">
      <c r="A253" s="106" t="s">
        <v>122</v>
      </c>
      <c r="B253" s="101">
        <v>1189.4299229984126</v>
      </c>
      <c r="C253" s="101">
        <v>1164.7358070465466</v>
      </c>
      <c r="D253" s="101">
        <v>1223.9851834840263</v>
      </c>
      <c r="E253" s="101">
        <v>1157.4367854494456</v>
      </c>
      <c r="F253" s="101">
        <v>1222.5843933966698</v>
      </c>
      <c r="G253" s="101">
        <v>1176.6384247222725</v>
      </c>
      <c r="H253" s="101">
        <v>1170.0876911205955</v>
      </c>
      <c r="I253" s="101">
        <v>1118.2174898503185</v>
      </c>
      <c r="J253" s="101">
        <v>1105.4037507818136</v>
      </c>
      <c r="K253" s="101">
        <v>1096.4784050520618</v>
      </c>
      <c r="L253" s="101">
        <v>1163.7938411367206</v>
      </c>
      <c r="M253" s="101">
        <v>1255.3572510030742</v>
      </c>
      <c r="N253" s="101">
        <v>1193.5661790837505</v>
      </c>
      <c r="O253" s="101">
        <v>1159.7996153115755</v>
      </c>
      <c r="P253" s="101">
        <v>1177.821979514194</v>
      </c>
      <c r="Q253" s="101">
        <v>1140.4249000641014</v>
      </c>
      <c r="R253" s="101">
        <v>1151.2756133339817</v>
      </c>
      <c r="S253" s="101">
        <v>1163.6198385768203</v>
      </c>
      <c r="T253" s="101">
        <v>1158.7325658994616</v>
      </c>
      <c r="U253" s="101">
        <v>1169.285875281365</v>
      </c>
      <c r="V253" s="101">
        <v>1134.6966544584707</v>
      </c>
      <c r="W253" s="101">
        <v>1020.9674509875872</v>
      </c>
      <c r="DA253" s="131" t="s">
        <v>2500</v>
      </c>
    </row>
    <row r="254" spans="1:105" ht="12" customHeight="1" x14ac:dyDescent="0.25">
      <c r="A254" s="107" t="s">
        <v>121</v>
      </c>
      <c r="B254" s="104">
        <v>1189.4299229984126</v>
      </c>
      <c r="C254" s="104">
        <v>1164.7397431856218</v>
      </c>
      <c r="D254" s="104">
        <v>1224.0221764112962</v>
      </c>
      <c r="E254" s="104">
        <v>1157.5629450934932</v>
      </c>
      <c r="F254" s="104">
        <v>1222.7460708097101</v>
      </c>
      <c r="G254" s="104">
        <v>1176.3101133094115</v>
      </c>
      <c r="H254" s="104">
        <v>1169.891691745459</v>
      </c>
      <c r="I254" s="104">
        <v>1118.2564351605265</v>
      </c>
      <c r="J254" s="104">
        <v>1105.8782971926439</v>
      </c>
      <c r="K254" s="104">
        <v>1097.4317357698096</v>
      </c>
      <c r="L254" s="104">
        <v>1165.563694809596</v>
      </c>
      <c r="M254" s="104">
        <v>1256.2393747913247</v>
      </c>
      <c r="N254" s="104">
        <v>1193.9827099158508</v>
      </c>
      <c r="O254" s="104">
        <v>1159.8755910611201</v>
      </c>
      <c r="P254" s="104">
        <v>1177.5806025307465</v>
      </c>
      <c r="Q254" s="104">
        <v>1140.3422738309691</v>
      </c>
      <c r="R254" s="104">
        <v>1151.9186890782682</v>
      </c>
      <c r="S254" s="104">
        <v>1165.0943428874202</v>
      </c>
      <c r="T254" s="104">
        <v>1160.5515228216816</v>
      </c>
      <c r="U254" s="104">
        <v>1169.8441949517974</v>
      </c>
      <c r="V254" s="104">
        <v>1135.2246240564709</v>
      </c>
      <c r="W254" s="104">
        <v>1022.8295298882567</v>
      </c>
      <c r="DA254" s="132" t="s">
        <v>2501</v>
      </c>
    </row>
    <row r="255" spans="1:105" ht="12" customHeight="1" x14ac:dyDescent="0.25">
      <c r="A255" s="108" t="s">
        <v>53</v>
      </c>
      <c r="B255" s="98">
        <v>214.31639367840162</v>
      </c>
      <c r="C255" s="98">
        <v>182.06781393800782</v>
      </c>
      <c r="D255" s="98">
        <v>225.19976126586528</v>
      </c>
      <c r="E255" s="98">
        <v>178.21503767659235</v>
      </c>
      <c r="F255" s="98">
        <v>235.77230828076003</v>
      </c>
      <c r="G255" s="98">
        <v>193.36121831589696</v>
      </c>
      <c r="H255" s="98">
        <v>195.37142753379356</v>
      </c>
      <c r="I255" s="98">
        <v>187.99322418697622</v>
      </c>
      <c r="J255" s="98">
        <v>235.17503553146136</v>
      </c>
      <c r="K255" s="98">
        <v>195.77950398798231</v>
      </c>
      <c r="L255" s="98">
        <v>192.0792736966624</v>
      </c>
      <c r="M255" s="98">
        <v>244.81076668982013</v>
      </c>
      <c r="N255" s="98">
        <v>179.30724967783709</v>
      </c>
      <c r="O255" s="98">
        <v>171.42849980331184</v>
      </c>
      <c r="P255" s="98">
        <v>264.50050307147785</v>
      </c>
      <c r="Q255" s="98">
        <v>183.5974400004948</v>
      </c>
      <c r="R255" s="98">
        <v>178.56936877654411</v>
      </c>
      <c r="S255" s="98">
        <v>193.61083032795781</v>
      </c>
      <c r="T255" s="98">
        <v>174.12230161819966</v>
      </c>
      <c r="U255" s="98">
        <v>200.49639865688371</v>
      </c>
      <c r="V255" s="98">
        <v>179.84300464041885</v>
      </c>
      <c r="W255" s="98">
        <v>201.93543942009188</v>
      </c>
      <c r="DA255" s="63" t="s">
        <v>2502</v>
      </c>
    </row>
    <row r="256" spans="1:105" ht="12" customHeight="1" x14ac:dyDescent="0.25">
      <c r="A256" s="108" t="s">
        <v>52</v>
      </c>
      <c r="B256" s="98">
        <v>975.1135293200108</v>
      </c>
      <c r="C256" s="98">
        <v>982.67192924761423</v>
      </c>
      <c r="D256" s="98">
        <v>998.82241514543091</v>
      </c>
      <c r="E256" s="98">
        <v>979.34790741690097</v>
      </c>
      <c r="F256" s="98">
        <v>986.97376252895003</v>
      </c>
      <c r="G256" s="98">
        <v>982.94889499351461</v>
      </c>
      <c r="H256" s="98">
        <v>974.52026421166545</v>
      </c>
      <c r="I256" s="98">
        <v>930.26321097355037</v>
      </c>
      <c r="J256" s="98">
        <v>870.70326166118264</v>
      </c>
      <c r="K256" s="98">
        <v>901.65223178182737</v>
      </c>
      <c r="L256" s="98">
        <v>973.48442111293343</v>
      </c>
      <c r="M256" s="98">
        <v>1011.4286081015047</v>
      </c>
      <c r="N256" s="98">
        <v>1014.6754602380137</v>
      </c>
      <c r="O256" s="98">
        <v>988.44709125780832</v>
      </c>
      <c r="P256" s="98">
        <v>913.08009945926904</v>
      </c>
      <c r="Q256" s="98">
        <v>956.74483383047425</v>
      </c>
      <c r="R256" s="98">
        <v>973.34932030172422</v>
      </c>
      <c r="S256" s="98">
        <v>971.4835125594625</v>
      </c>
      <c r="T256" s="98">
        <v>986.42922120348214</v>
      </c>
      <c r="U256" s="98">
        <v>969.34779629491368</v>
      </c>
      <c r="V256" s="98">
        <v>955.38161941605199</v>
      </c>
      <c r="W256" s="98">
        <v>820.89409046816502</v>
      </c>
      <c r="DA256" s="63" t="s">
        <v>2503</v>
      </c>
    </row>
    <row r="257" spans="1:105" ht="12" customHeight="1" x14ac:dyDescent="0.25">
      <c r="A257" s="121" t="s">
        <v>54</v>
      </c>
      <c r="B257" s="122">
        <v>617.71996140291049</v>
      </c>
      <c r="C257" s="122">
        <v>629.30050804957955</v>
      </c>
      <c r="D257" s="122">
        <v>643.87872196533795</v>
      </c>
      <c r="E257" s="122">
        <v>600.97242333088184</v>
      </c>
      <c r="F257" s="122">
        <v>683.84432477095709</v>
      </c>
      <c r="G257" s="122">
        <v>591.32161870628863</v>
      </c>
      <c r="H257" s="122">
        <v>612.16159312889874</v>
      </c>
      <c r="I257" s="122">
        <v>571.46070070359258</v>
      </c>
      <c r="J257" s="122">
        <v>525.53182637928762</v>
      </c>
      <c r="K257" s="122">
        <v>521.71359430862583</v>
      </c>
      <c r="L257" s="122">
        <v>502.26220523991162</v>
      </c>
      <c r="M257" s="122">
        <v>492.74759728005125</v>
      </c>
      <c r="N257" s="122">
        <v>433.08517026849103</v>
      </c>
      <c r="O257" s="122">
        <v>468.79536912376597</v>
      </c>
      <c r="P257" s="122">
        <v>430.26029015759667</v>
      </c>
      <c r="Q257" s="122">
        <v>441.15679718239829</v>
      </c>
      <c r="R257" s="122">
        <v>442.40457853756089</v>
      </c>
      <c r="S257" s="122">
        <v>506.6383171310685</v>
      </c>
      <c r="T257" s="122">
        <v>507.83597079418809</v>
      </c>
      <c r="U257" s="122">
        <v>505.91553711574358</v>
      </c>
      <c r="V257" s="122">
        <v>517.92181699748403</v>
      </c>
      <c r="W257" s="122">
        <v>506.35981162129264</v>
      </c>
      <c r="DA257" s="130" t="s">
        <v>2504</v>
      </c>
    </row>
    <row r="258" spans="1:105" ht="12" customHeight="1" x14ac:dyDescent="0.25">
      <c r="A258" s="97" t="s">
        <v>207</v>
      </c>
      <c r="B258" s="98">
        <v>590.47651260926023</v>
      </c>
      <c r="C258" s="98">
        <v>595.66721333174542</v>
      </c>
      <c r="D258" s="98">
        <v>681.5156368822569</v>
      </c>
      <c r="E258" s="98">
        <v>590.89231018187616</v>
      </c>
      <c r="F258" s="98">
        <v>603.61324818402886</v>
      </c>
      <c r="G258" s="98">
        <v>582.58478851189682</v>
      </c>
      <c r="H258" s="98">
        <v>571.79912700139937</v>
      </c>
      <c r="I258" s="98">
        <v>607.20522193982231</v>
      </c>
      <c r="J258" s="98">
        <v>522.30239440871014</v>
      </c>
      <c r="K258" s="98">
        <v>530.86556427385074</v>
      </c>
      <c r="L258" s="98">
        <v>572.33452298419058</v>
      </c>
      <c r="M258" s="98">
        <v>460.72001027049043</v>
      </c>
      <c r="N258" s="98">
        <v>422.93185500079869</v>
      </c>
      <c r="O258" s="98">
        <v>453.31926471552009</v>
      </c>
      <c r="P258" s="98">
        <v>455.31029017026464</v>
      </c>
      <c r="Q258" s="98">
        <v>450.86689223647426</v>
      </c>
      <c r="R258" s="98">
        <v>445.58147065323772</v>
      </c>
      <c r="S258" s="98">
        <v>509.79241776328757</v>
      </c>
      <c r="T258" s="98">
        <v>496.05677687864079</v>
      </c>
      <c r="U258" s="98">
        <v>507.12791387762127</v>
      </c>
      <c r="V258" s="98">
        <v>491.76784663309138</v>
      </c>
      <c r="W258" s="98">
        <v>536.56258483232693</v>
      </c>
      <c r="DA258" s="63" t="s">
        <v>2505</v>
      </c>
    </row>
    <row r="259" spans="1:105" ht="12" customHeight="1" x14ac:dyDescent="0.25">
      <c r="A259" s="97" t="s">
        <v>50</v>
      </c>
      <c r="B259" s="98">
        <v>637.52383983748678</v>
      </c>
      <c r="C259" s="98">
        <v>622.77756623039704</v>
      </c>
      <c r="D259" s="98">
        <v>633.0412533879794</v>
      </c>
      <c r="E259" s="98">
        <v>619.5865044315683</v>
      </c>
      <c r="F259" s="98">
        <v>665.08757673550724</v>
      </c>
      <c r="G259" s="98">
        <v>622.98550292700713</v>
      </c>
      <c r="H259" s="98">
        <v>598.81282251254277</v>
      </c>
      <c r="I259" s="98">
        <v>546.2598732084258</v>
      </c>
      <c r="J259" s="98">
        <v>536.32148860633777</v>
      </c>
      <c r="K259" s="98">
        <v>510.17487913417511</v>
      </c>
      <c r="L259" s="98">
        <v>497.95189377602622</v>
      </c>
      <c r="M259" s="98">
        <v>509.88287435796053</v>
      </c>
      <c r="N259" s="98">
        <v>442.1662510266014</v>
      </c>
      <c r="O259" s="98">
        <v>441.24945168455037</v>
      </c>
      <c r="P259" s="98">
        <v>454.6377287560075</v>
      </c>
      <c r="Q259" s="98">
        <v>434.39738910829124</v>
      </c>
      <c r="R259" s="98">
        <v>453.43827711022408</v>
      </c>
      <c r="S259" s="98">
        <v>492.76201375199207</v>
      </c>
      <c r="T259" s="98">
        <v>509.45227254030419</v>
      </c>
      <c r="U259" s="98">
        <v>507.59430024768011</v>
      </c>
      <c r="V259" s="98">
        <v>518.59599156619356</v>
      </c>
      <c r="W259" s="98">
        <v>502.08421418910223</v>
      </c>
      <c r="DA259" s="63" t="s">
        <v>2506</v>
      </c>
    </row>
    <row r="260" spans="1:105" ht="12" customHeight="1" x14ac:dyDescent="0.25">
      <c r="A260" s="109" t="s">
        <v>120</v>
      </c>
      <c r="B260" s="33">
        <v>608.74376218958548</v>
      </c>
      <c r="C260" s="33">
        <v>638.10964156077785</v>
      </c>
      <c r="D260" s="33">
        <v>645.57913003454564</v>
      </c>
      <c r="E260" s="33">
        <v>590.40040613402027</v>
      </c>
      <c r="F260" s="33">
        <v>707.19256198578671</v>
      </c>
      <c r="G260" s="33">
        <v>574.37266800858833</v>
      </c>
      <c r="H260" s="33">
        <v>624.4671520664308</v>
      </c>
      <c r="I260" s="33">
        <v>578.52179797713234</v>
      </c>
      <c r="J260" s="33">
        <v>520.40564754286493</v>
      </c>
      <c r="K260" s="33">
        <v>526.3345791455821</v>
      </c>
      <c r="L260" s="33">
        <v>492.4517874660948</v>
      </c>
      <c r="M260" s="33">
        <v>489.08885638264923</v>
      </c>
      <c r="N260" s="33">
        <v>429.87532226084318</v>
      </c>
      <c r="O260" s="33">
        <v>487.64567968583231</v>
      </c>
      <c r="P260" s="33">
        <v>410.52906136653081</v>
      </c>
      <c r="Q260" s="33">
        <v>442.95743759237325</v>
      </c>
      <c r="R260" s="33">
        <v>435.68717722894064</v>
      </c>
      <c r="S260" s="33">
        <v>513.18905580538149</v>
      </c>
      <c r="T260" s="33">
        <v>508.99412117690156</v>
      </c>
      <c r="U260" s="33">
        <v>504.91812016667046</v>
      </c>
      <c r="V260" s="33">
        <v>521.59911031444199</v>
      </c>
      <c r="W260" s="33">
        <v>503.83094254331024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282.74086502668558</v>
      </c>
      <c r="C262" s="117">
        <f t="shared" si="122"/>
        <v>266.0484016496527</v>
      </c>
      <c r="D262" s="117">
        <f t="shared" si="122"/>
        <v>237.06511019971288</v>
      </c>
      <c r="E262" s="117">
        <f t="shared" si="122"/>
        <v>228.98371922632154</v>
      </c>
      <c r="F262" s="117">
        <f t="shared" si="122"/>
        <v>248.62502122143138</v>
      </c>
      <c r="G262" s="117">
        <f t="shared" si="122"/>
        <v>200.22916893747831</v>
      </c>
      <c r="H262" s="117">
        <f t="shared" si="122"/>
        <v>169.43328335502741</v>
      </c>
      <c r="I262" s="117">
        <f t="shared" si="122"/>
        <v>133.71918116104655</v>
      </c>
      <c r="J262" s="117">
        <f t="shared" si="122"/>
        <v>129.59084098205093</v>
      </c>
      <c r="K262" s="117">
        <f t="shared" si="122"/>
        <v>127.58587833725115</v>
      </c>
      <c r="L262" s="117">
        <f t="shared" si="122"/>
        <v>131.49630138136661</v>
      </c>
      <c r="M262" s="117">
        <f t="shared" si="122"/>
        <v>142.41177592555647</v>
      </c>
      <c r="N262" s="117">
        <f t="shared" si="122"/>
        <v>127.41532501290531</v>
      </c>
      <c r="O262" s="117">
        <f t="shared" si="122"/>
        <v>120.00178230206909</v>
      </c>
      <c r="P262" s="117">
        <f t="shared" si="122"/>
        <v>110.51028412280618</v>
      </c>
      <c r="Q262" s="117">
        <f t="shared" si="122"/>
        <v>106.1800078614645</v>
      </c>
      <c r="R262" s="117">
        <f t="shared" ref="R262:V262" si="123">R263+R266+R268+R281</f>
        <v>109.21323399666659</v>
      </c>
      <c r="S262" s="117">
        <f t="shared" si="123"/>
        <v>113.67173322037814</v>
      </c>
      <c r="T262" s="117">
        <f t="shared" si="123"/>
        <v>116.10605726850716</v>
      </c>
      <c r="U262" s="117">
        <f t="shared" si="123"/>
        <v>111.88665917234837</v>
      </c>
      <c r="V262" s="117">
        <f t="shared" si="123"/>
        <v>111.00809010212279</v>
      </c>
      <c r="W262" s="117">
        <f t="shared" ref="W262" si="124">W263+W266+W268+W281</f>
        <v>104.24953976875031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197.09038383466583</v>
      </c>
      <c r="C268" s="122">
        <v>187.19628062177958</v>
      </c>
      <c r="D268" s="122">
        <v>157.70542694217241</v>
      </c>
      <c r="E268" s="122">
        <v>147.34846524504033</v>
      </c>
      <c r="F268" s="122">
        <v>160.8763516534685</v>
      </c>
      <c r="G268" s="122">
        <v>124.19407093351919</v>
      </c>
      <c r="H268" s="122">
        <v>101.5656994771398</v>
      </c>
      <c r="I268" s="122">
        <v>75.179046264944205</v>
      </c>
      <c r="J268" s="122">
        <v>69.003080978047223</v>
      </c>
      <c r="K268" s="122">
        <v>69.306278810338526</v>
      </c>
      <c r="L268" s="122">
        <v>74.195749032881878</v>
      </c>
      <c r="M268" s="122">
        <v>83.915963730917099</v>
      </c>
      <c r="N268" s="122">
        <v>75.697679864720783</v>
      </c>
      <c r="O268" s="122">
        <v>68.403104801955735</v>
      </c>
      <c r="P268" s="122">
        <v>56.404578345223889</v>
      </c>
      <c r="Q268" s="122">
        <v>55.830049237277201</v>
      </c>
      <c r="R268" s="122">
        <v>57.343242213702439</v>
      </c>
      <c r="S268" s="122">
        <v>59.46219017010597</v>
      </c>
      <c r="T268" s="122">
        <v>60.630854948643368</v>
      </c>
      <c r="U268" s="122">
        <v>57.87586488103392</v>
      </c>
      <c r="V268" s="122">
        <v>56.757579722994613</v>
      </c>
      <c r="W268" s="122">
        <v>52.701660171596984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474.7049671842056</v>
      </c>
      <c r="C273" s="101">
        <v>478.51610470905717</v>
      </c>
      <c r="D273" s="101">
        <v>468.62104153703638</v>
      </c>
      <c r="E273" s="101">
        <v>459.33317847183235</v>
      </c>
      <c r="F273" s="101">
        <v>518.34200097655878</v>
      </c>
      <c r="G273" s="101">
        <v>470.94683189046975</v>
      </c>
      <c r="H273" s="101">
        <v>459.76950791920433</v>
      </c>
      <c r="I273" s="101">
        <v>422.76766401798994</v>
      </c>
      <c r="J273" s="101">
        <v>406.01376821114337</v>
      </c>
      <c r="K273" s="101">
        <v>411.92185880195802</v>
      </c>
      <c r="L273" s="101">
        <v>441.88227645655286</v>
      </c>
      <c r="M273" s="101">
        <v>492.39388262671872</v>
      </c>
      <c r="N273" s="101">
        <v>457.83905974036003</v>
      </c>
      <c r="O273" s="101">
        <v>437.55514683326635</v>
      </c>
      <c r="P273" s="101">
        <v>394.96794352263379</v>
      </c>
      <c r="Q273" s="101">
        <v>394.79802467639354</v>
      </c>
      <c r="R273" s="101">
        <v>393.09557742277013</v>
      </c>
      <c r="S273" s="101">
        <v>389.23722501463794</v>
      </c>
      <c r="T273" s="101">
        <v>379.07707353011602</v>
      </c>
      <c r="U273" s="101">
        <v>354.03578996017529</v>
      </c>
      <c r="V273" s="101">
        <v>339.21593754627014</v>
      </c>
      <c r="W273" s="101">
        <v>313.0772718527337</v>
      </c>
      <c r="DA273" s="131" t="s">
        <v>2664</v>
      </c>
    </row>
    <row r="274" spans="1:105" ht="12" customHeight="1" x14ac:dyDescent="0.25">
      <c r="A274" s="107" t="s">
        <v>123</v>
      </c>
      <c r="B274" s="104">
        <v>85.523979833468843</v>
      </c>
      <c r="C274" s="104">
        <v>74.53253187230608</v>
      </c>
      <c r="D274" s="104">
        <v>85.903258322935102</v>
      </c>
      <c r="E274" s="104">
        <v>70.440996646001693</v>
      </c>
      <c r="F274" s="104">
        <v>99.55529891875301</v>
      </c>
      <c r="G274" s="104">
        <v>77.087838350414231</v>
      </c>
      <c r="H274" s="104">
        <v>76.550841528405144</v>
      </c>
      <c r="I274" s="104">
        <v>70.630177589053915</v>
      </c>
      <c r="J274" s="104">
        <v>85.421264485890575</v>
      </c>
      <c r="K274" s="104">
        <v>72.965115876325441</v>
      </c>
      <c r="L274" s="104">
        <v>72.490223182744572</v>
      </c>
      <c r="M274" s="104">
        <v>95.653546135915931</v>
      </c>
      <c r="N274" s="104">
        <v>68.882812203435705</v>
      </c>
      <c r="O274" s="104">
        <v>65.018138636028041</v>
      </c>
      <c r="P274" s="104">
        <v>87.225504792417482</v>
      </c>
      <c r="Q274" s="104">
        <v>62.585517078626673</v>
      </c>
      <c r="R274" s="104">
        <v>60.254578957618577</v>
      </c>
      <c r="S274" s="104">
        <v>63.99849688437611</v>
      </c>
      <c r="T274" s="104">
        <v>57.012375073444176</v>
      </c>
      <c r="U274" s="104">
        <v>60.550737085106903</v>
      </c>
      <c r="V274" s="104">
        <v>53.791729457853002</v>
      </c>
      <c r="W274" s="104">
        <v>60.765315861309873</v>
      </c>
      <c r="DA274" s="132" t="s">
        <v>2665</v>
      </c>
    </row>
    <row r="275" spans="1:105" ht="12" customHeight="1" x14ac:dyDescent="0.25">
      <c r="A275" s="108" t="s">
        <v>50</v>
      </c>
      <c r="B275" s="98">
        <v>85.523979833468843</v>
      </c>
      <c r="C275" s="98">
        <v>74.53253187230608</v>
      </c>
      <c r="D275" s="98">
        <v>85.903258322935102</v>
      </c>
      <c r="E275" s="98">
        <v>70.440996646001693</v>
      </c>
      <c r="F275" s="98">
        <v>99.55529891875301</v>
      </c>
      <c r="G275" s="98">
        <v>77.087838350414231</v>
      </c>
      <c r="H275" s="98">
        <v>76.550841528405144</v>
      </c>
      <c r="I275" s="98">
        <v>70.630177589053915</v>
      </c>
      <c r="J275" s="98">
        <v>85.421264485890575</v>
      </c>
      <c r="K275" s="98">
        <v>72.965115876325441</v>
      </c>
      <c r="L275" s="98">
        <v>72.490223182744572</v>
      </c>
      <c r="M275" s="98">
        <v>95.653546135915931</v>
      </c>
      <c r="N275" s="98">
        <v>68.882812203435705</v>
      </c>
      <c r="O275" s="98">
        <v>65.018138636028041</v>
      </c>
      <c r="P275" s="98">
        <v>87.225504792417482</v>
      </c>
      <c r="Q275" s="98">
        <v>62.585517078626673</v>
      </c>
      <c r="R275" s="98">
        <v>60.254578957618577</v>
      </c>
      <c r="S275" s="98">
        <v>63.99849688437611</v>
      </c>
      <c r="T275" s="98">
        <v>57.012375073444176</v>
      </c>
      <c r="U275" s="98">
        <v>60.550737085106903</v>
      </c>
      <c r="V275" s="98">
        <v>53.791729457853002</v>
      </c>
      <c r="W275" s="98">
        <v>60.765315861309873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85.650481192019754</v>
      </c>
      <c r="C281" s="122">
        <v>78.852121027873139</v>
      </c>
      <c r="D281" s="122">
        <v>79.359683257540468</v>
      </c>
      <c r="E281" s="122">
        <v>81.63525398128121</v>
      </c>
      <c r="F281" s="122">
        <v>87.748669567962864</v>
      </c>
      <c r="G281" s="122">
        <v>76.035098003959121</v>
      </c>
      <c r="H281" s="122">
        <v>67.867583877887611</v>
      </c>
      <c r="I281" s="122">
        <v>58.540134896102359</v>
      </c>
      <c r="J281" s="122">
        <v>60.587760004003705</v>
      </c>
      <c r="K281" s="122">
        <v>58.279599526912619</v>
      </c>
      <c r="L281" s="122">
        <v>57.300552348484736</v>
      </c>
      <c r="M281" s="122">
        <v>58.495812194639356</v>
      </c>
      <c r="N281" s="122">
        <v>51.717645148184531</v>
      </c>
      <c r="O281" s="122">
        <v>51.598677500113354</v>
      </c>
      <c r="P281" s="122">
        <v>54.105705777582294</v>
      </c>
      <c r="Q281" s="122">
        <v>50.349958624187295</v>
      </c>
      <c r="R281" s="122">
        <v>51.869991782964142</v>
      </c>
      <c r="S281" s="122">
        <v>54.209543050272174</v>
      </c>
      <c r="T281" s="122">
        <v>55.47520231986379</v>
      </c>
      <c r="U281" s="122">
        <v>54.010794291314461</v>
      </c>
      <c r="V281" s="122">
        <v>54.250510379128173</v>
      </c>
      <c r="W281" s="122">
        <v>51.547879597153319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234.4788288340246</v>
      </c>
      <c r="C283" s="98">
        <v>228.46398693027561</v>
      </c>
      <c r="D283" s="98">
        <v>231.45841477530965</v>
      </c>
      <c r="E283" s="98">
        <v>226.1066091772571</v>
      </c>
      <c r="F283" s="98">
        <v>242.44881930744495</v>
      </c>
      <c r="G283" s="98">
        <v>226.85755273033382</v>
      </c>
      <c r="H283" s="98">
        <v>217.8659058638535</v>
      </c>
      <c r="I283" s="98">
        <v>198.66465260328306</v>
      </c>
      <c r="J283" s="98">
        <v>195.01583541846384</v>
      </c>
      <c r="K283" s="98">
        <v>185.47355040613436</v>
      </c>
      <c r="L283" s="98">
        <v>180.98806429068688</v>
      </c>
      <c r="M283" s="98">
        <v>185.29046494557281</v>
      </c>
      <c r="N283" s="98">
        <v>160.65595848388855</v>
      </c>
      <c r="O283" s="98">
        <v>160.29764611591452</v>
      </c>
      <c r="P283" s="98">
        <v>165.13964471464706</v>
      </c>
      <c r="Q283" s="98">
        <v>157.77513702750775</v>
      </c>
      <c r="R283" s="98">
        <v>164.6661620322557</v>
      </c>
      <c r="S283" s="98">
        <v>178.89765944637927</v>
      </c>
      <c r="T283" s="98">
        <v>184.86219706855047</v>
      </c>
      <c r="U283" s="98">
        <v>184.05632123653234</v>
      </c>
      <c r="V283" s="98">
        <v>187.8607412870897</v>
      </c>
      <c r="W283" s="98">
        <v>181.65244362541839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145.01139877521746</v>
      </c>
      <c r="C286" s="118">
        <f t="shared" si="129"/>
        <v>129.49893799548556</v>
      </c>
      <c r="D286" s="118">
        <f t="shared" si="129"/>
        <v>145.1617713786768</v>
      </c>
      <c r="E286" s="118">
        <f t="shared" si="129"/>
        <v>183.92797603736616</v>
      </c>
      <c r="F286" s="118">
        <f t="shared" si="129"/>
        <v>119.76686600132922</v>
      </c>
      <c r="G286" s="118">
        <f t="shared" si="129"/>
        <v>149.95996734736113</v>
      </c>
      <c r="H286" s="118">
        <f t="shared" si="129"/>
        <v>141.78021651338005</v>
      </c>
      <c r="I286" s="118">
        <f t="shared" si="129"/>
        <v>154.34807788167112</v>
      </c>
      <c r="J286" s="118">
        <f t="shared" si="129"/>
        <v>172.59133380706226</v>
      </c>
      <c r="K286" s="118">
        <f t="shared" si="129"/>
        <v>166.15330239350789</v>
      </c>
      <c r="L286" s="118">
        <f t="shared" si="129"/>
        <v>160.99114752796908</v>
      </c>
      <c r="M286" s="118">
        <f t="shared" si="129"/>
        <v>114.02158990248348</v>
      </c>
      <c r="N286" s="118">
        <f t="shared" si="129"/>
        <v>154.26976189642065</v>
      </c>
      <c r="O286" s="118">
        <f t="shared" si="129"/>
        <v>153.31288653765978</v>
      </c>
      <c r="P286" s="118">
        <f t="shared" si="129"/>
        <v>127.53555943789989</v>
      </c>
      <c r="Q286" s="118">
        <f t="shared" si="129"/>
        <v>139.09757729808246</v>
      </c>
      <c r="R286" s="118">
        <f t="shared" ref="R286:V286" si="130">R287+R290+R292+R305</f>
        <v>133.10504606028334</v>
      </c>
      <c r="S286" s="118">
        <f t="shared" si="130"/>
        <v>141.51405358772578</v>
      </c>
      <c r="T286" s="118">
        <f t="shared" si="130"/>
        <v>130.71936889128381</v>
      </c>
      <c r="U286" s="118">
        <f t="shared" si="130"/>
        <v>127.85824954549811</v>
      </c>
      <c r="V286" s="118">
        <f t="shared" si="130"/>
        <v>121.45334238306494</v>
      </c>
      <c r="W286" s="118">
        <f t="shared" ref="W286" si="131">W287+W290+W292+W305</f>
        <v>130.20626603062718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112.37576232821669</v>
      </c>
      <c r="C287" s="123">
        <f t="shared" si="132"/>
        <v>97.863205214952487</v>
      </c>
      <c r="D287" s="123">
        <f t="shared" si="132"/>
        <v>112.58963011708958</v>
      </c>
      <c r="E287" s="123">
        <f t="shared" si="132"/>
        <v>151.95234175176492</v>
      </c>
      <c r="F287" s="123">
        <f t="shared" si="132"/>
        <v>86.661093578314336</v>
      </c>
      <c r="G287" s="123">
        <f t="shared" si="132"/>
        <v>119.7077477033784</v>
      </c>
      <c r="H287" s="123">
        <f t="shared" si="132"/>
        <v>111.25983562808267</v>
      </c>
      <c r="I287" s="123">
        <f t="shared" si="132"/>
        <v>126.21875121410923</v>
      </c>
      <c r="J287" s="123">
        <f t="shared" si="132"/>
        <v>145.27534877350786</v>
      </c>
      <c r="K287" s="123">
        <f t="shared" si="132"/>
        <v>139.27031624288125</v>
      </c>
      <c r="L287" s="123">
        <f t="shared" si="132"/>
        <v>133.80747029700061</v>
      </c>
      <c r="M287" s="123">
        <f t="shared" si="132"/>
        <v>85.406180969876871</v>
      </c>
      <c r="N287" s="123">
        <f t="shared" si="132"/>
        <v>127.36347687443981</v>
      </c>
      <c r="O287" s="123">
        <f t="shared" si="132"/>
        <v>127.55447990224908</v>
      </c>
      <c r="P287" s="123">
        <f t="shared" si="132"/>
        <v>103.02808437763296</v>
      </c>
      <c r="Q287" s="123">
        <f t="shared" si="132"/>
        <v>114.82075993572391</v>
      </c>
      <c r="R287" s="123">
        <f t="shared" ref="R287:V287" si="133">SUM(R288:R289)</f>
        <v>109.38966541717917</v>
      </c>
      <c r="S287" s="123">
        <f t="shared" si="133"/>
        <v>116.32171424079439</v>
      </c>
      <c r="T287" s="123">
        <f t="shared" si="133"/>
        <v>106.38176230488712</v>
      </c>
      <c r="U287" s="123">
        <f t="shared" si="133"/>
        <v>103.80237165415591</v>
      </c>
      <c r="V287" s="123">
        <f t="shared" si="133"/>
        <v>98.475855109022262</v>
      </c>
      <c r="W287" s="123">
        <f t="shared" ref="W287" si="134">SUM(W288:W289)</f>
        <v>108.61687543928686</v>
      </c>
      <c r="DA287" s="130" t="s">
        <v>2822</v>
      </c>
    </row>
    <row r="288" spans="1:105" ht="12" customHeight="1" x14ac:dyDescent="0.25">
      <c r="A288" s="97" t="s">
        <v>204</v>
      </c>
      <c r="B288" s="99">
        <v>111.86386350011871</v>
      </c>
      <c r="C288" s="99">
        <v>97.407879662809918</v>
      </c>
      <c r="D288" s="99">
        <v>112.03647852975745</v>
      </c>
      <c r="E288" s="99">
        <v>151.252904300918</v>
      </c>
      <c r="F288" s="99">
        <v>86.2299203294411</v>
      </c>
      <c r="G288" s="99">
        <v>119.09808341398838</v>
      </c>
      <c r="H288" s="99">
        <v>110.69243876164384</v>
      </c>
      <c r="I288" s="99">
        <v>125.57554461276929</v>
      </c>
      <c r="J288" s="99">
        <v>144.56089045727475</v>
      </c>
      <c r="K288" s="99">
        <v>138.58908415902985</v>
      </c>
      <c r="L288" s="99">
        <v>133.12909442443782</v>
      </c>
      <c r="M288" s="99">
        <v>84.971738079813321</v>
      </c>
      <c r="N288" s="99">
        <v>126.74862225431791</v>
      </c>
      <c r="O288" s="99">
        <v>126.89122829507731</v>
      </c>
      <c r="P288" s="99">
        <v>102.4737266790637</v>
      </c>
      <c r="Q288" s="99">
        <v>114.25365984828946</v>
      </c>
      <c r="R288" s="99">
        <v>108.84326771514516</v>
      </c>
      <c r="S288" s="99">
        <v>115.7333048274714</v>
      </c>
      <c r="T288" s="99">
        <v>105.83823541957514</v>
      </c>
      <c r="U288" s="99">
        <v>103.25762057122863</v>
      </c>
      <c r="V288" s="99">
        <v>97.951457373893746</v>
      </c>
      <c r="W288" s="99">
        <v>108.04557788235489</v>
      </c>
      <c r="DA288" s="63" t="s">
        <v>2823</v>
      </c>
    </row>
    <row r="289" spans="1:105" ht="12" customHeight="1" x14ac:dyDescent="0.25">
      <c r="A289" s="97" t="s">
        <v>53</v>
      </c>
      <c r="B289" s="99">
        <v>0.51189882809797715</v>
      </c>
      <c r="C289" s="99">
        <v>0.4553255521425652</v>
      </c>
      <c r="D289" s="99">
        <v>0.5531515873321442</v>
      </c>
      <c r="E289" s="99">
        <v>0.69943745084690789</v>
      </c>
      <c r="F289" s="99">
        <v>0.43117324887323238</v>
      </c>
      <c r="G289" s="99">
        <v>0.60966428939002593</v>
      </c>
      <c r="H289" s="99">
        <v>0.56739686643882403</v>
      </c>
      <c r="I289" s="99">
        <v>0.64320660133994723</v>
      </c>
      <c r="J289" s="99">
        <v>0.71445831623310729</v>
      </c>
      <c r="K289" s="99">
        <v>0.68123208385139733</v>
      </c>
      <c r="L289" s="99">
        <v>0.67837587256277421</v>
      </c>
      <c r="M289" s="99">
        <v>0.43444289006354742</v>
      </c>
      <c r="N289" s="99">
        <v>0.61485462012189995</v>
      </c>
      <c r="O289" s="99">
        <v>0.66325160717177434</v>
      </c>
      <c r="P289" s="99">
        <v>0.5543576985692652</v>
      </c>
      <c r="Q289" s="99">
        <v>0.56710008743445361</v>
      </c>
      <c r="R289" s="99">
        <v>0.54639770203401172</v>
      </c>
      <c r="S289" s="99">
        <v>0.58840941332299823</v>
      </c>
      <c r="T289" s="99">
        <v>0.54352688531198035</v>
      </c>
      <c r="U289" s="99">
        <v>0.54475108292727104</v>
      </c>
      <c r="V289" s="99">
        <v>0.52439773512851517</v>
      </c>
      <c r="W289" s="99">
        <v>0.57129755693197326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0.34430282075948082</v>
      </c>
      <c r="C290" s="123">
        <f t="shared" si="135"/>
        <v>0.41852543868246489</v>
      </c>
      <c r="D290" s="123">
        <f t="shared" si="135"/>
        <v>0.42395360974077873</v>
      </c>
      <c r="E290" s="123">
        <f t="shared" si="135"/>
        <v>1.6398322824941052</v>
      </c>
      <c r="F290" s="123">
        <f t="shared" si="135"/>
        <v>0.72603194273885485</v>
      </c>
      <c r="G290" s="123">
        <f t="shared" si="135"/>
        <v>0.67154053053844054</v>
      </c>
      <c r="H290" s="123">
        <f t="shared" si="135"/>
        <v>0.96025538908500818</v>
      </c>
      <c r="I290" s="123">
        <f t="shared" si="135"/>
        <v>0.92964189886890369</v>
      </c>
      <c r="J290" s="123">
        <f t="shared" si="135"/>
        <v>1.2313367180277068</v>
      </c>
      <c r="K290" s="123">
        <f t="shared" si="135"/>
        <v>1.2177079973581122</v>
      </c>
      <c r="L290" s="123">
        <f t="shared" si="135"/>
        <v>0.92941300861906284</v>
      </c>
      <c r="M290" s="123">
        <f t="shared" si="135"/>
        <v>1.0255243255337096</v>
      </c>
      <c r="N290" s="123">
        <f t="shared" si="135"/>
        <v>1.5474977973800403</v>
      </c>
      <c r="O290" s="123">
        <f t="shared" si="135"/>
        <v>0.88213784892194735</v>
      </c>
      <c r="P290" s="123">
        <f t="shared" si="135"/>
        <v>0.54931000868243351</v>
      </c>
      <c r="Q290" s="123">
        <f t="shared" si="135"/>
        <v>1.0596309077694599</v>
      </c>
      <c r="R290" s="123">
        <f t="shared" si="135"/>
        <v>0.74344493446854698</v>
      </c>
      <c r="S290" s="123">
        <f t="shared" si="135"/>
        <v>1.1642181647956724</v>
      </c>
      <c r="T290" s="123">
        <f t="shared" si="135"/>
        <v>0.95230216790048061</v>
      </c>
      <c r="U290" s="123">
        <f t="shared" si="135"/>
        <v>1.2112025486241127</v>
      </c>
      <c r="V290" s="123">
        <f t="shared" si="135"/>
        <v>0.97408309749946331</v>
      </c>
      <c r="W290" s="123">
        <f t="shared" si="135"/>
        <v>1.1416404586765503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0.34430282075948082</v>
      </c>
      <c r="C291" s="99">
        <f>RES_hhdet_fecs!C86</f>
        <v>0.41852543868246489</v>
      </c>
      <c r="D291" s="99">
        <f>RES_hhdet_fecs!D86</f>
        <v>0.42395360974077873</v>
      </c>
      <c r="E291" s="99">
        <f>RES_hhdet_fecs!E86</f>
        <v>1.6398322824941052</v>
      </c>
      <c r="F291" s="99">
        <f>RES_hhdet_fecs!F86</f>
        <v>0.72603194273885485</v>
      </c>
      <c r="G291" s="99">
        <f>RES_hhdet_fecs!G86</f>
        <v>0.67154053053844054</v>
      </c>
      <c r="H291" s="99">
        <f>RES_hhdet_fecs!H86</f>
        <v>0.96025538908500818</v>
      </c>
      <c r="I291" s="99">
        <f>RES_hhdet_fecs!I86</f>
        <v>0.92964189886890369</v>
      </c>
      <c r="J291" s="99">
        <f>RES_hhdet_fecs!J86</f>
        <v>1.2313367180277068</v>
      </c>
      <c r="K291" s="99">
        <f>RES_hhdet_fecs!K86</f>
        <v>1.2177079973581122</v>
      </c>
      <c r="L291" s="99">
        <f>RES_hhdet_fecs!L86</f>
        <v>0.92941300861906284</v>
      </c>
      <c r="M291" s="99">
        <f>RES_hhdet_fecs!M86</f>
        <v>1.0255243255337096</v>
      </c>
      <c r="N291" s="99">
        <f>RES_hhdet_fecs!N86</f>
        <v>1.5474977973800403</v>
      </c>
      <c r="O291" s="99">
        <f>RES_hhdet_fecs!O86</f>
        <v>0.88213784892194735</v>
      </c>
      <c r="P291" s="99">
        <f>RES_hhdet_fecs!P86</f>
        <v>0.54931000868243351</v>
      </c>
      <c r="Q291" s="99">
        <f>RES_hhdet_fecs!Q86</f>
        <v>1.0596309077694599</v>
      </c>
      <c r="R291" s="99">
        <f>RES_hhdet_fecs!R86</f>
        <v>0.74344493446854698</v>
      </c>
      <c r="S291" s="99">
        <f>RES_hhdet_fecs!S86</f>
        <v>1.1642181647956724</v>
      </c>
      <c r="T291" s="99">
        <f>RES_hhdet_fecs!T86</f>
        <v>0.95230216790048061</v>
      </c>
      <c r="U291" s="99">
        <f>RES_hhdet_fecs!U86</f>
        <v>1.2112025486241127</v>
      </c>
      <c r="V291" s="99">
        <f>RES_hhdet_fecs!V86</f>
        <v>0.97408309749946331</v>
      </c>
      <c r="W291" s="99">
        <f>RES_hhdet_fecs!W86</f>
        <v>1.1416404586765503</v>
      </c>
      <c r="DA291" s="63" t="s">
        <v>2826</v>
      </c>
    </row>
    <row r="292" spans="1:105" ht="12" customHeight="1" x14ac:dyDescent="0.25">
      <c r="A292" s="121" t="s">
        <v>55</v>
      </c>
      <c r="B292" s="123">
        <v>22.492647800988188</v>
      </c>
      <c r="C292" s="123">
        <v>21.361860163895653</v>
      </c>
      <c r="D292" s="123">
        <v>22.132404569760261</v>
      </c>
      <c r="E292" s="123">
        <v>20.966395686842773</v>
      </c>
      <c r="F292" s="123">
        <v>21.794005598008429</v>
      </c>
      <c r="G292" s="123">
        <v>20.434139403249073</v>
      </c>
      <c r="H292" s="123">
        <v>20.229608707300116</v>
      </c>
      <c r="I292" s="123">
        <v>18.523456282237483</v>
      </c>
      <c r="J292" s="123">
        <v>18.047270814264607</v>
      </c>
      <c r="K292" s="123">
        <v>17.70852283940177</v>
      </c>
      <c r="L292" s="123">
        <v>18.576630262822334</v>
      </c>
      <c r="M292" s="123">
        <v>20.10470335358799</v>
      </c>
      <c r="N292" s="123">
        <v>18.785341876046612</v>
      </c>
      <c r="O292" s="123">
        <v>17.829429120837606</v>
      </c>
      <c r="P292" s="123">
        <v>17.441480788057891</v>
      </c>
      <c r="Q292" s="123">
        <v>16.636637622679668</v>
      </c>
      <c r="R292" s="123">
        <v>16.408305964516828</v>
      </c>
      <c r="S292" s="123">
        <v>16.643085598108154</v>
      </c>
      <c r="T292" s="123">
        <v>16.060615101663313</v>
      </c>
      <c r="U292" s="123">
        <v>15.6425034356288</v>
      </c>
      <c r="V292" s="123">
        <v>14.745297614503594</v>
      </c>
      <c r="W292" s="123">
        <v>13.438782954502107</v>
      </c>
      <c r="DA292" s="130" t="s">
        <v>2827</v>
      </c>
    </row>
    <row r="293" spans="1:105" ht="12" customHeight="1" x14ac:dyDescent="0.25">
      <c r="A293" s="97" t="s">
        <v>132</v>
      </c>
      <c r="B293" s="99">
        <v>26.710352315202396</v>
      </c>
      <c r="C293" s="99">
        <v>21.906434221816792</v>
      </c>
      <c r="D293" s="99">
        <v>25.948035076165766</v>
      </c>
      <c r="E293" s="99">
        <v>23.792056965508831</v>
      </c>
      <c r="F293" s="99">
        <v>21.085494733950103</v>
      </c>
      <c r="G293" s="99">
        <v>21.111447918529205</v>
      </c>
      <c r="H293" s="99">
        <v>22.267980942914413</v>
      </c>
      <c r="I293" s="99">
        <v>19.387485802604093</v>
      </c>
      <c r="J293" s="99">
        <v>18.756539626230129</v>
      </c>
      <c r="K293" s="99">
        <v>17.823785286180186</v>
      </c>
      <c r="L293" s="99">
        <v>18.676739425432118</v>
      </c>
      <c r="M293" s="99">
        <v>20.051796347940247</v>
      </c>
      <c r="N293" s="99">
        <v>18.758929713434433</v>
      </c>
      <c r="O293" s="99">
        <v>17.745206461854409</v>
      </c>
      <c r="P293" s="99">
        <v>17.983092295639217</v>
      </c>
      <c r="Q293" s="99">
        <v>17.016324093146821</v>
      </c>
      <c r="R293" s="99">
        <v>16.318828456762621</v>
      </c>
      <c r="S293" s="99">
        <v>17.456869431107425</v>
      </c>
      <c r="T293" s="99">
        <v>16.139286357480504</v>
      </c>
      <c r="U293" s="99">
        <v>15.44816900863556</v>
      </c>
      <c r="V293" s="99">
        <v>14.192391011373791</v>
      </c>
      <c r="W293" s="99">
        <v>13.86477423672239</v>
      </c>
      <c r="DA293" s="63" t="s">
        <v>2828</v>
      </c>
    </row>
    <row r="294" spans="1:105" ht="12" customHeight="1" x14ac:dyDescent="0.25">
      <c r="A294" s="97" t="s">
        <v>131</v>
      </c>
      <c r="B294" s="99">
        <v>15.165913848459219</v>
      </c>
      <c r="C294" s="99">
        <v>12.669378771034669</v>
      </c>
      <c r="D294" s="99">
        <v>15.959880489974864</v>
      </c>
      <c r="E294" s="99">
        <v>14.752616404413045</v>
      </c>
      <c r="F294" s="99">
        <v>13.778904064055133</v>
      </c>
      <c r="G294" s="99">
        <v>13.781063063502559</v>
      </c>
      <c r="H294" s="99">
        <v>14.839183873254447</v>
      </c>
      <c r="I294" s="99">
        <v>13.095595293715739</v>
      </c>
      <c r="J294" s="99">
        <v>13.160749530946656</v>
      </c>
      <c r="K294" s="99">
        <v>12.490764294877666</v>
      </c>
      <c r="L294" s="99">
        <v>13.199599864892473</v>
      </c>
      <c r="M294" s="99">
        <v>14.609949552871752</v>
      </c>
      <c r="N294" s="99">
        <v>13.687004994968975</v>
      </c>
      <c r="O294" s="99">
        <v>13.14713638781498</v>
      </c>
      <c r="P294" s="99">
        <v>13.757308319633031</v>
      </c>
      <c r="Q294" s="99">
        <v>12.842334737697586</v>
      </c>
      <c r="R294" s="99">
        <v>12.406201990864275</v>
      </c>
      <c r="S294" s="99">
        <v>13.521653314951374</v>
      </c>
      <c r="T294" s="99">
        <v>12.687729909215422</v>
      </c>
      <c r="U294" s="99">
        <v>12.447779445036986</v>
      </c>
      <c r="V294" s="99">
        <v>11.58306946222431</v>
      </c>
      <c r="W294" s="99">
        <v>11.630090910609001</v>
      </c>
      <c r="DA294" s="63" t="s">
        <v>2829</v>
      </c>
    </row>
    <row r="295" spans="1:105" ht="12" customHeight="1" x14ac:dyDescent="0.25">
      <c r="A295" s="100" t="s">
        <v>204</v>
      </c>
      <c r="B295" s="102">
        <v>4.8121515071017589</v>
      </c>
      <c r="C295" s="102">
        <v>3.4507974258984393</v>
      </c>
      <c r="D295" s="102">
        <v>4.6450242486803095</v>
      </c>
      <c r="E295" s="102">
        <v>3.5494094649955708</v>
      </c>
      <c r="F295" s="102">
        <v>3.9771711663700535</v>
      </c>
      <c r="G295" s="102">
        <v>3.3196942057365901</v>
      </c>
      <c r="H295" s="102">
        <v>3.5457099763352047</v>
      </c>
      <c r="I295" s="102">
        <v>3.0808074004910759</v>
      </c>
      <c r="J295" s="102">
        <v>3.7653320584148471</v>
      </c>
      <c r="K295" s="102">
        <v>3.0124073162936011</v>
      </c>
      <c r="L295" s="102">
        <v>2.9121179298311799</v>
      </c>
      <c r="M295" s="102">
        <v>3.7340519351966948</v>
      </c>
      <c r="N295" s="102">
        <v>2.7273608277337904</v>
      </c>
      <c r="O295" s="102">
        <v>2.5692521108017368</v>
      </c>
      <c r="P295" s="102">
        <v>3.8782843223905994</v>
      </c>
      <c r="Q295" s="102">
        <v>2.6599153446071839</v>
      </c>
      <c r="R295" s="102">
        <v>2.4602532509262858</v>
      </c>
      <c r="S295" s="102">
        <v>2.8389353918665132</v>
      </c>
      <c r="T295" s="102">
        <v>2.4014827935730803</v>
      </c>
      <c r="U295" s="102">
        <v>2.6152972229512619</v>
      </c>
      <c r="V295" s="102">
        <v>2.2283630152428207</v>
      </c>
      <c r="W295" s="102">
        <v>2.6765425156950617</v>
      </c>
      <c r="DA295" s="131" t="s">
        <v>2830</v>
      </c>
    </row>
    <row r="296" spans="1:105" ht="12" customHeight="1" x14ac:dyDescent="0.25">
      <c r="A296" s="103" t="s">
        <v>52</v>
      </c>
      <c r="B296" s="105">
        <v>10.353762341357461</v>
      </c>
      <c r="C296" s="105">
        <v>9.2185813451362311</v>
      </c>
      <c r="D296" s="105">
        <v>11.314856241294551</v>
      </c>
      <c r="E296" s="105">
        <v>11.203206939417473</v>
      </c>
      <c r="F296" s="105">
        <v>9.8017328976850759</v>
      </c>
      <c r="G296" s="105">
        <v>10.461368857765972</v>
      </c>
      <c r="H296" s="105">
        <v>11.293473896919247</v>
      </c>
      <c r="I296" s="105">
        <v>10.014787893224662</v>
      </c>
      <c r="J296" s="105">
        <v>9.3954174725318111</v>
      </c>
      <c r="K296" s="105">
        <v>9.4783569785840633</v>
      </c>
      <c r="L296" s="105">
        <v>10.287481935061292</v>
      </c>
      <c r="M296" s="105">
        <v>10.875897617675058</v>
      </c>
      <c r="N296" s="105">
        <v>10.959644167235183</v>
      </c>
      <c r="O296" s="105">
        <v>10.577884277013238</v>
      </c>
      <c r="P296" s="105">
        <v>9.8790239972424327</v>
      </c>
      <c r="Q296" s="105">
        <v>10.182419393090401</v>
      </c>
      <c r="R296" s="105">
        <v>9.9459487399379913</v>
      </c>
      <c r="S296" s="105">
        <v>10.682717923084862</v>
      </c>
      <c r="T296" s="105">
        <v>10.286247115642341</v>
      </c>
      <c r="U296" s="105">
        <v>9.8324822220857246</v>
      </c>
      <c r="V296" s="105">
        <v>9.3547064469814902</v>
      </c>
      <c r="W296" s="105">
        <v>8.9535483949139412</v>
      </c>
      <c r="DA296" s="132" t="s">
        <v>2831</v>
      </c>
    </row>
    <row r="297" spans="1:105" ht="12" customHeight="1" x14ac:dyDescent="0.25">
      <c r="A297" s="106" t="s">
        <v>124</v>
      </c>
      <c r="B297" s="102">
        <v>22.71557310417964</v>
      </c>
      <c r="C297" s="102">
        <v>22.889051623922388</v>
      </c>
      <c r="D297" s="102">
        <v>22.405692269218164</v>
      </c>
      <c r="E297" s="102">
        <v>21.945630245696552</v>
      </c>
      <c r="F297" s="102">
        <v>24.740869218046353</v>
      </c>
      <c r="G297" s="102">
        <v>22.448809206198483</v>
      </c>
      <c r="H297" s="102">
        <v>21.888966701091999</v>
      </c>
      <c r="I297" s="102">
        <v>20.098638326210033</v>
      </c>
      <c r="J297" s="102">
        <v>19.270929923475084</v>
      </c>
      <c r="K297" s="102">
        <v>19.512873721463553</v>
      </c>
      <c r="L297" s="102">
        <v>20.893478887014169</v>
      </c>
      <c r="M297" s="102">
        <v>23.220397409280611</v>
      </c>
      <c r="N297" s="102">
        <v>21.533029344708648</v>
      </c>
      <c r="O297" s="102">
        <v>20.519341805784418</v>
      </c>
      <c r="P297" s="102">
        <v>18.443990411901922</v>
      </c>
      <c r="Q297" s="102">
        <v>18.378681827771139</v>
      </c>
      <c r="R297" s="102">
        <v>18.240857240500677</v>
      </c>
      <c r="S297" s="102">
        <v>18.001791089782589</v>
      </c>
      <c r="T297" s="102">
        <v>17.465518398157446</v>
      </c>
      <c r="U297" s="102">
        <v>16.24880092846066</v>
      </c>
      <c r="V297" s="102">
        <v>15.504139690568852</v>
      </c>
      <c r="W297" s="102">
        <v>14.247132351713359</v>
      </c>
      <c r="DA297" s="131" t="s">
        <v>2832</v>
      </c>
    </row>
    <row r="298" spans="1:105" ht="12" customHeight="1" x14ac:dyDescent="0.25">
      <c r="A298" s="107" t="s">
        <v>123</v>
      </c>
      <c r="B298" s="105">
        <v>14.573863178740435</v>
      </c>
      <c r="C298" s="105">
        <v>14.522697169148874</v>
      </c>
      <c r="D298" s="105">
        <v>14.578384706478683</v>
      </c>
      <c r="E298" s="105">
        <v>14.07106580549288</v>
      </c>
      <c r="F298" s="105">
        <v>16.326549974422349</v>
      </c>
      <c r="G298" s="105">
        <v>14.607085633201576</v>
      </c>
      <c r="H298" s="105">
        <v>14.33309313023817</v>
      </c>
      <c r="I298" s="105">
        <v>13.19156205006675</v>
      </c>
      <c r="J298" s="105">
        <v>13.011301376690113</v>
      </c>
      <c r="K298" s="105">
        <v>12.960574673346576</v>
      </c>
      <c r="L298" s="105">
        <v>13.832945503463401</v>
      </c>
      <c r="M298" s="105">
        <v>15.748125840488029</v>
      </c>
      <c r="N298" s="105">
        <v>14.323767491458808</v>
      </c>
      <c r="O298" s="105">
        <v>13.765518589426293</v>
      </c>
      <c r="P298" s="105">
        <v>13.042308905996599</v>
      </c>
      <c r="Q298" s="105">
        <v>12.797569770228501</v>
      </c>
      <c r="R298" s="105">
        <v>13.007369955155202</v>
      </c>
      <c r="S298" s="105">
        <v>13.309362493093706</v>
      </c>
      <c r="T298" s="105">
        <v>13.205800954778208</v>
      </c>
      <c r="U298" s="105">
        <v>12.653039752168549</v>
      </c>
      <c r="V298" s="105">
        <v>12.202130942141583</v>
      </c>
      <c r="W298" s="105">
        <v>11.457178448000366</v>
      </c>
      <c r="DA298" s="132" t="s">
        <v>2833</v>
      </c>
    </row>
    <row r="299" spans="1:105" ht="12" customHeight="1" x14ac:dyDescent="0.25">
      <c r="A299" s="108" t="s">
        <v>50</v>
      </c>
      <c r="B299" s="99">
        <v>4.0924918641386085</v>
      </c>
      <c r="C299" s="99">
        <v>3.5651443136362313</v>
      </c>
      <c r="D299" s="99">
        <v>4.1072034763823604</v>
      </c>
      <c r="E299" s="99">
        <v>3.3654700748474267</v>
      </c>
      <c r="F299" s="99">
        <v>4.7518523019009002</v>
      </c>
      <c r="G299" s="99">
        <v>3.6745765297964605</v>
      </c>
      <c r="H299" s="99">
        <v>3.6444757477268124</v>
      </c>
      <c r="I299" s="99">
        <v>3.3578026776853336</v>
      </c>
      <c r="J299" s="99">
        <v>4.0544122657095851</v>
      </c>
      <c r="K299" s="99">
        <v>3.4563814998980251</v>
      </c>
      <c r="L299" s="99">
        <v>3.427548531090578</v>
      </c>
      <c r="M299" s="99">
        <v>4.510846769732801</v>
      </c>
      <c r="N299" s="99">
        <v>3.2396878006952674</v>
      </c>
      <c r="O299" s="99">
        <v>3.049054318990601</v>
      </c>
      <c r="P299" s="99">
        <v>4.0732074601200168</v>
      </c>
      <c r="Q299" s="99">
        <v>2.9134879951778885</v>
      </c>
      <c r="R299" s="99">
        <v>2.7959998432399851</v>
      </c>
      <c r="S299" s="99">
        <v>2.9598596869282332</v>
      </c>
      <c r="T299" s="99">
        <v>2.6267763346779773</v>
      </c>
      <c r="U299" s="99">
        <v>2.7790322359164215</v>
      </c>
      <c r="V299" s="99">
        <v>2.4585946454773544</v>
      </c>
      <c r="W299" s="99">
        <v>2.7652326607629769</v>
      </c>
      <c r="DA299" s="63" t="s">
        <v>2834</v>
      </c>
    </row>
    <row r="300" spans="1:105" ht="12" customHeight="1" x14ac:dyDescent="0.25">
      <c r="A300" s="108" t="s">
        <v>52</v>
      </c>
      <c r="B300" s="99">
        <v>10.481371314601827</v>
      </c>
      <c r="C300" s="99">
        <v>10.957552855512642</v>
      </c>
      <c r="D300" s="99">
        <v>10.471181230096324</v>
      </c>
      <c r="E300" s="99">
        <v>10.705595730645454</v>
      </c>
      <c r="F300" s="99">
        <v>11.574697672521447</v>
      </c>
      <c r="G300" s="99">
        <v>10.932509103405113</v>
      </c>
      <c r="H300" s="99">
        <v>10.688617382511358</v>
      </c>
      <c r="I300" s="99">
        <v>9.833759372381417</v>
      </c>
      <c r="J300" s="99">
        <v>8.95688911098053</v>
      </c>
      <c r="K300" s="99">
        <v>9.5041931734485505</v>
      </c>
      <c r="L300" s="99">
        <v>10.405396972372824</v>
      </c>
      <c r="M300" s="99">
        <v>11.237279070755225</v>
      </c>
      <c r="N300" s="99">
        <v>11.084079690763538</v>
      </c>
      <c r="O300" s="99">
        <v>10.716464270435692</v>
      </c>
      <c r="P300" s="99">
        <v>8.9691014458765821</v>
      </c>
      <c r="Q300" s="99">
        <v>9.8840817750506123</v>
      </c>
      <c r="R300" s="99">
        <v>10.211370111915219</v>
      </c>
      <c r="S300" s="99">
        <v>10.349502806165473</v>
      </c>
      <c r="T300" s="99">
        <v>10.579024620100231</v>
      </c>
      <c r="U300" s="99">
        <v>9.8740075162521279</v>
      </c>
      <c r="V300" s="99">
        <v>9.7435362966642263</v>
      </c>
      <c r="W300" s="99">
        <v>8.6919457872373904</v>
      </c>
      <c r="DA300" s="63" t="s">
        <v>2835</v>
      </c>
    </row>
    <row r="301" spans="1:105" ht="12" customHeight="1" x14ac:dyDescent="0.25">
      <c r="A301" s="106" t="s">
        <v>122</v>
      </c>
      <c r="B301" s="102">
        <v>20.504934266900925</v>
      </c>
      <c r="C301" s="102">
        <v>19.846712842902189</v>
      </c>
      <c r="D301" s="102">
        <v>20.589889541765146</v>
      </c>
      <c r="E301" s="102">
        <v>19.34912971075952</v>
      </c>
      <c r="F301" s="102">
        <v>20.35005343176098</v>
      </c>
      <c r="G301" s="102">
        <v>19.456277814983927</v>
      </c>
      <c r="H301" s="102">
        <v>19.245804317707233</v>
      </c>
      <c r="I301" s="102">
        <v>18.320135783054447</v>
      </c>
      <c r="J301" s="102">
        <v>18.065622062779958</v>
      </c>
      <c r="K301" s="102">
        <v>17.861871731056244</v>
      </c>
      <c r="L301" s="102">
        <v>18.893576856727339</v>
      </c>
      <c r="M301" s="102">
        <v>20.281198983715985</v>
      </c>
      <c r="N301" s="102">
        <v>19.151121770702265</v>
      </c>
      <c r="O301" s="102">
        <v>18.386112425454431</v>
      </c>
      <c r="P301" s="102">
        <v>18.327999560299293</v>
      </c>
      <c r="Q301" s="102">
        <v>17.417090639043781</v>
      </c>
      <c r="R301" s="102">
        <v>17.38836545010264</v>
      </c>
      <c r="S301" s="102">
        <v>17.351887502311754</v>
      </c>
      <c r="T301" s="102">
        <v>17.021686737752862</v>
      </c>
      <c r="U301" s="102">
        <v>16.886074727458674</v>
      </c>
      <c r="V301" s="102">
        <v>16.088818717456505</v>
      </c>
      <c r="W301" s="102">
        <v>14.239430212640672</v>
      </c>
      <c r="DA301" s="131" t="s">
        <v>2836</v>
      </c>
    </row>
    <row r="302" spans="1:105" ht="12" customHeight="1" x14ac:dyDescent="0.25">
      <c r="A302" s="107" t="s">
        <v>121</v>
      </c>
      <c r="B302" s="105">
        <v>14.294202393516912</v>
      </c>
      <c r="C302" s="105">
        <v>13.76840556606636</v>
      </c>
      <c r="D302" s="105">
        <v>14.622377956727515</v>
      </c>
      <c r="E302" s="105">
        <v>13.598739718208714</v>
      </c>
      <c r="F302" s="105">
        <v>14.616619036504783</v>
      </c>
      <c r="G302" s="105">
        <v>13.830787052091527</v>
      </c>
      <c r="H302" s="105">
        <v>13.747597399213763</v>
      </c>
      <c r="I302" s="105">
        <v>13.119964265696879</v>
      </c>
      <c r="J302" s="105">
        <v>13.221364605433958</v>
      </c>
      <c r="K302" s="105">
        <v>12.882930485530666</v>
      </c>
      <c r="L302" s="105">
        <v>13.561640850184007</v>
      </c>
      <c r="M302" s="105">
        <v>14.778958972063425</v>
      </c>
      <c r="N302" s="105">
        <v>13.710687882490324</v>
      </c>
      <c r="O302" s="105">
        <v>13.240200978925518</v>
      </c>
      <c r="P302" s="105">
        <v>13.780659094882786</v>
      </c>
      <c r="Q302" s="105">
        <v>12.921107554216837</v>
      </c>
      <c r="R302" s="105">
        <v>12.948809813721946</v>
      </c>
      <c r="S302" s="105">
        <v>13.076569623688519</v>
      </c>
      <c r="T302" s="105">
        <v>12.866968027439135</v>
      </c>
      <c r="U302" s="105">
        <v>12.992895219536797</v>
      </c>
      <c r="V302" s="105">
        <v>12.460870847466925</v>
      </c>
      <c r="W302" s="105">
        <v>11.275480672139373</v>
      </c>
      <c r="DA302" s="132" t="s">
        <v>2837</v>
      </c>
    </row>
    <row r="303" spans="1:105" ht="12" customHeight="1" x14ac:dyDescent="0.25">
      <c r="A303" s="108" t="s">
        <v>53</v>
      </c>
      <c r="B303" s="99">
        <v>3.6946637037823629</v>
      </c>
      <c r="C303" s="99">
        <v>3.0908546710153071</v>
      </c>
      <c r="D303" s="99">
        <v>3.7742019708906178</v>
      </c>
      <c r="E303" s="99">
        <v>2.9698206326040326</v>
      </c>
      <c r="F303" s="99">
        <v>3.9153318228527079</v>
      </c>
      <c r="G303" s="99">
        <v>3.187292848834991</v>
      </c>
      <c r="H303" s="99">
        <v>3.2083929471631154</v>
      </c>
      <c r="I303" s="99">
        <v>3.0737467006087513</v>
      </c>
      <c r="J303" s="99">
        <v>3.8335621470786361</v>
      </c>
      <c r="K303" s="99">
        <v>3.1805719909904804</v>
      </c>
      <c r="L303" s="99">
        <v>3.1056536798070473</v>
      </c>
      <c r="M303" s="99">
        <v>3.944079290157978</v>
      </c>
      <c r="N303" s="99">
        <v>2.8701380936226553</v>
      </c>
      <c r="O303" s="99">
        <v>2.7105029426047773</v>
      </c>
      <c r="P303" s="99">
        <v>4.0948974694855744</v>
      </c>
      <c r="Q303" s="99">
        <v>2.8037435805001811</v>
      </c>
      <c r="R303" s="99">
        <v>2.6888023522621118</v>
      </c>
      <c r="S303" s="99">
        <v>2.8702622328450951</v>
      </c>
      <c r="T303" s="99">
        <v>2.5428787764629202</v>
      </c>
      <c r="U303" s="99">
        <v>2.8867476002649952</v>
      </c>
      <c r="V303" s="99">
        <v>2.541590483166507</v>
      </c>
      <c r="W303" s="99">
        <v>2.7896393357986655</v>
      </c>
      <c r="DA303" s="63" t="s">
        <v>2838</v>
      </c>
    </row>
    <row r="304" spans="1:105" ht="12" customHeight="1" x14ac:dyDescent="0.25">
      <c r="A304" s="108" t="s">
        <v>52</v>
      </c>
      <c r="B304" s="99">
        <v>10.599538689734551</v>
      </c>
      <c r="C304" s="99">
        <v>10.677550895051054</v>
      </c>
      <c r="D304" s="99">
        <v>10.848175985836896</v>
      </c>
      <c r="E304" s="99">
        <v>10.628919085604682</v>
      </c>
      <c r="F304" s="99">
        <v>10.701287213652073</v>
      </c>
      <c r="G304" s="99">
        <v>10.643494203256537</v>
      </c>
      <c r="H304" s="99">
        <v>10.539204452050649</v>
      </c>
      <c r="I304" s="99">
        <v>10.046217565088128</v>
      </c>
      <c r="J304" s="99">
        <v>9.3878024583553241</v>
      </c>
      <c r="K304" s="99">
        <v>9.7023584945401868</v>
      </c>
      <c r="L304" s="99">
        <v>10.455987170376961</v>
      </c>
      <c r="M304" s="99">
        <v>10.834879681905448</v>
      </c>
      <c r="N304" s="99">
        <v>10.840549788867667</v>
      </c>
      <c r="O304" s="99">
        <v>10.529698036320738</v>
      </c>
      <c r="P304" s="99">
        <v>9.6857616253972125</v>
      </c>
      <c r="Q304" s="99">
        <v>10.117363973716659</v>
      </c>
      <c r="R304" s="99">
        <v>10.260007461459836</v>
      </c>
      <c r="S304" s="99">
        <v>10.206307390843426</v>
      </c>
      <c r="T304" s="99">
        <v>10.324089250976215</v>
      </c>
      <c r="U304" s="99">
        <v>10.106147619271802</v>
      </c>
      <c r="V304" s="99">
        <v>9.9192803643004179</v>
      </c>
      <c r="W304" s="99">
        <v>8.4858413363407088</v>
      </c>
      <c r="DA304" s="63" t="s">
        <v>2839</v>
      </c>
    </row>
    <row r="305" spans="1:105" ht="12" customHeight="1" x14ac:dyDescent="0.25">
      <c r="A305" s="121" t="s">
        <v>54</v>
      </c>
      <c r="B305" s="123">
        <v>9.7986858252531022</v>
      </c>
      <c r="C305" s="123">
        <v>9.8553471779549522</v>
      </c>
      <c r="D305" s="123">
        <v>10.015783082086193</v>
      </c>
      <c r="E305" s="123">
        <v>9.3694063162643904</v>
      </c>
      <c r="F305" s="123">
        <v>10.585734882267607</v>
      </c>
      <c r="G305" s="123">
        <v>9.1465397101952082</v>
      </c>
      <c r="H305" s="123">
        <v>9.3305167889122735</v>
      </c>
      <c r="I305" s="123">
        <v>8.6762284864554893</v>
      </c>
      <c r="J305" s="123">
        <v>8.0373775012620801</v>
      </c>
      <c r="K305" s="123">
        <v>7.9567553138667444</v>
      </c>
      <c r="L305" s="123">
        <v>7.6776339595270704</v>
      </c>
      <c r="M305" s="123">
        <v>7.485181253484912</v>
      </c>
      <c r="N305" s="123">
        <v>6.573445348554209</v>
      </c>
      <c r="O305" s="123">
        <v>7.0468396656511292</v>
      </c>
      <c r="P305" s="123">
        <v>6.5166842635265949</v>
      </c>
      <c r="Q305" s="123">
        <v>6.5805488319094136</v>
      </c>
      <c r="R305" s="123">
        <v>6.5636297441187876</v>
      </c>
      <c r="S305" s="123">
        <v>7.3850355840275874</v>
      </c>
      <c r="T305" s="123">
        <v>7.3246893168328953</v>
      </c>
      <c r="U305" s="123">
        <v>7.2021719070892933</v>
      </c>
      <c r="V305" s="123">
        <v>7.2581065620396163</v>
      </c>
      <c r="W305" s="123">
        <v>7.0089671781616607</v>
      </c>
      <c r="DA305" s="130" t="s">
        <v>2840</v>
      </c>
    </row>
    <row r="306" spans="1:105" ht="12" customHeight="1" x14ac:dyDescent="0.25">
      <c r="A306" s="97" t="s">
        <v>207</v>
      </c>
      <c r="B306" s="99">
        <v>10.934033351958467</v>
      </c>
      <c r="C306" s="99">
        <v>10.993941057505408</v>
      </c>
      <c r="D306" s="99">
        <v>12.540458387461879</v>
      </c>
      <c r="E306" s="99">
        <v>10.84548707318443</v>
      </c>
      <c r="F306" s="99">
        <v>11.051183367948342</v>
      </c>
      <c r="G306" s="99">
        <v>10.638628468620835</v>
      </c>
      <c r="H306" s="99">
        <v>10.419460835131652</v>
      </c>
      <c r="I306" s="99">
        <v>11.044446270611806</v>
      </c>
      <c r="J306" s="99">
        <v>9.4830822570329296</v>
      </c>
      <c r="K306" s="99">
        <v>9.6180748755176566</v>
      </c>
      <c r="L306" s="99">
        <v>10.34869855065854</v>
      </c>
      <c r="M306" s="99">
        <v>8.3072502497382494</v>
      </c>
      <c r="N306" s="99">
        <v>7.6040527739233505</v>
      </c>
      <c r="O306" s="99">
        <v>8.1253296478854811</v>
      </c>
      <c r="P306" s="99">
        <v>8.1255598184162441</v>
      </c>
      <c r="Q306" s="99">
        <v>8.0205992021012449</v>
      </c>
      <c r="R306" s="99">
        <v>7.9001937458355416</v>
      </c>
      <c r="S306" s="99">
        <v>9.0066397197090549</v>
      </c>
      <c r="T306" s="99">
        <v>8.7271454007623994</v>
      </c>
      <c r="U306" s="99">
        <v>8.8805229897118299</v>
      </c>
      <c r="V306" s="99">
        <v>8.5658283465251497</v>
      </c>
      <c r="W306" s="99">
        <v>9.2918326715382893</v>
      </c>
      <c r="DA306" s="63" t="s">
        <v>2841</v>
      </c>
    </row>
    <row r="307" spans="1:105" ht="12" customHeight="1" x14ac:dyDescent="0.25">
      <c r="A307" s="97" t="s">
        <v>50</v>
      </c>
      <c r="B307" s="99">
        <v>11.220276479000635</v>
      </c>
      <c r="C307" s="99">
        <v>10.928208976861274</v>
      </c>
      <c r="D307" s="99">
        <v>11.066481346136449</v>
      </c>
      <c r="E307" s="99">
        <v>10.802729420985187</v>
      </c>
      <c r="F307" s="99">
        <v>11.57227181909674</v>
      </c>
      <c r="G307" s="99">
        <v>10.813708837970916</v>
      </c>
      <c r="H307" s="99">
        <v>10.372283234570594</v>
      </c>
      <c r="I307" s="99">
        <v>9.4446414442558666</v>
      </c>
      <c r="J307" s="99">
        <v>9.2561799440327999</v>
      </c>
      <c r="K307" s="99">
        <v>8.7859429899455552</v>
      </c>
      <c r="L307" s="99">
        <v>8.557641936632038</v>
      </c>
      <c r="M307" s="99">
        <v>8.7379603687081069</v>
      </c>
      <c r="N307" s="99">
        <v>7.5559509282534645</v>
      </c>
      <c r="O307" s="99">
        <v>7.5172288913070338</v>
      </c>
      <c r="P307" s="99">
        <v>7.7115980516714977</v>
      </c>
      <c r="Q307" s="99">
        <v>7.3447658359951804</v>
      </c>
      <c r="R307" s="99">
        <v>7.6410219969000908</v>
      </c>
      <c r="S307" s="99">
        <v>8.2738188560553994</v>
      </c>
      <c r="T307" s="99">
        <v>8.5173024946022462</v>
      </c>
      <c r="U307" s="99">
        <v>8.4474355650134605</v>
      </c>
      <c r="V307" s="99">
        <v>8.5863276246905826</v>
      </c>
      <c r="W307" s="99">
        <v>8.266414201925361</v>
      </c>
      <c r="DA307" s="63" t="s">
        <v>2842</v>
      </c>
    </row>
    <row r="308" spans="1:105" ht="12" customHeight="1" x14ac:dyDescent="0.25">
      <c r="A308" s="109" t="s">
        <v>120</v>
      </c>
      <c r="B308" s="110">
        <v>8.6821240896419365</v>
      </c>
      <c r="C308" s="110">
        <v>9.0430024096036075</v>
      </c>
      <c r="D308" s="110">
        <v>9.0876432252917816</v>
      </c>
      <c r="E308" s="110">
        <v>8.2781222600611066</v>
      </c>
      <c r="F308" s="110">
        <v>9.8827933573263547</v>
      </c>
      <c r="G308" s="110">
        <v>7.987769359110886</v>
      </c>
      <c r="H308" s="110">
        <v>8.6484719214067045</v>
      </c>
      <c r="I308" s="110">
        <v>7.9854507710824159</v>
      </c>
      <c r="J308" s="110">
        <v>7.1666175096999725</v>
      </c>
      <c r="K308" s="110">
        <v>7.2250892194814744</v>
      </c>
      <c r="L308" s="110">
        <v>6.7359655622168653</v>
      </c>
      <c r="M308" s="110">
        <v>6.6607593215860987</v>
      </c>
      <c r="N308" s="110">
        <v>5.8247939601382521</v>
      </c>
      <c r="O308" s="110">
        <v>6.5602725074810859</v>
      </c>
      <c r="P308" s="110">
        <v>5.4685020738973362</v>
      </c>
      <c r="Q308" s="110">
        <v>5.8464732766005003</v>
      </c>
      <c r="R308" s="110">
        <v>5.7032640113379491</v>
      </c>
      <c r="S308" s="110">
        <v>6.6374067673087653</v>
      </c>
      <c r="T308" s="110">
        <v>6.4937909062913484</v>
      </c>
      <c r="U308" s="110">
        <v>6.3398484129328194</v>
      </c>
      <c r="V308" s="110">
        <v>6.4368232729838057</v>
      </c>
      <c r="W308" s="110">
        <v>6.0988148380620464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70.253771468609671</v>
      </c>
      <c r="C310" s="118">
        <f t="shared" si="136"/>
        <v>65.915074198518084</v>
      </c>
      <c r="D310" s="118">
        <f t="shared" si="136"/>
        <v>77.486854859000402</v>
      </c>
      <c r="E310" s="118">
        <f t="shared" si="136"/>
        <v>101.86876329234542</v>
      </c>
      <c r="F310" s="118">
        <f t="shared" si="136"/>
        <v>68.456859552218944</v>
      </c>
      <c r="G310" s="118">
        <f t="shared" si="136"/>
        <v>86.737972079900217</v>
      </c>
      <c r="H310" s="118">
        <f t="shared" si="136"/>
        <v>85.19006591031868</v>
      </c>
      <c r="I310" s="118">
        <f t="shared" si="136"/>
        <v>94.280961211525224</v>
      </c>
      <c r="J310" s="118">
        <f t="shared" si="136"/>
        <v>106.41977238308507</v>
      </c>
      <c r="K310" s="118">
        <f t="shared" si="136"/>
        <v>103.39337642268271</v>
      </c>
      <c r="L310" s="118">
        <f t="shared" si="136"/>
        <v>100.73728514042489</v>
      </c>
      <c r="M310" s="118">
        <f t="shared" si="136"/>
        <v>73.430868037433328</v>
      </c>
      <c r="N310" s="118">
        <f t="shared" si="136"/>
        <v>99.877941773366686</v>
      </c>
      <c r="O310" s="118">
        <f t="shared" si="136"/>
        <v>99.143931920971241</v>
      </c>
      <c r="P310" s="118">
        <f t="shared" si="136"/>
        <v>83.370447917038391</v>
      </c>
      <c r="Q310" s="118">
        <f t="shared" si="136"/>
        <v>93.142229509195545</v>
      </c>
      <c r="R310" s="118">
        <f t="shared" ref="R310:V310" si="137">R311+R314+R316+R329</f>
        <v>89.832115781801207</v>
      </c>
      <c r="S310" s="118">
        <f t="shared" si="137"/>
        <v>98.553399845315525</v>
      </c>
      <c r="T310" s="118">
        <f t="shared" si="137"/>
        <v>92.628883660203954</v>
      </c>
      <c r="U310" s="118">
        <f t="shared" si="137"/>
        <v>93.301177982589124</v>
      </c>
      <c r="V310" s="118">
        <f t="shared" si="137"/>
        <v>89.824439390834854</v>
      </c>
      <c r="W310" s="118">
        <f t="shared" ref="W310" si="138">W311+W314+W316+W329</f>
        <v>98.466142657357295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50.105489583651369</v>
      </c>
      <c r="C311" s="123">
        <f t="shared" si="139"/>
        <v>45.793311050450612</v>
      </c>
      <c r="D311" s="123">
        <f t="shared" si="139"/>
        <v>56.316738261742159</v>
      </c>
      <c r="E311" s="123">
        <f t="shared" si="139"/>
        <v>78.797467036136595</v>
      </c>
      <c r="F311" s="123">
        <f t="shared" si="139"/>
        <v>45.951705992070067</v>
      </c>
      <c r="G311" s="123">
        <f t="shared" si="139"/>
        <v>65.891614534237959</v>
      </c>
      <c r="H311" s="123">
        <f t="shared" si="139"/>
        <v>63.243060503781031</v>
      </c>
      <c r="I311" s="123">
        <f t="shared" si="139"/>
        <v>73.639754470592109</v>
      </c>
      <c r="J311" s="123">
        <f t="shared" si="139"/>
        <v>85.627198657270313</v>
      </c>
      <c r="K311" s="123">
        <f t="shared" si="139"/>
        <v>82.77153515399759</v>
      </c>
      <c r="L311" s="123">
        <f t="shared" si="139"/>
        <v>80.322795944504264</v>
      </c>
      <c r="M311" s="123">
        <f t="shared" si="139"/>
        <v>51.716365510800706</v>
      </c>
      <c r="N311" s="123">
        <f t="shared" si="139"/>
        <v>77.968237611667575</v>
      </c>
      <c r="O311" s="123">
        <f t="shared" si="139"/>
        <v>79.103516678448813</v>
      </c>
      <c r="P311" s="123">
        <f t="shared" si="139"/>
        <v>64.681388027134176</v>
      </c>
      <c r="Q311" s="123">
        <f t="shared" si="139"/>
        <v>72.93803914958626</v>
      </c>
      <c r="R311" s="123">
        <f t="shared" ref="R311:V311" si="140">SUM(R312:R313)</f>
        <v>70.552922972372386</v>
      </c>
      <c r="S311" s="123">
        <f t="shared" si="140"/>
        <v>76.642628893870551</v>
      </c>
      <c r="T311" s="123">
        <f t="shared" si="140"/>
        <v>71.609005395282182</v>
      </c>
      <c r="U311" s="123">
        <f t="shared" si="140"/>
        <v>71.388666311935424</v>
      </c>
      <c r="V311" s="123">
        <f t="shared" si="140"/>
        <v>69.125820809633296</v>
      </c>
      <c r="W311" s="123">
        <f t="shared" ref="W311" si="141">SUM(W312:W313)</f>
        <v>78.002729821298331</v>
      </c>
      <c r="DA311" s="130" t="s">
        <v>2990</v>
      </c>
    </row>
    <row r="312" spans="1:105" ht="12" customHeight="1" x14ac:dyDescent="0.25">
      <c r="A312" s="97" t="s">
        <v>204</v>
      </c>
      <c r="B312" s="99">
        <v>49.593590755553393</v>
      </c>
      <c r="C312" s="99">
        <v>45.337985498308043</v>
      </c>
      <c r="D312" s="99">
        <v>55.763586674410014</v>
      </c>
      <c r="E312" s="99">
        <v>78.098029585289694</v>
      </c>
      <c r="F312" s="99">
        <v>45.520532743196839</v>
      </c>
      <c r="G312" s="99">
        <v>65.281950244847934</v>
      </c>
      <c r="H312" s="99">
        <v>62.675663637342204</v>
      </c>
      <c r="I312" s="99">
        <v>72.996547869252169</v>
      </c>
      <c r="J312" s="99">
        <v>84.912740341037207</v>
      </c>
      <c r="K312" s="99">
        <v>82.090303070146192</v>
      </c>
      <c r="L312" s="99">
        <v>79.644420071941497</v>
      </c>
      <c r="M312" s="99">
        <v>51.281922620737156</v>
      </c>
      <c r="N312" s="99">
        <v>77.353382991545672</v>
      </c>
      <c r="O312" s="99">
        <v>78.44026507127704</v>
      </c>
      <c r="P312" s="99">
        <v>64.127030328564913</v>
      </c>
      <c r="Q312" s="99">
        <v>72.370939062151805</v>
      </c>
      <c r="R312" s="99">
        <v>70.006525270338372</v>
      </c>
      <c r="S312" s="99">
        <v>76.054219480547559</v>
      </c>
      <c r="T312" s="99">
        <v>71.065478509970205</v>
      </c>
      <c r="U312" s="99">
        <v>70.843915229008147</v>
      </c>
      <c r="V312" s="99">
        <v>68.60142307450478</v>
      </c>
      <c r="W312" s="99">
        <v>77.431432264366364</v>
      </c>
      <c r="DA312" s="63" t="s">
        <v>2991</v>
      </c>
    </row>
    <row r="313" spans="1:105" ht="12" customHeight="1" x14ac:dyDescent="0.25">
      <c r="A313" s="97" t="s">
        <v>53</v>
      </c>
      <c r="B313" s="99">
        <v>0.51189882809797715</v>
      </c>
      <c r="C313" s="99">
        <v>0.4553255521425652</v>
      </c>
      <c r="D313" s="99">
        <v>0.5531515873321442</v>
      </c>
      <c r="E313" s="99">
        <v>0.69943745084690789</v>
      </c>
      <c r="F313" s="99">
        <v>0.43117324887323238</v>
      </c>
      <c r="G313" s="99">
        <v>0.60966428939002593</v>
      </c>
      <c r="H313" s="99">
        <v>0.56739686643882403</v>
      </c>
      <c r="I313" s="99">
        <v>0.64320660133994723</v>
      </c>
      <c r="J313" s="99">
        <v>0.71445831623310729</v>
      </c>
      <c r="K313" s="99">
        <v>0.68123208385139733</v>
      </c>
      <c r="L313" s="99">
        <v>0.67837587256277421</v>
      </c>
      <c r="M313" s="99">
        <v>0.43444289006354742</v>
      </c>
      <c r="N313" s="99">
        <v>0.61485462012189995</v>
      </c>
      <c r="O313" s="99">
        <v>0.66325160717177434</v>
      </c>
      <c r="P313" s="99">
        <v>0.5543576985692652</v>
      </c>
      <c r="Q313" s="99">
        <v>0.56710008743445361</v>
      </c>
      <c r="R313" s="99">
        <v>0.54639770203401172</v>
      </c>
      <c r="S313" s="99">
        <v>0.58840941332299823</v>
      </c>
      <c r="T313" s="99">
        <v>0.54352688531198035</v>
      </c>
      <c r="U313" s="99">
        <v>0.54475108292727104</v>
      </c>
      <c r="V313" s="99">
        <v>0.52439773512851517</v>
      </c>
      <c r="W313" s="99">
        <v>0.57129755693197326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0.618407454857691</v>
      </c>
      <c r="C314" s="123">
        <f t="shared" si="142"/>
        <v>0.81645623862075645</v>
      </c>
      <c r="D314" s="123">
        <f t="shared" si="142"/>
        <v>0.93190403184949477</v>
      </c>
      <c r="E314" s="123">
        <f t="shared" si="142"/>
        <v>3.824424226806264</v>
      </c>
      <c r="F314" s="123">
        <f t="shared" si="142"/>
        <v>1.7401431681520068</v>
      </c>
      <c r="G314" s="123">
        <f t="shared" si="142"/>
        <v>1.6566345247845544</v>
      </c>
      <c r="H314" s="123">
        <f t="shared" si="142"/>
        <v>2.4551855743739508</v>
      </c>
      <c r="I314" s="123">
        <f t="shared" si="142"/>
        <v>2.444899688945021</v>
      </c>
      <c r="J314" s="123">
        <f t="shared" si="142"/>
        <v>3.2999582023065126</v>
      </c>
      <c r="K314" s="123">
        <f t="shared" si="142"/>
        <v>3.2999198034524198</v>
      </c>
      <c r="L314" s="123">
        <f t="shared" si="142"/>
        <v>2.5613331817164569</v>
      </c>
      <c r="M314" s="123">
        <f t="shared" si="142"/>
        <v>2.8871598192679713</v>
      </c>
      <c r="N314" s="123">
        <f t="shared" si="142"/>
        <v>4.4421647201191687</v>
      </c>
      <c r="O314" s="123">
        <f t="shared" si="142"/>
        <v>2.6314404018553224</v>
      </c>
      <c r="P314" s="123">
        <f t="shared" si="142"/>
        <v>1.7096272538363133</v>
      </c>
      <c r="Q314" s="123">
        <f t="shared" si="142"/>
        <v>3.4968493819467197</v>
      </c>
      <c r="R314" s="123">
        <f t="shared" si="142"/>
        <v>2.5765845919147914</v>
      </c>
      <c r="S314" s="123">
        <f t="shared" si="142"/>
        <v>4.1780079811468651</v>
      </c>
      <c r="T314" s="123">
        <f t="shared" si="142"/>
        <v>3.5209442704788501</v>
      </c>
      <c r="U314" s="123">
        <f t="shared" si="142"/>
        <v>4.5753416551879118</v>
      </c>
      <c r="V314" s="123">
        <f t="shared" si="142"/>
        <v>3.7452863256697326</v>
      </c>
      <c r="W314" s="123">
        <f t="shared" si="142"/>
        <v>4.4545567647864246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0.618407454857691</v>
      </c>
      <c r="C315" s="99">
        <f>RES_hhdet_tess!C86</f>
        <v>0.81645623862075645</v>
      </c>
      <c r="D315" s="99">
        <f>RES_hhdet_tess!D86</f>
        <v>0.93190403184949477</v>
      </c>
      <c r="E315" s="99">
        <f>RES_hhdet_tess!E86</f>
        <v>3.824424226806264</v>
      </c>
      <c r="F315" s="99">
        <f>RES_hhdet_tess!F86</f>
        <v>1.7401431681520068</v>
      </c>
      <c r="G315" s="99">
        <f>RES_hhdet_tess!G86</f>
        <v>1.6566345247845544</v>
      </c>
      <c r="H315" s="99">
        <f>RES_hhdet_tess!H86</f>
        <v>2.4551855743739508</v>
      </c>
      <c r="I315" s="99">
        <f>RES_hhdet_tess!I86</f>
        <v>2.444899688945021</v>
      </c>
      <c r="J315" s="99">
        <f>RES_hhdet_tess!J86</f>
        <v>3.2999582023065126</v>
      </c>
      <c r="K315" s="99">
        <f>RES_hhdet_tess!K86</f>
        <v>3.2999198034524198</v>
      </c>
      <c r="L315" s="99">
        <f>RES_hhdet_tess!L86</f>
        <v>2.5613331817164569</v>
      </c>
      <c r="M315" s="99">
        <f>RES_hhdet_tess!M86</f>
        <v>2.8871598192679713</v>
      </c>
      <c r="N315" s="99">
        <f>RES_hhdet_tess!N86</f>
        <v>4.4421647201191687</v>
      </c>
      <c r="O315" s="99">
        <f>RES_hhdet_tess!O86</f>
        <v>2.6314404018553224</v>
      </c>
      <c r="P315" s="99">
        <f>RES_hhdet_tess!P86</f>
        <v>1.7096272538363133</v>
      </c>
      <c r="Q315" s="99">
        <f>RES_hhdet_tess!Q86</f>
        <v>3.4968493819467197</v>
      </c>
      <c r="R315" s="99">
        <f>RES_hhdet_tess!R86</f>
        <v>2.5765845919147914</v>
      </c>
      <c r="S315" s="99">
        <f>RES_hhdet_tess!S86</f>
        <v>4.1780079811468651</v>
      </c>
      <c r="T315" s="99">
        <f>RES_hhdet_tess!T86</f>
        <v>3.5209442704788501</v>
      </c>
      <c r="U315" s="99">
        <f>RES_hhdet_tess!U86</f>
        <v>4.5753416551879118</v>
      </c>
      <c r="V315" s="99">
        <f>RES_hhdet_tess!V86</f>
        <v>3.7452863256697326</v>
      </c>
      <c r="W315" s="99">
        <f>RES_hhdet_tess!W86</f>
        <v>4.4545567647864246</v>
      </c>
      <c r="DA315" s="63" t="s">
        <v>2994</v>
      </c>
    </row>
    <row r="316" spans="1:105" ht="12" customHeight="1" x14ac:dyDescent="0.25">
      <c r="A316" s="121" t="s">
        <v>55</v>
      </c>
      <c r="B316" s="123">
        <v>12.815223844873502</v>
      </c>
      <c r="C316" s="123">
        <v>12.467431517884863</v>
      </c>
      <c r="D316" s="123">
        <v>13.245067854695872</v>
      </c>
      <c r="E316" s="123">
        <v>12.724483803637435</v>
      </c>
      <c r="F316" s="123">
        <v>13.350411537769139</v>
      </c>
      <c r="G316" s="123">
        <v>12.786818197425841</v>
      </c>
      <c r="H316" s="123">
        <v>12.871438066272368</v>
      </c>
      <c r="I316" s="123">
        <v>12.024915491573877</v>
      </c>
      <c r="J316" s="123">
        <v>11.826403865802012</v>
      </c>
      <c r="K316" s="123">
        <v>11.707947313076204</v>
      </c>
      <c r="L316" s="123">
        <v>12.458465498099313</v>
      </c>
      <c r="M316" s="123">
        <v>13.548808080883573</v>
      </c>
      <c r="N316" s="123">
        <v>12.840561126745639</v>
      </c>
      <c r="O316" s="123">
        <v>12.415006300158446</v>
      </c>
      <c r="P316" s="123">
        <v>12.415321984867992</v>
      </c>
      <c r="Q316" s="123">
        <v>12.042205898015739</v>
      </c>
      <c r="R316" s="123">
        <v>12.039252336839738</v>
      </c>
      <c r="S316" s="123">
        <v>12.410072122981443</v>
      </c>
      <c r="T316" s="123">
        <v>12.183860419332527</v>
      </c>
      <c r="U316" s="123">
        <v>12.062636849436545</v>
      </c>
      <c r="V316" s="123">
        <v>11.575992347395392</v>
      </c>
      <c r="W316" s="123">
        <v>10.774454861163813</v>
      </c>
      <c r="DA316" s="130" t="s">
        <v>2995</v>
      </c>
    </row>
    <row r="317" spans="1:105" ht="12" customHeight="1" x14ac:dyDescent="0.25">
      <c r="A317" s="97" t="s">
        <v>132</v>
      </c>
      <c r="B317" s="99">
        <v>12.629011960801343</v>
      </c>
      <c r="C317" s="99">
        <v>10.926275158921559</v>
      </c>
      <c r="D317" s="99">
        <v>13.866088568270092</v>
      </c>
      <c r="E317" s="99">
        <v>13.244485591369417</v>
      </c>
      <c r="F317" s="99">
        <v>12.140978966593417</v>
      </c>
      <c r="G317" s="99">
        <v>12.519964324408154</v>
      </c>
      <c r="H317" s="99">
        <v>13.565466961693625</v>
      </c>
      <c r="I317" s="99">
        <v>12.041959227238745</v>
      </c>
      <c r="J317" s="99">
        <v>11.928538487833729</v>
      </c>
      <c r="K317" s="99">
        <v>11.534779099187718</v>
      </c>
      <c r="L317" s="99">
        <v>12.321785602097171</v>
      </c>
      <c r="M317" s="99">
        <v>13.506173150660409</v>
      </c>
      <c r="N317" s="99">
        <v>12.908802277197616</v>
      </c>
      <c r="O317" s="99">
        <v>12.437383442723188</v>
      </c>
      <c r="P317" s="99">
        <v>12.726150028832693</v>
      </c>
      <c r="Q317" s="99">
        <v>12.145537785157018</v>
      </c>
      <c r="R317" s="99">
        <v>11.772981929741638</v>
      </c>
      <c r="S317" s="99">
        <v>12.831911752768145</v>
      </c>
      <c r="T317" s="99">
        <v>12.118288251307538</v>
      </c>
      <c r="U317" s="99">
        <v>11.861396326956545</v>
      </c>
      <c r="V317" s="99">
        <v>11.115991840577337</v>
      </c>
      <c r="W317" s="99">
        <v>11.158601738369763</v>
      </c>
      <c r="DA317" s="63" t="s">
        <v>2996</v>
      </c>
    </row>
    <row r="318" spans="1:105" ht="12" customHeight="1" x14ac:dyDescent="0.25">
      <c r="A318" s="97" t="s">
        <v>131</v>
      </c>
      <c r="B318" s="99">
        <v>12.629011960801346</v>
      </c>
      <c r="C318" s="99">
        <v>10.926259477538554</v>
      </c>
      <c r="D318" s="99">
        <v>13.865909502461749</v>
      </c>
      <c r="E318" s="99">
        <v>13.244292114722754</v>
      </c>
      <c r="F318" s="99">
        <v>12.140974353295814</v>
      </c>
      <c r="G318" s="99">
        <v>12.51891590064586</v>
      </c>
      <c r="H318" s="99">
        <v>13.563826279153989</v>
      </c>
      <c r="I318" s="99">
        <v>12.039491928552675</v>
      </c>
      <c r="J318" s="99">
        <v>11.925489051782288</v>
      </c>
      <c r="K318" s="99">
        <v>11.532812809330103</v>
      </c>
      <c r="L318" s="99">
        <v>12.32023166967411</v>
      </c>
      <c r="M318" s="99">
        <v>13.504461463390987</v>
      </c>
      <c r="N318" s="99">
        <v>12.907971653272323</v>
      </c>
      <c r="O318" s="99">
        <v>12.436729441560461</v>
      </c>
      <c r="P318" s="99">
        <v>12.721243034114382</v>
      </c>
      <c r="Q318" s="99">
        <v>12.14252891592632</v>
      </c>
      <c r="R318" s="99">
        <v>11.770444668447585</v>
      </c>
      <c r="S318" s="99">
        <v>12.827467601204544</v>
      </c>
      <c r="T318" s="99">
        <v>12.116637601728721</v>
      </c>
      <c r="U318" s="99">
        <v>11.860040787405318</v>
      </c>
      <c r="V318" s="99">
        <v>11.114613063856741</v>
      </c>
      <c r="W318" s="99">
        <v>11.152721592539537</v>
      </c>
      <c r="DA318" s="63" t="s">
        <v>2997</v>
      </c>
    </row>
    <row r="319" spans="1:105" ht="12" customHeight="1" x14ac:dyDescent="0.25">
      <c r="A319" s="100" t="s">
        <v>204</v>
      </c>
      <c r="B319" s="102">
        <v>2.2752496194438852</v>
      </c>
      <c r="C319" s="102">
        <v>1.7076781324023254</v>
      </c>
      <c r="D319" s="102">
        <v>2.5510532611671959</v>
      </c>
      <c r="E319" s="102">
        <v>2.041085175305279</v>
      </c>
      <c r="F319" s="102">
        <v>2.339241455610737</v>
      </c>
      <c r="G319" s="102">
        <v>2.0575470428798881</v>
      </c>
      <c r="H319" s="102">
        <v>2.2703523822347424</v>
      </c>
      <c r="I319" s="102">
        <v>2.0247040353280155</v>
      </c>
      <c r="J319" s="102">
        <v>2.5300715792504764</v>
      </c>
      <c r="K319" s="102">
        <v>2.0544558307460372</v>
      </c>
      <c r="L319" s="102">
        <v>2.0327497346128189</v>
      </c>
      <c r="M319" s="102">
        <v>2.6285638457159308</v>
      </c>
      <c r="N319" s="102">
        <v>1.9483274860371376</v>
      </c>
      <c r="O319" s="102">
        <v>1.8588451645472195</v>
      </c>
      <c r="P319" s="102">
        <v>2.8422190368719469</v>
      </c>
      <c r="Q319" s="102">
        <v>1.9601095228359173</v>
      </c>
      <c r="R319" s="102">
        <v>1.8244959285095925</v>
      </c>
      <c r="S319" s="102">
        <v>2.1447496781196813</v>
      </c>
      <c r="T319" s="102">
        <v>1.8303904860863802</v>
      </c>
      <c r="U319" s="102">
        <v>2.0275585653195916</v>
      </c>
      <c r="V319" s="102">
        <v>1.759906616875252</v>
      </c>
      <c r="W319" s="102">
        <v>2.1991731976255964</v>
      </c>
      <c r="DA319" s="131" t="s">
        <v>2998</v>
      </c>
    </row>
    <row r="320" spans="1:105" ht="12" customHeight="1" x14ac:dyDescent="0.25">
      <c r="A320" s="103" t="s">
        <v>52</v>
      </c>
      <c r="B320" s="105">
        <v>10.353762341357461</v>
      </c>
      <c r="C320" s="105">
        <v>9.2185813451362311</v>
      </c>
      <c r="D320" s="105">
        <v>11.314856241294551</v>
      </c>
      <c r="E320" s="105">
        <v>11.203206939417473</v>
      </c>
      <c r="F320" s="105">
        <v>9.8017328976850759</v>
      </c>
      <c r="G320" s="105">
        <v>10.461368857765972</v>
      </c>
      <c r="H320" s="105">
        <v>11.293473896919247</v>
      </c>
      <c r="I320" s="105">
        <v>10.014787893224662</v>
      </c>
      <c r="J320" s="105">
        <v>9.3954174725318111</v>
      </c>
      <c r="K320" s="105">
        <v>9.4783569785840633</v>
      </c>
      <c r="L320" s="105">
        <v>10.287481935061292</v>
      </c>
      <c r="M320" s="105">
        <v>10.875897617675058</v>
      </c>
      <c r="N320" s="105">
        <v>10.959644167235183</v>
      </c>
      <c r="O320" s="105">
        <v>10.577884277013238</v>
      </c>
      <c r="P320" s="105">
        <v>9.8790239972424327</v>
      </c>
      <c r="Q320" s="105">
        <v>10.182419393090401</v>
      </c>
      <c r="R320" s="105">
        <v>9.9459487399379913</v>
      </c>
      <c r="S320" s="105">
        <v>10.682717923084862</v>
      </c>
      <c r="T320" s="105">
        <v>10.286247115642341</v>
      </c>
      <c r="U320" s="105">
        <v>9.8324822220857246</v>
      </c>
      <c r="V320" s="105">
        <v>9.3547064469814902</v>
      </c>
      <c r="W320" s="105">
        <v>8.9535483949139412</v>
      </c>
      <c r="DA320" s="132" t="s">
        <v>2999</v>
      </c>
    </row>
    <row r="321" spans="1:105" ht="12" customHeight="1" x14ac:dyDescent="0.25">
      <c r="A321" s="106" t="s">
        <v>124</v>
      </c>
      <c r="B321" s="102">
        <v>12.784691923964601</v>
      </c>
      <c r="C321" s="102">
        <v>12.989552898707771</v>
      </c>
      <c r="D321" s="102">
        <v>12.831028813220733</v>
      </c>
      <c r="E321" s="102">
        <v>12.655752530928554</v>
      </c>
      <c r="F321" s="102">
        <v>14.342210310353135</v>
      </c>
      <c r="G321" s="102">
        <v>13.088169612924348</v>
      </c>
      <c r="H321" s="102">
        <v>12.835810629465524</v>
      </c>
      <c r="I321" s="102">
        <v>11.822518193777176</v>
      </c>
      <c r="J321" s="102">
        <v>11.36454445026208</v>
      </c>
      <c r="K321" s="102">
        <v>11.563403769059979</v>
      </c>
      <c r="L321" s="102">
        <v>12.460313410388027</v>
      </c>
      <c r="M321" s="102">
        <v>13.955510279796174</v>
      </c>
      <c r="N321" s="102">
        <v>13.055215177121198</v>
      </c>
      <c r="O321" s="102">
        <v>12.603110757537108</v>
      </c>
      <c r="P321" s="102">
        <v>11.533584612560182</v>
      </c>
      <c r="Q321" s="102">
        <v>11.783263630215943</v>
      </c>
      <c r="R321" s="102">
        <v>12.095393513269231</v>
      </c>
      <c r="S321" s="102">
        <v>12.41660734000669</v>
      </c>
      <c r="T321" s="102">
        <v>12.470044606995778</v>
      </c>
      <c r="U321" s="102">
        <v>11.911930064679369</v>
      </c>
      <c r="V321" s="102">
        <v>11.587754306433776</v>
      </c>
      <c r="W321" s="102">
        <v>10.812270405361755</v>
      </c>
      <c r="DA321" s="131" t="s">
        <v>3000</v>
      </c>
    </row>
    <row r="322" spans="1:105" ht="12" customHeight="1" x14ac:dyDescent="0.25">
      <c r="A322" s="107" t="s">
        <v>123</v>
      </c>
      <c r="B322" s="105">
        <v>12.784691923964601</v>
      </c>
      <c r="C322" s="105">
        <v>12.989090616281624</v>
      </c>
      <c r="D322" s="105">
        <v>12.830998568937416</v>
      </c>
      <c r="E322" s="105">
        <v>12.655253836173999</v>
      </c>
      <c r="F322" s="105">
        <v>14.341221613983375</v>
      </c>
      <c r="G322" s="105">
        <v>13.0855661373516</v>
      </c>
      <c r="H322" s="105">
        <v>12.833230135719297</v>
      </c>
      <c r="I322" s="105">
        <v>11.819360980405497</v>
      </c>
      <c r="J322" s="105">
        <v>11.36290915849577</v>
      </c>
      <c r="K322" s="105">
        <v>11.564559630313504</v>
      </c>
      <c r="L322" s="105">
        <v>12.463333658224443</v>
      </c>
      <c r="M322" s="105">
        <v>13.957376021948926</v>
      </c>
      <c r="N322" s="105">
        <v>13.055479940807874</v>
      </c>
      <c r="O322" s="105">
        <v>12.601758683827244</v>
      </c>
      <c r="P322" s="105">
        <v>11.53139776914472</v>
      </c>
      <c r="Q322" s="105">
        <v>11.77921436855849</v>
      </c>
      <c r="R322" s="105">
        <v>12.091914247556961</v>
      </c>
      <c r="S322" s="105">
        <v>12.414411203050769</v>
      </c>
      <c r="T322" s="105">
        <v>12.469083550841823</v>
      </c>
      <c r="U322" s="105">
        <v>11.911970692431078</v>
      </c>
      <c r="V322" s="105">
        <v>11.588226636343309</v>
      </c>
      <c r="W322" s="105">
        <v>10.812816137109321</v>
      </c>
      <c r="DA322" s="132" t="s">
        <v>3001</v>
      </c>
    </row>
    <row r="323" spans="1:105" ht="12" customHeight="1" x14ac:dyDescent="0.25">
      <c r="A323" s="108" t="s">
        <v>50</v>
      </c>
      <c r="B323" s="99">
        <v>2.3033206093627752</v>
      </c>
      <c r="C323" s="99">
        <v>2.0315377607689817</v>
      </c>
      <c r="D323" s="99">
        <v>2.3598173388410926</v>
      </c>
      <c r="E323" s="99">
        <v>1.9496581055285438</v>
      </c>
      <c r="F323" s="99">
        <v>2.7665239414619309</v>
      </c>
      <c r="G323" s="99">
        <v>2.1530570339464847</v>
      </c>
      <c r="H323" s="99">
        <v>2.1446127532079382</v>
      </c>
      <c r="I323" s="99">
        <v>1.9856016080240815</v>
      </c>
      <c r="J323" s="99">
        <v>2.4060200475152387</v>
      </c>
      <c r="K323" s="99">
        <v>2.0603664568649518</v>
      </c>
      <c r="L323" s="99">
        <v>2.0579366858516206</v>
      </c>
      <c r="M323" s="99">
        <v>2.7200969511936997</v>
      </c>
      <c r="N323" s="99">
        <v>1.9714002500443333</v>
      </c>
      <c r="O323" s="99">
        <v>1.8852944133915503</v>
      </c>
      <c r="P323" s="99">
        <v>2.5622963232681362</v>
      </c>
      <c r="Q323" s="99">
        <v>1.8951325935078775</v>
      </c>
      <c r="R323" s="99">
        <v>1.8805441356417409</v>
      </c>
      <c r="S323" s="99">
        <v>2.0649083968852939</v>
      </c>
      <c r="T323" s="99">
        <v>1.8900589307415918</v>
      </c>
      <c r="U323" s="99">
        <v>2.037963176178951</v>
      </c>
      <c r="V323" s="99">
        <v>1.8446903396790826</v>
      </c>
      <c r="W323" s="99">
        <v>2.1208703498719297</v>
      </c>
      <c r="DA323" s="63" t="s">
        <v>3002</v>
      </c>
    </row>
    <row r="324" spans="1:105" ht="12" customHeight="1" x14ac:dyDescent="0.25">
      <c r="A324" s="108" t="s">
        <v>52</v>
      </c>
      <c r="B324" s="99">
        <v>10.481371314601827</v>
      </c>
      <c r="C324" s="99">
        <v>10.957552855512642</v>
      </c>
      <c r="D324" s="99">
        <v>10.471181230096324</v>
      </c>
      <c r="E324" s="99">
        <v>10.705595730645454</v>
      </c>
      <c r="F324" s="99">
        <v>11.574697672521447</v>
      </c>
      <c r="G324" s="99">
        <v>10.932509103405113</v>
      </c>
      <c r="H324" s="99">
        <v>10.688617382511358</v>
      </c>
      <c r="I324" s="99">
        <v>9.833759372381417</v>
      </c>
      <c r="J324" s="99">
        <v>8.95688911098053</v>
      </c>
      <c r="K324" s="99">
        <v>9.5041931734485505</v>
      </c>
      <c r="L324" s="99">
        <v>10.405396972372824</v>
      </c>
      <c r="M324" s="99">
        <v>11.237279070755225</v>
      </c>
      <c r="N324" s="99">
        <v>11.084079690763538</v>
      </c>
      <c r="O324" s="99">
        <v>10.716464270435692</v>
      </c>
      <c r="P324" s="99">
        <v>8.9691014458765821</v>
      </c>
      <c r="Q324" s="99">
        <v>9.8840817750506123</v>
      </c>
      <c r="R324" s="99">
        <v>10.211370111915219</v>
      </c>
      <c r="S324" s="99">
        <v>10.349502806165473</v>
      </c>
      <c r="T324" s="99">
        <v>10.579024620100231</v>
      </c>
      <c r="U324" s="99">
        <v>9.8740075162521279</v>
      </c>
      <c r="V324" s="99">
        <v>9.7435362966642263</v>
      </c>
      <c r="W324" s="99">
        <v>8.6919457872373904</v>
      </c>
      <c r="DA324" s="63" t="s">
        <v>3003</v>
      </c>
    </row>
    <row r="325" spans="1:105" ht="12" customHeight="1" x14ac:dyDescent="0.25">
      <c r="A325" s="106" t="s">
        <v>122</v>
      </c>
      <c r="B325" s="102">
        <v>12.929169895059664</v>
      </c>
      <c r="C325" s="102">
        <v>12.655826923386252</v>
      </c>
      <c r="D325" s="102">
        <v>13.293661088451115</v>
      </c>
      <c r="E325" s="102">
        <v>12.561727906983261</v>
      </c>
      <c r="F325" s="102">
        <v>13.255901254297628</v>
      </c>
      <c r="G325" s="102">
        <v>12.740788780217349</v>
      </c>
      <c r="H325" s="102">
        <v>12.654219574924493</v>
      </c>
      <c r="I325" s="102">
        <v>12.075997476420071</v>
      </c>
      <c r="J325" s="102">
        <v>11.918310756372057</v>
      </c>
      <c r="K325" s="102">
        <v>11.798813547339975</v>
      </c>
      <c r="L325" s="102">
        <v>12.500059793435152</v>
      </c>
      <c r="M325" s="102">
        <v>13.447953383439256</v>
      </c>
      <c r="N325" s="102">
        <v>12.751775417561438</v>
      </c>
      <c r="O325" s="102">
        <v>12.35507680672268</v>
      </c>
      <c r="P325" s="102">
        <v>12.494087799617912</v>
      </c>
      <c r="Q325" s="102">
        <v>12.059739849802414</v>
      </c>
      <c r="R325" s="102">
        <v>12.135516136531354</v>
      </c>
      <c r="S325" s="102">
        <v>12.22487217236403</v>
      </c>
      <c r="T325" s="102">
        <v>12.127437195913121</v>
      </c>
      <c r="U325" s="102">
        <v>12.190645823810923</v>
      </c>
      <c r="V325" s="102">
        <v>11.781024477827813</v>
      </c>
      <c r="W325" s="102">
        <v>10.554062819124244</v>
      </c>
      <c r="DA325" s="131" t="s">
        <v>3004</v>
      </c>
    </row>
    <row r="326" spans="1:105" ht="12" customHeight="1" x14ac:dyDescent="0.25">
      <c r="A326" s="107" t="s">
        <v>121</v>
      </c>
      <c r="B326" s="105">
        <v>12.929169895059664</v>
      </c>
      <c r="C326" s="105">
        <v>12.655869692823391</v>
      </c>
      <c r="D326" s="105">
        <v>13.294062867365135</v>
      </c>
      <c r="E326" s="105">
        <v>12.563097124845775</v>
      </c>
      <c r="F326" s="105">
        <v>13.257654245611674</v>
      </c>
      <c r="G326" s="105">
        <v>12.737233782966273</v>
      </c>
      <c r="H326" s="105">
        <v>12.652099888384459</v>
      </c>
      <c r="I326" s="105">
        <v>12.07641805960005</v>
      </c>
      <c r="J326" s="105">
        <v>11.92342725031248</v>
      </c>
      <c r="K326" s="105">
        <v>11.809071999613938</v>
      </c>
      <c r="L326" s="105">
        <v>12.519069411766665</v>
      </c>
      <c r="M326" s="105">
        <v>13.457403091538952</v>
      </c>
      <c r="N326" s="105">
        <v>12.756225533289005</v>
      </c>
      <c r="O326" s="105">
        <v>12.355886158794089</v>
      </c>
      <c r="P326" s="105">
        <v>12.491527323352013</v>
      </c>
      <c r="Q326" s="105">
        <v>12.05886609575137</v>
      </c>
      <c r="R326" s="105">
        <v>12.142294753207862</v>
      </c>
      <c r="S326" s="105">
        <v>12.240363165313008</v>
      </c>
      <c r="T326" s="105">
        <v>12.146474622223108</v>
      </c>
      <c r="U326" s="105">
        <v>12.196466707738963</v>
      </c>
      <c r="V326" s="105">
        <v>11.786506139145091</v>
      </c>
      <c r="W326" s="105">
        <v>10.573311716503706</v>
      </c>
      <c r="DA326" s="132" t="s">
        <v>3005</v>
      </c>
    </row>
    <row r="327" spans="1:105" ht="12" customHeight="1" x14ac:dyDescent="0.25">
      <c r="A327" s="108" t="s">
        <v>53</v>
      </c>
      <c r="B327" s="99">
        <v>2.3296312053251107</v>
      </c>
      <c r="C327" s="99">
        <v>1.978318797772338</v>
      </c>
      <c r="D327" s="99">
        <v>2.4458868815282386</v>
      </c>
      <c r="E327" s="99">
        <v>1.9341780392410941</v>
      </c>
      <c r="F327" s="99">
        <v>2.556367031959601</v>
      </c>
      <c r="G327" s="99">
        <v>2.0937395797097365</v>
      </c>
      <c r="H327" s="99">
        <v>2.1128954363338113</v>
      </c>
      <c r="I327" s="99">
        <v>2.0302004945119223</v>
      </c>
      <c r="J327" s="99">
        <v>2.5356247919571562</v>
      </c>
      <c r="K327" s="99">
        <v>2.1067135050737522</v>
      </c>
      <c r="L327" s="99">
        <v>2.0630822413897016</v>
      </c>
      <c r="M327" s="99">
        <v>2.6225234096335042</v>
      </c>
      <c r="N327" s="99">
        <v>1.9156757444213366</v>
      </c>
      <c r="O327" s="99">
        <v>1.8261881224733518</v>
      </c>
      <c r="P327" s="99">
        <v>2.8057656979548038</v>
      </c>
      <c r="Q327" s="99">
        <v>1.94150212203471</v>
      </c>
      <c r="R327" s="99">
        <v>1.8822872917480271</v>
      </c>
      <c r="S327" s="99">
        <v>2.0340557744695831</v>
      </c>
      <c r="T327" s="99">
        <v>1.8223853712468951</v>
      </c>
      <c r="U327" s="99">
        <v>2.0903190884671612</v>
      </c>
      <c r="V327" s="99">
        <v>1.8672257748446723</v>
      </c>
      <c r="W327" s="99">
        <v>2.0874703801630003</v>
      </c>
      <c r="DA327" s="63" t="s">
        <v>3006</v>
      </c>
    </row>
    <row r="328" spans="1:105" ht="12" customHeight="1" x14ac:dyDescent="0.25">
      <c r="A328" s="108" t="s">
        <v>52</v>
      </c>
      <c r="B328" s="99">
        <v>10.599538689734551</v>
      </c>
      <c r="C328" s="99">
        <v>10.677550895051054</v>
      </c>
      <c r="D328" s="99">
        <v>10.848175985836896</v>
      </c>
      <c r="E328" s="99">
        <v>10.628919085604682</v>
      </c>
      <c r="F328" s="99">
        <v>10.701287213652073</v>
      </c>
      <c r="G328" s="99">
        <v>10.643494203256537</v>
      </c>
      <c r="H328" s="99">
        <v>10.539204452050649</v>
      </c>
      <c r="I328" s="99">
        <v>10.046217565088128</v>
      </c>
      <c r="J328" s="99">
        <v>9.3878024583553241</v>
      </c>
      <c r="K328" s="99">
        <v>9.7023584945401868</v>
      </c>
      <c r="L328" s="99">
        <v>10.455987170376961</v>
      </c>
      <c r="M328" s="99">
        <v>10.834879681905448</v>
      </c>
      <c r="N328" s="99">
        <v>10.840549788867667</v>
      </c>
      <c r="O328" s="99">
        <v>10.529698036320738</v>
      </c>
      <c r="P328" s="99">
        <v>9.6857616253972125</v>
      </c>
      <c r="Q328" s="99">
        <v>10.117363973716659</v>
      </c>
      <c r="R328" s="99">
        <v>10.260007461459836</v>
      </c>
      <c r="S328" s="99">
        <v>10.206307390843426</v>
      </c>
      <c r="T328" s="99">
        <v>10.324089250976215</v>
      </c>
      <c r="U328" s="99">
        <v>10.106147619271802</v>
      </c>
      <c r="V328" s="99">
        <v>9.9192803643004179</v>
      </c>
      <c r="W328" s="99">
        <v>8.4858413363407088</v>
      </c>
      <c r="DA328" s="63" t="s">
        <v>3007</v>
      </c>
    </row>
    <row r="329" spans="1:105" ht="12" customHeight="1" x14ac:dyDescent="0.25">
      <c r="A329" s="121" t="s">
        <v>54</v>
      </c>
      <c r="B329" s="123">
        <v>6.7146505852271092</v>
      </c>
      <c r="C329" s="123">
        <v>6.8378753915618526</v>
      </c>
      <c r="D329" s="123">
        <v>6.9931447107128761</v>
      </c>
      <c r="E329" s="123">
        <v>6.5223882257651233</v>
      </c>
      <c r="F329" s="123">
        <v>7.4145988542277239</v>
      </c>
      <c r="G329" s="123">
        <v>6.4029048234518653</v>
      </c>
      <c r="H329" s="123">
        <v>6.6203817658913264</v>
      </c>
      <c r="I329" s="123">
        <v>6.1713915604142198</v>
      </c>
      <c r="J329" s="123">
        <v>5.6662116577062402</v>
      </c>
      <c r="K329" s="123">
        <v>5.6139741521564872</v>
      </c>
      <c r="L329" s="123">
        <v>5.394690516104844</v>
      </c>
      <c r="M329" s="123">
        <v>5.2785346264810808</v>
      </c>
      <c r="N329" s="123">
        <v>4.6269783148343064</v>
      </c>
      <c r="O329" s="123">
        <v>4.9939685405086474</v>
      </c>
      <c r="P329" s="123">
        <v>4.5641106511999068</v>
      </c>
      <c r="Q329" s="123">
        <v>4.6651350796468298</v>
      </c>
      <c r="R329" s="123">
        <v>4.6633558806742901</v>
      </c>
      <c r="S329" s="123">
        <v>5.3226908473166699</v>
      </c>
      <c r="T329" s="123">
        <v>5.3150735751103886</v>
      </c>
      <c r="U329" s="123">
        <v>5.2745331660292498</v>
      </c>
      <c r="V329" s="123">
        <v>5.3773399081364204</v>
      </c>
      <c r="W329" s="123">
        <v>5.2344012101087189</v>
      </c>
      <c r="DA329" s="130" t="s">
        <v>3008</v>
      </c>
    </row>
    <row r="330" spans="1:105" ht="12" customHeight="1" x14ac:dyDescent="0.25">
      <c r="A330" s="97" t="s">
        <v>207</v>
      </c>
      <c r="B330" s="99">
        <v>6.4185127706574887</v>
      </c>
      <c r="C330" s="99">
        <v>6.4724215656925335</v>
      </c>
      <c r="D330" s="99">
        <v>7.4019179524740331</v>
      </c>
      <c r="E330" s="99">
        <v>6.4129881788327596</v>
      </c>
      <c r="F330" s="99">
        <v>6.5446914396503768</v>
      </c>
      <c r="G330" s="99">
        <v>6.3083013277844131</v>
      </c>
      <c r="H330" s="99">
        <v>6.183871312154583</v>
      </c>
      <c r="I330" s="99">
        <v>6.5574083703483348</v>
      </c>
      <c r="J330" s="99">
        <v>5.6313923676824063</v>
      </c>
      <c r="K330" s="99">
        <v>5.7124552409887084</v>
      </c>
      <c r="L330" s="99">
        <v>6.1473222372115153</v>
      </c>
      <c r="M330" s="99">
        <v>4.9354406612018984</v>
      </c>
      <c r="N330" s="99">
        <v>4.518502724367508</v>
      </c>
      <c r="O330" s="99">
        <v>4.829105182986865</v>
      </c>
      <c r="P330" s="99">
        <v>4.8298357819771347</v>
      </c>
      <c r="Q330" s="99">
        <v>4.7678171766989266</v>
      </c>
      <c r="R330" s="99">
        <v>4.6968432794233772</v>
      </c>
      <c r="S330" s="99">
        <v>5.3558275091106191</v>
      </c>
      <c r="T330" s="99">
        <v>5.1917910864384718</v>
      </c>
      <c r="U330" s="99">
        <v>5.2871730653229214</v>
      </c>
      <c r="V330" s="99">
        <v>5.1057954703832813</v>
      </c>
      <c r="W330" s="99">
        <v>5.5466168105891054</v>
      </c>
      <c r="DA330" s="63" t="s">
        <v>3009</v>
      </c>
    </row>
    <row r="331" spans="1:105" ht="12" customHeight="1" x14ac:dyDescent="0.25">
      <c r="A331" s="97" t="s">
        <v>50</v>
      </c>
      <c r="B331" s="99">
        <v>6.9299198532275978</v>
      </c>
      <c r="C331" s="99">
        <v>6.76699818301769</v>
      </c>
      <c r="D331" s="99">
        <v>6.8754393362784771</v>
      </c>
      <c r="E331" s="99">
        <v>6.7244079170042834</v>
      </c>
      <c r="F331" s="99">
        <v>7.2112283538740574</v>
      </c>
      <c r="G331" s="99">
        <v>6.7457653423174238</v>
      </c>
      <c r="H331" s="99">
        <v>6.4760179923754331</v>
      </c>
      <c r="I331" s="99">
        <v>5.8992395577871921</v>
      </c>
      <c r="J331" s="99">
        <v>5.7825443074618814</v>
      </c>
      <c r="K331" s="99">
        <v>5.4898101482947403</v>
      </c>
      <c r="L331" s="99">
        <v>5.3483943860494803</v>
      </c>
      <c r="M331" s="99">
        <v>5.4620954472529482</v>
      </c>
      <c r="N331" s="99">
        <v>4.7239984084038618</v>
      </c>
      <c r="O331" s="99">
        <v>4.7005282589461101</v>
      </c>
      <c r="P331" s="99">
        <v>4.822701391970396</v>
      </c>
      <c r="Q331" s="99">
        <v>4.5936558415945896</v>
      </c>
      <c r="R331" s="99">
        <v>4.7796613296244477</v>
      </c>
      <c r="S331" s="99">
        <v>5.1769078094117571</v>
      </c>
      <c r="T331" s="99">
        <v>5.331989987484155</v>
      </c>
      <c r="U331" s="99">
        <v>5.2920354785057304</v>
      </c>
      <c r="V331" s="99">
        <v>5.3843395472603115</v>
      </c>
      <c r="W331" s="99">
        <v>5.190203009818422</v>
      </c>
      <c r="DA331" s="63" t="s">
        <v>3010</v>
      </c>
    </row>
    <row r="332" spans="1:105" ht="12" customHeight="1" x14ac:dyDescent="0.25">
      <c r="A332" s="109" t="s">
        <v>120</v>
      </c>
      <c r="B332" s="110">
        <v>6.6170787969300573</v>
      </c>
      <c r="C332" s="110">
        <v>6.9335939814671699</v>
      </c>
      <c r="D332" s="110">
        <v>7.0116127844192677</v>
      </c>
      <c r="E332" s="110">
        <v>6.4076495159500952</v>
      </c>
      <c r="F332" s="110">
        <v>7.6677526885587985</v>
      </c>
      <c r="G332" s="110">
        <v>6.2193794546142067</v>
      </c>
      <c r="H332" s="110">
        <v>6.7534634536736968</v>
      </c>
      <c r="I332" s="110">
        <v>6.2476466660890884</v>
      </c>
      <c r="J332" s="110">
        <v>5.6109419046209865</v>
      </c>
      <c r="K332" s="110">
        <v>5.6636989239760869</v>
      </c>
      <c r="L332" s="110">
        <v>5.2893189249890913</v>
      </c>
      <c r="M332" s="110">
        <v>5.2393405428917035</v>
      </c>
      <c r="N332" s="110">
        <v>4.5926850668893504</v>
      </c>
      <c r="O332" s="110">
        <v>5.1947765350537551</v>
      </c>
      <c r="P332" s="110">
        <v>4.3548059267188712</v>
      </c>
      <c r="Q332" s="110">
        <v>4.6841764517758664</v>
      </c>
      <c r="R332" s="110">
        <v>4.5925482208644492</v>
      </c>
      <c r="S332" s="110">
        <v>5.391512244368462</v>
      </c>
      <c r="T332" s="110">
        <v>5.3271949191056507</v>
      </c>
      <c r="U332" s="110">
        <v>5.2641343773139662</v>
      </c>
      <c r="V332" s="110">
        <v>5.4155195241677285</v>
      </c>
      <c r="W332" s="110">
        <v>5.2082594921875947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3.073409042031499</v>
      </c>
      <c r="C334" s="118">
        <f t="shared" si="143"/>
        <v>2.8908379944628897</v>
      </c>
      <c r="D334" s="118">
        <f t="shared" si="143"/>
        <v>2.5747560292525606</v>
      </c>
      <c r="E334" s="118">
        <f t="shared" si="143"/>
        <v>2.4851734558731455</v>
      </c>
      <c r="F334" s="118">
        <f t="shared" si="143"/>
        <v>2.6957228870740497</v>
      </c>
      <c r="G334" s="118">
        <f t="shared" si="143"/>
        <v>2.1681066124225974</v>
      </c>
      <c r="H334" s="118">
        <f t="shared" si="143"/>
        <v>1.8323805874938814</v>
      </c>
      <c r="I334" s="118">
        <f t="shared" si="143"/>
        <v>1.4440773006205689</v>
      </c>
      <c r="J334" s="118">
        <f t="shared" si="143"/>
        <v>1.3972305711024631</v>
      </c>
      <c r="K334" s="118">
        <f t="shared" si="143"/>
        <v>1.3729061902531066</v>
      </c>
      <c r="L334" s="118">
        <f t="shared" si="143"/>
        <v>1.4123735422737571</v>
      </c>
      <c r="M334" s="118">
        <f t="shared" si="143"/>
        <v>1.5255792105151031</v>
      </c>
      <c r="N334" s="118">
        <f t="shared" si="143"/>
        <v>1.3612748398814671</v>
      </c>
      <c r="O334" s="118">
        <f t="shared" si="143"/>
        <v>1.2783512062877991</v>
      </c>
      <c r="P334" s="118">
        <f t="shared" si="143"/>
        <v>1.1722698477409612</v>
      </c>
      <c r="Q334" s="118">
        <f t="shared" si="143"/>
        <v>1.1228299837957432</v>
      </c>
      <c r="R334" s="118">
        <f t="shared" ref="R334:V334" si="144">R335+R338+R340+R353</f>
        <v>1.1512091007045759</v>
      </c>
      <c r="S334" s="118">
        <f t="shared" si="144"/>
        <v>1.1942237165101823</v>
      </c>
      <c r="T334" s="118">
        <f t="shared" si="144"/>
        <v>1.2151802400547054</v>
      </c>
      <c r="U334" s="118">
        <f t="shared" si="144"/>
        <v>1.1664988547401491</v>
      </c>
      <c r="V334" s="118">
        <f t="shared" si="144"/>
        <v>1.1525450626750642</v>
      </c>
      <c r="W334" s="118">
        <f t="shared" ref="W334" si="145">W335+W338+W340+W353</f>
        <v>1.0776603999666181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2.1423835133196962</v>
      </c>
      <c r="C340" s="123">
        <v>2.0340438697925323</v>
      </c>
      <c r="D340" s="123">
        <v>1.7128332318624735</v>
      </c>
      <c r="E340" s="123">
        <v>1.5991813558967123</v>
      </c>
      <c r="F340" s="123">
        <v>1.7443057863230274</v>
      </c>
      <c r="G340" s="123">
        <v>1.3447890127273241</v>
      </c>
      <c r="H340" s="123">
        <v>1.098408839113288</v>
      </c>
      <c r="I340" s="123">
        <v>0.81188318123754066</v>
      </c>
      <c r="J340" s="123">
        <v>0.74398170049795576</v>
      </c>
      <c r="K340" s="123">
        <v>0.7457801791402513</v>
      </c>
      <c r="L340" s="123">
        <v>0.79692061132052028</v>
      </c>
      <c r="M340" s="123">
        <v>0.89894567261872527</v>
      </c>
      <c r="N340" s="123">
        <v>0.80873589599060669</v>
      </c>
      <c r="O340" s="123">
        <v>0.72868244004325222</v>
      </c>
      <c r="P340" s="123">
        <v>0.59832790218121568</v>
      </c>
      <c r="Q340" s="123">
        <v>0.59039036201803197</v>
      </c>
      <c r="R340" s="123">
        <v>0.60445112633818665</v>
      </c>
      <c r="S340" s="123">
        <v>0.62470374758083547</v>
      </c>
      <c r="T340" s="123">
        <v>0.6345699664990595</v>
      </c>
      <c r="U340" s="123">
        <v>0.60339749707627877</v>
      </c>
      <c r="V340" s="123">
        <v>0.58928739535059216</v>
      </c>
      <c r="W340" s="123">
        <v>0.54479369698332836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5.1600695863454478</v>
      </c>
      <c r="C345" s="102">
        <v>5.1994769668902112</v>
      </c>
      <c r="D345" s="102">
        <v>5.0896770558755993</v>
      </c>
      <c r="E345" s="102">
        <v>4.9851693666124302</v>
      </c>
      <c r="F345" s="102">
        <v>5.6201358515714093</v>
      </c>
      <c r="G345" s="102">
        <v>5.0994714992800496</v>
      </c>
      <c r="H345" s="102">
        <v>4.9722976758200597</v>
      </c>
      <c r="I345" s="102">
        <v>4.5656066821818726</v>
      </c>
      <c r="J345" s="102">
        <v>4.3775844414166007</v>
      </c>
      <c r="K345" s="102">
        <v>4.4325443945676621</v>
      </c>
      <c r="L345" s="102">
        <v>4.7461626639741388</v>
      </c>
      <c r="M345" s="102">
        <v>5.2747454754921854</v>
      </c>
      <c r="N345" s="102">
        <v>4.8914429459440179</v>
      </c>
      <c r="O345" s="102">
        <v>4.6611736846019891</v>
      </c>
      <c r="P345" s="102">
        <v>4.1897368619676412</v>
      </c>
      <c r="Q345" s="102">
        <v>4.1749013639964918</v>
      </c>
      <c r="R345" s="102">
        <v>4.1435931307521345</v>
      </c>
      <c r="S345" s="102">
        <v>4.0892868639550128</v>
      </c>
      <c r="T345" s="102">
        <v>3.9674671593254458</v>
      </c>
      <c r="U345" s="102">
        <v>3.6910776189091248</v>
      </c>
      <c r="V345" s="102">
        <v>3.5219203721096211</v>
      </c>
      <c r="W345" s="102">
        <v>3.2363785850152067</v>
      </c>
      <c r="DA345" s="131" t="s">
        <v>3168</v>
      </c>
    </row>
    <row r="346" spans="1:105" ht="12" customHeight="1" x14ac:dyDescent="0.25">
      <c r="A346" s="107" t="s">
        <v>123</v>
      </c>
      <c r="B346" s="105">
        <v>0.92965045185772643</v>
      </c>
      <c r="C346" s="105">
        <v>0.80985818228560658</v>
      </c>
      <c r="D346" s="105">
        <v>0.93299234169501699</v>
      </c>
      <c r="E346" s="105">
        <v>0.76450018220234173</v>
      </c>
      <c r="F346" s="105">
        <v>1.0794307688998086</v>
      </c>
      <c r="G346" s="105">
        <v>0.83471680450856434</v>
      </c>
      <c r="H346" s="105">
        <v>0.82787911085362287</v>
      </c>
      <c r="I346" s="105">
        <v>0.76275845626300054</v>
      </c>
      <c r="J346" s="105">
        <v>0.92100029027858954</v>
      </c>
      <c r="K346" s="105">
        <v>0.78515162151683537</v>
      </c>
      <c r="L346" s="105">
        <v>0.77860192432253583</v>
      </c>
      <c r="M346" s="105">
        <v>1.0246839522125033</v>
      </c>
      <c r="N346" s="105">
        <v>0.73592748080593706</v>
      </c>
      <c r="O346" s="105">
        <v>0.69262317910190496</v>
      </c>
      <c r="P346" s="105">
        <v>0.92526980664086311</v>
      </c>
      <c r="Q346" s="105">
        <v>0.66182793298460918</v>
      </c>
      <c r="R346" s="105">
        <v>0.63513932439039511</v>
      </c>
      <c r="S346" s="105">
        <v>0.67236172648261749</v>
      </c>
      <c r="T346" s="105">
        <v>0.59669851218544934</v>
      </c>
      <c r="U346" s="105">
        <v>0.63128496271077439</v>
      </c>
      <c r="V346" s="105">
        <v>0.55849435966663596</v>
      </c>
      <c r="W346" s="105">
        <v>0.62815025121891799</v>
      </c>
      <c r="DA346" s="132" t="s">
        <v>3169</v>
      </c>
    </row>
    <row r="347" spans="1:105" ht="12" customHeight="1" x14ac:dyDescent="0.25">
      <c r="A347" s="108" t="s">
        <v>50</v>
      </c>
      <c r="B347" s="99">
        <v>0.92965045185772643</v>
      </c>
      <c r="C347" s="99">
        <v>0.80985818228560658</v>
      </c>
      <c r="D347" s="99">
        <v>0.93299234169501699</v>
      </c>
      <c r="E347" s="99">
        <v>0.76450018220234173</v>
      </c>
      <c r="F347" s="99">
        <v>1.0794307688998086</v>
      </c>
      <c r="G347" s="99">
        <v>0.83471680450856434</v>
      </c>
      <c r="H347" s="99">
        <v>0.82787911085362287</v>
      </c>
      <c r="I347" s="99">
        <v>0.76275845626300054</v>
      </c>
      <c r="J347" s="99">
        <v>0.92100029027858954</v>
      </c>
      <c r="K347" s="99">
        <v>0.78515162151683537</v>
      </c>
      <c r="L347" s="99">
        <v>0.77860192432253583</v>
      </c>
      <c r="M347" s="99">
        <v>1.0246839522125033</v>
      </c>
      <c r="N347" s="99">
        <v>0.73592748080593706</v>
      </c>
      <c r="O347" s="99">
        <v>0.69262317910190496</v>
      </c>
      <c r="P347" s="99">
        <v>0.92526980664086311</v>
      </c>
      <c r="Q347" s="99">
        <v>0.66182793298460918</v>
      </c>
      <c r="R347" s="99">
        <v>0.63513932439039511</v>
      </c>
      <c r="S347" s="99">
        <v>0.67236172648261749</v>
      </c>
      <c r="T347" s="99">
        <v>0.59669851218544934</v>
      </c>
      <c r="U347" s="99">
        <v>0.63128496271077439</v>
      </c>
      <c r="V347" s="99">
        <v>0.55849435966663596</v>
      </c>
      <c r="W347" s="99">
        <v>0.62815025121891799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0.93102552871180255</v>
      </c>
      <c r="C353" s="123">
        <v>0.85679412467035732</v>
      </c>
      <c r="D353" s="123">
        <v>0.86192279739008726</v>
      </c>
      <c r="E353" s="123">
        <v>0.88599209997643313</v>
      </c>
      <c r="F353" s="123">
        <v>0.95141710075102248</v>
      </c>
      <c r="G353" s="123">
        <v>0.82331759969527329</v>
      </c>
      <c r="H353" s="123">
        <v>0.73397174838059343</v>
      </c>
      <c r="I353" s="123">
        <v>0.63219411938302839</v>
      </c>
      <c r="J353" s="123">
        <v>0.65324887060450731</v>
      </c>
      <c r="K353" s="123">
        <v>0.62712601111285515</v>
      </c>
      <c r="L353" s="123">
        <v>0.61545293095323672</v>
      </c>
      <c r="M353" s="123">
        <v>0.62663353789637777</v>
      </c>
      <c r="N353" s="123">
        <v>0.55253894389086045</v>
      </c>
      <c r="O353" s="123">
        <v>0.54966876624454697</v>
      </c>
      <c r="P353" s="123">
        <v>0.57394194555974554</v>
      </c>
      <c r="Q353" s="123">
        <v>0.5324396217777112</v>
      </c>
      <c r="R353" s="123">
        <v>0.54675797436638918</v>
      </c>
      <c r="S353" s="123">
        <v>0.56951996892934675</v>
      </c>
      <c r="T353" s="123">
        <v>0.58061027355564587</v>
      </c>
      <c r="U353" s="123">
        <v>0.56310135766387026</v>
      </c>
      <c r="V353" s="123">
        <v>0.56325766732447213</v>
      </c>
      <c r="W353" s="123">
        <v>0.53286670298328975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2.5487980049697847</v>
      </c>
      <c r="C355" s="99">
        <v>2.4824519511838079</v>
      </c>
      <c r="D355" s="99">
        <v>2.513861902588356</v>
      </c>
      <c r="E355" s="99">
        <v>2.4539480152709956</v>
      </c>
      <c r="F355" s="99">
        <v>2.6287572664260157</v>
      </c>
      <c r="G355" s="99">
        <v>2.4564420996334744</v>
      </c>
      <c r="H355" s="99">
        <v>2.3561678595650557</v>
      </c>
      <c r="I355" s="99">
        <v>2.145444750477163</v>
      </c>
      <c r="J355" s="99">
        <v>2.1026338360864907</v>
      </c>
      <c r="K355" s="99">
        <v>1.9958148095960322</v>
      </c>
      <c r="L355" s="99">
        <v>1.943953942325334</v>
      </c>
      <c r="M355" s="99">
        <v>1.984915077355734</v>
      </c>
      <c r="N355" s="99">
        <v>1.7164098128620573</v>
      </c>
      <c r="O355" s="99">
        <v>1.707613714949306</v>
      </c>
      <c r="P355" s="99">
        <v>1.7517666134176975</v>
      </c>
      <c r="Q355" s="99">
        <v>1.6684370073046657</v>
      </c>
      <c r="R355" s="99">
        <v>1.7357345568158249</v>
      </c>
      <c r="S355" s="99">
        <v>1.8794806913415447</v>
      </c>
      <c r="T355" s="99">
        <v>1.934790434673846</v>
      </c>
      <c r="U355" s="99">
        <v>1.9189194629484583</v>
      </c>
      <c r="V355" s="99">
        <v>1.9504701832247124</v>
      </c>
      <c r="W355" s="99">
        <v>1.8777986501093655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104.80141463080625</v>
      </c>
      <c r="D360" s="117">
        <f t="shared" si="150"/>
        <v>232.43530693116949</v>
      </c>
      <c r="E360" s="117">
        <f t="shared" si="150"/>
        <v>241.66475825648521</v>
      </c>
      <c r="F360" s="117">
        <f t="shared" si="150"/>
        <v>121.75037272550524</v>
      </c>
      <c r="G360" s="117">
        <f t="shared" si="150"/>
        <v>423.06922874276449</v>
      </c>
      <c r="H360" s="117">
        <f t="shared" si="150"/>
        <v>472.6020089126597</v>
      </c>
      <c r="I360" s="117">
        <f t="shared" si="150"/>
        <v>554.82047919926561</v>
      </c>
      <c r="J360" s="117">
        <f t="shared" si="150"/>
        <v>166.2953953631735</v>
      </c>
      <c r="K360" s="117">
        <f t="shared" si="150"/>
        <v>73.750465141134555</v>
      </c>
      <c r="L360" s="117">
        <f t="shared" si="150"/>
        <v>82.271317906339846</v>
      </c>
      <c r="M360" s="117">
        <f t="shared" si="150"/>
        <v>33.00898370723656</v>
      </c>
      <c r="N360" s="117">
        <f t="shared" si="150"/>
        <v>64.565471165240396</v>
      </c>
      <c r="O360" s="117">
        <f t="shared" si="150"/>
        <v>98.703864734324839</v>
      </c>
      <c r="P360" s="117">
        <f t="shared" si="150"/>
        <v>316.79416726338565</v>
      </c>
      <c r="Q360" s="117">
        <f t="shared" si="150"/>
        <v>204.3814061246843</v>
      </c>
      <c r="R360" s="117">
        <f t="shared" ref="R360:V360" si="151">R361+R364+R366+R379</f>
        <v>169.4130147828505</v>
      </c>
      <c r="S360" s="117">
        <f t="shared" si="151"/>
        <v>186.68386660873014</v>
      </c>
      <c r="T360" s="117">
        <f t="shared" si="151"/>
        <v>163.43878081657215</v>
      </c>
      <c r="U360" s="117">
        <f t="shared" si="151"/>
        <v>153.5529361541185</v>
      </c>
      <c r="V360" s="117">
        <f t="shared" si="151"/>
        <v>131.59739690837111</v>
      </c>
      <c r="W360" s="117">
        <f t="shared" ref="W360" si="152">W361+W364+W366+W379</f>
        <v>140.38691032110316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75.992403661747218</v>
      </c>
      <c r="D361" s="122">
        <f t="shared" si="153"/>
        <v>174.333682642665</v>
      </c>
      <c r="E361" s="122">
        <f t="shared" si="153"/>
        <v>191.62631850108633</v>
      </c>
      <c r="F361" s="122">
        <f t="shared" si="153"/>
        <v>84.767834218870846</v>
      </c>
      <c r="G361" s="122">
        <f t="shared" si="153"/>
        <v>331.16994295276851</v>
      </c>
      <c r="H361" s="122">
        <f t="shared" si="153"/>
        <v>362.50328785687287</v>
      </c>
      <c r="I361" s="122">
        <f t="shared" si="153"/>
        <v>444.413738707601</v>
      </c>
      <c r="J361" s="122">
        <f t="shared" si="153"/>
        <v>136.39702210463537</v>
      </c>
      <c r="K361" s="122">
        <f t="shared" si="153"/>
        <v>60.149748113457711</v>
      </c>
      <c r="L361" s="122">
        <f t="shared" si="153"/>
        <v>66.746306455258946</v>
      </c>
      <c r="M361" s="122">
        <f t="shared" si="153"/>
        <v>23.378449571750398</v>
      </c>
      <c r="N361" s="122">
        <f t="shared" si="153"/>
        <v>51.16317107508555</v>
      </c>
      <c r="O361" s="122">
        <f t="shared" si="153"/>
        <v>78.858370744389035</v>
      </c>
      <c r="P361" s="122">
        <f t="shared" si="153"/>
        <v>245.24870779309558</v>
      </c>
      <c r="Q361" s="122">
        <f t="shared" si="153"/>
        <v>161.38397620328857</v>
      </c>
      <c r="R361" s="122">
        <f t="shared" ref="R361:V361" si="154">SUM(R362:R363)</f>
        <v>131.53503305838191</v>
      </c>
      <c r="S361" s="122">
        <f t="shared" si="154"/>
        <v>144.41378999990491</v>
      </c>
      <c r="T361" s="122">
        <f t="shared" si="154"/>
        <v>122.36633333129643</v>
      </c>
      <c r="U361" s="122">
        <f t="shared" si="154"/>
        <v>114.17277186997826</v>
      </c>
      <c r="V361" s="122">
        <f t="shared" si="154"/>
        <v>96.453392902346948</v>
      </c>
      <c r="W361" s="122">
        <f t="shared" ref="W361" si="155">SUM(W362:W363)</f>
        <v>106.36004007930339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75.567186242108235</v>
      </c>
      <c r="D362" s="98">
        <v>173.3508034828053</v>
      </c>
      <c r="E362" s="98">
        <v>190.63101276835553</v>
      </c>
      <c r="F362" s="98">
        <v>84.293189263639576</v>
      </c>
      <c r="G362" s="98">
        <v>329.30611409581797</v>
      </c>
      <c r="H362" s="98">
        <v>360.48744866634149</v>
      </c>
      <c r="I362" s="98">
        <v>441.96262002683517</v>
      </c>
      <c r="J362" s="98">
        <v>135.66517839900345</v>
      </c>
      <c r="K362" s="98">
        <v>59.825642474797</v>
      </c>
      <c r="L362" s="98">
        <v>66.370685189922668</v>
      </c>
      <c r="M362" s="98">
        <v>23.245494301024557</v>
      </c>
      <c r="N362" s="98">
        <v>50.886315623371722</v>
      </c>
      <c r="O362" s="98">
        <v>78.399513505241316</v>
      </c>
      <c r="P362" s="98">
        <v>243.77577709326451</v>
      </c>
      <c r="Q362" s="98">
        <v>160.49484060700263</v>
      </c>
      <c r="R362" s="98">
        <v>130.80116622103651</v>
      </c>
      <c r="S362" s="98">
        <v>143.60039168478073</v>
      </c>
      <c r="T362" s="98">
        <v>121.67259303550446</v>
      </c>
      <c r="U362" s="98">
        <v>113.5113409451311</v>
      </c>
      <c r="V362" s="98">
        <v>95.890375166962215</v>
      </c>
      <c r="W362" s="98">
        <v>105.75424366581332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0.42521741963898602</v>
      </c>
      <c r="D363" s="98">
        <v>0.98287915985969276</v>
      </c>
      <c r="E363" s="98">
        <v>0.99530573273080913</v>
      </c>
      <c r="F363" s="98">
        <v>0.47464495523127159</v>
      </c>
      <c r="G363" s="98">
        <v>1.8638288569505277</v>
      </c>
      <c r="H363" s="98">
        <v>2.0158391905313624</v>
      </c>
      <c r="I363" s="98">
        <v>2.4511186807658039</v>
      </c>
      <c r="J363" s="98">
        <v>0.73184370563192158</v>
      </c>
      <c r="K363" s="98">
        <v>0.32410563866071362</v>
      </c>
      <c r="L363" s="98">
        <v>0.37562126533627521</v>
      </c>
      <c r="M363" s="98">
        <v>0.13295527072583979</v>
      </c>
      <c r="N363" s="98">
        <v>0.27685545171382536</v>
      </c>
      <c r="O363" s="98">
        <v>0.45885723914771598</v>
      </c>
      <c r="P363" s="98">
        <v>1.4729306998310554</v>
      </c>
      <c r="Q363" s="98">
        <v>0.88913559628592997</v>
      </c>
      <c r="R363" s="98">
        <v>0.73386683734541636</v>
      </c>
      <c r="S363" s="98">
        <v>0.81339831512418204</v>
      </c>
      <c r="T363" s="98">
        <v>0.69374029579196317</v>
      </c>
      <c r="U363" s="98">
        <v>0.66143092484717103</v>
      </c>
      <c r="V363" s="98">
        <v>0.56301773538472955</v>
      </c>
      <c r="W363" s="98">
        <v>0.60579641349006619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0.89241757238335495</v>
      </c>
      <c r="D364" s="122">
        <f t="shared" si="156"/>
        <v>3.2480128528725096</v>
      </c>
      <c r="E364" s="122">
        <f t="shared" si="156"/>
        <v>7.6646294956864462</v>
      </c>
      <c r="F364" s="122">
        <f t="shared" si="156"/>
        <v>1.2358996448413084</v>
      </c>
      <c r="G364" s="122">
        <f t="shared" si="156"/>
        <v>3.179781056508884</v>
      </c>
      <c r="H364" s="122">
        <f t="shared" si="156"/>
        <v>5.2456268738146301</v>
      </c>
      <c r="I364" s="122">
        <f t="shared" si="156"/>
        <v>6.1238547334139879</v>
      </c>
      <c r="J364" s="122">
        <f t="shared" si="156"/>
        <v>2.2146098644396646</v>
      </c>
      <c r="K364" s="122">
        <f t="shared" si="156"/>
        <v>0.78696407062181073</v>
      </c>
      <c r="L364" s="122">
        <f t="shared" si="156"/>
        <v>0.41388103621964284</v>
      </c>
      <c r="M364" s="122">
        <f t="shared" si="156"/>
        <v>0.25465261582011184</v>
      </c>
      <c r="N364" s="122">
        <f t="shared" si="156"/>
        <v>0.88696209006751259</v>
      </c>
      <c r="O364" s="122">
        <f t="shared" si="156"/>
        <v>0.86226942847346177</v>
      </c>
      <c r="P364" s="122">
        <f t="shared" si="156"/>
        <v>0.84287292800451497</v>
      </c>
      <c r="Q364" s="122">
        <f t="shared" si="156"/>
        <v>0.88851913510483327</v>
      </c>
      <c r="R364" s="122">
        <f t="shared" si="156"/>
        <v>1.4016324582292889</v>
      </c>
      <c r="S364" s="122">
        <f t="shared" si="156"/>
        <v>2.0895005031249467</v>
      </c>
      <c r="T364" s="122">
        <f t="shared" si="156"/>
        <v>2.8078208866287375</v>
      </c>
      <c r="U364" s="122">
        <f t="shared" si="156"/>
        <v>2.1600449777792754</v>
      </c>
      <c r="V364" s="122">
        <f t="shared" si="156"/>
        <v>1.3242213249514638</v>
      </c>
      <c r="W364" s="122">
        <f t="shared" si="156"/>
        <v>0.4575222602240277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0.89241757238335495</v>
      </c>
      <c r="D365" s="98">
        <v>3.2480128528725096</v>
      </c>
      <c r="E365" s="98">
        <v>7.6646294956864462</v>
      </c>
      <c r="F365" s="98">
        <v>1.2358996448413084</v>
      </c>
      <c r="G365" s="98">
        <v>3.179781056508884</v>
      </c>
      <c r="H365" s="98">
        <v>5.2456268738146301</v>
      </c>
      <c r="I365" s="98">
        <v>6.1238547334139879</v>
      </c>
      <c r="J365" s="98">
        <v>2.2146098644396646</v>
      </c>
      <c r="K365" s="98">
        <v>0.78696407062181073</v>
      </c>
      <c r="L365" s="98">
        <v>0.41388103621964284</v>
      </c>
      <c r="M365" s="98">
        <v>0.25465261582011184</v>
      </c>
      <c r="N365" s="98">
        <v>0.88696209006751259</v>
      </c>
      <c r="O365" s="98">
        <v>0.86226942847346177</v>
      </c>
      <c r="P365" s="98">
        <v>0.84287292800451497</v>
      </c>
      <c r="Q365" s="98">
        <v>0.88851913510483327</v>
      </c>
      <c r="R365" s="98">
        <v>1.4016324582292889</v>
      </c>
      <c r="S365" s="98">
        <v>2.0895005031249467</v>
      </c>
      <c r="T365" s="98">
        <v>2.8078208866287375</v>
      </c>
      <c r="U365" s="98">
        <v>2.1600449777792754</v>
      </c>
      <c r="V365" s="98">
        <v>1.3242213249514638</v>
      </c>
      <c r="W365" s="98">
        <v>0.4575222602240277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18.986245162590659</v>
      </c>
      <c r="D366" s="122">
        <v>37.272662085365262</v>
      </c>
      <c r="E366" s="122">
        <v>28.799237264041913</v>
      </c>
      <c r="F366" s="122">
        <v>23.852162962303531</v>
      </c>
      <c r="G366" s="122">
        <v>60.812483707145581</v>
      </c>
      <c r="H366" s="122">
        <v>70.866493649363008</v>
      </c>
      <c r="I366" s="122">
        <v>70.041317317701001</v>
      </c>
      <c r="J366" s="122">
        <v>18.404151994429</v>
      </c>
      <c r="K366" s="122">
        <v>8.725782814265008</v>
      </c>
      <c r="L366" s="122">
        <v>10.511380111410451</v>
      </c>
      <c r="M366" s="122">
        <v>6.8164928528079054</v>
      </c>
      <c r="N366" s="122">
        <v>9.1101611450712099</v>
      </c>
      <c r="O366" s="122">
        <v>13.306384135037742</v>
      </c>
      <c r="P366" s="122">
        <v>50.146001687741311</v>
      </c>
      <c r="Q366" s="122">
        <v>29.682275184034051</v>
      </c>
      <c r="R366" s="122">
        <v>25.311320267585746</v>
      </c>
      <c r="S366" s="122">
        <v>27.195588440792388</v>
      </c>
      <c r="T366" s="122">
        <v>25.665670633811139</v>
      </c>
      <c r="U366" s="122">
        <v>24.929468774299657</v>
      </c>
      <c r="V366" s="122">
        <v>21.992747797201694</v>
      </c>
      <c r="W366" s="122">
        <v>21.112266204235887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0.77330582611986942</v>
      </c>
      <c r="D367" s="98">
        <v>3.8048532460745119</v>
      </c>
      <c r="E367" s="98">
        <v>3.7079581101135162</v>
      </c>
      <c r="F367" s="98">
        <v>4.0382448196839178</v>
      </c>
      <c r="G367" s="98">
        <v>4.9349048819455001</v>
      </c>
      <c r="H367" s="98">
        <v>5.6531389186536618</v>
      </c>
      <c r="I367" s="98">
        <v>4.1936014284522773</v>
      </c>
      <c r="J367" s="98">
        <v>2.787438023698293</v>
      </c>
      <c r="K367" s="98">
        <v>0.5753234051568894</v>
      </c>
      <c r="L367" s="98">
        <v>0.59483988752007688</v>
      </c>
      <c r="M367" s="98">
        <v>0.62880207752623818</v>
      </c>
      <c r="N367" s="98">
        <v>0.92305565229623554</v>
      </c>
      <c r="O367" s="98">
        <v>1.1294275955292574</v>
      </c>
      <c r="P367" s="98">
        <v>3.5427351949181638</v>
      </c>
      <c r="Q367" s="98">
        <v>2.3314668830107457</v>
      </c>
      <c r="R367" s="98">
        <v>3.125634947470842</v>
      </c>
      <c r="S367" s="98">
        <v>4.6545950750083556</v>
      </c>
      <c r="T367" s="98">
        <v>3.9540661919755986</v>
      </c>
      <c r="U367" s="98">
        <v>4.2438950646085036</v>
      </c>
      <c r="V367" s="98">
        <v>3.1040876170755189</v>
      </c>
      <c r="W367" s="98">
        <v>5.1388312999622272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9.5321331076489267E-5</v>
      </c>
      <c r="D368" s="98">
        <v>8.5448764847958125E-4</v>
      </c>
      <c r="E368" s="98">
        <v>9.1104009588634108E-4</v>
      </c>
      <c r="F368" s="98">
        <v>5.2896498935502633E-4</v>
      </c>
      <c r="G368" s="98">
        <v>3.3140249034517098E-3</v>
      </c>
      <c r="H368" s="98">
        <v>4.725975658215982E-3</v>
      </c>
      <c r="I368" s="98">
        <v>7.4273163374782448E-3</v>
      </c>
      <c r="J368" s="98">
        <v>5.7076582325308314E-3</v>
      </c>
      <c r="K368" s="98">
        <v>1.4484157950923802E-3</v>
      </c>
      <c r="L368" s="98">
        <v>3.0589855765467246E-3</v>
      </c>
      <c r="M368" s="98">
        <v>1.1222470036407898E-3</v>
      </c>
      <c r="N368" s="98">
        <v>3.2600424731461428E-3</v>
      </c>
      <c r="O368" s="98">
        <v>4.4353267060657613E-3</v>
      </c>
      <c r="P368" s="98">
        <v>2.5764559338100578E-2</v>
      </c>
      <c r="Q368" s="98">
        <v>8.629829544783623E-3</v>
      </c>
      <c r="R368" s="98">
        <v>9.8064096473705585E-3</v>
      </c>
      <c r="S368" s="98">
        <v>2.9216283314132417E-2</v>
      </c>
      <c r="T368" s="98">
        <v>7.1865886584316207E-3</v>
      </c>
      <c r="U368" s="98">
        <v>1.7695473499308823E-2</v>
      </c>
      <c r="V368" s="98">
        <v>1.706479065499724E-2</v>
      </c>
      <c r="W368" s="98">
        <v>6.803999135935937E-2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2.2515104501061193E-5</v>
      </c>
      <c r="D369" s="101">
        <v>2.2989830140731694E-4</v>
      </c>
      <c r="E369" s="101">
        <v>2.0532745513308912E-4</v>
      </c>
      <c r="F369" s="101">
        <v>1.4368385630134418E-4</v>
      </c>
      <c r="G369" s="101">
        <v>7.6638631561818662E-4</v>
      </c>
      <c r="H369" s="101">
        <v>1.093553857668848E-3</v>
      </c>
      <c r="I369" s="101">
        <v>1.6987238419512185E-3</v>
      </c>
      <c r="J369" s="101">
        <v>1.5925673519300769E-3</v>
      </c>
      <c r="K369" s="101">
        <v>3.3882396023460584E-4</v>
      </c>
      <c r="L369" s="101">
        <v>6.5604322977722105E-4</v>
      </c>
      <c r="M369" s="101">
        <v>2.7726309150614281E-4</v>
      </c>
      <c r="N369" s="101">
        <v>6.261923360681628E-4</v>
      </c>
      <c r="O369" s="101">
        <v>8.3565442340353588E-4</v>
      </c>
      <c r="P369" s="101">
        <v>7.0409988102070756E-3</v>
      </c>
      <c r="Q369" s="101">
        <v>1.7175822250779416E-3</v>
      </c>
      <c r="R369" s="101">
        <v>1.8500746476931037E-3</v>
      </c>
      <c r="S369" s="101">
        <v>5.8331366844682538E-3</v>
      </c>
      <c r="T369" s="101">
        <v>1.28041619749195E-3</v>
      </c>
      <c r="U369" s="101">
        <v>3.5027437935436071E-3</v>
      </c>
      <c r="V369" s="101">
        <v>3.0987879271873304E-3</v>
      </c>
      <c r="W369" s="101">
        <v>1.514531033046455E-2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7.2806226575428077E-5</v>
      </c>
      <c r="D370" s="104">
        <v>6.2458934707226431E-4</v>
      </c>
      <c r="E370" s="104">
        <v>7.0571264075325194E-4</v>
      </c>
      <c r="F370" s="104">
        <v>3.8528113305368218E-4</v>
      </c>
      <c r="G370" s="104">
        <v>2.5476385878335233E-3</v>
      </c>
      <c r="H370" s="104">
        <v>3.6324218005471336E-3</v>
      </c>
      <c r="I370" s="104">
        <v>5.7285924955270268E-3</v>
      </c>
      <c r="J370" s="104">
        <v>4.1150908806007547E-3</v>
      </c>
      <c r="K370" s="104">
        <v>1.1095918348577743E-3</v>
      </c>
      <c r="L370" s="104">
        <v>2.4029423467695037E-3</v>
      </c>
      <c r="M370" s="104">
        <v>8.4498391213464689E-4</v>
      </c>
      <c r="N370" s="104">
        <v>2.6338501370779801E-3</v>
      </c>
      <c r="O370" s="104">
        <v>3.5996722826622252E-3</v>
      </c>
      <c r="P370" s="104">
        <v>1.8723560527893503E-2</v>
      </c>
      <c r="Q370" s="104">
        <v>6.912247319705681E-3</v>
      </c>
      <c r="R370" s="104">
        <v>7.9563349996774543E-3</v>
      </c>
      <c r="S370" s="104">
        <v>2.3383146629664165E-2</v>
      </c>
      <c r="T370" s="104">
        <v>5.9061724609396704E-3</v>
      </c>
      <c r="U370" s="104">
        <v>1.4192729705765215E-2</v>
      </c>
      <c r="V370" s="104">
        <v>1.3966002727809911E-2</v>
      </c>
      <c r="W370" s="104">
        <v>5.2894681028894823E-2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8.2151369887038737</v>
      </c>
      <c r="D371" s="101">
        <v>11.162051855551921</v>
      </c>
      <c r="E371" s="101">
        <v>10.286529457382104</v>
      </c>
      <c r="F371" s="101">
        <v>9.7347930363583348</v>
      </c>
      <c r="G371" s="101">
        <v>12.995379467273201</v>
      </c>
      <c r="H371" s="101">
        <v>12.388266953215259</v>
      </c>
      <c r="I371" s="101">
        <v>5.9936469390369931</v>
      </c>
      <c r="J371" s="101">
        <v>4.2203351534255136</v>
      </c>
      <c r="K371" s="101">
        <v>3.0591066486314085</v>
      </c>
      <c r="L371" s="101">
        <v>3.5467580782373069</v>
      </c>
      <c r="M371" s="101">
        <v>2.3858243649495812</v>
      </c>
      <c r="N371" s="101">
        <v>1.8139656140518561</v>
      </c>
      <c r="O371" s="101">
        <v>1.7905797840398223</v>
      </c>
      <c r="P371" s="101">
        <v>4.8497339842850806</v>
      </c>
      <c r="Q371" s="101">
        <v>4.5506799498154304</v>
      </c>
      <c r="R371" s="101">
        <v>6.9926743355430681</v>
      </c>
      <c r="S371" s="101">
        <v>7.4695347797003375</v>
      </c>
      <c r="T371" s="101">
        <v>6.7366893954835367</v>
      </c>
      <c r="U371" s="101">
        <v>5.1091980181693923</v>
      </c>
      <c r="V371" s="101">
        <v>4.1083494921661128</v>
      </c>
      <c r="W371" s="101">
        <v>3.6948346132874055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1.7118778925267293E-3</v>
      </c>
      <c r="D372" s="104">
        <v>1.6026533543070935E-3</v>
      </c>
      <c r="E372" s="104">
        <v>2.763947553879023E-3</v>
      </c>
      <c r="F372" s="104">
        <v>3.0746324382235433E-3</v>
      </c>
      <c r="G372" s="104">
        <v>7.9134458160462374E-3</v>
      </c>
      <c r="H372" s="104">
        <v>6.7440612974694518E-3</v>
      </c>
      <c r="I372" s="104">
        <v>1.3333632809549084E-2</v>
      </c>
      <c r="J372" s="104">
        <v>8.0308273537142497E-3</v>
      </c>
      <c r="K372" s="104">
        <v>4.64566687835361E-3</v>
      </c>
      <c r="L372" s="104">
        <v>9.9977764211161141E-3</v>
      </c>
      <c r="M372" s="104">
        <v>2.9198700304348684E-3</v>
      </c>
      <c r="N372" s="104">
        <v>4.5155668938783892E-3</v>
      </c>
      <c r="O372" s="104">
        <v>6.0984514432008401E-3</v>
      </c>
      <c r="P372" s="104">
        <v>1.3470864970563773E-2</v>
      </c>
      <c r="Q372" s="104">
        <v>1.9114187806778846E-2</v>
      </c>
      <c r="R372" s="104">
        <v>2.4711182683803488E-2</v>
      </c>
      <c r="S372" s="104">
        <v>2.8238988909242764E-2</v>
      </c>
      <c r="T372" s="104">
        <v>2.5454976791608613E-2</v>
      </c>
      <c r="U372" s="104">
        <v>1.7188643290517201E-2</v>
      </c>
      <c r="V372" s="104">
        <v>2.6219633136359347E-2</v>
      </c>
      <c r="W372" s="104">
        <v>4.4290958503219707E-2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4.1354018241209156E-4</v>
      </c>
      <c r="D373" s="98">
        <v>4.4639458423622062E-4</v>
      </c>
      <c r="E373" s="98">
        <v>6.5559315917045633E-4</v>
      </c>
      <c r="F373" s="98">
        <v>8.889743463813991E-4</v>
      </c>
      <c r="G373" s="98">
        <v>1.9807424479295482E-3</v>
      </c>
      <c r="H373" s="98">
        <v>1.7064365948480282E-3</v>
      </c>
      <c r="I373" s="98">
        <v>3.3781110456337728E-3</v>
      </c>
      <c r="J373" s="98">
        <v>2.488428778346968E-3</v>
      </c>
      <c r="K373" s="98">
        <v>1.2296938726590314E-3</v>
      </c>
      <c r="L373" s="98">
        <v>2.4574242630452658E-3</v>
      </c>
      <c r="M373" s="98">
        <v>8.2309752214167621E-4</v>
      </c>
      <c r="N373" s="98">
        <v>9.9056720930913787E-4</v>
      </c>
      <c r="O373" s="98">
        <v>1.2882276910588907E-3</v>
      </c>
      <c r="P373" s="98">
        <v>3.9600356192021485E-3</v>
      </c>
      <c r="Q373" s="98">
        <v>4.0523450634203477E-3</v>
      </c>
      <c r="R373" s="98">
        <v>4.9751729307252286E-3</v>
      </c>
      <c r="S373" s="98">
        <v>5.9474822823195701E-3</v>
      </c>
      <c r="T373" s="98">
        <v>4.8273667830542729E-3</v>
      </c>
      <c r="U373" s="98">
        <v>3.6095998693061559E-3</v>
      </c>
      <c r="V373" s="98">
        <v>5.0901868225720079E-3</v>
      </c>
      <c r="W373" s="98">
        <v>1.0448442096645069E-2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1.2983377101146378E-3</v>
      </c>
      <c r="D374" s="98">
        <v>1.156258770070873E-3</v>
      </c>
      <c r="E374" s="98">
        <v>2.1083543947085668E-3</v>
      </c>
      <c r="F374" s="98">
        <v>2.1856580918421442E-3</v>
      </c>
      <c r="G374" s="98">
        <v>5.9327033681166891E-3</v>
      </c>
      <c r="H374" s="98">
        <v>5.0376247026214238E-3</v>
      </c>
      <c r="I374" s="98">
        <v>9.9555217639153114E-3</v>
      </c>
      <c r="J374" s="98">
        <v>5.5423985753672821E-3</v>
      </c>
      <c r="K374" s="98">
        <v>3.4159730056945786E-3</v>
      </c>
      <c r="L374" s="98">
        <v>7.5403521580708474E-3</v>
      </c>
      <c r="M374" s="98">
        <v>2.096772508293192E-3</v>
      </c>
      <c r="N374" s="98">
        <v>3.5249996845692511E-3</v>
      </c>
      <c r="O374" s="98">
        <v>4.8102237521419492E-3</v>
      </c>
      <c r="P374" s="98">
        <v>9.510829351361624E-3</v>
      </c>
      <c r="Q374" s="98">
        <v>1.5061842743358499E-2</v>
      </c>
      <c r="R374" s="98">
        <v>1.9736009753078258E-2</v>
      </c>
      <c r="S374" s="98">
        <v>2.2291506626923193E-2</v>
      </c>
      <c r="T374" s="98">
        <v>2.0627610008554339E-2</v>
      </c>
      <c r="U374" s="98">
        <v>1.3579043421211046E-2</v>
      </c>
      <c r="V374" s="98">
        <v>2.112944631378734E-2</v>
      </c>
      <c r="W374" s="98">
        <v>3.3842516406574638E-2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9.7987249050745557</v>
      </c>
      <c r="D375" s="101">
        <v>21.837391620405981</v>
      </c>
      <c r="E375" s="101">
        <v>14.433837336341119</v>
      </c>
      <c r="F375" s="101">
        <v>9.8423969641484153</v>
      </c>
      <c r="G375" s="101">
        <v>40.125011579476691</v>
      </c>
      <c r="H375" s="101">
        <v>50.220838242095191</v>
      </c>
      <c r="I375" s="101">
        <v>52.912344447976253</v>
      </c>
      <c r="J375" s="101">
        <v>8.4339496382592269</v>
      </c>
      <c r="K375" s="101">
        <v>3.972608480038021</v>
      </c>
      <c r="L375" s="101">
        <v>3.8438282056328048</v>
      </c>
      <c r="M375" s="101">
        <v>3.5076289082330829</v>
      </c>
      <c r="N375" s="101">
        <v>5.2609837571891669</v>
      </c>
      <c r="O375" s="101">
        <v>8.0545780342730069</v>
      </c>
      <c r="P375" s="101">
        <v>28.067097398747574</v>
      </c>
      <c r="Q375" s="101">
        <v>18.42674193765874</v>
      </c>
      <c r="R375" s="101">
        <v>9.7787973066662932</v>
      </c>
      <c r="S375" s="101">
        <v>9.5678079719969169</v>
      </c>
      <c r="T375" s="101">
        <v>10.718514072923423</v>
      </c>
      <c r="U375" s="101">
        <v>11.073062542780415</v>
      </c>
      <c r="V375" s="101">
        <v>9.2138734683210188</v>
      </c>
      <c r="W375" s="101">
        <v>3.9531753421749349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0.1972702434687594</v>
      </c>
      <c r="D376" s="104">
        <v>0.46590822233006135</v>
      </c>
      <c r="E376" s="104">
        <v>0.36723737255540667</v>
      </c>
      <c r="F376" s="104">
        <v>0.23312454468528199</v>
      </c>
      <c r="G376" s="104">
        <v>2.7459603077306904</v>
      </c>
      <c r="H376" s="104">
        <v>2.5927794984432007</v>
      </c>
      <c r="I376" s="104">
        <v>6.9209635530884492</v>
      </c>
      <c r="J376" s="104">
        <v>2.9486906934597199</v>
      </c>
      <c r="K376" s="104">
        <v>1.112650197765243</v>
      </c>
      <c r="L376" s="104">
        <v>2.5128971780226004</v>
      </c>
      <c r="M376" s="104">
        <v>0.29019538506492742</v>
      </c>
      <c r="N376" s="104">
        <v>1.1043805121669261</v>
      </c>
      <c r="O376" s="104">
        <v>2.3212649430463879</v>
      </c>
      <c r="P376" s="104">
        <v>13.64719968548183</v>
      </c>
      <c r="Q376" s="104">
        <v>4.3456423961975732</v>
      </c>
      <c r="R376" s="104">
        <v>5.3796960855743698</v>
      </c>
      <c r="S376" s="104">
        <v>5.4461953418634055</v>
      </c>
      <c r="T376" s="104">
        <v>4.223759407978541</v>
      </c>
      <c r="U376" s="104">
        <v>4.4684290319515219</v>
      </c>
      <c r="V376" s="104">
        <v>5.5231527958476878</v>
      </c>
      <c r="W376" s="104">
        <v>8.2130939989487395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4.3590720977457642E-2</v>
      </c>
      <c r="D377" s="98">
        <v>0.11937749203557113</v>
      </c>
      <c r="E377" s="98">
        <v>7.9761560769687739E-2</v>
      </c>
      <c r="F377" s="98">
        <v>6.2143660024313992E-2</v>
      </c>
      <c r="G377" s="98">
        <v>0.63143874994541471</v>
      </c>
      <c r="H377" s="98">
        <v>0.60385795102762563</v>
      </c>
      <c r="I377" s="98">
        <v>1.6186406156334361</v>
      </c>
      <c r="J377" s="98">
        <v>0.85276234959155539</v>
      </c>
      <c r="K377" s="98">
        <v>0.27357559169650519</v>
      </c>
      <c r="L377" s="98">
        <v>0.57275844256489283</v>
      </c>
      <c r="M377" s="98">
        <v>7.6786095381452257E-2</v>
      </c>
      <c r="N377" s="98">
        <v>0.2278728814871287</v>
      </c>
      <c r="O377" s="98">
        <v>0.46606555157907198</v>
      </c>
      <c r="P377" s="98">
        <v>3.9777190378735057</v>
      </c>
      <c r="Q377" s="98">
        <v>0.91674623013728995</v>
      </c>
      <c r="R377" s="98">
        <v>1.0834433219463055</v>
      </c>
      <c r="S377" s="98">
        <v>1.159105406231637</v>
      </c>
      <c r="T377" s="98">
        <v>0.80779825742016687</v>
      </c>
      <c r="U377" s="98">
        <v>0.96069184757321191</v>
      </c>
      <c r="V377" s="98">
        <v>1.0929762563899161</v>
      </c>
      <c r="W377" s="98">
        <v>1.9902605273524203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0.15367952249130176</v>
      </c>
      <c r="D378" s="98">
        <v>0.34653073029449022</v>
      </c>
      <c r="E378" s="98">
        <v>0.28747581178571896</v>
      </c>
      <c r="F378" s="98">
        <v>0.170980884660968</v>
      </c>
      <c r="G378" s="98">
        <v>2.1145215577852756</v>
      </c>
      <c r="H378" s="98">
        <v>1.988921547415575</v>
      </c>
      <c r="I378" s="98">
        <v>5.3023229374550134</v>
      </c>
      <c r="J378" s="98">
        <v>2.0959283438681644</v>
      </c>
      <c r="K378" s="98">
        <v>0.83907460606873774</v>
      </c>
      <c r="L378" s="98">
        <v>1.9401387354577075</v>
      </c>
      <c r="M378" s="98">
        <v>0.21340928968347517</v>
      </c>
      <c r="N378" s="98">
        <v>0.87650763067979742</v>
      </c>
      <c r="O378" s="98">
        <v>1.8551993914673159</v>
      </c>
      <c r="P378" s="98">
        <v>9.6694806476083244</v>
      </c>
      <c r="Q378" s="98">
        <v>3.4288961660602832</v>
      </c>
      <c r="R378" s="98">
        <v>4.2962527636280647</v>
      </c>
      <c r="S378" s="98">
        <v>4.2870899356317684</v>
      </c>
      <c r="T378" s="98">
        <v>3.4159611505583745</v>
      </c>
      <c r="U378" s="98">
        <v>3.5077371843783101</v>
      </c>
      <c r="V378" s="98">
        <v>4.4301765394577721</v>
      </c>
      <c r="W378" s="98">
        <v>6.2228334715963189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8.9303482340850096</v>
      </c>
      <c r="D379" s="122">
        <v>17.580949350266724</v>
      </c>
      <c r="E379" s="122">
        <v>13.574572995670506</v>
      </c>
      <c r="F379" s="122">
        <v>11.894475899489569</v>
      </c>
      <c r="G379" s="122">
        <v>27.907021026341511</v>
      </c>
      <c r="H379" s="122">
        <v>33.986600532609181</v>
      </c>
      <c r="I379" s="122">
        <v>34.241568440549607</v>
      </c>
      <c r="J379" s="122">
        <v>9.2796113996694771</v>
      </c>
      <c r="K379" s="122">
        <v>4.0879701427900201</v>
      </c>
      <c r="L379" s="122">
        <v>4.5997503034508052</v>
      </c>
      <c r="M379" s="122">
        <v>2.5593886668581458</v>
      </c>
      <c r="N379" s="122">
        <v>3.4051768550161214</v>
      </c>
      <c r="O379" s="122">
        <v>5.6768404264245929</v>
      </c>
      <c r="P379" s="122">
        <v>20.556584854544294</v>
      </c>
      <c r="Q379" s="122">
        <v>12.426635602256866</v>
      </c>
      <c r="R379" s="122">
        <v>11.165028998653522</v>
      </c>
      <c r="S379" s="122">
        <v>12.984987664907887</v>
      </c>
      <c r="T379" s="122">
        <v>12.598955964835854</v>
      </c>
      <c r="U379" s="122">
        <v>12.290650532061301</v>
      </c>
      <c r="V379" s="122">
        <v>11.827034883871004</v>
      </c>
      <c r="W379" s="122">
        <v>12.457081777339852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0.23808346360834629</v>
      </c>
      <c r="D380" s="98">
        <v>0.66693630981357721</v>
      </c>
      <c r="E380" s="98">
        <v>0.57870314172963699</v>
      </c>
      <c r="F380" s="98">
        <v>0.74210817806355045</v>
      </c>
      <c r="G380" s="98">
        <v>1.3233922989460587</v>
      </c>
      <c r="H380" s="98">
        <v>1.7455546825512651</v>
      </c>
      <c r="I380" s="98">
        <v>2.1707525940055832</v>
      </c>
      <c r="J380" s="98">
        <v>0.91271744036288727</v>
      </c>
      <c r="K380" s="98">
        <v>0.15861064498601463</v>
      </c>
      <c r="L380" s="98">
        <v>0.1361081874767345</v>
      </c>
      <c r="M380" s="98">
        <v>0.10228847731035041</v>
      </c>
      <c r="N380" s="98">
        <v>0.23343180159400018</v>
      </c>
      <c r="O380" s="98">
        <v>0.40979386436851184</v>
      </c>
      <c r="P380" s="98">
        <v>1.6810146145358627</v>
      </c>
      <c r="Q380" s="98">
        <v>1.0323761268971858</v>
      </c>
      <c r="R380" s="98">
        <v>0.87841390111816731</v>
      </c>
      <c r="S380" s="98">
        <v>0.6712201312800955</v>
      </c>
      <c r="T380" s="98">
        <v>0.58485054413001214</v>
      </c>
      <c r="U380" s="98">
        <v>0.58892472888924519</v>
      </c>
      <c r="V380" s="98">
        <v>0.63159534071863832</v>
      </c>
      <c r="W380" s="98">
        <v>0.77314503053962069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3.1825321218128182</v>
      </c>
      <c r="D381" s="98">
        <v>6.9675295959295411</v>
      </c>
      <c r="E381" s="98">
        <v>6.7269925685630465</v>
      </c>
      <c r="F381" s="98">
        <v>5.1035793412361361</v>
      </c>
      <c r="G381" s="98">
        <v>9.6135761936123778</v>
      </c>
      <c r="H381" s="98">
        <v>10.391362680100983</v>
      </c>
      <c r="I381" s="98">
        <v>10.071779749932961</v>
      </c>
      <c r="J381" s="98">
        <v>5.2987755899336175</v>
      </c>
      <c r="K381" s="98">
        <v>1.8159652921552571</v>
      </c>
      <c r="L381" s="98">
        <v>1.9694448233430082</v>
      </c>
      <c r="M381" s="98">
        <v>1.036830929695191</v>
      </c>
      <c r="N381" s="98">
        <v>1.4269879730802162</v>
      </c>
      <c r="O381" s="98">
        <v>1.8744218293527688</v>
      </c>
      <c r="P381" s="98">
        <v>8.6294845431735041</v>
      </c>
      <c r="Q381" s="98">
        <v>4.0991525676377787</v>
      </c>
      <c r="R381" s="98">
        <v>4.6759694315784248</v>
      </c>
      <c r="S381" s="98">
        <v>3.9889179362895097</v>
      </c>
      <c r="T381" s="98">
        <v>4.7529297251731224</v>
      </c>
      <c r="U381" s="98">
        <v>4.303531675355651</v>
      </c>
      <c r="V381" s="98">
        <v>4.3184779765412795</v>
      </c>
      <c r="W381" s="98">
        <v>4.3756875575528564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5.5097326486638458</v>
      </c>
      <c r="D382" s="33">
        <v>9.9464834445236061</v>
      </c>
      <c r="E382" s="33">
        <v>6.2688772853778225</v>
      </c>
      <c r="F382" s="33">
        <v>6.0487883801898823</v>
      </c>
      <c r="G382" s="33">
        <v>16.970052533783072</v>
      </c>
      <c r="H382" s="33">
        <v>21.849683169956933</v>
      </c>
      <c r="I382" s="33">
        <v>21.999036096611061</v>
      </c>
      <c r="J382" s="33">
        <v>3.0681183693729723</v>
      </c>
      <c r="K382" s="33">
        <v>2.1133942056487482</v>
      </c>
      <c r="L382" s="33">
        <v>2.4941972926310623</v>
      </c>
      <c r="M382" s="33">
        <v>1.4202692598526043</v>
      </c>
      <c r="N382" s="33">
        <v>1.744757080341905</v>
      </c>
      <c r="O382" s="33">
        <v>3.3926247327033123</v>
      </c>
      <c r="P382" s="33">
        <v>10.246085696834927</v>
      </c>
      <c r="Q382" s="33">
        <v>7.2951069077219017</v>
      </c>
      <c r="R382" s="33">
        <v>5.6106456659569304</v>
      </c>
      <c r="S382" s="33">
        <v>8.3248495973382823</v>
      </c>
      <c r="T382" s="33">
        <v>7.2611756955327191</v>
      </c>
      <c r="U382" s="33">
        <v>7.3981941278164047</v>
      </c>
      <c r="V382" s="33">
        <v>6.8769615666110857</v>
      </c>
      <c r="W382" s="33">
        <v>7.3082491892473751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63.055935910160585</v>
      </c>
      <c r="D384" s="117">
        <f t="shared" si="157"/>
        <v>143.84265984075165</v>
      </c>
      <c r="E384" s="117">
        <f t="shared" si="157"/>
        <v>158.53902945394498</v>
      </c>
      <c r="F384" s="117">
        <f t="shared" si="157"/>
        <v>77.054973771216936</v>
      </c>
      <c r="G384" s="117">
        <f t="shared" si="157"/>
        <v>269.67352984485063</v>
      </c>
      <c r="H384" s="117">
        <f t="shared" si="157"/>
        <v>310.12476330713088</v>
      </c>
      <c r="I384" s="117">
        <f t="shared" si="157"/>
        <v>370.28795964522237</v>
      </c>
      <c r="J384" s="117">
        <f t="shared" si="157"/>
        <v>113.02936644675175</v>
      </c>
      <c r="K384" s="117">
        <f t="shared" si="157"/>
        <v>50.507244129734772</v>
      </c>
      <c r="L384" s="117">
        <f t="shared" si="157"/>
        <v>56.495395520990499</v>
      </c>
      <c r="M384" s="117">
        <f t="shared" si="157"/>
        <v>23.019764947421198</v>
      </c>
      <c r="N384" s="117">
        <f t="shared" si="157"/>
        <v>46.857110278726594</v>
      </c>
      <c r="O384" s="117">
        <f t="shared" si="157"/>
        <v>71.560424571982423</v>
      </c>
      <c r="P384" s="117">
        <f t="shared" si="157"/>
        <v>227.82333422044837</v>
      </c>
      <c r="Q384" s="117">
        <f t="shared" si="157"/>
        <v>149.1395866259225</v>
      </c>
      <c r="R384" s="117">
        <f t="shared" ref="R384:V384" si="158">R385+R388+R390+R403</f>
        <v>127.92888725662404</v>
      </c>
      <c r="S384" s="117">
        <f t="shared" si="158"/>
        <v>145.42761434816191</v>
      </c>
      <c r="T384" s="117">
        <f t="shared" si="158"/>
        <v>132.29778917535808</v>
      </c>
      <c r="U384" s="117">
        <f t="shared" si="158"/>
        <v>124.80988899668949</v>
      </c>
      <c r="V384" s="117">
        <f t="shared" si="158"/>
        <v>106.83682358826462</v>
      </c>
      <c r="W384" s="117">
        <f t="shared" ref="W384" si="159">W385+W388+W390+W403</f>
        <v>112.48724273658877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42.765255474837119</v>
      </c>
      <c r="D385" s="122">
        <f t="shared" si="160"/>
        <v>100.0675938682654</v>
      </c>
      <c r="E385" s="122">
        <f t="shared" si="160"/>
        <v>112.12949860029711</v>
      </c>
      <c r="F385" s="122">
        <f t="shared" si="160"/>
        <v>50.584644317345287</v>
      </c>
      <c r="G385" s="122">
        <f t="shared" si="160"/>
        <v>201.43986573798935</v>
      </c>
      <c r="H385" s="122">
        <f t="shared" si="160"/>
        <v>224.68900946320875</v>
      </c>
      <c r="I385" s="122">
        <f t="shared" si="160"/>
        <v>280.62488390799007</v>
      </c>
      <c r="J385" s="122">
        <f t="shared" si="160"/>
        <v>87.710822233289505</v>
      </c>
      <c r="K385" s="122">
        <f t="shared" si="160"/>
        <v>39.379709059425352</v>
      </c>
      <c r="L385" s="122">
        <f t="shared" si="160"/>
        <v>44.475270227465586</v>
      </c>
      <c r="M385" s="122">
        <f t="shared" si="160"/>
        <v>15.827082304049718</v>
      </c>
      <c r="N385" s="122">
        <f t="shared" si="160"/>
        <v>35.107374876730255</v>
      </c>
      <c r="O385" s="122">
        <f t="shared" si="160"/>
        <v>54.726171602849611</v>
      </c>
      <c r="P385" s="122">
        <f t="shared" si="160"/>
        <v>171.85871573306375</v>
      </c>
      <c r="Q385" s="122">
        <f t="shared" si="160"/>
        <v>114.35689813518064</v>
      </c>
      <c r="R385" s="122">
        <f t="shared" ref="R385:V385" si="161">SUM(R386:R387)</f>
        <v>94.759641657473139</v>
      </c>
      <c r="S385" s="122">
        <f t="shared" si="161"/>
        <v>105.94831387366183</v>
      </c>
      <c r="T385" s="122">
        <f t="shared" si="161"/>
        <v>91.399439341030089</v>
      </c>
      <c r="U385" s="122">
        <f t="shared" si="161"/>
        <v>86.67935330862602</v>
      </c>
      <c r="V385" s="122">
        <f t="shared" si="161"/>
        <v>74.216687986481077</v>
      </c>
      <c r="W385" s="122">
        <f t="shared" ref="W385" si="162">SUM(W386:W387)</f>
        <v>82.713068513618452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42.340038055198136</v>
      </c>
      <c r="D386" s="98">
        <v>99.084714708405713</v>
      </c>
      <c r="E386" s="98">
        <v>111.1341928675663</v>
      </c>
      <c r="F386" s="98">
        <v>50.109999362114017</v>
      </c>
      <c r="G386" s="98">
        <v>199.57603688103882</v>
      </c>
      <c r="H386" s="98">
        <v>222.6731702726774</v>
      </c>
      <c r="I386" s="98">
        <v>278.17376522722424</v>
      </c>
      <c r="J386" s="98">
        <v>86.978978527657588</v>
      </c>
      <c r="K386" s="98">
        <v>39.055603420764641</v>
      </c>
      <c r="L386" s="98">
        <v>44.099648962129308</v>
      </c>
      <c r="M386" s="98">
        <v>15.694127033323879</v>
      </c>
      <c r="N386" s="98">
        <v>34.830519425016426</v>
      </c>
      <c r="O386" s="98">
        <v>54.267314363701892</v>
      </c>
      <c r="P386" s="98">
        <v>170.38578503323268</v>
      </c>
      <c r="Q386" s="98">
        <v>113.46776253889472</v>
      </c>
      <c r="R386" s="98">
        <v>94.025774820127722</v>
      </c>
      <c r="S386" s="98">
        <v>105.13491555853766</v>
      </c>
      <c r="T386" s="98">
        <v>90.70569904523812</v>
      </c>
      <c r="U386" s="98">
        <v>86.017922383778853</v>
      </c>
      <c r="V386" s="98">
        <v>73.653670251096344</v>
      </c>
      <c r="W386" s="98">
        <v>82.107272100128384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0.42521741963898602</v>
      </c>
      <c r="D387" s="98">
        <v>0.98287915985969276</v>
      </c>
      <c r="E387" s="98">
        <v>0.99530573273080913</v>
      </c>
      <c r="F387" s="98">
        <v>0.47464495523127159</v>
      </c>
      <c r="G387" s="98">
        <v>1.8638288569505277</v>
      </c>
      <c r="H387" s="98">
        <v>2.0158391905313624</v>
      </c>
      <c r="I387" s="98">
        <v>2.4511186807658039</v>
      </c>
      <c r="J387" s="98">
        <v>0.73184370563192158</v>
      </c>
      <c r="K387" s="98">
        <v>0.32410563866071362</v>
      </c>
      <c r="L387" s="98">
        <v>0.37562126533627521</v>
      </c>
      <c r="M387" s="98">
        <v>0.13295527072583979</v>
      </c>
      <c r="N387" s="98">
        <v>0.27685545171382536</v>
      </c>
      <c r="O387" s="98">
        <v>0.45885723914771598</v>
      </c>
      <c r="P387" s="98">
        <v>1.4729306998310554</v>
      </c>
      <c r="Q387" s="98">
        <v>0.88913559628592997</v>
      </c>
      <c r="R387" s="98">
        <v>0.73386683734541636</v>
      </c>
      <c r="S387" s="98">
        <v>0.81339831512418204</v>
      </c>
      <c r="T387" s="98">
        <v>0.69374029579196317</v>
      </c>
      <c r="U387" s="98">
        <v>0.66143092484717103</v>
      </c>
      <c r="V387" s="98">
        <v>0.56301773538472955</v>
      </c>
      <c r="W387" s="98">
        <v>0.60579641349006619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2.0547133714089161</v>
      </c>
      <c r="D388" s="122">
        <f t="shared" si="163"/>
        <v>7.7262909267413509</v>
      </c>
      <c r="E388" s="122">
        <f t="shared" si="163"/>
        <v>18.823895158896612</v>
      </c>
      <c r="F388" s="122">
        <f t="shared" si="163"/>
        <v>3.1307743804777046</v>
      </c>
      <c r="G388" s="122">
        <f t="shared" si="163"/>
        <v>8.3029811383715817</v>
      </c>
      <c r="H388" s="122">
        <f t="shared" si="163"/>
        <v>14.10976986199266</v>
      </c>
      <c r="I388" s="122">
        <f t="shared" si="163"/>
        <v>16.958531248182261</v>
      </c>
      <c r="J388" s="122">
        <f t="shared" si="163"/>
        <v>6.31198085919298</v>
      </c>
      <c r="K388" s="122">
        <f t="shared" si="163"/>
        <v>2.3082073832994139</v>
      </c>
      <c r="L388" s="122">
        <f t="shared" si="163"/>
        <v>1.2491291640895414</v>
      </c>
      <c r="M388" s="122">
        <f t="shared" si="163"/>
        <v>0.79442780187401929</v>
      </c>
      <c r="N388" s="122">
        <f t="shared" si="163"/>
        <v>2.8759397162357252</v>
      </c>
      <c r="O388" s="122">
        <f t="shared" si="163"/>
        <v>2.9223301848600207</v>
      </c>
      <c r="P388" s="122">
        <f t="shared" si="163"/>
        <v>2.9906465475323207</v>
      </c>
      <c r="Q388" s="122">
        <f t="shared" si="163"/>
        <v>3.2740486366269237</v>
      </c>
      <c r="R388" s="122">
        <f t="shared" si="163"/>
        <v>5.2849734180725116</v>
      </c>
      <c r="S388" s="122">
        <f t="shared" si="163"/>
        <v>8.0212468985006193</v>
      </c>
      <c r="T388" s="122">
        <f t="shared" si="163"/>
        <v>10.938878033626754</v>
      </c>
      <c r="U388" s="122">
        <f t="shared" si="163"/>
        <v>8.5273714096850632</v>
      </c>
      <c r="V388" s="122">
        <f t="shared" si="163"/>
        <v>5.297822229487398</v>
      </c>
      <c r="W388" s="122">
        <f t="shared" si="163"/>
        <v>1.8541223605670143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2.0547133714089161</v>
      </c>
      <c r="D389" s="98">
        <v>7.7262909267413509</v>
      </c>
      <c r="E389" s="98">
        <v>18.823895158896612</v>
      </c>
      <c r="F389" s="98">
        <v>3.1307743804777046</v>
      </c>
      <c r="G389" s="98">
        <v>8.3029811383715817</v>
      </c>
      <c r="H389" s="98">
        <v>14.10976986199266</v>
      </c>
      <c r="I389" s="98">
        <v>16.958531248182261</v>
      </c>
      <c r="J389" s="98">
        <v>6.31198085919298</v>
      </c>
      <c r="K389" s="98">
        <v>2.3082073832994139</v>
      </c>
      <c r="L389" s="98">
        <v>1.2491291640895414</v>
      </c>
      <c r="M389" s="98">
        <v>0.79442780187401929</v>
      </c>
      <c r="N389" s="98">
        <v>2.8759397162357252</v>
      </c>
      <c r="O389" s="98">
        <v>2.9223301848600207</v>
      </c>
      <c r="P389" s="98">
        <v>2.9906465475323207</v>
      </c>
      <c r="Q389" s="98">
        <v>3.2740486366269237</v>
      </c>
      <c r="R389" s="98">
        <v>5.2849734180725116</v>
      </c>
      <c r="S389" s="98">
        <v>8.0212468985006193</v>
      </c>
      <c r="T389" s="98">
        <v>10.938878033626754</v>
      </c>
      <c r="U389" s="98">
        <v>8.5273714096850632</v>
      </c>
      <c r="V389" s="98">
        <v>5.297822229487398</v>
      </c>
      <c r="W389" s="98">
        <v>1.8541223605670143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11.829383435412806</v>
      </c>
      <c r="D390" s="122">
        <v>23.565388220128295</v>
      </c>
      <c r="E390" s="122">
        <v>18.156192781812841</v>
      </c>
      <c r="F390" s="122">
        <v>14.988924132639522</v>
      </c>
      <c r="G390" s="122">
        <v>39.865045920068397</v>
      </c>
      <c r="H390" s="122">
        <v>46.672669148413163</v>
      </c>
      <c r="I390" s="122">
        <v>47.845910348048754</v>
      </c>
      <c r="J390" s="122">
        <v>12.737721841600827</v>
      </c>
      <c r="K390" s="122">
        <v>5.9229905267907776</v>
      </c>
      <c r="L390" s="122">
        <v>7.4868138240151403</v>
      </c>
      <c r="M390" s="122">
        <v>4.5626425934399979</v>
      </c>
      <c r="N390" s="122">
        <v>6.4529808979520791</v>
      </c>
      <c r="O390" s="122">
        <v>9.7785480401303833</v>
      </c>
      <c r="P390" s="122">
        <v>38.309208013891094</v>
      </c>
      <c r="Q390" s="122">
        <v>22.388166449426066</v>
      </c>
      <c r="R390" s="122">
        <v>19.805428676240563</v>
      </c>
      <c r="S390" s="122">
        <v>21.580680092740177</v>
      </c>
      <c r="T390" s="122">
        <v>20.439513447613589</v>
      </c>
      <c r="U390" s="122">
        <v>20.142275944720613</v>
      </c>
      <c r="V390" s="122">
        <v>18.19670338329745</v>
      </c>
      <c r="W390" s="122">
        <v>18.230484995197877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0.4632204913301628</v>
      </c>
      <c r="D391" s="98">
        <v>2.3305971242564922</v>
      </c>
      <c r="E391" s="98">
        <v>2.3218516160743388</v>
      </c>
      <c r="F391" s="98">
        <v>2.5842504459582432</v>
      </c>
      <c r="G391" s="98">
        <v>3.2264884993123384</v>
      </c>
      <c r="H391" s="98">
        <v>3.7749523270295837</v>
      </c>
      <c r="I391" s="98">
        <v>2.8591180796856941</v>
      </c>
      <c r="J391" s="98">
        <v>1.9395615613820762</v>
      </c>
      <c r="K391" s="98">
        <v>0.40838043520865908</v>
      </c>
      <c r="L391" s="98">
        <v>0.43051253714027282</v>
      </c>
      <c r="M391" s="98">
        <v>0.46315223750153917</v>
      </c>
      <c r="N391" s="98">
        <v>0.69020277647302619</v>
      </c>
      <c r="O391" s="98">
        <v>0.85494671295214231</v>
      </c>
      <c r="P391" s="98">
        <v>2.7104185655398174</v>
      </c>
      <c r="Q391" s="98">
        <v>1.806177136907877</v>
      </c>
      <c r="R391" s="98">
        <v>2.4658050905080349</v>
      </c>
      <c r="S391" s="98">
        <v>3.7460843825395425</v>
      </c>
      <c r="T391" s="98">
        <v>3.2455305112847932</v>
      </c>
      <c r="U391" s="98">
        <v>3.5459485854722979</v>
      </c>
      <c r="V391" s="98">
        <v>2.6319261487667984</v>
      </c>
      <c r="W391" s="98">
        <v>4.4082116222334431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8.62930741033489E-5</v>
      </c>
      <c r="D392" s="98">
        <v>7.6540957993778507E-4</v>
      </c>
      <c r="E392" s="98">
        <v>8.3428471987811548E-4</v>
      </c>
      <c r="F392" s="98">
        <v>4.772307513417612E-4</v>
      </c>
      <c r="G392" s="98">
        <v>3.0487093668102403E-3</v>
      </c>
      <c r="H392" s="98">
        <v>4.3626557005345653E-3</v>
      </c>
      <c r="I392" s="98">
        <v>6.8867502584378376E-3</v>
      </c>
      <c r="J392" s="98">
        <v>5.2232347723947603E-3</v>
      </c>
      <c r="K392" s="98">
        <v>1.3500984353184262E-3</v>
      </c>
      <c r="L392" s="98">
        <v>2.8777505115389814E-3</v>
      </c>
      <c r="M392" s="98">
        <v>1.0492055993670743E-3</v>
      </c>
      <c r="N392" s="98">
        <v>3.1020772563044498E-3</v>
      </c>
      <c r="O392" s="98">
        <v>4.2322405015377158E-3</v>
      </c>
      <c r="P392" s="98">
        <v>2.4110374061827377E-2</v>
      </c>
      <c r="Q392" s="98">
        <v>8.2428507129175231E-3</v>
      </c>
      <c r="R392" s="98">
        <v>9.4158539648697484E-3</v>
      </c>
      <c r="S392" s="98">
        <v>2.8077738078065462E-2</v>
      </c>
      <c r="T392" s="98">
        <v>6.9571487558071753E-3</v>
      </c>
      <c r="U392" s="98">
        <v>1.7119415971777689E-2</v>
      </c>
      <c r="V392" s="98">
        <v>1.6593435320299384E-2</v>
      </c>
      <c r="W392" s="98">
        <v>6.5886688184602929E-2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1.3486847527920816E-5</v>
      </c>
      <c r="D393" s="101">
        <v>1.4082023286552073E-4</v>
      </c>
      <c r="E393" s="101">
        <v>1.2857207912486348E-4</v>
      </c>
      <c r="F393" s="101">
        <v>9.194961828807903E-5</v>
      </c>
      <c r="G393" s="101">
        <v>5.0107077897671695E-4</v>
      </c>
      <c r="H393" s="101">
        <v>7.3023389998743164E-4</v>
      </c>
      <c r="I393" s="101">
        <v>1.1581577629108113E-3</v>
      </c>
      <c r="J393" s="101">
        <v>1.1081438917940058E-3</v>
      </c>
      <c r="K393" s="101">
        <v>2.4050660046065185E-4</v>
      </c>
      <c r="L393" s="101">
        <v>4.7480816476947797E-4</v>
      </c>
      <c r="M393" s="101">
        <v>2.042216872324275E-4</v>
      </c>
      <c r="N393" s="101">
        <v>4.6822711922646967E-4</v>
      </c>
      <c r="O393" s="101">
        <v>6.3256821887549099E-4</v>
      </c>
      <c r="P393" s="101">
        <v>5.3868135339338727E-3</v>
      </c>
      <c r="Q393" s="101">
        <v>1.3306033932118429E-3</v>
      </c>
      <c r="R393" s="101">
        <v>1.4595189651922943E-3</v>
      </c>
      <c r="S393" s="101">
        <v>4.6945914484012958E-3</v>
      </c>
      <c r="T393" s="101">
        <v>1.0509762948675049E-3</v>
      </c>
      <c r="U393" s="101">
        <v>2.9266862660124729E-3</v>
      </c>
      <c r="V393" s="101">
        <v>2.6274325924894727E-3</v>
      </c>
      <c r="W393" s="101">
        <v>1.2992007155708108E-2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7.2806226575428077E-5</v>
      </c>
      <c r="D394" s="104">
        <v>6.2458934707226431E-4</v>
      </c>
      <c r="E394" s="104">
        <v>7.0571264075325194E-4</v>
      </c>
      <c r="F394" s="104">
        <v>3.8528113305368218E-4</v>
      </c>
      <c r="G394" s="104">
        <v>2.5476385878335233E-3</v>
      </c>
      <c r="H394" s="104">
        <v>3.6324218005471336E-3</v>
      </c>
      <c r="I394" s="104">
        <v>5.7285924955270268E-3</v>
      </c>
      <c r="J394" s="104">
        <v>4.1150908806007547E-3</v>
      </c>
      <c r="K394" s="104">
        <v>1.1095918348577743E-3</v>
      </c>
      <c r="L394" s="104">
        <v>2.4029423467695037E-3</v>
      </c>
      <c r="M394" s="104">
        <v>8.4498391213464689E-4</v>
      </c>
      <c r="N394" s="104">
        <v>2.6338501370779801E-3</v>
      </c>
      <c r="O394" s="104">
        <v>3.5996722826622252E-3</v>
      </c>
      <c r="P394" s="104">
        <v>1.8723560527893503E-2</v>
      </c>
      <c r="Q394" s="104">
        <v>6.912247319705681E-3</v>
      </c>
      <c r="R394" s="104">
        <v>7.9563349996774543E-3</v>
      </c>
      <c r="S394" s="104">
        <v>2.3383146629664165E-2</v>
      </c>
      <c r="T394" s="104">
        <v>5.9061724609396704E-3</v>
      </c>
      <c r="U394" s="104">
        <v>1.4192729705765215E-2</v>
      </c>
      <c r="V394" s="104">
        <v>1.3966002727809911E-2</v>
      </c>
      <c r="W394" s="104">
        <v>5.2894681028894823E-2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4.7818515657023353</v>
      </c>
      <c r="D395" s="101">
        <v>6.5157268578358609</v>
      </c>
      <c r="E395" s="101">
        <v>6.0245650034974156</v>
      </c>
      <c r="F395" s="101">
        <v>5.720638388817548</v>
      </c>
      <c r="G395" s="101">
        <v>7.6656551464260776</v>
      </c>
      <c r="H395" s="101">
        <v>7.3379299647221341</v>
      </c>
      <c r="I395" s="101">
        <v>3.5665950304762317</v>
      </c>
      <c r="J395" s="101">
        <v>2.5250008263689985</v>
      </c>
      <c r="K395" s="101">
        <v>1.8422189910181679</v>
      </c>
      <c r="L395" s="101">
        <v>2.1523674203335847</v>
      </c>
      <c r="M395" s="101">
        <v>1.4711660906424882</v>
      </c>
      <c r="N395" s="101">
        <v>1.1480990378107723</v>
      </c>
      <c r="O395" s="101">
        <v>1.1762346946998898</v>
      </c>
      <c r="P395" s="101">
        <v>3.3274966877773129</v>
      </c>
      <c r="Q395" s="101">
        <v>3.2430321452623212</v>
      </c>
      <c r="R395" s="101">
        <v>5.108506919384288</v>
      </c>
      <c r="S395" s="101">
        <v>5.5857452241515855</v>
      </c>
      <c r="T395" s="101">
        <v>5.1429802407843219</v>
      </c>
      <c r="U395" s="101">
        <v>3.9670322298164269</v>
      </c>
      <c r="V395" s="101">
        <v>3.228707049400902</v>
      </c>
      <c r="W395" s="101">
        <v>2.9201369725099009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1.539050405650599E-3</v>
      </c>
      <c r="D396" s="104">
        <v>1.4168367730527985E-3</v>
      </c>
      <c r="E396" s="104">
        <v>2.4923190369753687E-3</v>
      </c>
      <c r="F396" s="104">
        <v>2.7080627031769366E-3</v>
      </c>
      <c r="G396" s="104">
        <v>7.1010946858118314E-3</v>
      </c>
      <c r="H396" s="104">
        <v>6.0483966103888663E-3</v>
      </c>
      <c r="I396" s="104">
        <v>1.1965709249147818E-2</v>
      </c>
      <c r="J396" s="104">
        <v>7.0312103624090164E-3</v>
      </c>
      <c r="K396" s="104">
        <v>4.1565046920823776E-3</v>
      </c>
      <c r="L396" s="104">
        <v>9.0316520451904688E-3</v>
      </c>
      <c r="M396" s="104">
        <v>2.6043174817021123E-3</v>
      </c>
      <c r="N396" s="104">
        <v>4.151951624057456E-3</v>
      </c>
      <c r="O396" s="104">
        <v>5.6564625617178867E-3</v>
      </c>
      <c r="P396" s="104">
        <v>1.2227886709367995E-2</v>
      </c>
      <c r="Q396" s="104">
        <v>1.7949737618255225E-2</v>
      </c>
      <c r="R396" s="104">
        <v>2.3370628515825113E-2</v>
      </c>
      <c r="S396" s="104">
        <v>2.6739055468181214E-2</v>
      </c>
      <c r="T396" s="104">
        <v>2.4312959075844194E-2</v>
      </c>
      <c r="U396" s="104">
        <v>1.6381714010089352E-2</v>
      </c>
      <c r="V396" s="104">
        <v>2.5129768610647404E-2</v>
      </c>
      <c r="W396" s="104">
        <v>4.210022893363026E-2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2.4071269553596129E-4</v>
      </c>
      <c r="D397" s="98">
        <v>2.605780029819255E-4</v>
      </c>
      <c r="E397" s="98">
        <v>3.8396464226680212E-4</v>
      </c>
      <c r="F397" s="98">
        <v>5.2240461133479243E-4</v>
      </c>
      <c r="G397" s="98">
        <v>1.1683913176951421E-3</v>
      </c>
      <c r="H397" s="98">
        <v>1.0107719077674425E-3</v>
      </c>
      <c r="I397" s="98">
        <v>2.0101874852325062E-3</v>
      </c>
      <c r="J397" s="98">
        <v>1.4888117870417346E-3</v>
      </c>
      <c r="K397" s="98">
        <v>7.4053168638779881E-4</v>
      </c>
      <c r="L397" s="98">
        <v>1.4912998871196208E-3</v>
      </c>
      <c r="M397" s="98">
        <v>5.0754497340892006E-4</v>
      </c>
      <c r="N397" s="98">
        <v>6.2695193948820451E-4</v>
      </c>
      <c r="O397" s="98">
        <v>8.4623880957593745E-4</v>
      </c>
      <c r="P397" s="98">
        <v>2.7170573580063704E-3</v>
      </c>
      <c r="Q397" s="98">
        <v>2.8878948748967247E-3</v>
      </c>
      <c r="R397" s="98">
        <v>3.6346187627468557E-3</v>
      </c>
      <c r="S397" s="98">
        <v>4.4475488412580189E-3</v>
      </c>
      <c r="T397" s="98">
        <v>3.6853490672898539E-3</v>
      </c>
      <c r="U397" s="98">
        <v>2.8026705888783057E-3</v>
      </c>
      <c r="V397" s="98">
        <v>4.000322296860064E-3</v>
      </c>
      <c r="W397" s="98">
        <v>8.2577125270556252E-3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1.2983377101146378E-3</v>
      </c>
      <c r="D398" s="98">
        <v>1.156258770070873E-3</v>
      </c>
      <c r="E398" s="98">
        <v>2.1083543947085668E-3</v>
      </c>
      <c r="F398" s="98">
        <v>2.1856580918421442E-3</v>
      </c>
      <c r="G398" s="98">
        <v>5.9327033681166891E-3</v>
      </c>
      <c r="H398" s="98">
        <v>5.0376247026214238E-3</v>
      </c>
      <c r="I398" s="98">
        <v>9.9555217639153114E-3</v>
      </c>
      <c r="J398" s="98">
        <v>5.5423985753672821E-3</v>
      </c>
      <c r="K398" s="98">
        <v>3.4159730056945786E-3</v>
      </c>
      <c r="L398" s="98">
        <v>7.5403521580708474E-3</v>
      </c>
      <c r="M398" s="98">
        <v>2.096772508293192E-3</v>
      </c>
      <c r="N398" s="98">
        <v>3.5249996845692511E-3</v>
      </c>
      <c r="O398" s="98">
        <v>4.8102237521419492E-3</v>
      </c>
      <c r="P398" s="98">
        <v>9.510829351361624E-3</v>
      </c>
      <c r="Q398" s="98">
        <v>1.5061842743358499E-2</v>
      </c>
      <c r="R398" s="98">
        <v>1.9736009753078258E-2</v>
      </c>
      <c r="S398" s="98">
        <v>2.2291506626923193E-2</v>
      </c>
      <c r="T398" s="98">
        <v>2.0627610008554339E-2</v>
      </c>
      <c r="U398" s="98">
        <v>1.3579043421211046E-2</v>
      </c>
      <c r="V398" s="98">
        <v>2.112944631378734E-2</v>
      </c>
      <c r="W398" s="98">
        <v>3.3842516406574638E-2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6.4005330271348218</v>
      </c>
      <c r="D399" s="101">
        <v>14.292220618192751</v>
      </c>
      <c r="E399" s="101">
        <v>9.4666608635642344</v>
      </c>
      <c r="F399" s="101">
        <v>6.4690245103179898</v>
      </c>
      <c r="G399" s="101">
        <v>26.43227188689972</v>
      </c>
      <c r="H399" s="101">
        <v>33.161716071346127</v>
      </c>
      <c r="I399" s="101">
        <v>35.027496306070987</v>
      </c>
      <c r="J399" s="101">
        <v>5.5988710299601223</v>
      </c>
      <c r="K399" s="101">
        <v>2.6456181278533859</v>
      </c>
      <c r="L399" s="101">
        <v>2.5690748369550671</v>
      </c>
      <c r="M399" s="101">
        <v>2.3596069003389517</v>
      </c>
      <c r="N399" s="101">
        <v>3.576026349338298</v>
      </c>
      <c r="O399" s="101">
        <v>5.5605273270553903</v>
      </c>
      <c r="P399" s="101">
        <v>19.764424418254386</v>
      </c>
      <c r="Q399" s="101">
        <v>13.225870025148291</v>
      </c>
      <c r="R399" s="101">
        <v>7.1138926153559359</v>
      </c>
      <c r="S399" s="101">
        <v>7.0525524765275165</v>
      </c>
      <c r="T399" s="101">
        <v>8.0007935397155361</v>
      </c>
      <c r="U399" s="101">
        <v>8.362529119449114</v>
      </c>
      <c r="V399" s="101">
        <v>7.0302248813998567</v>
      </c>
      <c r="W399" s="101">
        <v>3.040533142042138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0.18215300776573232</v>
      </c>
      <c r="D400" s="104">
        <v>0.42466137349020039</v>
      </c>
      <c r="E400" s="104">
        <v>0.3397886949199978</v>
      </c>
      <c r="F400" s="104">
        <v>0.21182549409122156</v>
      </c>
      <c r="G400" s="104">
        <v>2.5304805833776358</v>
      </c>
      <c r="H400" s="104">
        <v>2.3876597330044009</v>
      </c>
      <c r="I400" s="104">
        <v>6.3738484723082536</v>
      </c>
      <c r="J400" s="104">
        <v>2.6620339787548279</v>
      </c>
      <c r="K400" s="104">
        <v>1.0212663695831636</v>
      </c>
      <c r="L400" s="104">
        <v>2.3229496270294852</v>
      </c>
      <c r="M400" s="104">
        <v>0.26506384187595011</v>
      </c>
      <c r="N400" s="104">
        <v>1.0313987054496212</v>
      </c>
      <c r="O400" s="104">
        <v>2.1769506023597045</v>
      </c>
      <c r="P400" s="104">
        <v>12.470530081548386</v>
      </c>
      <c r="Q400" s="104">
        <v>4.0868945537764043</v>
      </c>
      <c r="R400" s="104">
        <v>5.0844375685116114</v>
      </c>
      <c r="S400" s="104">
        <v>5.1414812159752863</v>
      </c>
      <c r="T400" s="104">
        <v>4.0189390479972849</v>
      </c>
      <c r="U400" s="104">
        <v>4.2332648800009061</v>
      </c>
      <c r="V400" s="104">
        <v>5.2641220997989473</v>
      </c>
      <c r="W400" s="104">
        <v>7.7536163412941619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2.8473485274430558E-2</v>
      </c>
      <c r="D401" s="98">
        <v>7.8130643195710156E-2</v>
      </c>
      <c r="E401" s="98">
        <v>5.2312883134278829E-2</v>
      </c>
      <c r="F401" s="98">
        <v>4.0844609430253566E-2</v>
      </c>
      <c r="G401" s="98">
        <v>0.41595902559236003</v>
      </c>
      <c r="H401" s="98">
        <v>0.39873818558882584</v>
      </c>
      <c r="I401" s="98">
        <v>1.0715255348532404</v>
      </c>
      <c r="J401" s="98">
        <v>0.56610563488666343</v>
      </c>
      <c r="K401" s="98">
        <v>0.18219176351442598</v>
      </c>
      <c r="L401" s="98">
        <v>0.38281089157177761</v>
      </c>
      <c r="M401" s="98">
        <v>5.1654552192474931E-2</v>
      </c>
      <c r="N401" s="98">
        <v>0.15489107476982375</v>
      </c>
      <c r="O401" s="98">
        <v>0.3217512108923884</v>
      </c>
      <c r="P401" s="98">
        <v>2.8010494339400611</v>
      </c>
      <c r="Q401" s="98">
        <v>0.65799838771612085</v>
      </c>
      <c r="R401" s="98">
        <v>0.78818480488354692</v>
      </c>
      <c r="S401" s="98">
        <v>0.85439128034351808</v>
      </c>
      <c r="T401" s="98">
        <v>0.6029778974389105</v>
      </c>
      <c r="U401" s="98">
        <v>0.72552769562259578</v>
      </c>
      <c r="V401" s="98">
        <v>0.83394556034117506</v>
      </c>
      <c r="W401" s="98">
        <v>1.5307828696978425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0.15367952249130176</v>
      </c>
      <c r="D402" s="98">
        <v>0.34653073029449022</v>
      </c>
      <c r="E402" s="98">
        <v>0.28747581178571896</v>
      </c>
      <c r="F402" s="98">
        <v>0.170980884660968</v>
      </c>
      <c r="G402" s="98">
        <v>2.1145215577852756</v>
      </c>
      <c r="H402" s="98">
        <v>1.988921547415575</v>
      </c>
      <c r="I402" s="98">
        <v>5.3023229374550134</v>
      </c>
      <c r="J402" s="98">
        <v>2.0959283438681644</v>
      </c>
      <c r="K402" s="98">
        <v>0.83907460606873774</v>
      </c>
      <c r="L402" s="98">
        <v>1.9401387354577075</v>
      </c>
      <c r="M402" s="98">
        <v>0.21340928968347517</v>
      </c>
      <c r="N402" s="98">
        <v>0.87650763067979742</v>
      </c>
      <c r="O402" s="98">
        <v>1.8551993914673159</v>
      </c>
      <c r="P402" s="98">
        <v>9.6694806476083244</v>
      </c>
      <c r="Q402" s="98">
        <v>3.4288961660602832</v>
      </c>
      <c r="R402" s="98">
        <v>4.2962527636280647</v>
      </c>
      <c r="S402" s="98">
        <v>4.2870899356317684</v>
      </c>
      <c r="T402" s="98">
        <v>3.4159611505583745</v>
      </c>
      <c r="U402" s="98">
        <v>3.5077371843783101</v>
      </c>
      <c r="V402" s="98">
        <v>4.4301765394577721</v>
      </c>
      <c r="W402" s="98">
        <v>6.2228334715963189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6.406583628501739</v>
      </c>
      <c r="D403" s="122">
        <v>12.483386825616613</v>
      </c>
      <c r="E403" s="122">
        <v>9.4294429129384021</v>
      </c>
      <c r="F403" s="122">
        <v>8.3506309407544208</v>
      </c>
      <c r="G403" s="122">
        <v>20.065637048421284</v>
      </c>
      <c r="H403" s="122">
        <v>24.653314833516333</v>
      </c>
      <c r="I403" s="122">
        <v>24.858634141001303</v>
      </c>
      <c r="J403" s="122">
        <v>6.2688415126684287</v>
      </c>
      <c r="K403" s="122">
        <v>2.8963371602192343</v>
      </c>
      <c r="L403" s="122">
        <v>3.2841823054202308</v>
      </c>
      <c r="M403" s="122">
        <v>1.835612248057461</v>
      </c>
      <c r="N403" s="122">
        <v>2.4208147878085295</v>
      </c>
      <c r="O403" s="122">
        <v>4.1333747441423956</v>
      </c>
      <c r="P403" s="122">
        <v>14.664763925961198</v>
      </c>
      <c r="Q403" s="122">
        <v>9.1204734046888767</v>
      </c>
      <c r="R403" s="122">
        <v>8.0788435048378204</v>
      </c>
      <c r="S403" s="122">
        <v>9.8773734832592801</v>
      </c>
      <c r="T403" s="122">
        <v>9.5199583530876346</v>
      </c>
      <c r="U403" s="122">
        <v>9.4608883336578025</v>
      </c>
      <c r="V403" s="122">
        <v>9.1256099889987095</v>
      </c>
      <c r="W403" s="122">
        <v>9.6895668672054356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0.14120847009076723</v>
      </c>
      <c r="D404" s="98">
        <v>0.39566582805064482</v>
      </c>
      <c r="E404" s="98">
        <v>0.34340852317448867</v>
      </c>
      <c r="F404" s="98">
        <v>0.44048715712277331</v>
      </c>
      <c r="G404" s="98">
        <v>0.78571301872821186</v>
      </c>
      <c r="H404" s="98">
        <v>1.0366133098622101</v>
      </c>
      <c r="I404" s="98">
        <v>1.2894365749138257</v>
      </c>
      <c r="J404" s="98">
        <v>0.54228730975796824</v>
      </c>
      <c r="K404" s="98">
        <v>9.4259448858598605E-2</v>
      </c>
      <c r="L404" s="98">
        <v>8.0904381408943099E-2</v>
      </c>
      <c r="M404" s="98">
        <v>6.0808702989269353E-2</v>
      </c>
      <c r="N404" s="98">
        <v>0.13877110564772549</v>
      </c>
      <c r="O404" s="98">
        <v>0.24361525403886569</v>
      </c>
      <c r="P404" s="98">
        <v>0.9993336600933922</v>
      </c>
      <c r="Q404" s="98">
        <v>0.61372947300048297</v>
      </c>
      <c r="R404" s="98">
        <v>0.52259082198711693</v>
      </c>
      <c r="S404" s="98">
        <v>0.39981226504032336</v>
      </c>
      <c r="T404" s="98">
        <v>0.34886056561396522</v>
      </c>
      <c r="U404" s="98">
        <v>0.3518063636427039</v>
      </c>
      <c r="V404" s="98">
        <v>0.37781132499283587</v>
      </c>
      <c r="W404" s="98">
        <v>0.46306781289441606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1.9859803610306739</v>
      </c>
      <c r="D405" s="98">
        <v>4.3490423993504885</v>
      </c>
      <c r="E405" s="98">
        <v>4.199976067357448</v>
      </c>
      <c r="F405" s="98">
        <v>3.1872163296818594</v>
      </c>
      <c r="G405" s="98">
        <v>6.0052481321270852</v>
      </c>
      <c r="H405" s="98">
        <v>6.4927168459872417</v>
      </c>
      <c r="I405" s="98">
        <v>6.2945764736268917</v>
      </c>
      <c r="J405" s="98">
        <v>3.3123731628216699</v>
      </c>
      <c r="K405" s="98">
        <v>1.1354571428640576</v>
      </c>
      <c r="L405" s="98">
        <v>1.2316923584054129</v>
      </c>
      <c r="M405" s="98">
        <v>0.64851139101487143</v>
      </c>
      <c r="N405" s="98">
        <v>0.89254470413589859</v>
      </c>
      <c r="O405" s="98">
        <v>1.1724032077819699</v>
      </c>
      <c r="P405" s="98">
        <v>5.3975232263566779</v>
      </c>
      <c r="Q405" s="98">
        <v>2.5639157334961662</v>
      </c>
      <c r="R405" s="98">
        <v>2.9268797474346098</v>
      </c>
      <c r="S405" s="98">
        <v>2.4998668592761182</v>
      </c>
      <c r="T405" s="98">
        <v>2.9829021924877099</v>
      </c>
      <c r="U405" s="98">
        <v>2.7048273060403702</v>
      </c>
      <c r="V405" s="98">
        <v>2.7179245810784636</v>
      </c>
      <c r="W405" s="98">
        <v>2.7574050597138595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4.2793947973802977</v>
      </c>
      <c r="D406" s="33">
        <v>7.73867859821548</v>
      </c>
      <c r="E406" s="33">
        <v>4.8860583224064653</v>
      </c>
      <c r="F406" s="33">
        <v>4.7229274539497883</v>
      </c>
      <c r="G406" s="33">
        <v>13.274675897565986</v>
      </c>
      <c r="H406" s="33">
        <v>17.123984677666883</v>
      </c>
      <c r="I406" s="33">
        <v>17.274621092460588</v>
      </c>
      <c r="J406" s="33">
        <v>2.4141810400887911</v>
      </c>
      <c r="K406" s="33">
        <v>1.6666205684965782</v>
      </c>
      <c r="L406" s="33">
        <v>1.9715855656058745</v>
      </c>
      <c r="M406" s="33">
        <v>1.1262921540533202</v>
      </c>
      <c r="N406" s="33">
        <v>1.3894989780249054</v>
      </c>
      <c r="O406" s="33">
        <v>2.7173562823215596</v>
      </c>
      <c r="P406" s="33">
        <v>8.2679070395111278</v>
      </c>
      <c r="Q406" s="33">
        <v>5.9428281981922275</v>
      </c>
      <c r="R406" s="33">
        <v>4.6293729354160948</v>
      </c>
      <c r="S406" s="33">
        <v>6.9776943589428386</v>
      </c>
      <c r="T406" s="33">
        <v>6.1881955949859595</v>
      </c>
      <c r="U406" s="33">
        <v>6.4042546639747293</v>
      </c>
      <c r="V406" s="33">
        <v>6.0298740829274102</v>
      </c>
      <c r="W406" s="33">
        <v>6.4690939945971602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0.60167065618621307</v>
      </c>
      <c r="D408" s="119">
        <f t="shared" si="164"/>
        <v>0.61885030178890776</v>
      </c>
      <c r="E408" s="119">
        <f t="shared" si="164"/>
        <v>0.65602875072782973</v>
      </c>
      <c r="F408" s="119">
        <f t="shared" si="164"/>
        <v>0.63289312423661137</v>
      </c>
      <c r="G408" s="119">
        <f t="shared" si="164"/>
        <v>0.63742175399104273</v>
      </c>
      <c r="H408" s="119">
        <f t="shared" si="164"/>
        <v>0.65620703564221239</v>
      </c>
      <c r="I408" s="119">
        <f t="shared" si="164"/>
        <v>0.66740139113039521</v>
      </c>
      <c r="J408" s="119">
        <f t="shared" si="164"/>
        <v>0.67969029569283168</v>
      </c>
      <c r="K408" s="119">
        <f t="shared" si="164"/>
        <v>0.68483966891707371</v>
      </c>
      <c r="L408" s="119">
        <f t="shared" si="164"/>
        <v>0.68669612884172548</v>
      </c>
      <c r="M408" s="119">
        <f t="shared" si="164"/>
        <v>0.6973787848662113</v>
      </c>
      <c r="N408" s="119">
        <f t="shared" si="164"/>
        <v>0.72573016866564255</v>
      </c>
      <c r="O408" s="119">
        <f t="shared" si="164"/>
        <v>0.72500124250045572</v>
      </c>
      <c r="P408" s="119">
        <f t="shared" si="164"/>
        <v>0.71915255318142868</v>
      </c>
      <c r="Q408" s="119">
        <f t="shared" si="164"/>
        <v>0.72971210764123451</v>
      </c>
      <c r="R408" s="119">
        <f t="shared" ref="R408:V408" si="165">IF(R384=0,"",R384/R360)</f>
        <v>0.75513022078380576</v>
      </c>
      <c r="S408" s="119">
        <f t="shared" si="165"/>
        <v>0.77900472595718717</v>
      </c>
      <c r="T408" s="119">
        <f t="shared" si="165"/>
        <v>0.80946387702093969</v>
      </c>
      <c r="U408" s="119">
        <f t="shared" si="165"/>
        <v>0.81281343178889076</v>
      </c>
      <c r="V408" s="119">
        <f t="shared" si="165"/>
        <v>0.81184602505969916</v>
      </c>
      <c r="W408" s="119">
        <f t="shared" ref="W408" si="166">IF(W384=0,"",W384/W360)</f>
        <v>0.80126589066815246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0.56275697851578999</v>
      </c>
      <c r="D409" s="124">
        <f t="shared" si="167"/>
        <v>0.57400034434754543</v>
      </c>
      <c r="E409" s="124">
        <f t="shared" si="167"/>
        <v>0.58514665144840972</v>
      </c>
      <c r="F409" s="124">
        <f t="shared" si="167"/>
        <v>0.5967433848402397</v>
      </c>
      <c r="G409" s="124">
        <f t="shared" si="167"/>
        <v>0.60826735645728192</v>
      </c>
      <c r="H409" s="124">
        <f t="shared" si="167"/>
        <v>0.61982612845134433</v>
      </c>
      <c r="I409" s="124">
        <f t="shared" si="167"/>
        <v>0.63144961432577429</v>
      </c>
      <c r="J409" s="124">
        <f t="shared" si="167"/>
        <v>0.64305525795132967</v>
      </c>
      <c r="K409" s="124">
        <f t="shared" si="167"/>
        <v>0.65469449656123602</v>
      </c>
      <c r="L409" s="124">
        <f t="shared" si="167"/>
        <v>0.66633305405862464</v>
      </c>
      <c r="M409" s="124">
        <f t="shared" si="167"/>
        <v>0.6769945224757139</v>
      </c>
      <c r="N409" s="124">
        <f t="shared" si="167"/>
        <v>0.68618449832219575</v>
      </c>
      <c r="O409" s="124">
        <f t="shared" si="167"/>
        <v>0.6939805005639621</v>
      </c>
      <c r="P409" s="124">
        <f t="shared" si="167"/>
        <v>0.7007527879741271</v>
      </c>
      <c r="Q409" s="124">
        <f t="shared" si="167"/>
        <v>0.70860131733977172</v>
      </c>
      <c r="R409" s="124">
        <f t="shared" ref="R409:V409" si="168">IF(R385=0,"",R385/R361)</f>
        <v>0.72041371377778884</v>
      </c>
      <c r="S409" s="124">
        <f t="shared" si="168"/>
        <v>0.73364402301007126</v>
      </c>
      <c r="T409" s="124">
        <f t="shared" si="168"/>
        <v>0.74693289283723074</v>
      </c>
      <c r="U409" s="124">
        <f t="shared" si="168"/>
        <v>0.75919461259412901</v>
      </c>
      <c r="V409" s="124">
        <f t="shared" si="168"/>
        <v>0.76945647792422245</v>
      </c>
      <c r="W409" s="124">
        <f t="shared" ref="W409" si="169">IF(W385=0,"",W385/W361)</f>
        <v>0.77767052787820068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0.56029660704244977</v>
      </c>
      <c r="D410" s="111">
        <f t="shared" si="170"/>
        <v>0.571584975192999</v>
      </c>
      <c r="E410" s="111">
        <f t="shared" si="170"/>
        <v>0.58298065594715454</v>
      </c>
      <c r="F410" s="111">
        <f t="shared" si="170"/>
        <v>0.59447269464900054</v>
      </c>
      <c r="G410" s="111">
        <f t="shared" si="170"/>
        <v>0.60605020173712387</v>
      </c>
      <c r="H410" s="111">
        <f t="shared" si="170"/>
        <v>0.61770020314570873</v>
      </c>
      <c r="I410" s="111">
        <f t="shared" si="170"/>
        <v>0.62940563889845258</v>
      </c>
      <c r="J410" s="111">
        <f t="shared" si="170"/>
        <v>0.64112972506360189</v>
      </c>
      <c r="K410" s="111">
        <f t="shared" si="170"/>
        <v>0.65282380272335161</v>
      </c>
      <c r="L410" s="111">
        <f t="shared" si="170"/>
        <v>0.66444468421466796</v>
      </c>
      <c r="M410" s="111">
        <f t="shared" si="170"/>
        <v>0.67514705560088484</v>
      </c>
      <c r="N410" s="111">
        <f t="shared" si="170"/>
        <v>0.68447713296458468</v>
      </c>
      <c r="O410" s="111">
        <f t="shared" si="170"/>
        <v>0.69218942742640754</v>
      </c>
      <c r="P410" s="111">
        <f t="shared" si="170"/>
        <v>0.69894469034159179</v>
      </c>
      <c r="Q410" s="111">
        <f t="shared" si="170"/>
        <v>0.70698697920600917</v>
      </c>
      <c r="R410" s="111">
        <f t="shared" ref="R410:V410" si="171">IF(R386=0,"",R386/R362)</f>
        <v>0.71884508018251703</v>
      </c>
      <c r="S410" s="111">
        <f t="shared" si="171"/>
        <v>0.73213529799640664</v>
      </c>
      <c r="T410" s="111">
        <f t="shared" si="171"/>
        <v>0.74548998079435935</v>
      </c>
      <c r="U410" s="111">
        <f t="shared" si="171"/>
        <v>0.75779143887797118</v>
      </c>
      <c r="V410" s="111">
        <f t="shared" si="171"/>
        <v>0.76810284789116934</v>
      </c>
      <c r="W410" s="111">
        <f t="shared" ref="W410" si="172">IF(W386=0,"",W386/W362)</f>
        <v>0.77639694875592802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2.3024124972365234</v>
      </c>
      <c r="D412" s="124">
        <f t="shared" si="176"/>
        <v>2.3787747391172722</v>
      </c>
      <c r="E412" s="124">
        <f t="shared" si="176"/>
        <v>2.4559432611178993</v>
      </c>
      <c r="F412" s="124">
        <f t="shared" si="176"/>
        <v>2.5331946598946562</v>
      </c>
      <c r="G412" s="124">
        <f t="shared" si="176"/>
        <v>2.6111801381342632</v>
      </c>
      <c r="H412" s="124">
        <f t="shared" si="176"/>
        <v>2.6898157649043779</v>
      </c>
      <c r="I412" s="124">
        <f t="shared" si="176"/>
        <v>2.7692575977758453</v>
      </c>
      <c r="J412" s="124">
        <f t="shared" si="176"/>
        <v>2.8501547656521535</v>
      </c>
      <c r="K412" s="124">
        <f t="shared" si="176"/>
        <v>2.9330530699776549</v>
      </c>
      <c r="L412" s="124">
        <f t="shared" si="176"/>
        <v>3.018087456963455</v>
      </c>
      <c r="M412" s="124">
        <f t="shared" si="176"/>
        <v>3.1196530195284069</v>
      </c>
      <c r="N412" s="124">
        <f t="shared" si="176"/>
        <v>3.2424606963943838</v>
      </c>
      <c r="O412" s="124">
        <f t="shared" si="176"/>
        <v>3.3891149197225214</v>
      </c>
      <c r="P412" s="124">
        <f t="shared" si="176"/>
        <v>3.5481582670030907</v>
      </c>
      <c r="Q412" s="124">
        <f t="shared" si="176"/>
        <v>3.6848375091445051</v>
      </c>
      <c r="R412" s="124">
        <f t="shared" ref="R412:V412" si="177">IF(R388=0,"",R388/R364)</f>
        <v>3.7705843547238675</v>
      </c>
      <c r="S412" s="124">
        <f t="shared" si="177"/>
        <v>3.8388346336861203</v>
      </c>
      <c r="T412" s="124">
        <f t="shared" si="177"/>
        <v>3.8958603398526326</v>
      </c>
      <c r="U412" s="124">
        <f t="shared" si="177"/>
        <v>3.9477749294146571</v>
      </c>
      <c r="V412" s="124">
        <f t="shared" si="177"/>
        <v>4.0007075325430037</v>
      </c>
      <c r="W412" s="124">
        <f t="shared" ref="W412" si="178">IF(W388=0,"",W388/W364)</f>
        <v>4.0525292903981009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2.3024124972365234</v>
      </c>
      <c r="D413" s="111">
        <f t="shared" si="179"/>
        <v>2.3787747391172722</v>
      </c>
      <c r="E413" s="111">
        <f t="shared" si="179"/>
        <v>2.4559432611178993</v>
      </c>
      <c r="F413" s="111">
        <f t="shared" si="179"/>
        <v>2.5331946598946562</v>
      </c>
      <c r="G413" s="111">
        <f t="shared" si="179"/>
        <v>2.6111801381342632</v>
      </c>
      <c r="H413" s="111">
        <f t="shared" si="179"/>
        <v>2.6898157649043779</v>
      </c>
      <c r="I413" s="111">
        <f t="shared" si="179"/>
        <v>2.7692575977758453</v>
      </c>
      <c r="J413" s="111">
        <f t="shared" si="179"/>
        <v>2.8501547656521535</v>
      </c>
      <c r="K413" s="111">
        <f t="shared" si="179"/>
        <v>2.9330530699776549</v>
      </c>
      <c r="L413" s="111">
        <f t="shared" si="179"/>
        <v>3.018087456963455</v>
      </c>
      <c r="M413" s="111">
        <f t="shared" si="179"/>
        <v>3.1196530195284069</v>
      </c>
      <c r="N413" s="111">
        <f t="shared" si="179"/>
        <v>3.2424606963943838</v>
      </c>
      <c r="O413" s="111">
        <f t="shared" si="179"/>
        <v>3.3891149197225214</v>
      </c>
      <c r="P413" s="111">
        <f t="shared" si="179"/>
        <v>3.5481582670030907</v>
      </c>
      <c r="Q413" s="111">
        <f t="shared" si="179"/>
        <v>3.6848375091445051</v>
      </c>
      <c r="R413" s="111">
        <f t="shared" ref="R413:V413" si="180">IF(R389=0,"",R389/R365)</f>
        <v>3.7705843547238675</v>
      </c>
      <c r="S413" s="111">
        <f t="shared" si="180"/>
        <v>3.8388346336861203</v>
      </c>
      <c r="T413" s="111">
        <f t="shared" si="180"/>
        <v>3.8958603398526326</v>
      </c>
      <c r="U413" s="111">
        <f t="shared" si="180"/>
        <v>3.9477749294146571</v>
      </c>
      <c r="V413" s="111">
        <f t="shared" si="180"/>
        <v>4.0007075325430037</v>
      </c>
      <c r="W413" s="111">
        <f t="shared" ref="W413" si="181">IF(W389=0,"",W389/W365)</f>
        <v>4.0525292903981009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0.6230501783849659</v>
      </c>
      <c r="D414" s="124">
        <f t="shared" si="182"/>
        <v>0.63224322872771166</v>
      </c>
      <c r="E414" s="124">
        <f t="shared" si="182"/>
        <v>0.63044005698311534</v>
      </c>
      <c r="F414" s="124">
        <f t="shared" si="182"/>
        <v>0.62840943005161998</v>
      </c>
      <c r="G414" s="124">
        <f t="shared" si="182"/>
        <v>0.65554049908644296</v>
      </c>
      <c r="H414" s="124">
        <f t="shared" si="182"/>
        <v>0.65859994963688584</v>
      </c>
      <c r="I414" s="124">
        <f t="shared" si="182"/>
        <v>0.68310980119097542</v>
      </c>
      <c r="J414" s="124">
        <f t="shared" si="182"/>
        <v>0.69211131517804125</v>
      </c>
      <c r="K414" s="124">
        <f t="shared" si="182"/>
        <v>0.67879188066746354</v>
      </c>
      <c r="L414" s="124">
        <f t="shared" si="182"/>
        <v>0.71225792851767922</v>
      </c>
      <c r="M414" s="124">
        <f t="shared" si="182"/>
        <v>0.66935338919346432</v>
      </c>
      <c r="N414" s="124">
        <f t="shared" si="182"/>
        <v>0.70832785449061775</v>
      </c>
      <c r="O414" s="124">
        <f t="shared" si="182"/>
        <v>0.73487642780295004</v>
      </c>
      <c r="P414" s="124">
        <f t="shared" si="182"/>
        <v>0.76395339059018463</v>
      </c>
      <c r="Q414" s="124">
        <f t="shared" si="182"/>
        <v>0.75426045714543311</v>
      </c>
      <c r="R414" s="124">
        <f t="shared" ref="R414:V414" si="183">IF(R390=0,"",R390/R366)</f>
        <v>0.782473156945663</v>
      </c>
      <c r="S414" s="124">
        <f t="shared" si="183"/>
        <v>0.79353605970775565</v>
      </c>
      <c r="T414" s="124">
        <f t="shared" si="183"/>
        <v>0.79637558430626876</v>
      </c>
      <c r="U414" s="124">
        <f t="shared" si="183"/>
        <v>0.80797052384388279</v>
      </c>
      <c r="V414" s="124">
        <f t="shared" si="183"/>
        <v>0.8273956283722198</v>
      </c>
      <c r="W414" s="124">
        <f t="shared" ref="W414" si="184">IF(W390=0,"",W390/W366)</f>
        <v>0.86350204278592224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0.59901332135878593</v>
      </c>
      <c r="D415" s="111">
        <f t="shared" si="185"/>
        <v>0.61253272426761329</v>
      </c>
      <c r="E415" s="111">
        <f t="shared" si="185"/>
        <v>0.62618064905896609</v>
      </c>
      <c r="F415" s="111">
        <f t="shared" si="185"/>
        <v>0.63994397599710606</v>
      </c>
      <c r="G415" s="111">
        <f t="shared" si="185"/>
        <v>0.65380966330608414</v>
      </c>
      <c r="H415" s="111">
        <f t="shared" si="185"/>
        <v>0.66776217272378957</v>
      </c>
      <c r="I415" s="111">
        <f t="shared" si="185"/>
        <v>0.68178107253766895</v>
      </c>
      <c r="J415" s="111">
        <f t="shared" si="185"/>
        <v>0.69582230883423246</v>
      </c>
      <c r="K415" s="111">
        <f t="shared" si="185"/>
        <v>0.70982760573993098</v>
      </c>
      <c r="L415" s="111">
        <f t="shared" si="185"/>
        <v>0.72374523997559304</v>
      </c>
      <c r="M415" s="111">
        <f t="shared" si="185"/>
        <v>0.7365628296325295</v>
      </c>
      <c r="N415" s="111">
        <f t="shared" si="185"/>
        <v>0.74773690487247024</v>
      </c>
      <c r="O415" s="111">
        <f t="shared" si="185"/>
        <v>0.75697345835746865</v>
      </c>
      <c r="P415" s="111">
        <f t="shared" si="185"/>
        <v>0.76506383243877396</v>
      </c>
      <c r="Q415" s="111">
        <f t="shared" si="185"/>
        <v>0.77469560046911989</v>
      </c>
      <c r="R415" s="111">
        <f t="shared" ref="R415:V415" si="186">IF(R391=0,"",R391/R367)</f>
        <v>0.78889733828426789</v>
      </c>
      <c r="S415" s="111">
        <f t="shared" si="186"/>
        <v>0.80481423672129371</v>
      </c>
      <c r="T415" s="111">
        <f t="shared" si="186"/>
        <v>0.82080834101140965</v>
      </c>
      <c r="U415" s="111">
        <f t="shared" si="186"/>
        <v>0.83554106109817516</v>
      </c>
      <c r="V415" s="111">
        <f t="shared" si="186"/>
        <v>0.84789041852060798</v>
      </c>
      <c r="W415" s="111">
        <f t="shared" ref="W415" si="187">IF(W391=0,"",W391/W367)</f>
        <v>0.85782376671245186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>
        <f t="shared" ref="C416:Q416" si="188">IF(C392=0,"",C392/C368)</f>
        <v>0.90528607950411677</v>
      </c>
      <c r="D416" s="111">
        <f t="shared" si="188"/>
        <v>0.89575265517261038</v>
      </c>
      <c r="E416" s="111">
        <f t="shared" si="188"/>
        <v>0.91574972786071385</v>
      </c>
      <c r="F416" s="111">
        <f t="shared" si="188"/>
        <v>0.90219723600923885</v>
      </c>
      <c r="G416" s="111">
        <f t="shared" si="188"/>
        <v>0.91994159839742573</v>
      </c>
      <c r="H416" s="111">
        <f t="shared" si="188"/>
        <v>0.92312276152971828</v>
      </c>
      <c r="I416" s="111">
        <f t="shared" si="188"/>
        <v>0.92721919270992803</v>
      </c>
      <c r="J416" s="111">
        <f t="shared" si="188"/>
        <v>0.91512745851265298</v>
      </c>
      <c r="K416" s="111">
        <f t="shared" si="188"/>
        <v>0.93212076248610409</v>
      </c>
      <c r="L416" s="111">
        <f t="shared" si="188"/>
        <v>0.94075321361523423</v>
      </c>
      <c r="M416" s="111">
        <f t="shared" si="188"/>
        <v>0.93491503738770987</v>
      </c>
      <c r="N416" s="111">
        <f t="shared" si="188"/>
        <v>0.95154504331066381</v>
      </c>
      <c r="O416" s="111">
        <f t="shared" si="188"/>
        <v>0.9542116696273345</v>
      </c>
      <c r="P416" s="111">
        <f t="shared" si="188"/>
        <v>0.93579609670144848</v>
      </c>
      <c r="Q416" s="111">
        <f t="shared" si="188"/>
        <v>0.95515799821330039</v>
      </c>
      <c r="R416" s="111">
        <f t="shared" ref="R416:V416" si="189">IF(R392=0,"",R392/R368)</f>
        <v>0.96017342773299996</v>
      </c>
      <c r="S416" s="111">
        <f t="shared" si="189"/>
        <v>0.96103045607049475</v>
      </c>
      <c r="T416" s="111">
        <f t="shared" si="189"/>
        <v>0.96807387850767601</v>
      </c>
      <c r="U416" s="111">
        <f t="shared" si="189"/>
        <v>0.96744605180790244</v>
      </c>
      <c r="V416" s="111">
        <f t="shared" si="189"/>
        <v>0.97237848713017616</v>
      </c>
      <c r="W416" s="111">
        <f t="shared" ref="W416" si="190">IF(W392=0,"",W392/W368)</f>
        <v>0.96835238906213883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>
        <f t="shared" ref="C417:Q417" si="191">IF(C393=0,"",C393/C369)</f>
        <v>0.59901332135878593</v>
      </c>
      <c r="D417" s="112">
        <f t="shared" si="191"/>
        <v>0.61253272426761329</v>
      </c>
      <c r="E417" s="112">
        <f t="shared" si="191"/>
        <v>0.62618064905896609</v>
      </c>
      <c r="F417" s="112">
        <f t="shared" si="191"/>
        <v>0.63994397599710606</v>
      </c>
      <c r="G417" s="112">
        <f t="shared" si="191"/>
        <v>0.65380966330608414</v>
      </c>
      <c r="H417" s="112">
        <f t="shared" si="191"/>
        <v>0.66776217272378957</v>
      </c>
      <c r="I417" s="112">
        <f t="shared" si="191"/>
        <v>0.68178107253766895</v>
      </c>
      <c r="J417" s="112">
        <f t="shared" si="191"/>
        <v>0.69582230883423257</v>
      </c>
      <c r="K417" s="112">
        <f t="shared" si="191"/>
        <v>0.70982760573993098</v>
      </c>
      <c r="L417" s="112">
        <f t="shared" si="191"/>
        <v>0.72374523997559304</v>
      </c>
      <c r="M417" s="112">
        <f t="shared" si="191"/>
        <v>0.7365628296325295</v>
      </c>
      <c r="N417" s="112">
        <f t="shared" si="191"/>
        <v>0.74773690487247013</v>
      </c>
      <c r="O417" s="112">
        <f t="shared" si="191"/>
        <v>0.75697345835746865</v>
      </c>
      <c r="P417" s="112">
        <f t="shared" si="191"/>
        <v>0.76506383243877396</v>
      </c>
      <c r="Q417" s="112">
        <f t="shared" si="191"/>
        <v>0.77469560046911989</v>
      </c>
      <c r="R417" s="112">
        <f t="shared" ref="R417:V417" si="192">IF(R393=0,"",R393/R369)</f>
        <v>0.78889733828426789</v>
      </c>
      <c r="S417" s="112">
        <f t="shared" si="192"/>
        <v>0.80481423672129371</v>
      </c>
      <c r="T417" s="112">
        <f t="shared" si="192"/>
        <v>0.82080834101140954</v>
      </c>
      <c r="U417" s="112">
        <f t="shared" si="192"/>
        <v>0.83554106109817516</v>
      </c>
      <c r="V417" s="112">
        <f t="shared" si="192"/>
        <v>0.84789041852060798</v>
      </c>
      <c r="W417" s="112">
        <f t="shared" ref="W417" si="193">IF(W393=0,"",W393/W369)</f>
        <v>0.85782376671245175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>
        <f t="shared" ref="C418:Q418" si="194">IF(C394=0,"",C394/C370)</f>
        <v>1</v>
      </c>
      <c r="D418" s="113">
        <f t="shared" si="194"/>
        <v>1</v>
      </c>
      <c r="E418" s="113">
        <f t="shared" si="194"/>
        <v>1</v>
      </c>
      <c r="F418" s="113">
        <f t="shared" si="194"/>
        <v>1</v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>
        <f t="shared" si="194"/>
        <v>1</v>
      </c>
      <c r="R418" s="113">
        <f t="shared" ref="R418:V418" si="195">IF(R394=0,"",R394/R370)</f>
        <v>1</v>
      </c>
      <c r="S418" s="113">
        <f t="shared" si="195"/>
        <v>1</v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0.58207812873693565</v>
      </c>
      <c r="D419" s="112">
        <f t="shared" si="197"/>
        <v>0.58373916750753918</v>
      </c>
      <c r="E419" s="112">
        <f t="shared" si="197"/>
        <v>0.58567518116364314</v>
      </c>
      <c r="F419" s="112">
        <f t="shared" si="197"/>
        <v>0.5876486913950425</v>
      </c>
      <c r="G419" s="112">
        <f t="shared" si="197"/>
        <v>0.58987543732222769</v>
      </c>
      <c r="H419" s="112">
        <f t="shared" si="197"/>
        <v>0.59232901522336368</v>
      </c>
      <c r="I419" s="112">
        <f t="shared" si="197"/>
        <v>0.59506258322404304</v>
      </c>
      <c r="J419" s="112">
        <f t="shared" si="197"/>
        <v>0.59829391140168919</v>
      </c>
      <c r="K419" s="112">
        <f t="shared" si="197"/>
        <v>0.60220816160245505</v>
      </c>
      <c r="L419" s="112">
        <f t="shared" si="197"/>
        <v>0.60685487221143752</v>
      </c>
      <c r="M419" s="112">
        <f t="shared" si="197"/>
        <v>0.61662799334919938</v>
      </c>
      <c r="N419" s="112">
        <f t="shared" si="197"/>
        <v>0.63292216176372973</v>
      </c>
      <c r="O419" s="112">
        <f t="shared" si="197"/>
        <v>0.65690158304263002</v>
      </c>
      <c r="P419" s="112">
        <f t="shared" si="197"/>
        <v>0.68611942398482562</v>
      </c>
      <c r="Q419" s="112">
        <f t="shared" si="197"/>
        <v>0.71264781989202608</v>
      </c>
      <c r="R419" s="112">
        <f t="shared" ref="R419:V419" si="198">IF(R395=0,"",R395/R371)</f>
        <v>0.73055124180719466</v>
      </c>
      <c r="S419" s="112">
        <f t="shared" si="198"/>
        <v>0.74780363019819474</v>
      </c>
      <c r="T419" s="112">
        <f t="shared" si="198"/>
        <v>0.7634284347787087</v>
      </c>
      <c r="U419" s="112">
        <f t="shared" si="198"/>
        <v>0.77644910526247335</v>
      </c>
      <c r="V419" s="112">
        <f t="shared" si="198"/>
        <v>0.78588909136320284</v>
      </c>
      <c r="W419" s="112">
        <f t="shared" ref="W419" si="199">IF(W395=0,"",W395/W371)</f>
        <v>0.79032954871876315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>
        <f t="shared" ref="C420:Q420" si="200">IF(C396=0,"",C396/C372)</f>
        <v>0.89904216437947149</v>
      </c>
      <c r="D420" s="113">
        <f t="shared" si="200"/>
        <v>0.88405691052596169</v>
      </c>
      <c r="E420" s="113">
        <f t="shared" si="200"/>
        <v>0.90172443159334148</v>
      </c>
      <c r="F420" s="113">
        <f t="shared" si="200"/>
        <v>0.88077607895843224</v>
      </c>
      <c r="G420" s="113">
        <f t="shared" si="200"/>
        <v>0.89734546124177827</v>
      </c>
      <c r="H420" s="113">
        <f t="shared" si="200"/>
        <v>0.89684781077811127</v>
      </c>
      <c r="I420" s="113">
        <f t="shared" si="200"/>
        <v>0.89740803725886276</v>
      </c>
      <c r="J420" s="113">
        <f t="shared" si="200"/>
        <v>0.87552752073011364</v>
      </c>
      <c r="K420" s="113">
        <f t="shared" si="200"/>
        <v>0.89470571199358406</v>
      </c>
      <c r="L420" s="113">
        <f t="shared" si="200"/>
        <v>0.90336607509194622</v>
      </c>
      <c r="M420" s="113">
        <f t="shared" si="200"/>
        <v>0.89192924841049881</v>
      </c>
      <c r="N420" s="113">
        <f t="shared" si="200"/>
        <v>0.91947516704627386</v>
      </c>
      <c r="O420" s="113">
        <f t="shared" si="200"/>
        <v>0.92752440753205856</v>
      </c>
      <c r="P420" s="113">
        <f t="shared" si="200"/>
        <v>0.90772840022434309</v>
      </c>
      <c r="Q420" s="113">
        <f t="shared" si="200"/>
        <v>0.93907927450044992</v>
      </c>
      <c r="R420" s="113">
        <f t="shared" ref="R420:V420" si="201">IF(R396=0,"",R396/R372)</f>
        <v>0.94575111255775635</v>
      </c>
      <c r="S420" s="113">
        <f t="shared" si="201"/>
        <v>0.94688430786661015</v>
      </c>
      <c r="T420" s="113">
        <f t="shared" si="201"/>
        <v>0.95513577855074328</v>
      </c>
      <c r="U420" s="113">
        <f t="shared" si="201"/>
        <v>0.95305451007450814</v>
      </c>
      <c r="V420" s="113">
        <f t="shared" si="201"/>
        <v>0.95843326563556674</v>
      </c>
      <c r="W420" s="113">
        <f t="shared" ref="W420" si="202">IF(W396=0,"",W396/W372)</f>
        <v>0.95053777015391994</v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>
        <f t="shared" ref="C421:Q421" si="203">IF(C397=0,"",C397/C373)</f>
        <v>0.58207812873693565</v>
      </c>
      <c r="D421" s="111">
        <f t="shared" si="203"/>
        <v>0.58373916750753918</v>
      </c>
      <c r="E421" s="111">
        <f t="shared" si="203"/>
        <v>0.58567518116364314</v>
      </c>
      <c r="F421" s="111">
        <f t="shared" si="203"/>
        <v>0.5876486913950425</v>
      </c>
      <c r="G421" s="111">
        <f t="shared" si="203"/>
        <v>0.58987543732222769</v>
      </c>
      <c r="H421" s="111">
        <f t="shared" si="203"/>
        <v>0.59232901522336368</v>
      </c>
      <c r="I421" s="111">
        <f t="shared" si="203"/>
        <v>0.59506258322404304</v>
      </c>
      <c r="J421" s="111">
        <f t="shared" si="203"/>
        <v>0.59829391140168919</v>
      </c>
      <c r="K421" s="111">
        <f t="shared" si="203"/>
        <v>0.60220816160245505</v>
      </c>
      <c r="L421" s="111">
        <f t="shared" si="203"/>
        <v>0.60685487221143752</v>
      </c>
      <c r="M421" s="111">
        <f t="shared" si="203"/>
        <v>0.61662799334919949</v>
      </c>
      <c r="N421" s="111">
        <f t="shared" si="203"/>
        <v>0.63292216176372973</v>
      </c>
      <c r="O421" s="111">
        <f t="shared" si="203"/>
        <v>0.65690158304263002</v>
      </c>
      <c r="P421" s="111">
        <f t="shared" si="203"/>
        <v>0.68611942398482562</v>
      </c>
      <c r="Q421" s="111">
        <f t="shared" si="203"/>
        <v>0.71264781989202608</v>
      </c>
      <c r="R421" s="111">
        <f t="shared" ref="R421:V421" si="204">IF(R397=0,"",R397/R373)</f>
        <v>0.73055124180719466</v>
      </c>
      <c r="S421" s="111">
        <f t="shared" si="204"/>
        <v>0.74780363019819474</v>
      </c>
      <c r="T421" s="111">
        <f t="shared" si="204"/>
        <v>0.7634284347787087</v>
      </c>
      <c r="U421" s="111">
        <f t="shared" si="204"/>
        <v>0.77644910526247335</v>
      </c>
      <c r="V421" s="111">
        <f t="shared" si="204"/>
        <v>0.78588909136320284</v>
      </c>
      <c r="W421" s="111">
        <f t="shared" ref="W421" si="205">IF(W397=0,"",W397/W373)</f>
        <v>0.79032954871876315</v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>
        <f t="shared" ref="C422:Q422" si="206">IF(C398=0,"",C398/C374)</f>
        <v>1</v>
      </c>
      <c r="D422" s="111">
        <f t="shared" si="206"/>
        <v>1</v>
      </c>
      <c r="E422" s="111">
        <f t="shared" si="206"/>
        <v>1</v>
      </c>
      <c r="F422" s="111">
        <f t="shared" si="206"/>
        <v>1</v>
      </c>
      <c r="G422" s="111">
        <f t="shared" si="206"/>
        <v>1</v>
      </c>
      <c r="H422" s="111">
        <f t="shared" si="206"/>
        <v>1</v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>
        <f t="shared" si="206"/>
        <v>1</v>
      </c>
      <c r="R422" s="111">
        <f t="shared" ref="R422:V422" si="207">IF(R398=0,"",R398/R374)</f>
        <v>1</v>
      </c>
      <c r="S422" s="111">
        <f t="shared" si="207"/>
        <v>1</v>
      </c>
      <c r="T422" s="111">
        <f t="shared" si="207"/>
        <v>1</v>
      </c>
      <c r="U422" s="111">
        <f t="shared" si="207"/>
        <v>1</v>
      </c>
      <c r="V422" s="111">
        <f t="shared" si="207"/>
        <v>1</v>
      </c>
      <c r="W422" s="111">
        <f t="shared" ref="W422" si="208">IF(W398=0,"",W398/W374)</f>
        <v>1</v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0.65320060407248692</v>
      </c>
      <c r="D423" s="112">
        <f t="shared" si="209"/>
        <v>0.65448387182090761</v>
      </c>
      <c r="E423" s="112">
        <f t="shared" si="209"/>
        <v>0.65586584100745937</v>
      </c>
      <c r="F423" s="112">
        <f t="shared" si="209"/>
        <v>0.65726108527037075</v>
      </c>
      <c r="G423" s="112">
        <f t="shared" si="209"/>
        <v>0.65874801891445212</v>
      </c>
      <c r="H423" s="112">
        <f t="shared" si="209"/>
        <v>0.6603178527504131</v>
      </c>
      <c r="I423" s="112">
        <f t="shared" si="209"/>
        <v>0.6619910093099397</v>
      </c>
      <c r="J423" s="112">
        <f t="shared" si="209"/>
        <v>0.66384923672792207</v>
      </c>
      <c r="K423" s="112">
        <f t="shared" si="209"/>
        <v>0.66596498022580497</v>
      </c>
      <c r="L423" s="112">
        <f t="shared" si="209"/>
        <v>0.66836359470756401</v>
      </c>
      <c r="M423" s="112">
        <f t="shared" si="209"/>
        <v>0.67270710844026238</v>
      </c>
      <c r="N423" s="112">
        <f t="shared" si="209"/>
        <v>0.67972579167377889</v>
      </c>
      <c r="O423" s="112">
        <f t="shared" si="209"/>
        <v>0.69035613081092639</v>
      </c>
      <c r="P423" s="112">
        <f t="shared" si="209"/>
        <v>0.70418483740810067</v>
      </c>
      <c r="Q423" s="112">
        <f t="shared" si="209"/>
        <v>0.7177541244075587</v>
      </c>
      <c r="R423" s="112">
        <f t="shared" ref="R423:V423" si="210">IF(R399=0,"",R399/R375)</f>
        <v>0.72748134481796978</v>
      </c>
      <c r="S423" s="112">
        <f t="shared" si="210"/>
        <v>0.73711266960718103</v>
      </c>
      <c r="T423" s="112">
        <f t="shared" si="210"/>
        <v>0.74644614778523666</v>
      </c>
      <c r="U423" s="112">
        <f t="shared" si="210"/>
        <v>0.75521375293788473</v>
      </c>
      <c r="V423" s="112">
        <f t="shared" si="210"/>
        <v>0.76300427888130384</v>
      </c>
      <c r="W423" s="112">
        <f t="shared" ref="W423" si="211">IF(W399=0,"",W399/W375)</f>
        <v>0.76913692888950258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0.92336788642215506</v>
      </c>
      <c r="D424" s="113">
        <f t="shared" si="212"/>
        <v>0.91147001305626107</v>
      </c>
      <c r="E424" s="113">
        <f t="shared" si="212"/>
        <v>0.92525630644722145</v>
      </c>
      <c r="F424" s="113">
        <f t="shared" si="212"/>
        <v>0.90863660185239559</v>
      </c>
      <c r="G424" s="113">
        <f t="shared" si="212"/>
        <v>0.92152846355920892</v>
      </c>
      <c r="H424" s="113">
        <f t="shared" si="212"/>
        <v>0.92088807954476615</v>
      </c>
      <c r="I424" s="113">
        <f t="shared" si="212"/>
        <v>0.92094813437703371</v>
      </c>
      <c r="J424" s="113">
        <f t="shared" si="212"/>
        <v>0.90278508514280431</v>
      </c>
      <c r="K424" s="113">
        <f t="shared" si="212"/>
        <v>0.91786832162918441</v>
      </c>
      <c r="L424" s="113">
        <f t="shared" si="212"/>
        <v>0.9244109338597829</v>
      </c>
      <c r="M424" s="113">
        <f t="shared" si="212"/>
        <v>0.91339785371378512</v>
      </c>
      <c r="N424" s="113">
        <f t="shared" si="212"/>
        <v>0.93391606795550397</v>
      </c>
      <c r="O424" s="113">
        <f t="shared" si="212"/>
        <v>0.93782944031486226</v>
      </c>
      <c r="P424" s="113">
        <f t="shared" si="212"/>
        <v>0.91377941035147237</v>
      </c>
      <c r="Q424" s="113">
        <f t="shared" si="212"/>
        <v>0.94045809138654102</v>
      </c>
      <c r="R424" s="113">
        <f t="shared" ref="R424:V424" si="213">IF(R400=0,"",R400/R376)</f>
        <v>0.94511613437523123</v>
      </c>
      <c r="S424" s="113">
        <f t="shared" si="213"/>
        <v>0.9440500924478662</v>
      </c>
      <c r="T424" s="113">
        <f t="shared" si="213"/>
        <v>0.95150756939555858</v>
      </c>
      <c r="U424" s="113">
        <f t="shared" si="213"/>
        <v>0.94737207410723689</v>
      </c>
      <c r="V424" s="113">
        <f t="shared" si="213"/>
        <v>0.95310093607341806</v>
      </c>
      <c r="W424" s="113">
        <f t="shared" ref="W424" si="214">IF(W400=0,"",W400/W376)</f>
        <v>0.94405547316110228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0.65320060407248692</v>
      </c>
      <c r="D425" s="111">
        <f t="shared" si="215"/>
        <v>0.65448387182090761</v>
      </c>
      <c r="E425" s="111">
        <f t="shared" si="215"/>
        <v>0.65586584100745937</v>
      </c>
      <c r="F425" s="111">
        <f t="shared" si="215"/>
        <v>0.65726108527037075</v>
      </c>
      <c r="G425" s="111">
        <f t="shared" si="215"/>
        <v>0.65874801891445212</v>
      </c>
      <c r="H425" s="111">
        <f t="shared" si="215"/>
        <v>0.6603178527504131</v>
      </c>
      <c r="I425" s="111">
        <f t="shared" si="215"/>
        <v>0.66199100930993959</v>
      </c>
      <c r="J425" s="111">
        <f t="shared" si="215"/>
        <v>0.66384923672792195</v>
      </c>
      <c r="K425" s="111">
        <f t="shared" si="215"/>
        <v>0.66596498022580497</v>
      </c>
      <c r="L425" s="111">
        <f t="shared" si="215"/>
        <v>0.66836359470756401</v>
      </c>
      <c r="M425" s="111">
        <f t="shared" si="215"/>
        <v>0.67270710844026238</v>
      </c>
      <c r="N425" s="111">
        <f t="shared" si="215"/>
        <v>0.67972579167377889</v>
      </c>
      <c r="O425" s="111">
        <f t="shared" si="215"/>
        <v>0.69035613081092639</v>
      </c>
      <c r="P425" s="111">
        <f t="shared" si="215"/>
        <v>0.70418483740810067</v>
      </c>
      <c r="Q425" s="111">
        <f t="shared" si="215"/>
        <v>0.7177541244075587</v>
      </c>
      <c r="R425" s="111">
        <f t="shared" ref="R425:V425" si="216">IF(R401=0,"",R401/R377)</f>
        <v>0.72748134481796978</v>
      </c>
      <c r="S425" s="111">
        <f t="shared" si="216"/>
        <v>0.73711266960718103</v>
      </c>
      <c r="T425" s="111">
        <f t="shared" si="216"/>
        <v>0.74644614778523666</v>
      </c>
      <c r="U425" s="111">
        <f t="shared" si="216"/>
        <v>0.75521375293788484</v>
      </c>
      <c r="V425" s="111">
        <f t="shared" si="216"/>
        <v>0.76300427888130384</v>
      </c>
      <c r="W425" s="111">
        <f t="shared" ref="W425" si="217">IF(W401=0,"",W401/W377)</f>
        <v>0.76913692888950258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0.71739460327530535</v>
      </c>
      <c r="D427" s="124">
        <f t="shared" si="221"/>
        <v>0.71005191909202703</v>
      </c>
      <c r="E427" s="124">
        <f t="shared" si="221"/>
        <v>0.69464011250636337</v>
      </c>
      <c r="F427" s="124">
        <f t="shared" si="221"/>
        <v>0.7020595956743898</v>
      </c>
      <c r="G427" s="124">
        <f t="shared" si="221"/>
        <v>0.71901751998112862</v>
      </c>
      <c r="H427" s="124">
        <f t="shared" si="221"/>
        <v>0.72538337012735876</v>
      </c>
      <c r="I427" s="124">
        <f t="shared" si="221"/>
        <v>0.72597825605334043</v>
      </c>
      <c r="J427" s="124">
        <f t="shared" si="221"/>
        <v>0.67555000340765492</v>
      </c>
      <c r="K427" s="124">
        <f t="shared" si="221"/>
        <v>0.70850252302540007</v>
      </c>
      <c r="L427" s="124">
        <f t="shared" si="221"/>
        <v>0.71399143187324443</v>
      </c>
      <c r="M427" s="124">
        <f t="shared" si="221"/>
        <v>0.71720730494240326</v>
      </c>
      <c r="N427" s="124">
        <f t="shared" si="221"/>
        <v>0.71092189653599314</v>
      </c>
      <c r="O427" s="124">
        <f t="shared" si="221"/>
        <v>0.72811184279592156</v>
      </c>
      <c r="P427" s="124">
        <f t="shared" si="221"/>
        <v>0.71338522569420704</v>
      </c>
      <c r="Q427" s="124">
        <f t="shared" si="221"/>
        <v>0.73394551000050734</v>
      </c>
      <c r="R427" s="124">
        <f t="shared" ref="R427:V427" si="222">IF(R403=0,"",R403/R379)</f>
        <v>0.72358464145611368</v>
      </c>
      <c r="S427" s="124">
        <f t="shared" si="222"/>
        <v>0.76067638554274652</v>
      </c>
      <c r="T427" s="124">
        <f t="shared" si="222"/>
        <v>0.75561486044226089</v>
      </c>
      <c r="U427" s="124">
        <f t="shared" si="222"/>
        <v>0.76976302507163463</v>
      </c>
      <c r="V427" s="124">
        <f t="shared" si="222"/>
        <v>0.77158899746238718</v>
      </c>
      <c r="W427" s="124">
        <f t="shared" ref="W427" si="223">IF(W403=0,"",W403/W379)</f>
        <v>0.77783601652445722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0.59310490510613101</v>
      </c>
      <c r="D428" s="111">
        <f t="shared" si="224"/>
        <v>0.59325878982543589</v>
      </c>
      <c r="E428" s="111">
        <f t="shared" si="224"/>
        <v>0.59341050430122755</v>
      </c>
      <c r="F428" s="111">
        <f t="shared" si="224"/>
        <v>0.59356192283472209</v>
      </c>
      <c r="G428" s="111">
        <f t="shared" si="224"/>
        <v>0.59371134270159254</v>
      </c>
      <c r="H428" s="111">
        <f t="shared" si="224"/>
        <v>0.59385897229361984</v>
      </c>
      <c r="I428" s="111">
        <f t="shared" si="224"/>
        <v>0.59400439205947997</v>
      </c>
      <c r="J428" s="111">
        <f t="shared" si="224"/>
        <v>0.59414588324548756</v>
      </c>
      <c r="K428" s="111">
        <f t="shared" si="224"/>
        <v>0.59428198445892366</v>
      </c>
      <c r="L428" s="111">
        <f t="shared" si="224"/>
        <v>0.59441230471732198</v>
      </c>
      <c r="M428" s="111">
        <f t="shared" si="224"/>
        <v>0.59448243427039671</v>
      </c>
      <c r="N428" s="111">
        <f t="shared" si="224"/>
        <v>0.59448243427039671</v>
      </c>
      <c r="O428" s="111">
        <f t="shared" si="224"/>
        <v>0.59448243427039671</v>
      </c>
      <c r="P428" s="111">
        <f t="shared" si="224"/>
        <v>0.59448243427039671</v>
      </c>
      <c r="Q428" s="111">
        <f t="shared" si="224"/>
        <v>0.59448243427039671</v>
      </c>
      <c r="R428" s="111">
        <f t="shared" ref="R428:V428" si="225">IF(R404=0,"",R404/R380)</f>
        <v>0.59492549164111663</v>
      </c>
      <c r="S428" s="111">
        <f t="shared" si="225"/>
        <v>0.59564999082765069</v>
      </c>
      <c r="T428" s="111">
        <f t="shared" si="225"/>
        <v>0.59649523987860664</v>
      </c>
      <c r="U428" s="111">
        <f t="shared" si="225"/>
        <v>0.59737067639566821</v>
      </c>
      <c r="V428" s="111">
        <f t="shared" si="225"/>
        <v>0.59818573798051877</v>
      </c>
      <c r="W428" s="111">
        <f t="shared" ref="W428" si="226">IF(W404=0,"",W404/W380)</f>
        <v>0.59894042463315766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0.62402523682916655</v>
      </c>
      <c r="D429" s="111">
        <f t="shared" si="227"/>
        <v>0.62418714401890973</v>
      </c>
      <c r="E429" s="111">
        <f t="shared" si="227"/>
        <v>0.62434676782385767</v>
      </c>
      <c r="F429" s="111">
        <f t="shared" si="227"/>
        <v>0.62450608025815169</v>
      </c>
      <c r="G429" s="111">
        <f t="shared" si="227"/>
        <v>0.62466328982935593</v>
      </c>
      <c r="H429" s="111">
        <f t="shared" si="227"/>
        <v>0.62481861579333753</v>
      </c>
      <c r="I429" s="111">
        <f t="shared" si="227"/>
        <v>0.62497161672630785</v>
      </c>
      <c r="J429" s="111">
        <f t="shared" si="227"/>
        <v>0.62512048427081379</v>
      </c>
      <c r="K429" s="111">
        <f t="shared" si="227"/>
        <v>0.6252636808473655</v>
      </c>
      <c r="L429" s="111">
        <f t="shared" si="227"/>
        <v>0.6254007950904118</v>
      </c>
      <c r="M429" s="111">
        <f t="shared" si="227"/>
        <v>0.62547458070673267</v>
      </c>
      <c r="N429" s="111">
        <f t="shared" si="227"/>
        <v>0.62547458070673267</v>
      </c>
      <c r="O429" s="111">
        <f t="shared" si="227"/>
        <v>0.62547458070673267</v>
      </c>
      <c r="P429" s="111">
        <f t="shared" si="227"/>
        <v>0.62547458070673267</v>
      </c>
      <c r="Q429" s="111">
        <f t="shared" si="227"/>
        <v>0.62547458070673267</v>
      </c>
      <c r="R429" s="111">
        <f t="shared" ref="R429:V429" si="228">IF(R405=0,"",R405/R381)</f>
        <v>0.62594073598265787</v>
      </c>
      <c r="S429" s="111">
        <f t="shared" si="228"/>
        <v>0.62670300547759417</v>
      </c>
      <c r="T429" s="111">
        <f t="shared" si="228"/>
        <v>0.62759231988835262</v>
      </c>
      <c r="U429" s="111">
        <f t="shared" si="228"/>
        <v>0.62851339552806684</v>
      </c>
      <c r="V429" s="111">
        <f t="shared" si="228"/>
        <v>0.62937094870986976</v>
      </c>
      <c r="W429" s="111">
        <f t="shared" ref="W429" si="229">IF(W405=0,"",W405/W381)</f>
        <v>0.63016497943376093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0.77669735906661186</v>
      </c>
      <c r="D430" s="45">
        <f t="shared" si="230"/>
        <v>0.778031617041125</v>
      </c>
      <c r="E430" s="45">
        <f t="shared" si="230"/>
        <v>0.77941521264153835</v>
      </c>
      <c r="F430" s="45">
        <f t="shared" si="230"/>
        <v>0.78080553610002923</v>
      </c>
      <c r="G430" s="45">
        <f t="shared" si="230"/>
        <v>0.78224129660998232</v>
      </c>
      <c r="H430" s="45">
        <f t="shared" si="230"/>
        <v>0.7837177566589234</v>
      </c>
      <c r="I430" s="45">
        <f t="shared" si="230"/>
        <v>0.78524445419323319</v>
      </c>
      <c r="J430" s="45">
        <f t="shared" si="230"/>
        <v>0.78686046281264377</v>
      </c>
      <c r="K430" s="45">
        <f t="shared" si="230"/>
        <v>0.78859900535450556</v>
      </c>
      <c r="L430" s="45">
        <f t="shared" si="230"/>
        <v>0.79046897028987684</v>
      </c>
      <c r="M430" s="45">
        <f t="shared" si="230"/>
        <v>0.79301311792822082</v>
      </c>
      <c r="N430" s="45">
        <f t="shared" si="230"/>
        <v>0.79638534996093402</v>
      </c>
      <c r="O430" s="45">
        <f t="shared" si="230"/>
        <v>0.80095987514549383</v>
      </c>
      <c r="P430" s="45">
        <f t="shared" si="230"/>
        <v>0.80693323129877104</v>
      </c>
      <c r="Q430" s="45">
        <f t="shared" si="230"/>
        <v>0.81463209153271199</v>
      </c>
      <c r="R430" s="45">
        <f t="shared" ref="R430:V430" si="231">IF(R406=0,"",R406/R382)</f>
        <v>0.82510520375671004</v>
      </c>
      <c r="S430" s="45">
        <f t="shared" si="231"/>
        <v>0.83817662738001031</v>
      </c>
      <c r="T430" s="45">
        <f t="shared" si="231"/>
        <v>0.85223052773576502</v>
      </c>
      <c r="U430" s="45">
        <f t="shared" si="231"/>
        <v>0.86565107015716558</v>
      </c>
      <c r="V430" s="45">
        <f t="shared" si="231"/>
        <v>0.87682241997738641</v>
      </c>
      <c r="W430" s="45">
        <f t="shared" ref="W430" si="232">IF(W406=0,"",W406/W382)</f>
        <v>0.8851769865914173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30.112261730868568</v>
      </c>
      <c r="D432" s="117">
        <f t="shared" si="233"/>
        <v>47.897191169707867</v>
      </c>
      <c r="E432" s="117">
        <f t="shared" si="233"/>
        <v>44.949259037925231</v>
      </c>
      <c r="F432" s="117">
        <f t="shared" si="233"/>
        <v>39.203411259261067</v>
      </c>
      <c r="G432" s="117">
        <f t="shared" si="233"/>
        <v>59.73517264462383</v>
      </c>
      <c r="H432" s="117">
        <f t="shared" si="233"/>
        <v>60.18534654808488</v>
      </c>
      <c r="I432" s="117">
        <f t="shared" si="233"/>
        <v>42.451706192061032</v>
      </c>
      <c r="J432" s="117">
        <f t="shared" si="233"/>
        <v>25.15483482217418</v>
      </c>
      <c r="K432" s="117">
        <f t="shared" si="233"/>
        <v>12.882558900598738</v>
      </c>
      <c r="L432" s="117">
        <f t="shared" si="233"/>
        <v>14.579587569964062</v>
      </c>
      <c r="M432" s="117">
        <f t="shared" si="233"/>
        <v>9.0443875986967193</v>
      </c>
      <c r="N432" s="117">
        <f t="shared" si="233"/>
        <v>8.5647975965851906</v>
      </c>
      <c r="O432" s="117">
        <f t="shared" si="233"/>
        <v>9.6858640754955374</v>
      </c>
      <c r="P432" s="117">
        <f t="shared" si="233"/>
        <v>35.620815736981172</v>
      </c>
      <c r="Q432" s="117">
        <f t="shared" si="233"/>
        <v>22.862445724844701</v>
      </c>
      <c r="R432" s="117">
        <f t="shared" ref="R432:V432" si="234">R433+R436+R438+R451</f>
        <v>30.84019300805091</v>
      </c>
      <c r="S432" s="117">
        <f t="shared" si="234"/>
        <v>30.287464123329453</v>
      </c>
      <c r="T432" s="117">
        <f t="shared" si="234"/>
        <v>30.36684253732955</v>
      </c>
      <c r="U432" s="117">
        <f t="shared" si="234"/>
        <v>24.876751822111171</v>
      </c>
      <c r="V432" s="117">
        <f t="shared" si="234"/>
        <v>22.276037042149078</v>
      </c>
      <c r="W432" s="117">
        <f t="shared" ref="W432" si="235">W433+W436+W438+W451</f>
        <v>21.34888029797612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21.704423048189238</v>
      </c>
      <c r="D438" s="122">
        <v>29.489878182085814</v>
      </c>
      <c r="E438" s="122">
        <v>27.177413799221519</v>
      </c>
      <c r="F438" s="122">
        <v>25.720414022166082</v>
      </c>
      <c r="G438" s="122">
        <v>34.33734641514414</v>
      </c>
      <c r="H438" s="122">
        <v>32.732708911316344</v>
      </c>
      <c r="I438" s="122">
        <v>15.843365366681832</v>
      </c>
      <c r="J438" s="122">
        <v>11.15615431537578</v>
      </c>
      <c r="K438" s="122">
        <v>8.0850132214402954</v>
      </c>
      <c r="L438" s="122">
        <v>9.3765687989630084</v>
      </c>
      <c r="M438" s="122">
        <v>6.3052142409981418</v>
      </c>
      <c r="N438" s="122">
        <v>4.7948797385533801</v>
      </c>
      <c r="O438" s="122">
        <v>4.7338837776458735</v>
      </c>
      <c r="P438" s="122">
        <v>12.822832503319747</v>
      </c>
      <c r="Q438" s="122">
        <v>12.033014251657427</v>
      </c>
      <c r="R438" s="122">
        <v>18.486885905071269</v>
      </c>
      <c r="S438" s="122">
        <v>19.749258303849935</v>
      </c>
      <c r="T438" s="122">
        <v>17.810216281942651</v>
      </c>
      <c r="U438" s="122">
        <v>13.507377152113994</v>
      </c>
      <c r="V438" s="122">
        <v>10.867176175481582</v>
      </c>
      <c r="W438" s="122">
        <v>9.788879109753907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21.703330528456696</v>
      </c>
      <c r="D443" s="101">
        <v>29.488698865268443</v>
      </c>
      <c r="E443" s="101">
        <v>27.175681806797627</v>
      </c>
      <c r="F443" s="101">
        <v>25.718065466798429</v>
      </c>
      <c r="G443" s="101">
        <v>34.332113549508634</v>
      </c>
      <c r="H443" s="101">
        <v>32.728200726304365</v>
      </c>
      <c r="I443" s="101">
        <v>15.834440833751215</v>
      </c>
      <c r="J443" s="101">
        <v>11.149580208048386</v>
      </c>
      <c r="K443" s="101">
        <v>8.081764529105179</v>
      </c>
      <c r="L443" s="101">
        <v>9.3700766015592585</v>
      </c>
      <c r="M443" s="101">
        <v>6.3030397236888431</v>
      </c>
      <c r="N443" s="101">
        <v>4.7922627879676689</v>
      </c>
      <c r="O443" s="101">
        <v>4.7304804465251138</v>
      </c>
      <c r="P443" s="101">
        <v>12.812370600850416</v>
      </c>
      <c r="Q443" s="101">
        <v>12.022308479562852</v>
      </c>
      <c r="R443" s="101">
        <v>18.473742140980637</v>
      </c>
      <c r="S443" s="101">
        <v>19.733545824074756</v>
      </c>
      <c r="T443" s="101">
        <v>17.79746300259761</v>
      </c>
      <c r="U443" s="101">
        <v>13.49784105561959</v>
      </c>
      <c r="V443" s="101">
        <v>10.853728559548484</v>
      </c>
      <c r="W443" s="101">
        <v>9.7612756756732892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1.0925197325411785E-3</v>
      </c>
      <c r="D444" s="104">
        <v>1.1793168173718116E-3</v>
      </c>
      <c r="E444" s="104">
        <v>1.731992423892181E-3</v>
      </c>
      <c r="F444" s="104">
        <v>2.3485553676541042E-3</v>
      </c>
      <c r="G444" s="104">
        <v>5.2328656355055949E-3</v>
      </c>
      <c r="H444" s="104">
        <v>4.5081850119804371E-3</v>
      </c>
      <c r="I444" s="104">
        <v>8.9245329306173338E-3</v>
      </c>
      <c r="J444" s="104">
        <v>6.5741073273945282E-3</v>
      </c>
      <c r="K444" s="104">
        <v>3.2486923351168141E-3</v>
      </c>
      <c r="L444" s="104">
        <v>6.4921974037508079E-3</v>
      </c>
      <c r="M444" s="104">
        <v>2.1745173092984483E-3</v>
      </c>
      <c r="N444" s="104">
        <v>2.6169505857113E-3</v>
      </c>
      <c r="O444" s="104">
        <v>3.403331120759905E-3</v>
      </c>
      <c r="P444" s="104">
        <v>1.0461902469330077E-2</v>
      </c>
      <c r="Q444" s="104">
        <v>1.0705772094574366E-2</v>
      </c>
      <c r="R444" s="104">
        <v>1.3143764090633406E-2</v>
      </c>
      <c r="S444" s="104">
        <v>1.5712479775177431E-2</v>
      </c>
      <c r="T444" s="104">
        <v>1.2753279345041021E-2</v>
      </c>
      <c r="U444" s="104">
        <v>9.5360964944037514E-3</v>
      </c>
      <c r="V444" s="104">
        <v>1.344761593309777E-2</v>
      </c>
      <c r="W444" s="104">
        <v>2.7603434080617391E-2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1.0925197325411785E-3</v>
      </c>
      <c r="D445" s="98">
        <v>1.1793168173718116E-3</v>
      </c>
      <c r="E445" s="98">
        <v>1.731992423892181E-3</v>
      </c>
      <c r="F445" s="98">
        <v>2.3485553676541042E-3</v>
      </c>
      <c r="G445" s="98">
        <v>5.2328656355055949E-3</v>
      </c>
      <c r="H445" s="98">
        <v>4.5081850119804371E-3</v>
      </c>
      <c r="I445" s="98">
        <v>8.9245329306173338E-3</v>
      </c>
      <c r="J445" s="98">
        <v>6.5741073273945282E-3</v>
      </c>
      <c r="K445" s="98">
        <v>3.2486923351168141E-3</v>
      </c>
      <c r="L445" s="98">
        <v>6.4921974037508079E-3</v>
      </c>
      <c r="M445" s="98">
        <v>2.1745173092984483E-3</v>
      </c>
      <c r="N445" s="98">
        <v>2.6169505857113E-3</v>
      </c>
      <c r="O445" s="98">
        <v>3.403331120759905E-3</v>
      </c>
      <c r="P445" s="98">
        <v>1.0461902469330077E-2</v>
      </c>
      <c r="Q445" s="98">
        <v>1.0705772094574366E-2</v>
      </c>
      <c r="R445" s="98">
        <v>1.3143764090633406E-2</v>
      </c>
      <c r="S445" s="98">
        <v>1.5712479775177431E-2</v>
      </c>
      <c r="T445" s="98">
        <v>1.2753279345041021E-2</v>
      </c>
      <c r="U445" s="98">
        <v>9.5360964944037514E-3</v>
      </c>
      <c r="V445" s="98">
        <v>1.344761593309777E-2</v>
      </c>
      <c r="W445" s="98">
        <v>2.7603434080617391E-2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8.4078386826793281</v>
      </c>
      <c r="D451" s="122">
        <v>18.407312987622056</v>
      </c>
      <c r="E451" s="122">
        <v>17.771845238703712</v>
      </c>
      <c r="F451" s="122">
        <v>13.482997237094986</v>
      </c>
      <c r="G451" s="122">
        <v>25.397826229479691</v>
      </c>
      <c r="H451" s="122">
        <v>27.452637636768532</v>
      </c>
      <c r="I451" s="122">
        <v>26.608340825379198</v>
      </c>
      <c r="J451" s="122">
        <v>13.998680506798401</v>
      </c>
      <c r="K451" s="122">
        <v>4.7975456791584437</v>
      </c>
      <c r="L451" s="122">
        <v>5.2030187710010525</v>
      </c>
      <c r="M451" s="122">
        <v>2.7391733576985784</v>
      </c>
      <c r="N451" s="122">
        <v>3.7699178580318096</v>
      </c>
      <c r="O451" s="122">
        <v>4.9519802978496639</v>
      </c>
      <c r="P451" s="122">
        <v>22.797983233661423</v>
      </c>
      <c r="Q451" s="122">
        <v>10.829431473187274</v>
      </c>
      <c r="R451" s="122">
        <v>12.35330710297964</v>
      </c>
      <c r="S451" s="122">
        <v>10.538205819479519</v>
      </c>
      <c r="T451" s="122">
        <v>12.556626255386899</v>
      </c>
      <c r="U451" s="122">
        <v>11.369374669997176</v>
      </c>
      <c r="V451" s="122">
        <v>11.408860866667494</v>
      </c>
      <c r="W451" s="122">
        <v>11.560001188222213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8.4078386826793281</v>
      </c>
      <c r="D453" s="98">
        <v>18.407312987622056</v>
      </c>
      <c r="E453" s="98">
        <v>17.771845238703712</v>
      </c>
      <c r="F453" s="98">
        <v>13.482997237094986</v>
      </c>
      <c r="G453" s="98">
        <v>25.397826229479691</v>
      </c>
      <c r="H453" s="98">
        <v>27.452637636768532</v>
      </c>
      <c r="I453" s="98">
        <v>26.608340825379198</v>
      </c>
      <c r="J453" s="98">
        <v>13.998680506798401</v>
      </c>
      <c r="K453" s="98">
        <v>4.7975456791584437</v>
      </c>
      <c r="L453" s="98">
        <v>5.2030187710010525</v>
      </c>
      <c r="M453" s="98">
        <v>2.7391733576985784</v>
      </c>
      <c r="N453" s="98">
        <v>3.7699178580318096</v>
      </c>
      <c r="O453" s="98">
        <v>4.9519802978496639</v>
      </c>
      <c r="P453" s="98">
        <v>22.797983233661423</v>
      </c>
      <c r="Q453" s="98">
        <v>10.829431473187274</v>
      </c>
      <c r="R453" s="98">
        <v>12.35330710297964</v>
      </c>
      <c r="S453" s="98">
        <v>10.538205819479519</v>
      </c>
      <c r="T453" s="98">
        <v>12.556626255386899</v>
      </c>
      <c r="U453" s="98">
        <v>11.369374669997176</v>
      </c>
      <c r="V453" s="98">
        <v>11.408860866667494</v>
      </c>
      <c r="W453" s="98">
        <v>11.560001188222213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10343.268800280694</v>
      </c>
      <c r="D456" s="117">
        <f t="shared" si="240"/>
        <v>11957.881552890363</v>
      </c>
      <c r="E456" s="117">
        <f t="shared" si="240"/>
        <v>15455.976521080947</v>
      </c>
      <c r="F456" s="117">
        <f t="shared" si="240"/>
        <v>9979.2574162916771</v>
      </c>
      <c r="G456" s="117">
        <f t="shared" si="240"/>
        <v>12406.816103379775</v>
      </c>
      <c r="H456" s="117">
        <f t="shared" si="240"/>
        <v>11792.261651825538</v>
      </c>
      <c r="I456" s="117">
        <f t="shared" si="240"/>
        <v>12752.57800804271</v>
      </c>
      <c r="J456" s="117">
        <f t="shared" si="240"/>
        <v>14029.345675337912</v>
      </c>
      <c r="K456" s="117">
        <f t="shared" si="240"/>
        <v>13241.496095583094</v>
      </c>
      <c r="L456" s="117">
        <f t="shared" si="240"/>
        <v>12430.533138252795</v>
      </c>
      <c r="M456" s="117">
        <f t="shared" si="240"/>
        <v>8905.2049575532074</v>
      </c>
      <c r="N456" s="117">
        <f t="shared" si="240"/>
        <v>11572.905949875867</v>
      </c>
      <c r="O456" s="117">
        <f t="shared" si="240"/>
        <v>11258.811930993132</v>
      </c>
      <c r="P456" s="117">
        <f t="shared" si="240"/>
        <v>9261.1944640535494</v>
      </c>
      <c r="Q456" s="117">
        <f t="shared" si="240"/>
        <v>9883.1864336711442</v>
      </c>
      <c r="R456" s="117">
        <f t="shared" ref="R456:V456" si="241">R457+R460+R462+R475</f>
        <v>9281.308821788507</v>
      </c>
      <c r="S456" s="117">
        <f t="shared" si="241"/>
        <v>9596.0847579669207</v>
      </c>
      <c r="T456" s="117">
        <f t="shared" si="241"/>
        <v>8732.5331279597103</v>
      </c>
      <c r="U456" s="117">
        <f t="shared" si="241"/>
        <v>8208.6693700955548</v>
      </c>
      <c r="V456" s="117">
        <f t="shared" si="241"/>
        <v>7490.0786263879527</v>
      </c>
      <c r="W456" s="117">
        <f t="shared" ref="W456" si="242">W457+W460+W462+W475</f>
        <v>7313.8162341677144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7499.9928256869134</v>
      </c>
      <c r="D457" s="122">
        <f t="shared" si="243"/>
        <v>8968.7817020737402</v>
      </c>
      <c r="E457" s="122">
        <f t="shared" si="243"/>
        <v>12255.704559249651</v>
      </c>
      <c r="F457" s="122">
        <f t="shared" si="243"/>
        <v>6947.9872574914934</v>
      </c>
      <c r="G457" s="122">
        <f t="shared" si="243"/>
        <v>9711.8019984383918</v>
      </c>
      <c r="H457" s="122">
        <f t="shared" si="243"/>
        <v>9045.102516365474</v>
      </c>
      <c r="I457" s="122">
        <f t="shared" si="243"/>
        <v>10214.873248539767</v>
      </c>
      <c r="J457" s="122">
        <f t="shared" si="243"/>
        <v>11506.999144586045</v>
      </c>
      <c r="K457" s="122">
        <f t="shared" si="243"/>
        <v>10799.561104739687</v>
      </c>
      <c r="L457" s="122">
        <f t="shared" si="243"/>
        <v>10084.829018937309</v>
      </c>
      <c r="M457" s="122">
        <f t="shared" si="243"/>
        <v>6307.0673993703667</v>
      </c>
      <c r="N457" s="122">
        <f t="shared" si="243"/>
        <v>9170.6380556569402</v>
      </c>
      <c r="O457" s="122">
        <f t="shared" si="243"/>
        <v>8995.104373930877</v>
      </c>
      <c r="P457" s="122">
        <f t="shared" si="243"/>
        <v>7169.6268733424185</v>
      </c>
      <c r="Q457" s="122">
        <f t="shared" si="243"/>
        <v>7803.9776438920026</v>
      </c>
      <c r="R457" s="122">
        <f t="shared" ref="R457:V457" si="244">SUM(R458:R459)</f>
        <v>7206.1598352630526</v>
      </c>
      <c r="S457" s="122">
        <f t="shared" si="244"/>
        <v>7423.2819055694281</v>
      </c>
      <c r="T457" s="122">
        <f t="shared" si="244"/>
        <v>6538.0324928008586</v>
      </c>
      <c r="U457" s="122">
        <f t="shared" si="244"/>
        <v>6103.4751846577492</v>
      </c>
      <c r="V457" s="122">
        <f t="shared" si="244"/>
        <v>5489.8008136398976</v>
      </c>
      <c r="W457" s="122">
        <f t="shared" ref="W457" si="245">SUM(W458:W459)</f>
        <v>5541.0991382278689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7458.0264258498355</v>
      </c>
      <c r="D458" s="98">
        <v>8918.2164384329335</v>
      </c>
      <c r="E458" s="98">
        <v>12192.048517105277</v>
      </c>
      <c r="F458" s="98">
        <v>6909.0830300664484</v>
      </c>
      <c r="G458" s="98">
        <v>9657.1438472297214</v>
      </c>
      <c r="H458" s="98">
        <v>8994.8037390973841</v>
      </c>
      <c r="I458" s="98">
        <v>10158.534156247159</v>
      </c>
      <c r="J458" s="98">
        <v>11445.257878063256</v>
      </c>
      <c r="K458" s="98">
        <v>10741.369694818821</v>
      </c>
      <c r="L458" s="98">
        <v>10028.075672752791</v>
      </c>
      <c r="M458" s="98">
        <v>6271.1985599507207</v>
      </c>
      <c r="N458" s="98">
        <v>9121.0136659240052</v>
      </c>
      <c r="O458" s="98">
        <v>8942.7640995895999</v>
      </c>
      <c r="P458" s="98">
        <v>7126.567060211868</v>
      </c>
      <c r="Q458" s="98">
        <v>7760.9820846112998</v>
      </c>
      <c r="R458" s="98">
        <v>7165.9548677745597</v>
      </c>
      <c r="S458" s="98">
        <v>7381.4709054240402</v>
      </c>
      <c r="T458" s="98">
        <v>6500.9659527487584</v>
      </c>
      <c r="U458" s="98">
        <v>6068.1162530136326</v>
      </c>
      <c r="V458" s="98">
        <v>5457.7557488806096</v>
      </c>
      <c r="W458" s="98">
        <v>5509.5386199897366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41.966399837077773</v>
      </c>
      <c r="D459" s="98">
        <v>50.565263640807508</v>
      </c>
      <c r="E459" s="98">
        <v>63.656042144373494</v>
      </c>
      <c r="F459" s="98">
        <v>38.904227425045377</v>
      </c>
      <c r="G459" s="98">
        <v>54.658151208670731</v>
      </c>
      <c r="H459" s="98">
        <v>50.298777268090568</v>
      </c>
      <c r="I459" s="98">
        <v>56.33909229260842</v>
      </c>
      <c r="J459" s="98">
        <v>61.741266522790241</v>
      </c>
      <c r="K459" s="98">
        <v>58.191409920866064</v>
      </c>
      <c r="L459" s="98">
        <v>56.753346184517696</v>
      </c>
      <c r="M459" s="98">
        <v>35.868839419645937</v>
      </c>
      <c r="N459" s="98">
        <v>49.624389732935533</v>
      </c>
      <c r="O459" s="98">
        <v>52.340274341277158</v>
      </c>
      <c r="P459" s="98">
        <v>43.059813130550964</v>
      </c>
      <c r="Q459" s="98">
        <v>42.995559280702544</v>
      </c>
      <c r="R459" s="98">
        <v>40.204967488492734</v>
      </c>
      <c r="S459" s="98">
        <v>41.811000145387602</v>
      </c>
      <c r="T459" s="98">
        <v>37.06654005210013</v>
      </c>
      <c r="U459" s="98">
        <v>35.358931644117064</v>
      </c>
      <c r="V459" s="98">
        <v>32.045064759288245</v>
      </c>
      <c r="W459" s="98">
        <v>31.560518238132325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88.076242727945896</v>
      </c>
      <c r="D460" s="122">
        <f t="shared" si="246"/>
        <v>167.09747537802588</v>
      </c>
      <c r="E460" s="122">
        <f t="shared" si="246"/>
        <v>490.20111323962635</v>
      </c>
      <c r="F460" s="122">
        <f t="shared" si="246"/>
        <v>101.30039375223353</v>
      </c>
      <c r="G460" s="122">
        <f t="shared" si="246"/>
        <v>93.249416731046239</v>
      </c>
      <c r="H460" s="122">
        <f t="shared" si="246"/>
        <v>130.88773102380426</v>
      </c>
      <c r="I460" s="122">
        <f t="shared" si="246"/>
        <v>140.7571243774068</v>
      </c>
      <c r="J460" s="122">
        <f t="shared" si="246"/>
        <v>186.83335913411412</v>
      </c>
      <c r="K460" s="122">
        <f t="shared" si="246"/>
        <v>141.29513147559487</v>
      </c>
      <c r="L460" s="122">
        <f t="shared" si="246"/>
        <v>62.534089242129653</v>
      </c>
      <c r="M460" s="122">
        <f t="shared" si="246"/>
        <v>68.700501565517655</v>
      </c>
      <c r="N460" s="122">
        <f t="shared" si="246"/>
        <v>158.98170747002607</v>
      </c>
      <c r="O460" s="122">
        <f t="shared" si="246"/>
        <v>98.35612166918105</v>
      </c>
      <c r="P460" s="122">
        <f t="shared" si="246"/>
        <v>24.640637048869749</v>
      </c>
      <c r="Q460" s="122">
        <f t="shared" si="246"/>
        <v>42.965749324418248</v>
      </c>
      <c r="R460" s="122">
        <f t="shared" si="246"/>
        <v>76.788573275454709</v>
      </c>
      <c r="S460" s="122">
        <f t="shared" si="246"/>
        <v>107.40630293364535</v>
      </c>
      <c r="T460" s="122">
        <f t="shared" si="246"/>
        <v>150.02185397712211</v>
      </c>
      <c r="U460" s="122">
        <f t="shared" si="246"/>
        <v>115.47219800036301</v>
      </c>
      <c r="V460" s="122">
        <f t="shared" si="246"/>
        <v>75.370197858337448</v>
      </c>
      <c r="W460" s="122">
        <f t="shared" si="246"/>
        <v>23.83579584924157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88.076242727945896</v>
      </c>
      <c r="D461" s="98">
        <f>RES_hhdet_in_fech!D86</f>
        <v>167.09747537802588</v>
      </c>
      <c r="E461" s="98">
        <f>RES_hhdet_in_fech!E86</f>
        <v>490.20111323962635</v>
      </c>
      <c r="F461" s="98">
        <f>RES_hhdet_in_fech!F86</f>
        <v>101.30039375223353</v>
      </c>
      <c r="G461" s="98">
        <f>RES_hhdet_in_fech!G86</f>
        <v>93.249416731046239</v>
      </c>
      <c r="H461" s="98">
        <f>RES_hhdet_in_fech!H86</f>
        <v>130.88773102380426</v>
      </c>
      <c r="I461" s="98">
        <f>RES_hhdet_in_fech!I86</f>
        <v>140.7571243774068</v>
      </c>
      <c r="J461" s="98">
        <f>RES_hhdet_in_fech!J86</f>
        <v>186.83335913411412</v>
      </c>
      <c r="K461" s="98">
        <f>RES_hhdet_in_fech!K86</f>
        <v>141.29513147559487</v>
      </c>
      <c r="L461" s="98">
        <f>RES_hhdet_in_fech!L86</f>
        <v>62.534089242129653</v>
      </c>
      <c r="M461" s="98">
        <f>RES_hhdet_in_fech!M86</f>
        <v>68.700501565517655</v>
      </c>
      <c r="N461" s="98">
        <f>RES_hhdet_in_fech!N86</f>
        <v>158.98170747002607</v>
      </c>
      <c r="O461" s="98">
        <f>RES_hhdet_in_fech!O86</f>
        <v>98.35612166918105</v>
      </c>
      <c r="P461" s="98">
        <f>RES_hhdet_in_fech!P86</f>
        <v>24.640637048869749</v>
      </c>
      <c r="Q461" s="98">
        <f>RES_hhdet_in_fech!Q86</f>
        <v>42.965749324418248</v>
      </c>
      <c r="R461" s="98">
        <f>RES_hhdet_in_fech!R86</f>
        <v>76.788573275454709</v>
      </c>
      <c r="S461" s="98">
        <f>RES_hhdet_in_fech!S86</f>
        <v>107.40630293364535</v>
      </c>
      <c r="T461" s="98">
        <f>RES_hhdet_in_fech!T86</f>
        <v>150.02185397712211</v>
      </c>
      <c r="U461" s="98">
        <f>RES_hhdet_in_fech!U86</f>
        <v>115.47219800036301</v>
      </c>
      <c r="V461" s="98">
        <f>RES_hhdet_in_fech!V86</f>
        <v>75.370197858337448</v>
      </c>
      <c r="W461" s="98">
        <f>RES_hhdet_in_fech!W86</f>
        <v>23.83579584924157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1873.8281149783124</v>
      </c>
      <c r="D462" s="122">
        <v>1917.5317393139849</v>
      </c>
      <c r="E462" s="122">
        <v>1841.8917933646467</v>
      </c>
      <c r="F462" s="122">
        <v>1955.0402089758973</v>
      </c>
      <c r="G462" s="122">
        <v>1783.3707839883584</v>
      </c>
      <c r="H462" s="122">
        <v>1768.2452035771194</v>
      </c>
      <c r="I462" s="122">
        <v>1609.9033766186135</v>
      </c>
      <c r="J462" s="122">
        <v>1552.6479829908908</v>
      </c>
      <c r="K462" s="122">
        <v>1566.6669877252343</v>
      </c>
      <c r="L462" s="122">
        <v>1588.1848270913638</v>
      </c>
      <c r="M462" s="122">
        <v>1838.9619772705455</v>
      </c>
      <c r="N462" s="122">
        <v>1632.9322193018029</v>
      </c>
      <c r="O462" s="122">
        <v>1517.8136829919079</v>
      </c>
      <c r="P462" s="122">
        <v>1465.9735601723164</v>
      </c>
      <c r="Q462" s="122">
        <v>1435.3334042548638</v>
      </c>
      <c r="R462" s="122">
        <v>1386.6831919128256</v>
      </c>
      <c r="S462" s="122">
        <v>1397.931039577177</v>
      </c>
      <c r="T462" s="122">
        <v>1371.3166357536413</v>
      </c>
      <c r="U462" s="122">
        <v>1332.6854690356142</v>
      </c>
      <c r="V462" s="122">
        <v>1251.7528012051628</v>
      </c>
      <c r="W462" s="122">
        <v>1099.897668175973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1675.3999176181223</v>
      </c>
      <c r="D463" s="98">
        <v>2075.9262174820124</v>
      </c>
      <c r="E463" s="98">
        <v>1936.6575120411458</v>
      </c>
      <c r="F463" s="98">
        <v>1734.5541162994518</v>
      </c>
      <c r="G463" s="98">
        <v>1748.5054769993346</v>
      </c>
      <c r="H463" s="98">
        <v>1851.8958262616777</v>
      </c>
      <c r="I463" s="98">
        <v>1607.3422078535405</v>
      </c>
      <c r="J463" s="98">
        <v>1557.2055056014576</v>
      </c>
      <c r="K463" s="98">
        <v>1473.1420523942368</v>
      </c>
      <c r="L463" s="98">
        <v>1539.7257716132863</v>
      </c>
      <c r="M463" s="98">
        <v>1655.2666730715598</v>
      </c>
      <c r="N463" s="98">
        <v>1555.1408425619613</v>
      </c>
      <c r="O463" s="98">
        <v>1476.6995993260557</v>
      </c>
      <c r="P463" s="98">
        <v>1493.4757980606876</v>
      </c>
      <c r="Q463" s="98">
        <v>1403.6837940371161</v>
      </c>
      <c r="R463" s="98">
        <v>1332.5195908755827</v>
      </c>
      <c r="S463" s="98">
        <v>1420.5138218312998</v>
      </c>
      <c r="T463" s="98">
        <v>1312.9418932955377</v>
      </c>
      <c r="U463" s="98">
        <v>1259.8657239482566</v>
      </c>
      <c r="V463" s="98">
        <v>1160.266728372703</v>
      </c>
      <c r="W463" s="98">
        <v>1145.1791219928086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1108.5870804195702</v>
      </c>
      <c r="D464" s="98">
        <v>1419.6701931167902</v>
      </c>
      <c r="E464" s="98">
        <v>1324.4245393947685</v>
      </c>
      <c r="F464" s="98">
        <v>1230.3725652397911</v>
      </c>
      <c r="G464" s="98">
        <v>1243.2938589401092</v>
      </c>
      <c r="H464" s="98">
        <v>1340.5633391476065</v>
      </c>
      <c r="I464" s="98">
        <v>1183.2834110256438</v>
      </c>
      <c r="J464" s="98">
        <v>1185.3583079345281</v>
      </c>
      <c r="K464" s="98">
        <v>1123.0050464616254</v>
      </c>
      <c r="L464" s="98">
        <v>1185.8667418412804</v>
      </c>
      <c r="M464" s="98">
        <v>1305.1732652342384</v>
      </c>
      <c r="N464" s="98">
        <v>1223.0417407319239</v>
      </c>
      <c r="O464" s="98">
        <v>1172.3374907169273</v>
      </c>
      <c r="P464" s="98">
        <v>1223.0278575596317</v>
      </c>
      <c r="Q464" s="98">
        <v>1140.5104273390175</v>
      </c>
      <c r="R464" s="98">
        <v>1096.6206172973039</v>
      </c>
      <c r="S464" s="98">
        <v>1192.2293857661755</v>
      </c>
      <c r="T464" s="98">
        <v>1114.4003479674634</v>
      </c>
      <c r="U464" s="98">
        <v>1088.8801946929186</v>
      </c>
      <c r="V464" s="98">
        <v>1012.5689557021323</v>
      </c>
      <c r="W464" s="98">
        <v>1017.1016703205006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261.8506653473417</v>
      </c>
      <c r="D465" s="101">
        <v>381.95960648101374</v>
      </c>
      <c r="E465" s="101">
        <v>298.49478789972829</v>
      </c>
      <c r="F465" s="101">
        <v>334.20864975692655</v>
      </c>
      <c r="G465" s="101">
        <v>287.51847905288741</v>
      </c>
      <c r="H465" s="101">
        <v>310.19588694362687</v>
      </c>
      <c r="I465" s="101">
        <v>270.63230523140641</v>
      </c>
      <c r="J465" s="101">
        <v>330.74211255262128</v>
      </c>
      <c r="K465" s="101">
        <v>262.70151050189776</v>
      </c>
      <c r="L465" s="101">
        <v>254.32609207696936</v>
      </c>
      <c r="M465" s="101">
        <v>322.45697542164413</v>
      </c>
      <c r="N465" s="101">
        <v>234.92312478944302</v>
      </c>
      <c r="O465" s="101">
        <v>220.87865782234368</v>
      </c>
      <c r="P465" s="101">
        <v>334.23190270493177</v>
      </c>
      <c r="Q465" s="101">
        <v>226.99410542791432</v>
      </c>
      <c r="R465" s="101">
        <v>206.88815531414227</v>
      </c>
      <c r="S465" s="101">
        <v>238.03291101882735</v>
      </c>
      <c r="T465" s="101">
        <v>198.54987169108503</v>
      </c>
      <c r="U465" s="101">
        <v>215.53920803657223</v>
      </c>
      <c r="V465" s="101">
        <v>183.87195710810533</v>
      </c>
      <c r="W465" s="101">
        <v>226.4009757625999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846.73641507222851</v>
      </c>
      <c r="D466" s="104">
        <v>1037.7105866357763</v>
      </c>
      <c r="E466" s="104">
        <v>1025.9297514950401</v>
      </c>
      <c r="F466" s="104">
        <v>896.16391548286481</v>
      </c>
      <c r="G466" s="104">
        <v>955.77537988722179</v>
      </c>
      <c r="H466" s="104">
        <v>1030.3674522039796</v>
      </c>
      <c r="I466" s="104">
        <v>912.65110579423731</v>
      </c>
      <c r="J466" s="104">
        <v>854.61619538190666</v>
      </c>
      <c r="K466" s="104">
        <v>860.3035359597277</v>
      </c>
      <c r="L466" s="104">
        <v>931.54064976431084</v>
      </c>
      <c r="M466" s="104">
        <v>982.71628981259437</v>
      </c>
      <c r="N466" s="104">
        <v>988.11861594248091</v>
      </c>
      <c r="O466" s="104">
        <v>951.45883289458357</v>
      </c>
      <c r="P466" s="104">
        <v>888.79595485469974</v>
      </c>
      <c r="Q466" s="104">
        <v>913.51632191110298</v>
      </c>
      <c r="R466" s="104">
        <v>889.73246198316144</v>
      </c>
      <c r="S466" s="104">
        <v>954.19647474734813</v>
      </c>
      <c r="T466" s="104">
        <v>915.85047627637823</v>
      </c>
      <c r="U466" s="104">
        <v>873.34098665634622</v>
      </c>
      <c r="V466" s="104">
        <v>828.69699859402692</v>
      </c>
      <c r="W466" s="104">
        <v>790.70069455790076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2049.9505048303054</v>
      </c>
      <c r="D467" s="101">
        <v>2016.1939409199024</v>
      </c>
      <c r="E467" s="101">
        <v>1979.3242598460292</v>
      </c>
      <c r="F467" s="101">
        <v>2232.5217505294099</v>
      </c>
      <c r="G467" s="101">
        <v>2027.6948481859415</v>
      </c>
      <c r="H467" s="101">
        <v>1977.8914194348595</v>
      </c>
      <c r="I467" s="101">
        <v>1810.4543634356712</v>
      </c>
      <c r="J467" s="101">
        <v>1727.7702701470964</v>
      </c>
      <c r="K467" s="101">
        <v>1743.3070523119993</v>
      </c>
      <c r="L467" s="101">
        <v>1859.8970353458326</v>
      </c>
      <c r="M467" s="101">
        <v>2046.098175972541</v>
      </c>
      <c r="N467" s="101">
        <v>1860.5185723099996</v>
      </c>
      <c r="O467" s="101">
        <v>1726.30712827515</v>
      </c>
      <c r="P467" s="101">
        <v>1512.4937984295268</v>
      </c>
      <c r="Q467" s="101">
        <v>1485.555712579393</v>
      </c>
      <c r="R467" s="101">
        <v>1486.6335646820321</v>
      </c>
      <c r="S467" s="101">
        <v>1489.2713906484532</v>
      </c>
      <c r="T467" s="101">
        <v>1463.1029089147048</v>
      </c>
      <c r="U467" s="101">
        <v>1370.8294410397737</v>
      </c>
      <c r="V467" s="101">
        <v>1313.1813822699432</v>
      </c>
      <c r="W467" s="101">
        <v>1209.5968065456022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1327.2759926723909</v>
      </c>
      <c r="D468" s="104">
        <v>1331.3470364708212</v>
      </c>
      <c r="E468" s="104">
        <v>1285.7884020645215</v>
      </c>
      <c r="F468" s="104">
        <v>1489.9156356891588</v>
      </c>
      <c r="G468" s="104">
        <v>1333.8170266756192</v>
      </c>
      <c r="H468" s="104">
        <v>1307.2238814928287</v>
      </c>
      <c r="I468" s="104">
        <v>1202.0941827523709</v>
      </c>
      <c r="J468" s="104">
        <v>1182.25977371768</v>
      </c>
      <c r="K468" s="104">
        <v>1174.5457781576627</v>
      </c>
      <c r="L468" s="104">
        <v>1250.2595675008647</v>
      </c>
      <c r="M468" s="104">
        <v>1414.9203522482301</v>
      </c>
      <c r="N468" s="104">
        <v>1280.87909697087</v>
      </c>
      <c r="O468" s="104">
        <v>1222.8446600763064</v>
      </c>
      <c r="P468" s="104">
        <v>1143.5486102748662</v>
      </c>
      <c r="Q468" s="104">
        <v>1128.4162649382638</v>
      </c>
      <c r="R468" s="104">
        <v>1149.5642184505382</v>
      </c>
      <c r="S468" s="104">
        <v>1177.1306129551733</v>
      </c>
      <c r="T468" s="104">
        <v>1170.1240319620874</v>
      </c>
      <c r="U468" s="104">
        <v>1116.7816841827657</v>
      </c>
      <c r="V468" s="104">
        <v>1077.5064783599264</v>
      </c>
      <c r="W468" s="104">
        <v>1008.0310125096776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320.63148809684168</v>
      </c>
      <c r="D469" s="98">
        <v>370.82635819051757</v>
      </c>
      <c r="E469" s="98">
        <v>304.98193764609624</v>
      </c>
      <c r="F469" s="98">
        <v>430.78215201731967</v>
      </c>
      <c r="G469" s="98">
        <v>333.85557491913983</v>
      </c>
      <c r="H469" s="98">
        <v>330.76429330137609</v>
      </c>
      <c r="I469" s="98">
        <v>304.55373225364946</v>
      </c>
      <c r="J469" s="98">
        <v>366.33451509082573</v>
      </c>
      <c r="K469" s="98">
        <v>310.89868997879427</v>
      </c>
      <c r="L469" s="98">
        <v>307.31015246469292</v>
      </c>
      <c r="M469" s="98">
        <v>398.8593409378206</v>
      </c>
      <c r="N469" s="98">
        <v>280.98284498207988</v>
      </c>
      <c r="O469" s="98">
        <v>258.31186287956723</v>
      </c>
      <c r="P469" s="98">
        <v>336.16944708993424</v>
      </c>
      <c r="Q469" s="98">
        <v>239.23235069836875</v>
      </c>
      <c r="R469" s="98">
        <v>231.44504473733764</v>
      </c>
      <c r="S469" s="98">
        <v>247.91834746729964</v>
      </c>
      <c r="T469" s="98">
        <v>221.90622801154623</v>
      </c>
      <c r="U469" s="98">
        <v>234.52316469290838</v>
      </c>
      <c r="V469" s="98">
        <v>209.18329592407224</v>
      </c>
      <c r="W469" s="98">
        <v>237.79918118196116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1006.6445045755491</v>
      </c>
      <c r="D470" s="98">
        <v>960.52067828030374</v>
      </c>
      <c r="E470" s="98">
        <v>980.80646441842532</v>
      </c>
      <c r="F470" s="98">
        <v>1059.133483671839</v>
      </c>
      <c r="G470" s="98">
        <v>999.96145175647962</v>
      </c>
      <c r="H470" s="98">
        <v>976.45958819145255</v>
      </c>
      <c r="I470" s="98">
        <v>897.5404504987215</v>
      </c>
      <c r="J470" s="98">
        <v>815.9252586268542</v>
      </c>
      <c r="K470" s="98">
        <v>863.64708817886844</v>
      </c>
      <c r="L470" s="98">
        <v>942.94941503617156</v>
      </c>
      <c r="M470" s="98">
        <v>1016.0610113104093</v>
      </c>
      <c r="N470" s="98">
        <v>999.89625198878991</v>
      </c>
      <c r="O470" s="98">
        <v>964.53279719673912</v>
      </c>
      <c r="P470" s="98">
        <v>807.37916318493205</v>
      </c>
      <c r="Q470" s="98">
        <v>889.1839142398951</v>
      </c>
      <c r="R470" s="98">
        <v>918.11917371320055</v>
      </c>
      <c r="S470" s="98">
        <v>929.21226548787365</v>
      </c>
      <c r="T470" s="98">
        <v>948.21780395054134</v>
      </c>
      <c r="U470" s="98">
        <v>882.25851948985724</v>
      </c>
      <c r="V470" s="98">
        <v>868.32318243585428</v>
      </c>
      <c r="W470" s="98">
        <v>770.23183132771624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1779.8889614534266</v>
      </c>
      <c r="D471" s="101">
        <v>1863.4446000830696</v>
      </c>
      <c r="E471" s="101">
        <v>1754.6491363100611</v>
      </c>
      <c r="F471" s="101">
        <v>1844.9933382715913</v>
      </c>
      <c r="G471" s="101">
        <v>1768.4656927307017</v>
      </c>
      <c r="H471" s="101">
        <v>1750.5787585999619</v>
      </c>
      <c r="I471" s="101">
        <v>1664.391742907507</v>
      </c>
      <c r="J471" s="101">
        <v>1634.6988366074163</v>
      </c>
      <c r="K471" s="101">
        <v>1609.8061541059994</v>
      </c>
      <c r="L471" s="101">
        <v>1695.1206594687364</v>
      </c>
      <c r="M471" s="101">
        <v>1807.9920313234388</v>
      </c>
      <c r="N471" s="101">
        <v>1692.6782608822311</v>
      </c>
      <c r="O471" s="101">
        <v>1611.2481086139028</v>
      </c>
      <c r="P471" s="101">
        <v>1599.9507043335877</v>
      </c>
      <c r="Q471" s="101">
        <v>1513.8241977831308</v>
      </c>
      <c r="R471" s="101">
        <v>1499.4912277375797</v>
      </c>
      <c r="S471" s="101">
        <v>1486.7007817962767</v>
      </c>
      <c r="T471" s="101">
        <v>1452.8369812836463</v>
      </c>
      <c r="U471" s="101">
        <v>1439.7642950700008</v>
      </c>
      <c r="V471" s="101">
        <v>1373.5304096156358</v>
      </c>
      <c r="W471" s="101">
        <v>1212.1445128923644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1259.1948032610712</v>
      </c>
      <c r="D472" s="104">
        <v>1338.2347803651799</v>
      </c>
      <c r="E472" s="104">
        <v>1244.0928175995862</v>
      </c>
      <c r="F472" s="104">
        <v>1334.9278457360067</v>
      </c>
      <c r="G472" s="104">
        <v>1265.0235048091872</v>
      </c>
      <c r="H472" s="104">
        <v>1255.8944426028497</v>
      </c>
      <c r="I472" s="104">
        <v>1197.6550972728833</v>
      </c>
      <c r="J472" s="104">
        <v>1203.6528294877871</v>
      </c>
      <c r="K472" s="104">
        <v>1169.5699385402907</v>
      </c>
      <c r="L472" s="104">
        <v>1227.5798790440981</v>
      </c>
      <c r="M472" s="104">
        <v>1332.4012350197811</v>
      </c>
      <c r="N472" s="104">
        <v>1232.2695343472465</v>
      </c>
      <c r="O472" s="104">
        <v>1186.1296699309971</v>
      </c>
      <c r="P472" s="104">
        <v>1234.7380436286198</v>
      </c>
      <c r="Q472" s="104">
        <v>1156.1737027378074</v>
      </c>
      <c r="R472" s="104">
        <v>1156.4427465755409</v>
      </c>
      <c r="S472" s="104">
        <v>1164.2602765632669</v>
      </c>
      <c r="T472" s="104">
        <v>1143.3367916113591</v>
      </c>
      <c r="U472" s="104">
        <v>1149.2730691670617</v>
      </c>
      <c r="V472" s="104">
        <v>1101.0330307800584</v>
      </c>
      <c r="W472" s="104">
        <v>991.84128600861698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278.24373488904081</v>
      </c>
      <c r="D473" s="98">
        <v>342.88965976134659</v>
      </c>
      <c r="E473" s="98">
        <v>270.20884117432809</v>
      </c>
      <c r="F473" s="98">
        <v>355.84971249767199</v>
      </c>
      <c r="G473" s="98">
        <v>290.89453998277571</v>
      </c>
      <c r="H473" s="98">
        <v>292.49762475848758</v>
      </c>
      <c r="I473" s="98">
        <v>280.10163167254694</v>
      </c>
      <c r="J473" s="98">
        <v>348.09680691270188</v>
      </c>
      <c r="K473" s="98">
        <v>287.57087232740014</v>
      </c>
      <c r="L473" s="98">
        <v>279.79924757549054</v>
      </c>
      <c r="M473" s="98">
        <v>352.55518724290948</v>
      </c>
      <c r="N473" s="98">
        <v>254.26092408090827</v>
      </c>
      <c r="O473" s="98">
        <v>238.15212499405123</v>
      </c>
      <c r="P473" s="98">
        <v>359.88636028775488</v>
      </c>
      <c r="Q473" s="98">
        <v>243.90361349019017</v>
      </c>
      <c r="R473" s="98">
        <v>232.90166415724991</v>
      </c>
      <c r="S473" s="98">
        <v>247.78772998683783</v>
      </c>
      <c r="T473" s="98">
        <v>218.66431742380925</v>
      </c>
      <c r="U473" s="98">
        <v>247.08846448928423</v>
      </c>
      <c r="V473" s="98">
        <v>217.88333667834632</v>
      </c>
      <c r="W473" s="98">
        <v>240.35065971412035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980.95106837203059</v>
      </c>
      <c r="D474" s="98">
        <v>995.34512060383338</v>
      </c>
      <c r="E474" s="98">
        <v>973.88397642525831</v>
      </c>
      <c r="F474" s="98">
        <v>979.07813323833466</v>
      </c>
      <c r="G474" s="98">
        <v>974.12896482641133</v>
      </c>
      <c r="H474" s="98">
        <v>963.3968178443622</v>
      </c>
      <c r="I474" s="98">
        <v>917.55346560033638</v>
      </c>
      <c r="J474" s="98">
        <v>855.55602257508519</v>
      </c>
      <c r="K474" s="98">
        <v>881.99906621289051</v>
      </c>
      <c r="L474" s="98">
        <v>947.78063146860745</v>
      </c>
      <c r="M474" s="98">
        <v>979.84604777687184</v>
      </c>
      <c r="N474" s="98">
        <v>978.00861026633822</v>
      </c>
      <c r="O474" s="98">
        <v>947.97754493694583</v>
      </c>
      <c r="P474" s="98">
        <v>874.85168334086495</v>
      </c>
      <c r="Q474" s="98">
        <v>912.27008924761731</v>
      </c>
      <c r="R474" s="98">
        <v>923.54108241829124</v>
      </c>
      <c r="S474" s="98">
        <v>916.47254657642907</v>
      </c>
      <c r="T474" s="98">
        <v>924.67247418754982</v>
      </c>
      <c r="U474" s="98">
        <v>902.18460467777754</v>
      </c>
      <c r="V474" s="98">
        <v>883.14969410171216</v>
      </c>
      <c r="W474" s="98">
        <v>751.49062629449656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881.37161688752167</v>
      </c>
      <c r="D475" s="122">
        <v>904.47063612461181</v>
      </c>
      <c r="E475" s="122">
        <v>868.1790552270254</v>
      </c>
      <c r="F475" s="122">
        <v>974.92955607205363</v>
      </c>
      <c r="G475" s="122">
        <v>818.39390422197744</v>
      </c>
      <c r="H475" s="122">
        <v>848.02620085914111</v>
      </c>
      <c r="I475" s="122">
        <v>787.04425850692405</v>
      </c>
      <c r="J475" s="122">
        <v>782.86518862686171</v>
      </c>
      <c r="K475" s="122">
        <v>733.97287164257705</v>
      </c>
      <c r="L475" s="122">
        <v>694.98520298199196</v>
      </c>
      <c r="M475" s="122">
        <v>690.47507934677765</v>
      </c>
      <c r="N475" s="122">
        <v>610.35396744709772</v>
      </c>
      <c r="O475" s="122">
        <v>647.53775240116533</v>
      </c>
      <c r="P475" s="122">
        <v>600.95339348994435</v>
      </c>
      <c r="Q475" s="122">
        <v>600.90963619986007</v>
      </c>
      <c r="R475" s="122">
        <v>611.67722133717314</v>
      </c>
      <c r="S475" s="122">
        <v>667.46550988666934</v>
      </c>
      <c r="T475" s="122">
        <v>673.16214542808768</v>
      </c>
      <c r="U475" s="122">
        <v>657.03651840182818</v>
      </c>
      <c r="V475" s="122">
        <v>673.15481368455448</v>
      </c>
      <c r="W475" s="122">
        <v>648.98363191463022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1004.3201602339744</v>
      </c>
      <c r="D476" s="98">
        <v>1148.7661852979713</v>
      </c>
      <c r="E476" s="98">
        <v>995.75640454441179</v>
      </c>
      <c r="F476" s="98">
        <v>1016.9339119687866</v>
      </c>
      <c r="G476" s="98">
        <v>981.25932016210788</v>
      </c>
      <c r="H476" s="98">
        <v>962.85339395139511</v>
      </c>
      <c r="I476" s="98">
        <v>1022.2234550060709</v>
      </c>
      <c r="J476" s="98">
        <v>879.08106264350965</v>
      </c>
      <c r="K476" s="98">
        <v>893.28900783891049</v>
      </c>
      <c r="L476" s="98">
        <v>962.85779826911346</v>
      </c>
      <c r="M476" s="98">
        <v>774.99347955659641</v>
      </c>
      <c r="N476" s="98">
        <v>711.42868253098061</v>
      </c>
      <c r="O476" s="98">
        <v>762.54442281692684</v>
      </c>
      <c r="P476" s="98">
        <v>765.89359739293593</v>
      </c>
      <c r="Q476" s="98">
        <v>758.4192000388017</v>
      </c>
      <c r="R476" s="98">
        <v>748.97021041087135</v>
      </c>
      <c r="S476" s="98">
        <v>855.8590205884783</v>
      </c>
      <c r="T476" s="98">
        <v>831.61900332950734</v>
      </c>
      <c r="U476" s="98">
        <v>848.93339080093222</v>
      </c>
      <c r="V476" s="98">
        <v>822.09891578710278</v>
      </c>
      <c r="W476" s="98">
        <v>895.85301436443046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998.00060874924043</v>
      </c>
      <c r="D477" s="98">
        <v>1014.1850236005527</v>
      </c>
      <c r="E477" s="98">
        <v>992.37560977710984</v>
      </c>
      <c r="F477" s="98">
        <v>1064.981747592562</v>
      </c>
      <c r="G477" s="98">
        <v>997.31409396123297</v>
      </c>
      <c r="H477" s="98">
        <v>958.37865162231901</v>
      </c>
      <c r="I477" s="98">
        <v>874.0554908234302</v>
      </c>
      <c r="J477" s="98">
        <v>857.94899079645779</v>
      </c>
      <c r="K477" s="98">
        <v>815.93557208181278</v>
      </c>
      <c r="L477" s="98">
        <v>796.21244118188156</v>
      </c>
      <c r="M477" s="98">
        <v>815.19359872600523</v>
      </c>
      <c r="N477" s="98">
        <v>706.9292097002434</v>
      </c>
      <c r="O477" s="98">
        <v>705.4634437517459</v>
      </c>
      <c r="P477" s="98">
        <v>726.86843363371452</v>
      </c>
      <c r="Q477" s="98">
        <v>694.50846206645065</v>
      </c>
      <c r="R477" s="98">
        <v>724.41087637214696</v>
      </c>
      <c r="S477" s="98">
        <v>786.2767681742173</v>
      </c>
      <c r="T477" s="98">
        <v>811.7567031905927</v>
      </c>
      <c r="U477" s="98">
        <v>807.61094967786323</v>
      </c>
      <c r="V477" s="98">
        <v>823.99099073328318</v>
      </c>
      <c r="W477" s="98">
        <v>796.75042342126653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821.56793004629185</v>
      </c>
      <c r="D478" s="33">
        <v>829.75950577651361</v>
      </c>
      <c r="E478" s="33">
        <v>757.49150973468613</v>
      </c>
      <c r="F478" s="33">
        <v>905.72175694101099</v>
      </c>
      <c r="G478" s="33">
        <v>734.26533538661363</v>
      </c>
      <c r="H478" s="33">
        <v>796.80107635764739</v>
      </c>
      <c r="I478" s="33">
        <v>736.74101725622529</v>
      </c>
      <c r="J478" s="33">
        <v>661.36967370639945</v>
      </c>
      <c r="K478" s="33">
        <v>667.42993025837563</v>
      </c>
      <c r="L478" s="33">
        <v>622.98686725869288</v>
      </c>
      <c r="M478" s="33">
        <v>616.7474980242622</v>
      </c>
      <c r="N478" s="33">
        <v>539.78306140605332</v>
      </c>
      <c r="O478" s="33">
        <v>608.82660270247857</v>
      </c>
      <c r="P478" s="33">
        <v>508.75220581234288</v>
      </c>
      <c r="Q478" s="33">
        <v>543.75151948526718</v>
      </c>
      <c r="R478" s="33">
        <v>528.03833407576917</v>
      </c>
      <c r="S478" s="33">
        <v>612.26839193729359</v>
      </c>
      <c r="T478" s="33">
        <v>597.24934112512221</v>
      </c>
      <c r="U478" s="33">
        <v>583.28134461267416</v>
      </c>
      <c r="V478" s="33">
        <v>594.87428518068043</v>
      </c>
      <c r="W478" s="33">
        <v>569.18667133838471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6223.241326175269</v>
      </c>
      <c r="D480" s="117">
        <f t="shared" si="247"/>
        <v>7400.1386077622155</v>
      </c>
      <c r="E480" s="117">
        <f t="shared" si="247"/>
        <v>10139.564968403403</v>
      </c>
      <c r="F480" s="117">
        <f t="shared" si="247"/>
        <v>6315.8034037582129</v>
      </c>
      <c r="G480" s="117">
        <f t="shared" si="247"/>
        <v>7908.3744820606489</v>
      </c>
      <c r="H480" s="117">
        <f t="shared" si="247"/>
        <v>7738.1650620617784</v>
      </c>
      <c r="I480" s="117">
        <f t="shared" si="247"/>
        <v>8511.0883030665882</v>
      </c>
      <c r="J480" s="117">
        <f t="shared" si="247"/>
        <v>9535.6101104473746</v>
      </c>
      <c r="K480" s="117">
        <f t="shared" si="247"/>
        <v>9068.301802065851</v>
      </c>
      <c r="L480" s="117">
        <f t="shared" si="247"/>
        <v>8535.9989854769792</v>
      </c>
      <c r="M480" s="117">
        <f t="shared" si="247"/>
        <v>6210.3010122830165</v>
      </c>
      <c r="N480" s="117">
        <f t="shared" si="247"/>
        <v>8398.8069869550309</v>
      </c>
      <c r="O480" s="117">
        <f t="shared" si="247"/>
        <v>8162.6526390489744</v>
      </c>
      <c r="P480" s="117">
        <f t="shared" si="247"/>
        <v>6660.2116443338218</v>
      </c>
      <c r="Q480" s="117">
        <f t="shared" si="247"/>
        <v>7211.8808027254281</v>
      </c>
      <c r="R480" s="117">
        <f t="shared" ref="R480:V480" si="248">R481+R484+R486+R499</f>
        <v>7008.5967797598378</v>
      </c>
      <c r="S480" s="117">
        <f t="shared" si="248"/>
        <v>7475.395377141961</v>
      </c>
      <c r="T480" s="117">
        <f t="shared" si="248"/>
        <v>7068.6701219720599</v>
      </c>
      <c r="U480" s="117">
        <f t="shared" si="248"/>
        <v>6672.1167211277188</v>
      </c>
      <c r="V480" s="117">
        <f t="shared" si="248"/>
        <v>6080.7905602176706</v>
      </c>
      <c r="W480" s="117">
        <f t="shared" ref="W480" si="249">W481+W484+W486+W499</f>
        <v>5860.3114790535865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4220.6733014736692</v>
      </c>
      <c r="D481" s="122">
        <f t="shared" si="250"/>
        <v>5148.0837853682915</v>
      </c>
      <c r="E481" s="122">
        <f t="shared" si="250"/>
        <v>7171.3844839859412</v>
      </c>
      <c r="F481" s="122">
        <f t="shared" si="250"/>
        <v>4146.1654338623275</v>
      </c>
      <c r="G481" s="122">
        <f t="shared" si="250"/>
        <v>5907.3721280266673</v>
      </c>
      <c r="H481" s="122">
        <f t="shared" si="250"/>
        <v>5606.3908741643263</v>
      </c>
      <c r="I481" s="122">
        <f t="shared" si="250"/>
        <v>6450.1777731771035</v>
      </c>
      <c r="J481" s="122">
        <f t="shared" si="250"/>
        <v>7399.6363031675091</v>
      </c>
      <c r="K481" s="122">
        <f t="shared" si="250"/>
        <v>7070.4132205498545</v>
      </c>
      <c r="L481" s="122">
        <f t="shared" si="250"/>
        <v>6719.8549198475412</v>
      </c>
      <c r="M481" s="122">
        <f t="shared" si="250"/>
        <v>4269.850082258884</v>
      </c>
      <c r="N481" s="122">
        <f t="shared" si="250"/>
        <v>6292.7496735153945</v>
      </c>
      <c r="O481" s="122">
        <f t="shared" si="250"/>
        <v>6242.4270360456358</v>
      </c>
      <c r="P481" s="122">
        <f t="shared" si="250"/>
        <v>5024.1360202289234</v>
      </c>
      <c r="Q481" s="122">
        <f t="shared" si="250"/>
        <v>5529.9088389520011</v>
      </c>
      <c r="R481" s="122">
        <f t="shared" ref="R481:V481" si="251">SUM(R482:R483)</f>
        <v>5191.4163689981942</v>
      </c>
      <c r="S481" s="122">
        <f t="shared" si="251"/>
        <v>5446.0464011398226</v>
      </c>
      <c r="T481" s="122">
        <f t="shared" si="251"/>
        <v>4883.4715233115567</v>
      </c>
      <c r="U481" s="122">
        <f t="shared" si="251"/>
        <v>4633.7254782941191</v>
      </c>
      <c r="V481" s="122">
        <f t="shared" si="251"/>
        <v>4224.1627985688865</v>
      </c>
      <c r="W481" s="122">
        <f t="shared" ref="W481" si="252">SUM(W482:W483)</f>
        <v>4309.1494918511098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4178.7069016365913</v>
      </c>
      <c r="D482" s="98">
        <v>5097.5185217274839</v>
      </c>
      <c r="E482" s="98">
        <v>7107.7284418415675</v>
      </c>
      <c r="F482" s="98">
        <v>4107.2612064372825</v>
      </c>
      <c r="G482" s="98">
        <v>5852.7139768179968</v>
      </c>
      <c r="H482" s="98">
        <v>5556.0920968962355</v>
      </c>
      <c r="I482" s="98">
        <v>6393.8386808844953</v>
      </c>
      <c r="J482" s="98">
        <v>7337.8950366447189</v>
      </c>
      <c r="K482" s="98">
        <v>7012.2218106289884</v>
      </c>
      <c r="L482" s="98">
        <v>6663.1015736630234</v>
      </c>
      <c r="M482" s="98">
        <v>4233.9812428392379</v>
      </c>
      <c r="N482" s="98">
        <v>6243.1252837824586</v>
      </c>
      <c r="O482" s="98">
        <v>6190.0867617043587</v>
      </c>
      <c r="P482" s="98">
        <v>4981.0762070983728</v>
      </c>
      <c r="Q482" s="98">
        <v>5486.9132796712984</v>
      </c>
      <c r="R482" s="98">
        <v>5151.2114015097013</v>
      </c>
      <c r="S482" s="98">
        <v>5404.2354009944347</v>
      </c>
      <c r="T482" s="98">
        <v>4846.4049832594565</v>
      </c>
      <c r="U482" s="98">
        <v>4598.3665466500024</v>
      </c>
      <c r="V482" s="98">
        <v>4192.1177338095986</v>
      </c>
      <c r="W482" s="98">
        <v>4277.5889736129775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41.966399837077773</v>
      </c>
      <c r="D483" s="98">
        <v>50.565263640807508</v>
      </c>
      <c r="E483" s="98">
        <v>63.656042144373494</v>
      </c>
      <c r="F483" s="98">
        <v>38.904227425045377</v>
      </c>
      <c r="G483" s="98">
        <v>54.658151208670731</v>
      </c>
      <c r="H483" s="98">
        <v>50.298777268090568</v>
      </c>
      <c r="I483" s="98">
        <v>56.33909229260842</v>
      </c>
      <c r="J483" s="98">
        <v>61.741266522790241</v>
      </c>
      <c r="K483" s="98">
        <v>58.191409920866064</v>
      </c>
      <c r="L483" s="98">
        <v>56.753346184517696</v>
      </c>
      <c r="M483" s="98">
        <v>35.868839419645937</v>
      </c>
      <c r="N483" s="98">
        <v>49.624389732935533</v>
      </c>
      <c r="O483" s="98">
        <v>52.340274341277158</v>
      </c>
      <c r="P483" s="98">
        <v>43.059813130550964</v>
      </c>
      <c r="Q483" s="98">
        <v>42.995559280702544</v>
      </c>
      <c r="R483" s="98">
        <v>40.204967488492734</v>
      </c>
      <c r="S483" s="98">
        <v>41.811000145387602</v>
      </c>
      <c r="T483" s="98">
        <v>37.06654005210013</v>
      </c>
      <c r="U483" s="98">
        <v>35.358931644117064</v>
      </c>
      <c r="V483" s="98">
        <v>32.045064759288245</v>
      </c>
      <c r="W483" s="98">
        <v>31.560518238132325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202.78784196646009</v>
      </c>
      <c r="D484" s="122">
        <f t="shared" si="253"/>
        <v>397.48725339951829</v>
      </c>
      <c r="E484" s="122">
        <f t="shared" si="253"/>
        <v>1203.9061206533524</v>
      </c>
      <c r="F484" s="122">
        <f t="shared" si="253"/>
        <v>256.61361649838403</v>
      </c>
      <c r="G484" s="122">
        <f t="shared" si="253"/>
        <v>243.49102486071286</v>
      </c>
      <c r="H484" s="122">
        <f t="shared" si="253"/>
        <v>352.06388234039258</v>
      </c>
      <c r="I484" s="122">
        <f t="shared" si="253"/>
        <v>389.79273612321356</v>
      </c>
      <c r="J484" s="122">
        <f t="shared" si="253"/>
        <v>532.50398891889563</v>
      </c>
      <c r="K484" s="122">
        <f t="shared" si="253"/>
        <v>414.4261191473899</v>
      </c>
      <c r="L484" s="122">
        <f t="shared" si="253"/>
        <v>188.73335037430485</v>
      </c>
      <c r="M484" s="122">
        <f t="shared" si="253"/>
        <v>214.32172715198325</v>
      </c>
      <c r="N484" s="122">
        <f t="shared" si="253"/>
        <v>515.49193791722894</v>
      </c>
      <c r="O484" s="122">
        <f t="shared" si="253"/>
        <v>333.34019939506504</v>
      </c>
      <c r="P484" s="122">
        <f t="shared" si="253"/>
        <v>87.428880049169834</v>
      </c>
      <c r="Q484" s="122">
        <f t="shared" si="253"/>
        <v>158.32180471911653</v>
      </c>
      <c r="R484" s="122">
        <f t="shared" si="253"/>
        <v>289.53779301399686</v>
      </c>
      <c r="S484" s="122">
        <f t="shared" si="253"/>
        <v>412.31503557786095</v>
      </c>
      <c r="T484" s="122">
        <f t="shared" si="253"/>
        <v>584.46419102063305</v>
      </c>
      <c r="U484" s="122">
        <f t="shared" si="253"/>
        <v>455.85824831023842</v>
      </c>
      <c r="V484" s="122">
        <f t="shared" si="253"/>
        <v>301.53411830110718</v>
      </c>
      <c r="W484" s="122">
        <f t="shared" si="253"/>
        <v>96.595260839000957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202.78784196646009</v>
      </c>
      <c r="D485" s="98">
        <f>RES_hhdet_in_tesh!D86</f>
        <v>397.48725339951829</v>
      </c>
      <c r="E485" s="98">
        <f>RES_hhdet_in_tesh!E86</f>
        <v>1203.9061206533524</v>
      </c>
      <c r="F485" s="98">
        <f>RES_hhdet_in_tesh!F86</f>
        <v>256.61361649838403</v>
      </c>
      <c r="G485" s="98">
        <f>RES_hhdet_in_tesh!G86</f>
        <v>243.49102486071286</v>
      </c>
      <c r="H485" s="98">
        <f>RES_hhdet_in_tesh!H86</f>
        <v>352.06388234039258</v>
      </c>
      <c r="I485" s="98">
        <f>RES_hhdet_in_tesh!I86</f>
        <v>389.79273612321356</v>
      </c>
      <c r="J485" s="98">
        <f>RES_hhdet_in_tesh!J86</f>
        <v>532.50398891889563</v>
      </c>
      <c r="K485" s="98">
        <f>RES_hhdet_in_tesh!K86</f>
        <v>414.4261191473899</v>
      </c>
      <c r="L485" s="98">
        <f>RES_hhdet_in_tesh!L86</f>
        <v>188.73335037430485</v>
      </c>
      <c r="M485" s="98">
        <f>RES_hhdet_in_tesh!M86</f>
        <v>214.32172715198325</v>
      </c>
      <c r="N485" s="98">
        <f>RES_hhdet_in_tesh!N86</f>
        <v>515.49193791722894</v>
      </c>
      <c r="O485" s="98">
        <f>RES_hhdet_in_tesh!O86</f>
        <v>333.34019939506504</v>
      </c>
      <c r="P485" s="98">
        <f>RES_hhdet_in_tesh!P86</f>
        <v>87.428880049169834</v>
      </c>
      <c r="Q485" s="98">
        <f>RES_hhdet_in_tesh!Q86</f>
        <v>158.32180471911653</v>
      </c>
      <c r="R485" s="98">
        <f>RES_hhdet_in_tesh!R86</f>
        <v>289.53779301399686</v>
      </c>
      <c r="S485" s="98">
        <f>RES_hhdet_in_tesh!S86</f>
        <v>412.31503557786095</v>
      </c>
      <c r="T485" s="98">
        <f>RES_hhdet_in_tesh!T86</f>
        <v>584.46419102063305</v>
      </c>
      <c r="U485" s="98">
        <f>RES_hhdet_in_tesh!U86</f>
        <v>455.85824831023842</v>
      </c>
      <c r="V485" s="98">
        <f>RES_hhdet_in_tesh!V86</f>
        <v>301.53411830110718</v>
      </c>
      <c r="W485" s="98">
        <f>RES_hhdet_in_tesh!W86</f>
        <v>96.595260839000957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1167.4889413000019</v>
      </c>
      <c r="D486" s="122">
        <v>1212.3464580517382</v>
      </c>
      <c r="E486" s="122">
        <v>1161.2023671655404</v>
      </c>
      <c r="F486" s="122">
        <v>1228.5657034505437</v>
      </c>
      <c r="G486" s="122">
        <v>1169.0717737919094</v>
      </c>
      <c r="H486" s="122">
        <v>1164.5662020215559</v>
      </c>
      <c r="I486" s="122">
        <v>1099.7407755386209</v>
      </c>
      <c r="J486" s="122">
        <v>1074.6052375163586</v>
      </c>
      <c r="K486" s="122">
        <v>1063.4408309776418</v>
      </c>
      <c r="L486" s="122">
        <v>1131.1972350473034</v>
      </c>
      <c r="M486" s="122">
        <v>1230.9154320839541</v>
      </c>
      <c r="N486" s="122">
        <v>1156.6513754266487</v>
      </c>
      <c r="O486" s="122">
        <v>1115.4054974275325</v>
      </c>
      <c r="P486" s="122">
        <v>1119.9354718092052</v>
      </c>
      <c r="Q486" s="122">
        <v>1082.6152296493842</v>
      </c>
      <c r="R486" s="122">
        <v>1085.0423748595172</v>
      </c>
      <c r="S486" s="122">
        <v>1109.3086888892396</v>
      </c>
      <c r="T486" s="122">
        <v>1092.0830870672125</v>
      </c>
      <c r="U486" s="122">
        <v>1076.770576535836</v>
      </c>
      <c r="V486" s="122">
        <v>1035.6947955198318</v>
      </c>
      <c r="W486" s="122">
        <v>949.76388332542524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1003.5868692566679</v>
      </c>
      <c r="D487" s="98">
        <v>1271.5727413728187</v>
      </c>
      <c r="E487" s="98">
        <v>1212.6974578948473</v>
      </c>
      <c r="F487" s="98">
        <v>1110.0174577668181</v>
      </c>
      <c r="G487" s="98">
        <v>1143.1897772057789</v>
      </c>
      <c r="H487" s="98">
        <v>1236.6259806026155</v>
      </c>
      <c r="I487" s="98">
        <v>1095.8554944054517</v>
      </c>
      <c r="J487" s="98">
        <v>1083.5383302369846</v>
      </c>
      <c r="K487" s="98">
        <v>1045.6768959658091</v>
      </c>
      <c r="L487" s="98">
        <v>1114.3691980728629</v>
      </c>
      <c r="M487" s="98">
        <v>1219.2079045140108</v>
      </c>
      <c r="N487" s="98">
        <v>1162.8362002580463</v>
      </c>
      <c r="O487" s="98">
        <v>1117.8224026569326</v>
      </c>
      <c r="P487" s="98">
        <v>1142.604317718866</v>
      </c>
      <c r="Q487" s="98">
        <v>1087.4276596903562</v>
      </c>
      <c r="R487" s="98">
        <v>1051.2211584533889</v>
      </c>
      <c r="S487" s="98">
        <v>1143.2497472692053</v>
      </c>
      <c r="T487" s="98">
        <v>1077.6736572802897</v>
      </c>
      <c r="U487" s="98">
        <v>1052.6695438289471</v>
      </c>
      <c r="V487" s="98">
        <v>983.77904191546781</v>
      </c>
      <c r="W487" s="98">
        <v>982.36186798832955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1003.5884518219477</v>
      </c>
      <c r="D488" s="98">
        <v>1271.6733449537771</v>
      </c>
      <c r="E488" s="98">
        <v>1212.8414115228104</v>
      </c>
      <c r="F488" s="98">
        <v>1110.0387276209365</v>
      </c>
      <c r="G488" s="98">
        <v>1143.7577398710678</v>
      </c>
      <c r="H488" s="98">
        <v>1237.5045316394389</v>
      </c>
      <c r="I488" s="98">
        <v>1097.1630891182472</v>
      </c>
      <c r="J488" s="98">
        <v>1084.7539357669832</v>
      </c>
      <c r="K488" s="98">
        <v>1046.776320183553</v>
      </c>
      <c r="L488" s="98">
        <v>1115.6079483066119</v>
      </c>
      <c r="M488" s="98">
        <v>1220.2261120639073</v>
      </c>
      <c r="N488" s="98">
        <v>1163.779306155508</v>
      </c>
      <c r="O488" s="98">
        <v>1118.6581143837191</v>
      </c>
      <c r="P488" s="98">
        <v>1144.5046952614382</v>
      </c>
      <c r="Q488" s="98">
        <v>1089.3676567185319</v>
      </c>
      <c r="R488" s="98">
        <v>1052.9459770330307</v>
      </c>
      <c r="S488" s="98">
        <v>1145.7687503435134</v>
      </c>
      <c r="T488" s="98">
        <v>1078.8218670671661</v>
      </c>
      <c r="U488" s="98">
        <v>1053.4328452474842</v>
      </c>
      <c r="V488" s="98">
        <v>984.60026926062164</v>
      </c>
      <c r="W488" s="98">
        <v>984.91283237394873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156.8520367497191</v>
      </c>
      <c r="D489" s="101">
        <v>233.96275831800088</v>
      </c>
      <c r="E489" s="101">
        <v>186.9116600277703</v>
      </c>
      <c r="F489" s="101">
        <v>213.87481213807183</v>
      </c>
      <c r="G489" s="101">
        <v>187.98235998384575</v>
      </c>
      <c r="H489" s="101">
        <v>207.13707943545927</v>
      </c>
      <c r="I489" s="101">
        <v>184.51198332401009</v>
      </c>
      <c r="J489" s="101">
        <v>230.13774038507657</v>
      </c>
      <c r="K489" s="101">
        <v>186.47278422382539</v>
      </c>
      <c r="L489" s="101">
        <v>184.06729854230096</v>
      </c>
      <c r="M489" s="101">
        <v>237.50982225131321</v>
      </c>
      <c r="N489" s="101">
        <v>175.66069021302715</v>
      </c>
      <c r="O489" s="101">
        <v>167.19928148913547</v>
      </c>
      <c r="P489" s="101">
        <v>255.70874040673854</v>
      </c>
      <c r="Q489" s="101">
        <v>175.85133480742877</v>
      </c>
      <c r="R489" s="101">
        <v>163.21351504986905</v>
      </c>
      <c r="S489" s="101">
        <v>191.57227559616513</v>
      </c>
      <c r="T489" s="101">
        <v>162.97139079078775</v>
      </c>
      <c r="U489" s="101">
        <v>180.09185859113788</v>
      </c>
      <c r="V489" s="101">
        <v>155.90327066659475</v>
      </c>
      <c r="W489" s="101">
        <v>194.21213781604794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846.73641507222851</v>
      </c>
      <c r="D490" s="104">
        <v>1037.7105866357763</v>
      </c>
      <c r="E490" s="104">
        <v>1025.9297514950401</v>
      </c>
      <c r="F490" s="104">
        <v>896.16391548286481</v>
      </c>
      <c r="G490" s="104">
        <v>955.77537988722179</v>
      </c>
      <c r="H490" s="104">
        <v>1030.3674522039796</v>
      </c>
      <c r="I490" s="104">
        <v>912.65110579423731</v>
      </c>
      <c r="J490" s="104">
        <v>854.61619538190666</v>
      </c>
      <c r="K490" s="104">
        <v>860.3035359597277</v>
      </c>
      <c r="L490" s="104">
        <v>931.54064976431084</v>
      </c>
      <c r="M490" s="104">
        <v>982.71628981259437</v>
      </c>
      <c r="N490" s="104">
        <v>988.11861594248091</v>
      </c>
      <c r="O490" s="104">
        <v>951.45883289458357</v>
      </c>
      <c r="P490" s="104">
        <v>888.79595485469974</v>
      </c>
      <c r="Q490" s="104">
        <v>913.51632191110298</v>
      </c>
      <c r="R490" s="104">
        <v>889.73246198316144</v>
      </c>
      <c r="S490" s="104">
        <v>954.19647474734813</v>
      </c>
      <c r="T490" s="104">
        <v>915.85047627637823</v>
      </c>
      <c r="U490" s="104">
        <v>873.34098665634622</v>
      </c>
      <c r="V490" s="104">
        <v>828.69699859402692</v>
      </c>
      <c r="W490" s="104">
        <v>790.70069455790076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1193.2313538549608</v>
      </c>
      <c r="D491" s="101">
        <v>1176.9313726063285</v>
      </c>
      <c r="E491" s="101">
        <v>1159.2410944669173</v>
      </c>
      <c r="F491" s="101">
        <v>1311.9384852095773</v>
      </c>
      <c r="G491" s="101">
        <v>1196.0873853297103</v>
      </c>
      <c r="H491" s="101">
        <v>1171.5624766925912</v>
      </c>
      <c r="I491" s="101">
        <v>1077.3336503152714</v>
      </c>
      <c r="J491" s="101">
        <v>1033.7144329298596</v>
      </c>
      <c r="K491" s="101">
        <v>1049.833735081404</v>
      </c>
      <c r="L491" s="101">
        <v>1128.687577711227</v>
      </c>
      <c r="M491" s="101">
        <v>1261.6814124454052</v>
      </c>
      <c r="N491" s="101">
        <v>1177.5634367880132</v>
      </c>
      <c r="O491" s="101">
        <v>1134.0138853817225</v>
      </c>
      <c r="P491" s="101">
        <v>1037.751373759088</v>
      </c>
      <c r="Q491" s="101">
        <v>1058.6780398978499</v>
      </c>
      <c r="R491" s="101">
        <v>1086.0619967907148</v>
      </c>
      <c r="S491" s="101">
        <v>1113.6825522772272</v>
      </c>
      <c r="T491" s="101">
        <v>1116.9743636729288</v>
      </c>
      <c r="U491" s="101">
        <v>1064.3792929627889</v>
      </c>
      <c r="V491" s="101">
        <v>1032.0149233072004</v>
      </c>
      <c r="W491" s="101">
        <v>955.98009824884309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1193.2770811810979</v>
      </c>
      <c r="D492" s="104">
        <v>1176.9865479002892</v>
      </c>
      <c r="E492" s="104">
        <v>1159.4268160009415</v>
      </c>
      <c r="F492" s="104">
        <v>1312.282051581157</v>
      </c>
      <c r="G492" s="104">
        <v>1196.894655014371</v>
      </c>
      <c r="H492" s="104">
        <v>1172.3808763137085</v>
      </c>
      <c r="I492" s="104">
        <v>1078.7689811441019</v>
      </c>
      <c r="J492" s="104">
        <v>1035.1009685419856</v>
      </c>
      <c r="K492" s="104">
        <v>1050.8728167156098</v>
      </c>
      <c r="L492" s="104">
        <v>1129.4420783394103</v>
      </c>
      <c r="M492" s="104">
        <v>1262.008846341482</v>
      </c>
      <c r="N492" s="104">
        <v>1177.736521653371</v>
      </c>
      <c r="O492" s="104">
        <v>1134.2182688410176</v>
      </c>
      <c r="P492" s="104">
        <v>1038.0315505835752</v>
      </c>
      <c r="Q492" s="104">
        <v>1059.6723274127323</v>
      </c>
      <c r="R492" s="104">
        <v>1087.2016385561842</v>
      </c>
      <c r="S492" s="104">
        <v>1114.6065057166579</v>
      </c>
      <c r="T492" s="104">
        <v>1117.6273282690433</v>
      </c>
      <c r="U492" s="104">
        <v>1064.3538208789898</v>
      </c>
      <c r="V492" s="104">
        <v>1032.7180527979833</v>
      </c>
      <c r="W492" s="104">
        <v>958.17155087694698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186.63257660554865</v>
      </c>
      <c r="D493" s="98">
        <v>216.46586961998528</v>
      </c>
      <c r="E493" s="98">
        <v>178.62035158251635</v>
      </c>
      <c r="F493" s="98">
        <v>253.14856790931819</v>
      </c>
      <c r="G493" s="98">
        <v>196.93320325789134</v>
      </c>
      <c r="H493" s="98">
        <v>195.92128812225596</v>
      </c>
      <c r="I493" s="98">
        <v>181.22853064538018</v>
      </c>
      <c r="J493" s="98">
        <v>219.17570991513128</v>
      </c>
      <c r="K493" s="98">
        <v>187.22572853674129</v>
      </c>
      <c r="L493" s="98">
        <v>186.49266330323857</v>
      </c>
      <c r="M493" s="98">
        <v>245.94783503107249</v>
      </c>
      <c r="N493" s="98">
        <v>177.84026966458092</v>
      </c>
      <c r="O493" s="98">
        <v>169.68547164427849</v>
      </c>
      <c r="P493" s="98">
        <v>230.65238739864296</v>
      </c>
      <c r="Q493" s="98">
        <v>170.48841317283711</v>
      </c>
      <c r="R493" s="98">
        <v>169.08246484298371</v>
      </c>
      <c r="S493" s="98">
        <v>185.3942402287841</v>
      </c>
      <c r="T493" s="98">
        <v>169.40952431850198</v>
      </c>
      <c r="U493" s="98">
        <v>182.09530138913237</v>
      </c>
      <c r="V493" s="98">
        <v>164.39487036212913</v>
      </c>
      <c r="W493" s="98">
        <v>187.93971954923077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1006.6445045755491</v>
      </c>
      <c r="D494" s="98">
        <v>960.52067828030374</v>
      </c>
      <c r="E494" s="98">
        <v>980.80646441842532</v>
      </c>
      <c r="F494" s="98">
        <v>1059.133483671839</v>
      </c>
      <c r="G494" s="98">
        <v>999.96145175647962</v>
      </c>
      <c r="H494" s="98">
        <v>976.45958819145255</v>
      </c>
      <c r="I494" s="98">
        <v>897.5404504987215</v>
      </c>
      <c r="J494" s="98">
        <v>815.9252586268542</v>
      </c>
      <c r="K494" s="98">
        <v>863.64708817886844</v>
      </c>
      <c r="L494" s="98">
        <v>942.94941503617156</v>
      </c>
      <c r="M494" s="98">
        <v>1016.0610113104093</v>
      </c>
      <c r="N494" s="98">
        <v>999.89625198878991</v>
      </c>
      <c r="O494" s="98">
        <v>964.53279719673912</v>
      </c>
      <c r="P494" s="98">
        <v>807.37916318493205</v>
      </c>
      <c r="Q494" s="98">
        <v>889.1839142398951</v>
      </c>
      <c r="R494" s="98">
        <v>918.11917371320055</v>
      </c>
      <c r="S494" s="98">
        <v>929.21226548787365</v>
      </c>
      <c r="T494" s="98">
        <v>948.21780395054134</v>
      </c>
      <c r="U494" s="98">
        <v>882.25851948985724</v>
      </c>
      <c r="V494" s="98">
        <v>868.32318243585428</v>
      </c>
      <c r="W494" s="98">
        <v>770.23183132771624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1162.6245448033296</v>
      </c>
      <c r="D495" s="101">
        <v>1219.5944367861305</v>
      </c>
      <c r="E495" s="101">
        <v>1150.8144314590102</v>
      </c>
      <c r="F495" s="101">
        <v>1212.6423238289904</v>
      </c>
      <c r="G495" s="101">
        <v>1164.9732716045239</v>
      </c>
      <c r="H495" s="101">
        <v>1155.9384069492105</v>
      </c>
      <c r="I495" s="101">
        <v>1101.8123697744702</v>
      </c>
      <c r="J495" s="101">
        <v>1085.1935749618556</v>
      </c>
      <c r="K495" s="101">
        <v>1072.0745235865811</v>
      </c>
      <c r="L495" s="101">
        <v>1132.9569374255814</v>
      </c>
      <c r="M495" s="101">
        <v>1216.249091474627</v>
      </c>
      <c r="N495" s="101">
        <v>1150.5570709271697</v>
      </c>
      <c r="O495" s="101">
        <v>1112.3350100391169</v>
      </c>
      <c r="P495" s="101">
        <v>1126.6610265921238</v>
      </c>
      <c r="Q495" s="101">
        <v>1086.5535615868062</v>
      </c>
      <c r="R495" s="101">
        <v>1090.851894897283</v>
      </c>
      <c r="S495" s="101">
        <v>1095.865982176937</v>
      </c>
      <c r="T495" s="101">
        <v>1084.4645680391095</v>
      </c>
      <c r="U495" s="101">
        <v>1087.3297966257833</v>
      </c>
      <c r="V495" s="101">
        <v>1048.0095797103202</v>
      </c>
      <c r="W495" s="101">
        <v>932.30510801629521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1162.7000440809368</v>
      </c>
      <c r="D496" s="104">
        <v>1219.7608727317934</v>
      </c>
      <c r="E496" s="104">
        <v>1151.1047252897099</v>
      </c>
      <c r="F496" s="104">
        <v>1212.964301467704</v>
      </c>
      <c r="G496" s="104">
        <v>1165.7551667530959</v>
      </c>
      <c r="H496" s="104">
        <v>1156.5382213594828</v>
      </c>
      <c r="I496" s="104">
        <v>1102.9782274606066</v>
      </c>
      <c r="J496" s="104">
        <v>1086.6398221515092</v>
      </c>
      <c r="K496" s="104">
        <v>1073.5111965159249</v>
      </c>
      <c r="L496" s="104">
        <v>1134.7882623746341</v>
      </c>
      <c r="M496" s="104">
        <v>1217.0124283526648</v>
      </c>
      <c r="N496" s="104">
        <v>1150.8363181789402</v>
      </c>
      <c r="O496" s="104">
        <v>1112.387324492239</v>
      </c>
      <c r="P496" s="104">
        <v>1128.278201445491</v>
      </c>
      <c r="Q496" s="104">
        <v>1087.3329137881083</v>
      </c>
      <c r="R496" s="104">
        <v>1092.9726982697505</v>
      </c>
      <c r="S496" s="104">
        <v>1099.1200217229302</v>
      </c>
      <c r="T496" s="104">
        <v>1087.8936115866406</v>
      </c>
      <c r="U496" s="104">
        <v>1088.7892112523894</v>
      </c>
      <c r="V496" s="104">
        <v>1049.3956122842262</v>
      </c>
      <c r="W496" s="104">
        <v>936.35319456358104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181.74897570890636</v>
      </c>
      <c r="D497" s="98">
        <v>224.41575212795976</v>
      </c>
      <c r="E497" s="98">
        <v>177.22074886445174</v>
      </c>
      <c r="F497" s="98">
        <v>233.88616822936925</v>
      </c>
      <c r="G497" s="98">
        <v>191.62620192668439</v>
      </c>
      <c r="H497" s="98">
        <v>193.14140351512057</v>
      </c>
      <c r="I497" s="98">
        <v>185.42476186027028</v>
      </c>
      <c r="J497" s="98">
        <v>231.08379957642398</v>
      </c>
      <c r="K497" s="98">
        <v>191.51213030303455</v>
      </c>
      <c r="L497" s="98">
        <v>187.00763090602655</v>
      </c>
      <c r="M497" s="98">
        <v>237.16638057579289</v>
      </c>
      <c r="N497" s="98">
        <v>172.82770791260197</v>
      </c>
      <c r="O497" s="98">
        <v>164.40977955529337</v>
      </c>
      <c r="P497" s="98">
        <v>253.42651810462579</v>
      </c>
      <c r="Q497" s="98">
        <v>175.06282454049105</v>
      </c>
      <c r="R497" s="98">
        <v>169.43161585145933</v>
      </c>
      <c r="S497" s="98">
        <v>182.64747514650139</v>
      </c>
      <c r="T497" s="98">
        <v>163.22113739909062</v>
      </c>
      <c r="U497" s="98">
        <v>186.60460657461164</v>
      </c>
      <c r="V497" s="98">
        <v>166.245918182514</v>
      </c>
      <c r="W497" s="98">
        <v>184.86256826908448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980.95106837203059</v>
      </c>
      <c r="D498" s="98">
        <v>995.34512060383338</v>
      </c>
      <c r="E498" s="98">
        <v>973.88397642525831</v>
      </c>
      <c r="F498" s="98">
        <v>979.07813323833466</v>
      </c>
      <c r="G498" s="98">
        <v>974.12896482641133</v>
      </c>
      <c r="H498" s="98">
        <v>963.3968178443622</v>
      </c>
      <c r="I498" s="98">
        <v>917.55346560033638</v>
      </c>
      <c r="J498" s="98">
        <v>855.55602257508519</v>
      </c>
      <c r="K498" s="98">
        <v>881.99906621289051</v>
      </c>
      <c r="L498" s="98">
        <v>947.78063146860745</v>
      </c>
      <c r="M498" s="98">
        <v>979.84604777687184</v>
      </c>
      <c r="N498" s="98">
        <v>978.00861026633822</v>
      </c>
      <c r="O498" s="98">
        <v>947.97754493694583</v>
      </c>
      <c r="P498" s="98">
        <v>874.85168334086495</v>
      </c>
      <c r="Q498" s="98">
        <v>912.27008924761731</v>
      </c>
      <c r="R498" s="98">
        <v>923.54108241829124</v>
      </c>
      <c r="S498" s="98">
        <v>916.47254657642907</v>
      </c>
      <c r="T498" s="98">
        <v>924.67247418754982</v>
      </c>
      <c r="U498" s="98">
        <v>902.18460467777754</v>
      </c>
      <c r="V498" s="98">
        <v>883.14969410171216</v>
      </c>
      <c r="W498" s="98">
        <v>751.49062629449656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632.29124143513798</v>
      </c>
      <c r="D499" s="122">
        <v>642.22111094266711</v>
      </c>
      <c r="E499" s="122">
        <v>603.07199659856917</v>
      </c>
      <c r="F499" s="122">
        <v>684.4586499469583</v>
      </c>
      <c r="G499" s="122">
        <v>588.43955538135936</v>
      </c>
      <c r="H499" s="122">
        <v>615.1441035355042</v>
      </c>
      <c r="I499" s="122">
        <v>571.37701822765109</v>
      </c>
      <c r="J499" s="122">
        <v>528.86458084461083</v>
      </c>
      <c r="K499" s="122">
        <v>520.02163139096399</v>
      </c>
      <c r="L499" s="122">
        <v>496.21348020782978</v>
      </c>
      <c r="M499" s="122">
        <v>495.21377078819438</v>
      </c>
      <c r="N499" s="122">
        <v>433.91400009575858</v>
      </c>
      <c r="O499" s="122">
        <v>471.47990618074164</v>
      </c>
      <c r="P499" s="122">
        <v>428.71127224652355</v>
      </c>
      <c r="Q499" s="122">
        <v>441.03492940492561</v>
      </c>
      <c r="R499" s="122">
        <v>442.60024288813031</v>
      </c>
      <c r="S499" s="122">
        <v>507.72525153503807</v>
      </c>
      <c r="T499" s="122">
        <v>508.65132057265737</v>
      </c>
      <c r="U499" s="122">
        <v>505.76241798752596</v>
      </c>
      <c r="V499" s="122">
        <v>519.39884782784554</v>
      </c>
      <c r="W499" s="122">
        <v>504.80284303805053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595.66721333174564</v>
      </c>
      <c r="D500" s="98">
        <v>681.51563688225701</v>
      </c>
      <c r="E500" s="98">
        <v>590.8923101818765</v>
      </c>
      <c r="F500" s="98">
        <v>603.61324818402886</v>
      </c>
      <c r="G500" s="98">
        <v>582.58478851189705</v>
      </c>
      <c r="H500" s="98">
        <v>571.79912700139926</v>
      </c>
      <c r="I500" s="98">
        <v>607.20522193982242</v>
      </c>
      <c r="J500" s="98">
        <v>522.3023944087098</v>
      </c>
      <c r="K500" s="98">
        <v>530.86556427385074</v>
      </c>
      <c r="L500" s="98">
        <v>572.3345229841899</v>
      </c>
      <c r="M500" s="98">
        <v>460.72001027049026</v>
      </c>
      <c r="N500" s="98">
        <v>422.93185500079858</v>
      </c>
      <c r="O500" s="98">
        <v>453.31926471552129</v>
      </c>
      <c r="P500" s="98">
        <v>455.31029017026373</v>
      </c>
      <c r="Q500" s="98">
        <v>450.8668922364738</v>
      </c>
      <c r="R500" s="98">
        <v>445.58147065323828</v>
      </c>
      <c r="S500" s="98">
        <v>509.79241776328911</v>
      </c>
      <c r="T500" s="98">
        <v>496.05677687864227</v>
      </c>
      <c r="U500" s="98">
        <v>507.12791387762098</v>
      </c>
      <c r="V500" s="98">
        <v>491.76784663309252</v>
      </c>
      <c r="W500" s="98">
        <v>536.56258483232625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622.77756623039716</v>
      </c>
      <c r="D501" s="98">
        <v>633.04125338797962</v>
      </c>
      <c r="E501" s="98">
        <v>619.5865044315683</v>
      </c>
      <c r="F501" s="98">
        <v>665.08757673550724</v>
      </c>
      <c r="G501" s="98">
        <v>622.98550292700725</v>
      </c>
      <c r="H501" s="98">
        <v>598.81282251254254</v>
      </c>
      <c r="I501" s="98">
        <v>546.25987320842569</v>
      </c>
      <c r="J501" s="98">
        <v>536.32148860633765</v>
      </c>
      <c r="K501" s="98">
        <v>510.17487913417517</v>
      </c>
      <c r="L501" s="98">
        <v>497.9518937760264</v>
      </c>
      <c r="M501" s="98">
        <v>509.88287435796065</v>
      </c>
      <c r="N501" s="98">
        <v>442.16625102660169</v>
      </c>
      <c r="O501" s="98">
        <v>441.24945168455099</v>
      </c>
      <c r="P501" s="98">
        <v>454.63772875600711</v>
      </c>
      <c r="Q501" s="98">
        <v>434.39738910829095</v>
      </c>
      <c r="R501" s="98">
        <v>453.43827711022396</v>
      </c>
      <c r="S501" s="98">
        <v>492.76201375199162</v>
      </c>
      <c r="T501" s="98">
        <v>509.45227254030493</v>
      </c>
      <c r="U501" s="98">
        <v>507.59430024768056</v>
      </c>
      <c r="V501" s="98">
        <v>518.59599156619197</v>
      </c>
      <c r="W501" s="98">
        <v>502.08421418910279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638.10964156077785</v>
      </c>
      <c r="D502" s="33">
        <v>645.57913003454564</v>
      </c>
      <c r="E502" s="33">
        <v>590.40040613402039</v>
      </c>
      <c r="F502" s="33">
        <v>707.19256198578648</v>
      </c>
      <c r="G502" s="33">
        <v>574.37266800858822</v>
      </c>
      <c r="H502" s="33">
        <v>624.46715206643103</v>
      </c>
      <c r="I502" s="33">
        <v>578.52179797713211</v>
      </c>
      <c r="J502" s="33">
        <v>520.40564754286481</v>
      </c>
      <c r="K502" s="33">
        <v>526.3345791455821</v>
      </c>
      <c r="L502" s="33">
        <v>492.45178746609508</v>
      </c>
      <c r="M502" s="33">
        <v>489.08885638264928</v>
      </c>
      <c r="N502" s="33">
        <v>429.87532226084409</v>
      </c>
      <c r="O502" s="33">
        <v>487.64567968583236</v>
      </c>
      <c r="P502" s="33">
        <v>410.52906136653127</v>
      </c>
      <c r="Q502" s="33">
        <v>442.95743759237331</v>
      </c>
      <c r="R502" s="33">
        <v>435.68717722894127</v>
      </c>
      <c r="S502" s="33">
        <v>513.18905580538296</v>
      </c>
      <c r="T502" s="33">
        <v>508.99412117690071</v>
      </c>
      <c r="U502" s="33">
        <v>504.91812016667183</v>
      </c>
      <c r="V502" s="33">
        <v>521.59911031444199</v>
      </c>
      <c r="W502" s="33">
        <v>503.83094254331081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255.53731558201076</v>
      </c>
      <c r="D504" s="117">
        <f t="shared" si="254"/>
        <v>211.87634883221358</v>
      </c>
      <c r="E504" s="117">
        <f t="shared" si="254"/>
        <v>247.18718365801948</v>
      </c>
      <c r="F504" s="117">
        <f t="shared" si="254"/>
        <v>276.29439184763601</v>
      </c>
      <c r="G504" s="117">
        <f t="shared" si="254"/>
        <v>150.62578204807056</v>
      </c>
      <c r="H504" s="117">
        <f t="shared" si="254"/>
        <v>129.12567190250326</v>
      </c>
      <c r="I504" s="117">
        <f t="shared" si="254"/>
        <v>83.899802941337782</v>
      </c>
      <c r="J504" s="117">
        <f t="shared" si="254"/>
        <v>182.47314077961755</v>
      </c>
      <c r="K504" s="117">
        <f t="shared" si="254"/>
        <v>198.88165033730203</v>
      </c>
      <c r="L504" s="117">
        <f t="shared" si="254"/>
        <v>189.41171020960675</v>
      </c>
      <c r="M504" s="117">
        <f t="shared" si="254"/>
        <v>209.80276969302744</v>
      </c>
      <c r="N504" s="117">
        <f t="shared" si="254"/>
        <v>132.00168911573252</v>
      </c>
      <c r="O504" s="117">
        <f t="shared" si="254"/>
        <v>94.99856877827672</v>
      </c>
      <c r="P504" s="117">
        <f t="shared" si="254"/>
        <v>89.539357294528401</v>
      </c>
      <c r="Q504" s="117">
        <f t="shared" si="254"/>
        <v>95.060168083177899</v>
      </c>
      <c r="R504" s="117">
        <f t="shared" ref="R504:V504" si="255">R505+R508+R510+R523</f>
        <v>145.27799084269614</v>
      </c>
      <c r="S504" s="117">
        <f t="shared" si="255"/>
        <v>133.86606139759849</v>
      </c>
      <c r="T504" s="117">
        <f t="shared" si="255"/>
        <v>139.50990746149893</v>
      </c>
      <c r="U504" s="117">
        <f t="shared" si="255"/>
        <v>114.34800633459972</v>
      </c>
      <c r="V504" s="117">
        <f t="shared" si="255"/>
        <v>109.01777013198526</v>
      </c>
      <c r="W504" s="117">
        <f t="shared" ref="W504" si="256">W505+W508+W510+W523</f>
        <v>95.634108889628067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184.18709466466314</v>
      </c>
      <c r="D510" s="122">
        <v>130.45039936869449</v>
      </c>
      <c r="E510" s="122">
        <v>149.45537523699852</v>
      </c>
      <c r="F510" s="122">
        <v>181.27009670988852</v>
      </c>
      <c r="G510" s="122">
        <v>86.58365629921866</v>
      </c>
      <c r="H510" s="122">
        <v>70.226945158252519</v>
      </c>
      <c r="I510" s="122">
        <v>31.312174501971086</v>
      </c>
      <c r="J510" s="122">
        <v>80.926729646191859</v>
      </c>
      <c r="K510" s="122">
        <v>124.81687721250938</v>
      </c>
      <c r="L510" s="122">
        <v>121.81633558472463</v>
      </c>
      <c r="M510" s="122">
        <v>146.26213182857737</v>
      </c>
      <c r="N510" s="122">
        <v>73.899262353636942</v>
      </c>
      <c r="O510" s="122">
        <v>46.429743400673551</v>
      </c>
      <c r="P510" s="122">
        <v>32.23250667588286</v>
      </c>
      <c r="Q510" s="122">
        <v>50.032283119508641</v>
      </c>
      <c r="R510" s="122">
        <v>87.085630123190015</v>
      </c>
      <c r="S510" s="122">
        <v>87.288767851112638</v>
      </c>
      <c r="T510" s="122">
        <v>81.822850772472989</v>
      </c>
      <c r="U510" s="122">
        <v>62.087754028278141</v>
      </c>
      <c r="V510" s="122">
        <v>53.183396671535732</v>
      </c>
      <c r="W510" s="122">
        <v>43.850109121571023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465.66675667725224</v>
      </c>
      <c r="D515" s="101">
        <v>457.99861561936513</v>
      </c>
      <c r="E515" s="101">
        <v>449.62329886662411</v>
      </c>
      <c r="F515" s="101">
        <v>507.13964085026083</v>
      </c>
      <c r="G515" s="101">
        <v>460.61116171391853</v>
      </c>
      <c r="H515" s="101">
        <v>449.29781483882272</v>
      </c>
      <c r="I515" s="101">
        <v>411.26281319804724</v>
      </c>
      <c r="J515" s="101">
        <v>392.48029456661459</v>
      </c>
      <c r="K515" s="101">
        <v>396.00963000319382</v>
      </c>
      <c r="L515" s="101">
        <v>422.4942105491595</v>
      </c>
      <c r="M515" s="101">
        <v>464.79166165392246</v>
      </c>
      <c r="N515" s="101">
        <v>422.63539888593959</v>
      </c>
      <c r="O515" s="101">
        <v>392.14792725898315</v>
      </c>
      <c r="P515" s="101">
        <v>343.57809125125141</v>
      </c>
      <c r="Q515" s="101">
        <v>337.45883566953495</v>
      </c>
      <c r="R515" s="101">
        <v>337.70368055317044</v>
      </c>
      <c r="S515" s="101">
        <v>338.30288909970267</v>
      </c>
      <c r="T515" s="101">
        <v>332.35845678906446</v>
      </c>
      <c r="U515" s="101">
        <v>311.39761582659509</v>
      </c>
      <c r="V515" s="101">
        <v>298.30228279644041</v>
      </c>
      <c r="W515" s="101">
        <v>274.77201057489907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72.834648836078557</v>
      </c>
      <c r="D516" s="104">
        <v>84.236915526557965</v>
      </c>
      <c r="E516" s="104">
        <v>69.279696955687243</v>
      </c>
      <c r="F516" s="104">
        <v>97.856473652254351</v>
      </c>
      <c r="G516" s="104">
        <v>75.838632398631802</v>
      </c>
      <c r="H516" s="104">
        <v>75.13641686634061</v>
      </c>
      <c r="I516" s="104">
        <v>69.18242581873902</v>
      </c>
      <c r="J516" s="104">
        <v>83.216548448032</v>
      </c>
      <c r="K516" s="104">
        <v>70.623746415582914</v>
      </c>
      <c r="L516" s="104">
        <v>69.808574233879654</v>
      </c>
      <c r="M516" s="104">
        <v>90.604887887435339</v>
      </c>
      <c r="N516" s="104">
        <v>63.828063066129268</v>
      </c>
      <c r="O516" s="104">
        <v>58.678122771722499</v>
      </c>
      <c r="P516" s="104">
        <v>76.364251600949459</v>
      </c>
      <c r="Q516" s="104">
        <v>54.344020784641451</v>
      </c>
      <c r="R516" s="104">
        <v>52.575056362533623</v>
      </c>
      <c r="S516" s="104">
        <v>56.317131810671796</v>
      </c>
      <c r="T516" s="104">
        <v>50.408218755102851</v>
      </c>
      <c r="U516" s="104">
        <v>53.274282091641069</v>
      </c>
      <c r="V516" s="104">
        <v>47.518077502112263</v>
      </c>
      <c r="W516" s="104">
        <v>54.018461997294303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72.834648836078557</v>
      </c>
      <c r="D517" s="98">
        <v>84.236915526557965</v>
      </c>
      <c r="E517" s="98">
        <v>69.279696955687243</v>
      </c>
      <c r="F517" s="98">
        <v>97.856473652254351</v>
      </c>
      <c r="G517" s="98">
        <v>75.838632398631802</v>
      </c>
      <c r="H517" s="98">
        <v>75.13641686634061</v>
      </c>
      <c r="I517" s="98">
        <v>69.18242581873902</v>
      </c>
      <c r="J517" s="98">
        <v>83.216548448032</v>
      </c>
      <c r="K517" s="98">
        <v>70.623746415582914</v>
      </c>
      <c r="L517" s="98">
        <v>69.808574233879654</v>
      </c>
      <c r="M517" s="98">
        <v>90.604887887435339</v>
      </c>
      <c r="N517" s="98">
        <v>63.828063066129268</v>
      </c>
      <c r="O517" s="98">
        <v>58.678122771722499</v>
      </c>
      <c r="P517" s="98">
        <v>76.364251600949459</v>
      </c>
      <c r="Q517" s="98">
        <v>54.344020784641451</v>
      </c>
      <c r="R517" s="98">
        <v>52.575056362533623</v>
      </c>
      <c r="S517" s="98">
        <v>56.317131810671796</v>
      </c>
      <c r="T517" s="98">
        <v>50.408218755102851</v>
      </c>
      <c r="U517" s="98">
        <v>53.274282091641069</v>
      </c>
      <c r="V517" s="98">
        <v>47.518077502112263</v>
      </c>
      <c r="W517" s="98">
        <v>54.018461997294303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71.350220917347627</v>
      </c>
      <c r="D523" s="122">
        <v>81.425949463519103</v>
      </c>
      <c r="E523" s="122">
        <v>97.731808421020958</v>
      </c>
      <c r="F523" s="122">
        <v>95.024295137747458</v>
      </c>
      <c r="G523" s="122">
        <v>64.042125748851902</v>
      </c>
      <c r="H523" s="122">
        <v>58.898726744250752</v>
      </c>
      <c r="I523" s="122">
        <v>52.587628439366689</v>
      </c>
      <c r="J523" s="122">
        <v>101.54641113342571</v>
      </c>
      <c r="K523" s="122">
        <v>74.064773124792652</v>
      </c>
      <c r="L523" s="122">
        <v>67.595374624882126</v>
      </c>
      <c r="M523" s="122">
        <v>63.540637864450076</v>
      </c>
      <c r="N523" s="122">
        <v>58.102426762095583</v>
      </c>
      <c r="O523" s="122">
        <v>48.568825377603169</v>
      </c>
      <c r="P523" s="122">
        <v>57.306850618645541</v>
      </c>
      <c r="Q523" s="122">
        <v>45.027884963669251</v>
      </c>
      <c r="R523" s="122">
        <v>58.192360719506134</v>
      </c>
      <c r="S523" s="122">
        <v>46.577293546485855</v>
      </c>
      <c r="T523" s="122">
        <v>57.687056689025937</v>
      </c>
      <c r="U523" s="122">
        <v>52.260252306321568</v>
      </c>
      <c r="V523" s="122">
        <v>55.834373460449527</v>
      </c>
      <c r="W523" s="122">
        <v>51.783999768057036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226.70581828347741</v>
      </c>
      <c r="D525" s="98">
        <v>230.3822699611016</v>
      </c>
      <c r="E525" s="98">
        <v>225.4280435169683</v>
      </c>
      <c r="F525" s="98">
        <v>241.92125378312647</v>
      </c>
      <c r="G525" s="98">
        <v>226.5498695842337</v>
      </c>
      <c r="H525" s="98">
        <v>217.70529450252602</v>
      </c>
      <c r="I525" s="98">
        <v>198.5504452954504</v>
      </c>
      <c r="J525" s="98">
        <v>194.8916927493234</v>
      </c>
      <c r="K525" s="98">
        <v>185.34792455410459</v>
      </c>
      <c r="L525" s="98">
        <v>180.86761813887622</v>
      </c>
      <c r="M525" s="98">
        <v>185.17937788659941</v>
      </c>
      <c r="N525" s="98">
        <v>160.58603927550732</v>
      </c>
      <c r="O525" s="98">
        <v>160.25307588264664</v>
      </c>
      <c r="P525" s="98">
        <v>165.11543338423459</v>
      </c>
      <c r="Q525" s="98">
        <v>157.76454224301492</v>
      </c>
      <c r="R525" s="98">
        <v>164.55717467669695</v>
      </c>
      <c r="S525" s="98">
        <v>178.61063065845525</v>
      </c>
      <c r="T525" s="98">
        <v>184.39865269677506</v>
      </c>
      <c r="U525" s="98">
        <v>183.45690332882347</v>
      </c>
      <c r="V525" s="98">
        <v>187.17779345497266</v>
      </c>
      <c r="W525" s="98">
        <v>180.98982618437495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110.78090133499883</v>
      </c>
      <c r="D528" s="118">
        <f t="shared" si="261"/>
        <v>127.76259284708701</v>
      </c>
      <c r="E528" s="118">
        <f t="shared" si="261"/>
        <v>163.69723799317876</v>
      </c>
      <c r="F528" s="118">
        <f t="shared" si="261"/>
        <v>105.19024332277571</v>
      </c>
      <c r="G528" s="118">
        <f t="shared" si="261"/>
        <v>129.90298497891419</v>
      </c>
      <c r="H528" s="118">
        <f t="shared" si="261"/>
        <v>123.19150133048478</v>
      </c>
      <c r="I528" s="118">
        <f t="shared" si="261"/>
        <v>132.80101895360553</v>
      </c>
      <c r="J528" s="118">
        <f t="shared" si="261"/>
        <v>145.12390923542858</v>
      </c>
      <c r="K528" s="118">
        <f t="shared" si="261"/>
        <v>135.32666666299136</v>
      </c>
      <c r="L528" s="118">
        <f t="shared" si="261"/>
        <v>126.61012355161971</v>
      </c>
      <c r="M528" s="118">
        <f t="shared" si="261"/>
        <v>89.280072587454967</v>
      </c>
      <c r="N528" s="118">
        <f t="shared" si="261"/>
        <v>115.21323786521137</v>
      </c>
      <c r="O528" s="118">
        <f t="shared" si="261"/>
        <v>110.95544027579423</v>
      </c>
      <c r="P528" s="118">
        <f t="shared" si="261"/>
        <v>90.33652572148128</v>
      </c>
      <c r="Q528" s="118">
        <f t="shared" si="261"/>
        <v>95.283974981133383</v>
      </c>
      <c r="R528" s="118">
        <f t="shared" ref="R528:V528" si="262">R529+R532+R534+R547</f>
        <v>88.486416670381345</v>
      </c>
      <c r="S528" s="118">
        <f t="shared" si="262"/>
        <v>90.441747954695387</v>
      </c>
      <c r="T528" s="118">
        <f t="shared" si="262"/>
        <v>81.41558894543266</v>
      </c>
      <c r="U528" s="118">
        <f t="shared" si="262"/>
        <v>75.703521515320546</v>
      </c>
      <c r="V528" s="118">
        <f t="shared" si="262"/>
        <v>68.396923154145867</v>
      </c>
      <c r="W528" s="118">
        <f t="shared" ref="W528" si="263">W529+W532+W534+W547</f>
        <v>65.762639060006791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80.328180701740393</v>
      </c>
      <c r="D529" s="123">
        <f t="shared" si="264"/>
        <v>95.825903599076852</v>
      </c>
      <c r="E529" s="123">
        <f t="shared" si="264"/>
        <v>129.80253840792366</v>
      </c>
      <c r="F529" s="123">
        <f t="shared" si="264"/>
        <v>73.237961476562987</v>
      </c>
      <c r="G529" s="123">
        <f t="shared" si="264"/>
        <v>101.6854008803804</v>
      </c>
      <c r="H529" s="123">
        <f t="shared" si="264"/>
        <v>94.492455440615899</v>
      </c>
      <c r="I529" s="123">
        <f t="shared" si="264"/>
        <v>106.37422292437424</v>
      </c>
      <c r="J529" s="123">
        <f t="shared" si="264"/>
        <v>119.03197327061638</v>
      </c>
      <c r="K529" s="123">
        <f t="shared" si="264"/>
        <v>110.37035355961096</v>
      </c>
      <c r="L529" s="123">
        <f t="shared" si="264"/>
        <v>102.71815648480562</v>
      </c>
      <c r="M529" s="123">
        <f t="shared" si="264"/>
        <v>63.232170164949601</v>
      </c>
      <c r="N529" s="123">
        <f t="shared" si="264"/>
        <v>91.297631576578709</v>
      </c>
      <c r="O529" s="123">
        <f t="shared" si="264"/>
        <v>88.646632722302257</v>
      </c>
      <c r="P529" s="123">
        <f t="shared" si="264"/>
        <v>69.93473519760613</v>
      </c>
      <c r="Q529" s="123">
        <f t="shared" si="264"/>
        <v>75.238286312253564</v>
      </c>
      <c r="R529" s="123">
        <f t="shared" ref="R529:V529" si="265">SUM(R530:R531)</f>
        <v>68.702299860934772</v>
      </c>
      <c r="S529" s="123">
        <f t="shared" si="265"/>
        <v>69.963386947241005</v>
      </c>
      <c r="T529" s="123">
        <f t="shared" si="265"/>
        <v>60.955711034345022</v>
      </c>
      <c r="U529" s="123">
        <f t="shared" si="265"/>
        <v>56.288607096692495</v>
      </c>
      <c r="V529" s="123">
        <f t="shared" si="265"/>
        <v>50.131047097321492</v>
      </c>
      <c r="W529" s="123">
        <f t="shared" ref="W529" si="266">SUM(W530:W531)</f>
        <v>49.823141702774969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79.878702331845346</v>
      </c>
      <c r="D530" s="99">
        <v>95.285644928494477</v>
      </c>
      <c r="E530" s="99">
        <v>129.12834494842929</v>
      </c>
      <c r="F530" s="99">
        <v>72.827876339121389</v>
      </c>
      <c r="G530" s="99">
        <v>101.11311408767934</v>
      </c>
      <c r="H530" s="99">
        <v>93.966993737874219</v>
      </c>
      <c r="I530" s="99">
        <v>105.78752673959804</v>
      </c>
      <c r="J530" s="99">
        <v>118.39330243262535</v>
      </c>
      <c r="K530" s="99">
        <v>109.77564360567779</v>
      </c>
      <c r="L530" s="99">
        <v>102.14010017036829</v>
      </c>
      <c r="M530" s="99">
        <v>62.872563328017954</v>
      </c>
      <c r="N530" s="99">
        <v>90.803599512118879</v>
      </c>
      <c r="O530" s="99">
        <v>88.130820022055829</v>
      </c>
      <c r="P530" s="99">
        <v>69.514716599408203</v>
      </c>
      <c r="Q530" s="99">
        <v>74.82376536576561</v>
      </c>
      <c r="R530" s="99">
        <v>68.31899255226574</v>
      </c>
      <c r="S530" s="99">
        <v>69.569324156815625</v>
      </c>
      <c r="T530" s="99">
        <v>60.610130417095618</v>
      </c>
      <c r="U530" s="99">
        <v>55.962513363129439</v>
      </c>
      <c r="V530" s="99">
        <v>49.838422154228255</v>
      </c>
      <c r="W530" s="99">
        <v>49.539363316363648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0.44947836989504308</v>
      </c>
      <c r="D531" s="99">
        <v>0.54025867058237909</v>
      </c>
      <c r="E531" s="99">
        <v>0.67419345949437015</v>
      </c>
      <c r="F531" s="99">
        <v>0.41008513744160496</v>
      </c>
      <c r="G531" s="99">
        <v>0.57228679270106819</v>
      </c>
      <c r="H531" s="99">
        <v>0.52546170274168613</v>
      </c>
      <c r="I531" s="99">
        <v>0.58669618477620722</v>
      </c>
      <c r="J531" s="99">
        <v>0.63867083799102431</v>
      </c>
      <c r="K531" s="99">
        <v>0.59470995393317427</v>
      </c>
      <c r="L531" s="99">
        <v>0.57805631443733985</v>
      </c>
      <c r="M531" s="99">
        <v>0.3596068369316498</v>
      </c>
      <c r="N531" s="99">
        <v>0.49403206445983261</v>
      </c>
      <c r="O531" s="99">
        <v>0.51581270024642756</v>
      </c>
      <c r="P531" s="99">
        <v>0.42001859819792925</v>
      </c>
      <c r="Q531" s="99">
        <v>0.41452094648795695</v>
      </c>
      <c r="R531" s="99">
        <v>0.38330730866903284</v>
      </c>
      <c r="S531" s="99">
        <v>0.39406279042537756</v>
      </c>
      <c r="T531" s="99">
        <v>0.34558061724940575</v>
      </c>
      <c r="U531" s="99">
        <v>0.32609373356305671</v>
      </c>
      <c r="V531" s="99">
        <v>0.29262494309323972</v>
      </c>
      <c r="W531" s="99">
        <v>0.28377838641132364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0.94333481455467882</v>
      </c>
      <c r="D532" s="123">
        <f t="shared" si="267"/>
        <v>1.7853335156458883</v>
      </c>
      <c r="E532" s="123">
        <f t="shared" si="267"/>
        <v>5.191814841919558</v>
      </c>
      <c r="F532" s="123">
        <f t="shared" si="267"/>
        <v>1.0677961919385148</v>
      </c>
      <c r="G532" s="123">
        <f t="shared" si="267"/>
        <v>0.97634860386185407</v>
      </c>
      <c r="H532" s="123">
        <f t="shared" si="267"/>
        <v>1.3673590840029357</v>
      </c>
      <c r="I532" s="123">
        <f t="shared" si="267"/>
        <v>1.4657969181219697</v>
      </c>
      <c r="J532" s="123">
        <f t="shared" si="267"/>
        <v>1.9326622980566299</v>
      </c>
      <c r="K532" s="123">
        <f t="shared" si="267"/>
        <v>1.4440210547416519</v>
      </c>
      <c r="L532" s="123">
        <f t="shared" si="267"/>
        <v>0.63693557445009996</v>
      </c>
      <c r="M532" s="123">
        <f t="shared" si="267"/>
        <v>0.68876413241467305</v>
      </c>
      <c r="N532" s="123">
        <f t="shared" si="267"/>
        <v>1.5827310235039138</v>
      </c>
      <c r="O532" s="123">
        <f t="shared" si="267"/>
        <v>0.96929825726833385</v>
      </c>
      <c r="P532" s="123">
        <f t="shared" si="267"/>
        <v>0.24035231645320906</v>
      </c>
      <c r="Q532" s="123">
        <f t="shared" si="267"/>
        <v>0.41423354817286451</v>
      </c>
      <c r="R532" s="123">
        <f t="shared" si="267"/>
        <v>0.73208917199531898</v>
      </c>
      <c r="S532" s="123">
        <f t="shared" si="267"/>
        <v>1.0122892850238308</v>
      </c>
      <c r="T532" s="123">
        <f t="shared" si="267"/>
        <v>1.3986912408183252</v>
      </c>
      <c r="U532" s="123">
        <f t="shared" si="267"/>
        <v>1.0649292390296474</v>
      </c>
      <c r="V532" s="123">
        <f t="shared" si="267"/>
        <v>0.68825574311968041</v>
      </c>
      <c r="W532" s="123">
        <f t="shared" si="267"/>
        <v>0.21432105879538249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0.94333481455467882</v>
      </c>
      <c r="D533" s="99">
        <f>RES_hhdet_in_fecs!D86</f>
        <v>1.7853335156458883</v>
      </c>
      <c r="E533" s="99">
        <f>RES_hhdet_in_fecs!E86</f>
        <v>5.191814841919558</v>
      </c>
      <c r="F533" s="99">
        <f>RES_hhdet_in_fecs!F86</f>
        <v>1.0677961919385148</v>
      </c>
      <c r="G533" s="99">
        <f>RES_hhdet_in_fecs!G86</f>
        <v>0.97634860386185407</v>
      </c>
      <c r="H533" s="99">
        <f>RES_hhdet_in_fecs!H86</f>
        <v>1.3673590840029357</v>
      </c>
      <c r="I533" s="99">
        <f>RES_hhdet_in_fecs!I86</f>
        <v>1.4657969181219697</v>
      </c>
      <c r="J533" s="99">
        <f>RES_hhdet_in_fecs!J86</f>
        <v>1.9326622980566299</v>
      </c>
      <c r="K533" s="99">
        <f>RES_hhdet_in_fecs!K86</f>
        <v>1.4440210547416519</v>
      </c>
      <c r="L533" s="99">
        <f>RES_hhdet_in_fecs!L86</f>
        <v>0.63693557445009996</v>
      </c>
      <c r="M533" s="99">
        <f>RES_hhdet_in_fecs!M86</f>
        <v>0.68876413241467305</v>
      </c>
      <c r="N533" s="99">
        <f>RES_hhdet_in_fecs!N86</f>
        <v>1.5827310235039138</v>
      </c>
      <c r="O533" s="99">
        <f>RES_hhdet_in_fecs!O86</f>
        <v>0.96929825726833385</v>
      </c>
      <c r="P533" s="99">
        <f>RES_hhdet_in_fecs!P86</f>
        <v>0.24035231645320906</v>
      </c>
      <c r="Q533" s="99">
        <f>RES_hhdet_in_fecs!Q86</f>
        <v>0.41423354817286451</v>
      </c>
      <c r="R533" s="99">
        <f>RES_hhdet_in_fecs!R86</f>
        <v>0.73208917199531898</v>
      </c>
      <c r="S533" s="99">
        <f>RES_hhdet_in_fecs!S86</f>
        <v>1.0122892850238308</v>
      </c>
      <c r="T533" s="99">
        <f>RES_hhdet_in_fecs!T86</f>
        <v>1.3986912408183252</v>
      </c>
      <c r="U533" s="99">
        <f>RES_hhdet_in_fecs!U86</f>
        <v>1.0649292390296474</v>
      </c>
      <c r="V533" s="99">
        <f>RES_hhdet_in_fecs!V86</f>
        <v>0.68825574311968041</v>
      </c>
      <c r="W533" s="99">
        <f>RES_hhdet_in_fecs!W86</f>
        <v>0.21432105879538249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20.069512987859884</v>
      </c>
      <c r="D534" s="123">
        <v>20.487644554576015</v>
      </c>
      <c r="E534" s="123">
        <v>19.507832380882036</v>
      </c>
      <c r="F534" s="123">
        <v>20.607861558140421</v>
      </c>
      <c r="G534" s="123">
        <v>18.672412505668206</v>
      </c>
      <c r="H534" s="123">
        <v>18.472519333504756</v>
      </c>
      <c r="I534" s="123">
        <v>16.764987338008527</v>
      </c>
      <c r="J534" s="123">
        <v>16.061072994604508</v>
      </c>
      <c r="K534" s="123">
        <v>16.011168201040768</v>
      </c>
      <c r="L534" s="123">
        <v>16.176319627197319</v>
      </c>
      <c r="M534" s="123">
        <v>18.436707476005676</v>
      </c>
      <c r="N534" s="123">
        <v>16.25653997492342</v>
      </c>
      <c r="O534" s="123">
        <v>14.958033448395703</v>
      </c>
      <c r="P534" s="123">
        <v>14.299554851108699</v>
      </c>
      <c r="Q534" s="123">
        <v>13.838074703788006</v>
      </c>
      <c r="R534" s="123">
        <v>13.220401245712232</v>
      </c>
      <c r="S534" s="123">
        <v>13.175303254227488</v>
      </c>
      <c r="T534" s="123">
        <v>12.785127739519661</v>
      </c>
      <c r="U534" s="123">
        <v>12.290540467598131</v>
      </c>
      <c r="V534" s="123">
        <v>11.430592978074541</v>
      </c>
      <c r="W534" s="123">
        <v>9.8897991198203474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17.944260809047286</v>
      </c>
      <c r="D535" s="99">
        <v>22.179991910075369</v>
      </c>
      <c r="E535" s="99">
        <v>20.511514444103529</v>
      </c>
      <c r="F535" s="99">
        <v>18.283742160232158</v>
      </c>
      <c r="G535" s="99">
        <v>18.30736256760661</v>
      </c>
      <c r="H535" s="99">
        <v>19.346401384294001</v>
      </c>
      <c r="I535" s="99">
        <v>16.738316195789334</v>
      </c>
      <c r="J535" s="99">
        <v>16.108217424072592</v>
      </c>
      <c r="K535" s="99">
        <v>15.055353415698086</v>
      </c>
      <c r="L535" s="99">
        <v>15.682744095638375</v>
      </c>
      <c r="M535" s="99">
        <v>16.595050807682771</v>
      </c>
      <c r="N535" s="99">
        <v>15.482093484905434</v>
      </c>
      <c r="O535" s="99">
        <v>14.552854706389835</v>
      </c>
      <c r="P535" s="99">
        <v>14.567820098107271</v>
      </c>
      <c r="Q535" s="99">
        <v>13.532940252627975</v>
      </c>
      <c r="R535" s="99">
        <v>12.704014703493263</v>
      </c>
      <c r="S535" s="99">
        <v>13.388142797880692</v>
      </c>
      <c r="T535" s="99">
        <v>12.24088542550569</v>
      </c>
      <c r="U535" s="99">
        <v>11.61896863416019</v>
      </c>
      <c r="V535" s="99">
        <v>10.595172389677606</v>
      </c>
      <c r="W535" s="99">
        <v>10.296950162193756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11.873449133786606</v>
      </c>
      <c r="D536" s="99">
        <v>15.1683008447666</v>
      </c>
      <c r="E536" s="99">
        <v>14.027236566619012</v>
      </c>
      <c r="F536" s="99">
        <v>12.969220465638157</v>
      </c>
      <c r="G536" s="99">
        <v>13.017649503024113</v>
      </c>
      <c r="H536" s="99">
        <v>14.004608721740457</v>
      </c>
      <c r="I536" s="99">
        <v>12.322311817735891</v>
      </c>
      <c r="J536" s="99">
        <v>12.261714514209393</v>
      </c>
      <c r="K536" s="99">
        <v>11.476990854081986</v>
      </c>
      <c r="L536" s="99">
        <v>12.078543456695609</v>
      </c>
      <c r="M536" s="99">
        <v>13.085152381639858</v>
      </c>
      <c r="N536" s="99">
        <v>12.175904617590085</v>
      </c>
      <c r="O536" s="99">
        <v>11.553370216287329</v>
      </c>
      <c r="P536" s="99">
        <v>11.929788100374887</v>
      </c>
      <c r="Q536" s="99">
        <v>10.995681175663703</v>
      </c>
      <c r="R536" s="99">
        <v>10.454994089163518</v>
      </c>
      <c r="S536" s="99">
        <v>11.236594124715781</v>
      </c>
      <c r="T536" s="99">
        <v>10.389832975298933</v>
      </c>
      <c r="U536" s="99">
        <v>10.042073998843764</v>
      </c>
      <c r="V536" s="99">
        <v>9.2464451317557206</v>
      </c>
      <c r="W536" s="99">
        <v>9.1453336932560543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2.8045343577999677</v>
      </c>
      <c r="D537" s="102">
        <v>4.0810029327537327</v>
      </c>
      <c r="E537" s="102">
        <v>3.1614160559767663</v>
      </c>
      <c r="F537" s="102">
        <v>3.5228562328810358</v>
      </c>
      <c r="G537" s="102">
        <v>3.0104023751422426</v>
      </c>
      <c r="H537" s="102">
        <v>3.2405570828909611</v>
      </c>
      <c r="I537" s="102">
        <v>2.8182729698910611</v>
      </c>
      <c r="J537" s="102">
        <v>3.4212991420403092</v>
      </c>
      <c r="K537" s="102">
        <v>2.6847811974519304</v>
      </c>
      <c r="L537" s="102">
        <v>2.5904164835195225</v>
      </c>
      <c r="M537" s="102">
        <v>3.2328264547754584</v>
      </c>
      <c r="N537" s="102">
        <v>2.3387603747609433</v>
      </c>
      <c r="O537" s="102">
        <v>2.1767562045103666</v>
      </c>
      <c r="P537" s="102">
        <v>3.2602002898045526</v>
      </c>
      <c r="Q537" s="102">
        <v>2.1884541799970894</v>
      </c>
      <c r="R537" s="102">
        <v>1.9724364167602444</v>
      </c>
      <c r="S537" s="102">
        <v>2.243426677261684</v>
      </c>
      <c r="T537" s="102">
        <v>1.8511300789701808</v>
      </c>
      <c r="U537" s="102">
        <v>1.9877858806733562</v>
      </c>
      <c r="V537" s="102">
        <v>1.6790579575785203</v>
      </c>
      <c r="W537" s="102">
        <v>2.0356986250699101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9.068914775986638</v>
      </c>
      <c r="D538" s="105">
        <v>11.087297912012867</v>
      </c>
      <c r="E538" s="105">
        <v>10.865820510642244</v>
      </c>
      <c r="F538" s="105">
        <v>9.4463642327571247</v>
      </c>
      <c r="G538" s="105">
        <v>10.007247127881872</v>
      </c>
      <c r="H538" s="105">
        <v>10.764051638849496</v>
      </c>
      <c r="I538" s="105">
        <v>9.5040388478448303</v>
      </c>
      <c r="J538" s="105">
        <v>8.8404153721690832</v>
      </c>
      <c r="K538" s="105">
        <v>8.7922096566300549</v>
      </c>
      <c r="L538" s="105">
        <v>9.4881269731760849</v>
      </c>
      <c r="M538" s="105">
        <v>9.8523259268644008</v>
      </c>
      <c r="N538" s="105">
        <v>9.837144242829142</v>
      </c>
      <c r="O538" s="105">
        <v>9.3766140117769616</v>
      </c>
      <c r="P538" s="105">
        <v>8.6695878105703326</v>
      </c>
      <c r="Q538" s="105">
        <v>8.8072269956666123</v>
      </c>
      <c r="R538" s="105">
        <v>8.4825576724032725</v>
      </c>
      <c r="S538" s="105">
        <v>8.9931674474540966</v>
      </c>
      <c r="T538" s="105">
        <v>8.5387028963287506</v>
      </c>
      <c r="U538" s="105">
        <v>8.0542881181704065</v>
      </c>
      <c r="V538" s="105">
        <v>7.5673871741772007</v>
      </c>
      <c r="W538" s="105">
        <v>7.1096350681861447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21.955860279979792</v>
      </c>
      <c r="D539" s="102">
        <v>21.541789357517903</v>
      </c>
      <c r="E539" s="102">
        <v>20.963406225919105</v>
      </c>
      <c r="F539" s="102">
        <v>23.532763648143764</v>
      </c>
      <c r="G539" s="102">
        <v>21.230556752909848</v>
      </c>
      <c r="H539" s="102">
        <v>20.662653240156303</v>
      </c>
      <c r="I539" s="102">
        <v>18.853457244615601</v>
      </c>
      <c r="J539" s="102">
        <v>17.872592326616815</v>
      </c>
      <c r="K539" s="102">
        <v>17.816410672670241</v>
      </c>
      <c r="L539" s="102">
        <v>18.9438208980573</v>
      </c>
      <c r="M539" s="102">
        <v>20.513373307252845</v>
      </c>
      <c r="N539" s="102">
        <v>18.522259642704061</v>
      </c>
      <c r="O539" s="102">
        <v>17.012733549774762</v>
      </c>
      <c r="P539" s="102">
        <v>14.753327495253407</v>
      </c>
      <c r="Q539" s="102">
        <v>14.322268865458966</v>
      </c>
      <c r="R539" s="102">
        <v>14.173311067056982</v>
      </c>
      <c r="S539" s="102">
        <v>14.036173204633384</v>
      </c>
      <c r="T539" s="102">
        <v>13.640874105094607</v>
      </c>
      <c r="U539" s="102">
        <v>12.642318919757065</v>
      </c>
      <c r="V539" s="102">
        <v>11.99153848320633</v>
      </c>
      <c r="W539" s="102">
        <v>10.876165827817983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14.215702369115894</v>
      </c>
      <c r="D540" s="105">
        <v>14.224622363622853</v>
      </c>
      <c r="E540" s="105">
        <v>13.618033760244391</v>
      </c>
      <c r="F540" s="105">
        <v>15.705035125428203</v>
      </c>
      <c r="G540" s="105">
        <v>13.965453484368394</v>
      </c>
      <c r="H540" s="105">
        <v>13.656317786269195</v>
      </c>
      <c r="I540" s="105">
        <v>12.518200809831258</v>
      </c>
      <c r="J540" s="105">
        <v>12.229662313853449</v>
      </c>
      <c r="K540" s="105">
        <v>12.003731591491777</v>
      </c>
      <c r="L540" s="105">
        <v>12.734411030670302</v>
      </c>
      <c r="M540" s="105">
        <v>14.18543339050763</v>
      </c>
      <c r="N540" s="105">
        <v>12.751700282975591</v>
      </c>
      <c r="O540" s="105">
        <v>12.051117691571756</v>
      </c>
      <c r="P540" s="105">
        <v>11.154523193182602</v>
      </c>
      <c r="Q540" s="105">
        <v>10.879081142329806</v>
      </c>
      <c r="R540" s="105">
        <v>10.959749360389674</v>
      </c>
      <c r="S540" s="105">
        <v>11.094290316502317</v>
      </c>
      <c r="T540" s="105">
        <v>10.909358808657149</v>
      </c>
      <c r="U540" s="105">
        <v>10.299392318619084</v>
      </c>
      <c r="V540" s="105">
        <v>9.8394331320949995</v>
      </c>
      <c r="W540" s="105">
        <v>9.0637743025697954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3.4341025002450039</v>
      </c>
      <c r="D541" s="99">
        <v>3.9620510379626044</v>
      </c>
      <c r="E541" s="99">
        <v>3.2301227141733664</v>
      </c>
      <c r="F541" s="99">
        <v>4.5408267869544217</v>
      </c>
      <c r="G541" s="99">
        <v>3.4955652902789112</v>
      </c>
      <c r="H541" s="99">
        <v>3.4554312888745393</v>
      </c>
      <c r="I541" s="99">
        <v>3.1715191974438892</v>
      </c>
      <c r="J541" s="99">
        <v>3.7894780090351738</v>
      </c>
      <c r="K541" s="99">
        <v>3.1773511906071583</v>
      </c>
      <c r="L541" s="99">
        <v>3.1300810624515782</v>
      </c>
      <c r="M541" s="99">
        <v>3.9988064374542285</v>
      </c>
      <c r="N541" s="99">
        <v>2.7973046264418508</v>
      </c>
      <c r="O541" s="99">
        <v>2.5456599372945377</v>
      </c>
      <c r="P541" s="99">
        <v>3.2790996908323198</v>
      </c>
      <c r="Q541" s="99">
        <v>2.3064433188228151</v>
      </c>
      <c r="R541" s="99">
        <v>2.206557615758407</v>
      </c>
      <c r="S541" s="99">
        <v>2.3365955241658991</v>
      </c>
      <c r="T541" s="99">
        <v>2.0688872265911042</v>
      </c>
      <c r="U541" s="99">
        <v>2.1628632661037464</v>
      </c>
      <c r="V541" s="99">
        <v>1.9101927403063095</v>
      </c>
      <c r="W541" s="99">
        <v>2.1381863065929294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10.78159986887089</v>
      </c>
      <c r="D542" s="99">
        <v>10.262571325660248</v>
      </c>
      <c r="E542" s="99">
        <v>10.387911046071023</v>
      </c>
      <c r="F542" s="99">
        <v>11.164208338473781</v>
      </c>
      <c r="G542" s="99">
        <v>10.469888194089487</v>
      </c>
      <c r="H542" s="99">
        <v>10.200886497394656</v>
      </c>
      <c r="I542" s="99">
        <v>9.3466816123873713</v>
      </c>
      <c r="J542" s="99">
        <v>8.4401843048182741</v>
      </c>
      <c r="K542" s="99">
        <v>8.8263804008846183</v>
      </c>
      <c r="L542" s="99">
        <v>9.6043299682187211</v>
      </c>
      <c r="M542" s="99">
        <v>10.186626953053398</v>
      </c>
      <c r="N542" s="99">
        <v>9.9543956565337375</v>
      </c>
      <c r="O542" s="99">
        <v>9.5054577542772183</v>
      </c>
      <c r="P542" s="99">
        <v>7.8754235023502819</v>
      </c>
      <c r="Q542" s="99">
        <v>8.5726378235069909</v>
      </c>
      <c r="R542" s="99">
        <v>8.7531917446312679</v>
      </c>
      <c r="S542" s="99">
        <v>8.7576947923364177</v>
      </c>
      <c r="T542" s="99">
        <v>8.840471582066046</v>
      </c>
      <c r="U542" s="99">
        <v>8.1365290525153373</v>
      </c>
      <c r="V542" s="99">
        <v>7.9292403917886904</v>
      </c>
      <c r="W542" s="99">
        <v>6.9255879959768647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19.063383852179751</v>
      </c>
      <c r="D543" s="102">
        <v>19.909756814405782</v>
      </c>
      <c r="E543" s="102">
        <v>18.583828518975096</v>
      </c>
      <c r="F543" s="102">
        <v>19.447869724740293</v>
      </c>
      <c r="G543" s="102">
        <v>18.516351850813713</v>
      </c>
      <c r="H543" s="102">
        <v>18.28796136284851</v>
      </c>
      <c r="I543" s="102">
        <v>17.332410690347068</v>
      </c>
      <c r="J543" s="102">
        <v>16.909832509730457</v>
      </c>
      <c r="K543" s="102">
        <v>16.452045844079642</v>
      </c>
      <c r="L543" s="102">
        <v>17.265505328149278</v>
      </c>
      <c r="M543" s="102">
        <v>18.126215012848832</v>
      </c>
      <c r="N543" s="102">
        <v>16.851337420778798</v>
      </c>
      <c r="O543" s="102">
        <v>15.878828457260367</v>
      </c>
      <c r="P543" s="102">
        <v>15.60640892663773</v>
      </c>
      <c r="Q543" s="102">
        <v>14.594805830635588</v>
      </c>
      <c r="R543" s="102">
        <v>14.29589383554214</v>
      </c>
      <c r="S543" s="102">
        <v>14.011945578079164</v>
      </c>
      <c r="T543" s="102">
        <v>13.545162295942948</v>
      </c>
      <c r="U543" s="102">
        <v>13.278062786387185</v>
      </c>
      <c r="V543" s="102">
        <v>12.542625860480143</v>
      </c>
      <c r="W543" s="102">
        <v>10.899073689808048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13.486523260211746</v>
      </c>
      <c r="D544" s="105">
        <v>14.2982136611213</v>
      </c>
      <c r="E544" s="105">
        <v>13.176427757277724</v>
      </c>
      <c r="F544" s="105">
        <v>14.071326056994367</v>
      </c>
      <c r="G544" s="105">
        <v>13.245165236102403</v>
      </c>
      <c r="H544" s="105">
        <v>13.120088958754248</v>
      </c>
      <c r="I544" s="105">
        <v>12.471973680342122</v>
      </c>
      <c r="J544" s="105">
        <v>12.450958727506377</v>
      </c>
      <c r="K544" s="105">
        <v>11.952879045494862</v>
      </c>
      <c r="L544" s="105">
        <v>12.503409019277322</v>
      </c>
      <c r="M544" s="105">
        <v>13.35812926768002</v>
      </c>
      <c r="N544" s="105">
        <v>12.267771257255003</v>
      </c>
      <c r="O544" s="105">
        <v>11.689291957092603</v>
      </c>
      <c r="P544" s="105">
        <v>12.044012839865074</v>
      </c>
      <c r="Q544" s="105">
        <v>11.14669109045558</v>
      </c>
      <c r="R544" s="105">
        <v>11.025328075357015</v>
      </c>
      <c r="S544" s="105">
        <v>10.972989207830622</v>
      </c>
      <c r="T544" s="105">
        <v>10.659614671713124</v>
      </c>
      <c r="U544" s="105">
        <v>10.599040428601688</v>
      </c>
      <c r="V544" s="105">
        <v>10.05426983518282</v>
      </c>
      <c r="W544" s="105">
        <v>8.9182033576237565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2.980111252739357</v>
      </c>
      <c r="D545" s="99">
        <v>3.6635646370803934</v>
      </c>
      <c r="E545" s="99">
        <v>2.8618341210110438</v>
      </c>
      <c r="F545" s="99">
        <v>3.7509722700268533</v>
      </c>
      <c r="G545" s="99">
        <v>3.0457507182311443</v>
      </c>
      <c r="H545" s="99">
        <v>3.0556667239503303</v>
      </c>
      <c r="I545" s="99">
        <v>2.9168833214132932</v>
      </c>
      <c r="J545" s="99">
        <v>3.600821490937046</v>
      </c>
      <c r="K545" s="99">
        <v>2.9389434019028076</v>
      </c>
      <c r="L545" s="99">
        <v>2.8498711126208702</v>
      </c>
      <c r="M545" s="99">
        <v>3.5345792554087514</v>
      </c>
      <c r="N545" s="99">
        <v>2.5312764531950895</v>
      </c>
      <c r="O545" s="99">
        <v>2.3469859913540687</v>
      </c>
      <c r="P545" s="99">
        <v>3.5104417220837947</v>
      </c>
      <c r="Q545" s="99">
        <v>2.3514790459107719</v>
      </c>
      <c r="R545" s="99">
        <v>2.2204447770839675</v>
      </c>
      <c r="S545" s="99">
        <v>2.3353644728002267</v>
      </c>
      <c r="T545" s="99">
        <v>2.0386620839043901</v>
      </c>
      <c r="U545" s="99">
        <v>2.278745317212636</v>
      </c>
      <c r="V545" s="99">
        <v>1.9896386378182005</v>
      </c>
      <c r="W545" s="99">
        <v>2.161128086425443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10.50641200747239</v>
      </c>
      <c r="D546" s="99">
        <v>10.634649024040908</v>
      </c>
      <c r="E546" s="99">
        <v>10.314593636266682</v>
      </c>
      <c r="F546" s="99">
        <v>10.320353786967514</v>
      </c>
      <c r="G546" s="99">
        <v>10.199414517871256</v>
      </c>
      <c r="H546" s="99">
        <v>10.064422234803919</v>
      </c>
      <c r="I546" s="99">
        <v>9.5550903589288296</v>
      </c>
      <c r="J546" s="99">
        <v>8.8501372365693314</v>
      </c>
      <c r="K546" s="99">
        <v>9.0139356435920543</v>
      </c>
      <c r="L546" s="99">
        <v>9.6535379066564513</v>
      </c>
      <c r="M546" s="99">
        <v>9.8235500122712711</v>
      </c>
      <c r="N546" s="99">
        <v>9.7364948040599124</v>
      </c>
      <c r="O546" s="99">
        <v>9.3423059657385341</v>
      </c>
      <c r="P546" s="99">
        <v>8.5335711177812801</v>
      </c>
      <c r="Q546" s="99">
        <v>8.7952120445448081</v>
      </c>
      <c r="R546" s="99">
        <v>8.8048832982730492</v>
      </c>
      <c r="S546" s="99">
        <v>8.6376247350303963</v>
      </c>
      <c r="T546" s="99">
        <v>8.6209525878087341</v>
      </c>
      <c r="U546" s="99">
        <v>8.3202951113890506</v>
      </c>
      <c r="V546" s="99">
        <v>8.064631197364621</v>
      </c>
      <c r="W546" s="99">
        <v>6.7570752711983131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9.4398728308438837</v>
      </c>
      <c r="D547" s="123">
        <v>9.6637111777882527</v>
      </c>
      <c r="E547" s="123">
        <v>9.1950523624535165</v>
      </c>
      <c r="F547" s="123">
        <v>10.276624096133807</v>
      </c>
      <c r="G547" s="123">
        <v>8.5688229890037473</v>
      </c>
      <c r="H547" s="123">
        <v>8.8591674723611717</v>
      </c>
      <c r="I547" s="123">
        <v>8.1960117731008015</v>
      </c>
      <c r="J547" s="123">
        <v>8.0982006721510817</v>
      </c>
      <c r="K547" s="123">
        <v>7.5011238475979551</v>
      </c>
      <c r="L547" s="123">
        <v>7.0787118651666674</v>
      </c>
      <c r="M547" s="123">
        <v>6.9224308140850237</v>
      </c>
      <c r="N547" s="123">
        <v>6.0763352902053285</v>
      </c>
      <c r="O547" s="123">
        <v>6.3814758478279225</v>
      </c>
      <c r="P547" s="123">
        <v>5.86188335631324</v>
      </c>
      <c r="Q547" s="123">
        <v>5.7933804169189491</v>
      </c>
      <c r="R547" s="123">
        <v>5.8316263917390359</v>
      </c>
      <c r="S547" s="123">
        <v>6.2907684682030709</v>
      </c>
      <c r="T547" s="123">
        <v>6.2760589307496542</v>
      </c>
      <c r="U547" s="123">
        <v>6.0594447120002703</v>
      </c>
      <c r="V547" s="123">
        <v>6.1470273356301472</v>
      </c>
      <c r="W547" s="123">
        <v>5.8353771786160875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10.75670513141946</v>
      </c>
      <c r="D548" s="99">
        <v>12.273858522478013</v>
      </c>
      <c r="E548" s="99">
        <v>10.546248754688106</v>
      </c>
      <c r="F548" s="99">
        <v>10.719387343244804</v>
      </c>
      <c r="G548" s="99">
        <v>10.274071418912531</v>
      </c>
      <c r="H548" s="99">
        <v>10.058745189364284</v>
      </c>
      <c r="I548" s="99">
        <v>10.645088101987378</v>
      </c>
      <c r="J548" s="99">
        <v>9.0934875580067285</v>
      </c>
      <c r="K548" s="99">
        <v>9.1293176333642414</v>
      </c>
      <c r="L548" s="99">
        <v>9.8071050891891201</v>
      </c>
      <c r="M548" s="99">
        <v>7.7697789595432587</v>
      </c>
      <c r="N548" s="99">
        <v>7.0825773906384333</v>
      </c>
      <c r="O548" s="99">
        <v>7.5148650392315632</v>
      </c>
      <c r="P548" s="99">
        <v>7.470760594581197</v>
      </c>
      <c r="Q548" s="99">
        <v>7.3119329040993533</v>
      </c>
      <c r="R548" s="99">
        <v>7.1405543533405069</v>
      </c>
      <c r="S548" s="99">
        <v>8.0663507854650458</v>
      </c>
      <c r="T548" s="99">
        <v>7.7533918213837616</v>
      </c>
      <c r="U548" s="99">
        <v>7.8291918358534494</v>
      </c>
      <c r="V548" s="99">
        <v>7.5071356621143011</v>
      </c>
      <c r="W548" s="99">
        <v>8.0551187708602967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10.68901999019092</v>
      </c>
      <c r="D549" s="99">
        <v>10.835941773530189</v>
      </c>
      <c r="E549" s="99">
        <v>10.510442103139802</v>
      </c>
      <c r="F549" s="99">
        <v>11.225854238481565</v>
      </c>
      <c r="G549" s="99">
        <v>10.442169585459828</v>
      </c>
      <c r="H549" s="99">
        <v>10.011998412379343</v>
      </c>
      <c r="I549" s="99">
        <v>9.1021172134873165</v>
      </c>
      <c r="J549" s="99">
        <v>8.8748908431165141</v>
      </c>
      <c r="K549" s="99">
        <v>8.3387738352635399</v>
      </c>
      <c r="L549" s="99">
        <v>8.1097531723039324</v>
      </c>
      <c r="M549" s="99">
        <v>8.1728094989386477</v>
      </c>
      <c r="N549" s="99">
        <v>7.0377832105283513</v>
      </c>
      <c r="O549" s="99">
        <v>6.9523327576401188</v>
      </c>
      <c r="P549" s="99">
        <v>7.0900972013867856</v>
      </c>
      <c r="Q549" s="99">
        <v>6.6957683504047774</v>
      </c>
      <c r="R549" s="99">
        <v>6.90640984779448</v>
      </c>
      <c r="S549" s="99">
        <v>7.4105478519044743</v>
      </c>
      <c r="T549" s="99">
        <v>7.56821063284145</v>
      </c>
      <c r="U549" s="99">
        <v>7.4481003130273322</v>
      </c>
      <c r="V549" s="99">
        <v>7.5244134653458801</v>
      </c>
      <c r="W549" s="99">
        <v>7.1640315860797479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8.7993493697067571</v>
      </c>
      <c r="D550" s="110">
        <v>8.8654688063790381</v>
      </c>
      <c r="E550" s="110">
        <v>8.0227391506272188</v>
      </c>
      <c r="F550" s="110">
        <v>9.5471123773015822</v>
      </c>
      <c r="G550" s="110">
        <v>7.6879723241227911</v>
      </c>
      <c r="H550" s="110">
        <v>8.3240283973048523</v>
      </c>
      <c r="I550" s="110">
        <v>7.6721708924138747</v>
      </c>
      <c r="J550" s="110">
        <v>6.8414133288308712</v>
      </c>
      <c r="K550" s="110">
        <v>6.8210621398821205</v>
      </c>
      <c r="L550" s="110">
        <v>6.3453790241651928</v>
      </c>
      <c r="M550" s="110">
        <v>6.1832671627657341</v>
      </c>
      <c r="N550" s="110">
        <v>5.3737716800554036</v>
      </c>
      <c r="O550" s="110">
        <v>5.9999779877760853</v>
      </c>
      <c r="P550" s="110">
        <v>4.9625247482505852</v>
      </c>
      <c r="Q550" s="110">
        <v>5.2423180040470161</v>
      </c>
      <c r="R550" s="110">
        <v>5.034227493570115</v>
      </c>
      <c r="S550" s="110">
        <v>5.7705434019062727</v>
      </c>
      <c r="T550" s="110">
        <v>5.5683048827247221</v>
      </c>
      <c r="U550" s="110">
        <v>5.3792459935387384</v>
      </c>
      <c r="V550" s="110">
        <v>5.4321954146830898</v>
      </c>
      <c r="W550" s="110">
        <v>5.117877784531518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66.653617599128864</v>
      </c>
      <c r="D552" s="118">
        <f t="shared" si="268"/>
        <v>79.065919140753152</v>
      </c>
      <c r="E552" s="118">
        <f t="shared" si="268"/>
        <v>107.39009453826129</v>
      </c>
      <c r="F552" s="118">
        <f t="shared" si="268"/>
        <v>66.574181735760874</v>
      </c>
      <c r="G552" s="118">
        <f t="shared" si="268"/>
        <v>82.802988533931568</v>
      </c>
      <c r="H552" s="118">
        <f t="shared" si="268"/>
        <v>80.839129904391115</v>
      </c>
      <c r="I552" s="118">
        <f t="shared" si="268"/>
        <v>88.631584793170305</v>
      </c>
      <c r="J552" s="118">
        <f t="shared" si="268"/>
        <v>98.639312780328112</v>
      </c>
      <c r="K552" s="118">
        <f t="shared" si="268"/>
        <v>92.677069593134192</v>
      </c>
      <c r="L552" s="118">
        <f t="shared" si="268"/>
        <v>86.942681715069824</v>
      </c>
      <c r="M552" s="118">
        <f t="shared" si="268"/>
        <v>62.262028533806472</v>
      </c>
      <c r="N552" s="118">
        <f t="shared" si="268"/>
        <v>83.613722548434652</v>
      </c>
      <c r="O552" s="118">
        <f t="shared" si="268"/>
        <v>80.442832062135906</v>
      </c>
      <c r="P552" s="118">
        <f t="shared" si="268"/>
        <v>64.965743118143052</v>
      </c>
      <c r="Q552" s="118">
        <f t="shared" si="268"/>
        <v>69.529870207917497</v>
      </c>
      <c r="R552" s="118">
        <f t="shared" ref="R552:V552" si="269">R553+R556+R558+R571</f>
        <v>66.818767356672907</v>
      </c>
      <c r="S552" s="118">
        <f t="shared" si="269"/>
        <v>70.454549080536466</v>
      </c>
      <c r="T552" s="118">
        <f t="shared" si="269"/>
        <v>65.902978277713075</v>
      </c>
      <c r="U552" s="118">
        <f t="shared" si="269"/>
        <v>61.532839121371822</v>
      </c>
      <c r="V552" s="118">
        <f t="shared" si="269"/>
        <v>55.527770189007022</v>
      </c>
      <c r="W552" s="118">
        <f t="shared" ref="W552" si="270">W553+W556+W558+W571</f>
        <v>52.693359559104579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45.205244261381807</v>
      </c>
      <c r="D553" s="123">
        <f t="shared" si="271"/>
        <v>55.0041016632848</v>
      </c>
      <c r="E553" s="123">
        <f t="shared" si="271"/>
        <v>75.953520698900121</v>
      </c>
      <c r="F553" s="123">
        <f t="shared" si="271"/>
        <v>43.704269030323282</v>
      </c>
      <c r="G553" s="123">
        <f t="shared" si="271"/>
        <v>61.85190998380795</v>
      </c>
      <c r="H553" s="123">
        <f t="shared" si="271"/>
        <v>58.568892823618143</v>
      </c>
      <c r="I553" s="123">
        <f t="shared" si="271"/>
        <v>67.169962039800041</v>
      </c>
      <c r="J553" s="123">
        <f t="shared" si="271"/>
        <v>76.544136275991988</v>
      </c>
      <c r="K553" s="123">
        <f t="shared" si="271"/>
        <v>72.258863058995118</v>
      </c>
      <c r="L553" s="123">
        <f t="shared" si="271"/>
        <v>68.444502917792249</v>
      </c>
      <c r="M553" s="123">
        <f t="shared" si="271"/>
        <v>42.80783284592313</v>
      </c>
      <c r="N553" s="123">
        <f t="shared" si="271"/>
        <v>62.64701952137932</v>
      </c>
      <c r="O553" s="123">
        <f t="shared" si="271"/>
        <v>61.519034549933025</v>
      </c>
      <c r="P553" s="123">
        <f t="shared" si="271"/>
        <v>49.006960665954814</v>
      </c>
      <c r="Q553" s="123">
        <f t="shared" si="271"/>
        <v>53.313948795249793</v>
      </c>
      <c r="R553" s="123">
        <f t="shared" ref="R553:V553" si="272">SUM(R554:R555)</f>
        <v>49.494078987891278</v>
      </c>
      <c r="S553" s="123">
        <f t="shared" si="272"/>
        <v>51.328220663384194</v>
      </c>
      <c r="T553" s="123">
        <f t="shared" si="272"/>
        <v>45.529825577833634</v>
      </c>
      <c r="U553" s="123">
        <f t="shared" si="272"/>
        <v>42.734007258236595</v>
      </c>
      <c r="V553" s="123">
        <f t="shared" si="272"/>
        <v>38.57365893415831</v>
      </c>
      <c r="W553" s="123">
        <f t="shared" ref="W553" si="273">SUM(W554:W555)</f>
        <v>38.745988908547403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44.755765891486767</v>
      </c>
      <c r="D554" s="99">
        <v>54.463842992702418</v>
      </c>
      <c r="E554" s="99">
        <v>75.279327239405745</v>
      </c>
      <c r="F554" s="99">
        <v>43.294183892881676</v>
      </c>
      <c r="G554" s="99">
        <v>61.279623191106879</v>
      </c>
      <c r="H554" s="99">
        <v>58.043431120876456</v>
      </c>
      <c r="I554" s="99">
        <v>66.583265855023839</v>
      </c>
      <c r="J554" s="99">
        <v>75.905465438000959</v>
      </c>
      <c r="K554" s="99">
        <v>71.664153105061942</v>
      </c>
      <c r="L554" s="99">
        <v>67.866446603354916</v>
      </c>
      <c r="M554" s="99">
        <v>42.448226008991483</v>
      </c>
      <c r="N554" s="99">
        <v>62.15298745691949</v>
      </c>
      <c r="O554" s="99">
        <v>61.003221849686597</v>
      </c>
      <c r="P554" s="99">
        <v>48.586942067756887</v>
      </c>
      <c r="Q554" s="99">
        <v>52.899427848761839</v>
      </c>
      <c r="R554" s="99">
        <v>49.110771679222246</v>
      </c>
      <c r="S554" s="99">
        <v>50.934157872958814</v>
      </c>
      <c r="T554" s="99">
        <v>45.18424496058423</v>
      </c>
      <c r="U554" s="99">
        <v>42.407913524673539</v>
      </c>
      <c r="V554" s="99">
        <v>38.281033991065073</v>
      </c>
      <c r="W554" s="99">
        <v>38.462210522136083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0.44947836989504308</v>
      </c>
      <c r="D555" s="99">
        <v>0.54025867058237909</v>
      </c>
      <c r="E555" s="99">
        <v>0.67419345949437015</v>
      </c>
      <c r="F555" s="99">
        <v>0.41008513744160496</v>
      </c>
      <c r="G555" s="99">
        <v>0.57228679270106819</v>
      </c>
      <c r="H555" s="99">
        <v>0.52546170274168613</v>
      </c>
      <c r="I555" s="99">
        <v>0.58669618477620722</v>
      </c>
      <c r="J555" s="99">
        <v>0.63867083799102431</v>
      </c>
      <c r="K555" s="99">
        <v>0.59470995393317427</v>
      </c>
      <c r="L555" s="99">
        <v>0.57805631443733985</v>
      </c>
      <c r="M555" s="99">
        <v>0.3596068369316498</v>
      </c>
      <c r="N555" s="99">
        <v>0.49403206445983261</v>
      </c>
      <c r="O555" s="99">
        <v>0.51581270024642756</v>
      </c>
      <c r="P555" s="99">
        <v>0.42001859819792925</v>
      </c>
      <c r="Q555" s="99">
        <v>0.41452094648795695</v>
      </c>
      <c r="R555" s="99">
        <v>0.38330730866903284</v>
      </c>
      <c r="S555" s="99">
        <v>0.39406279042537756</v>
      </c>
      <c r="T555" s="99">
        <v>0.34558061724940575</v>
      </c>
      <c r="U555" s="99">
        <v>0.32609373356305671</v>
      </c>
      <c r="V555" s="99">
        <v>0.29262494309323972</v>
      </c>
      <c r="W555" s="99">
        <v>0.28377838641132364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2.1719458661089908</v>
      </c>
      <c r="D556" s="123">
        <f t="shared" si="274"/>
        <v>4.2469062679178702</v>
      </c>
      <c r="E556" s="123">
        <f t="shared" si="274"/>
        <v>12.750802673984229</v>
      </c>
      <c r="F556" s="123">
        <f t="shared" si="274"/>
        <v>2.7049356112744958</v>
      </c>
      <c r="G556" s="123">
        <f t="shared" si="274"/>
        <v>2.5494220822991918</v>
      </c>
      <c r="H556" s="123">
        <f t="shared" si="274"/>
        <v>3.6779440204363065</v>
      </c>
      <c r="I556" s="123">
        <f t="shared" si="274"/>
        <v>4.0591692523056846</v>
      </c>
      <c r="J556" s="123">
        <f t="shared" si="274"/>
        <v>5.5083866592023458</v>
      </c>
      <c r="K556" s="123">
        <f t="shared" si="274"/>
        <v>4.2353903877223731</v>
      </c>
      <c r="L556" s="123">
        <f t="shared" si="274"/>
        <v>1.9223272681416599</v>
      </c>
      <c r="M556" s="123">
        <f t="shared" si="274"/>
        <v>2.1487051054302988</v>
      </c>
      <c r="N556" s="123">
        <f t="shared" si="274"/>
        <v>5.1319431366754964</v>
      </c>
      <c r="O556" s="123">
        <f t="shared" si="274"/>
        <v>3.2850631853691485</v>
      </c>
      <c r="P556" s="123">
        <f t="shared" si="274"/>
        <v>0.85280805861679665</v>
      </c>
      <c r="Q556" s="123">
        <f t="shared" si="274"/>
        <v>1.5263833158533884</v>
      </c>
      <c r="R556" s="123">
        <f t="shared" si="274"/>
        <v>2.7604039781883007</v>
      </c>
      <c r="S556" s="123">
        <f t="shared" si="274"/>
        <v>3.8860111666588422</v>
      </c>
      <c r="T556" s="123">
        <f t="shared" si="274"/>
        <v>5.449105732803381</v>
      </c>
      <c r="U556" s="123">
        <f t="shared" si="274"/>
        <v>4.2041009514418715</v>
      </c>
      <c r="V556" s="123">
        <f t="shared" si="274"/>
        <v>2.753509935814888</v>
      </c>
      <c r="W556" s="123">
        <f t="shared" si="274"/>
        <v>0.86854236831742115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2.1719458661089908</v>
      </c>
      <c r="D557" s="99">
        <f>RES_hhdet_in_tess!D86</f>
        <v>4.2469062679178702</v>
      </c>
      <c r="E557" s="99">
        <f>RES_hhdet_in_tess!E86</f>
        <v>12.750802673984229</v>
      </c>
      <c r="F557" s="99">
        <f>RES_hhdet_in_tess!F86</f>
        <v>2.7049356112744958</v>
      </c>
      <c r="G557" s="99">
        <f>RES_hhdet_in_tess!G86</f>
        <v>2.5494220822991918</v>
      </c>
      <c r="H557" s="99">
        <f>RES_hhdet_in_tess!H86</f>
        <v>3.6779440204363065</v>
      </c>
      <c r="I557" s="99">
        <f>RES_hhdet_in_tess!I86</f>
        <v>4.0591692523056846</v>
      </c>
      <c r="J557" s="99">
        <f>RES_hhdet_in_tess!J86</f>
        <v>5.5083866592023458</v>
      </c>
      <c r="K557" s="99">
        <f>RES_hhdet_in_tess!K86</f>
        <v>4.2353903877223731</v>
      </c>
      <c r="L557" s="99">
        <f>RES_hhdet_in_tess!L86</f>
        <v>1.9223272681416599</v>
      </c>
      <c r="M557" s="99">
        <f>RES_hhdet_in_tess!M86</f>
        <v>2.1487051054302988</v>
      </c>
      <c r="N557" s="99">
        <f>RES_hhdet_in_tess!N86</f>
        <v>5.1319431366754964</v>
      </c>
      <c r="O557" s="99">
        <f>RES_hhdet_in_tess!O86</f>
        <v>3.2850631853691485</v>
      </c>
      <c r="P557" s="99">
        <f>RES_hhdet_in_tess!P86</f>
        <v>0.85280805861679665</v>
      </c>
      <c r="Q557" s="99">
        <f>RES_hhdet_in_tess!Q86</f>
        <v>1.5263833158533884</v>
      </c>
      <c r="R557" s="99">
        <f>RES_hhdet_in_tess!R86</f>
        <v>2.7604039781883007</v>
      </c>
      <c r="S557" s="99">
        <f>RES_hhdet_in_tess!S86</f>
        <v>3.8860111666588422</v>
      </c>
      <c r="T557" s="99">
        <f>RES_hhdet_in_tess!T86</f>
        <v>5.449105732803381</v>
      </c>
      <c r="U557" s="99">
        <f>RES_hhdet_in_tess!U86</f>
        <v>4.2041009514418715</v>
      </c>
      <c r="V557" s="99">
        <f>RES_hhdet_in_tess!V86</f>
        <v>2.753509935814888</v>
      </c>
      <c r="W557" s="99">
        <f>RES_hhdet_in_tess!W86</f>
        <v>0.86854236831742115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12.504313647185489</v>
      </c>
      <c r="D558" s="123">
        <v>12.953174542210856</v>
      </c>
      <c r="E558" s="123">
        <v>12.298518957820333</v>
      </c>
      <c r="F558" s="123">
        <v>12.95017453633371</v>
      </c>
      <c r="G558" s="123">
        <v>12.240522613113674</v>
      </c>
      <c r="H558" s="123">
        <v>12.166000302712634</v>
      </c>
      <c r="I558" s="123">
        <v>11.452327167436223</v>
      </c>
      <c r="J558" s="123">
        <v>11.11605035346625</v>
      </c>
      <c r="K558" s="123">
        <v>10.868250974867552</v>
      </c>
      <c r="L558" s="123">
        <v>11.52171190870744</v>
      </c>
      <c r="M558" s="123">
        <v>12.340672634632881</v>
      </c>
      <c r="N558" s="123">
        <v>11.514960081878463</v>
      </c>
      <c r="O558" s="123">
        <v>10.992306187514078</v>
      </c>
      <c r="P558" s="123">
        <v>10.924193412434812</v>
      </c>
      <c r="Q558" s="123">
        <v>10.437512552091794</v>
      </c>
      <c r="R558" s="123">
        <v>10.344609098820824</v>
      </c>
      <c r="S558" s="123">
        <v>10.45507822981445</v>
      </c>
      <c r="T558" s="123">
        <v>10.181763573990253</v>
      </c>
      <c r="U558" s="123">
        <v>9.9303944199297032</v>
      </c>
      <c r="V558" s="123">
        <v>9.4576226597610678</v>
      </c>
      <c r="W558" s="123">
        <v>8.5398617427072878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10.748851266555711</v>
      </c>
      <c r="D559" s="99">
        <v>13.585970868912085</v>
      </c>
      <c r="E559" s="99">
        <v>12.843913427791108</v>
      </c>
      <c r="F559" s="99">
        <v>11.700570654124887</v>
      </c>
      <c r="G559" s="99">
        <v>11.969530556349286</v>
      </c>
      <c r="H559" s="99">
        <v>12.918795022762692</v>
      </c>
      <c r="I559" s="99">
        <v>11.411867168439889</v>
      </c>
      <c r="J559" s="99">
        <v>11.208457039222004</v>
      </c>
      <c r="K559" s="99">
        <v>10.686705468633464</v>
      </c>
      <c r="L559" s="99">
        <v>11.350311388973608</v>
      </c>
      <c r="M559" s="99">
        <v>12.223297580802411</v>
      </c>
      <c r="N559" s="99">
        <v>11.576532663349424</v>
      </c>
      <c r="O559" s="99">
        <v>11.016124756069676</v>
      </c>
      <c r="P559" s="99">
        <v>11.145312274536543</v>
      </c>
      <c r="Q559" s="99">
        <v>10.483909275122354</v>
      </c>
      <c r="R559" s="99">
        <v>10.022163385110039</v>
      </c>
      <c r="S559" s="99">
        <v>10.774967926992034</v>
      </c>
      <c r="T559" s="99">
        <v>10.04742085862007</v>
      </c>
      <c r="U559" s="99">
        <v>9.7081253814526214</v>
      </c>
      <c r="V559" s="99">
        <v>8.9835451517817351</v>
      </c>
      <c r="W559" s="99">
        <v>8.8329685737834396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10.748868216517227</v>
      </c>
      <c r="D560" s="99">
        <v>13.587045756156629</v>
      </c>
      <c r="E560" s="99">
        <v>12.845438068519213</v>
      </c>
      <c r="F560" s="99">
        <v>11.7007948572932</v>
      </c>
      <c r="G560" s="99">
        <v>11.97547729118946</v>
      </c>
      <c r="H560" s="99">
        <v>12.92797307735623</v>
      </c>
      <c r="I560" s="99">
        <v>11.425484015961077</v>
      </c>
      <c r="J560" s="99">
        <v>11.22103164039615</v>
      </c>
      <c r="K560" s="99">
        <v>10.697941465952944</v>
      </c>
      <c r="L560" s="99">
        <v>11.362928572677653</v>
      </c>
      <c r="M560" s="99">
        <v>12.233505728104708</v>
      </c>
      <c r="N560" s="99">
        <v>11.585921686691266</v>
      </c>
      <c r="O560" s="99">
        <v>11.024360683906252</v>
      </c>
      <c r="P560" s="99">
        <v>11.163849138806205</v>
      </c>
      <c r="Q560" s="99">
        <v>10.502612820738614</v>
      </c>
      <c r="R560" s="99">
        <v>10.038607511520389</v>
      </c>
      <c r="S560" s="99">
        <v>10.798709176354649</v>
      </c>
      <c r="T560" s="99">
        <v>10.058125905444586</v>
      </c>
      <c r="U560" s="99">
        <v>9.7151648421441941</v>
      </c>
      <c r="V560" s="99">
        <v>8.99104432854881</v>
      </c>
      <c r="W560" s="99">
        <v>8.8559057306349747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1.6799534405305885</v>
      </c>
      <c r="D561" s="102">
        <v>2.4997478441437635</v>
      </c>
      <c r="E561" s="102">
        <v>1.9796175578769686</v>
      </c>
      <c r="F561" s="102">
        <v>2.2544306245360768</v>
      </c>
      <c r="G561" s="102">
        <v>1.9682301633075858</v>
      </c>
      <c r="H561" s="102">
        <v>2.1639214385067334</v>
      </c>
      <c r="I561" s="102">
        <v>1.9214451681162494</v>
      </c>
      <c r="J561" s="102">
        <v>2.3806162682270671</v>
      </c>
      <c r="K561" s="102">
        <v>1.9057318093228881</v>
      </c>
      <c r="L561" s="102">
        <v>1.8748015995015688</v>
      </c>
      <c r="M561" s="102">
        <v>2.3811798012403105</v>
      </c>
      <c r="N561" s="102">
        <v>1.7487774438621257</v>
      </c>
      <c r="O561" s="102">
        <v>1.6477466721292897</v>
      </c>
      <c r="P561" s="102">
        <v>2.4942613282358725</v>
      </c>
      <c r="Q561" s="102">
        <v>1.6953858250720004</v>
      </c>
      <c r="R561" s="102">
        <v>1.5560498391171158</v>
      </c>
      <c r="S561" s="102">
        <v>1.8055417289005502</v>
      </c>
      <c r="T561" s="102">
        <v>1.5194230091158338</v>
      </c>
      <c r="U561" s="102">
        <v>1.6608767239737865</v>
      </c>
      <c r="V561" s="102">
        <v>1.4236571543716092</v>
      </c>
      <c r="W561" s="102">
        <v>1.7462706624488293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9.068914775986638</v>
      </c>
      <c r="D562" s="105">
        <v>11.087297912012867</v>
      </c>
      <c r="E562" s="105">
        <v>10.865820510642244</v>
      </c>
      <c r="F562" s="105">
        <v>9.4463642327571247</v>
      </c>
      <c r="G562" s="105">
        <v>10.007247127881872</v>
      </c>
      <c r="H562" s="105">
        <v>10.764051638849496</v>
      </c>
      <c r="I562" s="105">
        <v>9.5040388478448303</v>
      </c>
      <c r="J562" s="105">
        <v>8.8404153721690832</v>
      </c>
      <c r="K562" s="105">
        <v>8.7922096566300549</v>
      </c>
      <c r="L562" s="105">
        <v>9.4881269731760849</v>
      </c>
      <c r="M562" s="105">
        <v>9.8523259268644008</v>
      </c>
      <c r="N562" s="105">
        <v>9.837144242829142</v>
      </c>
      <c r="O562" s="105">
        <v>9.3766140117769616</v>
      </c>
      <c r="P562" s="105">
        <v>8.6695878105703326</v>
      </c>
      <c r="Q562" s="105">
        <v>8.8072269956666123</v>
      </c>
      <c r="R562" s="105">
        <v>8.4825576724032725</v>
      </c>
      <c r="S562" s="105">
        <v>8.9931674474540966</v>
      </c>
      <c r="T562" s="105">
        <v>8.5387028963287506</v>
      </c>
      <c r="U562" s="105">
        <v>8.0542881181704065</v>
      </c>
      <c r="V562" s="105">
        <v>7.5673871741772007</v>
      </c>
      <c r="W562" s="105">
        <v>7.1096350681861447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12.78002606658025</v>
      </c>
      <c r="D563" s="102">
        <v>12.574786186180269</v>
      </c>
      <c r="E563" s="102">
        <v>12.277746739172217</v>
      </c>
      <c r="F563" s="102">
        <v>13.82899776274051</v>
      </c>
      <c r="G563" s="102">
        <v>12.52338394921707</v>
      </c>
      <c r="H563" s="102">
        <v>12.239089045643627</v>
      </c>
      <c r="I563" s="102">
        <v>11.218986970685011</v>
      </c>
      <c r="J563" s="102">
        <v>10.693063169979391</v>
      </c>
      <c r="K563" s="102">
        <v>10.729187917543104</v>
      </c>
      <c r="L563" s="102">
        <v>11.496150010286925</v>
      </c>
      <c r="M563" s="102">
        <v>12.649120219274353</v>
      </c>
      <c r="N563" s="102">
        <v>11.723148613809343</v>
      </c>
      <c r="O563" s="102">
        <v>11.175691600729502</v>
      </c>
      <c r="P563" s="102">
        <v>10.122544562902759</v>
      </c>
      <c r="Q563" s="102">
        <v>10.206733682876775</v>
      </c>
      <c r="R563" s="102">
        <v>10.354330000558132</v>
      </c>
      <c r="S563" s="102">
        <v>10.496301276515473</v>
      </c>
      <c r="T563" s="102">
        <v>10.413831167065796</v>
      </c>
      <c r="U563" s="102">
        <v>9.8161172136882122</v>
      </c>
      <c r="V563" s="102">
        <v>9.4240192826139033</v>
      </c>
      <c r="W563" s="102">
        <v>8.5957552304898215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12.780515826104335</v>
      </c>
      <c r="D564" s="105">
        <v>12.575375700182924</v>
      </c>
      <c r="E564" s="105">
        <v>12.279713751875308</v>
      </c>
      <c r="F564" s="105">
        <v>13.8326192576791</v>
      </c>
      <c r="G564" s="105">
        <v>12.531836298381158</v>
      </c>
      <c r="H564" s="105">
        <v>12.24763870990571</v>
      </c>
      <c r="I564" s="105">
        <v>11.233934018762977</v>
      </c>
      <c r="J564" s="105">
        <v>10.707405925014616</v>
      </c>
      <c r="K564" s="105">
        <v>10.739807220145527</v>
      </c>
      <c r="L564" s="105">
        <v>11.503834911384214</v>
      </c>
      <c r="M564" s="105">
        <v>12.652402942372662</v>
      </c>
      <c r="N564" s="105">
        <v>11.724871747812998</v>
      </c>
      <c r="O564" s="105">
        <v>11.177705796974202</v>
      </c>
      <c r="P564" s="105">
        <v>10.125277493412975</v>
      </c>
      <c r="Q564" s="105">
        <v>10.2163196263706</v>
      </c>
      <c r="R564" s="105">
        <v>10.365195150942695</v>
      </c>
      <c r="S564" s="105">
        <v>10.505009407612533</v>
      </c>
      <c r="T564" s="105">
        <v>10.419918919196157</v>
      </c>
      <c r="U564" s="105">
        <v>9.8158823002866633</v>
      </c>
      <c r="V564" s="105">
        <v>9.4304400287966015</v>
      </c>
      <c r="W564" s="105">
        <v>8.6154598147430939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1.9989159572334438</v>
      </c>
      <c r="D565" s="99">
        <v>2.3128043745226723</v>
      </c>
      <c r="E565" s="99">
        <v>1.8918027058042852</v>
      </c>
      <c r="F565" s="99">
        <v>2.6684109192053214</v>
      </c>
      <c r="G565" s="99">
        <v>2.0619481042916723</v>
      </c>
      <c r="H565" s="99">
        <v>2.0467522125110547</v>
      </c>
      <c r="I565" s="99">
        <v>1.8872524063756042</v>
      </c>
      <c r="J565" s="99">
        <v>2.2672216201963402</v>
      </c>
      <c r="K565" s="99">
        <v>1.9134268192609083</v>
      </c>
      <c r="L565" s="99">
        <v>1.8995049431654929</v>
      </c>
      <c r="M565" s="99">
        <v>2.4657759893192615</v>
      </c>
      <c r="N565" s="99">
        <v>1.7704760912792583</v>
      </c>
      <c r="O565" s="99">
        <v>1.6722480426969839</v>
      </c>
      <c r="P565" s="99">
        <v>2.2498539910626909</v>
      </c>
      <c r="Q565" s="99">
        <v>1.6436818028636084</v>
      </c>
      <c r="R565" s="99">
        <v>1.6120034063114266</v>
      </c>
      <c r="S565" s="99">
        <v>1.747314615276113</v>
      </c>
      <c r="T565" s="99">
        <v>1.5794473371301103</v>
      </c>
      <c r="U565" s="99">
        <v>1.6793532477713242</v>
      </c>
      <c r="V565" s="99">
        <v>1.5011996370079124</v>
      </c>
      <c r="W565" s="99">
        <v>1.6898718187662289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10.78159986887089</v>
      </c>
      <c r="D566" s="99">
        <v>10.262571325660248</v>
      </c>
      <c r="E566" s="99">
        <v>10.387911046071023</v>
      </c>
      <c r="F566" s="99">
        <v>11.164208338473781</v>
      </c>
      <c r="G566" s="99">
        <v>10.469888194089487</v>
      </c>
      <c r="H566" s="99">
        <v>10.200886497394656</v>
      </c>
      <c r="I566" s="99">
        <v>9.3466816123873713</v>
      </c>
      <c r="J566" s="99">
        <v>8.4401843048182741</v>
      </c>
      <c r="K566" s="99">
        <v>8.8263804008846183</v>
      </c>
      <c r="L566" s="99">
        <v>9.6043299682187211</v>
      </c>
      <c r="M566" s="99">
        <v>10.186626953053398</v>
      </c>
      <c r="N566" s="99">
        <v>9.9543956565337375</v>
      </c>
      <c r="O566" s="99">
        <v>9.5054577542772183</v>
      </c>
      <c r="P566" s="99">
        <v>7.8754235023502819</v>
      </c>
      <c r="Q566" s="99">
        <v>8.5726378235069909</v>
      </c>
      <c r="R566" s="99">
        <v>8.7531917446312679</v>
      </c>
      <c r="S566" s="99">
        <v>8.7576947923364177</v>
      </c>
      <c r="T566" s="99">
        <v>8.840471582066046</v>
      </c>
      <c r="U566" s="99">
        <v>8.1365290525153373</v>
      </c>
      <c r="V566" s="99">
        <v>7.9292403917886904</v>
      </c>
      <c r="W566" s="99">
        <v>6.9255879959768647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12.452213847909507</v>
      </c>
      <c r="D567" s="102">
        <v>13.030614726904998</v>
      </c>
      <c r="E567" s="102">
        <v>12.188498320736008</v>
      </c>
      <c r="F567" s="102">
        <v>12.782327961479591</v>
      </c>
      <c r="G567" s="102">
        <v>12.197610099246482</v>
      </c>
      <c r="H567" s="102">
        <v>12.075867378298645</v>
      </c>
      <c r="I567" s="102">
        <v>11.473900046677244</v>
      </c>
      <c r="J567" s="102">
        <v>11.225579404781566</v>
      </c>
      <c r="K567" s="102">
        <v>10.956486385226537</v>
      </c>
      <c r="L567" s="102">
        <v>11.539635205564453</v>
      </c>
      <c r="M567" s="102">
        <v>12.193633688260013</v>
      </c>
      <c r="N567" s="102">
        <v>11.454288669100842</v>
      </c>
      <c r="O567" s="102">
        <v>10.962046575564695</v>
      </c>
      <c r="P567" s="102">
        <v>10.989796532528722</v>
      </c>
      <c r="Q567" s="102">
        <v>10.475482079866181</v>
      </c>
      <c r="R567" s="102">
        <v>10.399996072855121</v>
      </c>
      <c r="S567" s="102">
        <v>10.328382611448472</v>
      </c>
      <c r="T567" s="102">
        <v>10.110734216932443</v>
      </c>
      <c r="U567" s="102">
        <v>10.027775628652332</v>
      </c>
      <c r="V567" s="102">
        <v>9.570077199953646</v>
      </c>
      <c r="W567" s="102">
        <v>8.3828800655193412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12.453022477964952</v>
      </c>
      <c r="D568" s="105">
        <v>13.032392992383445</v>
      </c>
      <c r="E568" s="105">
        <v>12.191572878867433</v>
      </c>
      <c r="F568" s="105">
        <v>12.78572189198443</v>
      </c>
      <c r="G568" s="105">
        <v>12.205796769613293</v>
      </c>
      <c r="H568" s="105">
        <v>12.082133524683691</v>
      </c>
      <c r="I568" s="105">
        <v>11.486040892910543</v>
      </c>
      <c r="J568" s="105">
        <v>11.240539834921387</v>
      </c>
      <c r="K568" s="105">
        <v>10.971169028125015</v>
      </c>
      <c r="L568" s="105">
        <v>11.558288007940982</v>
      </c>
      <c r="M568" s="105">
        <v>12.201286602730228</v>
      </c>
      <c r="N568" s="105">
        <v>11.457068695153142</v>
      </c>
      <c r="O568" s="105">
        <v>10.962562133797174</v>
      </c>
      <c r="P568" s="105">
        <v>11.005570951077472</v>
      </c>
      <c r="Q568" s="105">
        <v>10.482995828205215</v>
      </c>
      <c r="R568" s="105">
        <v>10.42021545080013</v>
      </c>
      <c r="S568" s="105">
        <v>10.359051476081936</v>
      </c>
      <c r="T568" s="105">
        <v>10.142704046974989</v>
      </c>
      <c r="U568" s="105">
        <v>10.041234914390838</v>
      </c>
      <c r="V568" s="105">
        <v>9.5827339914474781</v>
      </c>
      <c r="W568" s="105">
        <v>8.4192786905284258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1.9466104704925635</v>
      </c>
      <c r="D569" s="99">
        <v>2.3977439683425339</v>
      </c>
      <c r="E569" s="99">
        <v>1.8769792426007517</v>
      </c>
      <c r="F569" s="99">
        <v>2.4653681050169154</v>
      </c>
      <c r="G569" s="99">
        <v>2.006382251742036</v>
      </c>
      <c r="H569" s="99">
        <v>2.0177112898797716</v>
      </c>
      <c r="I569" s="99">
        <v>1.9309505339817148</v>
      </c>
      <c r="J569" s="99">
        <v>2.3904025983520563</v>
      </c>
      <c r="K569" s="99">
        <v>1.9572333845329635</v>
      </c>
      <c r="L569" s="99">
        <v>1.90475010128453</v>
      </c>
      <c r="M569" s="99">
        <v>2.3777365904589565</v>
      </c>
      <c r="N569" s="99">
        <v>1.7205738910932276</v>
      </c>
      <c r="O569" s="99">
        <v>1.6202561680586416</v>
      </c>
      <c r="P569" s="99">
        <v>2.4719998332961897</v>
      </c>
      <c r="Q569" s="99">
        <v>1.6877837836604075</v>
      </c>
      <c r="R569" s="99">
        <v>1.6153321525270818</v>
      </c>
      <c r="S569" s="99">
        <v>1.721426741051542</v>
      </c>
      <c r="T569" s="99">
        <v>1.5217514591662549</v>
      </c>
      <c r="U569" s="99">
        <v>1.7209398030017857</v>
      </c>
      <c r="V569" s="99">
        <v>1.518102794082856</v>
      </c>
      <c r="W569" s="99">
        <v>1.6622034193301134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10.50641200747239</v>
      </c>
      <c r="D570" s="99">
        <v>10.634649024040908</v>
      </c>
      <c r="E570" s="99">
        <v>10.314593636266682</v>
      </c>
      <c r="F570" s="99">
        <v>10.320353786967514</v>
      </c>
      <c r="G570" s="99">
        <v>10.199414517871256</v>
      </c>
      <c r="H570" s="99">
        <v>10.064422234803919</v>
      </c>
      <c r="I570" s="99">
        <v>9.5550903589288296</v>
      </c>
      <c r="J570" s="99">
        <v>8.8501372365693314</v>
      </c>
      <c r="K570" s="99">
        <v>9.0139356435920543</v>
      </c>
      <c r="L570" s="99">
        <v>9.6535379066564513</v>
      </c>
      <c r="M570" s="99">
        <v>9.8235500122712711</v>
      </c>
      <c r="N570" s="99">
        <v>9.7364948040599124</v>
      </c>
      <c r="O570" s="99">
        <v>9.3423059657385341</v>
      </c>
      <c r="P570" s="99">
        <v>8.5335711177812801</v>
      </c>
      <c r="Q570" s="99">
        <v>8.7952120445448081</v>
      </c>
      <c r="R570" s="99">
        <v>8.8048832982730492</v>
      </c>
      <c r="S570" s="99">
        <v>8.6376247350303963</v>
      </c>
      <c r="T570" s="99">
        <v>8.6209525878087341</v>
      </c>
      <c r="U570" s="99">
        <v>8.3202951113890506</v>
      </c>
      <c r="V570" s="99">
        <v>8.064631197364621</v>
      </c>
      <c r="W570" s="99">
        <v>6.7570752711983131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6.7721138244525809</v>
      </c>
      <c r="D571" s="123">
        <v>6.8617366673396223</v>
      </c>
      <c r="E571" s="123">
        <v>6.3872522075566129</v>
      </c>
      <c r="F571" s="123">
        <v>7.2148025578293922</v>
      </c>
      <c r="G571" s="123">
        <v>6.1611338547107541</v>
      </c>
      <c r="H571" s="123">
        <v>6.4262927576240205</v>
      </c>
      <c r="I571" s="123">
        <v>5.9501263336283658</v>
      </c>
      <c r="J571" s="123">
        <v>5.4707394916675369</v>
      </c>
      <c r="K571" s="123">
        <v>5.3145651715491482</v>
      </c>
      <c r="L571" s="123">
        <v>5.0541396204284723</v>
      </c>
      <c r="M571" s="123">
        <v>4.9648179478201664</v>
      </c>
      <c r="N571" s="123">
        <v>4.3197998085013571</v>
      </c>
      <c r="O571" s="123">
        <v>4.6464281393196538</v>
      </c>
      <c r="P571" s="123">
        <v>4.1817809811366367</v>
      </c>
      <c r="Q571" s="123">
        <v>4.2520255447225299</v>
      </c>
      <c r="R571" s="123">
        <v>4.2196752917725</v>
      </c>
      <c r="S571" s="123">
        <v>4.7852390206789925</v>
      </c>
      <c r="T571" s="123">
        <v>4.7422833930858053</v>
      </c>
      <c r="U571" s="123">
        <v>4.6643364917636481</v>
      </c>
      <c r="V571" s="123">
        <v>4.7429786592727554</v>
      </c>
      <c r="W571" s="123">
        <v>4.5389665395324634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6.3798545762251706</v>
      </c>
      <c r="D572" s="99">
        <v>7.2815744535339206</v>
      </c>
      <c r="E572" s="99">
        <v>6.2582547920056619</v>
      </c>
      <c r="F572" s="99">
        <v>6.362620163066568</v>
      </c>
      <c r="G572" s="99">
        <v>6.0998327371346157</v>
      </c>
      <c r="H572" s="99">
        <v>5.9734760807192648</v>
      </c>
      <c r="I572" s="99">
        <v>6.3232290864406169</v>
      </c>
      <c r="J572" s="99">
        <v>5.4028581969337592</v>
      </c>
      <c r="K572" s="99">
        <v>5.4253889999115463</v>
      </c>
      <c r="L572" s="99">
        <v>5.829463938669881</v>
      </c>
      <c r="M572" s="99">
        <v>4.6189971096121853</v>
      </c>
      <c r="N572" s="99">
        <v>4.2104678480952096</v>
      </c>
      <c r="O572" s="99">
        <v>4.4674552617358803</v>
      </c>
      <c r="P572" s="99">
        <v>4.4412359441179863</v>
      </c>
      <c r="Q572" s="99">
        <v>4.3468156720507949</v>
      </c>
      <c r="R572" s="99">
        <v>4.2480978092512176</v>
      </c>
      <c r="S572" s="99">
        <v>4.804721771374866</v>
      </c>
      <c r="T572" s="99">
        <v>4.6248613143691335</v>
      </c>
      <c r="U572" s="99">
        <v>4.6769296226152184</v>
      </c>
      <c r="V572" s="99">
        <v>4.4906614861617147</v>
      </c>
      <c r="W572" s="99">
        <v>4.8245362570895853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6.6702182308505842</v>
      </c>
      <c r="D573" s="99">
        <v>6.7636555483750094</v>
      </c>
      <c r="E573" s="99">
        <v>6.5621605554951232</v>
      </c>
      <c r="F573" s="99">
        <v>7.0106142280234813</v>
      </c>
      <c r="G573" s="99">
        <v>6.5228400062093783</v>
      </c>
      <c r="H573" s="99">
        <v>6.255682989347954</v>
      </c>
      <c r="I573" s="99">
        <v>5.6885649105455238</v>
      </c>
      <c r="J573" s="99">
        <v>5.5478760616996059</v>
      </c>
      <c r="K573" s="99">
        <v>5.2139324219905836</v>
      </c>
      <c r="L573" s="99">
        <v>5.0718460819458686</v>
      </c>
      <c r="M573" s="99">
        <v>5.1118845945446534</v>
      </c>
      <c r="N573" s="99">
        <v>4.4019545027101037</v>
      </c>
      <c r="O573" s="99">
        <v>4.3485074165186361</v>
      </c>
      <c r="P573" s="99">
        <v>4.434675574207378</v>
      </c>
      <c r="Q573" s="99">
        <v>4.1880329014788389</v>
      </c>
      <c r="R573" s="99">
        <v>4.3230032631263535</v>
      </c>
      <c r="S573" s="99">
        <v>4.6442126110240638</v>
      </c>
      <c r="T573" s="99">
        <v>4.7497508684686629</v>
      </c>
      <c r="U573" s="99">
        <v>4.6812308179744662</v>
      </c>
      <c r="V573" s="99">
        <v>4.7356472411700556</v>
      </c>
      <c r="W573" s="99">
        <v>4.5145218171047583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6.8344314169556943</v>
      </c>
      <c r="D574" s="110">
        <v>6.8976150312547357</v>
      </c>
      <c r="E574" s="110">
        <v>6.2530449410537088</v>
      </c>
      <c r="F574" s="110">
        <v>7.4544381979661871</v>
      </c>
      <c r="G574" s="110">
        <v>6.0138494391234723</v>
      </c>
      <c r="H574" s="110">
        <v>6.5236888619009337</v>
      </c>
      <c r="I574" s="110">
        <v>6.0245296448907446</v>
      </c>
      <c r="J574" s="110">
        <v>5.3832376582164505</v>
      </c>
      <c r="K574" s="110">
        <v>5.3790828189723161</v>
      </c>
      <c r="L574" s="110">
        <v>5.0158252233308431</v>
      </c>
      <c r="M574" s="110">
        <v>4.9034119717280378</v>
      </c>
      <c r="N574" s="110">
        <v>4.2795930400310791</v>
      </c>
      <c r="O574" s="110">
        <v>4.8057416199648442</v>
      </c>
      <c r="P574" s="110">
        <v>4.0044261305059647</v>
      </c>
      <c r="Q574" s="110">
        <v>4.2705604801164121</v>
      </c>
      <c r="R574" s="110">
        <v>4.1537673018398014</v>
      </c>
      <c r="S574" s="110">
        <v>4.8367346067597703</v>
      </c>
      <c r="T574" s="110">
        <v>4.7454794087981256</v>
      </c>
      <c r="U574" s="110">
        <v>4.6565500509454543</v>
      </c>
      <c r="V574" s="110">
        <v>4.7630707292924876</v>
      </c>
      <c r="W574" s="110">
        <v>4.5302276350547679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2.7369156396798813</v>
      </c>
      <c r="D576" s="118">
        <f t="shared" si="275"/>
        <v>2.2637681741574345</v>
      </c>
      <c r="E576" s="118">
        <f t="shared" si="275"/>
        <v>2.6180072916738926</v>
      </c>
      <c r="F576" s="118">
        <f t="shared" si="275"/>
        <v>2.9123884768944306</v>
      </c>
      <c r="G576" s="118">
        <f t="shared" si="275"/>
        <v>1.5770958914670694</v>
      </c>
      <c r="H576" s="118">
        <f t="shared" si="275"/>
        <v>1.3489511894874218</v>
      </c>
      <c r="I576" s="118">
        <f t="shared" si="275"/>
        <v>0.87370407094074765</v>
      </c>
      <c r="J576" s="118">
        <f t="shared" si="275"/>
        <v>1.8875588450968133</v>
      </c>
      <c r="K576" s="118">
        <f t="shared" si="275"/>
        <v>2.0325490870747793</v>
      </c>
      <c r="L576" s="118">
        <f t="shared" si="275"/>
        <v>1.9292366437577166</v>
      </c>
      <c r="M576" s="118">
        <f t="shared" si="275"/>
        <v>2.1033998202764748</v>
      </c>
      <c r="N576" s="118">
        <f t="shared" si="275"/>
        <v>1.3141333795133541</v>
      </c>
      <c r="O576" s="118">
        <f t="shared" si="275"/>
        <v>0.9362096186497213</v>
      </c>
      <c r="P576" s="118">
        <f t="shared" si="275"/>
        <v>0.87339429970048599</v>
      </c>
      <c r="Q576" s="118">
        <f t="shared" si="275"/>
        <v>0.91647675960872654</v>
      </c>
      <c r="R576" s="118">
        <f t="shared" ref="R576:V576" si="276">R577+R580+R582+R595</f>
        <v>1.3850556077354486</v>
      </c>
      <c r="S576" s="118">
        <f t="shared" si="276"/>
        <v>1.2616687836732337</v>
      </c>
      <c r="T576" s="118">
        <f t="shared" si="276"/>
        <v>1.3006857361163566</v>
      </c>
      <c r="U576" s="118">
        <f t="shared" si="276"/>
        <v>1.0545615089969946</v>
      </c>
      <c r="V576" s="118">
        <f t="shared" si="276"/>
        <v>0.995514255335605</v>
      </c>
      <c r="W576" s="118">
        <f t="shared" ref="W576" si="277">W577+W580+W582+W595</f>
        <v>0.85990011006199141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1.972723783478624</v>
      </c>
      <c r="D582" s="123">
        <v>1.3937820999116581</v>
      </c>
      <c r="E582" s="123">
        <v>1.5829107980438195</v>
      </c>
      <c r="F582" s="123">
        <v>1.9107479429207801</v>
      </c>
      <c r="G582" s="123">
        <v>0.9065561470354121</v>
      </c>
      <c r="H582" s="123">
        <v>0.73364745994755332</v>
      </c>
      <c r="I582" s="123">
        <v>0.32607435742736446</v>
      </c>
      <c r="J582" s="123">
        <v>0.83713122761950465</v>
      </c>
      <c r="K582" s="123">
        <v>1.2756150675516984</v>
      </c>
      <c r="L582" s="123">
        <v>1.2407497834123788</v>
      </c>
      <c r="M582" s="123">
        <v>1.4663664462181216</v>
      </c>
      <c r="N582" s="123">
        <v>0.73569882348387683</v>
      </c>
      <c r="O582" s="123">
        <v>0.45756449725681342</v>
      </c>
      <c r="P582" s="123">
        <v>0.31440573672170252</v>
      </c>
      <c r="Q582" s="123">
        <v>0.48236212531279982</v>
      </c>
      <c r="R582" s="123">
        <v>0.83025955725050227</v>
      </c>
      <c r="S582" s="123">
        <v>0.82268434891761322</v>
      </c>
      <c r="T582" s="123">
        <v>0.76285488840642779</v>
      </c>
      <c r="U582" s="123">
        <v>0.57259726406339218</v>
      </c>
      <c r="V582" s="123">
        <v>0.48565320561577185</v>
      </c>
      <c r="W582" s="123">
        <v>0.39428101644557401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4.9874932212002099</v>
      </c>
      <c r="D587" s="102">
        <v>4.8934328704537675</v>
      </c>
      <c r="E587" s="102">
        <v>4.7620473582797844</v>
      </c>
      <c r="F587" s="102">
        <v>5.3457025903123379</v>
      </c>
      <c r="G587" s="102">
        <v>4.8227332719910017</v>
      </c>
      <c r="H587" s="102">
        <v>4.6937283100339062</v>
      </c>
      <c r="I587" s="102">
        <v>4.2827513476868813</v>
      </c>
      <c r="J587" s="102">
        <v>4.0599380729142771</v>
      </c>
      <c r="K587" s="102">
        <v>4.0471758484037723</v>
      </c>
      <c r="L587" s="102">
        <v>4.3032783552026981</v>
      </c>
      <c r="M587" s="102">
        <v>4.6598178804755568</v>
      </c>
      <c r="N587" s="102">
        <v>4.2075165004366548</v>
      </c>
      <c r="O587" s="102">
        <v>3.8646125531668356</v>
      </c>
      <c r="P587" s="102">
        <v>3.3513658738217651</v>
      </c>
      <c r="Q587" s="102">
        <v>3.253446595477659</v>
      </c>
      <c r="R587" s="102">
        <v>3.2196093419926646</v>
      </c>
      <c r="S587" s="102">
        <v>3.1884571051645199</v>
      </c>
      <c r="T587" s="102">
        <v>3.0986609617132923</v>
      </c>
      <c r="U587" s="102">
        <v>2.8718291658120156</v>
      </c>
      <c r="V587" s="102">
        <v>2.7239978818451509</v>
      </c>
      <c r="W587" s="102">
        <v>2.4706298294471338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0.78009072395565504</v>
      </c>
      <c r="D588" s="105">
        <v>0.90001951378358513</v>
      </c>
      <c r="E588" s="105">
        <v>0.73375467575162212</v>
      </c>
      <c r="F588" s="105">
        <v>1.0314942129245666</v>
      </c>
      <c r="G588" s="105">
        <v>0.79405261133975746</v>
      </c>
      <c r="H588" s="105">
        <v>0.78493577158074057</v>
      </c>
      <c r="I588" s="105">
        <v>0.72044230089135397</v>
      </c>
      <c r="J588" s="105">
        <v>0.86081782453243039</v>
      </c>
      <c r="K588" s="105">
        <v>0.72176709645832215</v>
      </c>
      <c r="L588" s="105">
        <v>0.71102921414650067</v>
      </c>
      <c r="M588" s="105">
        <v>0.90836887033210267</v>
      </c>
      <c r="N588" s="105">
        <v>0.63543571894253081</v>
      </c>
      <c r="O588" s="105">
        <v>0.57827211135582723</v>
      </c>
      <c r="P588" s="105">
        <v>0.74488028576946974</v>
      </c>
      <c r="Q588" s="105">
        <v>0.52393166430379079</v>
      </c>
      <c r="R588" s="105">
        <v>0.50124162799567973</v>
      </c>
      <c r="S588" s="105">
        <v>0.53078103926952569</v>
      </c>
      <c r="T588" s="105">
        <v>0.4699684223924353</v>
      </c>
      <c r="U588" s="105">
        <v>0.49131601952812698</v>
      </c>
      <c r="V588" s="105">
        <v>0.43391938288798138</v>
      </c>
      <c r="W588" s="105">
        <v>0.48571040140564986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0.78009072395565504</v>
      </c>
      <c r="D589" s="99">
        <v>0.90001951378358513</v>
      </c>
      <c r="E589" s="99">
        <v>0.73375467575162212</v>
      </c>
      <c r="F589" s="99">
        <v>1.0314942129245666</v>
      </c>
      <c r="G589" s="99">
        <v>0.79405261133975746</v>
      </c>
      <c r="H589" s="99">
        <v>0.78493577158074057</v>
      </c>
      <c r="I589" s="99">
        <v>0.72044230089135397</v>
      </c>
      <c r="J589" s="99">
        <v>0.86081782453243039</v>
      </c>
      <c r="K589" s="99">
        <v>0.72176709645832215</v>
      </c>
      <c r="L589" s="99">
        <v>0.71102921414650067</v>
      </c>
      <c r="M589" s="99">
        <v>0.90836887033210267</v>
      </c>
      <c r="N589" s="99">
        <v>0.63543571894253081</v>
      </c>
      <c r="O589" s="99">
        <v>0.57827211135582723</v>
      </c>
      <c r="P589" s="99">
        <v>0.74488028576946974</v>
      </c>
      <c r="Q589" s="99">
        <v>0.52393166430379079</v>
      </c>
      <c r="R589" s="99">
        <v>0.50124162799567973</v>
      </c>
      <c r="S589" s="99">
        <v>0.53078103926952569</v>
      </c>
      <c r="T589" s="99">
        <v>0.4699684223924353</v>
      </c>
      <c r="U589" s="99">
        <v>0.49131601952812698</v>
      </c>
      <c r="V589" s="99">
        <v>0.43391938288798138</v>
      </c>
      <c r="W589" s="99">
        <v>0.48571040140564986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0.76419185620125751</v>
      </c>
      <c r="D595" s="123">
        <v>0.86998607424577623</v>
      </c>
      <c r="E595" s="123">
        <v>1.0350964936300728</v>
      </c>
      <c r="F595" s="123">
        <v>1.0016405339736507</v>
      </c>
      <c r="G595" s="123">
        <v>0.67053974443165731</v>
      </c>
      <c r="H595" s="123">
        <v>0.61530372953986856</v>
      </c>
      <c r="I595" s="123">
        <v>0.54762971351338319</v>
      </c>
      <c r="J595" s="123">
        <v>1.0504276174773086</v>
      </c>
      <c r="K595" s="123">
        <v>0.75693401952308104</v>
      </c>
      <c r="L595" s="123">
        <v>0.68848686034533779</v>
      </c>
      <c r="M595" s="123">
        <v>0.63703337405835314</v>
      </c>
      <c r="N595" s="123">
        <v>0.57843455602947713</v>
      </c>
      <c r="O595" s="123">
        <v>0.47864512139290782</v>
      </c>
      <c r="P595" s="123">
        <v>0.55898856297878352</v>
      </c>
      <c r="Q595" s="123">
        <v>0.43411463429592673</v>
      </c>
      <c r="R595" s="123">
        <v>0.55479605048494629</v>
      </c>
      <c r="S595" s="123">
        <v>0.43898443475562055</v>
      </c>
      <c r="T595" s="123">
        <v>0.53783084770992884</v>
      </c>
      <c r="U595" s="123">
        <v>0.48196424493360251</v>
      </c>
      <c r="V595" s="123">
        <v>0.50986104971983315</v>
      </c>
      <c r="W595" s="123">
        <v>0.46561909361641746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2.4281177809717689</v>
      </c>
      <c r="D597" s="99">
        <v>2.4614925332751185</v>
      </c>
      <c r="E597" s="99">
        <v>2.3875520281492375</v>
      </c>
      <c r="F597" s="99">
        <v>2.5500650488134733</v>
      </c>
      <c r="G597" s="99">
        <v>2.3720432430330547</v>
      </c>
      <c r="H597" s="99">
        <v>2.2743255593560918</v>
      </c>
      <c r="I597" s="99">
        <v>2.0676369462157784</v>
      </c>
      <c r="J597" s="99">
        <v>2.0160202039223476</v>
      </c>
      <c r="K597" s="99">
        <v>1.8942358644184658</v>
      </c>
      <c r="L597" s="99">
        <v>1.8422115306205615</v>
      </c>
      <c r="M597" s="99">
        <v>1.8565354057789039</v>
      </c>
      <c r="N597" s="99">
        <v>1.5987028341036205</v>
      </c>
      <c r="O597" s="99">
        <v>1.5792919092255298</v>
      </c>
      <c r="P597" s="99">
        <v>1.6105864802670222</v>
      </c>
      <c r="Q597" s="99">
        <v>1.521010738477949</v>
      </c>
      <c r="R597" s="99">
        <v>1.5688600610249943</v>
      </c>
      <c r="S597" s="99">
        <v>1.6833800500386207</v>
      </c>
      <c r="T597" s="99">
        <v>1.719194727356264</v>
      </c>
      <c r="U597" s="99">
        <v>1.6919104671072893</v>
      </c>
      <c r="V597" s="99">
        <v>1.7092457627879707</v>
      </c>
      <c r="W597" s="99">
        <v>1.6273814150938759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3615</v>
      </c>
      <c r="C5" s="120">
        <v>3551</v>
      </c>
      <c r="D5" s="120">
        <v>3386</v>
      </c>
      <c r="E5" s="120">
        <v>3152</v>
      </c>
      <c r="F5" s="120">
        <v>2998</v>
      </c>
      <c r="G5" s="120">
        <v>2863</v>
      </c>
      <c r="H5" s="120">
        <v>2846</v>
      </c>
      <c r="I5" s="120">
        <v>2804</v>
      </c>
      <c r="J5" s="120">
        <v>2621</v>
      </c>
      <c r="K5" s="120">
        <v>2350</v>
      </c>
      <c r="L5" s="120">
        <v>1888</v>
      </c>
      <c r="M5" s="120">
        <v>1715</v>
      </c>
      <c r="N5" s="120">
        <v>1539</v>
      </c>
      <c r="O5" s="120">
        <v>1367</v>
      </c>
      <c r="P5" s="120">
        <v>1048</v>
      </c>
      <c r="Q5" s="120">
        <v>1012</v>
      </c>
      <c r="R5" s="120">
        <v>1022</v>
      </c>
      <c r="S5" s="120">
        <v>1040</v>
      </c>
      <c r="T5" s="120">
        <v>1041</v>
      </c>
      <c r="U5" s="120">
        <v>1036</v>
      </c>
      <c r="V5" s="120">
        <v>1043</v>
      </c>
      <c r="W5" s="120">
        <v>1019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3615</v>
      </c>
      <c r="C7" s="52">
        <v>3551</v>
      </c>
      <c r="D7" s="52">
        <v>3386</v>
      </c>
      <c r="E7" s="52">
        <v>3152</v>
      </c>
      <c r="F7" s="52">
        <v>2998</v>
      </c>
      <c r="G7" s="52">
        <v>2863</v>
      </c>
      <c r="H7" s="52">
        <v>2846</v>
      </c>
      <c r="I7" s="52">
        <v>2804</v>
      </c>
      <c r="J7" s="52">
        <v>2621</v>
      </c>
      <c r="K7" s="52">
        <v>2350</v>
      </c>
      <c r="L7" s="52">
        <v>1888</v>
      </c>
      <c r="M7" s="52">
        <v>1715</v>
      </c>
      <c r="N7" s="52">
        <v>1539</v>
      </c>
      <c r="O7" s="52">
        <v>1367</v>
      </c>
      <c r="P7" s="52">
        <v>1048</v>
      </c>
      <c r="Q7" s="52">
        <v>1012</v>
      </c>
      <c r="R7" s="52">
        <v>1022</v>
      </c>
      <c r="S7" s="52">
        <v>1040</v>
      </c>
      <c r="T7" s="52">
        <v>1041</v>
      </c>
      <c r="U7" s="52">
        <v>1036</v>
      </c>
      <c r="V7" s="52">
        <v>1043</v>
      </c>
      <c r="W7" s="52">
        <v>1019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320</v>
      </c>
      <c r="C9" s="52">
        <v>349</v>
      </c>
      <c r="D9" s="52">
        <v>404</v>
      </c>
      <c r="E9" s="52">
        <v>432</v>
      </c>
      <c r="F9" s="52">
        <v>416</v>
      </c>
      <c r="G9" s="52">
        <v>455</v>
      </c>
      <c r="H9" s="52">
        <v>488</v>
      </c>
      <c r="I9" s="52">
        <v>587</v>
      </c>
      <c r="J9" s="52">
        <v>639</v>
      </c>
      <c r="K9" s="52">
        <v>616</v>
      </c>
      <c r="L9" s="52">
        <v>562</v>
      </c>
      <c r="M9" s="52">
        <v>549</v>
      </c>
      <c r="N9" s="52">
        <v>548</v>
      </c>
      <c r="O9" s="52">
        <v>479</v>
      </c>
      <c r="P9" s="52">
        <v>400</v>
      </c>
      <c r="Q9" s="52">
        <v>319</v>
      </c>
      <c r="R9" s="52">
        <v>304</v>
      </c>
      <c r="S9" s="52">
        <v>315</v>
      </c>
      <c r="T9" s="52">
        <v>363</v>
      </c>
      <c r="U9" s="52">
        <v>409</v>
      </c>
      <c r="V9" s="52">
        <v>456</v>
      </c>
      <c r="W9" s="52">
        <v>437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1985</v>
      </c>
      <c r="C11" s="52">
        <v>1988</v>
      </c>
      <c r="D11" s="52">
        <v>2020</v>
      </c>
      <c r="E11" s="52">
        <v>2009</v>
      </c>
      <c r="F11" s="52">
        <v>1983</v>
      </c>
      <c r="G11" s="52">
        <v>1957</v>
      </c>
      <c r="H11" s="52">
        <v>1969</v>
      </c>
      <c r="I11" s="52">
        <v>1985</v>
      </c>
      <c r="J11" s="52">
        <v>1934</v>
      </c>
      <c r="K11" s="52">
        <v>1740</v>
      </c>
      <c r="L11" s="52">
        <v>1368</v>
      </c>
      <c r="M11" s="52">
        <v>1216</v>
      </c>
      <c r="N11" s="52">
        <v>1088</v>
      </c>
      <c r="O11" s="52">
        <v>986</v>
      </c>
      <c r="P11" s="52">
        <v>816</v>
      </c>
      <c r="Q11" s="52">
        <v>804</v>
      </c>
      <c r="R11" s="52">
        <v>811</v>
      </c>
      <c r="S11" s="52">
        <v>813</v>
      </c>
      <c r="T11" s="52">
        <v>847</v>
      </c>
      <c r="U11" s="52">
        <v>869</v>
      </c>
      <c r="V11" s="52">
        <v>875</v>
      </c>
      <c r="W11" s="52">
        <v>899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1</v>
      </c>
      <c r="G12" s="52">
        <v>1</v>
      </c>
      <c r="H12" s="52">
        <v>1</v>
      </c>
      <c r="I12" s="52">
        <v>2</v>
      </c>
      <c r="J12" s="52">
        <v>2</v>
      </c>
      <c r="K12" s="52">
        <v>2</v>
      </c>
      <c r="L12" s="52">
        <v>2</v>
      </c>
      <c r="M12" s="52">
        <v>2</v>
      </c>
      <c r="N12" s="52">
        <v>2</v>
      </c>
      <c r="O12" s="52">
        <v>1</v>
      </c>
      <c r="P12" s="52">
        <v>1</v>
      </c>
      <c r="Q12" s="52">
        <v>1</v>
      </c>
      <c r="R12" s="52">
        <v>3</v>
      </c>
      <c r="S12" s="52">
        <v>3</v>
      </c>
      <c r="T12" s="52">
        <v>3</v>
      </c>
      <c r="U12" s="52">
        <v>3</v>
      </c>
      <c r="V12" s="52">
        <v>2</v>
      </c>
      <c r="W12" s="52">
        <v>4</v>
      </c>
      <c r="DA12" s="63" t="s">
        <v>1106</v>
      </c>
    </row>
    <row r="13" spans="1:105" ht="12" customHeight="1" x14ac:dyDescent="0.25">
      <c r="A13" s="97" t="s">
        <v>122</v>
      </c>
      <c r="B13" s="52">
        <v>1601</v>
      </c>
      <c r="C13" s="52">
        <v>1533</v>
      </c>
      <c r="D13" s="52">
        <v>1339</v>
      </c>
      <c r="E13" s="52">
        <v>1120</v>
      </c>
      <c r="F13" s="52">
        <v>991</v>
      </c>
      <c r="G13" s="52">
        <v>873</v>
      </c>
      <c r="H13" s="52">
        <v>832</v>
      </c>
      <c r="I13" s="52">
        <v>763</v>
      </c>
      <c r="J13" s="52">
        <v>634</v>
      </c>
      <c r="K13" s="52">
        <v>561</v>
      </c>
      <c r="L13" s="52">
        <v>475</v>
      </c>
      <c r="M13" s="52">
        <v>456</v>
      </c>
      <c r="N13" s="52">
        <v>397</v>
      </c>
      <c r="O13" s="52">
        <v>323</v>
      </c>
      <c r="P13" s="52">
        <v>188</v>
      </c>
      <c r="Q13" s="52">
        <v>165</v>
      </c>
      <c r="R13" s="52">
        <v>165</v>
      </c>
      <c r="S13" s="52">
        <v>167</v>
      </c>
      <c r="T13" s="52">
        <v>142</v>
      </c>
      <c r="U13" s="52">
        <v>116</v>
      </c>
      <c r="V13" s="52">
        <v>109</v>
      </c>
      <c r="W13" s="52">
        <v>76</v>
      </c>
      <c r="DA13" s="63" t="s">
        <v>1107</v>
      </c>
    </row>
    <row r="14" spans="1:105" ht="12" customHeight="1" x14ac:dyDescent="0.25">
      <c r="A14" s="97" t="s">
        <v>121</v>
      </c>
      <c r="B14" s="52">
        <v>29</v>
      </c>
      <c r="C14" s="52">
        <v>30</v>
      </c>
      <c r="D14" s="52">
        <v>27</v>
      </c>
      <c r="E14" s="52">
        <v>23</v>
      </c>
      <c r="F14" s="52">
        <v>23</v>
      </c>
      <c r="G14" s="52">
        <v>32</v>
      </c>
      <c r="H14" s="52">
        <v>44</v>
      </c>
      <c r="I14" s="52">
        <v>54</v>
      </c>
      <c r="J14" s="52">
        <v>51</v>
      </c>
      <c r="K14" s="52">
        <v>47</v>
      </c>
      <c r="L14" s="52">
        <v>43</v>
      </c>
      <c r="M14" s="52">
        <v>41</v>
      </c>
      <c r="N14" s="52">
        <v>52</v>
      </c>
      <c r="O14" s="52">
        <v>57</v>
      </c>
      <c r="P14" s="52">
        <v>43</v>
      </c>
      <c r="Q14" s="52">
        <v>42</v>
      </c>
      <c r="R14" s="52">
        <v>43</v>
      </c>
      <c r="S14" s="52">
        <v>57</v>
      </c>
      <c r="T14" s="52">
        <v>49</v>
      </c>
      <c r="U14" s="52">
        <v>48</v>
      </c>
      <c r="V14" s="52">
        <v>57</v>
      </c>
      <c r="W14" s="52">
        <v>40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1442</v>
      </c>
      <c r="C16" s="52">
        <v>1378</v>
      </c>
      <c r="D16" s="52">
        <v>1298</v>
      </c>
      <c r="E16" s="52">
        <v>1222</v>
      </c>
      <c r="F16" s="52">
        <v>1169</v>
      </c>
      <c r="G16" s="52">
        <v>1067</v>
      </c>
      <c r="H16" s="52">
        <v>990</v>
      </c>
      <c r="I16" s="52">
        <v>937</v>
      </c>
      <c r="J16" s="52">
        <v>917</v>
      </c>
      <c r="K16" s="52">
        <v>832</v>
      </c>
      <c r="L16" s="52">
        <v>664</v>
      </c>
      <c r="M16" s="52">
        <v>598</v>
      </c>
      <c r="N16" s="52">
        <v>556</v>
      </c>
      <c r="O16" s="52">
        <v>508</v>
      </c>
      <c r="P16" s="52">
        <v>399</v>
      </c>
      <c r="Q16" s="52">
        <v>376</v>
      </c>
      <c r="R16" s="52">
        <v>364</v>
      </c>
      <c r="S16" s="52">
        <v>350</v>
      </c>
      <c r="T16" s="52">
        <v>347</v>
      </c>
      <c r="U16" s="52">
        <v>335</v>
      </c>
      <c r="V16" s="52">
        <v>327</v>
      </c>
      <c r="W16" s="52">
        <v>319</v>
      </c>
      <c r="DA16" s="63" t="s">
        <v>1109</v>
      </c>
    </row>
    <row r="17" spans="1:105" ht="12" customHeight="1" x14ac:dyDescent="0.25">
      <c r="A17" s="109" t="s">
        <v>120</v>
      </c>
      <c r="B17" s="36">
        <v>2173</v>
      </c>
      <c r="C17" s="36">
        <v>2173</v>
      </c>
      <c r="D17" s="36">
        <v>2088</v>
      </c>
      <c r="E17" s="36">
        <v>1930</v>
      </c>
      <c r="F17" s="36">
        <v>1829</v>
      </c>
      <c r="G17" s="36">
        <v>1796</v>
      </c>
      <c r="H17" s="36">
        <v>1856</v>
      </c>
      <c r="I17" s="36">
        <v>1867</v>
      </c>
      <c r="J17" s="36">
        <v>1704</v>
      </c>
      <c r="K17" s="36">
        <v>1518</v>
      </c>
      <c r="L17" s="36">
        <v>1224</v>
      </c>
      <c r="M17" s="36">
        <v>1117</v>
      </c>
      <c r="N17" s="36">
        <v>983</v>
      </c>
      <c r="O17" s="36">
        <v>859</v>
      </c>
      <c r="P17" s="36">
        <v>649</v>
      </c>
      <c r="Q17" s="36">
        <v>636</v>
      </c>
      <c r="R17" s="36">
        <v>658</v>
      </c>
      <c r="S17" s="36">
        <v>690</v>
      </c>
      <c r="T17" s="36">
        <v>694</v>
      </c>
      <c r="U17" s="36">
        <v>701</v>
      </c>
      <c r="V17" s="36">
        <v>716</v>
      </c>
      <c r="W17" s="36">
        <v>700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282</v>
      </c>
      <c r="D21" s="52">
        <v>283</v>
      </c>
      <c r="E21" s="52">
        <v>282</v>
      </c>
      <c r="F21" s="52">
        <v>284</v>
      </c>
      <c r="G21" s="52">
        <v>285</v>
      </c>
      <c r="H21" s="52">
        <v>288</v>
      </c>
      <c r="I21" s="52">
        <v>291</v>
      </c>
      <c r="J21" s="52">
        <v>293</v>
      </c>
      <c r="K21" s="52">
        <v>302</v>
      </c>
      <c r="L21" s="52">
        <v>462</v>
      </c>
      <c r="M21" s="52">
        <v>224</v>
      </c>
      <c r="N21" s="52">
        <v>307</v>
      </c>
      <c r="O21" s="52">
        <v>270</v>
      </c>
      <c r="P21" s="52">
        <v>319</v>
      </c>
      <c r="Q21" s="52">
        <v>36</v>
      </c>
      <c r="R21" s="52">
        <v>53</v>
      </c>
      <c r="S21" s="52">
        <v>89</v>
      </c>
      <c r="T21" s="52">
        <v>98</v>
      </c>
      <c r="U21" s="52">
        <v>112</v>
      </c>
      <c r="V21" s="52">
        <v>123</v>
      </c>
      <c r="W21" s="52">
        <v>122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50</v>
      </c>
      <c r="D23" s="52">
        <v>50</v>
      </c>
      <c r="E23" s="52">
        <v>51</v>
      </c>
      <c r="F23" s="52">
        <v>59</v>
      </c>
      <c r="G23" s="52">
        <v>66</v>
      </c>
      <c r="H23" s="52">
        <v>80</v>
      </c>
      <c r="I23" s="52">
        <v>65</v>
      </c>
      <c r="J23" s="52">
        <v>80</v>
      </c>
      <c r="K23" s="52">
        <v>112</v>
      </c>
      <c r="L23" s="52">
        <v>111</v>
      </c>
      <c r="M23" s="52">
        <v>64</v>
      </c>
      <c r="N23" s="52">
        <v>62</v>
      </c>
      <c r="O23" s="52">
        <v>178</v>
      </c>
      <c r="P23" s="52">
        <v>120</v>
      </c>
      <c r="Q23" s="52">
        <v>99</v>
      </c>
      <c r="R23" s="52">
        <v>60</v>
      </c>
      <c r="S23" s="52">
        <v>62</v>
      </c>
      <c r="T23" s="52">
        <v>53</v>
      </c>
      <c r="U23" s="52">
        <v>50</v>
      </c>
      <c r="V23" s="52">
        <v>78</v>
      </c>
      <c r="W23" s="52">
        <v>97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155</v>
      </c>
      <c r="D25" s="52">
        <v>155</v>
      </c>
      <c r="E25" s="52">
        <v>155</v>
      </c>
      <c r="F25" s="52">
        <v>156</v>
      </c>
      <c r="G25" s="52">
        <v>157</v>
      </c>
      <c r="H25" s="52">
        <v>161</v>
      </c>
      <c r="I25" s="52">
        <v>180</v>
      </c>
      <c r="J25" s="52">
        <v>279</v>
      </c>
      <c r="K25" s="52">
        <v>335</v>
      </c>
      <c r="L25" s="52">
        <v>615</v>
      </c>
      <c r="M25" s="52">
        <v>327</v>
      </c>
      <c r="N25" s="52">
        <v>320</v>
      </c>
      <c r="O25" s="52">
        <v>284</v>
      </c>
      <c r="P25" s="52">
        <v>318</v>
      </c>
      <c r="Q25" s="52">
        <v>33</v>
      </c>
      <c r="R25" s="52">
        <v>53</v>
      </c>
      <c r="S25" s="52">
        <v>78</v>
      </c>
      <c r="T25" s="52">
        <v>75</v>
      </c>
      <c r="U25" s="52">
        <v>85</v>
      </c>
      <c r="V25" s="52">
        <v>106</v>
      </c>
      <c r="W25" s="52">
        <v>115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1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1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250</v>
      </c>
      <c r="D27" s="52">
        <v>250</v>
      </c>
      <c r="E27" s="52">
        <v>253</v>
      </c>
      <c r="F27" s="52">
        <v>259</v>
      </c>
      <c r="G27" s="52">
        <v>265</v>
      </c>
      <c r="H27" s="52">
        <v>280</v>
      </c>
      <c r="I27" s="52">
        <v>148</v>
      </c>
      <c r="J27" s="52">
        <v>129</v>
      </c>
      <c r="K27" s="52">
        <v>73</v>
      </c>
      <c r="L27" s="52">
        <v>86</v>
      </c>
      <c r="M27" s="52">
        <v>100</v>
      </c>
      <c r="N27" s="52">
        <v>133</v>
      </c>
      <c r="O27" s="52">
        <v>120</v>
      </c>
      <c r="P27" s="52">
        <v>135</v>
      </c>
      <c r="Q27" s="52">
        <v>23</v>
      </c>
      <c r="R27" s="52">
        <v>5</v>
      </c>
      <c r="S27" s="52">
        <v>22</v>
      </c>
      <c r="T27" s="52">
        <v>38</v>
      </c>
      <c r="U27" s="52">
        <v>50</v>
      </c>
      <c r="V27" s="52">
        <v>38</v>
      </c>
      <c r="W27" s="52">
        <v>35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5</v>
      </c>
      <c r="D28" s="52">
        <v>4</v>
      </c>
      <c r="E28" s="52">
        <v>5</v>
      </c>
      <c r="F28" s="52">
        <v>4</v>
      </c>
      <c r="G28" s="52">
        <v>5</v>
      </c>
      <c r="H28" s="52">
        <v>5</v>
      </c>
      <c r="I28" s="52">
        <v>4</v>
      </c>
      <c r="J28" s="52">
        <v>3</v>
      </c>
      <c r="K28" s="52">
        <v>4</v>
      </c>
      <c r="L28" s="52">
        <v>4</v>
      </c>
      <c r="M28" s="52">
        <v>8</v>
      </c>
      <c r="N28" s="52">
        <v>9</v>
      </c>
      <c r="O28" s="52">
        <v>12</v>
      </c>
      <c r="P28" s="52">
        <v>14</v>
      </c>
      <c r="Q28" s="52">
        <v>1</v>
      </c>
      <c r="R28" s="52">
        <v>1</v>
      </c>
      <c r="S28" s="52">
        <v>3</v>
      </c>
      <c r="T28" s="52">
        <v>11</v>
      </c>
      <c r="U28" s="52">
        <v>11</v>
      </c>
      <c r="V28" s="52">
        <v>11</v>
      </c>
      <c r="W28" s="52">
        <v>19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225</v>
      </c>
      <c r="D30" s="52">
        <v>226</v>
      </c>
      <c r="E30" s="52">
        <v>227</v>
      </c>
      <c r="F30" s="52">
        <v>234</v>
      </c>
      <c r="G30" s="52">
        <v>245</v>
      </c>
      <c r="H30" s="52">
        <v>263</v>
      </c>
      <c r="I30" s="52">
        <v>155</v>
      </c>
      <c r="J30" s="52">
        <v>134</v>
      </c>
      <c r="K30" s="52">
        <v>154</v>
      </c>
      <c r="L30" s="52">
        <v>187</v>
      </c>
      <c r="M30" s="52">
        <v>126</v>
      </c>
      <c r="N30" s="52">
        <v>155</v>
      </c>
      <c r="O30" s="52">
        <v>136</v>
      </c>
      <c r="P30" s="52">
        <v>127</v>
      </c>
      <c r="Q30" s="52">
        <v>64</v>
      </c>
      <c r="R30" s="52">
        <v>63</v>
      </c>
      <c r="S30" s="52">
        <v>59</v>
      </c>
      <c r="T30" s="52">
        <v>51</v>
      </c>
      <c r="U30" s="52">
        <v>68</v>
      </c>
      <c r="V30" s="52">
        <v>76</v>
      </c>
      <c r="W30" s="52">
        <v>47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340</v>
      </c>
      <c r="D31" s="36">
        <v>339</v>
      </c>
      <c r="E31" s="36">
        <v>346</v>
      </c>
      <c r="F31" s="36">
        <v>354</v>
      </c>
      <c r="G31" s="36">
        <v>377</v>
      </c>
      <c r="H31" s="36">
        <v>409</v>
      </c>
      <c r="I31" s="36">
        <v>254</v>
      </c>
      <c r="J31" s="36">
        <v>247</v>
      </c>
      <c r="K31" s="36">
        <v>285</v>
      </c>
      <c r="L31" s="36">
        <v>324</v>
      </c>
      <c r="M31" s="36">
        <v>219</v>
      </c>
      <c r="N31" s="36">
        <v>319</v>
      </c>
      <c r="O31" s="36">
        <v>310</v>
      </c>
      <c r="P31" s="36">
        <v>245</v>
      </c>
      <c r="Q31" s="36">
        <v>106</v>
      </c>
      <c r="R31" s="36">
        <v>67</v>
      </c>
      <c r="S31" s="36">
        <v>91</v>
      </c>
      <c r="T31" s="36">
        <v>96</v>
      </c>
      <c r="U31" s="36">
        <v>127</v>
      </c>
      <c r="V31" s="36">
        <v>137</v>
      </c>
      <c r="W31" s="36">
        <v>117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218</v>
      </c>
      <c r="D35" s="52">
        <v>118</v>
      </c>
      <c r="E35" s="52">
        <v>48</v>
      </c>
      <c r="F35" s="52">
        <v>130</v>
      </c>
      <c r="G35" s="52">
        <v>150</v>
      </c>
      <c r="H35" s="52">
        <v>271</v>
      </c>
      <c r="I35" s="52">
        <v>249</v>
      </c>
      <c r="J35" s="52">
        <v>110</v>
      </c>
      <c r="K35" s="52">
        <v>31</v>
      </c>
      <c r="L35" s="52">
        <v>0</v>
      </c>
      <c r="M35" s="52">
        <v>51</v>
      </c>
      <c r="N35" s="52">
        <v>131</v>
      </c>
      <c r="O35" s="52">
        <v>98</v>
      </c>
      <c r="P35" s="52">
        <v>0</v>
      </c>
      <c r="Q35" s="52">
        <v>0</v>
      </c>
      <c r="R35" s="52">
        <v>63</v>
      </c>
      <c r="S35" s="52">
        <v>107</v>
      </c>
      <c r="T35" s="52">
        <v>99</v>
      </c>
      <c r="U35" s="52">
        <v>107</v>
      </c>
      <c r="V35" s="52">
        <v>130</v>
      </c>
      <c r="W35" s="52">
        <v>98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79</v>
      </c>
      <c r="D37" s="52">
        <v>105</v>
      </c>
      <c r="E37" s="52">
        <v>79</v>
      </c>
      <c r="F37" s="52">
        <v>43</v>
      </c>
      <c r="G37" s="52">
        <v>105</v>
      </c>
      <c r="H37" s="52">
        <v>113</v>
      </c>
      <c r="I37" s="52">
        <v>164</v>
      </c>
      <c r="J37" s="52">
        <v>132</v>
      </c>
      <c r="K37" s="52">
        <v>89</v>
      </c>
      <c r="L37" s="52">
        <v>57</v>
      </c>
      <c r="M37" s="52">
        <v>51</v>
      </c>
      <c r="N37" s="52">
        <v>61</v>
      </c>
      <c r="O37" s="52">
        <v>109</v>
      </c>
      <c r="P37" s="52">
        <v>41</v>
      </c>
      <c r="Q37" s="52">
        <v>18</v>
      </c>
      <c r="R37" s="52">
        <v>45</v>
      </c>
      <c r="S37" s="52">
        <v>73</v>
      </c>
      <c r="T37" s="52">
        <v>101</v>
      </c>
      <c r="U37" s="52">
        <v>96</v>
      </c>
      <c r="V37" s="52">
        <v>125</v>
      </c>
      <c r="W37" s="52">
        <v>78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158</v>
      </c>
      <c r="D39" s="52">
        <v>187</v>
      </c>
      <c r="E39" s="52">
        <v>144</v>
      </c>
      <c r="F39" s="52">
        <v>130</v>
      </c>
      <c r="G39" s="52">
        <v>131</v>
      </c>
      <c r="H39" s="52">
        <v>173</v>
      </c>
      <c r="I39" s="52">
        <v>196</v>
      </c>
      <c r="J39" s="52">
        <v>228</v>
      </c>
      <c r="K39" s="52">
        <v>141</v>
      </c>
      <c r="L39" s="52">
        <v>243</v>
      </c>
      <c r="M39" s="52">
        <v>175</v>
      </c>
      <c r="N39" s="52">
        <v>192</v>
      </c>
      <c r="O39" s="52">
        <v>182</v>
      </c>
      <c r="P39" s="52">
        <v>148</v>
      </c>
      <c r="Q39" s="52">
        <v>21</v>
      </c>
      <c r="R39" s="52">
        <v>60</v>
      </c>
      <c r="S39" s="52">
        <v>80</v>
      </c>
      <c r="T39" s="52">
        <v>109</v>
      </c>
      <c r="U39" s="52">
        <v>107</v>
      </c>
      <c r="V39" s="52">
        <v>112</v>
      </c>
      <c r="W39" s="52">
        <v>139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1</v>
      </c>
      <c r="G40" s="52">
        <v>0</v>
      </c>
      <c r="H40" s="52">
        <v>0</v>
      </c>
      <c r="I40" s="52">
        <v>1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2</v>
      </c>
      <c r="S40" s="52">
        <v>0</v>
      </c>
      <c r="T40" s="52">
        <v>0</v>
      </c>
      <c r="U40" s="52">
        <v>0</v>
      </c>
      <c r="V40" s="52">
        <v>0</v>
      </c>
      <c r="W40" s="52">
        <v>2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182</v>
      </c>
      <c r="D41" s="52">
        <v>56</v>
      </c>
      <c r="E41" s="52">
        <v>34</v>
      </c>
      <c r="F41" s="52">
        <v>130</v>
      </c>
      <c r="G41" s="52">
        <v>147</v>
      </c>
      <c r="H41" s="52">
        <v>239</v>
      </c>
      <c r="I41" s="52">
        <v>79</v>
      </c>
      <c r="J41" s="52">
        <v>0</v>
      </c>
      <c r="K41" s="52">
        <v>0</v>
      </c>
      <c r="L41" s="52">
        <v>0</v>
      </c>
      <c r="M41" s="52">
        <v>81</v>
      </c>
      <c r="N41" s="52">
        <v>74</v>
      </c>
      <c r="O41" s="52">
        <v>46</v>
      </c>
      <c r="P41" s="52">
        <v>0</v>
      </c>
      <c r="Q41" s="52">
        <v>0</v>
      </c>
      <c r="R41" s="52">
        <v>5</v>
      </c>
      <c r="S41" s="52">
        <v>24</v>
      </c>
      <c r="T41" s="52">
        <v>13</v>
      </c>
      <c r="U41" s="52">
        <v>24</v>
      </c>
      <c r="V41" s="52">
        <v>31</v>
      </c>
      <c r="W41" s="52">
        <v>2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6</v>
      </c>
      <c r="D42" s="52">
        <v>1</v>
      </c>
      <c r="E42" s="52">
        <v>1</v>
      </c>
      <c r="F42" s="52">
        <v>4</v>
      </c>
      <c r="G42" s="52">
        <v>14</v>
      </c>
      <c r="H42" s="52">
        <v>17</v>
      </c>
      <c r="I42" s="52">
        <v>14</v>
      </c>
      <c r="J42" s="52">
        <v>0</v>
      </c>
      <c r="K42" s="52">
        <v>0</v>
      </c>
      <c r="L42" s="52">
        <v>0</v>
      </c>
      <c r="M42" s="52">
        <v>6</v>
      </c>
      <c r="N42" s="52">
        <v>20</v>
      </c>
      <c r="O42" s="52">
        <v>17</v>
      </c>
      <c r="P42" s="52">
        <v>0</v>
      </c>
      <c r="Q42" s="52">
        <v>0</v>
      </c>
      <c r="R42" s="52">
        <v>2</v>
      </c>
      <c r="S42" s="52">
        <v>17</v>
      </c>
      <c r="T42" s="52">
        <v>3</v>
      </c>
      <c r="U42" s="52">
        <v>10</v>
      </c>
      <c r="V42" s="52">
        <v>20</v>
      </c>
      <c r="W42" s="52">
        <v>2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161</v>
      </c>
      <c r="D44" s="52">
        <v>146</v>
      </c>
      <c r="E44" s="52">
        <v>151</v>
      </c>
      <c r="F44" s="52">
        <v>181</v>
      </c>
      <c r="G44" s="52">
        <v>143</v>
      </c>
      <c r="H44" s="52">
        <v>186</v>
      </c>
      <c r="I44" s="52">
        <v>102</v>
      </c>
      <c r="J44" s="52">
        <v>114</v>
      </c>
      <c r="K44" s="52">
        <v>69</v>
      </c>
      <c r="L44" s="52">
        <v>19</v>
      </c>
      <c r="M44" s="52">
        <v>60</v>
      </c>
      <c r="N44" s="52">
        <v>113</v>
      </c>
      <c r="O44" s="52">
        <v>88</v>
      </c>
      <c r="P44" s="52">
        <v>18</v>
      </c>
      <c r="Q44" s="52">
        <v>41</v>
      </c>
      <c r="R44" s="52">
        <v>51</v>
      </c>
      <c r="S44" s="52">
        <v>45</v>
      </c>
      <c r="T44" s="52">
        <v>48</v>
      </c>
      <c r="U44" s="52">
        <v>56</v>
      </c>
      <c r="V44" s="52">
        <v>68</v>
      </c>
      <c r="W44" s="52">
        <v>39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340</v>
      </c>
      <c r="D45" s="36">
        <v>254</v>
      </c>
      <c r="E45" s="36">
        <v>188</v>
      </c>
      <c r="F45" s="36">
        <v>253</v>
      </c>
      <c r="G45" s="36">
        <v>344</v>
      </c>
      <c r="H45" s="36">
        <v>469</v>
      </c>
      <c r="I45" s="36">
        <v>265</v>
      </c>
      <c r="J45" s="36">
        <v>84</v>
      </c>
      <c r="K45" s="36">
        <v>99</v>
      </c>
      <c r="L45" s="36">
        <v>30</v>
      </c>
      <c r="M45" s="36">
        <v>112</v>
      </c>
      <c r="N45" s="36">
        <v>185</v>
      </c>
      <c r="O45" s="36">
        <v>186</v>
      </c>
      <c r="P45" s="36">
        <v>35</v>
      </c>
      <c r="Q45" s="36">
        <v>93</v>
      </c>
      <c r="R45" s="36">
        <v>89</v>
      </c>
      <c r="S45" s="36">
        <v>123</v>
      </c>
      <c r="T45" s="36">
        <v>100</v>
      </c>
      <c r="U45" s="36">
        <v>134</v>
      </c>
      <c r="V45" s="36">
        <v>152</v>
      </c>
      <c r="W45" s="36">
        <v>101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68</v>
      </c>
      <c r="D49" s="52">
        <v>34</v>
      </c>
      <c r="E49" s="52">
        <v>14</v>
      </c>
      <c r="F49" s="52">
        <v>48</v>
      </c>
      <c r="G49" s="52">
        <v>60</v>
      </c>
      <c r="H49" s="52">
        <v>103</v>
      </c>
      <c r="I49" s="52">
        <v>94</v>
      </c>
      <c r="J49" s="52">
        <v>42</v>
      </c>
      <c r="K49" s="52">
        <v>11</v>
      </c>
      <c r="L49" s="52">
        <v>0</v>
      </c>
      <c r="M49" s="52">
        <v>16</v>
      </c>
      <c r="N49" s="52">
        <v>39</v>
      </c>
      <c r="O49" s="52">
        <v>30</v>
      </c>
      <c r="P49" s="52">
        <v>0</v>
      </c>
      <c r="Q49" s="52">
        <v>0</v>
      </c>
      <c r="R49" s="52">
        <v>22</v>
      </c>
      <c r="S49" s="52">
        <v>29</v>
      </c>
      <c r="T49" s="52">
        <v>29</v>
      </c>
      <c r="U49" s="52">
        <v>29</v>
      </c>
      <c r="V49" s="52">
        <v>35</v>
      </c>
      <c r="W49" s="52">
        <v>25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18</v>
      </c>
      <c r="D51" s="52">
        <v>24</v>
      </c>
      <c r="E51" s="52">
        <v>11</v>
      </c>
      <c r="F51" s="52">
        <v>21</v>
      </c>
      <c r="G51" s="52">
        <v>25</v>
      </c>
      <c r="H51" s="52">
        <v>48</v>
      </c>
      <c r="I51" s="52">
        <v>55</v>
      </c>
      <c r="J51" s="52">
        <v>28</v>
      </c>
      <c r="K51" s="52">
        <v>6</v>
      </c>
      <c r="L51" s="52">
        <v>0</v>
      </c>
      <c r="M51" s="52">
        <v>4</v>
      </c>
      <c r="N51" s="52">
        <v>19</v>
      </c>
      <c r="O51" s="52">
        <v>16</v>
      </c>
      <c r="P51" s="52">
        <v>0</v>
      </c>
      <c r="Q51" s="52">
        <v>0</v>
      </c>
      <c r="R51" s="52">
        <v>10</v>
      </c>
      <c r="S51" s="52">
        <v>13</v>
      </c>
      <c r="T51" s="52">
        <v>25</v>
      </c>
      <c r="U51" s="52">
        <v>17</v>
      </c>
      <c r="V51" s="52">
        <v>19</v>
      </c>
      <c r="W51" s="52">
        <v>4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9</v>
      </c>
      <c r="D53" s="52">
        <v>18</v>
      </c>
      <c r="E53" s="52">
        <v>4</v>
      </c>
      <c r="F53" s="52">
        <v>5</v>
      </c>
      <c r="G53" s="52">
        <v>7</v>
      </c>
      <c r="H53" s="52">
        <v>13</v>
      </c>
      <c r="I53" s="52">
        <v>61</v>
      </c>
      <c r="J53" s="52">
        <v>42</v>
      </c>
      <c r="K53" s="52">
        <v>11</v>
      </c>
      <c r="L53" s="52">
        <v>0</v>
      </c>
      <c r="M53" s="52">
        <v>7</v>
      </c>
      <c r="N53" s="52">
        <v>21</v>
      </c>
      <c r="O53" s="52">
        <v>18</v>
      </c>
      <c r="P53" s="52">
        <v>0</v>
      </c>
      <c r="Q53" s="52">
        <v>0</v>
      </c>
      <c r="R53" s="52">
        <v>18</v>
      </c>
      <c r="S53" s="52">
        <v>18</v>
      </c>
      <c r="T53" s="52">
        <v>25</v>
      </c>
      <c r="U53" s="52">
        <v>21</v>
      </c>
      <c r="V53" s="52">
        <v>22</v>
      </c>
      <c r="W53" s="52">
        <v>22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1</v>
      </c>
      <c r="S54" s="52">
        <v>0</v>
      </c>
      <c r="T54" s="52">
        <v>0</v>
      </c>
      <c r="U54" s="52">
        <v>0</v>
      </c>
      <c r="V54" s="52">
        <v>0</v>
      </c>
      <c r="W54" s="52">
        <v>1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57</v>
      </c>
      <c r="D55" s="52">
        <v>16</v>
      </c>
      <c r="E55" s="52">
        <v>10</v>
      </c>
      <c r="F55" s="52">
        <v>42</v>
      </c>
      <c r="G55" s="52">
        <v>48</v>
      </c>
      <c r="H55" s="52">
        <v>84</v>
      </c>
      <c r="I55" s="52">
        <v>28</v>
      </c>
      <c r="J55" s="52">
        <v>0</v>
      </c>
      <c r="K55" s="52">
        <v>0</v>
      </c>
      <c r="L55" s="52">
        <v>0</v>
      </c>
      <c r="M55" s="52">
        <v>8</v>
      </c>
      <c r="N55" s="52">
        <v>14</v>
      </c>
      <c r="O55" s="52">
        <v>9</v>
      </c>
      <c r="P55" s="52">
        <v>0</v>
      </c>
      <c r="Q55" s="52">
        <v>0</v>
      </c>
      <c r="R55" s="52">
        <v>2</v>
      </c>
      <c r="S55" s="52">
        <v>6</v>
      </c>
      <c r="T55" s="52">
        <v>3</v>
      </c>
      <c r="U55" s="52">
        <v>5</v>
      </c>
      <c r="V55" s="52">
        <v>7</v>
      </c>
      <c r="W55" s="52">
        <v>1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2</v>
      </c>
      <c r="D56" s="52">
        <v>0</v>
      </c>
      <c r="E56" s="52">
        <v>0</v>
      </c>
      <c r="F56" s="52">
        <v>1</v>
      </c>
      <c r="G56" s="52">
        <v>5</v>
      </c>
      <c r="H56" s="52">
        <v>6</v>
      </c>
      <c r="I56" s="52">
        <v>5</v>
      </c>
      <c r="J56" s="52">
        <v>0</v>
      </c>
      <c r="K56" s="52">
        <v>0</v>
      </c>
      <c r="L56" s="52">
        <v>0</v>
      </c>
      <c r="M56" s="52">
        <v>1</v>
      </c>
      <c r="N56" s="52">
        <v>4</v>
      </c>
      <c r="O56" s="52">
        <v>3</v>
      </c>
      <c r="P56" s="52">
        <v>0</v>
      </c>
      <c r="Q56" s="52">
        <v>0</v>
      </c>
      <c r="R56" s="52">
        <v>1</v>
      </c>
      <c r="S56" s="52">
        <v>5</v>
      </c>
      <c r="T56" s="52">
        <v>1</v>
      </c>
      <c r="U56" s="52">
        <v>3</v>
      </c>
      <c r="V56" s="52">
        <v>6</v>
      </c>
      <c r="W56" s="52">
        <v>1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22</v>
      </c>
      <c r="D58" s="52">
        <v>12</v>
      </c>
      <c r="E58" s="52">
        <v>6</v>
      </c>
      <c r="F58" s="52">
        <v>20</v>
      </c>
      <c r="G58" s="52">
        <v>18</v>
      </c>
      <c r="H58" s="52">
        <v>29</v>
      </c>
      <c r="I58" s="52">
        <v>26</v>
      </c>
      <c r="J58" s="52">
        <v>24</v>
      </c>
      <c r="K58" s="52">
        <v>5</v>
      </c>
      <c r="L58" s="52">
        <v>0</v>
      </c>
      <c r="M58" s="52">
        <v>6</v>
      </c>
      <c r="N58" s="52">
        <v>15</v>
      </c>
      <c r="O58" s="52">
        <v>10</v>
      </c>
      <c r="P58" s="52">
        <v>0</v>
      </c>
      <c r="Q58" s="52">
        <v>0</v>
      </c>
      <c r="R58" s="52">
        <v>8</v>
      </c>
      <c r="S58" s="52">
        <v>8</v>
      </c>
      <c r="T58" s="52">
        <v>9</v>
      </c>
      <c r="U58" s="52">
        <v>9</v>
      </c>
      <c r="V58" s="52">
        <v>11</v>
      </c>
      <c r="W58" s="52">
        <v>7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46</v>
      </c>
      <c r="D59" s="36">
        <v>22</v>
      </c>
      <c r="E59" s="36">
        <v>8</v>
      </c>
      <c r="F59" s="36">
        <v>28</v>
      </c>
      <c r="G59" s="36">
        <v>42</v>
      </c>
      <c r="H59" s="36">
        <v>74</v>
      </c>
      <c r="I59" s="36">
        <v>68</v>
      </c>
      <c r="J59" s="36">
        <v>18</v>
      </c>
      <c r="K59" s="36">
        <v>6</v>
      </c>
      <c r="L59" s="36">
        <v>0</v>
      </c>
      <c r="M59" s="36">
        <v>10</v>
      </c>
      <c r="N59" s="36">
        <v>24</v>
      </c>
      <c r="O59" s="36">
        <v>20</v>
      </c>
      <c r="P59" s="36">
        <v>0</v>
      </c>
      <c r="Q59" s="36">
        <v>0</v>
      </c>
      <c r="R59" s="36">
        <v>14</v>
      </c>
      <c r="S59" s="36">
        <v>21</v>
      </c>
      <c r="T59" s="36">
        <v>20</v>
      </c>
      <c r="U59" s="36">
        <v>20</v>
      </c>
      <c r="V59" s="36">
        <v>24</v>
      </c>
      <c r="W59" s="36">
        <v>18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150</v>
      </c>
      <c r="D63" s="52">
        <v>84</v>
      </c>
      <c r="E63" s="52">
        <v>34</v>
      </c>
      <c r="F63" s="52">
        <v>82</v>
      </c>
      <c r="G63" s="52">
        <v>90</v>
      </c>
      <c r="H63" s="52">
        <v>168</v>
      </c>
      <c r="I63" s="52">
        <v>155</v>
      </c>
      <c r="J63" s="52">
        <v>68</v>
      </c>
      <c r="K63" s="52">
        <v>20</v>
      </c>
      <c r="L63" s="52">
        <v>0</v>
      </c>
      <c r="M63" s="52">
        <v>35</v>
      </c>
      <c r="N63" s="52">
        <v>92</v>
      </c>
      <c r="O63" s="52">
        <v>68</v>
      </c>
      <c r="P63" s="52">
        <v>0</v>
      </c>
      <c r="Q63" s="52">
        <v>0</v>
      </c>
      <c r="R63" s="52">
        <v>41</v>
      </c>
      <c r="S63" s="52">
        <v>78</v>
      </c>
      <c r="T63" s="52">
        <v>70</v>
      </c>
      <c r="U63" s="52">
        <v>78</v>
      </c>
      <c r="V63" s="52">
        <v>95</v>
      </c>
      <c r="W63" s="52">
        <v>73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61</v>
      </c>
      <c r="D65" s="52">
        <v>81</v>
      </c>
      <c r="E65" s="52">
        <v>68</v>
      </c>
      <c r="F65" s="52">
        <v>22</v>
      </c>
      <c r="G65" s="52">
        <v>80</v>
      </c>
      <c r="H65" s="52">
        <v>65</v>
      </c>
      <c r="I65" s="52">
        <v>109</v>
      </c>
      <c r="J65" s="52">
        <v>104</v>
      </c>
      <c r="K65" s="52">
        <v>83</v>
      </c>
      <c r="L65" s="52">
        <v>57</v>
      </c>
      <c r="M65" s="52">
        <v>47</v>
      </c>
      <c r="N65" s="52">
        <v>42</v>
      </c>
      <c r="O65" s="52">
        <v>93</v>
      </c>
      <c r="P65" s="52">
        <v>41</v>
      </c>
      <c r="Q65" s="52">
        <v>18</v>
      </c>
      <c r="R65" s="52">
        <v>35</v>
      </c>
      <c r="S65" s="52">
        <v>60</v>
      </c>
      <c r="T65" s="52">
        <v>76</v>
      </c>
      <c r="U65" s="52">
        <v>79</v>
      </c>
      <c r="V65" s="52">
        <v>106</v>
      </c>
      <c r="W65" s="52">
        <v>74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149</v>
      </c>
      <c r="D67" s="52">
        <f t="shared" si="0"/>
        <v>169</v>
      </c>
      <c r="E67" s="52">
        <f t="shared" si="0"/>
        <v>140</v>
      </c>
      <c r="F67" s="52">
        <f t="shared" si="0"/>
        <v>125</v>
      </c>
      <c r="G67" s="52">
        <f t="shared" si="0"/>
        <v>124</v>
      </c>
      <c r="H67" s="52">
        <f t="shared" si="0"/>
        <v>160</v>
      </c>
      <c r="I67" s="52">
        <f t="shared" si="0"/>
        <v>135</v>
      </c>
      <c r="J67" s="52">
        <f t="shared" si="0"/>
        <v>186</v>
      </c>
      <c r="K67" s="52">
        <f t="shared" si="0"/>
        <v>130</v>
      </c>
      <c r="L67" s="52">
        <f t="shared" si="0"/>
        <v>243</v>
      </c>
      <c r="M67" s="52">
        <f t="shared" si="0"/>
        <v>168</v>
      </c>
      <c r="N67" s="52">
        <f t="shared" si="0"/>
        <v>171</v>
      </c>
      <c r="O67" s="52">
        <f t="shared" si="0"/>
        <v>164</v>
      </c>
      <c r="P67" s="52">
        <f t="shared" si="0"/>
        <v>148</v>
      </c>
      <c r="Q67" s="52">
        <f t="shared" si="0"/>
        <v>21</v>
      </c>
      <c r="R67" s="52">
        <f t="shared" ref="R67:V67" si="1">R39-R53</f>
        <v>42</v>
      </c>
      <c r="S67" s="52">
        <f t="shared" si="1"/>
        <v>62</v>
      </c>
      <c r="T67" s="52">
        <f t="shared" si="1"/>
        <v>84</v>
      </c>
      <c r="U67" s="52">
        <f t="shared" si="1"/>
        <v>86</v>
      </c>
      <c r="V67" s="52">
        <f t="shared" si="1"/>
        <v>90</v>
      </c>
      <c r="W67" s="52">
        <f t="shared" ref="W67" si="2">W39-W53</f>
        <v>117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1</v>
      </c>
      <c r="G68" s="52">
        <f t="shared" si="3"/>
        <v>0</v>
      </c>
      <c r="H68" s="52">
        <f t="shared" si="3"/>
        <v>0</v>
      </c>
      <c r="I68" s="52">
        <f t="shared" si="3"/>
        <v>1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1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1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125</v>
      </c>
      <c r="D69" s="52">
        <f t="shared" si="6"/>
        <v>40</v>
      </c>
      <c r="E69" s="52">
        <f t="shared" si="6"/>
        <v>24</v>
      </c>
      <c r="F69" s="52">
        <f t="shared" si="6"/>
        <v>88</v>
      </c>
      <c r="G69" s="52">
        <f t="shared" si="6"/>
        <v>99</v>
      </c>
      <c r="H69" s="52">
        <f t="shared" si="6"/>
        <v>155</v>
      </c>
      <c r="I69" s="52">
        <f t="shared" si="6"/>
        <v>51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73</v>
      </c>
      <c r="N69" s="52">
        <f t="shared" si="6"/>
        <v>60</v>
      </c>
      <c r="O69" s="52">
        <f t="shared" si="6"/>
        <v>37</v>
      </c>
      <c r="P69" s="52">
        <f t="shared" si="6"/>
        <v>0</v>
      </c>
      <c r="Q69" s="52">
        <f t="shared" si="6"/>
        <v>0</v>
      </c>
      <c r="R69" s="52">
        <f t="shared" ref="R69:V69" si="7">R41-R55</f>
        <v>3</v>
      </c>
      <c r="S69" s="52">
        <f t="shared" si="7"/>
        <v>18</v>
      </c>
      <c r="T69" s="52">
        <f t="shared" si="7"/>
        <v>10</v>
      </c>
      <c r="U69" s="52">
        <f t="shared" si="7"/>
        <v>19</v>
      </c>
      <c r="V69" s="52">
        <f t="shared" si="7"/>
        <v>24</v>
      </c>
      <c r="W69" s="52">
        <f t="shared" ref="W69" si="8">W41-W55</f>
        <v>1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4</v>
      </c>
      <c r="D70" s="52">
        <f t="shared" si="9"/>
        <v>1</v>
      </c>
      <c r="E70" s="52">
        <f t="shared" si="9"/>
        <v>1</v>
      </c>
      <c r="F70" s="52">
        <f t="shared" si="9"/>
        <v>3</v>
      </c>
      <c r="G70" s="52">
        <f t="shared" si="9"/>
        <v>9</v>
      </c>
      <c r="H70" s="52">
        <f t="shared" si="9"/>
        <v>11</v>
      </c>
      <c r="I70" s="52">
        <f t="shared" si="9"/>
        <v>9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5</v>
      </c>
      <c r="N70" s="52">
        <f t="shared" si="9"/>
        <v>16</v>
      </c>
      <c r="O70" s="52">
        <f t="shared" si="9"/>
        <v>14</v>
      </c>
      <c r="P70" s="52">
        <f t="shared" si="9"/>
        <v>0</v>
      </c>
      <c r="Q70" s="52">
        <f t="shared" si="9"/>
        <v>0</v>
      </c>
      <c r="R70" s="52">
        <f t="shared" ref="R70:V70" si="10">R42-R56</f>
        <v>1</v>
      </c>
      <c r="S70" s="52">
        <f t="shared" si="10"/>
        <v>12</v>
      </c>
      <c r="T70" s="52">
        <f t="shared" si="10"/>
        <v>2</v>
      </c>
      <c r="U70" s="52">
        <f t="shared" si="10"/>
        <v>7</v>
      </c>
      <c r="V70" s="52">
        <f t="shared" si="10"/>
        <v>14</v>
      </c>
      <c r="W70" s="52">
        <f t="shared" ref="W70" si="11">W42-W56</f>
        <v>1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139</v>
      </c>
      <c r="D72" s="52">
        <v>134</v>
      </c>
      <c r="E72" s="52">
        <v>145</v>
      </c>
      <c r="F72" s="52">
        <v>161</v>
      </c>
      <c r="G72" s="52">
        <v>125</v>
      </c>
      <c r="H72" s="52">
        <v>157</v>
      </c>
      <c r="I72" s="52">
        <v>76</v>
      </c>
      <c r="J72" s="52">
        <v>90</v>
      </c>
      <c r="K72" s="52">
        <v>64</v>
      </c>
      <c r="L72" s="52">
        <v>19</v>
      </c>
      <c r="M72" s="52">
        <v>54</v>
      </c>
      <c r="N72" s="52">
        <v>98</v>
      </c>
      <c r="O72" s="52">
        <v>78</v>
      </c>
      <c r="P72" s="52">
        <v>18</v>
      </c>
      <c r="Q72" s="52">
        <v>41</v>
      </c>
      <c r="R72" s="52">
        <v>43</v>
      </c>
      <c r="S72" s="52">
        <v>37</v>
      </c>
      <c r="T72" s="52">
        <v>39</v>
      </c>
      <c r="U72" s="52">
        <v>47</v>
      </c>
      <c r="V72" s="52">
        <v>57</v>
      </c>
      <c r="W72" s="52">
        <v>32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294</v>
      </c>
      <c r="D73" s="36">
        <v>232</v>
      </c>
      <c r="E73" s="36">
        <v>180</v>
      </c>
      <c r="F73" s="36">
        <v>225</v>
      </c>
      <c r="G73" s="36">
        <v>302</v>
      </c>
      <c r="H73" s="36">
        <v>395</v>
      </c>
      <c r="I73" s="36">
        <v>197</v>
      </c>
      <c r="J73" s="36">
        <v>66</v>
      </c>
      <c r="K73" s="36">
        <v>93</v>
      </c>
      <c r="L73" s="36">
        <v>30</v>
      </c>
      <c r="M73" s="36">
        <v>102</v>
      </c>
      <c r="N73" s="36">
        <v>161</v>
      </c>
      <c r="O73" s="36">
        <v>166</v>
      </c>
      <c r="P73" s="36">
        <v>35</v>
      </c>
      <c r="Q73" s="36">
        <v>93</v>
      </c>
      <c r="R73" s="36">
        <v>75</v>
      </c>
      <c r="S73" s="36">
        <v>102</v>
      </c>
      <c r="T73" s="36">
        <v>80</v>
      </c>
      <c r="U73" s="36">
        <v>114</v>
      </c>
      <c r="V73" s="36">
        <v>128</v>
      </c>
      <c r="W73" s="36">
        <v>83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47</v>
      </c>
      <c r="I79" s="52">
        <f>RES_hhdet_numvin!I107</f>
        <v>82</v>
      </c>
      <c r="J79" s="52">
        <f>RES_hhdet_numvin!J107</f>
        <v>51</v>
      </c>
      <c r="K79" s="52">
        <f>RES_hhdet_numvin!K107</f>
        <v>18</v>
      </c>
      <c r="L79" s="52">
        <f>RES_hhdet_numvin!L107</f>
        <v>0</v>
      </c>
      <c r="M79" s="52">
        <f>RES_hhdet_numvin!M107</f>
        <v>38</v>
      </c>
      <c r="N79" s="52">
        <f>RES_hhdet_numvin!N107</f>
        <v>104</v>
      </c>
      <c r="O79" s="52">
        <f>RES_hhdet_numvin!O107</f>
        <v>78</v>
      </c>
      <c r="P79" s="52">
        <f>RES_hhdet_numvin!P107</f>
        <v>0</v>
      </c>
      <c r="Q79" s="52">
        <f>RES_hhdet_numvin!Q107</f>
        <v>0</v>
      </c>
      <c r="R79" s="52">
        <f>RES_hhdet_numvin!R107</f>
        <v>61</v>
      </c>
      <c r="S79" s="52">
        <f>RES_hhdet_numvin!S107</f>
        <v>106</v>
      </c>
      <c r="T79" s="52">
        <f>RES_hhdet_numvin!T107</f>
        <v>99</v>
      </c>
      <c r="U79" s="52">
        <f>RES_hhdet_numvin!U107</f>
        <v>107</v>
      </c>
      <c r="V79" s="52">
        <f>RES_hhdet_numvin!V107</f>
        <v>130</v>
      </c>
      <c r="W79" s="52">
        <f>RES_hhdet_numvin!W107</f>
        <v>98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11</v>
      </c>
      <c r="Q82" s="138">
        <f>RES_hhdet_numvin!Q110</f>
        <v>8</v>
      </c>
      <c r="R82" s="138">
        <f>RES_hhdet_numvin!R110</f>
        <v>27</v>
      </c>
      <c r="S82" s="138">
        <f>RES_hhdet_numvin!S110</f>
        <v>55</v>
      </c>
      <c r="T82" s="138">
        <f>RES_hhdet_numvin!T110</f>
        <v>73</v>
      </c>
      <c r="U82" s="138">
        <f>RES_hhdet_numvin!U110</f>
        <v>72</v>
      </c>
      <c r="V82" s="138">
        <f>RES_hhdet_numvin!V110</f>
        <v>113</v>
      </c>
      <c r="W82" s="138">
        <f>RES_hhdet_numvin!W110</f>
        <v>78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3</v>
      </c>
      <c r="I84" s="138">
        <f>RES_hhdet_numvin!I112</f>
        <v>21</v>
      </c>
      <c r="J84" s="138">
        <f>RES_hhdet_numvin!J112</f>
        <v>12</v>
      </c>
      <c r="K84" s="138">
        <f>RES_hhdet_numvin!K112</f>
        <v>13</v>
      </c>
      <c r="L84" s="138">
        <f>RES_hhdet_numvin!L112</f>
        <v>25</v>
      </c>
      <c r="M84" s="138">
        <f>RES_hhdet_numvin!M112</f>
        <v>33</v>
      </c>
      <c r="N84" s="138">
        <f>RES_hhdet_numvin!N112</f>
        <v>62</v>
      </c>
      <c r="O84" s="138">
        <f>RES_hhdet_numvin!O112</f>
        <v>69</v>
      </c>
      <c r="P84" s="138">
        <f>RES_hhdet_numvin!P112</f>
        <v>51</v>
      </c>
      <c r="Q84" s="138">
        <f>RES_hhdet_numvin!Q112</f>
        <v>12</v>
      </c>
      <c r="R84" s="138">
        <f>RES_hhdet_numvin!R112</f>
        <v>54</v>
      </c>
      <c r="S84" s="138">
        <f>RES_hhdet_numvin!S112</f>
        <v>78</v>
      </c>
      <c r="T84" s="138">
        <f>RES_hhdet_numvin!T112</f>
        <v>109</v>
      </c>
      <c r="U84" s="138">
        <f>RES_hhdet_numvin!U112</f>
        <v>107</v>
      </c>
      <c r="V84" s="138">
        <f>RES_hhdet_numvin!V112</f>
        <v>111</v>
      </c>
      <c r="W84" s="138">
        <f>RES_hhdet_numvin!W112</f>
        <v>139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2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2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6</v>
      </c>
      <c r="T88" s="138">
        <f>RES_hhdet_numvin!T116</f>
        <v>13</v>
      </c>
      <c r="U88" s="138">
        <f>RES_hhdet_numvin!U116</f>
        <v>24</v>
      </c>
      <c r="V88" s="138">
        <f>RES_hhdet_numvin!V116</f>
        <v>31</v>
      </c>
      <c r="W88" s="138">
        <f>RES_hhdet_numvin!W116</f>
        <v>2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5</v>
      </c>
      <c r="T89" s="138">
        <f>RES_hhdet_numvin!T117</f>
        <v>3</v>
      </c>
      <c r="U89" s="138">
        <f>RES_hhdet_numvin!U117</f>
        <v>10</v>
      </c>
      <c r="V89" s="138">
        <f>RES_hhdet_numvin!V117</f>
        <v>20</v>
      </c>
      <c r="W89" s="138">
        <f>RES_hhdet_numvin!W117</f>
        <v>2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6</v>
      </c>
      <c r="Q93" s="138">
        <f>RES_hhdet_numvin!Q121</f>
        <v>22</v>
      </c>
      <c r="R93" s="138">
        <f>RES_hhdet_numvin!R121</f>
        <v>40</v>
      </c>
      <c r="S93" s="138">
        <f>RES_hhdet_numvin!S121</f>
        <v>42</v>
      </c>
      <c r="T93" s="138">
        <f>RES_hhdet_numvin!T121</f>
        <v>47</v>
      </c>
      <c r="U93" s="138">
        <f>RES_hhdet_numvin!U121</f>
        <v>55</v>
      </c>
      <c r="V93" s="138">
        <f>RES_hhdet_numvin!V121</f>
        <v>68</v>
      </c>
      <c r="W93" s="138">
        <f>RES_hhdet_numvin!W121</f>
        <v>39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9</v>
      </c>
      <c r="Q94" s="39">
        <f>RES_hhdet_numvin!Q122</f>
        <v>44</v>
      </c>
      <c r="R94" s="39">
        <f>RES_hhdet_numvin!R122</f>
        <v>65</v>
      </c>
      <c r="S94" s="39">
        <f>RES_hhdet_numvin!S122</f>
        <v>104</v>
      </c>
      <c r="T94" s="39">
        <f>RES_hhdet_numvin!T122</f>
        <v>97</v>
      </c>
      <c r="U94" s="39">
        <f>RES_hhdet_numvin!U122</f>
        <v>129</v>
      </c>
      <c r="V94" s="39">
        <f>RES_hhdet_numvin!V122</f>
        <v>151</v>
      </c>
      <c r="W94" s="39">
        <f>RES_hhdet_numvin!W122</f>
        <v>101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2.8743057856534167</v>
      </c>
      <c r="C98" s="117">
        <f t="shared" si="12"/>
        <v>2.9053872192751444</v>
      </c>
      <c r="D98" s="117">
        <f t="shared" si="12"/>
        <v>2.8723889698834379</v>
      </c>
      <c r="E98" s="117">
        <f t="shared" si="12"/>
        <v>2.8086862464404283</v>
      </c>
      <c r="F98" s="117">
        <f t="shared" si="12"/>
        <v>2.7510959060981781</v>
      </c>
      <c r="G98" s="117">
        <f t="shared" si="12"/>
        <v>2.6807002157505821</v>
      </c>
      <c r="H98" s="117">
        <f t="shared" si="12"/>
        <v>2.6791345912070521</v>
      </c>
      <c r="I98" s="117">
        <f t="shared" si="12"/>
        <v>2.6435085771685363</v>
      </c>
      <c r="J98" s="117">
        <f t="shared" si="12"/>
        <v>2.6024575990881385</v>
      </c>
      <c r="K98" s="117">
        <f t="shared" si="12"/>
        <v>2.571090054486258</v>
      </c>
      <c r="L98" s="117">
        <f t="shared" si="12"/>
        <v>1.5416742591269015</v>
      </c>
      <c r="M98" s="117">
        <f t="shared" si="12"/>
        <v>1.5351305828309212</v>
      </c>
      <c r="N98" s="117">
        <f t="shared" si="12"/>
        <v>1.6992676935409348</v>
      </c>
      <c r="O98" s="117">
        <f t="shared" si="12"/>
        <v>1.5535528721394614</v>
      </c>
      <c r="P98" s="117">
        <f t="shared" si="12"/>
        <v>0.54773168825677954</v>
      </c>
      <c r="Q98" s="117">
        <f t="shared" si="12"/>
        <v>0.95295688783351529</v>
      </c>
      <c r="R98" s="117">
        <f t="shared" ref="R98:V98" si="13">R99+R102+R104+R113</f>
        <v>0.97447181374363012</v>
      </c>
      <c r="S98" s="117">
        <f t="shared" si="13"/>
        <v>0.98350720962204041</v>
      </c>
      <c r="T98" s="117">
        <f t="shared" si="13"/>
        <v>1.0810631572528981</v>
      </c>
      <c r="U98" s="117">
        <f t="shared" si="13"/>
        <v>1.046056394700138</v>
      </c>
      <c r="V98" s="117">
        <f t="shared" si="13"/>
        <v>0.96933318344277541</v>
      </c>
      <c r="W98" s="117">
        <f t="shared" ref="W98" si="14">W99+W102+W104+W113</f>
        <v>0.91926363708978975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2.0397019213830716</v>
      </c>
      <c r="C99" s="122">
        <f t="shared" si="15"/>
        <v>2.0906335269785465</v>
      </c>
      <c r="D99" s="122">
        <f t="shared" si="15"/>
        <v>2.0790438793551744</v>
      </c>
      <c r="E99" s="122">
        <f t="shared" si="15"/>
        <v>2.1071677412154317</v>
      </c>
      <c r="F99" s="122">
        <f t="shared" si="15"/>
        <v>2.0540455939575271</v>
      </c>
      <c r="G99" s="122">
        <f t="shared" si="15"/>
        <v>2.0770847577499278</v>
      </c>
      <c r="H99" s="122">
        <f t="shared" si="15"/>
        <v>2.061502952468262</v>
      </c>
      <c r="I99" s="122">
        <f t="shared" si="15"/>
        <v>2.0601434259039832</v>
      </c>
      <c r="J99" s="122">
        <f t="shared" si="15"/>
        <v>2.0715020291726085</v>
      </c>
      <c r="K99" s="122">
        <f t="shared" si="15"/>
        <v>2.0760791981006261</v>
      </c>
      <c r="L99" s="122">
        <f t="shared" si="15"/>
        <v>1.2064837774443939</v>
      </c>
      <c r="M99" s="122">
        <f t="shared" si="15"/>
        <v>1.1859330883588348</v>
      </c>
      <c r="N99" s="122">
        <f t="shared" si="15"/>
        <v>1.373250494263333</v>
      </c>
      <c r="O99" s="122">
        <f t="shared" si="15"/>
        <v>1.2671786302917765</v>
      </c>
      <c r="P99" s="122">
        <f t="shared" si="15"/>
        <v>0.39747013746877513</v>
      </c>
      <c r="Q99" s="122">
        <f t="shared" si="15"/>
        <v>0.76780594412792025</v>
      </c>
      <c r="R99" s="122">
        <f t="shared" ref="R99:V99" si="16">SUM(R100:R101)</f>
        <v>0.78886599894088538</v>
      </c>
      <c r="S99" s="122">
        <f t="shared" si="16"/>
        <v>0.78581043843999687</v>
      </c>
      <c r="T99" s="122">
        <f t="shared" si="16"/>
        <v>0.87715894466609445</v>
      </c>
      <c r="U99" s="122">
        <f t="shared" si="16"/>
        <v>0.84687176291221677</v>
      </c>
      <c r="V99" s="122">
        <f t="shared" si="16"/>
        <v>0.77973719113397444</v>
      </c>
      <c r="W99" s="122">
        <f t="shared" ref="W99" si="17">SUM(W100:W101)</f>
        <v>0.74448471883913248</v>
      </c>
      <c r="DA99" s="130" t="s">
        <v>1669</v>
      </c>
    </row>
    <row r="100" spans="1:105" ht="12" customHeight="1" x14ac:dyDescent="0.25">
      <c r="A100" s="97" t="s">
        <v>202</v>
      </c>
      <c r="B100" s="98">
        <v>2.0322015880015689</v>
      </c>
      <c r="C100" s="98">
        <v>2.083122821418145</v>
      </c>
      <c r="D100" s="98">
        <v>2.0716462908063327</v>
      </c>
      <c r="E100" s="98">
        <v>2.1003847038434418</v>
      </c>
      <c r="F100" s="98">
        <v>2.047025383578521</v>
      </c>
      <c r="G100" s="98">
        <v>2.0700484603239744</v>
      </c>
      <c r="H100" s="98">
        <v>2.0546701984966753</v>
      </c>
      <c r="I100" s="98">
        <v>2.0534342506703043</v>
      </c>
      <c r="J100" s="98">
        <v>2.0650145202602856</v>
      </c>
      <c r="K100" s="98">
        <v>2.0696273906741531</v>
      </c>
      <c r="L100" s="98">
        <v>1.2026097209994879</v>
      </c>
      <c r="M100" s="98">
        <v>1.1821085836089729</v>
      </c>
      <c r="N100" s="98">
        <v>1.369016558710473</v>
      </c>
      <c r="O100" s="98">
        <v>1.2629417703414054</v>
      </c>
      <c r="P100" s="98">
        <v>0.3961097701563191</v>
      </c>
      <c r="Q100" s="98">
        <v>0.76542222206465749</v>
      </c>
      <c r="R100" s="98">
        <v>0.7864142031793192</v>
      </c>
      <c r="S100" s="98">
        <v>0.78336888577639485</v>
      </c>
      <c r="T100" s="98">
        <v>0.87444462175273918</v>
      </c>
      <c r="U100" s="98">
        <v>0.84421601044207761</v>
      </c>
      <c r="V100" s="98">
        <v>0.77728305615791216</v>
      </c>
      <c r="W100" s="98">
        <v>0.74220324780314517</v>
      </c>
      <c r="DA100" s="63" t="s">
        <v>1670</v>
      </c>
    </row>
    <row r="101" spans="1:105" ht="12" customHeight="1" x14ac:dyDescent="0.25">
      <c r="A101" s="97" t="s">
        <v>53</v>
      </c>
      <c r="B101" s="98">
        <v>7.5003333815026572E-3</v>
      </c>
      <c r="C101" s="98">
        <v>7.5107055604017054E-3</v>
      </c>
      <c r="D101" s="98">
        <v>7.3975885488416259E-3</v>
      </c>
      <c r="E101" s="98">
        <v>6.7830373719897571E-3</v>
      </c>
      <c r="F101" s="98">
        <v>7.0202103790058508E-3</v>
      </c>
      <c r="G101" s="98">
        <v>7.0362974259532461E-3</v>
      </c>
      <c r="H101" s="98">
        <v>6.8327539715868271E-3</v>
      </c>
      <c r="I101" s="98">
        <v>6.7091752336789429E-3</v>
      </c>
      <c r="J101" s="98">
        <v>6.487508912322683E-3</v>
      </c>
      <c r="K101" s="98">
        <v>6.4518074264731376E-3</v>
      </c>
      <c r="L101" s="98">
        <v>3.874056444906101E-3</v>
      </c>
      <c r="M101" s="98">
        <v>3.8245047498620599E-3</v>
      </c>
      <c r="N101" s="98">
        <v>4.2339355528599239E-3</v>
      </c>
      <c r="O101" s="98">
        <v>4.2368599503709685E-3</v>
      </c>
      <c r="P101" s="98">
        <v>1.3603673124560182E-3</v>
      </c>
      <c r="Q101" s="98">
        <v>2.3837220632627575E-3</v>
      </c>
      <c r="R101" s="98">
        <v>2.4517957615661345E-3</v>
      </c>
      <c r="S101" s="98">
        <v>2.4415526636019889E-3</v>
      </c>
      <c r="T101" s="98">
        <v>2.7143229133552312E-3</v>
      </c>
      <c r="U101" s="98">
        <v>2.655752470139119E-3</v>
      </c>
      <c r="V101" s="98">
        <v>2.4541349760623262E-3</v>
      </c>
      <c r="W101" s="98">
        <v>2.2814710359872563E-3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9.8589072331157022E-3</v>
      </c>
      <c r="C102" s="122">
        <f t="shared" si="18"/>
        <v>1.2205077164993448E-2</v>
      </c>
      <c r="D102" s="122">
        <f t="shared" si="18"/>
        <v>9.7129647552534944E-3</v>
      </c>
      <c r="E102" s="122">
        <f t="shared" si="18"/>
        <v>2.6923636682523022E-2</v>
      </c>
      <c r="F102" s="122">
        <f t="shared" si="18"/>
        <v>9.7995674992963095E-3</v>
      </c>
      <c r="G102" s="122">
        <f t="shared" si="18"/>
        <v>1.0005938791611341E-2</v>
      </c>
      <c r="H102" s="122">
        <f t="shared" si="18"/>
        <v>1.300623859702095E-2</v>
      </c>
      <c r="I102" s="122">
        <f t="shared" si="18"/>
        <v>1.337576363847528E-2</v>
      </c>
      <c r="J102" s="122">
        <f t="shared" si="18"/>
        <v>1.6997251645430075E-2</v>
      </c>
      <c r="K102" s="122">
        <f t="shared" si="18"/>
        <v>1.646006760058874E-2</v>
      </c>
      <c r="L102" s="122">
        <f t="shared" si="18"/>
        <v>1.1689097888314164E-2</v>
      </c>
      <c r="M102" s="122">
        <f t="shared" si="18"/>
        <v>1.2563110123424058E-2</v>
      </c>
      <c r="N102" s="122">
        <f t="shared" si="18"/>
        <v>1.9415229580609483E-2</v>
      </c>
      <c r="O102" s="122">
        <f t="shared" si="18"/>
        <v>9.6362967048929139E-3</v>
      </c>
      <c r="P102" s="122">
        <f t="shared" si="18"/>
        <v>5.7863819411882334E-3</v>
      </c>
      <c r="Q102" s="122">
        <f t="shared" si="18"/>
        <v>9.4172496699537218E-3</v>
      </c>
      <c r="R102" s="122">
        <f t="shared" si="18"/>
        <v>5.9730680864553123E-3</v>
      </c>
      <c r="S102" s="122">
        <f t="shared" si="18"/>
        <v>8.6685336720563142E-3</v>
      </c>
      <c r="T102" s="122">
        <f t="shared" si="18"/>
        <v>7.0429993659478739E-3</v>
      </c>
      <c r="U102" s="122">
        <f t="shared" si="18"/>
        <v>9.2196918584769166E-3</v>
      </c>
      <c r="V102" s="122">
        <f t="shared" si="18"/>
        <v>7.544095818337467E-3</v>
      </c>
      <c r="W102" s="122">
        <f t="shared" si="18"/>
        <v>8.5837044236804355E-3</v>
      </c>
      <c r="DA102" s="130" t="s">
        <v>1672</v>
      </c>
    </row>
    <row r="103" spans="1:105" ht="12" customHeight="1" x14ac:dyDescent="0.25">
      <c r="A103" s="97" t="s">
        <v>53</v>
      </c>
      <c r="B103" s="98">
        <v>9.8589072331157022E-3</v>
      </c>
      <c r="C103" s="98">
        <v>1.2205077164993448E-2</v>
      </c>
      <c r="D103" s="98">
        <v>9.7129647552534944E-3</v>
      </c>
      <c r="E103" s="98">
        <v>2.6923636682523022E-2</v>
      </c>
      <c r="F103" s="98">
        <v>9.7995674992963095E-3</v>
      </c>
      <c r="G103" s="98">
        <v>1.0005938791611341E-2</v>
      </c>
      <c r="H103" s="98">
        <v>1.300623859702095E-2</v>
      </c>
      <c r="I103" s="98">
        <v>1.337576363847528E-2</v>
      </c>
      <c r="J103" s="98">
        <v>1.6997251645430075E-2</v>
      </c>
      <c r="K103" s="98">
        <v>1.646006760058874E-2</v>
      </c>
      <c r="L103" s="98">
        <v>1.1689097888314164E-2</v>
      </c>
      <c r="M103" s="98">
        <v>1.2563110123424058E-2</v>
      </c>
      <c r="N103" s="98">
        <v>1.9415229580609483E-2</v>
      </c>
      <c r="O103" s="98">
        <v>9.6362967048929139E-3</v>
      </c>
      <c r="P103" s="98">
        <v>5.7863819411882334E-3</v>
      </c>
      <c r="Q103" s="98">
        <v>9.4172496699537218E-3</v>
      </c>
      <c r="R103" s="98">
        <v>5.9730680864553123E-3</v>
      </c>
      <c r="S103" s="98">
        <v>8.6685336720563142E-3</v>
      </c>
      <c r="T103" s="98">
        <v>7.0429993659478739E-3</v>
      </c>
      <c r="U103" s="98">
        <v>9.2196918584769166E-3</v>
      </c>
      <c r="V103" s="98">
        <v>7.544095818337467E-3</v>
      </c>
      <c r="W103" s="98">
        <v>8.5837044236804355E-3</v>
      </c>
      <c r="DA103" s="63" t="s">
        <v>1673</v>
      </c>
    </row>
    <row r="104" spans="1:105" ht="12" customHeight="1" x14ac:dyDescent="0.25">
      <c r="A104" s="121" t="s">
        <v>55</v>
      </c>
      <c r="B104" s="122">
        <v>0.54752426066396553</v>
      </c>
      <c r="C104" s="122">
        <v>0.52723964368210996</v>
      </c>
      <c r="D104" s="122">
        <v>0.51828488661448247</v>
      </c>
      <c r="E104" s="122">
        <v>0.4420872697209427</v>
      </c>
      <c r="F104" s="122">
        <v>0.43540901909540991</v>
      </c>
      <c r="G104" s="122">
        <v>0.38730087169808586</v>
      </c>
      <c r="H104" s="122">
        <v>0.39504559591148197</v>
      </c>
      <c r="I104" s="122">
        <v>0.38069327979598816</v>
      </c>
      <c r="J104" s="122">
        <v>0.34878018512865905</v>
      </c>
      <c r="K104" s="122">
        <v>0.33242013848043006</v>
      </c>
      <c r="L104" s="122">
        <v>0.21189125403210518</v>
      </c>
      <c r="M104" s="122">
        <v>0.2348683909768951</v>
      </c>
      <c r="N104" s="122">
        <v>0.22668890790384891</v>
      </c>
      <c r="O104" s="122">
        <v>0.20046388213415292</v>
      </c>
      <c r="P104" s="122">
        <v>9.0707948918034187E-2</v>
      </c>
      <c r="Q104" s="122">
        <v>0.12295885685149836</v>
      </c>
      <c r="R104" s="122">
        <v>0.12626222463090436</v>
      </c>
      <c r="S104" s="122">
        <v>0.1277676979768369</v>
      </c>
      <c r="T104" s="122">
        <v>0.13545675392051565</v>
      </c>
      <c r="U104" s="122">
        <v>0.12997686114991003</v>
      </c>
      <c r="V104" s="122">
        <v>0.12082559773235665</v>
      </c>
      <c r="W104" s="122">
        <v>0.10886191712771283</v>
      </c>
      <c r="DA104" s="130" t="s">
        <v>1674</v>
      </c>
    </row>
    <row r="105" spans="1:105" ht="12" customHeight="1" x14ac:dyDescent="0.25">
      <c r="A105" s="97" t="s">
        <v>130</v>
      </c>
      <c r="B105" s="98">
        <v>0.28456539394168118</v>
      </c>
      <c r="C105" s="98">
        <v>0.28145155519406495</v>
      </c>
      <c r="D105" s="98">
        <v>0.29292808580587748</v>
      </c>
      <c r="E105" s="98">
        <v>0.26418967276876865</v>
      </c>
      <c r="F105" s="98">
        <v>0.26971686473402112</v>
      </c>
      <c r="G105" s="98">
        <v>0.24669887401511167</v>
      </c>
      <c r="H105" s="98">
        <v>0.26207557841471424</v>
      </c>
      <c r="I105" s="98">
        <v>0.26329012752054864</v>
      </c>
      <c r="J105" s="98">
        <v>0.25169915313730423</v>
      </c>
      <c r="K105" s="98">
        <v>0.24709510545000848</v>
      </c>
      <c r="L105" s="98">
        <v>0.13496357013808455</v>
      </c>
      <c r="M105" s="98">
        <v>0.15543235345889347</v>
      </c>
      <c r="N105" s="98">
        <v>0.15961331010594346</v>
      </c>
      <c r="O105" s="98">
        <v>0.14625705586398002</v>
      </c>
      <c r="P105" s="98">
        <v>5.771581424389273E-2</v>
      </c>
      <c r="Q105" s="98">
        <v>9.4421798031657872E-2</v>
      </c>
      <c r="R105" s="98">
        <v>9.7280595585425012E-2</v>
      </c>
      <c r="S105" s="98">
        <v>9.6970066020001036E-2</v>
      </c>
      <c r="T105" s="98">
        <v>0.10952264729114465</v>
      </c>
      <c r="U105" s="98">
        <v>0.1082116802608532</v>
      </c>
      <c r="V105" s="98">
        <v>0.10035872598174976</v>
      </c>
      <c r="W105" s="98">
        <v>9.5966842964411214E-2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1.0463783736464879E-4</v>
      </c>
      <c r="G106" s="98">
        <v>9.6808616486911906E-5</v>
      </c>
      <c r="H106" s="98">
        <v>1.0309522969008049E-4</v>
      </c>
      <c r="I106" s="98">
        <v>2.0707782689630277E-4</v>
      </c>
      <c r="J106" s="98">
        <v>2.0787919487581222E-4</v>
      </c>
      <c r="K106" s="98">
        <v>2.2554690034155421E-4</v>
      </c>
      <c r="L106" s="98">
        <v>1.5491805341042101E-4</v>
      </c>
      <c r="M106" s="98">
        <v>2.0582839722992264E-4</v>
      </c>
      <c r="N106" s="98">
        <v>2.3736106242595674E-4</v>
      </c>
      <c r="O106" s="98">
        <v>2.5590724763500098E-4</v>
      </c>
      <c r="P106" s="98">
        <v>9.8982321442577534E-5</v>
      </c>
      <c r="Q106" s="98">
        <v>1.992443452673245E-4</v>
      </c>
      <c r="R106" s="98">
        <v>3.0009545986108054E-4</v>
      </c>
      <c r="S106" s="98">
        <v>3.0021577914456435E-4</v>
      </c>
      <c r="T106" s="98">
        <v>3.2305501919857843E-4</v>
      </c>
      <c r="U106" s="98">
        <v>3.096959551668534E-4</v>
      </c>
      <c r="V106" s="98">
        <v>3.0658687588101119E-4</v>
      </c>
      <c r="W106" s="98">
        <v>3.5432712912956157E-4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2.4733630707881624E-5</v>
      </c>
      <c r="G107" s="101">
        <v>1.9647604164283411E-5</v>
      </c>
      <c r="H107" s="101">
        <v>2.1205031861439174E-5</v>
      </c>
      <c r="I107" s="101">
        <v>4.2603752397347651E-5</v>
      </c>
      <c r="J107" s="101">
        <v>5.3308545660787088E-5</v>
      </c>
      <c r="K107" s="101">
        <v>4.4485819090076993E-5</v>
      </c>
      <c r="L107" s="101">
        <v>1.9453198658805587E-6</v>
      </c>
      <c r="M107" s="101">
        <v>3.4299389571588033E-5</v>
      </c>
      <c r="N107" s="101">
        <v>2.9772712873498703E-6</v>
      </c>
      <c r="O107" s="101">
        <v>1.5177327052359798E-6</v>
      </c>
      <c r="P107" s="101">
        <v>7.2686376051099573E-7</v>
      </c>
      <c r="Q107" s="101">
        <v>1.2077626694223769E-6</v>
      </c>
      <c r="R107" s="101">
        <v>5.4126428721059606E-5</v>
      </c>
      <c r="S107" s="101">
        <v>5.6577008419632298E-5</v>
      </c>
      <c r="T107" s="101">
        <v>3.9609717939580988E-5</v>
      </c>
      <c r="U107" s="101">
        <v>2.2868196467131381E-5</v>
      </c>
      <c r="V107" s="101">
        <v>2.2419360041055067E-6</v>
      </c>
      <c r="W107" s="101">
        <v>7.0373493828044561E-6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7.9904206656767165E-5</v>
      </c>
      <c r="G108" s="104">
        <v>7.7161012322628488E-5</v>
      </c>
      <c r="H108" s="104">
        <v>8.1890197828641317E-5</v>
      </c>
      <c r="I108" s="104">
        <v>1.6447407449895511E-4</v>
      </c>
      <c r="J108" s="104">
        <v>1.5457064921502512E-4</v>
      </c>
      <c r="K108" s="104">
        <v>1.8106108125147722E-4</v>
      </c>
      <c r="L108" s="104">
        <v>1.5297273354454046E-4</v>
      </c>
      <c r="M108" s="104">
        <v>1.715290076583346E-4</v>
      </c>
      <c r="N108" s="104">
        <v>2.3438379113860686E-4</v>
      </c>
      <c r="O108" s="104">
        <v>2.54389514929765E-4</v>
      </c>
      <c r="P108" s="104">
        <v>9.8255457682066535E-5</v>
      </c>
      <c r="Q108" s="104">
        <v>1.9803658259790212E-4</v>
      </c>
      <c r="R108" s="104">
        <v>2.4596903114002092E-4</v>
      </c>
      <c r="S108" s="104">
        <v>2.4363877072493208E-4</v>
      </c>
      <c r="T108" s="104">
        <v>2.8344530125899747E-4</v>
      </c>
      <c r="U108" s="104">
        <v>2.8682775869972205E-4</v>
      </c>
      <c r="V108" s="104">
        <v>3.043449398769057E-4</v>
      </c>
      <c r="W108" s="104">
        <v>3.472897797467571E-4</v>
      </c>
      <c r="DA108" s="132" t="s">
        <v>1678</v>
      </c>
    </row>
    <row r="109" spans="1:105" ht="12" customHeight="1" x14ac:dyDescent="0.25">
      <c r="A109" s="106" t="s">
        <v>122</v>
      </c>
      <c r="B109" s="101">
        <v>0.25967982888615943</v>
      </c>
      <c r="C109" s="101">
        <v>0.24251319780526073</v>
      </c>
      <c r="D109" s="101">
        <v>0.22221436881610115</v>
      </c>
      <c r="E109" s="101">
        <v>0.17540625988421679</v>
      </c>
      <c r="F109" s="101">
        <v>0.16290804226136171</v>
      </c>
      <c r="G109" s="101">
        <v>0.13698018677149346</v>
      </c>
      <c r="H109" s="101">
        <v>0.12805243059138335</v>
      </c>
      <c r="I109" s="101">
        <v>0.11154823811877077</v>
      </c>
      <c r="J109" s="101">
        <v>9.1487813973715998E-2</v>
      </c>
      <c r="K109" s="101">
        <v>8.025482179712462E-2</v>
      </c>
      <c r="L109" s="101">
        <v>7.2096622639044358E-2</v>
      </c>
      <c r="M109" s="101">
        <v>7.4361511367926514E-2</v>
      </c>
      <c r="N109" s="101">
        <v>6.1112550018697379E-2</v>
      </c>
      <c r="O109" s="101">
        <v>4.7878228405598564E-2</v>
      </c>
      <c r="P109" s="101">
        <v>2.8072855027879953E-2</v>
      </c>
      <c r="Q109" s="101">
        <v>2.3892976644573655E-2</v>
      </c>
      <c r="R109" s="101">
        <v>2.4094317784026299E-2</v>
      </c>
      <c r="S109" s="101">
        <v>2.4356024709965795E-2</v>
      </c>
      <c r="T109" s="101">
        <v>2.0392848217827501E-2</v>
      </c>
      <c r="U109" s="101">
        <v>1.630128539966736E-2</v>
      </c>
      <c r="V109" s="101">
        <v>1.4307419243862871E-2</v>
      </c>
      <c r="W109" s="101">
        <v>8.8130154397567436E-3</v>
      </c>
      <c r="DA109" s="131" t="s">
        <v>1679</v>
      </c>
    </row>
    <row r="110" spans="1:105" ht="12" customHeight="1" x14ac:dyDescent="0.25">
      <c r="A110" s="107" t="s">
        <v>121</v>
      </c>
      <c r="B110" s="104">
        <v>3.2790378361249517E-3</v>
      </c>
      <c r="C110" s="104">
        <v>3.274890682784316E-3</v>
      </c>
      <c r="D110" s="104">
        <v>3.1424319925038614E-3</v>
      </c>
      <c r="E110" s="104">
        <v>2.4913370679572229E-3</v>
      </c>
      <c r="F110" s="104">
        <v>2.6794742626624233E-3</v>
      </c>
      <c r="G110" s="104">
        <v>3.5250022949937813E-3</v>
      </c>
      <c r="H110" s="104">
        <v>4.814491675694311E-3</v>
      </c>
      <c r="I110" s="104">
        <v>5.6478363297724453E-3</v>
      </c>
      <c r="J110" s="104">
        <v>5.3853388227630347E-3</v>
      </c>
      <c r="K110" s="104">
        <v>4.844664332955391E-3</v>
      </c>
      <c r="L110" s="104">
        <v>4.6761432015658359E-3</v>
      </c>
      <c r="M110" s="104">
        <v>4.8686977528451881E-3</v>
      </c>
      <c r="N110" s="104">
        <v>5.7256867167821204E-3</v>
      </c>
      <c r="O110" s="104">
        <v>6.072690616939362E-3</v>
      </c>
      <c r="P110" s="104">
        <v>4.8202973248189247E-3</v>
      </c>
      <c r="Q110" s="104">
        <v>4.4448378299995059E-3</v>
      </c>
      <c r="R110" s="104">
        <v>4.5872158015919512E-3</v>
      </c>
      <c r="S110" s="104">
        <v>6.1413914677254959E-3</v>
      </c>
      <c r="T110" s="104">
        <v>5.2182033923449094E-3</v>
      </c>
      <c r="U110" s="104">
        <v>5.1541995342226071E-3</v>
      </c>
      <c r="V110" s="104">
        <v>5.8528656308629926E-3</v>
      </c>
      <c r="W110" s="104">
        <v>3.7277315944153162E-3</v>
      </c>
      <c r="DA110" s="132" t="s">
        <v>1680</v>
      </c>
    </row>
    <row r="111" spans="1:105" ht="12" customHeight="1" x14ac:dyDescent="0.25">
      <c r="A111" s="108" t="s">
        <v>53</v>
      </c>
      <c r="B111" s="98">
        <v>8.475423631859729E-4</v>
      </c>
      <c r="C111" s="98">
        <v>7.397595221925032E-4</v>
      </c>
      <c r="D111" s="98">
        <v>8.2215582357622846E-4</v>
      </c>
      <c r="E111" s="98">
        <v>5.5262097098803952E-4</v>
      </c>
      <c r="F111" s="98">
        <v>7.2581378961122109E-4</v>
      </c>
      <c r="G111" s="98">
        <v>8.1719849336107562E-4</v>
      </c>
      <c r="H111" s="98">
        <v>1.125535639336946E-3</v>
      </c>
      <c r="I111" s="98">
        <v>1.3246760534842438E-3</v>
      </c>
      <c r="J111" s="98">
        <v>1.564060051791386E-3</v>
      </c>
      <c r="K111" s="98">
        <v>1.1992205763834488E-3</v>
      </c>
      <c r="L111" s="98">
        <v>1.0759148298863631E-3</v>
      </c>
      <c r="M111" s="98">
        <v>1.3032262013840971E-3</v>
      </c>
      <c r="N111" s="98">
        <v>1.1960064079836791E-3</v>
      </c>
      <c r="O111" s="98">
        <v>1.2377532941510293E-3</v>
      </c>
      <c r="P111" s="98">
        <v>1.4357299033776773E-3</v>
      </c>
      <c r="Q111" s="98">
        <v>9.7477030476735601E-4</v>
      </c>
      <c r="R111" s="98">
        <v>9.6890482771333237E-4</v>
      </c>
      <c r="S111" s="98">
        <v>1.3613020514877726E-3</v>
      </c>
      <c r="T111" s="98">
        <v>1.0423996099761955E-3</v>
      </c>
      <c r="U111" s="98">
        <v>1.1464247081724656E-3</v>
      </c>
      <c r="V111" s="98">
        <v>1.1809759104319251E-3</v>
      </c>
      <c r="W111" s="98">
        <v>9.1450402118146122E-4</v>
      </c>
      <c r="DA111" s="63" t="s">
        <v>1681</v>
      </c>
    </row>
    <row r="112" spans="1:105" ht="12" customHeight="1" x14ac:dyDescent="0.25">
      <c r="A112" s="108" t="s">
        <v>52</v>
      </c>
      <c r="B112" s="98">
        <v>2.4314954729389789E-3</v>
      </c>
      <c r="C112" s="98">
        <v>2.5351311605918128E-3</v>
      </c>
      <c r="D112" s="98">
        <v>2.3202761689276328E-3</v>
      </c>
      <c r="E112" s="98">
        <v>1.9387160969691834E-3</v>
      </c>
      <c r="F112" s="98">
        <v>1.9536604730512022E-3</v>
      </c>
      <c r="G112" s="98">
        <v>2.7078038016327055E-3</v>
      </c>
      <c r="H112" s="98">
        <v>3.6889560363573652E-3</v>
      </c>
      <c r="I112" s="98">
        <v>4.323160276288201E-3</v>
      </c>
      <c r="J112" s="98">
        <v>3.8212787709716485E-3</v>
      </c>
      <c r="K112" s="98">
        <v>3.6454437565719418E-3</v>
      </c>
      <c r="L112" s="98">
        <v>3.6002283716794724E-3</v>
      </c>
      <c r="M112" s="98">
        <v>3.5654715514610909E-3</v>
      </c>
      <c r="N112" s="98">
        <v>4.5296803087984411E-3</v>
      </c>
      <c r="O112" s="98">
        <v>4.8349373227883326E-3</v>
      </c>
      <c r="P112" s="98">
        <v>3.3845674214412476E-3</v>
      </c>
      <c r="Q112" s="98">
        <v>3.4700675252321497E-3</v>
      </c>
      <c r="R112" s="98">
        <v>3.6183109738786184E-3</v>
      </c>
      <c r="S112" s="98">
        <v>4.7800894162377235E-3</v>
      </c>
      <c r="T112" s="98">
        <v>4.1758037823687137E-3</v>
      </c>
      <c r="U112" s="98">
        <v>4.007774826050141E-3</v>
      </c>
      <c r="V112" s="98">
        <v>4.6718897204310675E-3</v>
      </c>
      <c r="W112" s="98">
        <v>2.8132275732338551E-3</v>
      </c>
      <c r="DA112" s="63" t="s">
        <v>1682</v>
      </c>
    </row>
    <row r="113" spans="1:105" ht="12" customHeight="1" x14ac:dyDescent="0.25">
      <c r="A113" s="121" t="s">
        <v>54</v>
      </c>
      <c r="B113" s="122">
        <v>0.27722069637326396</v>
      </c>
      <c r="C113" s="122">
        <v>0.2753089714494944</v>
      </c>
      <c r="D113" s="122">
        <v>0.26534723915852743</v>
      </c>
      <c r="E113" s="122">
        <v>0.23250759882153074</v>
      </c>
      <c r="F113" s="122">
        <v>0.25184172554594497</v>
      </c>
      <c r="G113" s="122">
        <v>0.2063086475109574</v>
      </c>
      <c r="H113" s="122">
        <v>0.20957980423028688</v>
      </c>
      <c r="I113" s="122">
        <v>0.18929610783008957</v>
      </c>
      <c r="J113" s="122">
        <v>0.16517813314144059</v>
      </c>
      <c r="K113" s="122">
        <v>0.14613065030461303</v>
      </c>
      <c r="L113" s="122">
        <v>0.11161012976208826</v>
      </c>
      <c r="M113" s="122">
        <v>0.10176599337176714</v>
      </c>
      <c r="N113" s="122">
        <v>7.9913061793143086E-2</v>
      </c>
      <c r="O113" s="122">
        <v>7.6274063008639204E-2</v>
      </c>
      <c r="P113" s="122">
        <v>5.3767219928782022E-2</v>
      </c>
      <c r="Q113" s="122">
        <v>5.277483718414297E-2</v>
      </c>
      <c r="R113" s="122">
        <v>5.3370522085385119E-2</v>
      </c>
      <c r="S113" s="122">
        <v>6.1260539533150402E-2</v>
      </c>
      <c r="T113" s="122">
        <v>6.140445930034015E-2</v>
      </c>
      <c r="U113" s="122">
        <v>5.9988078779534201E-2</v>
      </c>
      <c r="V113" s="122">
        <v>6.1226298758106867E-2</v>
      </c>
      <c r="W113" s="122">
        <v>5.7333296699264E-2</v>
      </c>
      <c r="DA113" s="130" t="s">
        <v>1683</v>
      </c>
    </row>
    <row r="114" spans="1:105" ht="12" customHeight="1" x14ac:dyDescent="0.25">
      <c r="A114" s="97" t="s">
        <v>50</v>
      </c>
      <c r="B114" s="98">
        <v>0.1279844840174105</v>
      </c>
      <c r="C114" s="98">
        <v>0.11933203631135367</v>
      </c>
      <c r="D114" s="98">
        <v>0.11411294596314421</v>
      </c>
      <c r="E114" s="98">
        <v>0.10499352833158127</v>
      </c>
      <c r="F114" s="98">
        <v>0.10762056183664491</v>
      </c>
      <c r="G114" s="98">
        <v>9.1838680565529587E-2</v>
      </c>
      <c r="H114" s="98">
        <v>8.1710688780580909E-2</v>
      </c>
      <c r="I114" s="98">
        <v>7.0469767106572212E-2</v>
      </c>
      <c r="J114" s="98">
        <v>6.7699160263917951E-2</v>
      </c>
      <c r="K114" s="98">
        <v>5.8418300420191568E-2</v>
      </c>
      <c r="L114" s="98">
        <v>4.5498795083680633E-2</v>
      </c>
      <c r="M114" s="98">
        <v>4.194949026961247E-2</v>
      </c>
      <c r="N114" s="98">
        <v>3.3813410148063494E-2</v>
      </c>
      <c r="O114" s="98">
        <v>3.0823407846203573E-2</v>
      </c>
      <c r="P114" s="98">
        <v>2.4942028397885601E-2</v>
      </c>
      <c r="Q114" s="98">
        <v>2.245577353922891E-2</v>
      </c>
      <c r="R114" s="98">
        <v>2.2688007333270675E-2</v>
      </c>
      <c r="S114" s="98">
        <v>2.3700636629427643E-2</v>
      </c>
      <c r="T114" s="98">
        <v>2.4281907474278022E-2</v>
      </c>
      <c r="U114" s="98">
        <v>2.3337105139768818E-2</v>
      </c>
      <c r="V114" s="98">
        <v>2.324308205683695E-2</v>
      </c>
      <c r="W114" s="98">
        <v>2.193186805828581E-2</v>
      </c>
      <c r="DA114" s="63" t="s">
        <v>1684</v>
      </c>
    </row>
    <row r="115" spans="1:105" ht="12" customHeight="1" x14ac:dyDescent="0.25">
      <c r="A115" s="109" t="s">
        <v>120</v>
      </c>
      <c r="B115" s="33">
        <v>0.14923621235585349</v>
      </c>
      <c r="C115" s="33">
        <v>0.1559769351381407</v>
      </c>
      <c r="D115" s="33">
        <v>0.1512342931953832</v>
      </c>
      <c r="E115" s="33">
        <v>0.12751407048994948</v>
      </c>
      <c r="F115" s="33">
        <v>0.14422116370930005</v>
      </c>
      <c r="G115" s="33">
        <v>0.11446996694542781</v>
      </c>
      <c r="H115" s="33">
        <v>0.12786911544970597</v>
      </c>
      <c r="I115" s="33">
        <v>0.11882634072351736</v>
      </c>
      <c r="J115" s="33">
        <v>9.7478972877522635E-2</v>
      </c>
      <c r="K115" s="33">
        <v>8.7712349884421476E-2</v>
      </c>
      <c r="L115" s="33">
        <v>6.6111334678407629E-2</v>
      </c>
      <c r="M115" s="33">
        <v>5.9816503102154681E-2</v>
      </c>
      <c r="N115" s="33">
        <v>4.6099651645079599E-2</v>
      </c>
      <c r="O115" s="33">
        <v>4.5450655162435634E-2</v>
      </c>
      <c r="P115" s="33">
        <v>2.8825191530896421E-2</v>
      </c>
      <c r="Q115" s="33">
        <v>3.031906364491406E-2</v>
      </c>
      <c r="R115" s="33">
        <v>3.0682514752114441E-2</v>
      </c>
      <c r="S115" s="33">
        <v>3.7559902903722756E-2</v>
      </c>
      <c r="T115" s="33">
        <v>3.7122551826062125E-2</v>
      </c>
      <c r="U115" s="33">
        <v>3.6650973639765383E-2</v>
      </c>
      <c r="V115" s="33">
        <v>3.7983216701269917E-2</v>
      </c>
      <c r="W115" s="33">
        <v>3.5401428640978193E-2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2.0405654721699222</v>
      </c>
      <c r="C117" s="117">
        <f t="shared" si="19"/>
        <v>2.0772693235285145</v>
      </c>
      <c r="D117" s="117">
        <f t="shared" si="19"/>
        <v>2.0598019349394407</v>
      </c>
      <c r="E117" s="117">
        <f t="shared" si="19"/>
        <v>2.0465882720982109</v>
      </c>
      <c r="F117" s="117">
        <f t="shared" si="19"/>
        <v>1.9920267342622064</v>
      </c>
      <c r="G117" s="117">
        <f t="shared" si="19"/>
        <v>1.9555357098057256</v>
      </c>
      <c r="H117" s="117">
        <f t="shared" si="19"/>
        <v>1.9809192795925608</v>
      </c>
      <c r="I117" s="117">
        <f t="shared" si="19"/>
        <v>1.9759710522632963</v>
      </c>
      <c r="J117" s="117">
        <f t="shared" si="19"/>
        <v>1.9670097474631776</v>
      </c>
      <c r="K117" s="117">
        <f t="shared" si="19"/>
        <v>1.9563605059635492</v>
      </c>
      <c r="L117" s="117">
        <f t="shared" si="19"/>
        <v>1.181814112161967</v>
      </c>
      <c r="M117" s="117">
        <f t="shared" si="19"/>
        <v>1.1897170676329141</v>
      </c>
      <c r="N117" s="117">
        <f t="shared" si="19"/>
        <v>1.3552683612520897</v>
      </c>
      <c r="O117" s="117">
        <f t="shared" si="19"/>
        <v>1.2459952267381953</v>
      </c>
      <c r="P117" s="117">
        <f t="shared" si="19"/>
        <v>0.44254617684666586</v>
      </c>
      <c r="Q117" s="117">
        <f t="shared" si="19"/>
        <v>0.7758849120190574</v>
      </c>
      <c r="R117" s="117">
        <f t="shared" ref="R117:V117" si="20">R118+R121+R123+R132</f>
        <v>0.78916475567096345</v>
      </c>
      <c r="S117" s="117">
        <f t="shared" si="20"/>
        <v>0.81075557978878432</v>
      </c>
      <c r="T117" s="117">
        <f t="shared" si="20"/>
        <v>0.89239554194360116</v>
      </c>
      <c r="U117" s="117">
        <f t="shared" si="20"/>
        <v>0.87833778788411332</v>
      </c>
      <c r="V117" s="117">
        <f t="shared" si="20"/>
        <v>0.81927974442462215</v>
      </c>
      <c r="W117" s="117">
        <f t="shared" ref="W117" si="21">W118+W121+W123+W132</f>
        <v>0.7884431729336383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1.4607893187638412</v>
      </c>
      <c r="C118" s="122">
        <f t="shared" si="22"/>
        <v>1.5032328682073823</v>
      </c>
      <c r="D118" s="122">
        <f t="shared" si="22"/>
        <v>1.4989094260707121</v>
      </c>
      <c r="E118" s="122">
        <f t="shared" si="22"/>
        <v>1.5215485184435229</v>
      </c>
      <c r="F118" s="122">
        <f t="shared" si="22"/>
        <v>1.4893186472916351</v>
      </c>
      <c r="G118" s="122">
        <f t="shared" si="22"/>
        <v>1.5139089368866239</v>
      </c>
      <c r="H118" s="122">
        <f t="shared" si="22"/>
        <v>1.5163489849219498</v>
      </c>
      <c r="I118" s="122">
        <f t="shared" si="22"/>
        <v>1.5295375482267157</v>
      </c>
      <c r="J118" s="122">
        <f t="shared" si="22"/>
        <v>1.5485569263043011</v>
      </c>
      <c r="K118" s="122">
        <f t="shared" si="22"/>
        <v>1.5613721922535981</v>
      </c>
      <c r="L118" s="122">
        <f t="shared" si="22"/>
        <v>0.91353783241288833</v>
      </c>
      <c r="M118" s="122">
        <f t="shared" si="22"/>
        <v>0.906718584182855</v>
      </c>
      <c r="N118" s="122">
        <f t="shared" si="22"/>
        <v>1.0695564611182178</v>
      </c>
      <c r="O118" s="122">
        <f t="shared" si="22"/>
        <v>1.0063917404915173</v>
      </c>
      <c r="P118" s="122">
        <f t="shared" si="22"/>
        <v>0.31608970589295204</v>
      </c>
      <c r="Q118" s="122">
        <f t="shared" si="22"/>
        <v>0.61078498315964724</v>
      </c>
      <c r="R118" s="122">
        <f t="shared" ref="R118:V118" si="23">SUM(R119:R120)</f>
        <v>0.63071835435373225</v>
      </c>
      <c r="S118" s="122">
        <f t="shared" si="23"/>
        <v>0.63360202680431466</v>
      </c>
      <c r="T118" s="122">
        <f t="shared" si="23"/>
        <v>0.712503155373578</v>
      </c>
      <c r="U118" s="122">
        <f t="shared" si="23"/>
        <v>0.69340757935134845</v>
      </c>
      <c r="V118" s="122">
        <f t="shared" si="23"/>
        <v>0.64455130854044329</v>
      </c>
      <c r="W118" s="122">
        <f t="shared" ref="W118" si="24">SUM(W119:W120)</f>
        <v>0.62072475980081665</v>
      </c>
      <c r="DA118" s="130" t="s">
        <v>1837</v>
      </c>
    </row>
    <row r="119" spans="1:105" ht="12" customHeight="1" x14ac:dyDescent="0.25">
      <c r="A119" s="97" t="s">
        <v>202</v>
      </c>
      <c r="B119" s="98">
        <v>1.4532889853823385</v>
      </c>
      <c r="C119" s="98">
        <v>1.4957221626469805</v>
      </c>
      <c r="D119" s="98">
        <v>1.4915118375218706</v>
      </c>
      <c r="E119" s="98">
        <v>1.5147654810715332</v>
      </c>
      <c r="F119" s="98">
        <v>1.4822984369126293</v>
      </c>
      <c r="G119" s="98">
        <v>1.5068726394606706</v>
      </c>
      <c r="H119" s="98">
        <v>1.5095162309503629</v>
      </c>
      <c r="I119" s="98">
        <v>1.5228283729930367</v>
      </c>
      <c r="J119" s="98">
        <v>1.5420694173919784</v>
      </c>
      <c r="K119" s="98">
        <v>1.5549203848271249</v>
      </c>
      <c r="L119" s="98">
        <v>0.9096637759679822</v>
      </c>
      <c r="M119" s="98">
        <v>0.90289407943299294</v>
      </c>
      <c r="N119" s="98">
        <v>1.0653225255653578</v>
      </c>
      <c r="O119" s="98">
        <v>1.0021548805411462</v>
      </c>
      <c r="P119" s="98">
        <v>0.31472933858049601</v>
      </c>
      <c r="Q119" s="98">
        <v>0.60840126109638448</v>
      </c>
      <c r="R119" s="98">
        <v>0.62826655859216607</v>
      </c>
      <c r="S119" s="98">
        <v>0.63116047414071264</v>
      </c>
      <c r="T119" s="98">
        <v>0.70978883246022273</v>
      </c>
      <c r="U119" s="98">
        <v>0.69075182688120929</v>
      </c>
      <c r="V119" s="98">
        <v>0.64209717356438101</v>
      </c>
      <c r="W119" s="98">
        <v>0.61844328876482935</v>
      </c>
      <c r="DA119" s="63" t="s">
        <v>1838</v>
      </c>
    </row>
    <row r="120" spans="1:105" ht="12" customHeight="1" x14ac:dyDescent="0.25">
      <c r="A120" s="97" t="s">
        <v>53</v>
      </c>
      <c r="B120" s="98">
        <v>7.5003333815026572E-3</v>
      </c>
      <c r="C120" s="98">
        <v>7.5107055604017054E-3</v>
      </c>
      <c r="D120" s="98">
        <v>7.3975885488416259E-3</v>
      </c>
      <c r="E120" s="98">
        <v>6.7830373719897571E-3</v>
      </c>
      <c r="F120" s="98">
        <v>7.0202103790058508E-3</v>
      </c>
      <c r="G120" s="98">
        <v>7.0362974259532461E-3</v>
      </c>
      <c r="H120" s="98">
        <v>6.8327539715868271E-3</v>
      </c>
      <c r="I120" s="98">
        <v>6.7091752336789429E-3</v>
      </c>
      <c r="J120" s="98">
        <v>6.487508912322683E-3</v>
      </c>
      <c r="K120" s="98">
        <v>6.4518074264731376E-3</v>
      </c>
      <c r="L120" s="98">
        <v>3.874056444906101E-3</v>
      </c>
      <c r="M120" s="98">
        <v>3.8245047498620599E-3</v>
      </c>
      <c r="N120" s="98">
        <v>4.2339355528599239E-3</v>
      </c>
      <c r="O120" s="98">
        <v>4.2368599503709685E-3</v>
      </c>
      <c r="P120" s="98">
        <v>1.3603673124560182E-3</v>
      </c>
      <c r="Q120" s="98">
        <v>2.3837220632627575E-3</v>
      </c>
      <c r="R120" s="98">
        <v>2.4517957615661345E-3</v>
      </c>
      <c r="S120" s="98">
        <v>2.4415526636019889E-3</v>
      </c>
      <c r="T120" s="98">
        <v>2.7143229133552312E-3</v>
      </c>
      <c r="U120" s="98">
        <v>2.655752470139119E-3</v>
      </c>
      <c r="V120" s="98">
        <v>2.4541349760623262E-3</v>
      </c>
      <c r="W120" s="98">
        <v>2.2814710359872563E-3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1.7707730991748719E-2</v>
      </c>
      <c r="C121" s="122">
        <f t="shared" si="25"/>
        <v>2.3070840054163152E-2</v>
      </c>
      <c r="D121" s="122">
        <f t="shared" si="25"/>
        <v>1.9528311821677691E-2</v>
      </c>
      <c r="E121" s="122">
        <f t="shared" si="25"/>
        <v>5.6783782282793349E-2</v>
      </c>
      <c r="F121" s="122">
        <f t="shared" si="25"/>
        <v>2.1434220841955082E-2</v>
      </c>
      <c r="G121" s="122">
        <f t="shared" si="25"/>
        <v>2.3228674020256985E-2</v>
      </c>
      <c r="H121" s="122">
        <f t="shared" si="25"/>
        <v>3.2074830682018711E-2</v>
      </c>
      <c r="I121" s="122">
        <f t="shared" si="25"/>
        <v>3.4494669884411869E-2</v>
      </c>
      <c r="J121" s="122">
        <f t="shared" si="25"/>
        <v>4.4895528161135727E-2</v>
      </c>
      <c r="K121" s="122">
        <f t="shared" si="25"/>
        <v>4.4522294713907326E-2</v>
      </c>
      <c r="L121" s="122">
        <f t="shared" si="25"/>
        <v>3.2273185934659075E-2</v>
      </c>
      <c r="M121" s="122">
        <f t="shared" si="25"/>
        <v>3.540686404615713E-2</v>
      </c>
      <c r="N121" s="122">
        <f t="shared" si="25"/>
        <v>5.5981531111553066E-2</v>
      </c>
      <c r="O121" s="122">
        <f t="shared" si="25"/>
        <v>2.9023818713261595E-2</v>
      </c>
      <c r="P121" s="122">
        <f t="shared" si="25"/>
        <v>1.7974397343524975E-2</v>
      </c>
      <c r="Q121" s="122">
        <f t="shared" si="25"/>
        <v>3.0223380936620362E-2</v>
      </c>
      <c r="R121" s="122">
        <f t="shared" si="25"/>
        <v>2.0030966352067605E-2</v>
      </c>
      <c r="S121" s="122">
        <f t="shared" si="25"/>
        <v>3.0398575857318057E-2</v>
      </c>
      <c r="T121" s="122">
        <f t="shared" si="25"/>
        <v>2.5647605948193833E-2</v>
      </c>
      <c r="U121" s="122">
        <f t="shared" si="25"/>
        <v>3.4514860961882873E-2</v>
      </c>
      <c r="V121" s="122">
        <f t="shared" si="25"/>
        <v>2.9021543415228904E-2</v>
      </c>
      <c r="W121" s="122">
        <f t="shared" si="25"/>
        <v>3.3698663766242767E-2</v>
      </c>
      <c r="DA121" s="130" t="s">
        <v>1840</v>
      </c>
    </row>
    <row r="122" spans="1:105" ht="12" customHeight="1" x14ac:dyDescent="0.25">
      <c r="A122" s="97" t="s">
        <v>53</v>
      </c>
      <c r="B122" s="98">
        <v>1.7707730991748719E-2</v>
      </c>
      <c r="C122" s="98">
        <v>2.3070840054163152E-2</v>
      </c>
      <c r="D122" s="98">
        <v>1.9528311821677691E-2</v>
      </c>
      <c r="E122" s="98">
        <v>5.6783782282793349E-2</v>
      </c>
      <c r="F122" s="98">
        <v>2.1434220841955082E-2</v>
      </c>
      <c r="G122" s="98">
        <v>2.3228674020256985E-2</v>
      </c>
      <c r="H122" s="98">
        <v>3.2074830682018711E-2</v>
      </c>
      <c r="I122" s="98">
        <v>3.4494669884411869E-2</v>
      </c>
      <c r="J122" s="98">
        <v>4.4895528161135727E-2</v>
      </c>
      <c r="K122" s="98">
        <v>4.4522294713907326E-2</v>
      </c>
      <c r="L122" s="98">
        <v>3.2273185934659075E-2</v>
      </c>
      <c r="M122" s="98">
        <v>3.540686404615713E-2</v>
      </c>
      <c r="N122" s="98">
        <v>5.5981531111553066E-2</v>
      </c>
      <c r="O122" s="98">
        <v>2.9023818713261595E-2</v>
      </c>
      <c r="P122" s="98">
        <v>1.7974397343524975E-2</v>
      </c>
      <c r="Q122" s="98">
        <v>3.0223380936620362E-2</v>
      </c>
      <c r="R122" s="98">
        <v>2.0030966352067605E-2</v>
      </c>
      <c r="S122" s="98">
        <v>3.0398575857318057E-2</v>
      </c>
      <c r="T122" s="98">
        <v>2.5647605948193833E-2</v>
      </c>
      <c r="U122" s="98">
        <v>3.4514860961882873E-2</v>
      </c>
      <c r="V122" s="98">
        <v>2.9021543415228904E-2</v>
      </c>
      <c r="W122" s="98">
        <v>3.3698663766242767E-2</v>
      </c>
      <c r="DA122" s="63" t="s">
        <v>1841</v>
      </c>
    </row>
    <row r="123" spans="1:105" ht="12" customHeight="1" x14ac:dyDescent="0.25">
      <c r="A123" s="121" t="s">
        <v>55</v>
      </c>
      <c r="B123" s="122">
        <v>0.36928170080782963</v>
      </c>
      <c r="C123" s="122">
        <v>0.35794758109869246</v>
      </c>
      <c r="D123" s="122">
        <v>0.3548072950341763</v>
      </c>
      <c r="E123" s="122">
        <v>0.30517708123827147</v>
      </c>
      <c r="F123" s="122">
        <v>0.30320485726569185</v>
      </c>
      <c r="G123" s="122">
        <v>0.27254265234970093</v>
      </c>
      <c r="H123" s="122">
        <v>0.28186470487227994</v>
      </c>
      <c r="I123" s="122">
        <v>0.27505614300688891</v>
      </c>
      <c r="J123" s="122">
        <v>0.25502091909704855</v>
      </c>
      <c r="K123" s="122">
        <v>0.24526899487028045</v>
      </c>
      <c r="L123" s="122">
        <v>0.15574505036422334</v>
      </c>
      <c r="M123" s="122">
        <v>0.17439968376800513</v>
      </c>
      <c r="N123" s="122">
        <v>0.17225729272367743</v>
      </c>
      <c r="O123" s="122">
        <v>0.15528797705139738</v>
      </c>
      <c r="P123" s="122">
        <v>6.9975296774374099E-2</v>
      </c>
      <c r="Q123" s="122">
        <v>9.6608762143471888E-2</v>
      </c>
      <c r="R123" s="122">
        <v>9.9573328732595681E-2</v>
      </c>
      <c r="S123" s="122">
        <v>0.10147835173429585</v>
      </c>
      <c r="T123" s="122">
        <v>0.10867110403814453</v>
      </c>
      <c r="U123" s="122">
        <v>0.10536017191999544</v>
      </c>
      <c r="V123" s="122">
        <v>9.9013354014325372E-2</v>
      </c>
      <c r="W123" s="122">
        <v>8.9922885728862409E-2</v>
      </c>
      <c r="DA123" s="130" t="s">
        <v>1842</v>
      </c>
    </row>
    <row r="124" spans="1:105" ht="12" customHeight="1" x14ac:dyDescent="0.25">
      <c r="A124" s="97" t="s">
        <v>130</v>
      </c>
      <c r="B124" s="98">
        <v>0.20257742097228251</v>
      </c>
      <c r="C124" s="98">
        <v>0.20139653933264548</v>
      </c>
      <c r="D124" s="98">
        <v>0.21096891802472753</v>
      </c>
      <c r="E124" s="98">
        <v>0.19133234161251389</v>
      </c>
      <c r="F124" s="98">
        <v>0.19643359725822507</v>
      </c>
      <c r="G124" s="98">
        <v>0.1807794297656731</v>
      </c>
      <c r="H124" s="98">
        <v>0.19357127385312584</v>
      </c>
      <c r="I124" s="98">
        <v>0.19623968763855287</v>
      </c>
      <c r="J124" s="98">
        <v>0.18967895976764307</v>
      </c>
      <c r="K124" s="98">
        <v>0.18769792374862154</v>
      </c>
      <c r="L124" s="98">
        <v>0.10371831652993763</v>
      </c>
      <c r="M124" s="98">
        <v>0.12053320721693796</v>
      </c>
      <c r="N124" s="98">
        <v>0.12596307866577189</v>
      </c>
      <c r="O124" s="98">
        <v>0.11717482295750627</v>
      </c>
      <c r="P124" s="98">
        <v>4.6435941136499126E-2</v>
      </c>
      <c r="Q124" s="98">
        <v>7.6017658192432891E-2</v>
      </c>
      <c r="R124" s="98">
        <v>7.8573808422364388E-2</v>
      </c>
      <c r="S124" s="98">
        <v>7.8660745727250195E-2</v>
      </c>
      <c r="T124" s="98">
        <v>8.9219350784330922E-2</v>
      </c>
      <c r="U124" s="98">
        <v>8.8518380999627E-2</v>
      </c>
      <c r="V124" s="98">
        <v>8.2529305825931223E-2</v>
      </c>
      <c r="W124" s="98">
        <v>7.9404421207846826E-2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9.9062428277049859E-5</v>
      </c>
      <c r="G125" s="98">
        <v>9.2379690054684337E-5</v>
      </c>
      <c r="H125" s="98">
        <v>9.8315230799524616E-5</v>
      </c>
      <c r="I125" s="98">
        <v>1.9775805155994075E-4</v>
      </c>
      <c r="J125" s="98">
        <v>1.9621769462970567E-4</v>
      </c>
      <c r="K125" s="98">
        <v>2.1581541388217433E-4</v>
      </c>
      <c r="L125" s="98">
        <v>1.5449250535215896E-4</v>
      </c>
      <c r="M125" s="98">
        <v>1.9832524112291597E-4</v>
      </c>
      <c r="N125" s="98">
        <v>2.367097700408468E-4</v>
      </c>
      <c r="O125" s="98">
        <v>2.5558552500009577E-4</v>
      </c>
      <c r="P125" s="98">
        <v>9.8828243900832565E-5</v>
      </c>
      <c r="Q125" s="98">
        <v>1.9898832878497146E-4</v>
      </c>
      <c r="R125" s="98">
        <v>2.9001808797978195E-4</v>
      </c>
      <c r="S125" s="98">
        <v>2.8968215320160313E-4</v>
      </c>
      <c r="T125" s="98">
        <v>3.1568039893963657E-4</v>
      </c>
      <c r="U125" s="98">
        <v>3.0543830644516313E-4</v>
      </c>
      <c r="V125" s="98">
        <v>3.0620089611308008E-4</v>
      </c>
      <c r="W125" s="98">
        <v>3.5316814342260209E-4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1.9158221620282698E-5</v>
      </c>
      <c r="G126" s="101">
        <v>1.5218677732055849E-5</v>
      </c>
      <c r="H126" s="101">
        <v>1.6425032970883303E-5</v>
      </c>
      <c r="I126" s="101">
        <v>3.3283977060985639E-5</v>
      </c>
      <c r="J126" s="101">
        <v>4.164704541468055E-5</v>
      </c>
      <c r="K126" s="101">
        <v>3.4754332630697115E-5</v>
      </c>
      <c r="L126" s="101">
        <v>1.5197718076185034E-6</v>
      </c>
      <c r="M126" s="101">
        <v>2.6796233464581379E-5</v>
      </c>
      <c r="N126" s="101">
        <v>2.3259789022399252E-6</v>
      </c>
      <c r="O126" s="101">
        <v>1.1960100703307892E-6</v>
      </c>
      <c r="P126" s="101">
        <v>5.7278621876603227E-7</v>
      </c>
      <c r="Q126" s="101">
        <v>9.5174618706932707E-7</v>
      </c>
      <c r="R126" s="101">
        <v>4.4049056839761025E-5</v>
      </c>
      <c r="S126" s="101">
        <v>4.6043382476671068E-5</v>
      </c>
      <c r="T126" s="101">
        <v>3.2235097680639082E-5</v>
      </c>
      <c r="U126" s="101">
        <v>1.8610547745441069E-5</v>
      </c>
      <c r="V126" s="101">
        <v>1.8559562361743577E-6</v>
      </c>
      <c r="W126" s="101">
        <v>5.8783636758449941E-6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7.9904206656767165E-5</v>
      </c>
      <c r="G127" s="104">
        <v>7.7161012322628488E-5</v>
      </c>
      <c r="H127" s="104">
        <v>8.1890197828641317E-5</v>
      </c>
      <c r="I127" s="104">
        <v>1.6447407449895511E-4</v>
      </c>
      <c r="J127" s="104">
        <v>1.5457064921502512E-4</v>
      </c>
      <c r="K127" s="104">
        <v>1.8106108125147722E-4</v>
      </c>
      <c r="L127" s="104">
        <v>1.5297273354454046E-4</v>
      </c>
      <c r="M127" s="104">
        <v>1.715290076583346E-4</v>
      </c>
      <c r="N127" s="104">
        <v>2.3438379113860686E-4</v>
      </c>
      <c r="O127" s="104">
        <v>2.54389514929765E-4</v>
      </c>
      <c r="P127" s="104">
        <v>9.8255457682066535E-5</v>
      </c>
      <c r="Q127" s="104">
        <v>1.9803658259790212E-4</v>
      </c>
      <c r="R127" s="104">
        <v>2.4596903114002092E-4</v>
      </c>
      <c r="S127" s="104">
        <v>2.4363877072493208E-4</v>
      </c>
      <c r="T127" s="104">
        <v>2.8344530125899747E-4</v>
      </c>
      <c r="U127" s="104">
        <v>2.8682775869972205E-4</v>
      </c>
      <c r="V127" s="104">
        <v>3.043449398769057E-4</v>
      </c>
      <c r="W127" s="104">
        <v>3.472897797467571E-4</v>
      </c>
      <c r="DA127" s="132" t="s">
        <v>1846</v>
      </c>
    </row>
    <row r="128" spans="1:105" ht="12" customHeight="1" x14ac:dyDescent="0.25">
      <c r="A128" s="106" t="s">
        <v>122</v>
      </c>
      <c r="B128" s="101">
        <v>0.16373837547037479</v>
      </c>
      <c r="C128" s="101">
        <v>0.15354620573782099</v>
      </c>
      <c r="D128" s="101">
        <v>0.140994959157485</v>
      </c>
      <c r="E128" s="101">
        <v>0.11155322922591715</v>
      </c>
      <c r="F128" s="101">
        <v>0.10425183874310612</v>
      </c>
      <c r="G128" s="101">
        <v>8.8430372292763265E-2</v>
      </c>
      <c r="H128" s="101">
        <v>8.376659934119797E-2</v>
      </c>
      <c r="I128" s="101">
        <v>7.3421886626895888E-2</v>
      </c>
      <c r="J128" s="101">
        <v>6.0292343874121718E-2</v>
      </c>
      <c r="K128" s="101">
        <v>5.2918261567009149E-2</v>
      </c>
      <c r="L128" s="101">
        <v>4.7561647967556867E-2</v>
      </c>
      <c r="M128" s="101">
        <v>4.9239676856318533E-2</v>
      </c>
      <c r="N128" s="101">
        <v>4.0727366542261813E-2</v>
      </c>
      <c r="O128" s="101">
        <v>3.2184097692593082E-2</v>
      </c>
      <c r="P128" s="101">
        <v>1.907552048405789E-2</v>
      </c>
      <c r="Q128" s="101">
        <v>1.6256149006968E-2</v>
      </c>
      <c r="R128" s="101">
        <v>1.6427380740504594E-2</v>
      </c>
      <c r="S128" s="101">
        <v>1.6795191321223008E-2</v>
      </c>
      <c r="T128" s="101">
        <v>1.4223165436417788E-2</v>
      </c>
      <c r="U128" s="101">
        <v>1.1699624111677537E-2</v>
      </c>
      <c r="V128" s="101">
        <v>1.0626511424262859E-2</v>
      </c>
      <c r="W128" s="101">
        <v>6.6600302663965558E-3</v>
      </c>
      <c r="DA128" s="131" t="s">
        <v>1847</v>
      </c>
    </row>
    <row r="129" spans="1:105" ht="12" customHeight="1" x14ac:dyDescent="0.25">
      <c r="A129" s="107" t="s">
        <v>121</v>
      </c>
      <c r="B129" s="104">
        <v>2.9659043651723105E-3</v>
      </c>
      <c r="C129" s="104">
        <v>3.0048360282259939E-3</v>
      </c>
      <c r="D129" s="104">
        <v>2.8434178519637491E-3</v>
      </c>
      <c r="E129" s="104">
        <v>2.2915103998404499E-3</v>
      </c>
      <c r="F129" s="104">
        <v>2.4203588360835753E-3</v>
      </c>
      <c r="G129" s="104">
        <v>3.2404706012098819E-3</v>
      </c>
      <c r="H129" s="104">
        <v>4.4285164471565847E-3</v>
      </c>
      <c r="I129" s="104">
        <v>5.1968106898802151E-3</v>
      </c>
      <c r="J129" s="104">
        <v>4.8533977606540091E-3</v>
      </c>
      <c r="K129" s="104">
        <v>4.4369941407675596E-3</v>
      </c>
      <c r="L129" s="104">
        <v>4.3105933613767104E-3</v>
      </c>
      <c r="M129" s="104">
        <v>4.428474453625722E-3</v>
      </c>
      <c r="N129" s="104">
        <v>5.3301377456028975E-3</v>
      </c>
      <c r="O129" s="104">
        <v>5.6734708762979395E-3</v>
      </c>
      <c r="P129" s="104">
        <v>4.3650069099162442E-3</v>
      </c>
      <c r="Q129" s="104">
        <v>4.1359666152860422E-3</v>
      </c>
      <c r="R129" s="104">
        <v>4.2821214817469148E-3</v>
      </c>
      <c r="S129" s="104">
        <v>5.7327325326210505E-3</v>
      </c>
      <c r="T129" s="104">
        <v>4.91290741845619E-3</v>
      </c>
      <c r="U129" s="104">
        <v>4.8367285022457426E-3</v>
      </c>
      <c r="V129" s="104">
        <v>5.5513358680182069E-3</v>
      </c>
      <c r="W129" s="104">
        <v>3.5052661111964183E-3</v>
      </c>
      <c r="DA129" s="132" t="s">
        <v>1848</v>
      </c>
    </row>
    <row r="130" spans="1:105" ht="12" customHeight="1" x14ac:dyDescent="0.25">
      <c r="A130" s="108" t="s">
        <v>53</v>
      </c>
      <c r="B130" s="98">
        <v>5.344088922333317E-4</v>
      </c>
      <c r="C130" s="98">
        <v>4.6970486763418112E-4</v>
      </c>
      <c r="D130" s="98">
        <v>5.2314168303611646E-4</v>
      </c>
      <c r="E130" s="98">
        <v>3.5279430287126634E-4</v>
      </c>
      <c r="F130" s="98">
        <v>4.6669836303237308E-4</v>
      </c>
      <c r="G130" s="98">
        <v>5.3266679957717639E-4</v>
      </c>
      <c r="H130" s="98">
        <v>7.3956041079921995E-4</v>
      </c>
      <c r="I130" s="98">
        <v>8.7365041359201449E-4</v>
      </c>
      <c r="J130" s="98">
        <v>1.0321189896823609E-3</v>
      </c>
      <c r="K130" s="98">
        <v>7.9155038419561794E-4</v>
      </c>
      <c r="L130" s="98">
        <v>7.1036498969723834E-4</v>
      </c>
      <c r="M130" s="98">
        <v>8.6300290216463084E-4</v>
      </c>
      <c r="N130" s="98">
        <v>8.0045743680445662E-4</v>
      </c>
      <c r="O130" s="98">
        <v>8.3853355350960689E-4</v>
      </c>
      <c r="P130" s="98">
        <v>9.8043948847499618E-4</v>
      </c>
      <c r="Q130" s="98">
        <v>6.6589909005389291E-4</v>
      </c>
      <c r="R130" s="98">
        <v>6.6381050786829617E-4</v>
      </c>
      <c r="S130" s="98">
        <v>9.5264311638332711E-4</v>
      </c>
      <c r="T130" s="98">
        <v>7.3710363608747633E-4</v>
      </c>
      <c r="U130" s="98">
        <v>8.2895367619560158E-4</v>
      </c>
      <c r="V130" s="98">
        <v>8.7944614758713911E-4</v>
      </c>
      <c r="W130" s="98">
        <v>6.9203853796256324E-4</v>
      </c>
      <c r="DA130" s="63" t="s">
        <v>1849</v>
      </c>
    </row>
    <row r="131" spans="1:105" ht="12" customHeight="1" x14ac:dyDescent="0.25">
      <c r="A131" s="108" t="s">
        <v>52</v>
      </c>
      <c r="B131" s="98">
        <v>2.4314954729389789E-3</v>
      </c>
      <c r="C131" s="98">
        <v>2.5351311605918128E-3</v>
      </c>
      <c r="D131" s="98">
        <v>2.3202761689276328E-3</v>
      </c>
      <c r="E131" s="98">
        <v>1.9387160969691834E-3</v>
      </c>
      <c r="F131" s="98">
        <v>1.9536604730512022E-3</v>
      </c>
      <c r="G131" s="98">
        <v>2.7078038016327055E-3</v>
      </c>
      <c r="H131" s="98">
        <v>3.6889560363573652E-3</v>
      </c>
      <c r="I131" s="98">
        <v>4.323160276288201E-3</v>
      </c>
      <c r="J131" s="98">
        <v>3.8212787709716485E-3</v>
      </c>
      <c r="K131" s="98">
        <v>3.6454437565719418E-3</v>
      </c>
      <c r="L131" s="98">
        <v>3.6002283716794724E-3</v>
      </c>
      <c r="M131" s="98">
        <v>3.5654715514610909E-3</v>
      </c>
      <c r="N131" s="98">
        <v>4.5296803087984411E-3</v>
      </c>
      <c r="O131" s="98">
        <v>4.8349373227883326E-3</v>
      </c>
      <c r="P131" s="98">
        <v>3.3845674214412476E-3</v>
      </c>
      <c r="Q131" s="98">
        <v>3.4700675252321497E-3</v>
      </c>
      <c r="R131" s="98">
        <v>3.6183109738786184E-3</v>
      </c>
      <c r="S131" s="98">
        <v>4.7800894162377235E-3</v>
      </c>
      <c r="T131" s="98">
        <v>4.1758037823687137E-3</v>
      </c>
      <c r="U131" s="98">
        <v>4.007774826050141E-3</v>
      </c>
      <c r="V131" s="98">
        <v>4.6718897204310675E-3</v>
      </c>
      <c r="W131" s="98">
        <v>2.8132275732338551E-3</v>
      </c>
      <c r="DA131" s="63" t="s">
        <v>1850</v>
      </c>
    </row>
    <row r="132" spans="1:105" ht="12" customHeight="1" x14ac:dyDescent="0.25">
      <c r="A132" s="121" t="s">
        <v>54</v>
      </c>
      <c r="B132" s="122">
        <v>0.19278672160650262</v>
      </c>
      <c r="C132" s="122">
        <v>0.19301803416827665</v>
      </c>
      <c r="D132" s="122">
        <v>0.18655690201287434</v>
      </c>
      <c r="E132" s="122">
        <v>0.16307889013362303</v>
      </c>
      <c r="F132" s="122">
        <v>0.17806900886292443</v>
      </c>
      <c r="G132" s="122">
        <v>0.1458554465491437</v>
      </c>
      <c r="H132" s="122">
        <v>0.15063075911631238</v>
      </c>
      <c r="I132" s="122">
        <v>0.13688269114527965</v>
      </c>
      <c r="J132" s="122">
        <v>0.11853637390069247</v>
      </c>
      <c r="K132" s="122">
        <v>0.10519702412576336</v>
      </c>
      <c r="L132" s="122">
        <v>8.0258043450196229E-2</v>
      </c>
      <c r="M132" s="122">
        <v>7.3191935635896849E-2</v>
      </c>
      <c r="N132" s="122">
        <v>5.7473076298641519E-2</v>
      </c>
      <c r="O132" s="122">
        <v>5.5291690482019068E-2</v>
      </c>
      <c r="P132" s="122">
        <v>3.8506776835814764E-2</v>
      </c>
      <c r="Q132" s="122">
        <v>3.8267785779317859E-2</v>
      </c>
      <c r="R132" s="122">
        <v>3.8842106232567938E-2</v>
      </c>
      <c r="S132" s="122">
        <v>4.5276625392855693E-2</v>
      </c>
      <c r="T132" s="122">
        <v>4.5573676583684809E-2</v>
      </c>
      <c r="U132" s="122">
        <v>4.5055175650886528E-2</v>
      </c>
      <c r="V132" s="122">
        <v>4.6693538454624622E-2</v>
      </c>
      <c r="W132" s="122">
        <v>4.4096863637716428E-2</v>
      </c>
      <c r="DA132" s="130" t="s">
        <v>1851</v>
      </c>
    </row>
    <row r="133" spans="1:105" ht="12" customHeight="1" x14ac:dyDescent="0.25">
      <c r="A133" s="97" t="s">
        <v>50</v>
      </c>
      <c r="B133" s="98">
        <v>7.9046378077872417E-2</v>
      </c>
      <c r="C133" s="98">
        <v>7.3790841467367779E-2</v>
      </c>
      <c r="D133" s="98">
        <v>7.0652411599105541E-2</v>
      </c>
      <c r="E133" s="98">
        <v>6.510186658773659E-2</v>
      </c>
      <c r="F133" s="98">
        <v>6.6851881100929308E-2</v>
      </c>
      <c r="G133" s="98">
        <v>5.7156107620216424E-2</v>
      </c>
      <c r="H133" s="98">
        <v>5.0973748433999752E-2</v>
      </c>
      <c r="I133" s="98">
        <v>4.4010791160472497E-2</v>
      </c>
      <c r="J133" s="98">
        <v>4.2287773435254659E-2</v>
      </c>
      <c r="K133" s="98">
        <v>3.649746340839502E-2</v>
      </c>
      <c r="L133" s="98">
        <v>2.8429927555226258E-2</v>
      </c>
      <c r="M133" s="98">
        <v>2.6217537305766161E-2</v>
      </c>
      <c r="N133" s="98">
        <v>2.1138816472123019E-2</v>
      </c>
      <c r="O133" s="98">
        <v>1.9273836754578822E-2</v>
      </c>
      <c r="P133" s="98">
        <v>1.5597631450872474E-2</v>
      </c>
      <c r="Q133" s="98">
        <v>1.4044146027920663E-2</v>
      </c>
      <c r="R133" s="98">
        <v>1.4191877288746471E-2</v>
      </c>
      <c r="S133" s="98">
        <v>1.4829467309819187E-2</v>
      </c>
      <c r="T133" s="98">
        <v>1.5200338656189654E-2</v>
      </c>
      <c r="U133" s="98">
        <v>1.4621159981339065E-2</v>
      </c>
      <c r="V133" s="98">
        <v>1.4581331835094118E-2</v>
      </c>
      <c r="W133" s="98">
        <v>1.3771699426167154E-2</v>
      </c>
      <c r="DA133" s="63" t="s">
        <v>1852</v>
      </c>
    </row>
    <row r="134" spans="1:105" ht="12" customHeight="1" x14ac:dyDescent="0.25">
      <c r="A134" s="109" t="s">
        <v>120</v>
      </c>
      <c r="B134" s="33">
        <v>0.1137403435286302</v>
      </c>
      <c r="C134" s="33">
        <v>0.11922719270090887</v>
      </c>
      <c r="D134" s="33">
        <v>0.1159044904137688</v>
      </c>
      <c r="E134" s="33">
        <v>9.797702354588643E-2</v>
      </c>
      <c r="F134" s="33">
        <v>0.11121712776199512</v>
      </c>
      <c r="G134" s="33">
        <v>8.8699338928927271E-2</v>
      </c>
      <c r="H134" s="33">
        <v>9.9657010682312627E-2</v>
      </c>
      <c r="I134" s="33">
        <v>9.2871899984807146E-2</v>
      </c>
      <c r="J134" s="33">
        <v>7.6248600465437813E-2</v>
      </c>
      <c r="K134" s="33">
        <v>6.8699560717368338E-2</v>
      </c>
      <c r="L134" s="33">
        <v>5.1828115894969967E-2</v>
      </c>
      <c r="M134" s="33">
        <v>4.697439833013068E-2</v>
      </c>
      <c r="N134" s="33">
        <v>3.63342598265185E-2</v>
      </c>
      <c r="O134" s="33">
        <v>3.6017853727440249E-2</v>
      </c>
      <c r="P134" s="33">
        <v>2.2909145384942292E-2</v>
      </c>
      <c r="Q134" s="33">
        <v>2.4223639751397196E-2</v>
      </c>
      <c r="R134" s="33">
        <v>2.4650228943821465E-2</v>
      </c>
      <c r="S134" s="33">
        <v>3.0447158083036503E-2</v>
      </c>
      <c r="T134" s="33">
        <v>3.0373337927495157E-2</v>
      </c>
      <c r="U134" s="33">
        <v>3.0434015669547461E-2</v>
      </c>
      <c r="V134" s="33">
        <v>3.2112206619530508E-2</v>
      </c>
      <c r="W134" s="33">
        <v>3.0325164211549276E-2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0.70993332802481901</v>
      </c>
      <c r="C136" s="119">
        <f t="shared" si="26"/>
        <v>0.71497159130711863</v>
      </c>
      <c r="D136" s="119">
        <f t="shared" si="26"/>
        <v>0.7171041096927161</v>
      </c>
      <c r="E136" s="119">
        <f t="shared" si="26"/>
        <v>0.72866389924896113</v>
      </c>
      <c r="F136" s="119">
        <f t="shared" si="26"/>
        <v>0.72408480193169866</v>
      </c>
      <c r="G136" s="119">
        <f t="shared" si="26"/>
        <v>0.72948690730723342</v>
      </c>
      <c r="H136" s="119">
        <f t="shared" si="26"/>
        <v>0.73938774337577462</v>
      </c>
      <c r="I136" s="119">
        <f t="shared" si="26"/>
        <v>0.74748047701806974</v>
      </c>
      <c r="J136" s="119">
        <f t="shared" si="26"/>
        <v>0.75582777915474508</v>
      </c>
      <c r="K136" s="119">
        <f t="shared" si="26"/>
        <v>0.7609070334000646</v>
      </c>
      <c r="L136" s="119">
        <f t="shared" si="26"/>
        <v>0.76657835153274556</v>
      </c>
      <c r="M136" s="119">
        <f t="shared" si="26"/>
        <v>0.77499404997779864</v>
      </c>
      <c r="N136" s="119">
        <f t="shared" si="26"/>
        <v>0.79756024692494498</v>
      </c>
      <c r="O136" s="119">
        <f t="shared" si="26"/>
        <v>0.80202949579841731</v>
      </c>
      <c r="P136" s="119">
        <f t="shared" si="26"/>
        <v>0.80796161028243785</v>
      </c>
      <c r="Q136" s="119">
        <f t="shared" si="26"/>
        <v>0.81418679262918248</v>
      </c>
      <c r="R136" s="119">
        <f t="shared" ref="R136:V136" si="27">IF(R117=0,"",R117/R98)</f>
        <v>0.80983846278655081</v>
      </c>
      <c r="S136" s="119">
        <f t="shared" si="27"/>
        <v>0.82435143520743059</v>
      </c>
      <c r="T136" s="119">
        <f t="shared" si="27"/>
        <v>0.8254795623701372</v>
      </c>
      <c r="U136" s="119">
        <f t="shared" si="27"/>
        <v>0.83966580801400981</v>
      </c>
      <c r="V136" s="119">
        <f t="shared" si="27"/>
        <v>0.84519931682808047</v>
      </c>
      <c r="W136" s="119">
        <f t="shared" ref="W136" si="28">IF(W117=0,"",W117/W98)</f>
        <v>0.85768993912311853</v>
      </c>
      <c r="DA136" s="129" t="s">
        <v>2004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0.71617784120795258</v>
      </c>
      <c r="C137" s="124">
        <f t="shared" si="29"/>
        <v>0.71903222100331698</v>
      </c>
      <c r="D137" s="124">
        <f t="shared" si="29"/>
        <v>0.72096093832113162</v>
      </c>
      <c r="E137" s="124">
        <f t="shared" si="29"/>
        <v>0.72208229496047671</v>
      </c>
      <c r="F137" s="124">
        <f t="shared" si="29"/>
        <v>0.72506601200714671</v>
      </c>
      <c r="G137" s="124">
        <f t="shared" si="29"/>
        <v>0.72886237850332924</v>
      </c>
      <c r="H137" s="124">
        <f t="shared" si="29"/>
        <v>0.73555508766378774</v>
      </c>
      <c r="I137" s="124">
        <f t="shared" si="29"/>
        <v>0.74244226348248565</v>
      </c>
      <c r="J137" s="124">
        <f t="shared" si="29"/>
        <v>0.7475526958198635</v>
      </c>
      <c r="K137" s="124">
        <f t="shared" si="29"/>
        <v>0.75207737435165012</v>
      </c>
      <c r="L137" s="124">
        <f t="shared" si="29"/>
        <v>0.75719031576866158</v>
      </c>
      <c r="M137" s="124">
        <f t="shared" si="29"/>
        <v>0.76456133409484883</v>
      </c>
      <c r="N137" s="124">
        <f t="shared" si="29"/>
        <v>0.77885022840787033</v>
      </c>
      <c r="O137" s="124">
        <f t="shared" si="29"/>
        <v>0.79419879441921204</v>
      </c>
      <c r="P137" s="124">
        <f t="shared" si="29"/>
        <v>0.79525397280389087</v>
      </c>
      <c r="Q137" s="124">
        <f t="shared" si="29"/>
        <v>0.79549394978099763</v>
      </c>
      <c r="R137" s="124">
        <f t="shared" ref="R137:V137" si="30">IF(R118=0,"",R118/R99)</f>
        <v>0.79952533789074598</v>
      </c>
      <c r="S137" s="124">
        <f t="shared" si="30"/>
        <v>0.80630390716385913</v>
      </c>
      <c r="T137" s="124">
        <f t="shared" si="30"/>
        <v>0.81228511629075906</v>
      </c>
      <c r="U137" s="124">
        <f t="shared" si="30"/>
        <v>0.81878698726105026</v>
      </c>
      <c r="V137" s="124">
        <f t="shared" si="30"/>
        <v>0.82662635035154619</v>
      </c>
      <c r="W137" s="124">
        <f t="shared" ref="W137" si="31">IF(W118=0,"",W118/W99)</f>
        <v>0.83376427224551564</v>
      </c>
      <c r="DA137" s="130" t="s">
        <v>2005</v>
      </c>
    </row>
    <row r="138" spans="1:105" ht="12" customHeight="1" x14ac:dyDescent="0.25">
      <c r="A138" s="97" t="s">
        <v>202</v>
      </c>
      <c r="B138" s="111">
        <f t="shared" ref="B138:Q138" si="32">IF(B119=0,"",B119/B100)</f>
        <v>0.71513032661857001</v>
      </c>
      <c r="C138" s="111">
        <f t="shared" si="32"/>
        <v>0.71801919083615307</v>
      </c>
      <c r="D138" s="111">
        <f t="shared" si="32"/>
        <v>0.71996452490030993</v>
      </c>
      <c r="E138" s="111">
        <f t="shared" si="32"/>
        <v>0.7211847802451149</v>
      </c>
      <c r="F138" s="111">
        <f t="shared" si="32"/>
        <v>0.72412313438016063</v>
      </c>
      <c r="G138" s="111">
        <f t="shared" si="32"/>
        <v>0.72794075517673462</v>
      </c>
      <c r="H138" s="111">
        <f t="shared" si="32"/>
        <v>0.73467568277128803</v>
      </c>
      <c r="I138" s="111">
        <f t="shared" si="32"/>
        <v>0.74160074640614304</v>
      </c>
      <c r="J138" s="111">
        <f t="shared" si="32"/>
        <v>0.74675960012020048</v>
      </c>
      <c r="K138" s="111">
        <f t="shared" si="32"/>
        <v>0.75130450622835576</v>
      </c>
      <c r="L138" s="111">
        <f t="shared" si="32"/>
        <v>0.75640813481198321</v>
      </c>
      <c r="M138" s="111">
        <f t="shared" si="32"/>
        <v>0.76379961363317472</v>
      </c>
      <c r="N138" s="111">
        <f t="shared" si="32"/>
        <v>0.77816628205638672</v>
      </c>
      <c r="O138" s="111">
        <f t="shared" si="32"/>
        <v>0.79350838183951911</v>
      </c>
      <c r="P138" s="111">
        <f t="shared" si="32"/>
        <v>0.79455080963110947</v>
      </c>
      <c r="Q138" s="111">
        <f t="shared" si="32"/>
        <v>0.79485706523554656</v>
      </c>
      <c r="R138" s="111">
        <f t="shared" ref="R138:V138" si="33">IF(R119=0,"",R119/R100)</f>
        <v>0.79890032002500333</v>
      </c>
      <c r="S138" s="111">
        <f t="shared" si="33"/>
        <v>0.80570020791056962</v>
      </c>
      <c r="T138" s="111">
        <f t="shared" si="33"/>
        <v>0.81170243924368823</v>
      </c>
      <c r="U138" s="111">
        <f t="shared" si="33"/>
        <v>0.81821692355667819</v>
      </c>
      <c r="V138" s="111">
        <f t="shared" si="33"/>
        <v>0.82607895344875892</v>
      </c>
      <c r="W138" s="111">
        <f t="shared" ref="W138" si="34">IF(W119=0,"",W119/W100)</f>
        <v>0.83325327744841571</v>
      </c>
      <c r="DA138" s="63" t="s">
        <v>2006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2007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1.7961149824261569</v>
      </c>
      <c r="C140" s="124">
        <f t="shared" si="38"/>
        <v>1.8902658084239599</v>
      </c>
      <c r="D140" s="124">
        <f t="shared" si="38"/>
        <v>2.0105407889095166</v>
      </c>
      <c r="E140" s="124">
        <f t="shared" si="38"/>
        <v>2.1090680635893992</v>
      </c>
      <c r="F140" s="124">
        <f t="shared" si="38"/>
        <v>2.1872619218648413</v>
      </c>
      <c r="G140" s="124">
        <f t="shared" si="38"/>
        <v>2.3214887182531201</v>
      </c>
      <c r="H140" s="124">
        <f t="shared" si="38"/>
        <v>2.4661112006176311</v>
      </c>
      <c r="I140" s="124">
        <f t="shared" si="38"/>
        <v>2.5788934984757219</v>
      </c>
      <c r="J140" s="124">
        <f t="shared" si="38"/>
        <v>2.6413404412475385</v>
      </c>
      <c r="K140" s="124">
        <f t="shared" si="38"/>
        <v>2.7048670633840448</v>
      </c>
      <c r="L140" s="124">
        <f t="shared" si="38"/>
        <v>2.7609646392749654</v>
      </c>
      <c r="M140" s="124">
        <f t="shared" si="38"/>
        <v>2.8183199620403423</v>
      </c>
      <c r="N140" s="124">
        <f t="shared" si="38"/>
        <v>2.8833823921125989</v>
      </c>
      <c r="O140" s="124">
        <f t="shared" si="38"/>
        <v>3.0119266355221814</v>
      </c>
      <c r="P140" s="124">
        <f t="shared" si="38"/>
        <v>3.1063274989818481</v>
      </c>
      <c r="Q140" s="124">
        <f t="shared" si="38"/>
        <v>3.2093638796738926</v>
      </c>
      <c r="R140" s="124">
        <f t="shared" ref="R140:V140" si="39">IF(R121=0,"",R121/R102)</f>
        <v>3.3535472996683824</v>
      </c>
      <c r="S140" s="124">
        <f t="shared" si="39"/>
        <v>3.5067725416249127</v>
      </c>
      <c r="T140" s="124">
        <f t="shared" si="39"/>
        <v>3.6415743656313788</v>
      </c>
      <c r="U140" s="124">
        <f t="shared" si="39"/>
        <v>3.743602442650908</v>
      </c>
      <c r="V140" s="124">
        <f t="shared" si="39"/>
        <v>3.8469213692495936</v>
      </c>
      <c r="W140" s="124">
        <f t="shared" ref="W140" si="40">IF(W121=0,"",W121/W102)</f>
        <v>3.9258881833437815</v>
      </c>
      <c r="DA140" s="130" t="s">
        <v>2008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1.7961149824261569</v>
      </c>
      <c r="C141" s="111">
        <f t="shared" si="41"/>
        <v>1.8902658084239599</v>
      </c>
      <c r="D141" s="111">
        <f t="shared" si="41"/>
        <v>2.0105407889095166</v>
      </c>
      <c r="E141" s="111">
        <f t="shared" si="41"/>
        <v>2.1090680635893992</v>
      </c>
      <c r="F141" s="111">
        <f t="shared" si="41"/>
        <v>2.1872619218648413</v>
      </c>
      <c r="G141" s="111">
        <f t="shared" si="41"/>
        <v>2.3214887182531201</v>
      </c>
      <c r="H141" s="111">
        <f t="shared" si="41"/>
        <v>2.4661112006176311</v>
      </c>
      <c r="I141" s="111">
        <f t="shared" si="41"/>
        <v>2.5788934984757219</v>
      </c>
      <c r="J141" s="111">
        <f t="shared" si="41"/>
        <v>2.6413404412475385</v>
      </c>
      <c r="K141" s="111">
        <f t="shared" si="41"/>
        <v>2.7048670633840448</v>
      </c>
      <c r="L141" s="111">
        <f t="shared" si="41"/>
        <v>2.7609646392749654</v>
      </c>
      <c r="M141" s="111">
        <f t="shared" si="41"/>
        <v>2.8183199620403423</v>
      </c>
      <c r="N141" s="111">
        <f t="shared" si="41"/>
        <v>2.8833823921125989</v>
      </c>
      <c r="O141" s="111">
        <f t="shared" si="41"/>
        <v>3.0119266355221814</v>
      </c>
      <c r="P141" s="111">
        <f t="shared" si="41"/>
        <v>3.1063274989818481</v>
      </c>
      <c r="Q141" s="111">
        <f t="shared" si="41"/>
        <v>3.2093638796738926</v>
      </c>
      <c r="R141" s="111">
        <f t="shared" ref="R141:V141" si="42">IF(R122=0,"",R122/R103)</f>
        <v>3.3535472996683824</v>
      </c>
      <c r="S141" s="111">
        <f t="shared" si="42"/>
        <v>3.5067725416249127</v>
      </c>
      <c r="T141" s="111">
        <f t="shared" si="42"/>
        <v>3.6415743656313788</v>
      </c>
      <c r="U141" s="111">
        <f t="shared" si="42"/>
        <v>3.743602442650908</v>
      </c>
      <c r="V141" s="111">
        <f t="shared" si="42"/>
        <v>3.8469213692495936</v>
      </c>
      <c r="W141" s="111">
        <f t="shared" ref="W141" si="43">IF(W122=0,"",W122/W103)</f>
        <v>3.9258881833437815</v>
      </c>
      <c r="DA141" s="63" t="s">
        <v>2009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0.6744572384062274</v>
      </c>
      <c r="C142" s="124">
        <f t="shared" si="44"/>
        <v>0.67890870003415515</v>
      </c>
      <c r="D142" s="124">
        <f t="shared" si="44"/>
        <v>0.68457966689291827</v>
      </c>
      <c r="E142" s="124">
        <f t="shared" si="44"/>
        <v>0.69030958849122126</v>
      </c>
      <c r="F142" s="124">
        <f t="shared" si="44"/>
        <v>0.69636788391664306</v>
      </c>
      <c r="G142" s="124">
        <f t="shared" si="44"/>
        <v>0.70369749273933258</v>
      </c>
      <c r="H142" s="124">
        <f t="shared" si="44"/>
        <v>0.71349917019562847</v>
      </c>
      <c r="I142" s="124">
        <f t="shared" si="44"/>
        <v>0.72251378630663055</v>
      </c>
      <c r="J142" s="124">
        <f t="shared" si="44"/>
        <v>0.73117949347660238</v>
      </c>
      <c r="K142" s="124">
        <f t="shared" si="44"/>
        <v>0.73782832770439899</v>
      </c>
      <c r="L142" s="124">
        <f t="shared" si="44"/>
        <v>0.73502349625353236</v>
      </c>
      <c r="M142" s="124">
        <f t="shared" si="44"/>
        <v>0.74254216603017253</v>
      </c>
      <c r="N142" s="124">
        <f t="shared" si="44"/>
        <v>0.7598840821834173</v>
      </c>
      <c r="O142" s="124">
        <f t="shared" si="44"/>
        <v>0.77464316962332769</v>
      </c>
      <c r="P142" s="124">
        <f t="shared" si="44"/>
        <v>0.77143511245751362</v>
      </c>
      <c r="Q142" s="124">
        <f t="shared" si="44"/>
        <v>0.78569990497024234</v>
      </c>
      <c r="R142" s="124">
        <f t="shared" ref="R142:V142" si="45">IF(R123=0,"",R123/R104)</f>
        <v>0.7886232721122497</v>
      </c>
      <c r="S142" s="124">
        <f t="shared" si="45"/>
        <v>0.79424105889966756</v>
      </c>
      <c r="T142" s="124">
        <f t="shared" si="45"/>
        <v>0.80225681549929506</v>
      </c>
      <c r="U142" s="124">
        <f t="shared" si="45"/>
        <v>0.8106071418240921</v>
      </c>
      <c r="V142" s="124">
        <f t="shared" si="45"/>
        <v>0.81947332247966154</v>
      </c>
      <c r="W142" s="124">
        <f t="shared" ref="W142" si="46">IF(W123=0,"",W123/W104)</f>
        <v>0.82602702672752093</v>
      </c>
      <c r="DA142" s="130" t="s">
        <v>2010</v>
      </c>
    </row>
    <row r="143" spans="1:105" ht="12" customHeight="1" x14ac:dyDescent="0.25">
      <c r="A143" s="97" t="s">
        <v>130</v>
      </c>
      <c r="B143" s="111">
        <f t="shared" ref="B143:Q143" si="47">IF(B124=0,"",B124/B105)</f>
        <v>0.71188354341427307</v>
      </c>
      <c r="C143" s="111">
        <f t="shared" si="47"/>
        <v>0.71556378217125016</v>
      </c>
      <c r="D143" s="111">
        <f t="shared" si="47"/>
        <v>0.7202072052747307</v>
      </c>
      <c r="E143" s="111">
        <f t="shared" si="47"/>
        <v>0.72422339453055395</v>
      </c>
      <c r="F143" s="111">
        <f t="shared" si="47"/>
        <v>0.72829556821349051</v>
      </c>
      <c r="G143" s="111">
        <f t="shared" si="47"/>
        <v>0.73279389898877023</v>
      </c>
      <c r="H143" s="111">
        <f t="shared" si="47"/>
        <v>0.73860859155222136</v>
      </c>
      <c r="I143" s="111">
        <f t="shared" si="47"/>
        <v>0.74533629303376447</v>
      </c>
      <c r="J143" s="111">
        <f t="shared" si="47"/>
        <v>0.75359395295291842</v>
      </c>
      <c r="K143" s="111">
        <f t="shared" si="47"/>
        <v>0.75961813734346106</v>
      </c>
      <c r="L143" s="111">
        <f t="shared" si="47"/>
        <v>0.76849120413620409</v>
      </c>
      <c r="M143" s="111">
        <f t="shared" si="47"/>
        <v>0.77547051520914434</v>
      </c>
      <c r="N143" s="111">
        <f t="shared" si="47"/>
        <v>0.78917653284781697</v>
      </c>
      <c r="O143" s="111">
        <f t="shared" si="47"/>
        <v>0.80115671866442861</v>
      </c>
      <c r="P143" s="111">
        <f t="shared" si="47"/>
        <v>0.80456183014714733</v>
      </c>
      <c r="Q143" s="111">
        <f t="shared" si="47"/>
        <v>0.80508589941218434</v>
      </c>
      <c r="R143" s="111">
        <f t="shared" ref="R143:V143" si="48">IF(R124=0,"",R124/R105)</f>
        <v>0.80770278953901309</v>
      </c>
      <c r="S143" s="111">
        <f t="shared" si="48"/>
        <v>0.81118585307578972</v>
      </c>
      <c r="T143" s="111">
        <f t="shared" si="48"/>
        <v>0.81462010817870967</v>
      </c>
      <c r="U143" s="111">
        <f t="shared" si="48"/>
        <v>0.8180113346936867</v>
      </c>
      <c r="V143" s="111">
        <f t="shared" si="48"/>
        <v>0.82234309990084153</v>
      </c>
      <c r="W143" s="111">
        <f t="shared" ref="W143" si="49">IF(W124=0,"",W124/W105)</f>
        <v>0.82741516502000101</v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>
        <f t="shared" si="50"/>
        <v>0.94671708410630295</v>
      </c>
      <c r="G144" s="111">
        <f t="shared" si="50"/>
        <v>0.95425070006215473</v>
      </c>
      <c r="H144" s="111">
        <f t="shared" si="50"/>
        <v>0.95363511090740805</v>
      </c>
      <c r="I144" s="111">
        <f t="shared" si="50"/>
        <v>0.95499385194423048</v>
      </c>
      <c r="J144" s="111">
        <f t="shared" si="50"/>
        <v>0.94390251389479751</v>
      </c>
      <c r="K144" s="111">
        <f t="shared" si="50"/>
        <v>0.95685382310888278</v>
      </c>
      <c r="L144" s="111">
        <f t="shared" si="50"/>
        <v>0.9972530763917189</v>
      </c>
      <c r="M144" s="111">
        <f t="shared" si="50"/>
        <v>0.96354654553023023</v>
      </c>
      <c r="N144" s="111">
        <f t="shared" si="50"/>
        <v>0.99725611109735779</v>
      </c>
      <c r="O144" s="111">
        <f t="shared" si="50"/>
        <v>0.99874281546193611</v>
      </c>
      <c r="P144" s="111">
        <f t="shared" si="50"/>
        <v>0.99844338322743464</v>
      </c>
      <c r="Q144" s="111">
        <f t="shared" si="50"/>
        <v>0.99871506274363997</v>
      </c>
      <c r="R144" s="111">
        <f t="shared" ref="R144:V144" si="51">IF(R125=0,"",R125/R106)</f>
        <v>0.96641944571249572</v>
      </c>
      <c r="S144" s="111">
        <f t="shared" si="51"/>
        <v>0.96491315022489577</v>
      </c>
      <c r="T144" s="111">
        <f t="shared" si="51"/>
        <v>0.97717224676701664</v>
      </c>
      <c r="U144" s="111">
        <f t="shared" si="51"/>
        <v>0.98625216554928397</v>
      </c>
      <c r="V144" s="111">
        <f t="shared" si="51"/>
        <v>0.99874104275722186</v>
      </c>
      <c r="W144" s="111">
        <f t="shared" ref="W144" si="52">IF(W125=0,"",W125/W106)</f>
        <v>0.99672905173869508</v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>
        <f t="shared" si="53"/>
        <v>0.77458185765576804</v>
      </c>
      <c r="G145" s="112">
        <f t="shared" si="53"/>
        <v>0.77458185765576804</v>
      </c>
      <c r="H145" s="112">
        <f t="shared" si="53"/>
        <v>0.77458185765576792</v>
      </c>
      <c r="I145" s="112">
        <f t="shared" si="53"/>
        <v>0.78124519996641828</v>
      </c>
      <c r="J145" s="112">
        <f t="shared" si="53"/>
        <v>0.78124519996641828</v>
      </c>
      <c r="K145" s="112">
        <f t="shared" si="53"/>
        <v>0.7812451999664185</v>
      </c>
      <c r="L145" s="112">
        <f t="shared" si="53"/>
        <v>0.78124519996641839</v>
      </c>
      <c r="M145" s="112">
        <f t="shared" si="53"/>
        <v>0.78124519996641839</v>
      </c>
      <c r="N145" s="112">
        <f t="shared" si="53"/>
        <v>0.78124519996641839</v>
      </c>
      <c r="O145" s="112">
        <f t="shared" si="53"/>
        <v>0.78802417988668916</v>
      </c>
      <c r="P145" s="112">
        <f t="shared" si="53"/>
        <v>0.78802417988668916</v>
      </c>
      <c r="Q145" s="112">
        <f t="shared" si="53"/>
        <v>0.78802417988668916</v>
      </c>
      <c r="R145" s="112">
        <f t="shared" ref="R145:V145" si="54">IF(R126=0,"",R126/R107)</f>
        <v>0.81381790523752662</v>
      </c>
      <c r="S145" s="112">
        <f t="shared" si="54"/>
        <v>0.81381790523752673</v>
      </c>
      <c r="T145" s="112">
        <f t="shared" si="54"/>
        <v>0.81381790523752673</v>
      </c>
      <c r="U145" s="112">
        <f t="shared" si="54"/>
        <v>0.81381790523752673</v>
      </c>
      <c r="V145" s="112">
        <f t="shared" si="54"/>
        <v>0.82783640245558743</v>
      </c>
      <c r="W145" s="112">
        <f t="shared" ref="W145" si="55">IF(W126=0,"",W126/W107)</f>
        <v>0.83530934107216459</v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2014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0.63053944610444024</v>
      </c>
      <c r="C147" s="112">
        <f t="shared" si="59"/>
        <v>0.63314577155969598</v>
      </c>
      <c r="D147" s="112">
        <f t="shared" si="59"/>
        <v>0.63449973963730832</v>
      </c>
      <c r="E147" s="112">
        <f t="shared" si="59"/>
        <v>0.63597062784162817</v>
      </c>
      <c r="F147" s="112">
        <f t="shared" si="59"/>
        <v>0.63994286160439862</v>
      </c>
      <c r="G147" s="112">
        <f t="shared" si="59"/>
        <v>0.6455705337902653</v>
      </c>
      <c r="H147" s="112">
        <f t="shared" si="59"/>
        <v>0.6541586048335003</v>
      </c>
      <c r="I147" s="112">
        <f t="shared" si="59"/>
        <v>0.65820749717911353</v>
      </c>
      <c r="J147" s="112">
        <f t="shared" si="59"/>
        <v>0.65902048868982066</v>
      </c>
      <c r="K147" s="112">
        <f t="shared" si="59"/>
        <v>0.65937797109288587</v>
      </c>
      <c r="L147" s="112">
        <f t="shared" si="59"/>
        <v>0.659693148258509</v>
      </c>
      <c r="M147" s="112">
        <f t="shared" si="59"/>
        <v>0.66216616567527853</v>
      </c>
      <c r="N147" s="112">
        <f t="shared" si="59"/>
        <v>0.66643212449490785</v>
      </c>
      <c r="O147" s="112">
        <f t="shared" si="59"/>
        <v>0.67220736364651468</v>
      </c>
      <c r="P147" s="112">
        <f t="shared" si="59"/>
        <v>0.67950055187167269</v>
      </c>
      <c r="Q147" s="112">
        <f t="shared" si="59"/>
        <v>0.68037353607257389</v>
      </c>
      <c r="R147" s="112">
        <f t="shared" ref="R147:V147" si="60">IF(R128=0,"",R128/R109)</f>
        <v>0.68179480688161997</v>
      </c>
      <c r="S147" s="112">
        <f t="shared" si="60"/>
        <v>0.68957030226492144</v>
      </c>
      <c r="T147" s="112">
        <f t="shared" si="60"/>
        <v>0.69745850528048581</v>
      </c>
      <c r="U147" s="112">
        <f t="shared" si="60"/>
        <v>0.71771175246807695</v>
      </c>
      <c r="V147" s="112">
        <f t="shared" si="60"/>
        <v>0.74272733909164457</v>
      </c>
      <c r="W147" s="112">
        <f t="shared" ref="W147" si="61">IF(W128=0,"",W128/W109)</f>
        <v>0.75570391450266039</v>
      </c>
      <c r="DA147" s="131" t="s">
        <v>2015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0.90450446545542429</v>
      </c>
      <c r="C148" s="113">
        <f t="shared" si="62"/>
        <v>0.91753781096328957</v>
      </c>
      <c r="D148" s="113">
        <f t="shared" si="62"/>
        <v>0.90484626516869804</v>
      </c>
      <c r="E148" s="113">
        <f t="shared" si="62"/>
        <v>0.91979139607928628</v>
      </c>
      <c r="F148" s="113">
        <f t="shared" si="62"/>
        <v>0.90329616888300257</v>
      </c>
      <c r="G148" s="113">
        <f t="shared" si="62"/>
        <v>0.91928184155000636</v>
      </c>
      <c r="H148" s="113">
        <f t="shared" si="62"/>
        <v>0.91983053361867873</v>
      </c>
      <c r="I148" s="113">
        <f t="shared" si="62"/>
        <v>0.92014187140752324</v>
      </c>
      <c r="J148" s="113">
        <f t="shared" si="62"/>
        <v>0.90122421641130745</v>
      </c>
      <c r="K148" s="113">
        <f t="shared" si="62"/>
        <v>0.91585171558436118</v>
      </c>
      <c r="L148" s="113">
        <f t="shared" si="62"/>
        <v>0.9218266369458662</v>
      </c>
      <c r="M148" s="113">
        <f t="shared" si="62"/>
        <v>0.90958089378988316</v>
      </c>
      <c r="N148" s="113">
        <f t="shared" si="62"/>
        <v>0.93091676322075745</v>
      </c>
      <c r="O148" s="113">
        <f t="shared" si="62"/>
        <v>0.93425982553304698</v>
      </c>
      <c r="P148" s="113">
        <f t="shared" si="62"/>
        <v>0.90554723407652382</v>
      </c>
      <c r="Q148" s="113">
        <f t="shared" si="62"/>
        <v>0.93051012735969763</v>
      </c>
      <c r="R148" s="113">
        <f t="shared" ref="R148:V148" si="63">IF(R129=0,"",R129/R110)</f>
        <v>0.93349030587591797</v>
      </c>
      <c r="S148" s="113">
        <f t="shared" si="63"/>
        <v>0.93345825009657057</v>
      </c>
      <c r="T148" s="113">
        <f t="shared" si="63"/>
        <v>0.9414940448015906</v>
      </c>
      <c r="U148" s="113">
        <f t="shared" si="63"/>
        <v>0.93840536636796157</v>
      </c>
      <c r="V148" s="113">
        <f t="shared" si="63"/>
        <v>0.94848168711497893</v>
      </c>
      <c r="W148" s="113">
        <f t="shared" ref="W148" si="64">IF(W129=0,"",W129/W110)</f>
        <v>0.94032148571206586</v>
      </c>
      <c r="DA148" s="132" t="s">
        <v>2016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0.63053944610444024</v>
      </c>
      <c r="C149" s="111">
        <f t="shared" si="65"/>
        <v>0.6349426449315142</v>
      </c>
      <c r="D149" s="111">
        <f t="shared" si="65"/>
        <v>0.63630478314992067</v>
      </c>
      <c r="E149" s="111">
        <f t="shared" si="65"/>
        <v>0.63840194526186722</v>
      </c>
      <c r="F149" s="111">
        <f t="shared" si="65"/>
        <v>0.6430001326956849</v>
      </c>
      <c r="G149" s="111">
        <f t="shared" si="65"/>
        <v>0.65182058447802338</v>
      </c>
      <c r="H149" s="111">
        <f t="shared" si="65"/>
        <v>0.65707418312839527</v>
      </c>
      <c r="I149" s="111">
        <f t="shared" si="65"/>
        <v>0.65952004740637216</v>
      </c>
      <c r="J149" s="111">
        <f t="shared" si="65"/>
        <v>0.65989729006902909</v>
      </c>
      <c r="K149" s="111">
        <f t="shared" si="65"/>
        <v>0.66005403825102571</v>
      </c>
      <c r="L149" s="111">
        <f t="shared" si="65"/>
        <v>0.66024277197876924</v>
      </c>
      <c r="M149" s="111">
        <f t="shared" si="65"/>
        <v>0.66220499652943965</v>
      </c>
      <c r="N149" s="111">
        <f t="shared" si="65"/>
        <v>0.66927520744134661</v>
      </c>
      <c r="O149" s="111">
        <f t="shared" si="65"/>
        <v>0.67746420669779284</v>
      </c>
      <c r="P149" s="111">
        <f t="shared" si="65"/>
        <v>0.68288574763848586</v>
      </c>
      <c r="Q149" s="111">
        <f t="shared" si="65"/>
        <v>0.6831343618051845</v>
      </c>
      <c r="R149" s="111">
        <f t="shared" ref="R149:V149" si="66">IF(R130=0,"",R130/R111)</f>
        <v>0.68511425362068301</v>
      </c>
      <c r="S149" s="111">
        <f t="shared" si="66"/>
        <v>0.69980289484040636</v>
      </c>
      <c r="T149" s="111">
        <f t="shared" si="66"/>
        <v>0.70712194155973351</v>
      </c>
      <c r="U149" s="111">
        <f t="shared" si="66"/>
        <v>0.72307729437989021</v>
      </c>
      <c r="V149" s="111">
        <f t="shared" si="66"/>
        <v>0.74467746532229795</v>
      </c>
      <c r="W149" s="111">
        <f t="shared" ref="W149" si="67">IF(W130=0,"",W130/W111)</f>
        <v>0.75673646253464089</v>
      </c>
      <c r="DA149" s="63" t="s">
        <v>2017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2018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0.69542687154542326</v>
      </c>
      <c r="C151" s="124">
        <f t="shared" si="71"/>
        <v>0.7010960563763754</v>
      </c>
      <c r="D151" s="124">
        <f t="shared" si="71"/>
        <v>0.70306705509537604</v>
      </c>
      <c r="E151" s="124">
        <f t="shared" si="71"/>
        <v>0.70139165756384536</v>
      </c>
      <c r="F151" s="124">
        <f t="shared" si="71"/>
        <v>0.70706714098668388</v>
      </c>
      <c r="G151" s="124">
        <f t="shared" si="71"/>
        <v>0.70697689267434649</v>
      </c>
      <c r="H151" s="124">
        <f t="shared" si="71"/>
        <v>0.71872745405754301</v>
      </c>
      <c r="I151" s="124">
        <f t="shared" si="71"/>
        <v>0.72311413432834171</v>
      </c>
      <c r="J151" s="124">
        <f t="shared" si="71"/>
        <v>0.71762751912924705</v>
      </c>
      <c r="K151" s="124">
        <f t="shared" si="71"/>
        <v>0.7198833640066441</v>
      </c>
      <c r="L151" s="124">
        <f t="shared" si="71"/>
        <v>0.71909282447101219</v>
      </c>
      <c r="M151" s="124">
        <f t="shared" si="71"/>
        <v>0.71921801390485351</v>
      </c>
      <c r="N151" s="124">
        <f t="shared" si="71"/>
        <v>0.71919502280380621</v>
      </c>
      <c r="O151" s="124">
        <f t="shared" si="71"/>
        <v>0.72490815751819115</v>
      </c>
      <c r="P151" s="124">
        <f t="shared" si="71"/>
        <v>0.71617570867192593</v>
      </c>
      <c r="Q151" s="124">
        <f t="shared" si="71"/>
        <v>0.72511423665397901</v>
      </c>
      <c r="R151" s="124">
        <f t="shared" ref="R151:V151" si="72">IF(R132=0,"",R132/R113)</f>
        <v>0.72778201739203874</v>
      </c>
      <c r="S151" s="124">
        <f t="shared" si="72"/>
        <v>0.73908303351384608</v>
      </c>
      <c r="T151" s="124">
        <f t="shared" si="72"/>
        <v>0.74218838668989562</v>
      </c>
      <c r="U151" s="124">
        <f t="shared" si="72"/>
        <v>0.7510688217982695</v>
      </c>
      <c r="V151" s="124">
        <f t="shared" si="72"/>
        <v>0.76263859488063557</v>
      </c>
      <c r="W151" s="124">
        <f t="shared" ref="W151" si="73">IF(W132=0,"",W132/W113)</f>
        <v>0.76913183396765161</v>
      </c>
      <c r="DA151" s="130" t="s">
        <v>2019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0.61762469634302908</v>
      </c>
      <c r="C152" s="111">
        <f t="shared" si="74"/>
        <v>0.61836572766459241</v>
      </c>
      <c r="D152" s="111">
        <f t="shared" si="74"/>
        <v>0.61914457647885635</v>
      </c>
      <c r="E152" s="111">
        <f t="shared" si="74"/>
        <v>0.62005599413839718</v>
      </c>
      <c r="F152" s="111">
        <f t="shared" si="74"/>
        <v>0.6211813055055635</v>
      </c>
      <c r="G152" s="111">
        <f t="shared" si="74"/>
        <v>0.62235331853917331</v>
      </c>
      <c r="H152" s="111">
        <f t="shared" si="74"/>
        <v>0.6238320738046943</v>
      </c>
      <c r="I152" s="111">
        <f t="shared" si="74"/>
        <v>0.62453436370684312</v>
      </c>
      <c r="J152" s="111">
        <f t="shared" si="74"/>
        <v>0.62464251063676846</v>
      </c>
      <c r="K152" s="111">
        <f t="shared" si="74"/>
        <v>0.62476078807284374</v>
      </c>
      <c r="L152" s="111">
        <f t="shared" si="74"/>
        <v>0.6248501197215971</v>
      </c>
      <c r="M152" s="111">
        <f t="shared" si="74"/>
        <v>0.62497868596886674</v>
      </c>
      <c r="N152" s="111">
        <f t="shared" si="74"/>
        <v>0.62516073887725421</v>
      </c>
      <c r="O152" s="111">
        <f t="shared" si="74"/>
        <v>0.62529869671606486</v>
      </c>
      <c r="P152" s="111">
        <f t="shared" si="74"/>
        <v>0.62535537214746839</v>
      </c>
      <c r="Q152" s="111">
        <f t="shared" si="74"/>
        <v>0.6254135936749794</v>
      </c>
      <c r="R152" s="111">
        <f t="shared" ref="R152:V152" si="75">IF(R133=0,"",R133/R114)</f>
        <v>0.62552330313887416</v>
      </c>
      <c r="S152" s="111">
        <f t="shared" si="75"/>
        <v>0.6256991127152397</v>
      </c>
      <c r="T152" s="111">
        <f t="shared" si="75"/>
        <v>0.62599442289661422</v>
      </c>
      <c r="U152" s="111">
        <f t="shared" si="75"/>
        <v>0.6265198658433051</v>
      </c>
      <c r="V152" s="111">
        <f t="shared" si="75"/>
        <v>0.62734072010923447</v>
      </c>
      <c r="W152" s="111">
        <f t="shared" ref="W152" si="76">IF(W133=0,"",W133/W114)</f>
        <v>0.62793098105312728</v>
      </c>
      <c r="DA152" s="63" t="s">
        <v>2020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0.76214976065873707</v>
      </c>
      <c r="C153" s="45">
        <f t="shared" si="77"/>
        <v>0.76438989261659429</v>
      </c>
      <c r="D153" s="45">
        <f t="shared" si="77"/>
        <v>0.76639026747742334</v>
      </c>
      <c r="E153" s="45">
        <f t="shared" si="77"/>
        <v>0.76836244948833998</v>
      </c>
      <c r="F153" s="45">
        <f t="shared" si="77"/>
        <v>0.77115677686646844</v>
      </c>
      <c r="G153" s="45">
        <f t="shared" si="77"/>
        <v>0.77486996192821145</v>
      </c>
      <c r="H153" s="45">
        <f t="shared" si="77"/>
        <v>0.77936732675303555</v>
      </c>
      <c r="I153" s="45">
        <f t="shared" si="77"/>
        <v>0.78157670613538066</v>
      </c>
      <c r="J153" s="45">
        <f t="shared" si="77"/>
        <v>0.78220562050074427</v>
      </c>
      <c r="K153" s="45">
        <f t="shared" si="77"/>
        <v>0.78323703341540518</v>
      </c>
      <c r="L153" s="45">
        <f t="shared" si="77"/>
        <v>0.78395204312668865</v>
      </c>
      <c r="M153" s="45">
        <f t="shared" si="77"/>
        <v>0.7853083328844509</v>
      </c>
      <c r="N153" s="45">
        <f t="shared" si="77"/>
        <v>0.78816777415706574</v>
      </c>
      <c r="O153" s="45">
        <f t="shared" si="77"/>
        <v>0.79246060587501788</v>
      </c>
      <c r="P153" s="45">
        <f t="shared" si="77"/>
        <v>0.79476125459173497</v>
      </c>
      <c r="Q153" s="45">
        <f t="shared" si="77"/>
        <v>0.79895738321920917</v>
      </c>
      <c r="R153" s="45">
        <f t="shared" ref="R153:V153" si="78">IF(R134=0,"",R134/R115)</f>
        <v>0.80339662974081127</v>
      </c>
      <c r="S153" s="45">
        <f t="shared" si="78"/>
        <v>0.81062930756454987</v>
      </c>
      <c r="T153" s="45">
        <f t="shared" si="78"/>
        <v>0.81819100340433393</v>
      </c>
      <c r="U153" s="45">
        <f t="shared" si="78"/>
        <v>0.83037400230282887</v>
      </c>
      <c r="V153" s="45">
        <f t="shared" si="78"/>
        <v>0.84543146706310635</v>
      </c>
      <c r="W153" s="45">
        <f t="shared" ref="W153" si="79">IF(W134=0,"",W134/W115)</f>
        <v>0.8566084865978264</v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0.33811847117866356</v>
      </c>
      <c r="C155" s="117">
        <f t="shared" si="80"/>
        <v>0.31525982223550503</v>
      </c>
      <c r="D155" s="117">
        <f t="shared" si="80"/>
        <v>0.30147165984200863</v>
      </c>
      <c r="E155" s="117">
        <f t="shared" si="80"/>
        <v>0.27737933668817732</v>
      </c>
      <c r="F155" s="117">
        <f t="shared" si="80"/>
        <v>0.28431961979582659</v>
      </c>
      <c r="G155" s="117">
        <f t="shared" si="80"/>
        <v>0.24262592849660014</v>
      </c>
      <c r="H155" s="117">
        <f t="shared" si="80"/>
        <v>0.21586908273730435</v>
      </c>
      <c r="I155" s="117">
        <f t="shared" si="80"/>
        <v>0.18617202000165364</v>
      </c>
      <c r="J155" s="117">
        <f t="shared" si="80"/>
        <v>0.17885243468576514</v>
      </c>
      <c r="K155" s="117">
        <f t="shared" si="80"/>
        <v>0.15433360206573185</v>
      </c>
      <c r="L155" s="117">
        <f t="shared" si="80"/>
        <v>0.12020193816675943</v>
      </c>
      <c r="M155" s="117">
        <f t="shared" si="80"/>
        <v>0.11082513341817334</v>
      </c>
      <c r="N155" s="117">
        <f t="shared" si="80"/>
        <v>8.9330660918592639E-2</v>
      </c>
      <c r="O155" s="117">
        <f t="shared" si="80"/>
        <v>8.1431461145376124E-2</v>
      </c>
      <c r="P155" s="117">
        <f t="shared" si="80"/>
        <v>6.589361651714476E-2</v>
      </c>
      <c r="Q155" s="117">
        <f t="shared" si="80"/>
        <v>5.9325252404701517E-2</v>
      </c>
      <c r="R155" s="117">
        <f t="shared" ref="R155:V155" si="81">R156+R159+R161+R170</f>
        <v>5.9938784083953672E-2</v>
      </c>
      <c r="S155" s="117">
        <f t="shared" si="81"/>
        <v>6.2614019852695324E-2</v>
      </c>
      <c r="T155" s="117">
        <f t="shared" si="81"/>
        <v>6.4149662324596859E-2</v>
      </c>
      <c r="U155" s="117">
        <f t="shared" si="81"/>
        <v>6.1653616625285172E-2</v>
      </c>
      <c r="V155" s="117">
        <f t="shared" si="81"/>
        <v>6.1405219787961485E-2</v>
      </c>
      <c r="W155" s="117">
        <f t="shared" ref="W155" si="82">W156+W159+W161+W170</f>
        <v>5.794116181263799E-2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0.33811847117866356</v>
      </c>
      <c r="C170" s="122">
        <v>0.31525982223550503</v>
      </c>
      <c r="D170" s="122">
        <v>0.30147165984200863</v>
      </c>
      <c r="E170" s="122">
        <v>0.27737933668817732</v>
      </c>
      <c r="F170" s="122">
        <v>0.28431961979582659</v>
      </c>
      <c r="G170" s="122">
        <v>0.24262592849660014</v>
      </c>
      <c r="H170" s="122">
        <v>0.21586908273730435</v>
      </c>
      <c r="I170" s="122">
        <v>0.18617202000165364</v>
      </c>
      <c r="J170" s="122">
        <v>0.17885243468576514</v>
      </c>
      <c r="K170" s="122">
        <v>0.15433360206573185</v>
      </c>
      <c r="L170" s="122">
        <v>0.12020193816675943</v>
      </c>
      <c r="M170" s="122">
        <v>0.11082513341817334</v>
      </c>
      <c r="N170" s="122">
        <v>8.9330660918592639E-2</v>
      </c>
      <c r="O170" s="122">
        <v>8.1431461145376124E-2</v>
      </c>
      <c r="P170" s="122">
        <v>6.589361651714476E-2</v>
      </c>
      <c r="Q170" s="122">
        <v>5.9325252404701517E-2</v>
      </c>
      <c r="R170" s="122">
        <v>5.9938784083953672E-2</v>
      </c>
      <c r="S170" s="122">
        <v>6.2614019852695324E-2</v>
      </c>
      <c r="T170" s="122">
        <v>6.4149662324596859E-2</v>
      </c>
      <c r="U170" s="122">
        <v>6.1653616625285172E-2</v>
      </c>
      <c r="V170" s="122">
        <v>6.1405219787961485E-2</v>
      </c>
      <c r="W170" s="122">
        <v>5.794116181263799E-2</v>
      </c>
      <c r="DA170" s="130" t="s">
        <v>2187</v>
      </c>
    </row>
    <row r="171" spans="1:105" ht="12" customHeight="1" x14ac:dyDescent="0.25">
      <c r="A171" s="97" t="s">
        <v>50</v>
      </c>
      <c r="B171" s="98">
        <v>0.33811847117866356</v>
      </c>
      <c r="C171" s="98">
        <v>0.31525982223550503</v>
      </c>
      <c r="D171" s="98">
        <v>0.30147165984200863</v>
      </c>
      <c r="E171" s="98">
        <v>0.27737933668817732</v>
      </c>
      <c r="F171" s="98">
        <v>0.28431961979582659</v>
      </c>
      <c r="G171" s="98">
        <v>0.24262592849660014</v>
      </c>
      <c r="H171" s="98">
        <v>0.21586908273730435</v>
      </c>
      <c r="I171" s="98">
        <v>0.18617202000165364</v>
      </c>
      <c r="J171" s="98">
        <v>0.17885243468576514</v>
      </c>
      <c r="K171" s="98">
        <v>0.15433360206573185</v>
      </c>
      <c r="L171" s="98">
        <v>0.12020193816675943</v>
      </c>
      <c r="M171" s="98">
        <v>0.11082513341817334</v>
      </c>
      <c r="N171" s="98">
        <v>8.9330660918592639E-2</v>
      </c>
      <c r="O171" s="98">
        <v>8.1431461145376124E-2</v>
      </c>
      <c r="P171" s="98">
        <v>6.589361651714476E-2</v>
      </c>
      <c r="Q171" s="98">
        <v>5.9325252404701517E-2</v>
      </c>
      <c r="R171" s="98">
        <v>5.9938784083953672E-2</v>
      </c>
      <c r="S171" s="98">
        <v>6.2614019852695324E-2</v>
      </c>
      <c r="T171" s="98">
        <v>6.4149662324596859E-2</v>
      </c>
      <c r="U171" s="98">
        <v>6.1653616625285172E-2</v>
      </c>
      <c r="V171" s="98">
        <v>6.1405219787961485E-2</v>
      </c>
      <c r="W171" s="98">
        <v>5.794116181263799E-2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9247.0750448545605</v>
      </c>
      <c r="C174" s="117">
        <f t="shared" si="87"/>
        <v>9515.5317826443079</v>
      </c>
      <c r="D174" s="117">
        <f t="shared" si="87"/>
        <v>9865.8841464100369</v>
      </c>
      <c r="E174" s="117">
        <f t="shared" si="87"/>
        <v>10363.26809838267</v>
      </c>
      <c r="F174" s="117">
        <f t="shared" si="87"/>
        <v>10672.196593703073</v>
      </c>
      <c r="G174" s="117">
        <f t="shared" si="87"/>
        <v>10889.466821229225</v>
      </c>
      <c r="H174" s="117">
        <f t="shared" si="87"/>
        <v>10948.115002016168</v>
      </c>
      <c r="I174" s="117">
        <f t="shared" si="87"/>
        <v>10964.338356801027</v>
      </c>
      <c r="J174" s="117">
        <f t="shared" si="87"/>
        <v>11547.722959708142</v>
      </c>
      <c r="K174" s="117">
        <f t="shared" si="87"/>
        <v>12724.160567521352</v>
      </c>
      <c r="L174" s="117">
        <f t="shared" si="87"/>
        <v>9496.6481110412424</v>
      </c>
      <c r="M174" s="117">
        <f t="shared" si="87"/>
        <v>10410.244127302398</v>
      </c>
      <c r="N174" s="117">
        <f t="shared" si="87"/>
        <v>12841.119737414598</v>
      </c>
      <c r="O174" s="117">
        <f t="shared" si="87"/>
        <v>13217.132335758546</v>
      </c>
      <c r="P174" s="117">
        <f t="shared" si="87"/>
        <v>6078.3583343762848</v>
      </c>
      <c r="Q174" s="117">
        <f t="shared" si="87"/>
        <v>10951.470954055123</v>
      </c>
      <c r="R174" s="117">
        <f t="shared" ref="R174:V174" si="88">R175+R178+R180+R189</f>
        <v>11089.145982229375</v>
      </c>
      <c r="S174" s="117">
        <f t="shared" si="88"/>
        <v>10998.258507600316</v>
      </c>
      <c r="T174" s="117">
        <f t="shared" si="88"/>
        <v>12077.583591595778</v>
      </c>
      <c r="U174" s="117">
        <f t="shared" si="88"/>
        <v>11742.89176675927</v>
      </c>
      <c r="V174" s="117">
        <f t="shared" si="88"/>
        <v>10808.576149031138</v>
      </c>
      <c r="W174" s="117">
        <f t="shared" ref="W174" si="89">W175+W178+W180+W189</f>
        <v>10491.693914969828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6562.0285880180145</v>
      </c>
      <c r="C175" s="122">
        <f t="shared" si="90"/>
        <v>6847.1044547340189</v>
      </c>
      <c r="D175" s="122">
        <f t="shared" si="90"/>
        <v>7140.9569748673002</v>
      </c>
      <c r="E175" s="122">
        <f t="shared" si="90"/>
        <v>7774.8606695226736</v>
      </c>
      <c r="F175" s="122">
        <f t="shared" si="90"/>
        <v>7968.1621940380373</v>
      </c>
      <c r="G175" s="122">
        <f t="shared" si="90"/>
        <v>8437.4766792286609</v>
      </c>
      <c r="H175" s="122">
        <f t="shared" si="90"/>
        <v>8424.2021564321458</v>
      </c>
      <c r="I175" s="122">
        <f t="shared" si="90"/>
        <v>8544.7460924619572</v>
      </c>
      <c r="J175" s="122">
        <f t="shared" si="90"/>
        <v>9191.7468902241253</v>
      </c>
      <c r="K175" s="122">
        <f t="shared" si="90"/>
        <v>10274.383435706502</v>
      </c>
      <c r="L175" s="122">
        <f t="shared" si="90"/>
        <v>7431.888946863508</v>
      </c>
      <c r="M175" s="122">
        <f t="shared" si="90"/>
        <v>8042.2168032730324</v>
      </c>
      <c r="N175" s="122">
        <f t="shared" si="90"/>
        <v>10377.455002132918</v>
      </c>
      <c r="O175" s="122">
        <f t="shared" si="90"/>
        <v>10780.751624208748</v>
      </c>
      <c r="P175" s="122">
        <f t="shared" si="90"/>
        <v>4410.8565827880293</v>
      </c>
      <c r="Q175" s="122">
        <f t="shared" si="90"/>
        <v>8823.698745264539</v>
      </c>
      <c r="R175" s="122">
        <f t="shared" ref="R175:V175" si="91">SUM(R176:R177)</f>
        <v>8977.017189513208</v>
      </c>
      <c r="S175" s="122">
        <f t="shared" si="91"/>
        <v>8787.4763452472707</v>
      </c>
      <c r="T175" s="122">
        <f t="shared" si="91"/>
        <v>9799.5759139929669</v>
      </c>
      <c r="U175" s="122">
        <f t="shared" si="91"/>
        <v>9506.8712380975685</v>
      </c>
      <c r="V175" s="122">
        <f t="shared" si="91"/>
        <v>8694.4808560768197</v>
      </c>
      <c r="W175" s="122">
        <f t="shared" ref="W175" si="92">SUM(W176:W177)</f>
        <v>8496.9158784093324</v>
      </c>
      <c r="DA175" s="130" t="s">
        <v>2341</v>
      </c>
    </row>
    <row r="176" spans="1:105" ht="12" customHeight="1" x14ac:dyDescent="0.25">
      <c r="A176" s="97" t="s">
        <v>202</v>
      </c>
      <c r="B176" s="98">
        <v>6537.8988847740657</v>
      </c>
      <c r="C176" s="98">
        <v>6822.5058893531477</v>
      </c>
      <c r="D176" s="98">
        <v>7115.548246331261</v>
      </c>
      <c r="E176" s="98">
        <v>7749.8331553614298</v>
      </c>
      <c r="F176" s="98">
        <v>7940.9290230214137</v>
      </c>
      <c r="G176" s="98">
        <v>8408.894024997493</v>
      </c>
      <c r="H176" s="98">
        <v>8396.2805370753103</v>
      </c>
      <c r="I176" s="98">
        <v>8516.9188071667759</v>
      </c>
      <c r="J176" s="98">
        <v>9162.9602711282405</v>
      </c>
      <c r="K176" s="98">
        <v>10242.453852570383</v>
      </c>
      <c r="L176" s="98">
        <v>7408.0249233178201</v>
      </c>
      <c r="M176" s="98">
        <v>8016.2815319955425</v>
      </c>
      <c r="N176" s="98">
        <v>10345.459764654192</v>
      </c>
      <c r="O176" s="98">
        <v>10744.705771083061</v>
      </c>
      <c r="P176" s="98">
        <v>4395.7601401889233</v>
      </c>
      <c r="Q176" s="98">
        <v>8796.3047851896918</v>
      </c>
      <c r="R176" s="98">
        <v>8949.1166173928414</v>
      </c>
      <c r="S176" s="98">
        <v>8760.1732130571836</v>
      </c>
      <c r="T176" s="98">
        <v>9769.2516339907361</v>
      </c>
      <c r="U176" s="98">
        <v>9477.058109499385</v>
      </c>
      <c r="V176" s="98">
        <v>8667.1159569669398</v>
      </c>
      <c r="W176" s="98">
        <v>8470.8771069191152</v>
      </c>
      <c r="DA176" s="63" t="s">
        <v>2342</v>
      </c>
    </row>
    <row r="177" spans="1:105" ht="12" customHeight="1" x14ac:dyDescent="0.25">
      <c r="A177" s="97" t="s">
        <v>53</v>
      </c>
      <c r="B177" s="98">
        <v>24.129703243949074</v>
      </c>
      <c r="C177" s="98">
        <v>24.598565380870696</v>
      </c>
      <c r="D177" s="98">
        <v>25.408728536039014</v>
      </c>
      <c r="E177" s="98">
        <v>25.027514161243932</v>
      </c>
      <c r="F177" s="98">
        <v>27.233171016623764</v>
      </c>
      <c r="G177" s="98">
        <v>28.582654231168792</v>
      </c>
      <c r="H177" s="98">
        <v>27.921619356835841</v>
      </c>
      <c r="I177" s="98">
        <v>27.827285295180499</v>
      </c>
      <c r="J177" s="98">
        <v>28.786619095884323</v>
      </c>
      <c r="K177" s="98">
        <v>31.929583136120247</v>
      </c>
      <c r="L177" s="98">
        <v>23.864023545687477</v>
      </c>
      <c r="M177" s="98">
        <v>25.935271277490237</v>
      </c>
      <c r="N177" s="98">
        <v>31.995237478727038</v>
      </c>
      <c r="O177" s="98">
        <v>36.045853125687174</v>
      </c>
      <c r="P177" s="98">
        <v>15.096442599106386</v>
      </c>
      <c r="Q177" s="98">
        <v>27.393960074847701</v>
      </c>
      <c r="R177" s="98">
        <v>27.900572120366093</v>
      </c>
      <c r="S177" s="98">
        <v>27.303132190087627</v>
      </c>
      <c r="T177" s="98">
        <v>30.324280002229912</v>
      </c>
      <c r="U177" s="98">
        <v>29.813128598183354</v>
      </c>
      <c r="V177" s="98">
        <v>27.364899109880014</v>
      </c>
      <c r="W177" s="98">
        <v>26.038771490217655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31.71759090487846</v>
      </c>
      <c r="C178" s="122">
        <f t="shared" si="93"/>
        <v>39.973260329167502</v>
      </c>
      <c r="D178" s="122">
        <f t="shared" si="93"/>
        <v>33.361423539160704</v>
      </c>
      <c r="E178" s="122">
        <f t="shared" si="93"/>
        <v>99.340702607151883</v>
      </c>
      <c r="F178" s="122">
        <f t="shared" si="93"/>
        <v>38.015000005609096</v>
      </c>
      <c r="G178" s="122">
        <f t="shared" si="93"/>
        <v>40.645849859042933</v>
      </c>
      <c r="H178" s="122">
        <f t="shared" si="93"/>
        <v>53.149175995556448</v>
      </c>
      <c r="I178" s="122">
        <f t="shared" si="93"/>
        <v>55.477935490537632</v>
      </c>
      <c r="J178" s="122">
        <f t="shared" si="93"/>
        <v>75.420845721614569</v>
      </c>
      <c r="K178" s="122">
        <f t="shared" si="93"/>
        <v>81.45982391270087</v>
      </c>
      <c r="L178" s="122">
        <f t="shared" si="93"/>
        <v>72.00434769125728</v>
      </c>
      <c r="M178" s="122">
        <f t="shared" si="93"/>
        <v>85.194735122694937</v>
      </c>
      <c r="N178" s="122">
        <f t="shared" si="93"/>
        <v>146.71807668777666</v>
      </c>
      <c r="O178" s="122">
        <f t="shared" si="93"/>
        <v>81.982538901173797</v>
      </c>
      <c r="P178" s="122">
        <f t="shared" si="93"/>
        <v>64.213379748109887</v>
      </c>
      <c r="Q178" s="122">
        <f t="shared" si="93"/>
        <v>108.22392654304522</v>
      </c>
      <c r="R178" s="122">
        <f t="shared" si="93"/>
        <v>67.971410807705752</v>
      </c>
      <c r="S178" s="122">
        <f t="shared" si="93"/>
        <v>96.937544813475895</v>
      </c>
      <c r="T178" s="122">
        <f t="shared" si="93"/>
        <v>78.684037104681806</v>
      </c>
      <c r="U178" s="122">
        <f t="shared" si="93"/>
        <v>103.49905049622254</v>
      </c>
      <c r="V178" s="122">
        <f t="shared" si="93"/>
        <v>84.120646564970983</v>
      </c>
      <c r="W178" s="122">
        <f t="shared" si="93"/>
        <v>97.967107406676618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31.71759090487846</v>
      </c>
      <c r="C179" s="98">
        <f>RES_hhdet_fech!C110</f>
        <v>39.973260329167502</v>
      </c>
      <c r="D179" s="98">
        <f>RES_hhdet_fech!D110</f>
        <v>33.361423539160704</v>
      </c>
      <c r="E179" s="98">
        <f>RES_hhdet_fech!E110</f>
        <v>99.340702607151883</v>
      </c>
      <c r="F179" s="98">
        <f>RES_hhdet_fech!F110</f>
        <v>38.015000005609096</v>
      </c>
      <c r="G179" s="98">
        <f>RES_hhdet_fech!G110</f>
        <v>40.645849859042933</v>
      </c>
      <c r="H179" s="98">
        <f>RES_hhdet_fech!H110</f>
        <v>53.149175995556448</v>
      </c>
      <c r="I179" s="98">
        <f>RES_hhdet_fech!I110</f>
        <v>55.477935490537632</v>
      </c>
      <c r="J179" s="98">
        <f>RES_hhdet_fech!J110</f>
        <v>75.420845721614569</v>
      </c>
      <c r="K179" s="98">
        <f>RES_hhdet_fech!K110</f>
        <v>81.45982391270087</v>
      </c>
      <c r="L179" s="98">
        <f>RES_hhdet_fech!L110</f>
        <v>72.00434769125728</v>
      </c>
      <c r="M179" s="98">
        <f>RES_hhdet_fech!M110</f>
        <v>85.194735122694937</v>
      </c>
      <c r="N179" s="98">
        <f>RES_hhdet_fech!N110</f>
        <v>146.71807668777666</v>
      </c>
      <c r="O179" s="98">
        <f>RES_hhdet_fech!O110</f>
        <v>81.982538901173797</v>
      </c>
      <c r="P179" s="98">
        <f>RES_hhdet_fech!P110</f>
        <v>64.213379748109887</v>
      </c>
      <c r="Q179" s="98">
        <f>RES_hhdet_fech!Q110</f>
        <v>108.22392654304522</v>
      </c>
      <c r="R179" s="98">
        <f>RES_hhdet_fech!R110</f>
        <v>67.971410807705752</v>
      </c>
      <c r="S179" s="98">
        <f>RES_hhdet_fech!S110</f>
        <v>96.937544813475895</v>
      </c>
      <c r="T179" s="98">
        <f>RES_hhdet_fech!T110</f>
        <v>78.684037104681806</v>
      </c>
      <c r="U179" s="98">
        <f>RES_hhdet_fech!U110</f>
        <v>103.49905049622254</v>
      </c>
      <c r="V179" s="98">
        <f>RES_hhdet_fech!V110</f>
        <v>84.120646564970983</v>
      </c>
      <c r="W179" s="98">
        <f>RES_hhdet_fech!W110</f>
        <v>97.967107406676618</v>
      </c>
      <c r="DA179" s="63" t="s">
        <v>2345</v>
      </c>
    </row>
    <row r="180" spans="1:105" ht="12" customHeight="1" x14ac:dyDescent="0.25">
      <c r="A180" s="121" t="s">
        <v>55</v>
      </c>
      <c r="B180" s="122">
        <v>1761.4680917073083</v>
      </c>
      <c r="C180" s="122">
        <v>1726.7803593418582</v>
      </c>
      <c r="D180" s="122">
        <v>1780.1692945441323</v>
      </c>
      <c r="E180" s="122">
        <v>1631.1785998904072</v>
      </c>
      <c r="F180" s="122">
        <v>1689.0616718077445</v>
      </c>
      <c r="G180" s="122">
        <v>1573.2829681623257</v>
      </c>
      <c r="H180" s="122">
        <v>1614.3289811843065</v>
      </c>
      <c r="I180" s="122">
        <v>1578.9810428057569</v>
      </c>
      <c r="J180" s="122">
        <v>1547.6205849089297</v>
      </c>
      <c r="K180" s="122">
        <v>1645.1260470329369</v>
      </c>
      <c r="L180" s="122">
        <v>1305.2411463948004</v>
      </c>
      <c r="M180" s="122">
        <v>1592.7226746713063</v>
      </c>
      <c r="N180" s="122">
        <v>1713.0552299686569</v>
      </c>
      <c r="O180" s="122">
        <v>1705.4827719240664</v>
      </c>
      <c r="P180" s="122">
        <v>1006.6158835083374</v>
      </c>
      <c r="Q180" s="122">
        <v>1413.0548470187014</v>
      </c>
      <c r="R180" s="122">
        <v>1436.8196403692934</v>
      </c>
      <c r="S180" s="122">
        <v>1428.7868533371282</v>
      </c>
      <c r="T180" s="122">
        <v>1513.3160884683928</v>
      </c>
      <c r="U180" s="122">
        <v>1459.1031806693568</v>
      </c>
      <c r="V180" s="122">
        <v>1347.2691290769969</v>
      </c>
      <c r="W180" s="122">
        <v>1242.4574054909717</v>
      </c>
      <c r="DA180" s="130" t="s">
        <v>2346</v>
      </c>
    </row>
    <row r="181" spans="1:105" ht="12" customHeight="1" x14ac:dyDescent="0.25">
      <c r="A181" s="97" t="s">
        <v>130</v>
      </c>
      <c r="B181" s="98">
        <v>1667.2521569479857</v>
      </c>
      <c r="C181" s="98">
        <v>1646.5199129310743</v>
      </c>
      <c r="D181" s="98">
        <v>1686.5117019417601</v>
      </c>
      <c r="E181" s="98">
        <v>1529.3807338480733</v>
      </c>
      <c r="F181" s="98">
        <v>1581.8492873709863</v>
      </c>
      <c r="G181" s="98">
        <v>1466.0745553376335</v>
      </c>
      <c r="H181" s="98">
        <v>1547.9629136430303</v>
      </c>
      <c r="I181" s="98">
        <v>1542.6016035586804</v>
      </c>
      <c r="J181" s="98">
        <v>1513.5786716581429</v>
      </c>
      <c r="K181" s="98">
        <v>1651.5609634388497</v>
      </c>
      <c r="L181" s="98">
        <v>1147.3876613347393</v>
      </c>
      <c r="M181" s="98">
        <v>1486.5775252688577</v>
      </c>
      <c r="N181" s="98">
        <v>1706.1606585773184</v>
      </c>
      <c r="O181" s="98">
        <v>1725.121257300292</v>
      </c>
      <c r="P181" s="98">
        <v>822.59181330450065</v>
      </c>
      <c r="Q181" s="98">
        <v>1365.8277501345535</v>
      </c>
      <c r="R181" s="98">
        <v>1395.03492806226</v>
      </c>
      <c r="S181" s="98">
        <v>1387.1609690192031</v>
      </c>
      <c r="T181" s="98">
        <v>1503.8351688264609</v>
      </c>
      <c r="U181" s="98">
        <v>1448.218459647552</v>
      </c>
      <c r="V181" s="98">
        <v>1333.9108379059996</v>
      </c>
      <c r="W181" s="98">
        <v>1241.4842977487235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1216.9380485508655</v>
      </c>
      <c r="G182" s="98">
        <v>1125.8842097427855</v>
      </c>
      <c r="H182" s="98">
        <v>1198.997521295636</v>
      </c>
      <c r="I182" s="98">
        <v>1204.1575634020005</v>
      </c>
      <c r="J182" s="98">
        <v>1208.8175182028481</v>
      </c>
      <c r="K182" s="98">
        <v>1311.5552254861377</v>
      </c>
      <c r="L182" s="98">
        <v>900.84848058159821</v>
      </c>
      <c r="M182" s="98">
        <v>1196.8921298920002</v>
      </c>
      <c r="N182" s="98">
        <v>1380.2545780069383</v>
      </c>
      <c r="O182" s="98">
        <v>2976.2012899950614</v>
      </c>
      <c r="P182" s="98">
        <v>1151.1643983771767</v>
      </c>
      <c r="Q182" s="98">
        <v>2317.2117354589836</v>
      </c>
      <c r="R182" s="98">
        <v>1163.3700660614556</v>
      </c>
      <c r="S182" s="98">
        <v>1163.8365038170944</v>
      </c>
      <c r="T182" s="98">
        <v>1252.3766244264891</v>
      </c>
      <c r="U182" s="98">
        <v>1200.5879861968351</v>
      </c>
      <c r="V182" s="98">
        <v>1782.80268324808</v>
      </c>
      <c r="W182" s="98">
        <v>1030.2061279442003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287.65212513266329</v>
      </c>
      <c r="G183" s="101">
        <v>228.50163643061609</v>
      </c>
      <c r="H183" s="101">
        <v>246.6145205485376</v>
      </c>
      <c r="I183" s="101">
        <v>247.74082019057658</v>
      </c>
      <c r="J183" s="101">
        <v>309.98919301747691</v>
      </c>
      <c r="K183" s="101">
        <v>258.68503800879773</v>
      </c>
      <c r="L183" s="101">
        <v>11.312035020095449</v>
      </c>
      <c r="M183" s="101">
        <v>199.45095035878441</v>
      </c>
      <c r="N183" s="101">
        <v>17.312832535939496</v>
      </c>
      <c r="O183" s="101">
        <v>17.651231361894446</v>
      </c>
      <c r="P183" s="101">
        <v>8.4534255347428804</v>
      </c>
      <c r="Q183" s="101">
        <v>14.046279845382243</v>
      </c>
      <c r="R183" s="101">
        <v>209.83012200864107</v>
      </c>
      <c r="S183" s="101">
        <v>219.33020264010784</v>
      </c>
      <c r="T183" s="101">
        <v>153.55367321244231</v>
      </c>
      <c r="U183" s="101">
        <v>88.652374970912646</v>
      </c>
      <c r="V183" s="101">
        <v>13.036857863873522</v>
      </c>
      <c r="W183" s="101">
        <v>20.461093330503957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929.28592341820217</v>
      </c>
      <c r="G184" s="104">
        <v>897.38257331216926</v>
      </c>
      <c r="H184" s="104">
        <v>952.38300074709844</v>
      </c>
      <c r="I184" s="104">
        <v>956.41674321142398</v>
      </c>
      <c r="J184" s="104">
        <v>898.828325185371</v>
      </c>
      <c r="K184" s="104">
        <v>1052.8701874773401</v>
      </c>
      <c r="L184" s="104">
        <v>889.53644556150277</v>
      </c>
      <c r="M184" s="104">
        <v>997.44117953321563</v>
      </c>
      <c r="N184" s="104">
        <v>1362.941745470999</v>
      </c>
      <c r="O184" s="104">
        <v>2958.5500586331668</v>
      </c>
      <c r="P184" s="104">
        <v>1142.7109728424339</v>
      </c>
      <c r="Q184" s="104">
        <v>2303.1654556136014</v>
      </c>
      <c r="R184" s="104">
        <v>953.53994405281446</v>
      </c>
      <c r="S184" s="104">
        <v>944.50630117698665</v>
      </c>
      <c r="T184" s="104">
        <v>1098.8229512140467</v>
      </c>
      <c r="U184" s="104">
        <v>1111.9356112259225</v>
      </c>
      <c r="V184" s="104">
        <v>1769.7658253842067</v>
      </c>
      <c r="W184" s="104">
        <v>1009.7450346136962</v>
      </c>
      <c r="DA184" s="132" t="s">
        <v>2350</v>
      </c>
    </row>
    <row r="185" spans="1:105" ht="12" customHeight="1" x14ac:dyDescent="0.25">
      <c r="A185" s="106" t="s">
        <v>122</v>
      </c>
      <c r="B185" s="101">
        <v>1886.368775731439</v>
      </c>
      <c r="C185" s="101">
        <v>1839.8098437541958</v>
      </c>
      <c r="D185" s="101">
        <v>1930.0620682085557</v>
      </c>
      <c r="E185" s="101">
        <v>1821.4060736191441</v>
      </c>
      <c r="F185" s="101">
        <v>1911.8269742680491</v>
      </c>
      <c r="G185" s="101">
        <v>1824.8334159822095</v>
      </c>
      <c r="H185" s="101">
        <v>1789.963663194457</v>
      </c>
      <c r="I185" s="101">
        <v>1700.2699991104898</v>
      </c>
      <c r="J185" s="101">
        <v>1678.2386064894592</v>
      </c>
      <c r="K185" s="101">
        <v>1663.7496925143662</v>
      </c>
      <c r="L185" s="101">
        <v>1765.2288869307069</v>
      </c>
      <c r="M185" s="101">
        <v>1896.5446868618099</v>
      </c>
      <c r="N185" s="101">
        <v>1790.2744501699005</v>
      </c>
      <c r="O185" s="101">
        <v>1723.9126822201588</v>
      </c>
      <c r="P185" s="101">
        <v>1736.6345956076802</v>
      </c>
      <c r="Q185" s="101">
        <v>1684.0928386447977</v>
      </c>
      <c r="R185" s="101">
        <v>1698.2843383528839</v>
      </c>
      <c r="S185" s="101">
        <v>1696.171062137139</v>
      </c>
      <c r="T185" s="101">
        <v>1670.2029913615058</v>
      </c>
      <c r="U185" s="101">
        <v>1634.3443896390638</v>
      </c>
      <c r="V185" s="101">
        <v>1526.562255102066</v>
      </c>
      <c r="W185" s="101">
        <v>1348.6232837417228</v>
      </c>
      <c r="DA185" s="131" t="s">
        <v>2351</v>
      </c>
    </row>
    <row r="186" spans="1:105" ht="12" customHeight="1" x14ac:dyDescent="0.25">
      <c r="A186" s="107" t="s">
        <v>121</v>
      </c>
      <c r="B186" s="104">
        <v>1315.0072425563169</v>
      </c>
      <c r="C186" s="104">
        <v>1269.5659546927197</v>
      </c>
      <c r="D186" s="104">
        <v>1353.5734841785149</v>
      </c>
      <c r="E186" s="104">
        <v>1259.7500043627174</v>
      </c>
      <c r="F186" s="104">
        <v>1354.8819858593035</v>
      </c>
      <c r="G186" s="104">
        <v>1281.1180215868023</v>
      </c>
      <c r="H186" s="104">
        <v>1272.5576860982917</v>
      </c>
      <c r="I186" s="104">
        <v>1216.3766021343249</v>
      </c>
      <c r="J186" s="104">
        <v>1228.0684413477275</v>
      </c>
      <c r="K186" s="104">
        <v>1198.7967274951318</v>
      </c>
      <c r="L186" s="104">
        <v>1264.7336147490855</v>
      </c>
      <c r="M186" s="104">
        <v>1381.0476796485252</v>
      </c>
      <c r="N186" s="104">
        <v>1280.5718560803086</v>
      </c>
      <c r="O186" s="104">
        <v>1239.0419627193819</v>
      </c>
      <c r="P186" s="104">
        <v>1303.7222764568394</v>
      </c>
      <c r="Q186" s="104">
        <v>1230.7967610212918</v>
      </c>
      <c r="R186" s="104">
        <v>1240.6818551747533</v>
      </c>
      <c r="S186" s="104">
        <v>1253.0593468359214</v>
      </c>
      <c r="T186" s="104">
        <v>1238.5246010810467</v>
      </c>
      <c r="U186" s="104">
        <v>1248.8195954793525</v>
      </c>
      <c r="V186" s="104">
        <v>1194.1899524023966</v>
      </c>
      <c r="W186" s="104">
        <v>1083.8379610762531</v>
      </c>
      <c r="DA186" s="132" t="s">
        <v>2352</v>
      </c>
    </row>
    <row r="187" spans="1:105" ht="12" customHeight="1" x14ac:dyDescent="0.25">
      <c r="A187" s="108" t="s">
        <v>53</v>
      </c>
      <c r="B187" s="98">
        <v>339.8937132363057</v>
      </c>
      <c r="C187" s="98">
        <v>286.78010810329374</v>
      </c>
      <c r="D187" s="98">
        <v>354.13600845153843</v>
      </c>
      <c r="E187" s="98">
        <v>279.43399533003912</v>
      </c>
      <c r="F187" s="98">
        <v>367.00932057297831</v>
      </c>
      <c r="G187" s="98">
        <v>297.00057743091588</v>
      </c>
      <c r="H187" s="98">
        <v>297.49953376110642</v>
      </c>
      <c r="I187" s="98">
        <v>285.29597225966216</v>
      </c>
      <c r="J187" s="98">
        <v>356.66702749674153</v>
      </c>
      <c r="K187" s="98">
        <v>296.74330432637254</v>
      </c>
      <c r="L187" s="98">
        <v>290.99742957159077</v>
      </c>
      <c r="M187" s="98">
        <v>369.67123712431828</v>
      </c>
      <c r="N187" s="98">
        <v>267.49143317019593</v>
      </c>
      <c r="O187" s="98">
        <v>252.54510194695564</v>
      </c>
      <c r="P187" s="98">
        <v>388.31485526238106</v>
      </c>
      <c r="Q187" s="98">
        <v>269.91853915343688</v>
      </c>
      <c r="R187" s="98">
        <v>262.05495689083853</v>
      </c>
      <c r="S187" s="98">
        <v>277.75338348776836</v>
      </c>
      <c r="T187" s="98">
        <v>247.41035640863578</v>
      </c>
      <c r="U187" s="98">
        <v>277.76915325095365</v>
      </c>
      <c r="V187" s="98">
        <v>240.96052347935594</v>
      </c>
      <c r="W187" s="98">
        <v>265.89204415850986</v>
      </c>
      <c r="DA187" s="63" t="s">
        <v>2353</v>
      </c>
    </row>
    <row r="188" spans="1:105" ht="12" customHeight="1" x14ac:dyDescent="0.25">
      <c r="A188" s="108" t="s">
        <v>52</v>
      </c>
      <c r="B188" s="98">
        <v>975.11352932001114</v>
      </c>
      <c r="C188" s="98">
        <v>982.785846589426</v>
      </c>
      <c r="D188" s="98">
        <v>999.43747572697657</v>
      </c>
      <c r="E188" s="98">
        <v>980.31600903267838</v>
      </c>
      <c r="F188" s="98">
        <v>987.87266528632529</v>
      </c>
      <c r="G188" s="98">
        <v>984.11744415588646</v>
      </c>
      <c r="H188" s="98">
        <v>975.05815233718556</v>
      </c>
      <c r="I188" s="98">
        <v>931.08062987466258</v>
      </c>
      <c r="J188" s="98">
        <v>871.40141385098559</v>
      </c>
      <c r="K188" s="98">
        <v>902.05342316875908</v>
      </c>
      <c r="L188" s="98">
        <v>973.73618517749446</v>
      </c>
      <c r="M188" s="98">
        <v>1011.3764425242069</v>
      </c>
      <c r="N188" s="98">
        <v>1013.0804229101129</v>
      </c>
      <c r="O188" s="98">
        <v>986.49686077242643</v>
      </c>
      <c r="P188" s="98">
        <v>915.40742119445827</v>
      </c>
      <c r="Q188" s="98">
        <v>960.87822186785479</v>
      </c>
      <c r="R188" s="98">
        <v>978.62689828391467</v>
      </c>
      <c r="S188" s="98">
        <v>975.30596334815311</v>
      </c>
      <c r="T188" s="98">
        <v>991.11424467241113</v>
      </c>
      <c r="U188" s="98">
        <v>971.05044222839877</v>
      </c>
      <c r="V188" s="98">
        <v>953.22942892304059</v>
      </c>
      <c r="W188" s="98">
        <v>817.94591691774338</v>
      </c>
      <c r="DA188" s="63" t="s">
        <v>2354</v>
      </c>
    </row>
    <row r="189" spans="1:105" ht="12" customHeight="1" x14ac:dyDescent="0.25">
      <c r="A189" s="121" t="s">
        <v>54</v>
      </c>
      <c r="B189" s="122">
        <v>891.8607742243596</v>
      </c>
      <c r="C189" s="122">
        <v>901.67370823926217</v>
      </c>
      <c r="D189" s="122">
        <v>911.39645345944291</v>
      </c>
      <c r="E189" s="122">
        <v>857.88812636243733</v>
      </c>
      <c r="F189" s="122">
        <v>976.95772785168117</v>
      </c>
      <c r="G189" s="122">
        <v>838.06132397919487</v>
      </c>
      <c r="H189" s="122">
        <v>856.43468840415892</v>
      </c>
      <c r="I189" s="122">
        <v>785.13328604277513</v>
      </c>
      <c r="J189" s="122">
        <v>732.93463885347353</v>
      </c>
      <c r="K189" s="122">
        <v>723.19126086921256</v>
      </c>
      <c r="L189" s="122">
        <v>687.51367009167711</v>
      </c>
      <c r="M189" s="122">
        <v>690.10991423536564</v>
      </c>
      <c r="N189" s="122">
        <v>603.89142862524636</v>
      </c>
      <c r="O189" s="122">
        <v>648.9154007245603</v>
      </c>
      <c r="P189" s="122">
        <v>596.67248833180804</v>
      </c>
      <c r="Q189" s="122">
        <v>606.49343522883669</v>
      </c>
      <c r="R189" s="122">
        <v>607.33774153916727</v>
      </c>
      <c r="S189" s="122">
        <v>685.05776420244149</v>
      </c>
      <c r="T189" s="122">
        <v>686.00755202973676</v>
      </c>
      <c r="U189" s="122">
        <v>673.41829749612236</v>
      </c>
      <c r="V189" s="122">
        <v>682.70551731235173</v>
      </c>
      <c r="W189" s="122">
        <v>654.35352366284633</v>
      </c>
      <c r="DA189" s="130" t="s">
        <v>2355</v>
      </c>
    </row>
    <row r="190" spans="1:105" ht="12" customHeight="1" x14ac:dyDescent="0.25">
      <c r="A190" s="97" t="s">
        <v>50</v>
      </c>
      <c r="B190" s="98">
        <v>1032.2188274081027</v>
      </c>
      <c r="C190" s="98">
        <v>1007.1346751096105</v>
      </c>
      <c r="D190" s="98">
        <v>1022.4449626743969</v>
      </c>
      <c r="E190" s="98">
        <v>999.24282692004101</v>
      </c>
      <c r="F190" s="98">
        <v>1070.6818940634562</v>
      </c>
      <c r="G190" s="98">
        <v>1001.0157966046007</v>
      </c>
      <c r="H190" s="98">
        <v>959.89425304864233</v>
      </c>
      <c r="I190" s="98">
        <v>874.66744018082693</v>
      </c>
      <c r="J190" s="98">
        <v>858.60548949767258</v>
      </c>
      <c r="K190" s="98">
        <v>816.59234842166836</v>
      </c>
      <c r="L190" s="98">
        <v>796.91413678193646</v>
      </c>
      <c r="M190" s="98">
        <v>815.84042112975419</v>
      </c>
      <c r="N190" s="98">
        <v>707.28410075895397</v>
      </c>
      <c r="O190" s="98">
        <v>705.66187647903064</v>
      </c>
      <c r="P190" s="98">
        <v>727.00699315140241</v>
      </c>
      <c r="Q190" s="98">
        <v>694.57618686497926</v>
      </c>
      <c r="R190" s="98">
        <v>724.89430023609327</v>
      </c>
      <c r="S190" s="98">
        <v>787.53829714355288</v>
      </c>
      <c r="T190" s="98">
        <v>813.8287721206151</v>
      </c>
      <c r="U190" s="98">
        <v>810.18069485227261</v>
      </c>
      <c r="V190" s="98">
        <v>826.65762789300834</v>
      </c>
      <c r="W190" s="98">
        <v>799.58503297136042</v>
      </c>
      <c r="DA190" s="63" t="s">
        <v>2356</v>
      </c>
    </row>
    <row r="191" spans="1:105" ht="12" customHeight="1" x14ac:dyDescent="0.25">
      <c r="A191" s="109" t="s">
        <v>120</v>
      </c>
      <c r="B191" s="33">
        <v>798.71935098876031</v>
      </c>
      <c r="C191" s="33">
        <v>834.79602193123628</v>
      </c>
      <c r="D191" s="33">
        <v>842.36342426355679</v>
      </c>
      <c r="E191" s="33">
        <v>768.3878962684521</v>
      </c>
      <c r="F191" s="33">
        <v>917.05420116957873</v>
      </c>
      <c r="G191" s="33">
        <v>741.25039842724129</v>
      </c>
      <c r="H191" s="33">
        <v>801.24882148711231</v>
      </c>
      <c r="I191" s="33">
        <v>740.19836240734162</v>
      </c>
      <c r="J191" s="33">
        <v>665.30543108309166</v>
      </c>
      <c r="K191" s="33">
        <v>671.99909694059409</v>
      </c>
      <c r="L191" s="33">
        <v>628.16570450153654</v>
      </c>
      <c r="M191" s="33">
        <v>622.79850588904117</v>
      </c>
      <c r="N191" s="33">
        <v>545.41093451910035</v>
      </c>
      <c r="O191" s="33">
        <v>615.35636733309241</v>
      </c>
      <c r="P191" s="33">
        <v>516.54387905134877</v>
      </c>
      <c r="Q191" s="33">
        <v>554.4193556452052</v>
      </c>
      <c r="R191" s="33">
        <v>542.30645374937831</v>
      </c>
      <c r="S191" s="33">
        <v>633.07488517434149</v>
      </c>
      <c r="T191" s="33">
        <v>622.09694198429759</v>
      </c>
      <c r="U191" s="33">
        <v>608.06108905916039</v>
      </c>
      <c r="V191" s="33">
        <v>616.96202546895131</v>
      </c>
      <c r="W191" s="33">
        <v>588.16945013510906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6564.8067610888502</v>
      </c>
      <c r="C193" s="117">
        <f t="shared" si="94"/>
        <v>6803.334900770662</v>
      </c>
      <c r="D193" s="117">
        <f t="shared" si="94"/>
        <v>7074.8660671428515</v>
      </c>
      <c r="E193" s="117">
        <f t="shared" si="94"/>
        <v>7551.3393415298824</v>
      </c>
      <c r="F193" s="117">
        <f t="shared" si="94"/>
        <v>7727.5753567276379</v>
      </c>
      <c r="G193" s="117">
        <f t="shared" si="94"/>
        <v>7943.7234736432374</v>
      </c>
      <c r="H193" s="117">
        <f t="shared" si="94"/>
        <v>8094.902045559199</v>
      </c>
      <c r="I193" s="117">
        <f t="shared" si="94"/>
        <v>8195.6288651291488</v>
      </c>
      <c r="J193" s="117">
        <f t="shared" si="94"/>
        <v>8728.0897989304704</v>
      </c>
      <c r="K193" s="117">
        <f t="shared" si="94"/>
        <v>9681.9032699387571</v>
      </c>
      <c r="L193" s="117">
        <f t="shared" si="94"/>
        <v>7279.9248540485587</v>
      </c>
      <c r="M193" s="117">
        <f t="shared" si="94"/>
        <v>8067.8772574756786</v>
      </c>
      <c r="N193" s="117">
        <f t="shared" si="94"/>
        <v>10241.566628565173</v>
      </c>
      <c r="O193" s="117">
        <f t="shared" si="94"/>
        <v>10600.529983149385</v>
      </c>
      <c r="P193" s="117">
        <f t="shared" si="94"/>
        <v>4911.0801877163394</v>
      </c>
      <c r="Q193" s="117">
        <f t="shared" si="94"/>
        <v>8916.5430106537915</v>
      </c>
      <c r="R193" s="117">
        <f t="shared" ref="R193:V193" si="95">R194+R197+R199+R208</f>
        <v>8980.4169358642903</v>
      </c>
      <c r="S193" s="117">
        <f t="shared" si="95"/>
        <v>9066.4301855226549</v>
      </c>
      <c r="T193" s="117">
        <f t="shared" si="95"/>
        <v>9969.7984176792343</v>
      </c>
      <c r="U193" s="117">
        <f t="shared" si="95"/>
        <v>9860.1047037569861</v>
      </c>
      <c r="V193" s="117">
        <f t="shared" si="95"/>
        <v>9135.4011770454035</v>
      </c>
      <c r="W193" s="117">
        <f t="shared" ref="W193" si="96">W194+W197+W199+W208</f>
        <v>8998.6203152288654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4699.5794681116104</v>
      </c>
      <c r="C194" s="122">
        <f t="shared" si="97"/>
        <v>4923.2887235291055</v>
      </c>
      <c r="D194" s="122">
        <f t="shared" si="97"/>
        <v>5148.3510411111592</v>
      </c>
      <c r="E194" s="122">
        <f t="shared" si="97"/>
        <v>5614.0892352468818</v>
      </c>
      <c r="F194" s="122">
        <f t="shared" si="97"/>
        <v>5777.4435850572772</v>
      </c>
      <c r="G194" s="122">
        <f t="shared" si="97"/>
        <v>6149.7593209889756</v>
      </c>
      <c r="H194" s="122">
        <f t="shared" si="97"/>
        <v>6196.4647556719165</v>
      </c>
      <c r="I194" s="122">
        <f t="shared" si="97"/>
        <v>6343.9806297705791</v>
      </c>
      <c r="J194" s="122">
        <f t="shared" si="97"/>
        <v>6871.3151670808938</v>
      </c>
      <c r="K194" s="122">
        <f t="shared" si="97"/>
        <v>7727.1313174082325</v>
      </c>
      <c r="L194" s="122">
        <f t="shared" si="97"/>
        <v>5627.3543384332061</v>
      </c>
      <c r="M194" s="122">
        <f t="shared" si="97"/>
        <v>6148.7680081904382</v>
      </c>
      <c r="N194" s="122">
        <f t="shared" si="97"/>
        <v>8082.4831987036205</v>
      </c>
      <c r="O194" s="122">
        <f t="shared" si="97"/>
        <v>8562.0599428795485</v>
      </c>
      <c r="P194" s="122">
        <f t="shared" si="97"/>
        <v>3507.7512209303741</v>
      </c>
      <c r="Q194" s="122">
        <f t="shared" si="97"/>
        <v>7019.1989665481206</v>
      </c>
      <c r="R194" s="122">
        <f t="shared" ref="R194:V194" si="98">SUM(R195:R196)</f>
        <v>7177.3527016965809</v>
      </c>
      <c r="S194" s="122">
        <f t="shared" si="98"/>
        <v>7085.3765112828651</v>
      </c>
      <c r="T194" s="122">
        <f t="shared" si="98"/>
        <v>7960.0496608978992</v>
      </c>
      <c r="U194" s="122">
        <f t="shared" si="98"/>
        <v>7784.1024593206394</v>
      </c>
      <c r="V194" s="122">
        <f t="shared" si="98"/>
        <v>7187.0869782601685</v>
      </c>
      <c r="W194" s="122">
        <f t="shared" ref="W194" si="99">SUM(W195:W196)</f>
        <v>7084.4248836933248</v>
      </c>
      <c r="DA194" s="130" t="s">
        <v>2509</v>
      </c>
    </row>
    <row r="195" spans="1:105" ht="12" customHeight="1" x14ac:dyDescent="0.25">
      <c r="A195" s="97" t="s">
        <v>202</v>
      </c>
      <c r="B195" s="98">
        <v>4675.4497648676615</v>
      </c>
      <c r="C195" s="98">
        <v>4898.6901581482343</v>
      </c>
      <c r="D195" s="98">
        <v>5122.94231257512</v>
      </c>
      <c r="E195" s="98">
        <v>5589.0617210856381</v>
      </c>
      <c r="F195" s="98">
        <v>5750.2104140406536</v>
      </c>
      <c r="G195" s="98">
        <v>6121.1766667578067</v>
      </c>
      <c r="H195" s="98">
        <v>6168.543136315081</v>
      </c>
      <c r="I195" s="98">
        <v>6316.1533444753986</v>
      </c>
      <c r="J195" s="98">
        <v>6842.5285479850099</v>
      </c>
      <c r="K195" s="98">
        <v>7695.2017342721119</v>
      </c>
      <c r="L195" s="98">
        <v>5603.4903148875183</v>
      </c>
      <c r="M195" s="98">
        <v>6122.8327369129483</v>
      </c>
      <c r="N195" s="98">
        <v>8050.4879612248933</v>
      </c>
      <c r="O195" s="98">
        <v>8526.0140897538622</v>
      </c>
      <c r="P195" s="98">
        <v>3492.6547783312676</v>
      </c>
      <c r="Q195" s="98">
        <v>6991.8050064732724</v>
      </c>
      <c r="R195" s="98">
        <v>7149.4521295762152</v>
      </c>
      <c r="S195" s="98">
        <v>7058.073379092777</v>
      </c>
      <c r="T195" s="98">
        <v>7929.7253808956693</v>
      </c>
      <c r="U195" s="98">
        <v>7754.2893307224558</v>
      </c>
      <c r="V195" s="98">
        <v>7159.7220791502887</v>
      </c>
      <c r="W195" s="98">
        <v>7058.3861122031067</v>
      </c>
      <c r="DA195" s="63" t="s">
        <v>2510</v>
      </c>
    </row>
    <row r="196" spans="1:105" ht="12" customHeight="1" x14ac:dyDescent="0.25">
      <c r="A196" s="97" t="s">
        <v>53</v>
      </c>
      <c r="B196" s="98">
        <v>24.129703243949074</v>
      </c>
      <c r="C196" s="98">
        <v>24.598565380870696</v>
      </c>
      <c r="D196" s="98">
        <v>25.408728536039014</v>
      </c>
      <c r="E196" s="98">
        <v>25.027514161243932</v>
      </c>
      <c r="F196" s="98">
        <v>27.233171016623764</v>
      </c>
      <c r="G196" s="98">
        <v>28.582654231168792</v>
      </c>
      <c r="H196" s="98">
        <v>27.921619356835841</v>
      </c>
      <c r="I196" s="98">
        <v>27.827285295180499</v>
      </c>
      <c r="J196" s="98">
        <v>28.786619095884323</v>
      </c>
      <c r="K196" s="98">
        <v>31.929583136120247</v>
      </c>
      <c r="L196" s="98">
        <v>23.864023545687477</v>
      </c>
      <c r="M196" s="98">
        <v>25.935271277490237</v>
      </c>
      <c r="N196" s="98">
        <v>31.995237478727038</v>
      </c>
      <c r="O196" s="98">
        <v>36.045853125687174</v>
      </c>
      <c r="P196" s="98">
        <v>15.096442599106386</v>
      </c>
      <c r="Q196" s="98">
        <v>27.393960074847701</v>
      </c>
      <c r="R196" s="98">
        <v>27.900572120366093</v>
      </c>
      <c r="S196" s="98">
        <v>27.303132190087627</v>
      </c>
      <c r="T196" s="98">
        <v>30.324280002229912</v>
      </c>
      <c r="U196" s="98">
        <v>29.813128598183354</v>
      </c>
      <c r="V196" s="98">
        <v>27.364899109880014</v>
      </c>
      <c r="W196" s="98">
        <v>26.038771490217655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56.968440230715792</v>
      </c>
      <c r="C197" s="122">
        <f t="shared" si="100"/>
        <v>75.560087251455201</v>
      </c>
      <c r="D197" s="122">
        <f t="shared" si="100"/>
        <v>67.07450280156867</v>
      </c>
      <c r="E197" s="122">
        <f t="shared" si="100"/>
        <v>209.51630328327622</v>
      </c>
      <c r="F197" s="122">
        <f t="shared" si="100"/>
        <v>83.148761971960511</v>
      </c>
      <c r="G197" s="122">
        <f t="shared" si="100"/>
        <v>94.358881891578335</v>
      </c>
      <c r="H197" s="122">
        <f t="shared" si="100"/>
        <v>131.07177822623953</v>
      </c>
      <c r="I197" s="122">
        <f t="shared" si="100"/>
        <v>143.07168714540302</v>
      </c>
      <c r="J197" s="122">
        <f t="shared" si="100"/>
        <v>199.21212991759197</v>
      </c>
      <c r="K197" s="122">
        <f t="shared" si="100"/>
        <v>220.3379946905286</v>
      </c>
      <c r="L197" s="122">
        <f t="shared" si="100"/>
        <v>198.8014578496213</v>
      </c>
      <c r="M197" s="122">
        <f t="shared" si="100"/>
        <v>240.10602265703056</v>
      </c>
      <c r="N197" s="122">
        <f t="shared" si="100"/>
        <v>423.04431892616128</v>
      </c>
      <c r="O197" s="122">
        <f t="shared" si="100"/>
        <v>246.92539256417876</v>
      </c>
      <c r="P197" s="122">
        <f t="shared" si="100"/>
        <v>199.46778731411783</v>
      </c>
      <c r="Q197" s="122">
        <f t="shared" si="100"/>
        <v>347.32996076373007</v>
      </c>
      <c r="R197" s="122">
        <f t="shared" si="100"/>
        <v>227.94534116883193</v>
      </c>
      <c r="S197" s="122">
        <f t="shared" si="100"/>
        <v>339.93792040443174</v>
      </c>
      <c r="T197" s="122">
        <f t="shared" si="100"/>
        <v>286.53377250479758</v>
      </c>
      <c r="U197" s="122">
        <f t="shared" si="100"/>
        <v>387.45929824970835</v>
      </c>
      <c r="V197" s="122">
        <f t="shared" si="100"/>
        <v>323.60551286587935</v>
      </c>
      <c r="W197" s="122">
        <f t="shared" si="100"/>
        <v>384.60790932424277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56.968440230715792</v>
      </c>
      <c r="C198" s="98">
        <f>RES_hhdet_tesh!C110</f>
        <v>75.560087251455201</v>
      </c>
      <c r="D198" s="98">
        <f>RES_hhdet_tesh!D110</f>
        <v>67.07450280156867</v>
      </c>
      <c r="E198" s="98">
        <f>RES_hhdet_tesh!E110</f>
        <v>209.51630328327622</v>
      </c>
      <c r="F198" s="98">
        <f>RES_hhdet_tesh!F110</f>
        <v>83.148761971960511</v>
      </c>
      <c r="G198" s="98">
        <f>RES_hhdet_tesh!G110</f>
        <v>94.358881891578335</v>
      </c>
      <c r="H198" s="98">
        <f>RES_hhdet_tesh!H110</f>
        <v>131.07177822623953</v>
      </c>
      <c r="I198" s="98">
        <f>RES_hhdet_tesh!I110</f>
        <v>143.07168714540302</v>
      </c>
      <c r="J198" s="98">
        <f>RES_hhdet_tesh!J110</f>
        <v>199.21212991759197</v>
      </c>
      <c r="K198" s="98">
        <f>RES_hhdet_tesh!K110</f>
        <v>220.3379946905286</v>
      </c>
      <c r="L198" s="98">
        <f>RES_hhdet_tesh!L110</f>
        <v>198.8014578496213</v>
      </c>
      <c r="M198" s="98">
        <f>RES_hhdet_tesh!M110</f>
        <v>240.10602265703056</v>
      </c>
      <c r="N198" s="98">
        <f>RES_hhdet_tesh!N110</f>
        <v>423.04431892616128</v>
      </c>
      <c r="O198" s="98">
        <f>RES_hhdet_tesh!O110</f>
        <v>246.92539256417876</v>
      </c>
      <c r="P198" s="98">
        <f>RES_hhdet_tesh!P110</f>
        <v>199.46778731411783</v>
      </c>
      <c r="Q198" s="98">
        <f>RES_hhdet_tesh!Q110</f>
        <v>347.32996076373007</v>
      </c>
      <c r="R198" s="98">
        <f>RES_hhdet_tesh!R110</f>
        <v>227.94534116883193</v>
      </c>
      <c r="S198" s="98">
        <f>RES_hhdet_tesh!S110</f>
        <v>339.93792040443174</v>
      </c>
      <c r="T198" s="98">
        <f>RES_hhdet_tesh!T110</f>
        <v>286.53377250479758</v>
      </c>
      <c r="U198" s="98">
        <f>RES_hhdet_tesh!U110</f>
        <v>387.45929824970835</v>
      </c>
      <c r="V198" s="98">
        <f>RES_hhdet_tesh!V110</f>
        <v>323.60551286587935</v>
      </c>
      <c r="W198" s="98">
        <f>RES_hhdet_tesh!W110</f>
        <v>384.60790932424277</v>
      </c>
      <c r="DA198" s="63" t="s">
        <v>2513</v>
      </c>
    </row>
    <row r="199" spans="1:105" ht="12" customHeight="1" x14ac:dyDescent="0.25">
      <c r="A199" s="121" t="s">
        <v>55</v>
      </c>
      <c r="B199" s="122">
        <v>1188.0349046735985</v>
      </c>
      <c r="C199" s="122">
        <v>1172.3262090052924</v>
      </c>
      <c r="D199" s="122">
        <v>1218.6677026720231</v>
      </c>
      <c r="E199" s="122">
        <v>1126.0182280460335</v>
      </c>
      <c r="F199" s="122">
        <v>1176.2083022014663</v>
      </c>
      <c r="G199" s="122">
        <v>1107.1152800653235</v>
      </c>
      <c r="H199" s="122">
        <v>1151.8223884977567</v>
      </c>
      <c r="I199" s="122">
        <v>1140.8355717439792</v>
      </c>
      <c r="J199" s="122">
        <v>1131.5884353676745</v>
      </c>
      <c r="K199" s="122">
        <v>1213.8206001452602</v>
      </c>
      <c r="L199" s="122">
        <v>959.38291087707489</v>
      </c>
      <c r="M199" s="122">
        <v>1182.6637447358016</v>
      </c>
      <c r="N199" s="122">
        <v>1301.7234011542355</v>
      </c>
      <c r="O199" s="122">
        <v>1321.1405801812375</v>
      </c>
      <c r="P199" s="122">
        <v>776.53883729577376</v>
      </c>
      <c r="Q199" s="122">
        <v>1110.2370590203341</v>
      </c>
      <c r="R199" s="122">
        <v>1133.109406223178</v>
      </c>
      <c r="S199" s="122">
        <v>1134.8011833364048</v>
      </c>
      <c r="T199" s="122">
        <v>1214.0681459785023</v>
      </c>
      <c r="U199" s="122">
        <v>1182.7594589088292</v>
      </c>
      <c r="V199" s="122">
        <v>1104.0511094790068</v>
      </c>
      <c r="W199" s="122">
        <v>1026.3033964932972</v>
      </c>
      <c r="DA199" s="130" t="s">
        <v>2514</v>
      </c>
    </row>
    <row r="200" spans="1:105" ht="12" customHeight="1" x14ac:dyDescent="0.25">
      <c r="A200" s="97" t="s">
        <v>130</v>
      </c>
      <c r="B200" s="98">
        <v>1186.8893732532222</v>
      </c>
      <c r="C200" s="98">
        <v>1178.1900163172368</v>
      </c>
      <c r="D200" s="98">
        <v>1214.6378795186047</v>
      </c>
      <c r="E200" s="98">
        <v>1107.6133065970812</v>
      </c>
      <c r="F200" s="98">
        <v>1152.0538255739575</v>
      </c>
      <c r="G200" s="98">
        <v>1074.3304896140921</v>
      </c>
      <c r="H200" s="98">
        <v>1143.3387074209516</v>
      </c>
      <c r="I200" s="98">
        <v>1149.7569608243678</v>
      </c>
      <c r="J200" s="98">
        <v>1140.6237342800873</v>
      </c>
      <c r="K200" s="98">
        <v>1254.5556627565911</v>
      </c>
      <c r="L200" s="98">
        <v>881.75732547015684</v>
      </c>
      <c r="M200" s="98">
        <v>1152.7970394185761</v>
      </c>
      <c r="N200" s="98">
        <v>1346.4619530173964</v>
      </c>
      <c r="O200" s="98">
        <v>1382.0924857969553</v>
      </c>
      <c r="P200" s="98">
        <v>661.82597477632953</v>
      </c>
      <c r="Q200" s="98">
        <v>1099.6086626591973</v>
      </c>
      <c r="R200" s="98">
        <v>1126.773602900244</v>
      </c>
      <c r="S200" s="98">
        <v>1125.2453540072813</v>
      </c>
      <c r="T200" s="98">
        <v>1225.0543679123596</v>
      </c>
      <c r="U200" s="98">
        <v>1184.659115104329</v>
      </c>
      <c r="V200" s="98">
        <v>1096.9323734349487</v>
      </c>
      <c r="W200" s="98">
        <v>1027.2229350914999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1152.0960408620899</v>
      </c>
      <c r="G201" s="98">
        <v>1074.3757953359789</v>
      </c>
      <c r="H201" s="98">
        <v>1143.4061341984714</v>
      </c>
      <c r="I201" s="98">
        <v>1149.9630698210553</v>
      </c>
      <c r="J201" s="98">
        <v>1141.0058942717385</v>
      </c>
      <c r="K201" s="98">
        <v>1254.9666317248439</v>
      </c>
      <c r="L201" s="98">
        <v>898.37391862280435</v>
      </c>
      <c r="M201" s="98">
        <v>1153.2612771297563</v>
      </c>
      <c r="N201" s="98">
        <v>1376.4673127875242</v>
      </c>
      <c r="O201" s="98">
        <v>2972.4596557511136</v>
      </c>
      <c r="P201" s="98">
        <v>1149.3724765666825</v>
      </c>
      <c r="Q201" s="98">
        <v>2314.2342637692177</v>
      </c>
      <c r="R201" s="98">
        <v>1124.3034544016214</v>
      </c>
      <c r="S201" s="98">
        <v>1123.0011472448816</v>
      </c>
      <c r="T201" s="98">
        <v>1223.7876798893244</v>
      </c>
      <c r="U201" s="98">
        <v>1184.0825013190824</v>
      </c>
      <c r="V201" s="98">
        <v>1780.5582108975607</v>
      </c>
      <c r="W201" s="98">
        <v>1026.8363770012156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222.81011744388778</v>
      </c>
      <c r="G202" s="101">
        <v>176.99322202380952</v>
      </c>
      <c r="H202" s="101">
        <v>191.02313345137281</v>
      </c>
      <c r="I202" s="101">
        <v>193.54632660963151</v>
      </c>
      <c r="J202" s="101">
        <v>242.17756908636738</v>
      </c>
      <c r="K202" s="101">
        <v>202.09644424750371</v>
      </c>
      <c r="L202" s="101">
        <v>8.8374730613015977</v>
      </c>
      <c r="M202" s="101">
        <v>155.82009759654073</v>
      </c>
      <c r="N202" s="101">
        <v>13.525567316525166</v>
      </c>
      <c r="O202" s="101">
        <v>13.909597117947078</v>
      </c>
      <c r="P202" s="101">
        <v>6.6615037242489548</v>
      </c>
      <c r="Q202" s="101">
        <v>11.068808155616274</v>
      </c>
      <c r="R202" s="101">
        <v>170.7635103488069</v>
      </c>
      <c r="S202" s="101">
        <v>178.49484606789485</v>
      </c>
      <c r="T202" s="101">
        <v>124.96472867527751</v>
      </c>
      <c r="U202" s="101">
        <v>72.146890093159882</v>
      </c>
      <c r="V202" s="101">
        <v>10.79238551335389</v>
      </c>
      <c r="W202" s="101">
        <v>17.091342387519322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929.28592341820217</v>
      </c>
      <c r="G203" s="104">
        <v>897.38257331216926</v>
      </c>
      <c r="H203" s="104">
        <v>952.38300074709844</v>
      </c>
      <c r="I203" s="104">
        <v>956.41674321142398</v>
      </c>
      <c r="J203" s="104">
        <v>898.828325185371</v>
      </c>
      <c r="K203" s="104">
        <v>1052.8701874773401</v>
      </c>
      <c r="L203" s="104">
        <v>889.53644556150277</v>
      </c>
      <c r="M203" s="104">
        <v>997.44117953321563</v>
      </c>
      <c r="N203" s="104">
        <v>1362.941745470999</v>
      </c>
      <c r="O203" s="104">
        <v>2958.5500586331668</v>
      </c>
      <c r="P203" s="104">
        <v>1142.7109728424339</v>
      </c>
      <c r="Q203" s="104">
        <v>2303.1654556136014</v>
      </c>
      <c r="R203" s="104">
        <v>953.53994405281446</v>
      </c>
      <c r="S203" s="104">
        <v>944.50630117698665</v>
      </c>
      <c r="T203" s="104">
        <v>1098.8229512140467</v>
      </c>
      <c r="U203" s="104">
        <v>1111.9356112259225</v>
      </c>
      <c r="V203" s="104">
        <v>1769.7658253842067</v>
      </c>
      <c r="W203" s="104">
        <v>1009.7450346136962</v>
      </c>
      <c r="DA203" s="132" t="s">
        <v>2518</v>
      </c>
    </row>
    <row r="204" spans="1:105" ht="12" customHeight="1" x14ac:dyDescent="0.25">
      <c r="A204" s="106" t="s">
        <v>122</v>
      </c>
      <c r="B204" s="101">
        <v>1189.4299229984126</v>
      </c>
      <c r="C204" s="101">
        <v>1164.8678230468743</v>
      </c>
      <c r="D204" s="101">
        <v>1224.6238797621736</v>
      </c>
      <c r="E204" s="101">
        <v>1158.3607641941217</v>
      </c>
      <c r="F204" s="101">
        <v>1223.4600248055744</v>
      </c>
      <c r="G204" s="101">
        <v>1178.0586824339482</v>
      </c>
      <c r="H204" s="101">
        <v>1170.9201326179477</v>
      </c>
      <c r="I204" s="101">
        <v>1119.1304606432493</v>
      </c>
      <c r="J204" s="101">
        <v>1105.9936265868068</v>
      </c>
      <c r="K204" s="101">
        <v>1097.0398966565353</v>
      </c>
      <c r="L204" s="101">
        <v>1164.5094018161817</v>
      </c>
      <c r="M204" s="101">
        <v>1255.8277233311067</v>
      </c>
      <c r="N204" s="101">
        <v>1193.0964052556799</v>
      </c>
      <c r="O204" s="101">
        <v>1158.8267992720048</v>
      </c>
      <c r="P204" s="101">
        <v>1180.0441661148577</v>
      </c>
      <c r="Q204" s="101">
        <v>1145.8121997032595</v>
      </c>
      <c r="R204" s="101">
        <v>1157.8814424973843</v>
      </c>
      <c r="S204" s="101">
        <v>1169.6291920109197</v>
      </c>
      <c r="T204" s="101">
        <v>1164.8972818699922</v>
      </c>
      <c r="U204" s="101">
        <v>1172.9881760242222</v>
      </c>
      <c r="V204" s="101">
        <v>1133.8195216896977</v>
      </c>
      <c r="W204" s="101">
        <v>1019.1598947130518</v>
      </c>
      <c r="DA204" s="131" t="s">
        <v>2519</v>
      </c>
    </row>
    <row r="205" spans="1:105" ht="12" customHeight="1" x14ac:dyDescent="0.25">
      <c r="A205" s="107" t="s">
        <v>121</v>
      </c>
      <c r="B205" s="104">
        <v>1189.4299229984126</v>
      </c>
      <c r="C205" s="104">
        <v>1164.8747669422771</v>
      </c>
      <c r="D205" s="104">
        <v>1224.7759117903113</v>
      </c>
      <c r="E205" s="104">
        <v>1158.707215223671</v>
      </c>
      <c r="F205" s="104">
        <v>1223.8597071153035</v>
      </c>
      <c r="G205" s="104">
        <v>1177.7085341272164</v>
      </c>
      <c r="H205" s="104">
        <v>1170.5374154643428</v>
      </c>
      <c r="I205" s="104">
        <v>1119.2390430242019</v>
      </c>
      <c r="J205" s="104">
        <v>1106.7650187530612</v>
      </c>
      <c r="K205" s="104">
        <v>1097.9200395133344</v>
      </c>
      <c r="L205" s="104">
        <v>1165.8651347165383</v>
      </c>
      <c r="M205" s="104">
        <v>1256.1745828211499</v>
      </c>
      <c r="N205" s="104">
        <v>1192.1058073338788</v>
      </c>
      <c r="O205" s="104">
        <v>1157.5871279183339</v>
      </c>
      <c r="P205" s="104">
        <v>1180.5821014494402</v>
      </c>
      <c r="Q205" s="104">
        <v>1145.2688508518254</v>
      </c>
      <c r="R205" s="104">
        <v>1158.164484481782</v>
      </c>
      <c r="S205" s="104">
        <v>1169.6785851646109</v>
      </c>
      <c r="T205" s="104">
        <v>1166.0635362580713</v>
      </c>
      <c r="U205" s="104">
        <v>1171.8990100232913</v>
      </c>
      <c r="V205" s="104">
        <v>1132.6673007903817</v>
      </c>
      <c r="W205" s="104">
        <v>1019.1561218303586</v>
      </c>
      <c r="DA205" s="132" t="s">
        <v>2520</v>
      </c>
    </row>
    <row r="206" spans="1:105" ht="12" customHeight="1" x14ac:dyDescent="0.25">
      <c r="A206" s="108" t="s">
        <v>53</v>
      </c>
      <c r="B206" s="98">
        <v>214.31639367840165</v>
      </c>
      <c r="C206" s="98">
        <v>182.08892035285089</v>
      </c>
      <c r="D206" s="98">
        <v>225.33843606333463</v>
      </c>
      <c r="E206" s="98">
        <v>178.39120619099251</v>
      </c>
      <c r="F206" s="98">
        <v>235.98704182897825</v>
      </c>
      <c r="G206" s="98">
        <v>193.59108997133004</v>
      </c>
      <c r="H206" s="98">
        <v>195.47926312715745</v>
      </c>
      <c r="I206" s="98">
        <v>188.1584131495394</v>
      </c>
      <c r="J206" s="98">
        <v>235.36360490207562</v>
      </c>
      <c r="K206" s="98">
        <v>195.86661634457522</v>
      </c>
      <c r="L206" s="98">
        <v>192.12894953904376</v>
      </c>
      <c r="M206" s="98">
        <v>244.79814029694288</v>
      </c>
      <c r="N206" s="98">
        <v>179.02538442376596</v>
      </c>
      <c r="O206" s="98">
        <v>171.09026714590749</v>
      </c>
      <c r="P206" s="98">
        <v>265.17468025498152</v>
      </c>
      <c r="Q206" s="98">
        <v>184.39062898397083</v>
      </c>
      <c r="R206" s="98">
        <v>179.53758619786709</v>
      </c>
      <c r="S206" s="98">
        <v>194.37262181645778</v>
      </c>
      <c r="T206" s="98">
        <v>174.94929158566021</v>
      </c>
      <c r="U206" s="98">
        <v>200.84856779489266</v>
      </c>
      <c r="V206" s="98">
        <v>179.43787186734082</v>
      </c>
      <c r="W206" s="98">
        <v>201.21020491261524</v>
      </c>
      <c r="DA206" s="63" t="s">
        <v>2521</v>
      </c>
    </row>
    <row r="207" spans="1:105" ht="12" customHeight="1" x14ac:dyDescent="0.25">
      <c r="A207" s="108" t="s">
        <v>52</v>
      </c>
      <c r="B207" s="98">
        <v>975.11352932001114</v>
      </c>
      <c r="C207" s="98">
        <v>982.785846589426</v>
      </c>
      <c r="D207" s="98">
        <v>999.43747572697657</v>
      </c>
      <c r="E207" s="98">
        <v>980.31600903267838</v>
      </c>
      <c r="F207" s="98">
        <v>987.87266528632529</v>
      </c>
      <c r="G207" s="98">
        <v>984.11744415588646</v>
      </c>
      <c r="H207" s="98">
        <v>975.05815233718556</v>
      </c>
      <c r="I207" s="98">
        <v>931.08062987466258</v>
      </c>
      <c r="J207" s="98">
        <v>871.40141385098559</v>
      </c>
      <c r="K207" s="98">
        <v>902.05342316875908</v>
      </c>
      <c r="L207" s="98">
        <v>973.73618517749446</v>
      </c>
      <c r="M207" s="98">
        <v>1011.3764425242069</v>
      </c>
      <c r="N207" s="98">
        <v>1013.0804229101129</v>
      </c>
      <c r="O207" s="98">
        <v>986.49686077242643</v>
      </c>
      <c r="P207" s="98">
        <v>915.40742119445827</v>
      </c>
      <c r="Q207" s="98">
        <v>960.87822186785479</v>
      </c>
      <c r="R207" s="98">
        <v>978.62689828391467</v>
      </c>
      <c r="S207" s="98">
        <v>975.30596334815311</v>
      </c>
      <c r="T207" s="98">
        <v>991.11424467241113</v>
      </c>
      <c r="U207" s="98">
        <v>971.05044222839877</v>
      </c>
      <c r="V207" s="98">
        <v>953.22942892304059</v>
      </c>
      <c r="W207" s="98">
        <v>817.94591691774338</v>
      </c>
      <c r="DA207" s="63" t="s">
        <v>2522</v>
      </c>
    </row>
    <row r="208" spans="1:105" ht="12" customHeight="1" x14ac:dyDescent="0.25">
      <c r="A208" s="121" t="s">
        <v>54</v>
      </c>
      <c r="B208" s="122">
        <v>620.2239480729254</v>
      </c>
      <c r="C208" s="122">
        <v>632.15988098480921</v>
      </c>
      <c r="D208" s="122">
        <v>640.77282055810053</v>
      </c>
      <c r="E208" s="122">
        <v>601.71557495369154</v>
      </c>
      <c r="F208" s="122">
        <v>690.77470749693498</v>
      </c>
      <c r="G208" s="122">
        <v>592.48999069735987</v>
      </c>
      <c r="H208" s="122">
        <v>615.5431231632864</v>
      </c>
      <c r="I208" s="122">
        <v>567.74097646918767</v>
      </c>
      <c r="J208" s="122">
        <v>525.97406656430883</v>
      </c>
      <c r="K208" s="122">
        <v>520.61335769473521</v>
      </c>
      <c r="L208" s="122">
        <v>494.38614688865579</v>
      </c>
      <c r="M208" s="122">
        <v>496.33948189240834</v>
      </c>
      <c r="N208" s="122">
        <v>434.31570978115718</v>
      </c>
      <c r="O208" s="122">
        <v>470.4040675244197</v>
      </c>
      <c r="P208" s="122">
        <v>427.32234217607413</v>
      </c>
      <c r="Q208" s="122">
        <v>439.77702432160737</v>
      </c>
      <c r="R208" s="122">
        <v>442.00948677569971</v>
      </c>
      <c r="S208" s="122">
        <v>506.31457049895351</v>
      </c>
      <c r="T208" s="122">
        <v>509.14683829803494</v>
      </c>
      <c r="U208" s="122">
        <v>505.78348727780917</v>
      </c>
      <c r="V208" s="122">
        <v>520.65757644034943</v>
      </c>
      <c r="W208" s="122">
        <v>503.28412571800004</v>
      </c>
      <c r="DA208" s="130" t="s">
        <v>2523</v>
      </c>
    </row>
    <row r="209" spans="1:105" ht="12" customHeight="1" x14ac:dyDescent="0.25">
      <c r="A209" s="97" t="s">
        <v>50</v>
      </c>
      <c r="B209" s="98">
        <v>637.523839837487</v>
      </c>
      <c r="C209" s="98">
        <v>622.77756623039716</v>
      </c>
      <c r="D209" s="98">
        <v>633.04125338797962</v>
      </c>
      <c r="E209" s="98">
        <v>619.5865044315683</v>
      </c>
      <c r="F209" s="98">
        <v>665.08757673550724</v>
      </c>
      <c r="G209" s="98">
        <v>622.98550292700759</v>
      </c>
      <c r="H209" s="98">
        <v>598.81282251254254</v>
      </c>
      <c r="I209" s="98">
        <v>546.25987320842603</v>
      </c>
      <c r="J209" s="98">
        <v>536.32148860633777</v>
      </c>
      <c r="K209" s="98">
        <v>510.17487913417557</v>
      </c>
      <c r="L209" s="98">
        <v>497.95189377602622</v>
      </c>
      <c r="M209" s="98">
        <v>509.88287435796059</v>
      </c>
      <c r="N209" s="98">
        <v>442.16625102660203</v>
      </c>
      <c r="O209" s="98">
        <v>441.24945168455059</v>
      </c>
      <c r="P209" s="98">
        <v>454.63772875600716</v>
      </c>
      <c r="Q209" s="98">
        <v>434.39738910829067</v>
      </c>
      <c r="R209" s="98">
        <v>453.43827711022379</v>
      </c>
      <c r="S209" s="98">
        <v>492.76201375199184</v>
      </c>
      <c r="T209" s="98">
        <v>509.45227254030448</v>
      </c>
      <c r="U209" s="98">
        <v>507.59430024768159</v>
      </c>
      <c r="V209" s="98">
        <v>518.5959915661914</v>
      </c>
      <c r="W209" s="98">
        <v>502.08421418910342</v>
      </c>
      <c r="DA209" s="63" t="s">
        <v>2524</v>
      </c>
    </row>
    <row r="210" spans="1:105" ht="12" customHeight="1" x14ac:dyDescent="0.25">
      <c r="A210" s="109" t="s">
        <v>120</v>
      </c>
      <c r="B210" s="33">
        <v>608.74376218958548</v>
      </c>
      <c r="C210" s="33">
        <v>638.10964156077785</v>
      </c>
      <c r="D210" s="33">
        <v>645.57913003454553</v>
      </c>
      <c r="E210" s="33">
        <v>590.40040613402027</v>
      </c>
      <c r="F210" s="33">
        <v>707.19256198578637</v>
      </c>
      <c r="G210" s="33">
        <v>574.37266800858811</v>
      </c>
      <c r="H210" s="33">
        <v>624.46715206643091</v>
      </c>
      <c r="I210" s="33">
        <v>578.52179797713302</v>
      </c>
      <c r="J210" s="33">
        <v>520.40564754286493</v>
      </c>
      <c r="K210" s="33">
        <v>526.33457914558221</v>
      </c>
      <c r="L210" s="33">
        <v>492.45178746609531</v>
      </c>
      <c r="M210" s="33">
        <v>489.08885638264974</v>
      </c>
      <c r="N210" s="33">
        <v>429.87532226084454</v>
      </c>
      <c r="O210" s="33">
        <v>487.64567968583248</v>
      </c>
      <c r="P210" s="33">
        <v>410.52906136653138</v>
      </c>
      <c r="Q210" s="33">
        <v>442.95743759237331</v>
      </c>
      <c r="R210" s="33">
        <v>435.68717722894172</v>
      </c>
      <c r="S210" s="33">
        <v>513.18905580538342</v>
      </c>
      <c r="T210" s="33">
        <v>508.99412117690014</v>
      </c>
      <c r="U210" s="33">
        <v>504.91812016667188</v>
      </c>
      <c r="V210" s="33">
        <v>521.59911031444108</v>
      </c>
      <c r="W210" s="33">
        <v>503.83094254331149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93.532080547348144</v>
      </c>
      <c r="C212" s="117">
        <f t="shared" si="101"/>
        <v>88.780575115602659</v>
      </c>
      <c r="D212" s="117">
        <f t="shared" si="101"/>
        <v>89.03474891967177</v>
      </c>
      <c r="E212" s="117">
        <f t="shared" si="101"/>
        <v>88.001058593964885</v>
      </c>
      <c r="F212" s="117">
        <f t="shared" si="101"/>
        <v>94.836430885866122</v>
      </c>
      <c r="G212" s="117">
        <f t="shared" si="101"/>
        <v>84.74534701243455</v>
      </c>
      <c r="H212" s="117">
        <f t="shared" si="101"/>
        <v>75.849993934400686</v>
      </c>
      <c r="I212" s="117">
        <f t="shared" si="101"/>
        <v>66.395156919277326</v>
      </c>
      <c r="J212" s="117">
        <f t="shared" si="101"/>
        <v>68.238242917117574</v>
      </c>
      <c r="K212" s="117">
        <f t="shared" si="101"/>
        <v>65.673873219460361</v>
      </c>
      <c r="L212" s="117">
        <f t="shared" si="101"/>
        <v>63.666280808664951</v>
      </c>
      <c r="M212" s="117">
        <f t="shared" si="101"/>
        <v>64.621069048497574</v>
      </c>
      <c r="N212" s="117">
        <f t="shared" si="101"/>
        <v>58.044613982191443</v>
      </c>
      <c r="O212" s="117">
        <f t="shared" si="101"/>
        <v>59.569466821782093</v>
      </c>
      <c r="P212" s="117">
        <f t="shared" si="101"/>
        <v>62.875588279718286</v>
      </c>
      <c r="Q212" s="117">
        <f t="shared" si="101"/>
        <v>58.621790913736675</v>
      </c>
      <c r="R212" s="117">
        <f t="shared" ref="R212:V212" si="102">R213+R216+R218+R227</f>
        <v>58.648516716197335</v>
      </c>
      <c r="S212" s="117">
        <f t="shared" si="102"/>
        <v>60.205788319899348</v>
      </c>
      <c r="T212" s="117">
        <f t="shared" si="102"/>
        <v>61.62311462497297</v>
      </c>
      <c r="U212" s="117">
        <f t="shared" si="102"/>
        <v>59.51121295876947</v>
      </c>
      <c r="V212" s="117">
        <f t="shared" si="102"/>
        <v>58.873652720960195</v>
      </c>
      <c r="W212" s="117">
        <f t="shared" ref="W212" si="103">W213+W216+W218+W227</f>
        <v>56.860806489340519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93.532080547348144</v>
      </c>
      <c r="C227" s="122">
        <v>88.780575115602659</v>
      </c>
      <c r="D227" s="122">
        <v>89.03474891967177</v>
      </c>
      <c r="E227" s="122">
        <v>88.001058593964885</v>
      </c>
      <c r="F227" s="122">
        <v>94.836430885866122</v>
      </c>
      <c r="G227" s="122">
        <v>84.74534701243455</v>
      </c>
      <c r="H227" s="122">
        <v>75.849993934400686</v>
      </c>
      <c r="I227" s="122">
        <v>66.395156919277326</v>
      </c>
      <c r="J227" s="122">
        <v>68.238242917117574</v>
      </c>
      <c r="K227" s="122">
        <v>65.673873219460361</v>
      </c>
      <c r="L227" s="122">
        <v>63.666280808664951</v>
      </c>
      <c r="M227" s="122">
        <v>64.621069048497574</v>
      </c>
      <c r="N227" s="122">
        <v>58.044613982191443</v>
      </c>
      <c r="O227" s="122">
        <v>59.569466821782093</v>
      </c>
      <c r="P227" s="122">
        <v>62.875588279718286</v>
      </c>
      <c r="Q227" s="122">
        <v>58.621790913736675</v>
      </c>
      <c r="R227" s="122">
        <v>58.648516716197335</v>
      </c>
      <c r="S227" s="122">
        <v>60.205788319899348</v>
      </c>
      <c r="T227" s="122">
        <v>61.62311462497297</v>
      </c>
      <c r="U227" s="122">
        <v>59.51121295876947</v>
      </c>
      <c r="V227" s="122">
        <v>58.873652720960195</v>
      </c>
      <c r="W227" s="122">
        <v>56.860806489340519</v>
      </c>
      <c r="DA227" s="130" t="s">
        <v>2691</v>
      </c>
    </row>
    <row r="228" spans="1:105" ht="12" customHeight="1" x14ac:dyDescent="0.25">
      <c r="A228" s="97" t="s">
        <v>50</v>
      </c>
      <c r="B228" s="98">
        <v>234.47882883402465</v>
      </c>
      <c r="C228" s="98">
        <v>228.78071279789916</v>
      </c>
      <c r="D228" s="98">
        <v>232.25859772111602</v>
      </c>
      <c r="E228" s="98">
        <v>226.98800056315656</v>
      </c>
      <c r="F228" s="98">
        <v>243.21609905545475</v>
      </c>
      <c r="G228" s="98">
        <v>227.39074835670115</v>
      </c>
      <c r="H228" s="98">
        <v>218.04957852252966</v>
      </c>
      <c r="I228" s="98">
        <v>198.68945571147668</v>
      </c>
      <c r="J228" s="98">
        <v>195.04082299429135</v>
      </c>
      <c r="K228" s="98">
        <v>185.49711786746619</v>
      </c>
      <c r="L228" s="98">
        <v>181.02701531138467</v>
      </c>
      <c r="M228" s="98">
        <v>185.32631006383502</v>
      </c>
      <c r="N228" s="98">
        <v>160.66665632840403</v>
      </c>
      <c r="O228" s="98">
        <v>160.29815186097662</v>
      </c>
      <c r="P228" s="98">
        <v>165.14690856427259</v>
      </c>
      <c r="Q228" s="98">
        <v>157.77992660824873</v>
      </c>
      <c r="R228" s="98">
        <v>164.66698924163097</v>
      </c>
      <c r="S228" s="98">
        <v>178.89719957912951</v>
      </c>
      <c r="T228" s="98">
        <v>184.86934387491891</v>
      </c>
      <c r="U228" s="98">
        <v>184.04064664264229</v>
      </c>
      <c r="V228" s="98">
        <v>187.78354675217579</v>
      </c>
      <c r="W228" s="98">
        <v>181.63373608977426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100.51622376028843</v>
      </c>
      <c r="C231" s="118">
        <f t="shared" si="108"/>
        <v>103.39419686125844</v>
      </c>
      <c r="D231" s="118">
        <f t="shared" si="108"/>
        <v>107.15302926051267</v>
      </c>
      <c r="E231" s="118">
        <f t="shared" si="108"/>
        <v>112.47314386025184</v>
      </c>
      <c r="F231" s="118">
        <f t="shared" si="108"/>
        <v>115.7135531720135</v>
      </c>
      <c r="G231" s="118">
        <f t="shared" si="108"/>
        <v>117.91251567465505</v>
      </c>
      <c r="H231" s="118">
        <f t="shared" si="108"/>
        <v>118.40125506692372</v>
      </c>
      <c r="I231" s="118">
        <f t="shared" si="108"/>
        <v>118.40748649448184</v>
      </c>
      <c r="J231" s="118">
        <f t="shared" si="108"/>
        <v>124.50595600472104</v>
      </c>
      <c r="K231" s="118">
        <f t="shared" si="108"/>
        <v>136.92015947680406</v>
      </c>
      <c r="L231" s="118">
        <f t="shared" si="108"/>
        <v>102.00145853090386</v>
      </c>
      <c r="M231" s="118">
        <f t="shared" si="108"/>
        <v>111.51923296919891</v>
      </c>
      <c r="N231" s="118">
        <f t="shared" si="108"/>
        <v>137.19145018605343</v>
      </c>
      <c r="O231" s="118">
        <f t="shared" si="108"/>
        <v>140.79905098868764</v>
      </c>
      <c r="P231" s="118">
        <f t="shared" si="108"/>
        <v>64.477946606634362</v>
      </c>
      <c r="Q231" s="118">
        <f t="shared" si="108"/>
        <v>115.80937128884918</v>
      </c>
      <c r="R231" s="118">
        <f t="shared" ref="R231:V231" si="109">R232+R235+R237+R246</f>
        <v>116.88991623646709</v>
      </c>
      <c r="S231" s="118">
        <f t="shared" si="109"/>
        <v>115.54658997432755</v>
      </c>
      <c r="T231" s="118">
        <f t="shared" si="109"/>
        <v>126.40547162991982</v>
      </c>
      <c r="U231" s="118">
        <f t="shared" si="109"/>
        <v>122.42808837613011</v>
      </c>
      <c r="V231" s="118">
        <f t="shared" si="109"/>
        <v>112.22038919553557</v>
      </c>
      <c r="W231" s="118">
        <f t="shared" ref="W231" si="110">W232+W235+W237+W246</f>
        <v>108.45595180385567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71.329618357715233</v>
      </c>
      <c r="C232" s="123">
        <f t="shared" si="111"/>
        <v>74.399506206644574</v>
      </c>
      <c r="D232" s="123">
        <f t="shared" si="111"/>
        <v>77.557688730254057</v>
      </c>
      <c r="E232" s="123">
        <f t="shared" si="111"/>
        <v>84.381009376097253</v>
      </c>
      <c r="F232" s="123">
        <f t="shared" si="111"/>
        <v>86.394993910351246</v>
      </c>
      <c r="G232" s="123">
        <f t="shared" si="111"/>
        <v>91.362058172998914</v>
      </c>
      <c r="H232" s="123">
        <f t="shared" si="111"/>
        <v>91.105739031364479</v>
      </c>
      <c r="I232" s="123">
        <f t="shared" si="111"/>
        <v>92.277515944624582</v>
      </c>
      <c r="J232" s="123">
        <f t="shared" si="111"/>
        <v>99.104147017889716</v>
      </c>
      <c r="K232" s="123">
        <f t="shared" si="111"/>
        <v>110.55898038048768</v>
      </c>
      <c r="L232" s="123">
        <f t="shared" si="111"/>
        <v>79.824323630399775</v>
      </c>
      <c r="M232" s="123">
        <f t="shared" si="111"/>
        <v>86.151855643890144</v>
      </c>
      <c r="N232" s="123">
        <f t="shared" si="111"/>
        <v>110.87024574928333</v>
      </c>
      <c r="O232" s="123">
        <f t="shared" si="111"/>
        <v>114.84485129400267</v>
      </c>
      <c r="P232" s="123">
        <f t="shared" si="111"/>
        <v>46.789438790747361</v>
      </c>
      <c r="Q232" s="123">
        <f t="shared" si="111"/>
        <v>93.308653094944788</v>
      </c>
      <c r="R232" s="123">
        <f t="shared" ref="R232:V232" si="112">SUM(R233:R234)</f>
        <v>94.626113590450458</v>
      </c>
      <c r="S232" s="123">
        <f t="shared" si="112"/>
        <v>92.320336485246727</v>
      </c>
      <c r="T232" s="123">
        <f t="shared" si="112"/>
        <v>102.56356379461953</v>
      </c>
      <c r="U232" s="123">
        <f t="shared" si="112"/>
        <v>99.115966938653528</v>
      </c>
      <c r="V232" s="123">
        <f t="shared" si="112"/>
        <v>90.270726881036381</v>
      </c>
      <c r="W232" s="123">
        <f t="shared" ref="W232" si="113">SUM(W233:W234)</f>
        <v>87.835301568920087</v>
      </c>
      <c r="DA232" s="130" t="s">
        <v>2845</v>
      </c>
    </row>
    <row r="233" spans="1:105" ht="12" customHeight="1" x14ac:dyDescent="0.25">
      <c r="A233" s="97" t="s">
        <v>202</v>
      </c>
      <c r="B233" s="99">
        <v>71.067327131703422</v>
      </c>
      <c r="C233" s="99">
        <v>74.132222257666214</v>
      </c>
      <c r="D233" s="99">
        <v>77.281725401282131</v>
      </c>
      <c r="E233" s="99">
        <v>84.109384327512302</v>
      </c>
      <c r="F233" s="99">
        <v>86.099717586043838</v>
      </c>
      <c r="G233" s="99">
        <v>91.052561599807149</v>
      </c>
      <c r="H233" s="99">
        <v>90.803773371089491</v>
      </c>
      <c r="I233" s="99">
        <v>91.976999962670831</v>
      </c>
      <c r="J233" s="99">
        <v>98.793773661758607</v>
      </c>
      <c r="K233" s="99">
        <v>110.21539750978857</v>
      </c>
      <c r="L233" s="99">
        <v>79.568005276848709</v>
      </c>
      <c r="M233" s="99">
        <v>85.874025314039528</v>
      </c>
      <c r="N233" s="99">
        <v>110.52841628904052</v>
      </c>
      <c r="O233" s="99">
        <v>114.46086316531884</v>
      </c>
      <c r="P233" s="99">
        <v>46.62929890324677</v>
      </c>
      <c r="Q233" s="99">
        <v>93.018968055675685</v>
      </c>
      <c r="R233" s="99">
        <v>94.332015600999753</v>
      </c>
      <c r="S233" s="99">
        <v>92.033492543726098</v>
      </c>
      <c r="T233" s="99">
        <v>102.24618615972682</v>
      </c>
      <c r="U233" s="99">
        <v>98.805143641012364</v>
      </c>
      <c r="V233" s="99">
        <v>89.986609936670632</v>
      </c>
      <c r="W233" s="99">
        <v>87.566130568635259</v>
      </c>
      <c r="DA233" s="63" t="s">
        <v>2846</v>
      </c>
    </row>
    <row r="234" spans="1:105" ht="12" customHeight="1" x14ac:dyDescent="0.25">
      <c r="A234" s="97" t="s">
        <v>53</v>
      </c>
      <c r="B234" s="99">
        <v>0.26229122601181287</v>
      </c>
      <c r="C234" s="99">
        <v>0.26728394897836188</v>
      </c>
      <c r="D234" s="99">
        <v>0.27596332897192088</v>
      </c>
      <c r="E234" s="99">
        <v>0.27162504858495229</v>
      </c>
      <c r="F234" s="99">
        <v>0.29527632430740308</v>
      </c>
      <c r="G234" s="99">
        <v>0.30949657319177126</v>
      </c>
      <c r="H234" s="99">
        <v>0.30196566027498445</v>
      </c>
      <c r="I234" s="99">
        <v>0.30051598195374557</v>
      </c>
      <c r="J234" s="99">
        <v>0.31037335613110523</v>
      </c>
      <c r="K234" s="99">
        <v>0.34358287069911425</v>
      </c>
      <c r="L234" s="99">
        <v>0.25631835355106836</v>
      </c>
      <c r="M234" s="99">
        <v>0.27783032985061051</v>
      </c>
      <c r="N234" s="99">
        <v>0.34182946024281025</v>
      </c>
      <c r="O234" s="99">
        <v>0.38398812868382315</v>
      </c>
      <c r="P234" s="99">
        <v>0.16013988750059166</v>
      </c>
      <c r="Q234" s="99">
        <v>0.28968503926910744</v>
      </c>
      <c r="R234" s="99">
        <v>0.29409798945071219</v>
      </c>
      <c r="S234" s="99">
        <v>0.28684394152063381</v>
      </c>
      <c r="T234" s="99">
        <v>0.31737763489270576</v>
      </c>
      <c r="U234" s="99">
        <v>0.31082329764115824</v>
      </c>
      <c r="V234" s="99">
        <v>0.28411694436575441</v>
      </c>
      <c r="W234" s="99">
        <v>0.2691710002848266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0.34477198996087477</v>
      </c>
      <c r="C235" s="123">
        <f t="shared" si="114"/>
        <v>0.43434284515749283</v>
      </c>
      <c r="D235" s="123">
        <f t="shared" si="114"/>
        <v>0.36233727658000331</v>
      </c>
      <c r="E235" s="123">
        <f t="shared" si="114"/>
        <v>1.0781503507813732</v>
      </c>
      <c r="F235" s="123">
        <f t="shared" si="114"/>
        <v>0.41217856941265496</v>
      </c>
      <c r="G235" s="123">
        <f t="shared" si="114"/>
        <v>0.44011837193632874</v>
      </c>
      <c r="H235" s="123">
        <f t="shared" si="114"/>
        <v>0.57479567418572186</v>
      </c>
      <c r="I235" s="123">
        <f t="shared" si="114"/>
        <v>0.59912442352373307</v>
      </c>
      <c r="J235" s="123">
        <f t="shared" si="114"/>
        <v>0.81317715466664853</v>
      </c>
      <c r="K235" s="123">
        <f t="shared" si="114"/>
        <v>0.87656014885169453</v>
      </c>
      <c r="L235" s="123">
        <f t="shared" si="114"/>
        <v>0.77338323998079395</v>
      </c>
      <c r="M235" s="123">
        <f t="shared" si="114"/>
        <v>0.91264444884434803</v>
      </c>
      <c r="N235" s="123">
        <f t="shared" si="114"/>
        <v>1.5675008193138533</v>
      </c>
      <c r="O235" s="123">
        <f t="shared" si="114"/>
        <v>0.87334100784472213</v>
      </c>
      <c r="P235" s="123">
        <f t="shared" si="114"/>
        <v>0.68116202485370847</v>
      </c>
      <c r="Q235" s="123">
        <f t="shared" si="114"/>
        <v>1.1444439695765072</v>
      </c>
      <c r="R235" s="123">
        <f t="shared" si="114"/>
        <v>0.71648191199931466</v>
      </c>
      <c r="S235" s="123">
        <f t="shared" si="114"/>
        <v>1.0184160279502812</v>
      </c>
      <c r="T235" s="123">
        <f t="shared" si="114"/>
        <v>0.82351678583159904</v>
      </c>
      <c r="U235" s="123">
        <f t="shared" si="114"/>
        <v>1.0790520046233893</v>
      </c>
      <c r="V235" s="123">
        <f t="shared" si="114"/>
        <v>0.87338531613595793</v>
      </c>
      <c r="W235" s="123">
        <f t="shared" si="114"/>
        <v>1.0127169135292322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0.34477198996087477</v>
      </c>
      <c r="C236" s="99">
        <f>RES_hhdet_fecs!C110</f>
        <v>0.43434284515749283</v>
      </c>
      <c r="D236" s="99">
        <f>RES_hhdet_fecs!D110</f>
        <v>0.36233727658000331</v>
      </c>
      <c r="E236" s="99">
        <f>RES_hhdet_fecs!E110</f>
        <v>1.0781503507813732</v>
      </c>
      <c r="F236" s="99">
        <f>RES_hhdet_fecs!F110</f>
        <v>0.41217856941265496</v>
      </c>
      <c r="G236" s="99">
        <f>RES_hhdet_fecs!G110</f>
        <v>0.44011837193632874</v>
      </c>
      <c r="H236" s="99">
        <f>RES_hhdet_fecs!H110</f>
        <v>0.57479567418572186</v>
      </c>
      <c r="I236" s="99">
        <f>RES_hhdet_fecs!I110</f>
        <v>0.59912442352373307</v>
      </c>
      <c r="J236" s="99">
        <f>RES_hhdet_fecs!J110</f>
        <v>0.81317715466664853</v>
      </c>
      <c r="K236" s="99">
        <f>RES_hhdet_fecs!K110</f>
        <v>0.87656014885169453</v>
      </c>
      <c r="L236" s="99">
        <f>RES_hhdet_fecs!L110</f>
        <v>0.77338323998079395</v>
      </c>
      <c r="M236" s="99">
        <f>RES_hhdet_fecs!M110</f>
        <v>0.91264444884434803</v>
      </c>
      <c r="N236" s="99">
        <f>RES_hhdet_fecs!N110</f>
        <v>1.5675008193138533</v>
      </c>
      <c r="O236" s="99">
        <f>RES_hhdet_fecs!O110</f>
        <v>0.87334100784472213</v>
      </c>
      <c r="P236" s="99">
        <f>RES_hhdet_fecs!P110</f>
        <v>0.68116202485370847</v>
      </c>
      <c r="Q236" s="99">
        <f>RES_hhdet_fecs!Q110</f>
        <v>1.1444439695765072</v>
      </c>
      <c r="R236" s="99">
        <f>RES_hhdet_fecs!R110</f>
        <v>0.71648191199931466</v>
      </c>
      <c r="S236" s="99">
        <f>RES_hhdet_fecs!S110</f>
        <v>1.0184160279502812</v>
      </c>
      <c r="T236" s="99">
        <f>RES_hhdet_fecs!T110</f>
        <v>0.82351678583159904</v>
      </c>
      <c r="U236" s="99">
        <f>RES_hhdet_fecs!U110</f>
        <v>1.0790520046233893</v>
      </c>
      <c r="V236" s="99">
        <f>RES_hhdet_fecs!V110</f>
        <v>0.87338531613595793</v>
      </c>
      <c r="W236" s="99">
        <f>RES_hhdet_fecs!W110</f>
        <v>1.0127169135292322</v>
      </c>
      <c r="DA236" s="63" t="s">
        <v>2849</v>
      </c>
    </row>
    <row r="237" spans="1:105" ht="12" customHeight="1" x14ac:dyDescent="0.25">
      <c r="A237" s="121" t="s">
        <v>55</v>
      </c>
      <c r="B237" s="123">
        <v>19.147256834601023</v>
      </c>
      <c r="C237" s="123">
        <v>18.762910207035411</v>
      </c>
      <c r="D237" s="123">
        <v>19.334357638525812</v>
      </c>
      <c r="E237" s="123">
        <v>17.70327502729279</v>
      </c>
      <c r="F237" s="123">
        <v>18.313692580106281</v>
      </c>
      <c r="G237" s="123">
        <v>17.035705759482475</v>
      </c>
      <c r="H237" s="123">
        <v>17.458583274648717</v>
      </c>
      <c r="I237" s="123">
        <v>17.051934226846882</v>
      </c>
      <c r="J237" s="123">
        <v>16.686231660474633</v>
      </c>
      <c r="K237" s="123">
        <v>17.702615392495986</v>
      </c>
      <c r="L237" s="123">
        <v>14.019314931973524</v>
      </c>
      <c r="M237" s="123">
        <v>17.061964046180478</v>
      </c>
      <c r="N237" s="123">
        <v>18.301872115049754</v>
      </c>
      <c r="O237" s="123">
        <v>18.168113147721126</v>
      </c>
      <c r="P237" s="123">
        <v>10.677969547002803</v>
      </c>
      <c r="Q237" s="123">
        <v>14.942740944704063</v>
      </c>
      <c r="R237" s="123">
        <v>15.145415857886713</v>
      </c>
      <c r="S237" s="123">
        <v>15.010689973250658</v>
      </c>
      <c r="T237" s="123">
        <v>15.838551845843019</v>
      </c>
      <c r="U237" s="123">
        <v>15.212199575793175</v>
      </c>
      <c r="V237" s="123">
        <v>13.988065026465428</v>
      </c>
      <c r="W237" s="123">
        <v>12.843674394275343</v>
      </c>
      <c r="DA237" s="130" t="s">
        <v>2850</v>
      </c>
    </row>
    <row r="238" spans="1:105" ht="12" customHeight="1" x14ac:dyDescent="0.25">
      <c r="A238" s="97" t="s">
        <v>130</v>
      </c>
      <c r="B238" s="99">
        <v>18.123124345774471</v>
      </c>
      <c r="C238" s="99">
        <v>17.890813451339117</v>
      </c>
      <c r="D238" s="99">
        <v>18.317145738237798</v>
      </c>
      <c r="E238" s="99">
        <v>16.598456940628321</v>
      </c>
      <c r="F238" s="99">
        <v>17.151239673781348</v>
      </c>
      <c r="G238" s="99">
        <v>15.874839588055046</v>
      </c>
      <c r="H238" s="99">
        <v>16.740850067672334</v>
      </c>
      <c r="I238" s="99">
        <v>16.659060729044516</v>
      </c>
      <c r="J238" s="99">
        <v>16.319196447705195</v>
      </c>
      <c r="K238" s="99">
        <v>17.771859235800385</v>
      </c>
      <c r="L238" s="99">
        <v>12.323844538415152</v>
      </c>
      <c r="M238" s="99">
        <v>15.924889305184037</v>
      </c>
      <c r="N238" s="99">
        <v>18.228212164287591</v>
      </c>
      <c r="O238" s="99">
        <v>18.377317386097932</v>
      </c>
      <c r="P238" s="99">
        <v>8.7258809204022683</v>
      </c>
      <c r="Q238" s="99">
        <v>14.443324891746762</v>
      </c>
      <c r="R238" s="99">
        <v>14.704966112761065</v>
      </c>
      <c r="S238" s="99">
        <v>14.573372648487075</v>
      </c>
      <c r="T238" s="99">
        <v>15.739323377686715</v>
      </c>
      <c r="U238" s="99">
        <v>15.098718534353345</v>
      </c>
      <c r="V238" s="99">
        <v>13.849372139120504</v>
      </c>
      <c r="W238" s="99">
        <v>12.833615072372838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13.194680621899607</v>
      </c>
      <c r="G239" s="99">
        <v>12.19121576001616</v>
      </c>
      <c r="H239" s="99">
        <v>12.966872499730822</v>
      </c>
      <c r="I239" s="99">
        <v>13.004092521215323</v>
      </c>
      <c r="J239" s="99">
        <v>13.033303731327457</v>
      </c>
      <c r="K239" s="99">
        <v>14.11317860091884</v>
      </c>
      <c r="L239" s="99">
        <v>9.6758201272971842</v>
      </c>
      <c r="M239" s="99">
        <v>12.821648622280131</v>
      </c>
      <c r="N239" s="99">
        <v>14.746309594091223</v>
      </c>
      <c r="O239" s="99">
        <v>31.704783347662755</v>
      </c>
      <c r="P239" s="99">
        <v>12.211309786434027</v>
      </c>
      <c r="Q239" s="99">
        <v>24.503999084002615</v>
      </c>
      <c r="R239" s="99">
        <v>12.263002921222066</v>
      </c>
      <c r="S239" s="99">
        <v>12.227148435434437</v>
      </c>
      <c r="T239" s="99">
        <v>13.107527401348388</v>
      </c>
      <c r="U239" s="99">
        <v>12.516992832506569</v>
      </c>
      <c r="V239" s="99">
        <v>18.510006148300882</v>
      </c>
      <c r="W239" s="99">
        <v>10.649565939102626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3.1188752178928607</v>
      </c>
      <c r="G240" s="102">
        <v>2.474244444620838</v>
      </c>
      <c r="H240" s="102">
        <v>2.6670772772570643</v>
      </c>
      <c r="I240" s="102">
        <v>2.6754343824725044</v>
      </c>
      <c r="J240" s="102">
        <v>3.3422607177569859</v>
      </c>
      <c r="K240" s="102">
        <v>2.7836175495015234</v>
      </c>
      <c r="L240" s="102">
        <v>0.12150013957670872</v>
      </c>
      <c r="M240" s="102">
        <v>2.1366085873677894</v>
      </c>
      <c r="N240" s="102">
        <v>0.18496615957200316</v>
      </c>
      <c r="O240" s="102">
        <v>0.18803448141414594</v>
      </c>
      <c r="P240" s="102">
        <v>8.9672159864237558E-2</v>
      </c>
      <c r="Q240" s="102">
        <v>0.14853628746909275</v>
      </c>
      <c r="R240" s="102">
        <v>2.211804716502324</v>
      </c>
      <c r="S240" s="102">
        <v>2.3042608951162222</v>
      </c>
      <c r="T240" s="102">
        <v>1.6071115828527056</v>
      </c>
      <c r="U240" s="102">
        <v>0.92426473932221287</v>
      </c>
      <c r="V240" s="102">
        <v>0.13535559570461145</v>
      </c>
      <c r="W240" s="102">
        <v>0.21151278049972655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10.075805404006747</v>
      </c>
      <c r="G241" s="105">
        <v>9.7169713153953197</v>
      </c>
      <c r="H241" s="105">
        <v>10.299795222473758</v>
      </c>
      <c r="I241" s="105">
        <v>10.328658138742819</v>
      </c>
      <c r="J241" s="105">
        <v>9.6910430135704697</v>
      </c>
      <c r="K241" s="105">
        <v>11.329561051417317</v>
      </c>
      <c r="L241" s="105">
        <v>9.5543199877204756</v>
      </c>
      <c r="M241" s="105">
        <v>10.68504003491234</v>
      </c>
      <c r="N241" s="105">
        <v>14.561343434519221</v>
      </c>
      <c r="O241" s="105">
        <v>31.516748866248605</v>
      </c>
      <c r="P241" s="105">
        <v>12.121637626569791</v>
      </c>
      <c r="Q241" s="105">
        <v>24.355462796533523</v>
      </c>
      <c r="R241" s="105">
        <v>10.051198204719741</v>
      </c>
      <c r="S241" s="105">
        <v>9.9228875403182162</v>
      </c>
      <c r="T241" s="105">
        <v>11.50041581849568</v>
      </c>
      <c r="U241" s="105">
        <v>11.592728093184355</v>
      </c>
      <c r="V241" s="105">
        <v>18.374650552596272</v>
      </c>
      <c r="W241" s="105">
        <v>10.438053158602898</v>
      </c>
      <c r="DA241" s="132" t="s">
        <v>2854</v>
      </c>
    </row>
    <row r="242" spans="1:105" ht="12" customHeight="1" x14ac:dyDescent="0.25">
      <c r="A242" s="106" t="s">
        <v>122</v>
      </c>
      <c r="B242" s="102">
        <v>20.504934266900921</v>
      </c>
      <c r="C242" s="102">
        <v>19.991069917853814</v>
      </c>
      <c r="D242" s="102">
        <v>20.962337911155281</v>
      </c>
      <c r="E242" s="102">
        <v>19.76782472491217</v>
      </c>
      <c r="F242" s="102">
        <v>20.729030832620232</v>
      </c>
      <c r="G242" s="102">
        <v>19.759525631333684</v>
      </c>
      <c r="H242" s="102">
        <v>19.358030510949419</v>
      </c>
      <c r="I242" s="102">
        <v>18.361773451817005</v>
      </c>
      <c r="J242" s="102">
        <v>18.094537151095803</v>
      </c>
      <c r="K242" s="102">
        <v>17.903017807714289</v>
      </c>
      <c r="L242" s="102">
        <v>18.959944498572579</v>
      </c>
      <c r="M242" s="102">
        <v>20.316642547886602</v>
      </c>
      <c r="N242" s="102">
        <v>19.126863783866462</v>
      </c>
      <c r="O242" s="102">
        <v>18.364442715556049</v>
      </c>
      <c r="P242" s="102">
        <v>18.421854482903903</v>
      </c>
      <c r="Q242" s="102">
        <v>17.808907465831339</v>
      </c>
      <c r="R242" s="102">
        <v>17.901497047102939</v>
      </c>
      <c r="S242" s="102">
        <v>17.819801390160407</v>
      </c>
      <c r="T242" s="102">
        <v>17.480549419476962</v>
      </c>
      <c r="U242" s="102">
        <v>17.039215156368865</v>
      </c>
      <c r="V242" s="102">
        <v>15.849581668916155</v>
      </c>
      <c r="W242" s="102">
        <v>13.941144590041208</v>
      </c>
      <c r="DA242" s="131" t="s">
        <v>2855</v>
      </c>
    </row>
    <row r="243" spans="1:105" ht="12" customHeight="1" x14ac:dyDescent="0.25">
      <c r="A243" s="107" t="s">
        <v>121</v>
      </c>
      <c r="B243" s="105">
        <v>14.294202393516917</v>
      </c>
      <c r="C243" s="105">
        <v>13.794893995023017</v>
      </c>
      <c r="D243" s="105">
        <v>14.70111517670831</v>
      </c>
      <c r="E243" s="105">
        <v>13.672139147954029</v>
      </c>
      <c r="F243" s="105">
        <v>14.690341143550315</v>
      </c>
      <c r="G243" s="105">
        <v>13.872106989383797</v>
      </c>
      <c r="H243" s="105">
        <v>13.762408154403818</v>
      </c>
      <c r="I243" s="105">
        <v>13.136049928638435</v>
      </c>
      <c r="J243" s="105">
        <v>13.240864529113274</v>
      </c>
      <c r="K243" s="105">
        <v>12.899824569007176</v>
      </c>
      <c r="L243" s="105">
        <v>13.584232231105014</v>
      </c>
      <c r="M243" s="105">
        <v>14.794405975972522</v>
      </c>
      <c r="N243" s="105">
        <v>13.681323248721247</v>
      </c>
      <c r="O243" s="105">
        <v>13.199227188946626</v>
      </c>
      <c r="P243" s="105">
        <v>13.829611666007452</v>
      </c>
      <c r="Q243" s="105">
        <v>13.015402193570051</v>
      </c>
      <c r="R243" s="105">
        <v>13.077941111054423</v>
      </c>
      <c r="S243" s="105">
        <v>13.164514587677168</v>
      </c>
      <c r="T243" s="105">
        <v>12.962550425554346</v>
      </c>
      <c r="U243" s="105">
        <v>13.01984203192422</v>
      </c>
      <c r="V243" s="105">
        <v>12.398715555518168</v>
      </c>
      <c r="W243" s="105">
        <v>11.203975127596292</v>
      </c>
      <c r="DA243" s="132" t="s">
        <v>2856</v>
      </c>
    </row>
    <row r="244" spans="1:105" ht="12" customHeight="1" x14ac:dyDescent="0.25">
      <c r="A244" s="108" t="s">
        <v>53</v>
      </c>
      <c r="B244" s="99">
        <v>3.6946637037823629</v>
      </c>
      <c r="C244" s="99">
        <v>3.1161052929492712</v>
      </c>
      <c r="D244" s="99">
        <v>3.8462590389951812</v>
      </c>
      <c r="E244" s="99">
        <v>3.0327131999128083</v>
      </c>
      <c r="F244" s="99">
        <v>3.979307554716832</v>
      </c>
      <c r="G244" s="99">
        <v>3.2159595888966885</v>
      </c>
      <c r="H244" s="99">
        <v>3.217386570441839</v>
      </c>
      <c r="I244" s="99">
        <v>3.0810047887031886</v>
      </c>
      <c r="J244" s="99">
        <v>3.8455346901538654</v>
      </c>
      <c r="K244" s="99">
        <v>3.193148996857984</v>
      </c>
      <c r="L244" s="99">
        <v>3.1255409169616781</v>
      </c>
      <c r="M244" s="99">
        <v>3.9600851152720806</v>
      </c>
      <c r="N244" s="99">
        <v>2.8578144569465378</v>
      </c>
      <c r="O244" s="99">
        <v>2.6903045065056461</v>
      </c>
      <c r="P244" s="99">
        <v>4.119162301203807</v>
      </c>
      <c r="Q244" s="99">
        <v>2.8543285600359916</v>
      </c>
      <c r="R244" s="99">
        <v>2.7623030672884066</v>
      </c>
      <c r="S244" s="99">
        <v>2.9180489159865841</v>
      </c>
      <c r="T244" s="99">
        <v>2.5894271441617085</v>
      </c>
      <c r="U244" s="99">
        <v>2.8959431048009692</v>
      </c>
      <c r="V244" s="99">
        <v>2.5017803781710128</v>
      </c>
      <c r="W244" s="99">
        <v>2.7486099918658313</v>
      </c>
      <c r="DA244" s="63" t="s">
        <v>2857</v>
      </c>
    </row>
    <row r="245" spans="1:105" ht="12" customHeight="1" x14ac:dyDescent="0.25">
      <c r="A245" s="108" t="s">
        <v>52</v>
      </c>
      <c r="B245" s="99">
        <v>10.599538689734555</v>
      </c>
      <c r="C245" s="99">
        <v>10.678788702073746</v>
      </c>
      <c r="D245" s="99">
        <v>10.85485613771313</v>
      </c>
      <c r="E245" s="99">
        <v>10.639425948041222</v>
      </c>
      <c r="F245" s="99">
        <v>10.711033588833484</v>
      </c>
      <c r="G245" s="99">
        <v>10.656147400487109</v>
      </c>
      <c r="H245" s="99">
        <v>10.545021583961983</v>
      </c>
      <c r="I245" s="99">
        <v>10.055045139935245</v>
      </c>
      <c r="J245" s="99">
        <v>9.3953298389594053</v>
      </c>
      <c r="K245" s="99">
        <v>9.7066755721491909</v>
      </c>
      <c r="L245" s="99">
        <v>10.458691314143332</v>
      </c>
      <c r="M245" s="99">
        <v>10.834320860700441</v>
      </c>
      <c r="N245" s="99">
        <v>10.823508791774712</v>
      </c>
      <c r="O245" s="99">
        <v>10.50892268244098</v>
      </c>
      <c r="P245" s="99">
        <v>9.7104493648036438</v>
      </c>
      <c r="Q245" s="99">
        <v>10.161073633534059</v>
      </c>
      <c r="R245" s="99">
        <v>10.315638043766016</v>
      </c>
      <c r="S245" s="99">
        <v>10.246465671690586</v>
      </c>
      <c r="T245" s="99">
        <v>10.373123281392639</v>
      </c>
      <c r="U245" s="99">
        <v>10.12389892712325</v>
      </c>
      <c r="V245" s="99">
        <v>9.8969351773471548</v>
      </c>
      <c r="W245" s="99">
        <v>8.455365135730462</v>
      </c>
      <c r="DA245" s="63" t="s">
        <v>2858</v>
      </c>
    </row>
    <row r="246" spans="1:105" ht="12" customHeight="1" x14ac:dyDescent="0.25">
      <c r="A246" s="121" t="s">
        <v>54</v>
      </c>
      <c r="B246" s="123">
        <v>9.6945765780112989</v>
      </c>
      <c r="C246" s="123">
        <v>9.7974376024209722</v>
      </c>
      <c r="D246" s="123">
        <v>9.8986456151527928</v>
      </c>
      <c r="E246" s="123">
        <v>9.310709106080429</v>
      </c>
      <c r="F246" s="123">
        <v>10.592688112143325</v>
      </c>
      <c r="G246" s="123">
        <v>9.0746333702373327</v>
      </c>
      <c r="H246" s="123">
        <v>9.2621370867248043</v>
      </c>
      <c r="I246" s="123">
        <v>8.4789118994866417</v>
      </c>
      <c r="J246" s="123">
        <v>7.9024001716900436</v>
      </c>
      <c r="K246" s="123">
        <v>7.7820035549686892</v>
      </c>
      <c r="L246" s="123">
        <v>7.3844367285497681</v>
      </c>
      <c r="M246" s="123">
        <v>7.3927688302839396</v>
      </c>
      <c r="N246" s="123">
        <v>6.4518315024064785</v>
      </c>
      <c r="O246" s="123">
        <v>6.9127455391191237</v>
      </c>
      <c r="P246" s="123">
        <v>6.3293762440304873</v>
      </c>
      <c r="Q246" s="123">
        <v>6.4135332796238007</v>
      </c>
      <c r="R246" s="123">
        <v>6.4019048761306081</v>
      </c>
      <c r="S246" s="123">
        <v>7.1971474878798736</v>
      </c>
      <c r="T246" s="123">
        <v>7.1798392036256828</v>
      </c>
      <c r="U246" s="123">
        <v>7.0208698570600108</v>
      </c>
      <c r="V246" s="123">
        <v>7.0882119718978016</v>
      </c>
      <c r="W246" s="123">
        <v>6.7642589271310136</v>
      </c>
      <c r="DA246" s="130" t="s">
        <v>2859</v>
      </c>
    </row>
    <row r="247" spans="1:105" ht="12" customHeight="1" x14ac:dyDescent="0.25">
      <c r="A247" s="97" t="s">
        <v>50</v>
      </c>
      <c r="B247" s="99">
        <v>11.220276479000637</v>
      </c>
      <c r="C247" s="99">
        <v>10.943359051567905</v>
      </c>
      <c r="D247" s="99">
        <v>11.104739664166749</v>
      </c>
      <c r="E247" s="99">
        <v>10.844839789587436</v>
      </c>
      <c r="F247" s="99">
        <v>11.60889468173068</v>
      </c>
      <c r="G247" s="99">
        <v>10.839124885123951</v>
      </c>
      <c r="H247" s="99">
        <v>10.381027626359115</v>
      </c>
      <c r="I247" s="99">
        <v>9.4458205994831399</v>
      </c>
      <c r="J247" s="99">
        <v>9.257365947711568</v>
      </c>
      <c r="K247" s="99">
        <v>8.787059388328105</v>
      </c>
      <c r="L247" s="99">
        <v>8.5594836541480781</v>
      </c>
      <c r="M247" s="99">
        <v>8.7396507591061159</v>
      </c>
      <c r="N247" s="99">
        <v>7.5564540679375432</v>
      </c>
      <c r="O247" s="99">
        <v>7.5172526084450242</v>
      </c>
      <c r="P247" s="99">
        <v>7.7119372548272063</v>
      </c>
      <c r="Q247" s="99">
        <v>7.3449888010938507</v>
      </c>
      <c r="R247" s="99">
        <v>7.6410603819875584</v>
      </c>
      <c r="S247" s="99">
        <v>8.273797587703795</v>
      </c>
      <c r="T247" s="99">
        <v>8.517631775075353</v>
      </c>
      <c r="U247" s="99">
        <v>8.4467161649895743</v>
      </c>
      <c r="V247" s="99">
        <v>8.5827993858309597</v>
      </c>
      <c r="W247" s="99">
        <v>8.2655628825858294</v>
      </c>
      <c r="DA247" s="63" t="s">
        <v>2860</v>
      </c>
    </row>
    <row r="248" spans="1:105" ht="12" customHeight="1" x14ac:dyDescent="0.25">
      <c r="A248" s="109" t="s">
        <v>120</v>
      </c>
      <c r="B248" s="110">
        <v>8.6821240896419365</v>
      </c>
      <c r="C248" s="110">
        <v>9.0707557078399894</v>
      </c>
      <c r="D248" s="110">
        <v>9.1488802532657658</v>
      </c>
      <c r="E248" s="110">
        <v>8.3393579686474943</v>
      </c>
      <c r="F248" s="110">
        <v>9.9431826556930112</v>
      </c>
      <c r="G248" s="110">
        <v>8.0263524980858705</v>
      </c>
      <c r="H248" s="110">
        <v>8.6653150855190031</v>
      </c>
      <c r="I248" s="110">
        <v>7.993644919359852</v>
      </c>
      <c r="J248" s="110">
        <v>7.1732313825986465</v>
      </c>
      <c r="K248" s="110">
        <v>7.2311429137598422</v>
      </c>
      <c r="L248" s="110">
        <v>6.7469929715258488</v>
      </c>
      <c r="M248" s="110">
        <v>6.6716986481571166</v>
      </c>
      <c r="N248" s="110">
        <v>5.8270398987083372</v>
      </c>
      <c r="O248" s="110">
        <v>6.5552489253617807</v>
      </c>
      <c r="P248" s="110">
        <v>5.4793888121231076</v>
      </c>
      <c r="Q248" s="110">
        <v>5.8628614618993682</v>
      </c>
      <c r="R248" s="110">
        <v>5.7164145962948467</v>
      </c>
      <c r="S248" s="110">
        <v>6.6510206256503484</v>
      </c>
      <c r="T248" s="110">
        <v>6.5109429179008478</v>
      </c>
      <c r="U248" s="110">
        <v>6.3394739752391773</v>
      </c>
      <c r="V248" s="110">
        <v>6.405628055199279</v>
      </c>
      <c r="W248" s="110">
        <v>6.0800932674308896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71.359817254628936</v>
      </c>
      <c r="C250" s="118">
        <f t="shared" si="115"/>
        <v>73.923913461815445</v>
      </c>
      <c r="D250" s="118">
        <f t="shared" si="115"/>
        <v>76.839877648737499</v>
      </c>
      <c r="E250" s="118">
        <f t="shared" si="115"/>
        <v>81.955119566000462</v>
      </c>
      <c r="F250" s="118">
        <f t="shared" si="115"/>
        <v>83.786425229370494</v>
      </c>
      <c r="G250" s="118">
        <f t="shared" si="115"/>
        <v>86.015636392319792</v>
      </c>
      <c r="H250" s="118">
        <f t="shared" si="115"/>
        <v>87.54443679679224</v>
      </c>
      <c r="I250" s="118">
        <f t="shared" si="115"/>
        <v>88.507284487405911</v>
      </c>
      <c r="J250" s="118">
        <f t="shared" si="115"/>
        <v>94.105060218586758</v>
      </c>
      <c r="K250" s="118">
        <f t="shared" si="115"/>
        <v>104.18351236015872</v>
      </c>
      <c r="L250" s="118">
        <f t="shared" si="115"/>
        <v>78.192109934555987</v>
      </c>
      <c r="M250" s="118">
        <f t="shared" si="115"/>
        <v>86.426742009217094</v>
      </c>
      <c r="N250" s="118">
        <f t="shared" si="115"/>
        <v>109.41844688638008</v>
      </c>
      <c r="O250" s="118">
        <f t="shared" si="115"/>
        <v>112.92499187335278</v>
      </c>
      <c r="P250" s="118">
        <f t="shared" si="115"/>
        <v>52.09570556800135</v>
      </c>
      <c r="Q250" s="118">
        <f t="shared" si="115"/>
        <v>94.290460566070209</v>
      </c>
      <c r="R250" s="118">
        <f t="shared" ref="R250:V250" si="116">R251+R254+R256+R265</f>
        <v>94.661950080189186</v>
      </c>
      <c r="S250" s="118">
        <f t="shared" si="116"/>
        <v>95.25099727866143</v>
      </c>
      <c r="T250" s="118">
        <f t="shared" si="116"/>
        <v>104.34513340225703</v>
      </c>
      <c r="U250" s="118">
        <f t="shared" si="116"/>
        <v>102.79867974995389</v>
      </c>
      <c r="V250" s="118">
        <f t="shared" si="116"/>
        <v>94.848596282247968</v>
      </c>
      <c r="W250" s="118">
        <f t="shared" ref="W250" si="117">W251+W254+W256+W265</f>
        <v>93.021578700188854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51.084692089615629</v>
      </c>
      <c r="C251" s="123">
        <f t="shared" si="118"/>
        <v>53.495642189313699</v>
      </c>
      <c r="D251" s="123">
        <f t="shared" si="118"/>
        <v>55.916064040982228</v>
      </c>
      <c r="E251" s="123">
        <f t="shared" si="118"/>
        <v>60.930032901373821</v>
      </c>
      <c r="F251" s="123">
        <f t="shared" si="118"/>
        <v>62.642073691960114</v>
      </c>
      <c r="G251" s="123">
        <f t="shared" si="118"/>
        <v>66.590367024931524</v>
      </c>
      <c r="H251" s="123">
        <f t="shared" si="118"/>
        <v>67.013289859889468</v>
      </c>
      <c r="I251" s="123">
        <f t="shared" si="118"/>
        <v>68.510727806468225</v>
      </c>
      <c r="J251" s="123">
        <f t="shared" si="118"/>
        <v>74.085572270151573</v>
      </c>
      <c r="K251" s="123">
        <f t="shared" si="118"/>
        <v>83.148907675552763</v>
      </c>
      <c r="L251" s="123">
        <f t="shared" si="118"/>
        <v>60.442204815722249</v>
      </c>
      <c r="M251" s="123">
        <f t="shared" si="118"/>
        <v>65.868377685839462</v>
      </c>
      <c r="N251" s="123">
        <f t="shared" si="118"/>
        <v>86.351316225466036</v>
      </c>
      <c r="O251" s="123">
        <f t="shared" si="118"/>
        <v>91.209642442950596</v>
      </c>
      <c r="P251" s="123">
        <f t="shared" si="118"/>
        <v>37.209487083606312</v>
      </c>
      <c r="Q251" s="123">
        <f t="shared" si="118"/>
        <v>74.226468999242528</v>
      </c>
      <c r="R251" s="123">
        <f t="shared" ref="R251:V251" si="119">SUM(R252:R253)</f>
        <v>75.655975441693002</v>
      </c>
      <c r="S251" s="123">
        <f t="shared" si="119"/>
        <v>74.43824801873663</v>
      </c>
      <c r="T251" s="123">
        <f t="shared" si="119"/>
        <v>83.310856344107222</v>
      </c>
      <c r="U251" s="123">
        <f t="shared" si="119"/>
        <v>81.154863959165993</v>
      </c>
      <c r="V251" s="123">
        <f t="shared" si="119"/>
        <v>74.620161505252327</v>
      </c>
      <c r="W251" s="123">
        <f t="shared" ref="W251" si="120">SUM(W252:W253)</f>
        <v>73.233936290076059</v>
      </c>
      <c r="DA251" s="130" t="s">
        <v>3013</v>
      </c>
    </row>
    <row r="252" spans="1:105" ht="12" customHeight="1" x14ac:dyDescent="0.25">
      <c r="A252" s="97" t="s">
        <v>202</v>
      </c>
      <c r="B252" s="99">
        <v>50.822400863603818</v>
      </c>
      <c r="C252" s="99">
        <v>53.228358240335339</v>
      </c>
      <c r="D252" s="99">
        <v>55.640100712010309</v>
      </c>
      <c r="E252" s="99">
        <v>60.658407852788869</v>
      </c>
      <c r="F252" s="99">
        <v>62.346797367652712</v>
      </c>
      <c r="G252" s="99">
        <v>66.280870451739759</v>
      </c>
      <c r="H252" s="99">
        <v>66.711324199614481</v>
      </c>
      <c r="I252" s="99">
        <v>68.210211824514474</v>
      </c>
      <c r="J252" s="99">
        <v>73.775198914020464</v>
      </c>
      <c r="K252" s="99">
        <v>82.805324804853655</v>
      </c>
      <c r="L252" s="99">
        <v>60.185886462171183</v>
      </c>
      <c r="M252" s="99">
        <v>65.590547355988846</v>
      </c>
      <c r="N252" s="99">
        <v>86.00948676522323</v>
      </c>
      <c r="O252" s="99">
        <v>90.825654314266771</v>
      </c>
      <c r="P252" s="99">
        <v>37.049347196105721</v>
      </c>
      <c r="Q252" s="99">
        <v>73.936783959973425</v>
      </c>
      <c r="R252" s="99">
        <v>75.361877452242297</v>
      </c>
      <c r="S252" s="99">
        <v>74.151404077216</v>
      </c>
      <c r="T252" s="99">
        <v>82.993478709214514</v>
      </c>
      <c r="U252" s="99">
        <v>80.844040661524829</v>
      </c>
      <c r="V252" s="99">
        <v>74.336044560886577</v>
      </c>
      <c r="W252" s="99">
        <v>72.964765289791231</v>
      </c>
      <c r="DA252" s="63" t="s">
        <v>3014</v>
      </c>
    </row>
    <row r="253" spans="1:105" ht="12" customHeight="1" x14ac:dyDescent="0.25">
      <c r="A253" s="97" t="s">
        <v>53</v>
      </c>
      <c r="B253" s="99">
        <v>0.26229122601181287</v>
      </c>
      <c r="C253" s="99">
        <v>0.26728394897836188</v>
      </c>
      <c r="D253" s="99">
        <v>0.27596332897192088</v>
      </c>
      <c r="E253" s="99">
        <v>0.27162504858495229</v>
      </c>
      <c r="F253" s="99">
        <v>0.29527632430740308</v>
      </c>
      <c r="G253" s="99">
        <v>0.30949657319177126</v>
      </c>
      <c r="H253" s="99">
        <v>0.30196566027498445</v>
      </c>
      <c r="I253" s="99">
        <v>0.30051598195374557</v>
      </c>
      <c r="J253" s="99">
        <v>0.31037335613110523</v>
      </c>
      <c r="K253" s="99">
        <v>0.34358287069911425</v>
      </c>
      <c r="L253" s="99">
        <v>0.25631835355106836</v>
      </c>
      <c r="M253" s="99">
        <v>0.27783032985061051</v>
      </c>
      <c r="N253" s="99">
        <v>0.34182946024281025</v>
      </c>
      <c r="O253" s="99">
        <v>0.38398812868382315</v>
      </c>
      <c r="P253" s="99">
        <v>0.16013988750059166</v>
      </c>
      <c r="Q253" s="99">
        <v>0.28968503926910744</v>
      </c>
      <c r="R253" s="99">
        <v>0.29409798945071219</v>
      </c>
      <c r="S253" s="99">
        <v>0.28684394152063381</v>
      </c>
      <c r="T253" s="99">
        <v>0.31737763489270576</v>
      </c>
      <c r="U253" s="99">
        <v>0.31082329764115824</v>
      </c>
      <c r="V253" s="99">
        <v>0.28411694436575441</v>
      </c>
      <c r="W253" s="99">
        <v>0.2691710002848266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0.61925013668960749</v>
      </c>
      <c r="C254" s="123">
        <f t="shared" si="121"/>
        <v>0.82102342933479089</v>
      </c>
      <c r="D254" s="123">
        <f t="shared" si="121"/>
        <v>0.72849387390648546</v>
      </c>
      <c r="E254" s="123">
        <f t="shared" si="121"/>
        <v>2.2738924725807022</v>
      </c>
      <c r="F254" s="123">
        <f t="shared" si="121"/>
        <v>0.90154248988502472</v>
      </c>
      <c r="G254" s="123">
        <f t="shared" si="121"/>
        <v>1.0217298351461177</v>
      </c>
      <c r="H254" s="123">
        <f t="shared" si="121"/>
        <v>1.4175100501759716</v>
      </c>
      <c r="I254" s="123">
        <f t="shared" si="121"/>
        <v>1.5450780806033702</v>
      </c>
      <c r="J254" s="123">
        <f t="shared" si="121"/>
        <v>2.1478777045196233</v>
      </c>
      <c r="K254" s="123">
        <f t="shared" si="121"/>
        <v>2.3709786757039644</v>
      </c>
      <c r="L254" s="123">
        <f t="shared" si="121"/>
        <v>2.1352837781948764</v>
      </c>
      <c r="M254" s="123">
        <f t="shared" si="121"/>
        <v>2.5721240684233315</v>
      </c>
      <c r="N254" s="123">
        <f t="shared" si="121"/>
        <v>4.5197042620316381</v>
      </c>
      <c r="O254" s="123">
        <f t="shared" si="121"/>
        <v>2.6304390434213052</v>
      </c>
      <c r="P254" s="123">
        <f t="shared" si="121"/>
        <v>2.1159123290652317</v>
      </c>
      <c r="Q254" s="123">
        <f t="shared" si="121"/>
        <v>3.6729371382694502</v>
      </c>
      <c r="R254" s="123">
        <f t="shared" si="121"/>
        <v>2.4027559812465413</v>
      </c>
      <c r="S254" s="123">
        <f t="shared" si="121"/>
        <v>3.5713533627667555</v>
      </c>
      <c r="T254" s="123">
        <f t="shared" si="121"/>
        <v>2.9988976169514983</v>
      </c>
      <c r="U254" s="123">
        <f t="shared" si="121"/>
        <v>4.0395417202554791</v>
      </c>
      <c r="V254" s="123">
        <f t="shared" si="121"/>
        <v>3.359844636232229</v>
      </c>
      <c r="W254" s="123">
        <f t="shared" si="121"/>
        <v>3.975813363896799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0.61925013668960749</v>
      </c>
      <c r="C255" s="99">
        <f>RES_hhdet_tess!C110</f>
        <v>0.82102342933479089</v>
      </c>
      <c r="D255" s="99">
        <f>RES_hhdet_tess!D110</f>
        <v>0.72849387390648546</v>
      </c>
      <c r="E255" s="99">
        <f>RES_hhdet_tess!E110</f>
        <v>2.2738924725807022</v>
      </c>
      <c r="F255" s="99">
        <f>RES_hhdet_tess!F110</f>
        <v>0.90154248988502472</v>
      </c>
      <c r="G255" s="99">
        <f>RES_hhdet_tess!G110</f>
        <v>1.0217298351461177</v>
      </c>
      <c r="H255" s="99">
        <f>RES_hhdet_tess!H110</f>
        <v>1.4175100501759716</v>
      </c>
      <c r="I255" s="99">
        <f>RES_hhdet_tess!I110</f>
        <v>1.5450780806033702</v>
      </c>
      <c r="J255" s="99">
        <f>RES_hhdet_tess!J110</f>
        <v>2.1478777045196233</v>
      </c>
      <c r="K255" s="99">
        <f>RES_hhdet_tess!K110</f>
        <v>2.3709786757039644</v>
      </c>
      <c r="L255" s="99">
        <f>RES_hhdet_tess!L110</f>
        <v>2.1352837781948764</v>
      </c>
      <c r="M255" s="99">
        <f>RES_hhdet_tess!M110</f>
        <v>2.5721240684233315</v>
      </c>
      <c r="N255" s="99">
        <f>RES_hhdet_tess!N110</f>
        <v>4.5197042620316381</v>
      </c>
      <c r="O255" s="99">
        <f>RES_hhdet_tess!O110</f>
        <v>2.6304390434213052</v>
      </c>
      <c r="P255" s="99">
        <f>RES_hhdet_tess!P110</f>
        <v>2.1159123290652317</v>
      </c>
      <c r="Q255" s="99">
        <f>RES_hhdet_tess!Q110</f>
        <v>3.6729371382694502</v>
      </c>
      <c r="R255" s="99">
        <f>RES_hhdet_tess!R110</f>
        <v>2.4027559812465413</v>
      </c>
      <c r="S255" s="99">
        <f>RES_hhdet_tess!S110</f>
        <v>3.5713533627667555</v>
      </c>
      <c r="T255" s="99">
        <f>RES_hhdet_tess!T110</f>
        <v>2.9988976169514983</v>
      </c>
      <c r="U255" s="99">
        <f>RES_hhdet_tess!U110</f>
        <v>4.0395417202554791</v>
      </c>
      <c r="V255" s="99">
        <f>RES_hhdet_tess!V110</f>
        <v>3.359844636232229</v>
      </c>
      <c r="W255" s="99">
        <f>RES_hhdet_tess!W110</f>
        <v>3.975813363896799</v>
      </c>
      <c r="DA255" s="63" t="s">
        <v>3017</v>
      </c>
    </row>
    <row r="256" spans="1:105" ht="12" customHeight="1" x14ac:dyDescent="0.25">
      <c r="A256" s="121" t="s">
        <v>55</v>
      </c>
      <c r="B256" s="123">
        <v>12.914005967719769</v>
      </c>
      <c r="C256" s="123">
        <v>12.738302977515993</v>
      </c>
      <c r="D256" s="123">
        <v>13.235908111770549</v>
      </c>
      <c r="E256" s="123">
        <v>12.220740499037401</v>
      </c>
      <c r="F256" s="123">
        <v>12.753067348708536</v>
      </c>
      <c r="G256" s="123">
        <v>11.987983429992823</v>
      </c>
      <c r="H256" s="123">
        <v>12.456684679253135</v>
      </c>
      <c r="I256" s="123">
        <v>12.320257562090765</v>
      </c>
      <c r="J256" s="123">
        <v>12.20063041353909</v>
      </c>
      <c r="K256" s="123">
        <v>13.061491111039464</v>
      </c>
      <c r="L256" s="123">
        <v>10.304525876378532</v>
      </c>
      <c r="M256" s="123">
        <v>12.669227739579778</v>
      </c>
      <c r="N256" s="123">
        <v>13.907301294382858</v>
      </c>
      <c r="O256" s="123">
        <v>14.073804754825945</v>
      </c>
      <c r="P256" s="123">
        <v>8.2373606383100135</v>
      </c>
      <c r="Q256" s="123">
        <v>11.740510140248933</v>
      </c>
      <c r="R256" s="123">
        <v>11.944027411347374</v>
      </c>
      <c r="S256" s="123">
        <v>11.922106299169226</v>
      </c>
      <c r="T256" s="123">
        <v>12.706586165966504</v>
      </c>
      <c r="U256" s="123">
        <v>12.331117618991371</v>
      </c>
      <c r="V256" s="123">
        <v>11.46284612229918</v>
      </c>
      <c r="W256" s="123">
        <v>10.609222172159654</v>
      </c>
      <c r="DA256" s="130" t="s">
        <v>3018</v>
      </c>
    </row>
    <row r="257" spans="1:105" ht="12" customHeight="1" x14ac:dyDescent="0.25">
      <c r="A257" s="97" t="s">
        <v>130</v>
      </c>
      <c r="B257" s="99">
        <v>12.901553977007413</v>
      </c>
      <c r="C257" s="99">
        <v>12.802018139360493</v>
      </c>
      <c r="D257" s="99">
        <v>13.192140340746189</v>
      </c>
      <c r="E257" s="99">
        <v>12.020990829511074</v>
      </c>
      <c r="F257" s="99">
        <v>12.491171843782348</v>
      </c>
      <c r="G257" s="99">
        <v>11.632985597552141</v>
      </c>
      <c r="H257" s="99">
        <v>12.364935689870373</v>
      </c>
      <c r="I257" s="99">
        <v>12.416602569210404</v>
      </c>
      <c r="J257" s="99">
        <v>12.298047760041383</v>
      </c>
      <c r="K257" s="99">
        <v>13.499826609828876</v>
      </c>
      <c r="L257" s="99">
        <v>9.4707661289140415</v>
      </c>
      <c r="M257" s="99">
        <v>12.34928211413966</v>
      </c>
      <c r="N257" s="99">
        <v>14.385277275826885</v>
      </c>
      <c r="O257" s="99">
        <v>14.723111294900971</v>
      </c>
      <c r="P257" s="99">
        <v>7.0205107229649224</v>
      </c>
      <c r="Q257" s="99">
        <v>11.628117210974333</v>
      </c>
      <c r="R257" s="99">
        <v>11.877242149353773</v>
      </c>
      <c r="S257" s="99">
        <v>11.821713724054369</v>
      </c>
      <c r="T257" s="99">
        <v>12.821569312590844</v>
      </c>
      <c r="U257" s="99">
        <v>12.350922900450684</v>
      </c>
      <c r="V257" s="99">
        <v>11.388935616564703</v>
      </c>
      <c r="W257" s="99">
        <v>10.618727732910541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12.491629564078737</v>
      </c>
      <c r="G258" s="99">
        <v>11.633476173604194</v>
      </c>
      <c r="H258" s="99">
        <v>12.365664894403025</v>
      </c>
      <c r="I258" s="99">
        <v>12.41882840787458</v>
      </c>
      <c r="J258" s="99">
        <v>12.302168156354432</v>
      </c>
      <c r="K258" s="99">
        <v>13.504248900507665</v>
      </c>
      <c r="L258" s="99">
        <v>9.6492413885600303</v>
      </c>
      <c r="M258" s="99">
        <v>12.354255238000455</v>
      </c>
      <c r="N258" s="99">
        <v>14.705847358841071</v>
      </c>
      <c r="O258" s="99">
        <v>31.664924584255406</v>
      </c>
      <c r="P258" s="99">
        <v>12.19230145680547</v>
      </c>
      <c r="Q258" s="99">
        <v>24.472512982649768</v>
      </c>
      <c r="R258" s="99">
        <v>11.851204485898142</v>
      </c>
      <c r="S258" s="99">
        <v>11.79813631510245</v>
      </c>
      <c r="T258" s="99">
        <v>12.808312000335837</v>
      </c>
      <c r="U258" s="99">
        <v>12.34491128722447</v>
      </c>
      <c r="V258" s="99">
        <v>18.486702841996614</v>
      </c>
      <c r="W258" s="99">
        <v>10.614731759910468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2.4158241600719905</v>
      </c>
      <c r="G259" s="102">
        <v>1.9165048582088728</v>
      </c>
      <c r="H259" s="102">
        <v>2.0658696719292649</v>
      </c>
      <c r="I259" s="102">
        <v>2.0901702691317627</v>
      </c>
      <c r="J259" s="102">
        <v>2.611125142783961</v>
      </c>
      <c r="K259" s="102">
        <v>2.1746878490903492</v>
      </c>
      <c r="L259" s="102">
        <v>9.4921400839553569E-2</v>
      </c>
      <c r="M259" s="102">
        <v>1.6692152030881156</v>
      </c>
      <c r="N259" s="102">
        <v>0.14450392432185008</v>
      </c>
      <c r="O259" s="102">
        <v>0.14817571800680127</v>
      </c>
      <c r="P259" s="102">
        <v>7.0663830235683886E-2</v>
      </c>
      <c r="Q259" s="102">
        <v>0.11705018611624533</v>
      </c>
      <c r="R259" s="102">
        <v>1.8000062811784028</v>
      </c>
      <c r="S259" s="102">
        <v>1.8752487747842328</v>
      </c>
      <c r="T259" s="102">
        <v>1.3078961818401549</v>
      </c>
      <c r="U259" s="102">
        <v>0.75218319404011214</v>
      </c>
      <c r="V259" s="102">
        <v>0.11205228940033851</v>
      </c>
      <c r="W259" s="102">
        <v>0.17667860130756799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10.075805404006747</v>
      </c>
      <c r="G260" s="105">
        <v>9.7169713153953197</v>
      </c>
      <c r="H260" s="105">
        <v>10.299795222473758</v>
      </c>
      <c r="I260" s="105">
        <v>10.328658138742819</v>
      </c>
      <c r="J260" s="105">
        <v>9.6910430135704697</v>
      </c>
      <c r="K260" s="105">
        <v>11.329561051417317</v>
      </c>
      <c r="L260" s="105">
        <v>9.5543199877204756</v>
      </c>
      <c r="M260" s="105">
        <v>10.68504003491234</v>
      </c>
      <c r="N260" s="105">
        <v>14.561343434519221</v>
      </c>
      <c r="O260" s="105">
        <v>31.516748866248605</v>
      </c>
      <c r="P260" s="105">
        <v>12.121637626569791</v>
      </c>
      <c r="Q260" s="105">
        <v>24.355462796533523</v>
      </c>
      <c r="R260" s="105">
        <v>10.051198204719741</v>
      </c>
      <c r="S260" s="105">
        <v>9.9228875403182162</v>
      </c>
      <c r="T260" s="105">
        <v>11.50041581849568</v>
      </c>
      <c r="U260" s="105">
        <v>11.592728093184355</v>
      </c>
      <c r="V260" s="105">
        <v>18.374650552596272</v>
      </c>
      <c r="W260" s="105">
        <v>10.438053158602898</v>
      </c>
      <c r="DA260" s="132" t="s">
        <v>3022</v>
      </c>
    </row>
    <row r="261" spans="1:105" ht="12" customHeight="1" x14ac:dyDescent="0.25">
      <c r="A261" s="106" t="s">
        <v>122</v>
      </c>
      <c r="B261" s="102">
        <v>12.929169895059664</v>
      </c>
      <c r="C261" s="102">
        <v>12.657261387443384</v>
      </c>
      <c r="D261" s="102">
        <v>13.300597946817307</v>
      </c>
      <c r="E261" s="102">
        <v>12.57175590136565</v>
      </c>
      <c r="F261" s="102">
        <v>13.265395309312803</v>
      </c>
      <c r="G261" s="102">
        <v>12.756167509262514</v>
      </c>
      <c r="H261" s="102">
        <v>12.663222231367007</v>
      </c>
      <c r="I261" s="102">
        <v>12.085856947490365</v>
      </c>
      <c r="J261" s="102">
        <v>11.924670715931269</v>
      </c>
      <c r="K261" s="102">
        <v>11.80485555849045</v>
      </c>
      <c r="L261" s="102">
        <v>12.507745477069944</v>
      </c>
      <c r="M261" s="102">
        <v>13.452993295329295</v>
      </c>
      <c r="N261" s="102">
        <v>12.746756466406838</v>
      </c>
      <c r="O261" s="102">
        <v>12.344713622661374</v>
      </c>
      <c r="P261" s="102">
        <v>12.517660287632847</v>
      </c>
      <c r="Q261" s="102">
        <v>12.116709346116927</v>
      </c>
      <c r="R261" s="102">
        <v>12.205147722121438</v>
      </c>
      <c r="S261" s="102">
        <v>12.288005830913779</v>
      </c>
      <c r="T261" s="102">
        <v>12.191957869590068</v>
      </c>
      <c r="U261" s="102">
        <v>12.229244970558117</v>
      </c>
      <c r="V261" s="102">
        <v>11.771917618669802</v>
      </c>
      <c r="W261" s="102">
        <v>10.535377539341725</v>
      </c>
      <c r="DA261" s="131" t="s">
        <v>3023</v>
      </c>
    </row>
    <row r="262" spans="1:105" ht="12" customHeight="1" x14ac:dyDescent="0.25">
      <c r="A262" s="107" t="s">
        <v>121</v>
      </c>
      <c r="B262" s="105">
        <v>12.929169895059664</v>
      </c>
      <c r="C262" s="105">
        <v>12.657336838664049</v>
      </c>
      <c r="D262" s="105">
        <v>13.302249161459383</v>
      </c>
      <c r="E262" s="105">
        <v>12.575515954286901</v>
      </c>
      <c r="F262" s="105">
        <v>13.269728874553349</v>
      </c>
      <c r="G262" s="105">
        <v>12.752376059379451</v>
      </c>
      <c r="H262" s="105">
        <v>12.659083236543321</v>
      </c>
      <c r="I262" s="105">
        <v>12.08702956424003</v>
      </c>
      <c r="J262" s="105">
        <v>11.932987759858385</v>
      </c>
      <c r="K262" s="105">
        <v>11.814326462262516</v>
      </c>
      <c r="L262" s="105">
        <v>12.522307113091175</v>
      </c>
      <c r="M262" s="105">
        <v>13.456709010715475</v>
      </c>
      <c r="N262" s="105">
        <v>12.736173155276484</v>
      </c>
      <c r="O262" s="105">
        <v>12.331507690716325</v>
      </c>
      <c r="P262" s="105">
        <v>12.523366592505475</v>
      </c>
      <c r="Q262" s="105">
        <v>12.110963552776555</v>
      </c>
      <c r="R262" s="105">
        <v>12.208131247985438</v>
      </c>
      <c r="S262" s="105">
        <v>12.288524750383907</v>
      </c>
      <c r="T262" s="105">
        <v>12.204164031099742</v>
      </c>
      <c r="U262" s="105">
        <v>12.217889632020832</v>
      </c>
      <c r="V262" s="105">
        <v>11.759954648156608</v>
      </c>
      <c r="W262" s="105">
        <v>10.535338537862378</v>
      </c>
      <c r="DA262" s="132" t="s">
        <v>3024</v>
      </c>
    </row>
    <row r="263" spans="1:105" ht="12" customHeight="1" x14ac:dyDescent="0.25">
      <c r="A263" s="108" t="s">
        <v>53</v>
      </c>
      <c r="B263" s="99">
        <v>2.3296312053251107</v>
      </c>
      <c r="C263" s="99">
        <v>1.978548136590301</v>
      </c>
      <c r="D263" s="99">
        <v>2.4473930237462511</v>
      </c>
      <c r="E263" s="99">
        <v>1.936090006245679</v>
      </c>
      <c r="F263" s="99">
        <v>2.5586952857198648</v>
      </c>
      <c r="G263" s="99">
        <v>2.0962286588923433</v>
      </c>
      <c r="H263" s="99">
        <v>2.1140616525813405</v>
      </c>
      <c r="I263" s="99">
        <v>2.0319844243047864</v>
      </c>
      <c r="J263" s="99">
        <v>2.5376579208989796</v>
      </c>
      <c r="K263" s="99">
        <v>2.1076508901133235</v>
      </c>
      <c r="L263" s="99">
        <v>2.0636157989478425</v>
      </c>
      <c r="M263" s="99">
        <v>2.6223881500150341</v>
      </c>
      <c r="N263" s="99">
        <v>1.912664363501773</v>
      </c>
      <c r="O263" s="99">
        <v>1.8225850082753443</v>
      </c>
      <c r="P263" s="99">
        <v>2.8129172277018273</v>
      </c>
      <c r="Q263" s="99">
        <v>1.9498899192424985</v>
      </c>
      <c r="R263" s="99">
        <v>1.89249320421942</v>
      </c>
      <c r="S263" s="99">
        <v>2.0420590786933208</v>
      </c>
      <c r="T263" s="99">
        <v>1.8310407497071033</v>
      </c>
      <c r="U263" s="99">
        <v>2.0939907048975837</v>
      </c>
      <c r="V263" s="99">
        <v>1.8630194708094494</v>
      </c>
      <c r="W263" s="99">
        <v>2.0799734021319169</v>
      </c>
      <c r="DA263" s="63" t="s">
        <v>3025</v>
      </c>
    </row>
    <row r="264" spans="1:105" ht="12" customHeight="1" x14ac:dyDescent="0.25">
      <c r="A264" s="108" t="s">
        <v>52</v>
      </c>
      <c r="B264" s="99">
        <v>10.599538689734555</v>
      </c>
      <c r="C264" s="99">
        <v>10.678788702073746</v>
      </c>
      <c r="D264" s="99">
        <v>10.85485613771313</v>
      </c>
      <c r="E264" s="99">
        <v>10.639425948041222</v>
      </c>
      <c r="F264" s="99">
        <v>10.711033588833484</v>
      </c>
      <c r="G264" s="99">
        <v>10.656147400487109</v>
      </c>
      <c r="H264" s="99">
        <v>10.545021583961983</v>
      </c>
      <c r="I264" s="99">
        <v>10.055045139935245</v>
      </c>
      <c r="J264" s="99">
        <v>9.3953298389594053</v>
      </c>
      <c r="K264" s="99">
        <v>9.7066755721491909</v>
      </c>
      <c r="L264" s="99">
        <v>10.458691314143332</v>
      </c>
      <c r="M264" s="99">
        <v>10.834320860700441</v>
      </c>
      <c r="N264" s="99">
        <v>10.823508791774712</v>
      </c>
      <c r="O264" s="99">
        <v>10.50892268244098</v>
      </c>
      <c r="P264" s="99">
        <v>9.7104493648036438</v>
      </c>
      <c r="Q264" s="99">
        <v>10.161073633534059</v>
      </c>
      <c r="R264" s="99">
        <v>10.315638043766016</v>
      </c>
      <c r="S264" s="99">
        <v>10.246465671690586</v>
      </c>
      <c r="T264" s="99">
        <v>10.373123281392639</v>
      </c>
      <c r="U264" s="99">
        <v>10.12389892712325</v>
      </c>
      <c r="V264" s="99">
        <v>9.8969351773471548</v>
      </c>
      <c r="W264" s="99">
        <v>8.455365135730462</v>
      </c>
      <c r="DA264" s="63" t="s">
        <v>3026</v>
      </c>
    </row>
    <row r="265" spans="1:105" ht="12" customHeight="1" x14ac:dyDescent="0.25">
      <c r="A265" s="121" t="s">
        <v>54</v>
      </c>
      <c r="B265" s="123">
        <v>6.7418690606039311</v>
      </c>
      <c r="C265" s="123">
        <v>6.8689448656509544</v>
      </c>
      <c r="D265" s="123">
        <v>6.9594116220782318</v>
      </c>
      <c r="E265" s="123">
        <v>6.5304536930085408</v>
      </c>
      <c r="F265" s="123">
        <v>7.4897416988168137</v>
      </c>
      <c r="G265" s="123">
        <v>6.4155561022493206</v>
      </c>
      <c r="H265" s="123">
        <v>6.6569522074736689</v>
      </c>
      <c r="I265" s="123">
        <v>6.1312210382435595</v>
      </c>
      <c r="J265" s="123">
        <v>5.6709798303764618</v>
      </c>
      <c r="K265" s="123">
        <v>5.6021348978625225</v>
      </c>
      <c r="L265" s="123">
        <v>5.3100954642603337</v>
      </c>
      <c r="M265" s="123">
        <v>5.3170125153745209</v>
      </c>
      <c r="N265" s="123">
        <v>4.6401251044995426</v>
      </c>
      <c r="O265" s="123">
        <v>5.0111056321549388</v>
      </c>
      <c r="P265" s="123">
        <v>4.5329455170197877</v>
      </c>
      <c r="Q265" s="123">
        <v>4.6505442883093027</v>
      </c>
      <c r="R265" s="123">
        <v>4.6591912459022629</v>
      </c>
      <c r="S265" s="123">
        <v>5.3192895979888135</v>
      </c>
      <c r="T265" s="123">
        <v>5.3287932752318099</v>
      </c>
      <c r="U265" s="123">
        <v>5.2731564515410474</v>
      </c>
      <c r="V265" s="123">
        <v>5.4057440184642394</v>
      </c>
      <c r="W265" s="123">
        <v>5.2026068740563352</v>
      </c>
      <c r="DA265" s="130" t="s">
        <v>3027</v>
      </c>
    </row>
    <row r="266" spans="1:105" ht="12" customHeight="1" x14ac:dyDescent="0.25">
      <c r="A266" s="97" t="s">
        <v>50</v>
      </c>
      <c r="B266" s="99">
        <v>6.9299198532276005</v>
      </c>
      <c r="C266" s="99">
        <v>6.7669981830176908</v>
      </c>
      <c r="D266" s="99">
        <v>6.8754393362784798</v>
      </c>
      <c r="E266" s="99">
        <v>6.7244079170042834</v>
      </c>
      <c r="F266" s="99">
        <v>7.2112283538740574</v>
      </c>
      <c r="G266" s="99">
        <v>6.7457653423174282</v>
      </c>
      <c r="H266" s="99">
        <v>6.4760179923754304</v>
      </c>
      <c r="I266" s="99">
        <v>5.8992395577871948</v>
      </c>
      <c r="J266" s="99">
        <v>5.7825443074618814</v>
      </c>
      <c r="K266" s="99">
        <v>5.4898101482947448</v>
      </c>
      <c r="L266" s="99">
        <v>5.3483943860494803</v>
      </c>
      <c r="M266" s="99">
        <v>5.462095447252949</v>
      </c>
      <c r="N266" s="99">
        <v>4.723998408403868</v>
      </c>
      <c r="O266" s="99">
        <v>4.7005282589461128</v>
      </c>
      <c r="P266" s="99">
        <v>4.8227013919703925</v>
      </c>
      <c r="Q266" s="99">
        <v>4.5936558415945834</v>
      </c>
      <c r="R266" s="99">
        <v>4.7796613296244441</v>
      </c>
      <c r="S266" s="99">
        <v>5.1769078094117553</v>
      </c>
      <c r="T266" s="99">
        <v>5.3319899874841576</v>
      </c>
      <c r="U266" s="99">
        <v>5.2920354785057455</v>
      </c>
      <c r="V266" s="99">
        <v>5.3843395472602893</v>
      </c>
      <c r="W266" s="99">
        <v>5.1902030098184344</v>
      </c>
      <c r="DA266" s="63" t="s">
        <v>3028</v>
      </c>
    </row>
    <row r="267" spans="1:105" ht="12" customHeight="1" x14ac:dyDescent="0.25">
      <c r="A267" s="109" t="s">
        <v>120</v>
      </c>
      <c r="B267" s="110">
        <v>6.6170787969300573</v>
      </c>
      <c r="C267" s="110">
        <v>6.9335939814671699</v>
      </c>
      <c r="D267" s="110">
        <v>7.0116127844192668</v>
      </c>
      <c r="E267" s="110">
        <v>6.4076495159500952</v>
      </c>
      <c r="F267" s="110">
        <v>7.667752688558795</v>
      </c>
      <c r="G267" s="110">
        <v>6.2193794546142041</v>
      </c>
      <c r="H267" s="110">
        <v>6.7534634536736977</v>
      </c>
      <c r="I267" s="110">
        <v>6.2476466660890955</v>
      </c>
      <c r="J267" s="110">
        <v>5.6109419046209865</v>
      </c>
      <c r="K267" s="110">
        <v>5.6636989239760878</v>
      </c>
      <c r="L267" s="110">
        <v>5.2893189249890975</v>
      </c>
      <c r="M267" s="110">
        <v>5.2393405428917088</v>
      </c>
      <c r="N267" s="110">
        <v>4.5926850668893646</v>
      </c>
      <c r="O267" s="110">
        <v>5.1947765350537569</v>
      </c>
      <c r="P267" s="110">
        <v>4.3548059267188775</v>
      </c>
      <c r="Q267" s="110">
        <v>4.6841764517758673</v>
      </c>
      <c r="R267" s="110">
        <v>4.5925482208644608</v>
      </c>
      <c r="S267" s="110">
        <v>5.3915122443684824</v>
      </c>
      <c r="T267" s="110">
        <v>5.3271949191056365</v>
      </c>
      <c r="U267" s="110">
        <v>5.2641343773139804</v>
      </c>
      <c r="V267" s="110">
        <v>5.4155195241677188</v>
      </c>
      <c r="W267" s="110">
        <v>5.208259492187608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1.0166989552327608</v>
      </c>
      <c r="C269" s="118">
        <f t="shared" si="122"/>
        <v>0.9646750671046016</v>
      </c>
      <c r="D269" s="118">
        <f t="shared" si="122"/>
        <v>0.9670033536389635</v>
      </c>
      <c r="E269" s="118">
        <f t="shared" si="122"/>
        <v>0.95508054304202983</v>
      </c>
      <c r="F269" s="118">
        <f t="shared" si="122"/>
        <v>1.0282663265808438</v>
      </c>
      <c r="G269" s="118">
        <f t="shared" si="122"/>
        <v>0.91763327094005442</v>
      </c>
      <c r="H269" s="118">
        <f t="shared" si="122"/>
        <v>0.82029961112006322</v>
      </c>
      <c r="I269" s="118">
        <f t="shared" si="122"/>
        <v>0.71702307885654037</v>
      </c>
      <c r="J269" s="118">
        <f t="shared" si="122"/>
        <v>0.73573532203034753</v>
      </c>
      <c r="K269" s="118">
        <f t="shared" si="122"/>
        <v>0.706693156452329</v>
      </c>
      <c r="L269" s="118">
        <f t="shared" si="122"/>
        <v>0.6838258536895383</v>
      </c>
      <c r="M269" s="118">
        <f t="shared" si="122"/>
        <v>0.69225005348702651</v>
      </c>
      <c r="N269" s="118">
        <f t="shared" si="122"/>
        <v>0.62013476476700258</v>
      </c>
      <c r="O269" s="118">
        <f t="shared" si="122"/>
        <v>0.6345797396396935</v>
      </c>
      <c r="P269" s="118">
        <f t="shared" si="122"/>
        <v>0.66697101436623363</v>
      </c>
      <c r="Q269" s="118">
        <f t="shared" si="122"/>
        <v>0.61991240976011486</v>
      </c>
      <c r="R269" s="118">
        <f t="shared" ref="R269:V269" si="123">R270+R273+R275+R284</f>
        <v>0.61820993405040614</v>
      </c>
      <c r="S269" s="118">
        <f t="shared" si="123"/>
        <v>0.63251591443074806</v>
      </c>
      <c r="T269" s="118">
        <f t="shared" si="123"/>
        <v>0.64495507800870566</v>
      </c>
      <c r="U269" s="118">
        <f t="shared" si="123"/>
        <v>0.62044717640258285</v>
      </c>
      <c r="V269" s="118">
        <f t="shared" si="123"/>
        <v>0.61125759125092327</v>
      </c>
      <c r="W269" s="118">
        <f t="shared" ref="W269" si="124">W270+W273+W275+W284</f>
        <v>0.5877881053446663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1.0166989552327608</v>
      </c>
      <c r="C284" s="123">
        <v>0.9646750671046016</v>
      </c>
      <c r="D284" s="123">
        <v>0.9670033536389635</v>
      </c>
      <c r="E284" s="123">
        <v>0.95508054304202983</v>
      </c>
      <c r="F284" s="123">
        <v>1.0282663265808438</v>
      </c>
      <c r="G284" s="123">
        <v>0.91763327094005442</v>
      </c>
      <c r="H284" s="123">
        <v>0.82029961112006322</v>
      </c>
      <c r="I284" s="123">
        <v>0.71702307885654037</v>
      </c>
      <c r="J284" s="123">
        <v>0.73573532203034753</v>
      </c>
      <c r="K284" s="123">
        <v>0.706693156452329</v>
      </c>
      <c r="L284" s="123">
        <v>0.6838258536895383</v>
      </c>
      <c r="M284" s="123">
        <v>0.69225005348702651</v>
      </c>
      <c r="N284" s="123">
        <v>0.62013476476700258</v>
      </c>
      <c r="O284" s="123">
        <v>0.6345797396396935</v>
      </c>
      <c r="P284" s="123">
        <v>0.66697101436623363</v>
      </c>
      <c r="Q284" s="123">
        <v>0.61991240976011486</v>
      </c>
      <c r="R284" s="123">
        <v>0.61820993405040614</v>
      </c>
      <c r="S284" s="123">
        <v>0.63251591443074806</v>
      </c>
      <c r="T284" s="123">
        <v>0.64495507800870566</v>
      </c>
      <c r="U284" s="123">
        <v>0.62044717640258285</v>
      </c>
      <c r="V284" s="123">
        <v>0.61125759125092327</v>
      </c>
      <c r="W284" s="123">
        <v>0.5877881053446663</v>
      </c>
      <c r="DA284" s="130" t="s">
        <v>3195</v>
      </c>
    </row>
    <row r="285" spans="1:105" ht="12" customHeight="1" x14ac:dyDescent="0.25">
      <c r="A285" s="97" t="s">
        <v>50</v>
      </c>
      <c r="B285" s="99">
        <v>2.5487980049697851</v>
      </c>
      <c r="C285" s="99">
        <v>2.4858934421541656</v>
      </c>
      <c r="D285" s="99">
        <v>2.522552662112119</v>
      </c>
      <c r="E285" s="99">
        <v>2.4635138066026827</v>
      </c>
      <c r="F285" s="99">
        <v>2.6370765159019416</v>
      </c>
      <c r="G285" s="99">
        <v>2.4622156089047573</v>
      </c>
      <c r="H285" s="99">
        <v>2.3581542356037373</v>
      </c>
      <c r="I285" s="99">
        <v>2.1457126073785906</v>
      </c>
      <c r="J285" s="99">
        <v>2.1029032486821602</v>
      </c>
      <c r="K285" s="99">
        <v>1.9960684106526123</v>
      </c>
      <c r="L285" s="99">
        <v>1.9443723068762775</v>
      </c>
      <c r="M285" s="99">
        <v>1.9852990664385459</v>
      </c>
      <c r="N285" s="99">
        <v>1.7165241060726928</v>
      </c>
      <c r="O285" s="99">
        <v>1.7076191025343719</v>
      </c>
      <c r="P285" s="99">
        <v>1.7518436668065485</v>
      </c>
      <c r="Q285" s="99">
        <v>1.6684876560564796</v>
      </c>
      <c r="R285" s="99">
        <v>1.735743276372294</v>
      </c>
      <c r="S285" s="99">
        <v>1.8794758600227943</v>
      </c>
      <c r="T285" s="99">
        <v>1.934865234026117</v>
      </c>
      <c r="U285" s="99">
        <v>1.9187560440390323</v>
      </c>
      <c r="V285" s="99">
        <v>1.949668708485361</v>
      </c>
      <c r="W285" s="99">
        <v>1.8776052644081973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5.3422433330526195E-2</v>
      </c>
      <c r="D290" s="117">
        <f t="shared" si="129"/>
        <v>2.7473098583020168E-2</v>
      </c>
      <c r="E290" s="117">
        <f t="shared" si="129"/>
        <v>1.2204875415701359E-2</v>
      </c>
      <c r="F290" s="117">
        <f t="shared" si="129"/>
        <v>4.1637083048299238E-2</v>
      </c>
      <c r="G290" s="117">
        <f t="shared" si="129"/>
        <v>5.2331628980207087E-2</v>
      </c>
      <c r="H290" s="117">
        <f t="shared" si="129"/>
        <v>8.9571969651055086E-2</v>
      </c>
      <c r="I290" s="117">
        <f t="shared" si="129"/>
        <v>7.9858709880625128E-2</v>
      </c>
      <c r="J290" s="117">
        <f t="shared" si="129"/>
        <v>3.7176782440427679E-2</v>
      </c>
      <c r="K290" s="117">
        <f t="shared" si="129"/>
        <v>1.0556522459483166E-2</v>
      </c>
      <c r="L290" s="117">
        <f t="shared" si="129"/>
        <v>0</v>
      </c>
      <c r="M290" s="117">
        <f t="shared" si="129"/>
        <v>1.2319819085895224E-2</v>
      </c>
      <c r="N290" s="117">
        <f t="shared" si="129"/>
        <v>3.6277713820966104E-2</v>
      </c>
      <c r="O290" s="117">
        <f t="shared" si="129"/>
        <v>2.8437062821196644E-2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1.5958824211896476E-2</v>
      </c>
      <c r="S290" s="117">
        <f t="shared" si="130"/>
        <v>2.0394797916410023E-2</v>
      </c>
      <c r="T290" s="117">
        <f t="shared" si="130"/>
        <v>2.1717450732235848E-2</v>
      </c>
      <c r="U290" s="117">
        <f t="shared" si="130"/>
        <v>2.021933711394815E-2</v>
      </c>
      <c r="V290" s="117">
        <f t="shared" si="130"/>
        <v>2.1578256767508672E-2</v>
      </c>
      <c r="W290" s="117">
        <f t="shared" ref="W290" si="131">W291+W294+W296+W305</f>
        <v>1.366592721793306E-2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3.763096139245882E-2</v>
      </c>
      <c r="D291" s="122">
        <f t="shared" si="132"/>
        <v>1.9362297585520008E-2</v>
      </c>
      <c r="E291" s="122">
        <f t="shared" si="132"/>
        <v>8.5871128413111952E-3</v>
      </c>
      <c r="F291" s="122">
        <f t="shared" si="132"/>
        <v>2.9792596858767544E-2</v>
      </c>
      <c r="G291" s="122">
        <f t="shared" si="132"/>
        <v>3.8994146772511298E-2</v>
      </c>
      <c r="H291" s="122">
        <f t="shared" si="132"/>
        <v>6.6071999884314961E-2</v>
      </c>
      <c r="I291" s="122">
        <f t="shared" si="132"/>
        <v>6.043306824987088E-2</v>
      </c>
      <c r="J291" s="122">
        <f t="shared" si="132"/>
        <v>2.8633854757378056E-2</v>
      </c>
      <c r="K291" s="122">
        <f t="shared" si="132"/>
        <v>8.2693862709346533E-3</v>
      </c>
      <c r="L291" s="122">
        <f t="shared" si="132"/>
        <v>0</v>
      </c>
      <c r="M291" s="122">
        <f t="shared" si="132"/>
        <v>9.102359351597724E-3</v>
      </c>
      <c r="N291" s="122">
        <f t="shared" si="132"/>
        <v>2.8356590864245471E-2</v>
      </c>
      <c r="O291" s="122">
        <f t="shared" si="132"/>
        <v>2.2455735467610382E-2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1.2243736858028815E-2</v>
      </c>
      <c r="S291" s="122">
        <f t="shared" si="133"/>
        <v>1.5250335306398249E-2</v>
      </c>
      <c r="T291" s="122">
        <f t="shared" si="133"/>
        <v>1.6285054253410213E-2</v>
      </c>
      <c r="U291" s="122">
        <f t="shared" si="133"/>
        <v>1.5029839516504028E-2</v>
      </c>
      <c r="V291" s="122">
        <f t="shared" si="133"/>
        <v>1.568266282083821E-2</v>
      </c>
      <c r="W291" s="122">
        <f t="shared" ref="W291" si="134">SUM(W292:W293)</f>
        <v>9.8890000179678826E-3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3.748690974843194E-2</v>
      </c>
      <c r="D292" s="98">
        <v>1.9288595138957143E-2</v>
      </c>
      <c r="E292" s="98">
        <v>8.5573942417135306E-3</v>
      </c>
      <c r="F292" s="98">
        <v>2.9682848220153175E-2</v>
      </c>
      <c r="G292" s="98">
        <v>3.8851583352820372E-2</v>
      </c>
      <c r="H292" s="98">
        <v>6.5836283685058158E-2</v>
      </c>
      <c r="I292" s="98">
        <v>6.0221838660834963E-2</v>
      </c>
      <c r="J292" s="98">
        <v>2.8537655004249363E-2</v>
      </c>
      <c r="K292" s="98">
        <v>8.2418084737351256E-3</v>
      </c>
      <c r="L292" s="98">
        <v>0</v>
      </c>
      <c r="M292" s="98">
        <v>9.0709760094585291E-3</v>
      </c>
      <c r="N292" s="98">
        <v>2.8264247307426382E-2</v>
      </c>
      <c r="O292" s="98">
        <v>2.237745848522834E-2</v>
      </c>
      <c r="P292" s="98">
        <v>0</v>
      </c>
      <c r="Q292" s="98">
        <v>0</v>
      </c>
      <c r="R292" s="98">
        <v>1.2203644417965369E-2</v>
      </c>
      <c r="S292" s="98">
        <v>1.5200602122313125E-2</v>
      </c>
      <c r="T292" s="98">
        <v>1.6232324982277176E-2</v>
      </c>
      <c r="U292" s="98">
        <v>1.4980714100559248E-2</v>
      </c>
      <c r="V292" s="98">
        <v>1.5631506127067447E-2</v>
      </c>
      <c r="W292" s="98">
        <v>9.8577481269108615E-3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1.4405164402687758E-4</v>
      </c>
      <c r="D293" s="98">
        <v>7.3702446562863748E-5</v>
      </c>
      <c r="E293" s="98">
        <v>2.9718599597664483E-5</v>
      </c>
      <c r="F293" s="98">
        <v>1.0974863861436954E-4</v>
      </c>
      <c r="G293" s="98">
        <v>1.4256341969092577E-4</v>
      </c>
      <c r="H293" s="98">
        <v>2.3571619925679741E-4</v>
      </c>
      <c r="I293" s="98">
        <v>2.1122958903591879E-4</v>
      </c>
      <c r="J293" s="98">
        <v>9.6199753128693637E-5</v>
      </c>
      <c r="K293" s="98">
        <v>2.7577797199528291E-5</v>
      </c>
      <c r="L293" s="98">
        <v>0</v>
      </c>
      <c r="M293" s="98">
        <v>3.1383342139194154E-5</v>
      </c>
      <c r="N293" s="98">
        <v>9.2343556819087861E-5</v>
      </c>
      <c r="O293" s="98">
        <v>7.8276982382041594E-5</v>
      </c>
      <c r="P293" s="98">
        <v>0</v>
      </c>
      <c r="Q293" s="98">
        <v>0</v>
      </c>
      <c r="R293" s="98">
        <v>4.0092440063446453E-5</v>
      </c>
      <c r="S293" s="98">
        <v>4.9733184085122945E-5</v>
      </c>
      <c r="T293" s="98">
        <v>5.2729271133038902E-5</v>
      </c>
      <c r="U293" s="98">
        <v>4.912541594478098E-5</v>
      </c>
      <c r="V293" s="98">
        <v>5.1156693770762298E-5</v>
      </c>
      <c r="W293" s="98">
        <v>3.1251891057021404E-5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5.1857942610086479E-4</v>
      </c>
      <c r="D294" s="122">
        <f t="shared" si="135"/>
        <v>4.8597787116787239E-4</v>
      </c>
      <c r="E294" s="122">
        <f t="shared" si="135"/>
        <v>5.8462776901216189E-4</v>
      </c>
      <c r="F294" s="122">
        <f t="shared" si="135"/>
        <v>4.2133626425213853E-4</v>
      </c>
      <c r="G294" s="122">
        <f t="shared" si="135"/>
        <v>4.7970338659346172E-4</v>
      </c>
      <c r="H294" s="122">
        <f t="shared" si="135"/>
        <v>1.1427136202624179E-3</v>
      </c>
      <c r="I294" s="122">
        <f t="shared" si="135"/>
        <v>1.1308677970613573E-3</v>
      </c>
      <c r="J294" s="122">
        <f t="shared" si="135"/>
        <v>6.6457046314114269E-4</v>
      </c>
      <c r="K294" s="122">
        <f t="shared" si="135"/>
        <v>1.413031010213929E-4</v>
      </c>
      <c r="L294" s="122">
        <f t="shared" si="135"/>
        <v>0</v>
      </c>
      <c r="M294" s="122">
        <f t="shared" si="135"/>
        <v>7.6800909543877521E-5</v>
      </c>
      <c r="N294" s="122">
        <f t="shared" si="135"/>
        <v>5.4791688757950183E-4</v>
      </c>
      <c r="O294" s="122">
        <f t="shared" si="135"/>
        <v>2.6019974455085415E-4</v>
      </c>
      <c r="P294" s="122">
        <f t="shared" si="135"/>
        <v>0</v>
      </c>
      <c r="Q294" s="122">
        <f t="shared" si="135"/>
        <v>0</v>
      </c>
      <c r="R294" s="122">
        <f t="shared" si="135"/>
        <v>1.4722256795644017E-4</v>
      </c>
      <c r="S294" s="122">
        <f t="shared" si="135"/>
        <v>2.7168396852057677E-4</v>
      </c>
      <c r="T294" s="122">
        <f t="shared" si="135"/>
        <v>3.7133611323679976E-4</v>
      </c>
      <c r="U294" s="122">
        <f t="shared" si="135"/>
        <v>2.8859223538205202E-4</v>
      </c>
      <c r="V294" s="122">
        <f t="shared" si="135"/>
        <v>2.3092502500209094E-4</v>
      </c>
      <c r="W294" s="122">
        <f t="shared" si="135"/>
        <v>5.4549734445024019E-5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5.1857942610086479E-4</v>
      </c>
      <c r="D295" s="98">
        <v>4.8597787116787239E-4</v>
      </c>
      <c r="E295" s="98">
        <v>5.8462776901216189E-4</v>
      </c>
      <c r="F295" s="98">
        <v>4.2133626425213853E-4</v>
      </c>
      <c r="G295" s="98">
        <v>4.7970338659346172E-4</v>
      </c>
      <c r="H295" s="98">
        <v>1.1427136202624179E-3</v>
      </c>
      <c r="I295" s="98">
        <v>1.1308677970613573E-3</v>
      </c>
      <c r="J295" s="98">
        <v>6.6457046314114269E-4</v>
      </c>
      <c r="K295" s="98">
        <v>1.413031010213929E-4</v>
      </c>
      <c r="L295" s="98">
        <v>0</v>
      </c>
      <c r="M295" s="98">
        <v>7.6800909543877521E-5</v>
      </c>
      <c r="N295" s="98">
        <v>5.4791688757950183E-4</v>
      </c>
      <c r="O295" s="98">
        <v>2.6019974455085415E-4</v>
      </c>
      <c r="P295" s="98">
        <v>0</v>
      </c>
      <c r="Q295" s="98">
        <v>0</v>
      </c>
      <c r="R295" s="98">
        <v>1.4722256795644017E-4</v>
      </c>
      <c r="S295" s="98">
        <v>2.7168396852057677E-4</v>
      </c>
      <c r="T295" s="98">
        <v>3.7133611323679976E-4</v>
      </c>
      <c r="U295" s="98">
        <v>2.8859223538205202E-4</v>
      </c>
      <c r="V295" s="98">
        <v>2.3092502500209094E-4</v>
      </c>
      <c r="W295" s="98">
        <v>5.4549734445024019E-5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1.0135477363676511E-2</v>
      </c>
      <c r="D296" s="122">
        <v>5.0087500901938595E-3</v>
      </c>
      <c r="E296" s="122">
        <v>2.0001007781604492E-3</v>
      </c>
      <c r="F296" s="122">
        <v>7.4111254931041896E-3</v>
      </c>
      <c r="G296" s="122">
        <v>8.6625253578572793E-3</v>
      </c>
      <c r="H296" s="122">
        <v>1.4897560484610717E-2</v>
      </c>
      <c r="I296" s="122">
        <v>1.2033051397335851E-2</v>
      </c>
      <c r="J296" s="122">
        <v>5.0842531867330521E-3</v>
      </c>
      <c r="K296" s="122">
        <v>1.450712069301897E-3</v>
      </c>
      <c r="L296" s="122">
        <v>0</v>
      </c>
      <c r="M296" s="122">
        <v>2.1897872363960424E-3</v>
      </c>
      <c r="N296" s="122">
        <v>5.3475197734189515E-3</v>
      </c>
      <c r="O296" s="122">
        <v>4.067544935641855E-3</v>
      </c>
      <c r="P296" s="122">
        <v>0</v>
      </c>
      <c r="Q296" s="122">
        <v>0</v>
      </c>
      <c r="R296" s="122">
        <v>2.4339160595107101E-3</v>
      </c>
      <c r="S296" s="122">
        <v>3.2263598645284361E-3</v>
      </c>
      <c r="T296" s="122">
        <v>3.4057897592932405E-3</v>
      </c>
      <c r="U296" s="122">
        <v>3.2728636217908545E-3</v>
      </c>
      <c r="V296" s="122">
        <v>3.6577141716767586E-3</v>
      </c>
      <c r="W296" s="122">
        <v>2.3618776333585198E-3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1.1954893663104359E-3</v>
      </c>
      <c r="D297" s="98">
        <v>2.4451117753762231E-3</v>
      </c>
      <c r="E297" s="98">
        <v>4.9137409173735278E-4</v>
      </c>
      <c r="F297" s="98">
        <v>6.3342574648829703E-4</v>
      </c>
      <c r="G297" s="98">
        <v>8.1975057065868703E-4</v>
      </c>
      <c r="H297" s="98">
        <v>1.6057305294934429E-3</v>
      </c>
      <c r="I297" s="98">
        <v>7.5110183545349382E-3</v>
      </c>
      <c r="J297" s="98">
        <v>5.0842531867330521E-3</v>
      </c>
      <c r="K297" s="98">
        <v>1.450712069301897E-3</v>
      </c>
      <c r="L297" s="98">
        <v>0</v>
      </c>
      <c r="M297" s="98">
        <v>8.3154669593109862E-4</v>
      </c>
      <c r="N297" s="98">
        <v>2.8860774871128266E-3</v>
      </c>
      <c r="O297" s="98">
        <v>2.5146969573685866E-3</v>
      </c>
      <c r="P297" s="98">
        <v>0</v>
      </c>
      <c r="Q297" s="98">
        <v>0</v>
      </c>
      <c r="R297" s="98">
        <v>1.9814481234562793E-3</v>
      </c>
      <c r="S297" s="98">
        <v>1.9588184996450317E-3</v>
      </c>
      <c r="T297" s="98">
        <v>2.932716007318838E-3</v>
      </c>
      <c r="U297" s="98">
        <v>2.3574173034029617E-3</v>
      </c>
      <c r="V297" s="98">
        <v>2.2629668757189079E-3</v>
      </c>
      <c r="W297" s="98">
        <v>2.0900559639985003E-3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9.5165683083605428E-5</v>
      </c>
      <c r="S298" s="98">
        <v>0</v>
      </c>
      <c r="T298" s="98">
        <v>0</v>
      </c>
      <c r="U298" s="98">
        <v>0</v>
      </c>
      <c r="V298" s="98">
        <v>0</v>
      </c>
      <c r="W298" s="98">
        <v>8.2313002214620952E-5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1.6925500468595905E-5</v>
      </c>
      <c r="S299" s="101">
        <v>0</v>
      </c>
      <c r="T299" s="101">
        <v>0</v>
      </c>
      <c r="U299" s="101">
        <v>0</v>
      </c>
      <c r="V299" s="101">
        <v>0</v>
      </c>
      <c r="W299" s="101">
        <v>1.6200183631546396E-6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7.8240182615009523E-5</v>
      </c>
      <c r="S300" s="104">
        <v>0</v>
      </c>
      <c r="T300" s="104">
        <v>0</v>
      </c>
      <c r="U300" s="104">
        <v>0</v>
      </c>
      <c r="V300" s="104">
        <v>0</v>
      </c>
      <c r="W300" s="104">
        <v>8.0692983851466313E-5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8.7234454688603011E-3</v>
      </c>
      <c r="D301" s="101">
        <v>2.5636383148176364E-3</v>
      </c>
      <c r="E301" s="101">
        <v>1.5087266864230965E-3</v>
      </c>
      <c r="F301" s="101">
        <v>6.6629166128466741E-3</v>
      </c>
      <c r="G301" s="101">
        <v>7.2989125753287788E-3</v>
      </c>
      <c r="H301" s="101">
        <v>1.2643905049217264E-2</v>
      </c>
      <c r="I301" s="101">
        <v>4.0071340327953739E-3</v>
      </c>
      <c r="J301" s="101">
        <v>0</v>
      </c>
      <c r="K301" s="101">
        <v>0</v>
      </c>
      <c r="L301" s="101">
        <v>0</v>
      </c>
      <c r="M301" s="101">
        <v>1.2436746561124258E-3</v>
      </c>
      <c r="N301" s="101">
        <v>2.0376178548883266E-3</v>
      </c>
      <c r="O301" s="101">
        <v>1.2468815973796323E-3</v>
      </c>
      <c r="P301" s="101">
        <v>0</v>
      </c>
      <c r="Q301" s="101">
        <v>0</v>
      </c>
      <c r="R301" s="101">
        <v>2.5786607527731383E-4</v>
      </c>
      <c r="S301" s="101">
        <v>7.6699954348905073E-4</v>
      </c>
      <c r="T301" s="101">
        <v>3.7476448356413912E-4</v>
      </c>
      <c r="U301" s="101">
        <v>6.189872291788482E-4</v>
      </c>
      <c r="V301" s="101">
        <v>8.2671649761904137E-4</v>
      </c>
      <c r="W301" s="101">
        <v>1.0422566748859541E-4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2.1654252850577323E-4</v>
      </c>
      <c r="D302" s="104">
        <v>0</v>
      </c>
      <c r="E302" s="104">
        <v>0</v>
      </c>
      <c r="F302" s="104">
        <v>1.147831337692181E-4</v>
      </c>
      <c r="G302" s="104">
        <v>5.4386221186981379E-4</v>
      </c>
      <c r="H302" s="104">
        <v>6.4792490590000846E-4</v>
      </c>
      <c r="I302" s="104">
        <v>5.148990100055388E-4</v>
      </c>
      <c r="J302" s="104">
        <v>0</v>
      </c>
      <c r="K302" s="104">
        <v>0</v>
      </c>
      <c r="L302" s="104">
        <v>0</v>
      </c>
      <c r="M302" s="104">
        <v>1.1456588435251774E-4</v>
      </c>
      <c r="N302" s="104">
        <v>4.2382443141779759E-4</v>
      </c>
      <c r="O302" s="104">
        <v>3.0596638089363637E-4</v>
      </c>
      <c r="P302" s="104">
        <v>0</v>
      </c>
      <c r="Q302" s="104">
        <v>0</v>
      </c>
      <c r="R302" s="104">
        <v>9.9436177693511707E-5</v>
      </c>
      <c r="S302" s="104">
        <v>5.0054182139435365E-4</v>
      </c>
      <c r="T302" s="104">
        <v>9.8309268410263047E-5</v>
      </c>
      <c r="U302" s="104">
        <v>2.9645908920904429E-4</v>
      </c>
      <c r="V302" s="104">
        <v>5.680307983388092E-4</v>
      </c>
      <c r="W302" s="104">
        <v>8.5282999656802812E-5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4.7849309525200483E-5</v>
      </c>
      <c r="D303" s="98">
        <v>0</v>
      </c>
      <c r="E303" s="98">
        <v>0</v>
      </c>
      <c r="F303" s="98">
        <v>3.0597567712611519E-5</v>
      </c>
      <c r="G303" s="98">
        <v>1.2506214100721226E-4</v>
      </c>
      <c r="H303" s="98">
        <v>1.5090161208520424E-4</v>
      </c>
      <c r="I303" s="98">
        <v>1.2042202565457737E-4</v>
      </c>
      <c r="J303" s="98">
        <v>0</v>
      </c>
      <c r="K303" s="98">
        <v>0</v>
      </c>
      <c r="L303" s="98">
        <v>0</v>
      </c>
      <c r="M303" s="98">
        <v>3.0314289530774676E-5</v>
      </c>
      <c r="N303" s="98">
        <v>8.7450016880793907E-5</v>
      </c>
      <c r="O303" s="98">
        <v>6.1432190454183475E-5</v>
      </c>
      <c r="P303" s="98">
        <v>0</v>
      </c>
      <c r="Q303" s="98">
        <v>0</v>
      </c>
      <c r="R303" s="98">
        <v>2.0025938448602742E-5</v>
      </c>
      <c r="S303" s="98">
        <v>1.0652954857559665E-4</v>
      </c>
      <c r="T303" s="98">
        <v>1.8801746983990476E-5</v>
      </c>
      <c r="U303" s="98">
        <v>6.373735111503462E-5</v>
      </c>
      <c r="V303" s="98">
        <v>1.1240756836372122E-4</v>
      </c>
      <c r="W303" s="98">
        <v>2.066643677679453E-5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1.6869321898057275E-4</v>
      </c>
      <c r="D304" s="98">
        <v>0</v>
      </c>
      <c r="E304" s="98">
        <v>0</v>
      </c>
      <c r="F304" s="98">
        <v>8.4185566056606585E-5</v>
      </c>
      <c r="G304" s="98">
        <v>4.1880007086260158E-4</v>
      </c>
      <c r="H304" s="98">
        <v>4.9702329381480427E-4</v>
      </c>
      <c r="I304" s="98">
        <v>3.9447698435096141E-4</v>
      </c>
      <c r="J304" s="98">
        <v>0</v>
      </c>
      <c r="K304" s="98">
        <v>0</v>
      </c>
      <c r="L304" s="98">
        <v>0</v>
      </c>
      <c r="M304" s="98">
        <v>8.4251594821743066E-5</v>
      </c>
      <c r="N304" s="98">
        <v>3.363744145370037E-4</v>
      </c>
      <c r="O304" s="98">
        <v>2.4453419043945286E-4</v>
      </c>
      <c r="P304" s="98">
        <v>0</v>
      </c>
      <c r="Q304" s="98">
        <v>0</v>
      </c>
      <c r="R304" s="98">
        <v>7.9410239244908959E-5</v>
      </c>
      <c r="S304" s="98">
        <v>3.9401227281875701E-4</v>
      </c>
      <c r="T304" s="98">
        <v>7.9507521426272571E-5</v>
      </c>
      <c r="U304" s="98">
        <v>2.3272173809400968E-4</v>
      </c>
      <c r="V304" s="98">
        <v>4.5562322997508796E-4</v>
      </c>
      <c r="W304" s="98">
        <v>6.4616562880008289E-5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5.1374151482900003E-3</v>
      </c>
      <c r="D305" s="122">
        <v>2.6160730361384291E-3</v>
      </c>
      <c r="E305" s="122">
        <v>1.0330340272175537E-3</v>
      </c>
      <c r="F305" s="122">
        <v>4.0120244321753696E-3</v>
      </c>
      <c r="G305" s="122">
        <v>4.1952534632450529E-3</v>
      </c>
      <c r="H305" s="122">
        <v>7.4596956618669958E-3</v>
      </c>
      <c r="I305" s="122">
        <v>6.261722436357052E-3</v>
      </c>
      <c r="J305" s="122">
        <v>2.7941040331754242E-3</v>
      </c>
      <c r="K305" s="122">
        <v>6.9512101822522075E-4</v>
      </c>
      <c r="L305" s="122">
        <v>0</v>
      </c>
      <c r="M305" s="122">
        <v>9.5087158835757972E-4</v>
      </c>
      <c r="N305" s="122">
        <v>2.0256862957221781E-3</v>
      </c>
      <c r="O305" s="122">
        <v>1.6535826733935536E-3</v>
      </c>
      <c r="P305" s="122">
        <v>0</v>
      </c>
      <c r="Q305" s="122">
        <v>0</v>
      </c>
      <c r="R305" s="122">
        <v>1.133948726400511E-3</v>
      </c>
      <c r="S305" s="122">
        <v>1.6464187769627604E-3</v>
      </c>
      <c r="T305" s="122">
        <v>1.6552706062955957E-3</v>
      </c>
      <c r="U305" s="122">
        <v>1.6280417402712169E-3</v>
      </c>
      <c r="V305" s="122">
        <v>2.0069547499916114E-3</v>
      </c>
      <c r="W305" s="122">
        <v>1.3604998321616328E-3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1.8878773338334728E-3</v>
      </c>
      <c r="D306" s="98">
        <v>1.0464505832507853E-3</v>
      </c>
      <c r="E306" s="98">
        <v>5.1197365938629913E-4</v>
      </c>
      <c r="F306" s="98">
        <v>1.831438946848774E-3</v>
      </c>
      <c r="G306" s="98">
        <v>1.5435643758643335E-3</v>
      </c>
      <c r="H306" s="98">
        <v>2.3897661992302024E-3</v>
      </c>
      <c r="I306" s="98">
        <v>1.954036350938021E-3</v>
      </c>
      <c r="J306" s="98">
        <v>1.7704880291586405E-3</v>
      </c>
      <c r="K306" s="98">
        <v>3.5078915394746887E-4</v>
      </c>
      <c r="L306" s="98">
        <v>0</v>
      </c>
      <c r="M306" s="98">
        <v>4.205641953874489E-4</v>
      </c>
      <c r="N306" s="98">
        <v>9.1177456109231753E-4</v>
      </c>
      <c r="O306" s="98">
        <v>6.0658937553890449E-4</v>
      </c>
      <c r="P306" s="98">
        <v>0</v>
      </c>
      <c r="Q306" s="98">
        <v>0</v>
      </c>
      <c r="R306" s="98">
        <v>4.983049880461889E-4</v>
      </c>
      <c r="S306" s="98">
        <v>5.4086106151278923E-4</v>
      </c>
      <c r="T306" s="98">
        <v>6.2818661467887657E-4</v>
      </c>
      <c r="U306" s="98">
        <v>6.2497837894245651E-4</v>
      </c>
      <c r="V306" s="98">
        <v>7.7935519329889211E-4</v>
      </c>
      <c r="W306" s="98">
        <v>4.7955743456138148E-4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3.2495378144565277E-3</v>
      </c>
      <c r="D307" s="33">
        <v>1.569622452887644E-3</v>
      </c>
      <c r="E307" s="33">
        <v>5.2106036783125444E-4</v>
      </c>
      <c r="F307" s="33">
        <v>2.1805854853265958E-3</v>
      </c>
      <c r="G307" s="33">
        <v>2.6516890873807199E-3</v>
      </c>
      <c r="H307" s="33">
        <v>5.0699294626367934E-3</v>
      </c>
      <c r="I307" s="33">
        <v>4.307686085419031E-3</v>
      </c>
      <c r="J307" s="33">
        <v>1.0236160040167836E-3</v>
      </c>
      <c r="K307" s="33">
        <v>3.4433186427775182E-4</v>
      </c>
      <c r="L307" s="33">
        <v>0</v>
      </c>
      <c r="M307" s="33">
        <v>5.3030739297013087E-4</v>
      </c>
      <c r="N307" s="33">
        <v>1.1139117346298606E-3</v>
      </c>
      <c r="O307" s="33">
        <v>1.0469932978546491E-3</v>
      </c>
      <c r="P307" s="33">
        <v>0</v>
      </c>
      <c r="Q307" s="33">
        <v>0</v>
      </c>
      <c r="R307" s="33">
        <v>6.3564373835432221E-4</v>
      </c>
      <c r="S307" s="33">
        <v>1.1055577154499713E-3</v>
      </c>
      <c r="T307" s="33">
        <v>1.0270839916167191E-3</v>
      </c>
      <c r="U307" s="33">
        <v>1.0030633613287603E-3</v>
      </c>
      <c r="V307" s="33">
        <v>1.2275995566927195E-3</v>
      </c>
      <c r="W307" s="33">
        <v>8.8094239760025134E-4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4.0535290394638046E-2</v>
      </c>
      <c r="D309" s="117">
        <f t="shared" si="136"/>
        <v>2.1514011903035112E-2</v>
      </c>
      <c r="E309" s="117">
        <f t="shared" si="136"/>
        <v>1.0195892742047909E-2</v>
      </c>
      <c r="F309" s="117">
        <f t="shared" si="136"/>
        <v>3.217077369447114E-2</v>
      </c>
      <c r="G309" s="117">
        <f t="shared" si="136"/>
        <v>4.0912549512606838E-2</v>
      </c>
      <c r="H309" s="117">
        <f t="shared" si="136"/>
        <v>7.1055048944879781E-2</v>
      </c>
      <c r="I309" s="117">
        <f t="shared" si="136"/>
        <v>6.4936699229365805E-2</v>
      </c>
      <c r="J309" s="117">
        <f t="shared" si="136"/>
        <v>3.0798356660001192E-2</v>
      </c>
      <c r="K309" s="117">
        <f t="shared" si="136"/>
        <v>8.7355053689227875E-3</v>
      </c>
      <c r="L309" s="117">
        <f t="shared" si="136"/>
        <v>0</v>
      </c>
      <c r="M309" s="117">
        <f t="shared" si="136"/>
        <v>9.9750980787167032E-3</v>
      </c>
      <c r="N309" s="117">
        <f t="shared" si="136"/>
        <v>3.0681702854619724E-2</v>
      </c>
      <c r="O309" s="117">
        <f t="shared" si="136"/>
        <v>2.3891030574652177E-2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1.3719315938546858E-2</v>
      </c>
      <c r="S309" s="117">
        <f t="shared" si="137"/>
        <v>1.7880911654865966E-2</v>
      </c>
      <c r="T309" s="117">
        <f t="shared" si="137"/>
        <v>1.9378052969501729E-2</v>
      </c>
      <c r="U309" s="117">
        <f t="shared" si="137"/>
        <v>1.7949493505101975E-2</v>
      </c>
      <c r="V309" s="117">
        <f t="shared" si="137"/>
        <v>1.9000434931803444E-2</v>
      </c>
      <c r="W309" s="117">
        <f t="shared" ref="W309" si="138">W310+W313+W315+W324</f>
        <v>1.1810689790754118E-2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2.8831268151714141E-2</v>
      </c>
      <c r="D310" s="122">
        <f t="shared" si="139"/>
        <v>1.4933689694711157E-2</v>
      </c>
      <c r="E310" s="122">
        <f t="shared" si="139"/>
        <v>6.6663780115335282E-3</v>
      </c>
      <c r="F310" s="122">
        <f t="shared" si="139"/>
        <v>2.3282876890991122E-2</v>
      </c>
      <c r="G310" s="122">
        <f t="shared" si="139"/>
        <v>3.0673523598808306E-2</v>
      </c>
      <c r="H310" s="122">
        <f t="shared" si="139"/>
        <v>5.2310974602484669E-2</v>
      </c>
      <c r="I310" s="122">
        <f t="shared" si="139"/>
        <v>4.8155485059491382E-2</v>
      </c>
      <c r="J310" s="122">
        <f t="shared" si="139"/>
        <v>2.2962711270151811E-2</v>
      </c>
      <c r="K310" s="122">
        <f t="shared" si="139"/>
        <v>6.673975651268131E-3</v>
      </c>
      <c r="L310" s="122">
        <f t="shared" si="139"/>
        <v>0</v>
      </c>
      <c r="M310" s="122">
        <f t="shared" si="139"/>
        <v>7.4404037679395192E-3</v>
      </c>
      <c r="N310" s="122">
        <f t="shared" si="139"/>
        <v>2.3327385739676219E-2</v>
      </c>
      <c r="O310" s="122">
        <f t="shared" si="139"/>
        <v>1.859332370261357E-2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1.0313680370623527E-2</v>
      </c>
      <c r="S310" s="122">
        <f t="shared" si="140"/>
        <v>1.2906150543268715E-2</v>
      </c>
      <c r="T310" s="122">
        <f t="shared" si="140"/>
        <v>1.384130527653335E-2</v>
      </c>
      <c r="U310" s="122">
        <f t="shared" si="140"/>
        <v>1.2826472398278263E-2</v>
      </c>
      <c r="V310" s="122">
        <f t="shared" si="140"/>
        <v>1.3435737737397455E-2</v>
      </c>
      <c r="W310" s="122">
        <f t="shared" ref="W310" si="141">SUM(W311:W312)</f>
        <v>8.5027696007091667E-3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2.8687216507687265E-2</v>
      </c>
      <c r="D311" s="98">
        <v>1.4859987248148293E-2</v>
      </c>
      <c r="E311" s="98">
        <v>6.6366594119358635E-3</v>
      </c>
      <c r="F311" s="98">
        <v>2.3173128252376753E-2</v>
      </c>
      <c r="G311" s="98">
        <v>3.053096017911738E-2</v>
      </c>
      <c r="H311" s="98">
        <v>5.2075258403227874E-2</v>
      </c>
      <c r="I311" s="98">
        <v>4.7944255470455464E-2</v>
      </c>
      <c r="J311" s="98">
        <v>2.2866511517023118E-2</v>
      </c>
      <c r="K311" s="98">
        <v>6.6463978540686024E-3</v>
      </c>
      <c r="L311" s="98">
        <v>0</v>
      </c>
      <c r="M311" s="98">
        <v>7.4090204258003252E-3</v>
      </c>
      <c r="N311" s="98">
        <v>2.323504218285713E-2</v>
      </c>
      <c r="O311" s="98">
        <v>1.8515046720231527E-2</v>
      </c>
      <c r="P311" s="98">
        <v>0</v>
      </c>
      <c r="Q311" s="98">
        <v>0</v>
      </c>
      <c r="R311" s="98">
        <v>1.0273587930560081E-2</v>
      </c>
      <c r="S311" s="98">
        <v>1.2856417359183591E-2</v>
      </c>
      <c r="T311" s="98">
        <v>1.3788576005400311E-2</v>
      </c>
      <c r="U311" s="98">
        <v>1.2777346982333482E-2</v>
      </c>
      <c r="V311" s="98">
        <v>1.3384581043626694E-2</v>
      </c>
      <c r="W311" s="98">
        <v>8.4715177096521457E-3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1.4405164402687758E-4</v>
      </c>
      <c r="D312" s="98">
        <v>7.3702446562863748E-5</v>
      </c>
      <c r="E312" s="98">
        <v>2.9718599597664483E-5</v>
      </c>
      <c r="F312" s="98">
        <v>1.0974863861436954E-4</v>
      </c>
      <c r="G312" s="98">
        <v>1.4256341969092577E-4</v>
      </c>
      <c r="H312" s="98">
        <v>2.3571619925679741E-4</v>
      </c>
      <c r="I312" s="98">
        <v>2.1122958903591879E-4</v>
      </c>
      <c r="J312" s="98">
        <v>9.6199753128693637E-5</v>
      </c>
      <c r="K312" s="98">
        <v>2.7577797199528291E-5</v>
      </c>
      <c r="L312" s="98">
        <v>0</v>
      </c>
      <c r="M312" s="98">
        <v>3.1383342139194154E-5</v>
      </c>
      <c r="N312" s="98">
        <v>9.2343556819087861E-5</v>
      </c>
      <c r="O312" s="98">
        <v>7.8276982382041594E-5</v>
      </c>
      <c r="P312" s="98">
        <v>0</v>
      </c>
      <c r="Q312" s="98">
        <v>0</v>
      </c>
      <c r="R312" s="98">
        <v>4.0092440063446453E-5</v>
      </c>
      <c r="S312" s="98">
        <v>4.9733184085122945E-5</v>
      </c>
      <c r="T312" s="98">
        <v>5.2729271133038902E-5</v>
      </c>
      <c r="U312" s="98">
        <v>4.912541594478098E-5</v>
      </c>
      <c r="V312" s="98">
        <v>5.1156693770762298E-5</v>
      </c>
      <c r="W312" s="98">
        <v>3.1251891057021404E-5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1.1939837514643753E-3</v>
      </c>
      <c r="D313" s="122">
        <f t="shared" si="142"/>
        <v>1.156031883704123E-3</v>
      </c>
      <c r="E313" s="122">
        <f t="shared" si="142"/>
        <v>1.4358126295678107E-3</v>
      </c>
      <c r="F313" s="122">
        <f t="shared" si="142"/>
        <v>1.067326774623481E-3</v>
      </c>
      <c r="G313" s="122">
        <f t="shared" si="142"/>
        <v>1.2525919552685892E-3</v>
      </c>
      <c r="H313" s="122">
        <f t="shared" si="142"/>
        <v>3.0736891105528062E-3</v>
      </c>
      <c r="I313" s="122">
        <f t="shared" si="142"/>
        <v>3.1316642390921963E-3</v>
      </c>
      <c r="J313" s="122">
        <f t="shared" si="142"/>
        <v>1.8941286726333866E-3</v>
      </c>
      <c r="K313" s="122">
        <f t="shared" si="142"/>
        <v>4.1444949424815917E-4</v>
      </c>
      <c r="L313" s="122">
        <f t="shared" si="142"/>
        <v>0</v>
      </c>
      <c r="M313" s="122">
        <f t="shared" si="142"/>
        <v>2.3959218936108555E-4</v>
      </c>
      <c r="N313" s="122">
        <f t="shared" si="142"/>
        <v>1.7765989728672749E-3</v>
      </c>
      <c r="O313" s="122">
        <f t="shared" si="142"/>
        <v>8.818468363652887E-4</v>
      </c>
      <c r="P313" s="122">
        <f t="shared" si="142"/>
        <v>0</v>
      </c>
      <c r="Q313" s="122">
        <f t="shared" si="142"/>
        <v>0</v>
      </c>
      <c r="R313" s="122">
        <f t="shared" si="142"/>
        <v>5.5511511139882475E-4</v>
      </c>
      <c r="S313" s="122">
        <f t="shared" si="142"/>
        <v>1.0429498277740798E-3</v>
      </c>
      <c r="T313" s="122">
        <f t="shared" si="142"/>
        <v>1.4466736363142744E-3</v>
      </c>
      <c r="U313" s="122">
        <f t="shared" si="142"/>
        <v>1.1392971916649986E-3</v>
      </c>
      <c r="V313" s="122">
        <f t="shared" si="142"/>
        <v>9.2386348697854671E-4</v>
      </c>
      <c r="W313" s="122">
        <f t="shared" si="142"/>
        <v>2.2106439662189804E-4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1.1939837514643753E-3</v>
      </c>
      <c r="D314" s="98">
        <v>1.156031883704123E-3</v>
      </c>
      <c r="E314" s="98">
        <v>1.4358126295678107E-3</v>
      </c>
      <c r="F314" s="98">
        <v>1.067326774623481E-3</v>
      </c>
      <c r="G314" s="98">
        <v>1.2525919552685892E-3</v>
      </c>
      <c r="H314" s="98">
        <v>3.0736891105528062E-3</v>
      </c>
      <c r="I314" s="98">
        <v>3.1316642390921963E-3</v>
      </c>
      <c r="J314" s="98">
        <v>1.8941286726333866E-3</v>
      </c>
      <c r="K314" s="98">
        <v>4.1444949424815917E-4</v>
      </c>
      <c r="L314" s="98">
        <v>0</v>
      </c>
      <c r="M314" s="98">
        <v>2.3959218936108555E-4</v>
      </c>
      <c r="N314" s="98">
        <v>1.7765989728672749E-3</v>
      </c>
      <c r="O314" s="98">
        <v>8.818468363652887E-4</v>
      </c>
      <c r="P314" s="98">
        <v>0</v>
      </c>
      <c r="Q314" s="98">
        <v>0</v>
      </c>
      <c r="R314" s="98">
        <v>5.5511511139882475E-4</v>
      </c>
      <c r="S314" s="98">
        <v>1.0429498277740798E-3</v>
      </c>
      <c r="T314" s="98">
        <v>1.4466736363142744E-3</v>
      </c>
      <c r="U314" s="98">
        <v>1.1392971916649986E-3</v>
      </c>
      <c r="V314" s="98">
        <v>9.2386348697854671E-4</v>
      </c>
      <c r="W314" s="98">
        <v>2.2106439662189804E-4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6.8080479524342012E-3</v>
      </c>
      <c r="D315" s="122">
        <v>3.5498934285393734E-3</v>
      </c>
      <c r="E315" s="122">
        <v>1.3679306241055073E-3</v>
      </c>
      <c r="F315" s="122">
        <v>4.9742120520455159E-3</v>
      </c>
      <c r="G315" s="122">
        <v>5.9479652475199016E-3</v>
      </c>
      <c r="H315" s="122">
        <v>1.0203821078292903E-2</v>
      </c>
      <c r="I315" s="122">
        <v>9.0457460644138652E-3</v>
      </c>
      <c r="J315" s="122">
        <v>4.0293054203695946E-3</v>
      </c>
      <c r="K315" s="122">
        <v>1.1562047401266718E-3</v>
      </c>
      <c r="L315" s="122">
        <v>0</v>
      </c>
      <c r="M315" s="122">
        <v>1.6115091884862398E-3</v>
      </c>
      <c r="N315" s="122">
        <v>4.120323344169158E-3</v>
      </c>
      <c r="O315" s="122">
        <v>3.1978541792191373E-3</v>
      </c>
      <c r="P315" s="122">
        <v>0</v>
      </c>
      <c r="Q315" s="122">
        <v>0</v>
      </c>
      <c r="R315" s="122">
        <v>2.0141381093115255E-3</v>
      </c>
      <c r="S315" s="122">
        <v>2.666199393717498E-3</v>
      </c>
      <c r="T315" s="122">
        <v>2.8205166296205023E-3</v>
      </c>
      <c r="U315" s="122">
        <v>2.722613759908277E-3</v>
      </c>
      <c r="V315" s="122">
        <v>3.0739433759764752E-3</v>
      </c>
      <c r="W315" s="122">
        <v>2.0048655556669636E-3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9.0993968571436866E-4</v>
      </c>
      <c r="D316" s="98">
        <v>1.8720334983090997E-3</v>
      </c>
      <c r="E316" s="98">
        <v>3.784083270642258E-4</v>
      </c>
      <c r="F316" s="98">
        <v>4.9064009140189666E-4</v>
      </c>
      <c r="G316" s="98">
        <v>6.3863653979998449E-4</v>
      </c>
      <c r="H316" s="98">
        <v>1.258158523530172E-3</v>
      </c>
      <c r="I316" s="98">
        <v>5.9188640789462638E-3</v>
      </c>
      <c r="J316" s="98">
        <v>4.0293054203695946E-3</v>
      </c>
      <c r="K316" s="98">
        <v>1.1562047401266718E-3</v>
      </c>
      <c r="L316" s="98">
        <v>0</v>
      </c>
      <c r="M316" s="98">
        <v>6.7023617385600083E-4</v>
      </c>
      <c r="N316" s="98">
        <v>2.3394854881333767E-3</v>
      </c>
      <c r="O316" s="98">
        <v>2.0501175443241441E-3</v>
      </c>
      <c r="P316" s="98">
        <v>0</v>
      </c>
      <c r="Q316" s="98">
        <v>0</v>
      </c>
      <c r="R316" s="98">
        <v>1.6403148861744209E-3</v>
      </c>
      <c r="S316" s="98">
        <v>1.6282977598674319E-3</v>
      </c>
      <c r="T316" s="98">
        <v>2.4472331115032221E-3</v>
      </c>
      <c r="U316" s="98">
        <v>1.9742890293075817E-3</v>
      </c>
      <c r="V316" s="98">
        <v>1.9017644652561312E-3</v>
      </c>
      <c r="W316" s="98">
        <v>1.7621310381731932E-3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9.2251728032692314E-5</v>
      </c>
      <c r="S317" s="98">
        <v>0</v>
      </c>
      <c r="T317" s="98">
        <v>0</v>
      </c>
      <c r="U317" s="98">
        <v>0</v>
      </c>
      <c r="V317" s="98">
        <v>0</v>
      </c>
      <c r="W317" s="98">
        <v>8.2058825096532309E-5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1.4011545417682793E-5</v>
      </c>
      <c r="S318" s="101">
        <v>0</v>
      </c>
      <c r="T318" s="101">
        <v>0</v>
      </c>
      <c r="U318" s="101">
        <v>0</v>
      </c>
      <c r="V318" s="101">
        <v>0</v>
      </c>
      <c r="W318" s="101">
        <v>1.3658412450659961E-6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7.8240182615009523E-5</v>
      </c>
      <c r="S319" s="104">
        <v>0</v>
      </c>
      <c r="T319" s="104">
        <v>0</v>
      </c>
      <c r="U319" s="104">
        <v>0</v>
      </c>
      <c r="V319" s="104">
        <v>0</v>
      </c>
      <c r="W319" s="104">
        <v>8.0692983851466313E-5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5.6981598498529479E-3</v>
      </c>
      <c r="D320" s="101">
        <v>1.6778599302302735E-3</v>
      </c>
      <c r="E320" s="101">
        <v>9.895222970412816E-4</v>
      </c>
      <c r="F320" s="101">
        <v>4.3792758040255876E-3</v>
      </c>
      <c r="G320" s="101">
        <v>4.8081441992276147E-3</v>
      </c>
      <c r="H320" s="101">
        <v>8.3489962324792503E-3</v>
      </c>
      <c r="I320" s="101">
        <v>2.6526867028104188E-3</v>
      </c>
      <c r="J320" s="101">
        <v>0</v>
      </c>
      <c r="K320" s="101">
        <v>0</v>
      </c>
      <c r="L320" s="101">
        <v>0</v>
      </c>
      <c r="M320" s="101">
        <v>8.3662878175382765E-4</v>
      </c>
      <c r="N320" s="101">
        <v>1.3850214095425949E-3</v>
      </c>
      <c r="O320" s="101">
        <v>8.6079235514635035E-4</v>
      </c>
      <c r="P320" s="101">
        <v>0</v>
      </c>
      <c r="Q320" s="101">
        <v>0</v>
      </c>
      <c r="R320" s="101">
        <v>1.8759275922567209E-4</v>
      </c>
      <c r="S320" s="101">
        <v>5.6536508108870332E-4</v>
      </c>
      <c r="T320" s="101">
        <v>2.7974150508317528E-4</v>
      </c>
      <c r="U320" s="101">
        <v>4.6746766836878057E-4</v>
      </c>
      <c r="V320" s="101">
        <v>6.3078822510509382E-4</v>
      </c>
      <c r="W320" s="101">
        <v>8.0163809803636757E-5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1.9994841686688512E-4</v>
      </c>
      <c r="D321" s="104">
        <v>0</v>
      </c>
      <c r="E321" s="104">
        <v>0</v>
      </c>
      <c r="F321" s="104">
        <v>1.0429615661803129E-4</v>
      </c>
      <c r="G321" s="104">
        <v>5.0118450849230252E-4</v>
      </c>
      <c r="H321" s="104">
        <v>5.9666632228348216E-4</v>
      </c>
      <c r="I321" s="104">
        <v>4.7419528265718255E-4</v>
      </c>
      <c r="J321" s="104">
        <v>0</v>
      </c>
      <c r="K321" s="104">
        <v>0</v>
      </c>
      <c r="L321" s="104">
        <v>0</v>
      </c>
      <c r="M321" s="104">
        <v>1.0464423287641142E-4</v>
      </c>
      <c r="N321" s="104">
        <v>3.9581644649318667E-4</v>
      </c>
      <c r="O321" s="104">
        <v>2.8694427974864289E-4</v>
      </c>
      <c r="P321" s="104">
        <v>0</v>
      </c>
      <c r="Q321" s="104">
        <v>0</v>
      </c>
      <c r="R321" s="104">
        <v>9.3978735878740363E-5</v>
      </c>
      <c r="S321" s="104">
        <v>4.725365527613629E-4</v>
      </c>
      <c r="T321" s="104">
        <v>9.3542013034104957E-5</v>
      </c>
      <c r="U321" s="104">
        <v>2.8085706223191463E-4</v>
      </c>
      <c r="V321" s="104">
        <v>5.413906856152499E-4</v>
      </c>
      <c r="W321" s="104">
        <v>8.0511882593601111E-5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3.1255197886312356E-5</v>
      </c>
      <c r="D322" s="98">
        <v>0</v>
      </c>
      <c r="E322" s="98">
        <v>0</v>
      </c>
      <c r="F322" s="98">
        <v>2.0110590561424702E-5</v>
      </c>
      <c r="G322" s="98">
        <v>8.238443762970094E-5</v>
      </c>
      <c r="H322" s="98">
        <v>9.9643028468677849E-5</v>
      </c>
      <c r="I322" s="98">
        <v>7.9718298306221126E-5</v>
      </c>
      <c r="J322" s="98">
        <v>0</v>
      </c>
      <c r="K322" s="98">
        <v>0</v>
      </c>
      <c r="L322" s="98">
        <v>0</v>
      </c>
      <c r="M322" s="98">
        <v>2.0392638054668349E-5</v>
      </c>
      <c r="N322" s="98">
        <v>5.9442031956182964E-5</v>
      </c>
      <c r="O322" s="98">
        <v>4.241008930919003E-5</v>
      </c>
      <c r="P322" s="98">
        <v>0</v>
      </c>
      <c r="Q322" s="98">
        <v>0</v>
      </c>
      <c r="R322" s="98">
        <v>1.4568496633831411E-5</v>
      </c>
      <c r="S322" s="98">
        <v>7.8524279942605916E-5</v>
      </c>
      <c r="T322" s="98">
        <v>1.4034491607832382E-5</v>
      </c>
      <c r="U322" s="98">
        <v>4.8135324137904972E-5</v>
      </c>
      <c r="V322" s="98">
        <v>8.5767455640161974E-5</v>
      </c>
      <c r="W322" s="98">
        <v>1.5895319713592815E-5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1.6869321898057275E-4</v>
      </c>
      <c r="D323" s="98">
        <v>0</v>
      </c>
      <c r="E323" s="98">
        <v>0</v>
      </c>
      <c r="F323" s="98">
        <v>8.4185566056606585E-5</v>
      </c>
      <c r="G323" s="98">
        <v>4.1880007086260158E-4</v>
      </c>
      <c r="H323" s="98">
        <v>4.9702329381480427E-4</v>
      </c>
      <c r="I323" s="98">
        <v>3.9447698435096141E-4</v>
      </c>
      <c r="J323" s="98">
        <v>0</v>
      </c>
      <c r="K323" s="98">
        <v>0</v>
      </c>
      <c r="L323" s="98">
        <v>0</v>
      </c>
      <c r="M323" s="98">
        <v>8.4251594821743066E-5</v>
      </c>
      <c r="N323" s="98">
        <v>3.363744145370037E-4</v>
      </c>
      <c r="O323" s="98">
        <v>2.4453419043945286E-4</v>
      </c>
      <c r="P323" s="98">
        <v>0</v>
      </c>
      <c r="Q323" s="98">
        <v>0</v>
      </c>
      <c r="R323" s="98">
        <v>7.9410239244908959E-5</v>
      </c>
      <c r="S323" s="98">
        <v>3.9401227281875701E-4</v>
      </c>
      <c r="T323" s="98">
        <v>7.9507521426272571E-5</v>
      </c>
      <c r="U323" s="98">
        <v>2.3272173809400968E-4</v>
      </c>
      <c r="V323" s="98">
        <v>4.5562322997508796E-4</v>
      </c>
      <c r="W323" s="98">
        <v>6.4616562880008289E-5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3.7019905390253231E-3</v>
      </c>
      <c r="D324" s="122">
        <v>1.8743968960804607E-3</v>
      </c>
      <c r="E324" s="122">
        <v>7.2577147684106387E-4</v>
      </c>
      <c r="F324" s="122">
        <v>2.8463579768110204E-3</v>
      </c>
      <c r="G324" s="122">
        <v>3.0384687110100459E-3</v>
      </c>
      <c r="H324" s="122">
        <v>5.4665641535494086E-3</v>
      </c>
      <c r="I324" s="122">
        <v>4.6038038663683625E-3</v>
      </c>
      <c r="J324" s="122">
        <v>1.9122112968464036E-3</v>
      </c>
      <c r="K324" s="122">
        <v>4.9087548327982522E-4</v>
      </c>
      <c r="L324" s="122">
        <v>0</v>
      </c>
      <c r="M324" s="122">
        <v>6.8359293292985881E-4</v>
      </c>
      <c r="N324" s="122">
        <v>1.4573947979070749E-3</v>
      </c>
      <c r="O324" s="122">
        <v>1.2180058564541837E-3</v>
      </c>
      <c r="P324" s="122">
        <v>0</v>
      </c>
      <c r="Q324" s="122">
        <v>0</v>
      </c>
      <c r="R324" s="122">
        <v>8.363823472129808E-4</v>
      </c>
      <c r="S324" s="122">
        <v>1.265611890105673E-3</v>
      </c>
      <c r="T324" s="122">
        <v>1.2695574270335994E-3</v>
      </c>
      <c r="U324" s="122">
        <v>1.2611101552504353E-3</v>
      </c>
      <c r="V324" s="122">
        <v>1.5668903314509644E-3</v>
      </c>
      <c r="W324" s="122">
        <v>1.0819902377560888E-3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1.1780831003498483E-3</v>
      </c>
      <c r="D325" s="98">
        <v>6.5318100091623006E-4</v>
      </c>
      <c r="E325" s="98">
        <v>3.1964909944878848E-4</v>
      </c>
      <c r="F325" s="98">
        <v>1.1437447579286453E-3</v>
      </c>
      <c r="G325" s="98">
        <v>9.6420800109081107E-4</v>
      </c>
      <c r="H325" s="98">
        <v>1.4931704086727203E-3</v>
      </c>
      <c r="I325" s="98">
        <v>1.22121725738771E-3</v>
      </c>
      <c r="J325" s="98">
        <v>1.1067683341833281E-3</v>
      </c>
      <c r="K325" s="98">
        <v>2.1933571759852753E-4</v>
      </c>
      <c r="L325" s="98">
        <v>0</v>
      </c>
      <c r="M325" s="98">
        <v>2.63052213770229E-4</v>
      </c>
      <c r="N325" s="98">
        <v>5.7029181129828257E-4</v>
      </c>
      <c r="O325" s="98">
        <v>3.7940623532635507E-4</v>
      </c>
      <c r="P325" s="98">
        <v>0</v>
      </c>
      <c r="Q325" s="98">
        <v>0</v>
      </c>
      <c r="R325" s="98">
        <v>3.1190939096146098E-4</v>
      </c>
      <c r="S325" s="98">
        <v>3.3895925279586693E-4</v>
      </c>
      <c r="T325" s="98">
        <v>3.942450948291268E-4</v>
      </c>
      <c r="U325" s="98">
        <v>3.928072830807502E-4</v>
      </c>
      <c r="V325" s="98">
        <v>4.9050351738848762E-4</v>
      </c>
      <c r="W325" s="98">
        <v>3.0220030088768014E-4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2.523907438675475E-3</v>
      </c>
      <c r="D326" s="33">
        <v>1.2212158951642306E-3</v>
      </c>
      <c r="E326" s="33">
        <v>4.0612237739227539E-4</v>
      </c>
      <c r="F326" s="33">
        <v>1.7026132188823751E-3</v>
      </c>
      <c r="G326" s="33">
        <v>2.074260709919235E-3</v>
      </c>
      <c r="H326" s="33">
        <v>3.9733937448766885E-3</v>
      </c>
      <c r="I326" s="33">
        <v>3.3825866089806527E-3</v>
      </c>
      <c r="J326" s="33">
        <v>8.0544296266307552E-4</v>
      </c>
      <c r="K326" s="33">
        <v>2.7153976568129767E-4</v>
      </c>
      <c r="L326" s="33">
        <v>0</v>
      </c>
      <c r="M326" s="33">
        <v>4.2054071915962975E-4</v>
      </c>
      <c r="N326" s="33">
        <v>8.8710298660879246E-4</v>
      </c>
      <c r="O326" s="33">
        <v>8.3859962112782863E-4</v>
      </c>
      <c r="P326" s="33">
        <v>0</v>
      </c>
      <c r="Q326" s="33">
        <v>0</v>
      </c>
      <c r="R326" s="33">
        <v>5.2447295625151981E-4</v>
      </c>
      <c r="S326" s="33">
        <v>9.2665263730980598E-4</v>
      </c>
      <c r="T326" s="33">
        <v>8.7531233220447253E-4</v>
      </c>
      <c r="U326" s="33">
        <v>8.6830287216968505E-4</v>
      </c>
      <c r="V326" s="33">
        <v>1.0763868140624769E-3</v>
      </c>
      <c r="W326" s="33">
        <v>7.7978993686840872E-4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0.75876907635122104</v>
      </c>
      <c r="D328" s="119">
        <f t="shared" si="143"/>
        <v>0.78309375398710623</v>
      </c>
      <c r="E328" s="119">
        <f t="shared" si="143"/>
        <v>0.83539506916482498</v>
      </c>
      <c r="F328" s="119">
        <f t="shared" si="143"/>
        <v>0.7726471534317827</v>
      </c>
      <c r="G328" s="119">
        <f t="shared" si="143"/>
        <v>0.78179392290809091</v>
      </c>
      <c r="H328" s="119">
        <f t="shared" si="143"/>
        <v>0.79327326642127505</v>
      </c>
      <c r="I328" s="119">
        <f t="shared" si="143"/>
        <v>0.81314485704107753</v>
      </c>
      <c r="J328" s="119">
        <f t="shared" si="143"/>
        <v>0.82842985966719096</v>
      </c>
      <c r="K328" s="119">
        <f t="shared" si="143"/>
        <v>0.82749839281358073</v>
      </c>
      <c r="L328" s="119" t="str">
        <f t="shared" si="143"/>
        <v/>
      </c>
      <c r="M328" s="119">
        <f t="shared" si="143"/>
        <v>0.80967894164428467</v>
      </c>
      <c r="N328" s="119">
        <f t="shared" si="143"/>
        <v>0.8457452144321107</v>
      </c>
      <c r="O328" s="119">
        <f t="shared" si="143"/>
        <v>0.84013706777213615</v>
      </c>
      <c r="P328" s="119" t="str">
        <f t="shared" si="143"/>
        <v/>
      </c>
      <c r="Q328" s="119" t="str">
        <f t="shared" si="143"/>
        <v/>
      </c>
      <c r="R328" s="119">
        <f t="shared" ref="R328:V328" si="144">IF(R309=0,"",R309/R290)</f>
        <v>0.8596695944755014</v>
      </c>
      <c r="S328" s="119">
        <f t="shared" si="144"/>
        <v>0.876738849198337</v>
      </c>
      <c r="T328" s="119">
        <f t="shared" si="144"/>
        <v>0.89228027766345142</v>
      </c>
      <c r="U328" s="119">
        <f t="shared" si="144"/>
        <v>0.88773897007333924</v>
      </c>
      <c r="V328" s="119">
        <f t="shared" si="144"/>
        <v>0.88053614045473927</v>
      </c>
      <c r="W328" s="119">
        <f t="shared" ref="W328" si="145">IF(W309=0,"",W309/W290)</f>
        <v>0.86424357472470548</v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0.76615816032518047</v>
      </c>
      <c r="D329" s="124">
        <f t="shared" si="146"/>
        <v>0.77127673659345253</v>
      </c>
      <c r="E329" s="124">
        <f t="shared" si="146"/>
        <v>0.77632356005183423</v>
      </c>
      <c r="F329" s="124">
        <f t="shared" si="146"/>
        <v>0.78149873948095594</v>
      </c>
      <c r="G329" s="124">
        <f t="shared" si="146"/>
        <v>0.78661866299460692</v>
      </c>
      <c r="H329" s="124">
        <f t="shared" si="146"/>
        <v>0.79172682367834513</v>
      </c>
      <c r="I329" s="124">
        <f t="shared" si="146"/>
        <v>0.79683998271251555</v>
      </c>
      <c r="J329" s="124">
        <f t="shared" si="146"/>
        <v>0.80194271657521177</v>
      </c>
      <c r="K329" s="124">
        <f t="shared" si="146"/>
        <v>0.80707025075438887</v>
      </c>
      <c r="L329" s="124" t="str">
        <f t="shared" si="146"/>
        <v/>
      </c>
      <c r="M329" s="124">
        <f t="shared" si="146"/>
        <v>0.81741485702094541</v>
      </c>
      <c r="N329" s="124">
        <f t="shared" si="146"/>
        <v>0.8226442258645934</v>
      </c>
      <c r="O329" s="124">
        <f t="shared" si="146"/>
        <v>0.82799887491692881</v>
      </c>
      <c r="P329" s="124" t="str">
        <f t="shared" si="146"/>
        <v/>
      </c>
      <c r="Q329" s="124" t="str">
        <f t="shared" si="146"/>
        <v/>
      </c>
      <c r="R329" s="124">
        <f t="shared" ref="R329:V329" si="147">IF(R310=0,"",R310/R291)</f>
        <v>0.84236377261410555</v>
      </c>
      <c r="S329" s="124">
        <f t="shared" si="147"/>
        <v>0.84628634610112241</v>
      </c>
      <c r="T329" s="124">
        <f t="shared" si="147"/>
        <v>0.84993915655115959</v>
      </c>
      <c r="U329" s="124">
        <f t="shared" si="147"/>
        <v>0.85340048935277835</v>
      </c>
      <c r="V329" s="124">
        <f t="shared" si="147"/>
        <v>0.85672553767749371</v>
      </c>
      <c r="W329" s="124">
        <f t="shared" ref="W329" si="148">IF(W310=0,"",W310/W291)</f>
        <v>0.85982097130751389</v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>
        <f t="shared" ref="C330:Q330" si="149">IF(C311=0,"",C311/C292)</f>
        <v>0.76525957194663763</v>
      </c>
      <c r="D330" s="111">
        <f t="shared" si="149"/>
        <v>0.77040277641245125</v>
      </c>
      <c r="E330" s="111">
        <f t="shared" si="149"/>
        <v>0.7755467639418866</v>
      </c>
      <c r="F330" s="111">
        <f t="shared" si="149"/>
        <v>0.780690858252725</v>
      </c>
      <c r="G330" s="111">
        <f t="shared" si="149"/>
        <v>0.78583567371910035</v>
      </c>
      <c r="H330" s="111">
        <f t="shared" si="149"/>
        <v>0.79098113514944024</v>
      </c>
      <c r="I330" s="111">
        <f t="shared" si="149"/>
        <v>0.79612739392554988</v>
      </c>
      <c r="J330" s="111">
        <f t="shared" si="149"/>
        <v>0.80127507020525024</v>
      </c>
      <c r="K330" s="111">
        <f t="shared" si="149"/>
        <v>0.80642469128580763</v>
      </c>
      <c r="L330" s="111" t="str">
        <f t="shared" si="149"/>
        <v/>
      </c>
      <c r="M330" s="111">
        <f t="shared" si="149"/>
        <v>0.8167831574104879</v>
      </c>
      <c r="N330" s="111">
        <f t="shared" si="149"/>
        <v>0.82206477781391907</v>
      </c>
      <c r="O330" s="111">
        <f t="shared" si="149"/>
        <v>0.82739721011899359</v>
      </c>
      <c r="P330" s="111" t="str">
        <f t="shared" si="149"/>
        <v/>
      </c>
      <c r="Q330" s="111" t="str">
        <f t="shared" si="149"/>
        <v/>
      </c>
      <c r="R330" s="111">
        <f t="shared" ref="R330:V330" si="150">IF(R311=0,"",R311/R292)</f>
        <v>0.84184589280854571</v>
      </c>
      <c r="S330" s="111">
        <f t="shared" si="150"/>
        <v>0.8457834272440774</v>
      </c>
      <c r="T330" s="111">
        <f t="shared" si="150"/>
        <v>0.84945169718170344</v>
      </c>
      <c r="U330" s="111">
        <f t="shared" si="150"/>
        <v>0.85291975379574791</v>
      </c>
      <c r="V330" s="111">
        <f t="shared" si="150"/>
        <v>0.85625664826052894</v>
      </c>
      <c r="W330" s="111">
        <f t="shared" ref="W330" si="151">IF(W311=0,"",W311/W292)</f>
        <v>0.85937656355061276</v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 t="str">
        <f t="shared" si="152"/>
        <v/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2.3024124972365234</v>
      </c>
      <c r="D332" s="124">
        <f t="shared" si="155"/>
        <v>2.3787747391172722</v>
      </c>
      <c r="E332" s="124">
        <f t="shared" si="155"/>
        <v>2.4559432611178993</v>
      </c>
      <c r="F332" s="124">
        <f t="shared" si="155"/>
        <v>2.5331946598946562</v>
      </c>
      <c r="G332" s="124">
        <f t="shared" si="155"/>
        <v>2.6111801381342632</v>
      </c>
      <c r="H332" s="124">
        <f t="shared" si="155"/>
        <v>2.6898157649043779</v>
      </c>
      <c r="I332" s="124">
        <f t="shared" si="155"/>
        <v>2.7692575977758453</v>
      </c>
      <c r="J332" s="124">
        <f t="shared" si="155"/>
        <v>2.8501547656521535</v>
      </c>
      <c r="K332" s="124">
        <f t="shared" si="155"/>
        <v>2.9330530699776549</v>
      </c>
      <c r="L332" s="124" t="str">
        <f t="shared" si="155"/>
        <v/>
      </c>
      <c r="M332" s="124">
        <f t="shared" si="155"/>
        <v>3.1196530195284069</v>
      </c>
      <c r="N332" s="124">
        <f t="shared" si="155"/>
        <v>3.2424606963943838</v>
      </c>
      <c r="O332" s="124">
        <f t="shared" si="155"/>
        <v>3.3891149197225214</v>
      </c>
      <c r="P332" s="124" t="str">
        <f t="shared" si="155"/>
        <v/>
      </c>
      <c r="Q332" s="124" t="str">
        <f t="shared" si="155"/>
        <v/>
      </c>
      <c r="R332" s="124">
        <f t="shared" ref="R332:V332" si="156">IF(R313=0,"",R313/R294)</f>
        <v>3.770584354723868</v>
      </c>
      <c r="S332" s="124">
        <f t="shared" si="156"/>
        <v>3.8388346336861203</v>
      </c>
      <c r="T332" s="124">
        <f t="shared" si="156"/>
        <v>3.8958603398526326</v>
      </c>
      <c r="U332" s="124">
        <f t="shared" si="156"/>
        <v>3.9477749294146576</v>
      </c>
      <c r="V332" s="124">
        <f t="shared" si="156"/>
        <v>4.0007075325430037</v>
      </c>
      <c r="W332" s="124">
        <f t="shared" ref="W332" si="157">IF(W313=0,"",W313/W294)</f>
        <v>4.0525292903981009</v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2.3024124972365234</v>
      </c>
      <c r="D333" s="111">
        <f t="shared" si="158"/>
        <v>2.3787747391172722</v>
      </c>
      <c r="E333" s="111">
        <f t="shared" si="158"/>
        <v>2.4559432611178993</v>
      </c>
      <c r="F333" s="111">
        <f t="shared" si="158"/>
        <v>2.5331946598946562</v>
      </c>
      <c r="G333" s="111">
        <f t="shared" si="158"/>
        <v>2.6111801381342632</v>
      </c>
      <c r="H333" s="111">
        <f t="shared" si="158"/>
        <v>2.6898157649043779</v>
      </c>
      <c r="I333" s="111">
        <f t="shared" si="158"/>
        <v>2.7692575977758453</v>
      </c>
      <c r="J333" s="111">
        <f t="shared" si="158"/>
        <v>2.8501547656521535</v>
      </c>
      <c r="K333" s="111">
        <f t="shared" si="158"/>
        <v>2.9330530699776549</v>
      </c>
      <c r="L333" s="111" t="str">
        <f t="shared" si="158"/>
        <v/>
      </c>
      <c r="M333" s="111">
        <f t="shared" si="158"/>
        <v>3.1196530195284069</v>
      </c>
      <c r="N333" s="111">
        <f t="shared" si="158"/>
        <v>3.2424606963943838</v>
      </c>
      <c r="O333" s="111">
        <f t="shared" si="158"/>
        <v>3.3891149197225214</v>
      </c>
      <c r="P333" s="111" t="str">
        <f t="shared" si="158"/>
        <v/>
      </c>
      <c r="Q333" s="111" t="str">
        <f t="shared" si="158"/>
        <v/>
      </c>
      <c r="R333" s="111">
        <f t="shared" ref="R333:V333" si="159">IF(R314=0,"",R314/R295)</f>
        <v>3.770584354723868</v>
      </c>
      <c r="S333" s="111">
        <f t="shared" si="159"/>
        <v>3.8388346336861203</v>
      </c>
      <c r="T333" s="111">
        <f t="shared" si="159"/>
        <v>3.8958603398526326</v>
      </c>
      <c r="U333" s="111">
        <f t="shared" si="159"/>
        <v>3.9477749294146576</v>
      </c>
      <c r="V333" s="111">
        <f t="shared" si="159"/>
        <v>4.0007075325430037</v>
      </c>
      <c r="W333" s="111">
        <f t="shared" ref="W333" si="160">IF(W314=0,"",W314/W295)</f>
        <v>4.0525292903981009</v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0.67170471682299449</v>
      </c>
      <c r="D334" s="124">
        <f t="shared" si="161"/>
        <v>0.70873838075678031</v>
      </c>
      <c r="E334" s="124">
        <f t="shared" si="161"/>
        <v>0.68393084940631488</v>
      </c>
      <c r="F334" s="124">
        <f t="shared" si="161"/>
        <v>0.67118173301394746</v>
      </c>
      <c r="G334" s="124">
        <f t="shared" si="161"/>
        <v>0.68663178482067522</v>
      </c>
      <c r="H334" s="124">
        <f t="shared" si="161"/>
        <v>0.68493234773797507</v>
      </c>
      <c r="I334" s="124">
        <f t="shared" si="161"/>
        <v>0.75174166266892339</v>
      </c>
      <c r="J334" s="124">
        <f t="shared" si="161"/>
        <v>0.79250683873960903</v>
      </c>
      <c r="K334" s="124">
        <f t="shared" si="161"/>
        <v>0.79699119114867079</v>
      </c>
      <c r="L334" s="124" t="str">
        <f t="shared" si="161"/>
        <v/>
      </c>
      <c r="M334" s="124">
        <f t="shared" si="161"/>
        <v>0.73592044090021547</v>
      </c>
      <c r="N334" s="124">
        <f t="shared" si="161"/>
        <v>0.7705111002394327</v>
      </c>
      <c r="O334" s="124">
        <f t="shared" si="161"/>
        <v>0.7861877938207753</v>
      </c>
      <c r="P334" s="124" t="str">
        <f t="shared" si="161"/>
        <v/>
      </c>
      <c r="Q334" s="124" t="str">
        <f t="shared" si="161"/>
        <v/>
      </c>
      <c r="R334" s="124">
        <f t="shared" ref="R334:V334" si="162">IF(R315=0,"",R315/R296)</f>
        <v>0.82752981617469068</v>
      </c>
      <c r="S334" s="124">
        <f t="shared" si="162"/>
        <v>0.82638003994237919</v>
      </c>
      <c r="T334" s="124">
        <f t="shared" si="162"/>
        <v>0.82815347656862048</v>
      </c>
      <c r="U334" s="124">
        <f t="shared" si="162"/>
        <v>0.8318751022135501</v>
      </c>
      <c r="V334" s="124">
        <f t="shared" si="162"/>
        <v>0.84040010555754474</v>
      </c>
      <c r="W334" s="124">
        <f t="shared" ref="W334" si="163">IF(W315=0,"",W315/W296)</f>
        <v>0.84884395675321433</v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>
        <f t="shared" ref="C335:Q335" si="164">IF(C316=0,"",C316/C297)</f>
        <v>0.76114410663698218</v>
      </c>
      <c r="D335" s="111">
        <f t="shared" si="164"/>
        <v>0.76562287138020702</v>
      </c>
      <c r="E335" s="111">
        <f t="shared" si="164"/>
        <v>0.77010231802471796</v>
      </c>
      <c r="F335" s="111">
        <f t="shared" si="164"/>
        <v>0.77458185765576804</v>
      </c>
      <c r="G335" s="111">
        <f t="shared" si="164"/>
        <v>0.77906202527779445</v>
      </c>
      <c r="H335" s="111">
        <f t="shared" si="164"/>
        <v>0.78354275541306495</v>
      </c>
      <c r="I335" s="111">
        <f t="shared" si="164"/>
        <v>0.78802417988668916</v>
      </c>
      <c r="J335" s="111">
        <f t="shared" si="164"/>
        <v>0.79250683873960903</v>
      </c>
      <c r="K335" s="111">
        <f t="shared" si="164"/>
        <v>0.79699119114867079</v>
      </c>
      <c r="L335" s="111" t="str">
        <f t="shared" si="164"/>
        <v/>
      </c>
      <c r="M335" s="111">
        <f t="shared" si="164"/>
        <v>0.80601146891158604</v>
      </c>
      <c r="N335" s="111">
        <f t="shared" si="164"/>
        <v>0.81061076792977949</v>
      </c>
      <c r="O335" s="111">
        <f t="shared" si="164"/>
        <v>0.81525431456735653</v>
      </c>
      <c r="P335" s="111" t="str">
        <f t="shared" si="164"/>
        <v/>
      </c>
      <c r="Q335" s="111" t="str">
        <f t="shared" si="164"/>
        <v/>
      </c>
      <c r="R335" s="111">
        <f t="shared" ref="R335:V335" si="165">IF(R316=0,"",R316/R297)</f>
        <v>0.82783640245558743</v>
      </c>
      <c r="S335" s="111">
        <f t="shared" si="165"/>
        <v>0.83126525513339022</v>
      </c>
      <c r="T335" s="111">
        <f t="shared" si="165"/>
        <v>0.83445962902509052</v>
      </c>
      <c r="U335" s="111">
        <f t="shared" si="165"/>
        <v>0.83747965472963593</v>
      </c>
      <c r="V335" s="111">
        <f t="shared" si="165"/>
        <v>0.84038546284596916</v>
      </c>
      <c r="W335" s="111">
        <f t="shared" ref="W335" si="166">IF(W316=0,"",W316/W297)</f>
        <v>0.8431023228689285</v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>
        <f t="shared" ref="R336:V336" si="168">IF(R317=0,"",R317/R298)</f>
        <v>0.96938019087875271</v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>
        <f t="shared" ref="W336" si="169">IF(W317=0,"",W317/W298)</f>
        <v>0.99691206600111715</v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>
        <f t="shared" ref="R337:V337" si="171">IF(R318=0,"",R318/R299)</f>
        <v>0.82783640245558743</v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>
        <f t="shared" ref="W337" si="172">IF(W318=0,"",W318/W299)</f>
        <v>0.8431023228689285</v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>
        <f t="shared" ref="R338:V338" si="174">IF(R319=0,"",R319/R300)</f>
        <v>1</v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>
        <f t="shared" ref="W338" si="175">IF(W319=0,"",W319/W300)</f>
        <v>1</v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0.65320060407248692</v>
      </c>
      <c r="D339" s="112">
        <f t="shared" si="176"/>
        <v>0.65448387182090761</v>
      </c>
      <c r="E339" s="112">
        <f t="shared" si="176"/>
        <v>0.65586584100745937</v>
      </c>
      <c r="F339" s="112">
        <f t="shared" si="176"/>
        <v>0.65726108527037075</v>
      </c>
      <c r="G339" s="112">
        <f t="shared" si="176"/>
        <v>0.65874801891445212</v>
      </c>
      <c r="H339" s="112">
        <f t="shared" si="176"/>
        <v>0.6603178527504131</v>
      </c>
      <c r="I339" s="112">
        <f t="shared" si="176"/>
        <v>0.6619910093099397</v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>
        <f t="shared" si="176"/>
        <v>0.67270710844026238</v>
      </c>
      <c r="N339" s="112">
        <f t="shared" si="176"/>
        <v>0.67972579167377889</v>
      </c>
      <c r="O339" s="112">
        <f t="shared" si="176"/>
        <v>0.69035613081092639</v>
      </c>
      <c r="P339" s="112" t="str">
        <f t="shared" si="176"/>
        <v/>
      </c>
      <c r="Q339" s="112" t="str">
        <f t="shared" si="176"/>
        <v/>
      </c>
      <c r="R339" s="112">
        <f t="shared" ref="R339:V339" si="177">IF(R320=0,"",R320/R301)</f>
        <v>0.72748134481796978</v>
      </c>
      <c r="S339" s="112">
        <f t="shared" si="177"/>
        <v>0.73711266960718103</v>
      </c>
      <c r="T339" s="112">
        <f t="shared" si="177"/>
        <v>0.74644614778523666</v>
      </c>
      <c r="U339" s="112">
        <f t="shared" si="177"/>
        <v>0.75521375293788484</v>
      </c>
      <c r="V339" s="112">
        <f t="shared" si="177"/>
        <v>0.76300427888130384</v>
      </c>
      <c r="W339" s="112">
        <f t="shared" ref="W339" si="178">IF(W320=0,"",W320/W301)</f>
        <v>0.76913692888950258</v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0.92336788642215517</v>
      </c>
      <c r="D340" s="113" t="str">
        <f t="shared" si="179"/>
        <v/>
      </c>
      <c r="E340" s="113" t="str">
        <f t="shared" si="179"/>
        <v/>
      </c>
      <c r="F340" s="113">
        <f t="shared" si="179"/>
        <v>0.90863660185239559</v>
      </c>
      <c r="G340" s="113">
        <f t="shared" si="179"/>
        <v>0.92152846355920903</v>
      </c>
      <c r="H340" s="113">
        <f t="shared" si="179"/>
        <v>0.92088807954476626</v>
      </c>
      <c r="I340" s="113">
        <f t="shared" si="179"/>
        <v>0.92094813437703371</v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>
        <f t="shared" si="179"/>
        <v>0.91339785371378501</v>
      </c>
      <c r="N340" s="113">
        <f t="shared" si="179"/>
        <v>0.93391606795550397</v>
      </c>
      <c r="O340" s="113">
        <f t="shared" si="179"/>
        <v>0.93782944031486204</v>
      </c>
      <c r="P340" s="113" t="str">
        <f t="shared" si="179"/>
        <v/>
      </c>
      <c r="Q340" s="113" t="str">
        <f t="shared" si="179"/>
        <v/>
      </c>
      <c r="R340" s="113">
        <f t="shared" ref="R340:V340" si="180">IF(R321=0,"",R321/R302)</f>
        <v>0.94511613437523101</v>
      </c>
      <c r="S340" s="113">
        <f t="shared" si="180"/>
        <v>0.9440500924478662</v>
      </c>
      <c r="T340" s="113">
        <f t="shared" si="180"/>
        <v>0.95150756939555858</v>
      </c>
      <c r="U340" s="113">
        <f t="shared" si="180"/>
        <v>0.94737207410723678</v>
      </c>
      <c r="V340" s="113">
        <f t="shared" si="180"/>
        <v>0.95310093607341784</v>
      </c>
      <c r="W340" s="113">
        <f t="shared" ref="W340" si="181">IF(W321=0,"",W321/W302)</f>
        <v>0.94405547316110239</v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0.65320060407248692</v>
      </c>
      <c r="D341" s="111" t="str">
        <f t="shared" si="182"/>
        <v/>
      </c>
      <c r="E341" s="111" t="str">
        <f t="shared" si="182"/>
        <v/>
      </c>
      <c r="F341" s="111">
        <f t="shared" si="182"/>
        <v>0.65726108527037075</v>
      </c>
      <c r="G341" s="111">
        <f t="shared" si="182"/>
        <v>0.65874801891445212</v>
      </c>
      <c r="H341" s="111">
        <f t="shared" si="182"/>
        <v>0.6603178527504131</v>
      </c>
      <c r="I341" s="111">
        <f t="shared" si="182"/>
        <v>0.6619910093099397</v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>
        <f t="shared" si="182"/>
        <v>0.67270710844026238</v>
      </c>
      <c r="N341" s="111">
        <f t="shared" si="182"/>
        <v>0.67972579167377889</v>
      </c>
      <c r="O341" s="111">
        <f t="shared" si="182"/>
        <v>0.69035613081092639</v>
      </c>
      <c r="P341" s="111" t="str">
        <f t="shared" si="182"/>
        <v/>
      </c>
      <c r="Q341" s="111" t="str">
        <f t="shared" si="182"/>
        <v/>
      </c>
      <c r="R341" s="111">
        <f t="shared" ref="R341:V341" si="183">IF(R322=0,"",R322/R303)</f>
        <v>0.72748134481796978</v>
      </c>
      <c r="S341" s="111">
        <f t="shared" si="183"/>
        <v>0.73711266960718103</v>
      </c>
      <c r="T341" s="111">
        <f t="shared" si="183"/>
        <v>0.74644614778523666</v>
      </c>
      <c r="U341" s="111">
        <f t="shared" si="183"/>
        <v>0.75521375293788484</v>
      </c>
      <c r="V341" s="111">
        <f t="shared" si="183"/>
        <v>0.76300427888130384</v>
      </c>
      <c r="W341" s="111">
        <f t="shared" ref="W341" si="184">IF(W322=0,"",W322/W303)</f>
        <v>0.76913692888950258</v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 t="str">
        <f t="shared" si="185"/>
        <v/>
      </c>
      <c r="E342" s="111" t="str">
        <f t="shared" si="185"/>
        <v/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0.72059400149071828</v>
      </c>
      <c r="D343" s="124">
        <f t="shared" si="188"/>
        <v>0.71649257118877974</v>
      </c>
      <c r="E343" s="124">
        <f t="shared" si="188"/>
        <v>0.70256299184636506</v>
      </c>
      <c r="F343" s="124">
        <f t="shared" si="188"/>
        <v>0.70945679043826004</v>
      </c>
      <c r="G343" s="124">
        <f t="shared" si="188"/>
        <v>0.72426344144169363</v>
      </c>
      <c r="H343" s="124">
        <f t="shared" si="188"/>
        <v>0.73281329444762489</v>
      </c>
      <c r="I343" s="124">
        <f t="shared" si="188"/>
        <v>0.73522962941276038</v>
      </c>
      <c r="J343" s="124">
        <f t="shared" si="188"/>
        <v>0.68437369337076071</v>
      </c>
      <c r="K343" s="124">
        <f t="shared" si="188"/>
        <v>0.706172695702866</v>
      </c>
      <c r="L343" s="124" t="str">
        <f t="shared" si="188"/>
        <v/>
      </c>
      <c r="M343" s="124">
        <f t="shared" si="188"/>
        <v>0.71891193437655909</v>
      </c>
      <c r="N343" s="124">
        <f t="shared" si="188"/>
        <v>0.71945730243857853</v>
      </c>
      <c r="O343" s="124">
        <f t="shared" si="188"/>
        <v>0.7365860056785305</v>
      </c>
      <c r="P343" s="124" t="str">
        <f t="shared" si="188"/>
        <v/>
      </c>
      <c r="Q343" s="124" t="str">
        <f t="shared" si="188"/>
        <v/>
      </c>
      <c r="R343" s="124">
        <f t="shared" ref="R343:V343" si="189">IF(R324=0,"",R324/R305)</f>
        <v>0.73758392045459231</v>
      </c>
      <c r="S343" s="124">
        <f t="shared" si="189"/>
        <v>0.76870593789049046</v>
      </c>
      <c r="T343" s="124">
        <f t="shared" si="189"/>
        <v>0.76697877809526194</v>
      </c>
      <c r="U343" s="124">
        <f t="shared" si="189"/>
        <v>0.77461782708368754</v>
      </c>
      <c r="V343" s="124">
        <f t="shared" si="189"/>
        <v>0.78073027379292614</v>
      </c>
      <c r="W343" s="124">
        <f t="shared" ref="W343" si="190">IF(W324=0,"",W324/W305)</f>
        <v>0.79528876974351881</v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0.62402523682916655</v>
      </c>
      <c r="D344" s="111">
        <f t="shared" si="191"/>
        <v>0.62418714401890973</v>
      </c>
      <c r="E344" s="111">
        <f t="shared" si="191"/>
        <v>0.62434676782385767</v>
      </c>
      <c r="F344" s="111">
        <f t="shared" si="191"/>
        <v>0.62450608025815169</v>
      </c>
      <c r="G344" s="111">
        <f t="shared" si="191"/>
        <v>0.62466328982935593</v>
      </c>
      <c r="H344" s="111">
        <f t="shared" si="191"/>
        <v>0.62481861579333753</v>
      </c>
      <c r="I344" s="111">
        <f t="shared" si="191"/>
        <v>0.62497161672630785</v>
      </c>
      <c r="J344" s="111">
        <f t="shared" si="191"/>
        <v>0.62512048427081379</v>
      </c>
      <c r="K344" s="111">
        <f t="shared" si="191"/>
        <v>0.6252636808473655</v>
      </c>
      <c r="L344" s="111" t="str">
        <f t="shared" si="191"/>
        <v/>
      </c>
      <c r="M344" s="111">
        <f t="shared" si="191"/>
        <v>0.62547458070673267</v>
      </c>
      <c r="N344" s="111">
        <f t="shared" si="191"/>
        <v>0.62547458070673267</v>
      </c>
      <c r="O344" s="111">
        <f t="shared" si="191"/>
        <v>0.62547458070673267</v>
      </c>
      <c r="P344" s="111" t="str">
        <f t="shared" si="191"/>
        <v/>
      </c>
      <c r="Q344" s="111" t="str">
        <f t="shared" si="191"/>
        <v/>
      </c>
      <c r="R344" s="111">
        <f t="shared" ref="R344:V344" si="192">IF(R325=0,"",R325/R306)</f>
        <v>0.62594073598265787</v>
      </c>
      <c r="S344" s="111">
        <f t="shared" si="192"/>
        <v>0.62670300547759417</v>
      </c>
      <c r="T344" s="111">
        <f t="shared" si="192"/>
        <v>0.62759231988835262</v>
      </c>
      <c r="U344" s="111">
        <f t="shared" si="192"/>
        <v>0.62851339552806684</v>
      </c>
      <c r="V344" s="111">
        <f t="shared" si="192"/>
        <v>0.62937094870986976</v>
      </c>
      <c r="W344" s="111">
        <f t="shared" ref="W344" si="193">IF(W325=0,"",W325/W306)</f>
        <v>0.63016497943376093</v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0.77669735906661197</v>
      </c>
      <c r="D345" s="45">
        <f t="shared" si="194"/>
        <v>0.778031617041125</v>
      </c>
      <c r="E345" s="45">
        <f t="shared" si="194"/>
        <v>0.77941521264153835</v>
      </c>
      <c r="F345" s="45">
        <f t="shared" si="194"/>
        <v>0.78080553610002923</v>
      </c>
      <c r="G345" s="45">
        <f t="shared" si="194"/>
        <v>0.78224129660998232</v>
      </c>
      <c r="H345" s="45">
        <f t="shared" si="194"/>
        <v>0.7837177566589234</v>
      </c>
      <c r="I345" s="45">
        <f t="shared" si="194"/>
        <v>0.7852444541932333</v>
      </c>
      <c r="J345" s="45">
        <f t="shared" si="194"/>
        <v>0.78686046281264388</v>
      </c>
      <c r="K345" s="45">
        <f t="shared" si="194"/>
        <v>0.78859900535450544</v>
      </c>
      <c r="L345" s="45" t="str">
        <f t="shared" si="194"/>
        <v/>
      </c>
      <c r="M345" s="45">
        <f t="shared" si="194"/>
        <v>0.79301311792822082</v>
      </c>
      <c r="N345" s="45">
        <f t="shared" si="194"/>
        <v>0.79638534996093391</v>
      </c>
      <c r="O345" s="45">
        <f t="shared" si="194"/>
        <v>0.80095987514549383</v>
      </c>
      <c r="P345" s="45" t="str">
        <f t="shared" si="194"/>
        <v/>
      </c>
      <c r="Q345" s="45" t="str">
        <f t="shared" si="194"/>
        <v/>
      </c>
      <c r="R345" s="45">
        <f t="shared" ref="R345:V345" si="195">IF(R326=0,"",R326/R307)</f>
        <v>0.82510520375670993</v>
      </c>
      <c r="S345" s="45">
        <f t="shared" si="195"/>
        <v>0.83817662738001031</v>
      </c>
      <c r="T345" s="45">
        <f t="shared" si="195"/>
        <v>0.85223052773576502</v>
      </c>
      <c r="U345" s="45">
        <f t="shared" si="195"/>
        <v>0.86565107015716558</v>
      </c>
      <c r="V345" s="45">
        <f t="shared" si="195"/>
        <v>0.87682241997738619</v>
      </c>
      <c r="W345" s="45">
        <f t="shared" ref="W345" si="196">IF(W326=0,"",W326/W307)</f>
        <v>0.8851769865914173</v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4.987528002236505E-3</v>
      </c>
      <c r="D347" s="117">
        <f t="shared" si="197"/>
        <v>2.7645872395332194E-3</v>
      </c>
      <c r="E347" s="117">
        <f t="shared" si="197"/>
        <v>1.3525682611018098E-3</v>
      </c>
      <c r="F347" s="117">
        <f t="shared" si="197"/>
        <v>4.8384250756625287E-3</v>
      </c>
      <c r="G347" s="117">
        <f t="shared" si="197"/>
        <v>4.0778976525162082E-3</v>
      </c>
      <c r="H347" s="117">
        <f t="shared" si="197"/>
        <v>6.3134535405732555E-3</v>
      </c>
      <c r="I347" s="117">
        <f t="shared" si="197"/>
        <v>5.1623115776817108E-3</v>
      </c>
      <c r="J347" s="117">
        <f t="shared" si="197"/>
        <v>4.6774006259837613E-3</v>
      </c>
      <c r="K347" s="117">
        <f t="shared" si="197"/>
        <v>9.2673962277052286E-4</v>
      </c>
      <c r="L347" s="117">
        <f t="shared" si="197"/>
        <v>0</v>
      </c>
      <c r="M347" s="117">
        <f t="shared" si="197"/>
        <v>1.1110762673195961E-3</v>
      </c>
      <c r="N347" s="117">
        <f t="shared" si="197"/>
        <v>2.4087905891326104E-3</v>
      </c>
      <c r="O347" s="117">
        <f t="shared" si="197"/>
        <v>1.6025307588264663E-3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1.3164573974135756E-3</v>
      </c>
      <c r="S347" s="117">
        <f t="shared" si="198"/>
        <v>1.4288850452676418E-3</v>
      </c>
      <c r="T347" s="117">
        <f t="shared" si="198"/>
        <v>1.6595878742709756E-3</v>
      </c>
      <c r="U347" s="117">
        <f t="shared" si="198"/>
        <v>1.651112129959411E-3</v>
      </c>
      <c r="V347" s="117">
        <f t="shared" si="198"/>
        <v>2.058955728004699E-3</v>
      </c>
      <c r="W347" s="117">
        <f t="shared" ref="W347" si="199">W348+W351+W353+W362</f>
        <v>1.2669287832906247E-3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4.987528002236505E-3</v>
      </c>
      <c r="D362" s="122">
        <v>2.7645872395332194E-3</v>
      </c>
      <c r="E362" s="122">
        <v>1.3525682611018098E-3</v>
      </c>
      <c r="F362" s="122">
        <v>4.8384250756625287E-3</v>
      </c>
      <c r="G362" s="122">
        <v>4.0778976525162082E-3</v>
      </c>
      <c r="H362" s="122">
        <v>6.3134535405732555E-3</v>
      </c>
      <c r="I362" s="122">
        <v>5.1623115776817108E-3</v>
      </c>
      <c r="J362" s="122">
        <v>4.6774006259837613E-3</v>
      </c>
      <c r="K362" s="122">
        <v>9.2673962277052286E-4</v>
      </c>
      <c r="L362" s="122">
        <v>0</v>
      </c>
      <c r="M362" s="122">
        <v>1.1110762673195961E-3</v>
      </c>
      <c r="N362" s="122">
        <v>2.4087905891326104E-3</v>
      </c>
      <c r="O362" s="122">
        <v>1.6025307588264663E-3</v>
      </c>
      <c r="P362" s="122">
        <v>0</v>
      </c>
      <c r="Q362" s="122">
        <v>0</v>
      </c>
      <c r="R362" s="122">
        <v>1.3164573974135756E-3</v>
      </c>
      <c r="S362" s="122">
        <v>1.4288850452676418E-3</v>
      </c>
      <c r="T362" s="122">
        <v>1.6595878742709756E-3</v>
      </c>
      <c r="U362" s="122">
        <v>1.651112129959411E-3</v>
      </c>
      <c r="V362" s="122">
        <v>2.058955728004699E-3</v>
      </c>
      <c r="W362" s="122">
        <v>1.2669287832906247E-3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4.987528002236505E-3</v>
      </c>
      <c r="D363" s="98">
        <v>2.7645872395332194E-3</v>
      </c>
      <c r="E363" s="98">
        <v>1.3525682611018098E-3</v>
      </c>
      <c r="F363" s="98">
        <v>4.8384250756625287E-3</v>
      </c>
      <c r="G363" s="98">
        <v>4.0778976525162082E-3</v>
      </c>
      <c r="H363" s="98">
        <v>6.3134535405732555E-3</v>
      </c>
      <c r="I363" s="98">
        <v>5.1623115776817108E-3</v>
      </c>
      <c r="J363" s="98">
        <v>4.6774006259837613E-3</v>
      </c>
      <c r="K363" s="98">
        <v>9.2673962277052286E-4</v>
      </c>
      <c r="L363" s="98">
        <v>0</v>
      </c>
      <c r="M363" s="98">
        <v>1.1110762673195961E-3</v>
      </c>
      <c r="N363" s="98">
        <v>2.4087905891326104E-3</v>
      </c>
      <c r="O363" s="98">
        <v>1.6025307588264663E-3</v>
      </c>
      <c r="P363" s="98">
        <v>0</v>
      </c>
      <c r="Q363" s="98">
        <v>0</v>
      </c>
      <c r="R363" s="98">
        <v>1.3164573974135756E-3</v>
      </c>
      <c r="S363" s="98">
        <v>1.4288850452676418E-3</v>
      </c>
      <c r="T363" s="98">
        <v>1.6595878742709756E-3</v>
      </c>
      <c r="U363" s="98">
        <v>1.651112129959411E-3</v>
      </c>
      <c r="V363" s="98">
        <v>2.058955728004699E-3</v>
      </c>
      <c r="W363" s="98">
        <v>1.2669287832906247E-3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9136.8073475591118</v>
      </c>
      <c r="D366" s="117">
        <f t="shared" si="204"/>
        <v>9397.415780015428</v>
      </c>
      <c r="E366" s="117">
        <f t="shared" si="204"/>
        <v>10138.764363186201</v>
      </c>
      <c r="F366" s="117">
        <f t="shared" si="204"/>
        <v>10088.318246910838</v>
      </c>
      <c r="G366" s="117">
        <f t="shared" si="204"/>
        <v>10143.614083996808</v>
      </c>
      <c r="H366" s="117">
        <f t="shared" si="204"/>
        <v>10113.805893609424</v>
      </c>
      <c r="I366" s="117">
        <f t="shared" si="204"/>
        <v>9880.3914458688341</v>
      </c>
      <c r="J366" s="117">
        <f t="shared" si="204"/>
        <v>10294.428090051759</v>
      </c>
      <c r="K366" s="117">
        <f t="shared" si="204"/>
        <v>11161.123291253563</v>
      </c>
      <c r="L366" s="117">
        <f t="shared" si="204"/>
        <v>0</v>
      </c>
      <c r="M366" s="117">
        <f t="shared" si="204"/>
        <v>8954.9684980600905</v>
      </c>
      <c r="N366" s="117">
        <f t="shared" si="204"/>
        <v>10818.200300970149</v>
      </c>
      <c r="O366" s="117">
        <f t="shared" si="204"/>
        <v>11024.101353683896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8436.4147992889102</v>
      </c>
      <c r="S366" s="117">
        <f t="shared" si="205"/>
        <v>8179.0172333740875</v>
      </c>
      <c r="T366" s="117">
        <f t="shared" si="205"/>
        <v>8709.4466212380321</v>
      </c>
      <c r="U366" s="117">
        <f t="shared" si="205"/>
        <v>8108.6514012143798</v>
      </c>
      <c r="V366" s="117">
        <f t="shared" si="205"/>
        <v>7170.146463032167</v>
      </c>
      <c r="W366" s="117">
        <f t="shared" ref="W366" si="206">W367+W370+W372+W381</f>
        <v>6357.3893417824584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6436.0011910925887</v>
      </c>
      <c r="D367" s="122">
        <f t="shared" si="207"/>
        <v>6623.0447329293429</v>
      </c>
      <c r="E367" s="122">
        <f t="shared" si="207"/>
        <v>7133.4373103178004</v>
      </c>
      <c r="F367" s="122">
        <f t="shared" si="207"/>
        <v>7218.4979472388868</v>
      </c>
      <c r="G367" s="122">
        <f t="shared" si="207"/>
        <v>7558.365449405107</v>
      </c>
      <c r="H367" s="122">
        <f t="shared" si="207"/>
        <v>7460.3627053843002</v>
      </c>
      <c r="I367" s="122">
        <f t="shared" si="207"/>
        <v>7476.9849334680675</v>
      </c>
      <c r="J367" s="122">
        <f t="shared" si="207"/>
        <v>7928.8507340073047</v>
      </c>
      <c r="K367" s="122">
        <f t="shared" si="207"/>
        <v>8742.9965755427293</v>
      </c>
      <c r="L367" s="122">
        <f t="shared" si="207"/>
        <v>0</v>
      </c>
      <c r="M367" s="122">
        <f t="shared" si="207"/>
        <v>6616.2774536925945</v>
      </c>
      <c r="N367" s="122">
        <f t="shared" si="207"/>
        <v>8456.0808141326888</v>
      </c>
      <c r="O367" s="122">
        <f t="shared" si="207"/>
        <v>8705.3401162769569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6472.4845299488688</v>
      </c>
      <c r="S367" s="122">
        <f t="shared" si="208"/>
        <v>6115.9103314969525</v>
      </c>
      <c r="T367" s="122">
        <f t="shared" si="208"/>
        <v>6530.8683092124411</v>
      </c>
      <c r="U367" s="122">
        <f t="shared" si="208"/>
        <v>6027.483916446271</v>
      </c>
      <c r="V367" s="122">
        <f t="shared" si="208"/>
        <v>5211.1248173242393</v>
      </c>
      <c r="W367" s="122">
        <f t="shared" ref="W367" si="209">SUM(W368:W369)</f>
        <v>4600.3628083586591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6411.3641231509328</v>
      </c>
      <c r="D368" s="98">
        <v>6597.8341607668108</v>
      </c>
      <c r="E368" s="98">
        <v>7108.7496450805975</v>
      </c>
      <c r="F368" s="98">
        <v>7191.9067666746132</v>
      </c>
      <c r="G368" s="98">
        <v>7530.7319065550155</v>
      </c>
      <c r="H368" s="98">
        <v>7433.7473714293819</v>
      </c>
      <c r="I368" s="98">
        <v>7450.8508896330914</v>
      </c>
      <c r="J368" s="98">
        <v>7902.2125642719066</v>
      </c>
      <c r="K368" s="98">
        <v>8713.8393226854096</v>
      </c>
      <c r="L368" s="98">
        <v>0</v>
      </c>
      <c r="M368" s="98">
        <v>6593.4656868751681</v>
      </c>
      <c r="N368" s="98">
        <v>8428.5434919325344</v>
      </c>
      <c r="O368" s="98">
        <v>8674.9947394401861</v>
      </c>
      <c r="P368" s="98">
        <v>0</v>
      </c>
      <c r="Q368" s="98">
        <v>0</v>
      </c>
      <c r="R368" s="98">
        <v>6451.29020822442</v>
      </c>
      <c r="S368" s="98">
        <v>6095.9656097414363</v>
      </c>
      <c r="T368" s="98">
        <v>6509.722053237364</v>
      </c>
      <c r="U368" s="98">
        <v>6007.7829306725534</v>
      </c>
      <c r="V368" s="98">
        <v>5194.1261787941257</v>
      </c>
      <c r="W368" s="98">
        <v>4585.8244286389327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24.63706794165568</v>
      </c>
      <c r="D369" s="98">
        <v>25.210572162532511</v>
      </c>
      <c r="E369" s="98">
        <v>24.687665237202712</v>
      </c>
      <c r="F369" s="98">
        <v>26.591180564273287</v>
      </c>
      <c r="G369" s="98">
        <v>27.633542850091111</v>
      </c>
      <c r="H369" s="98">
        <v>26.615333954918</v>
      </c>
      <c r="I369" s="98">
        <v>26.134043834975913</v>
      </c>
      <c r="J369" s="98">
        <v>26.638169735397788</v>
      </c>
      <c r="K369" s="98">
        <v>29.15725285731946</v>
      </c>
      <c r="L369" s="98">
        <v>0</v>
      </c>
      <c r="M369" s="98">
        <v>22.811766817426751</v>
      </c>
      <c r="N369" s="98">
        <v>27.537322200153639</v>
      </c>
      <c r="O369" s="98">
        <v>30.345376836771457</v>
      </c>
      <c r="P369" s="98">
        <v>0</v>
      </c>
      <c r="Q369" s="98">
        <v>0</v>
      </c>
      <c r="R369" s="98">
        <v>21.194321724449193</v>
      </c>
      <c r="S369" s="98">
        <v>19.944721755516547</v>
      </c>
      <c r="T369" s="98">
        <v>21.146255975077327</v>
      </c>
      <c r="U369" s="98">
        <v>19.700985773717335</v>
      </c>
      <c r="V369" s="98">
        <v>16.998638530113301</v>
      </c>
      <c r="W369" s="98">
        <v>14.538379719726358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88.69233419930967</v>
      </c>
      <c r="D370" s="122">
        <f t="shared" si="210"/>
        <v>166.23301887301045</v>
      </c>
      <c r="E370" s="122">
        <f t="shared" si="210"/>
        <v>485.65863954367444</v>
      </c>
      <c r="F370" s="122">
        <f t="shared" si="210"/>
        <v>102.08626569275775</v>
      </c>
      <c r="G370" s="122">
        <f t="shared" si="210"/>
        <v>92.982506434699332</v>
      </c>
      <c r="H370" s="122">
        <f t="shared" si="210"/>
        <v>129.02679032671767</v>
      </c>
      <c r="I370" s="122">
        <f t="shared" si="210"/>
        <v>139.91481361514451</v>
      </c>
      <c r="J370" s="122">
        <f t="shared" si="210"/>
        <v>184.02272586503545</v>
      </c>
      <c r="K370" s="122">
        <f t="shared" si="210"/>
        <v>149.39591498898176</v>
      </c>
      <c r="L370" s="122">
        <f t="shared" si="210"/>
        <v>0</v>
      </c>
      <c r="M370" s="122">
        <f t="shared" si="210"/>
        <v>55.824661124705976</v>
      </c>
      <c r="N370" s="122">
        <f t="shared" si="210"/>
        <v>163.39162570640016</v>
      </c>
      <c r="O370" s="122">
        <f t="shared" si="210"/>
        <v>100.87076763754779</v>
      </c>
      <c r="P370" s="122">
        <f t="shared" si="210"/>
        <v>0</v>
      </c>
      <c r="Q370" s="122">
        <f t="shared" si="210"/>
        <v>0</v>
      </c>
      <c r="R370" s="122">
        <f t="shared" si="210"/>
        <v>77.827202969699968</v>
      </c>
      <c r="S370" s="122">
        <f t="shared" si="210"/>
        <v>108.95463978945889</v>
      </c>
      <c r="T370" s="122">
        <f t="shared" si="210"/>
        <v>148.91858610151661</v>
      </c>
      <c r="U370" s="122">
        <f t="shared" si="210"/>
        <v>115.73543784459535</v>
      </c>
      <c r="V370" s="122">
        <f t="shared" si="210"/>
        <v>76.733086879266224</v>
      </c>
      <c r="W370" s="122">
        <f t="shared" si="210"/>
        <v>25.376536463825172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88.69233419930967</v>
      </c>
      <c r="D371" s="98">
        <f>RES_hhdet_in_fech!D110</f>
        <v>166.23301887301045</v>
      </c>
      <c r="E371" s="98">
        <f>RES_hhdet_in_fech!E110</f>
        <v>485.65863954367444</v>
      </c>
      <c r="F371" s="98">
        <f>RES_hhdet_in_fech!F110</f>
        <v>102.08626569275775</v>
      </c>
      <c r="G371" s="98">
        <f>RES_hhdet_in_fech!G110</f>
        <v>92.982506434699332</v>
      </c>
      <c r="H371" s="98">
        <f>RES_hhdet_in_fech!H110</f>
        <v>129.02679032671767</v>
      </c>
      <c r="I371" s="98">
        <f>RES_hhdet_in_fech!I110</f>
        <v>139.91481361514451</v>
      </c>
      <c r="J371" s="98">
        <f>RES_hhdet_in_fech!J110</f>
        <v>184.02272586503545</v>
      </c>
      <c r="K371" s="98">
        <f>RES_hhdet_in_fech!K110</f>
        <v>149.39591498898176</v>
      </c>
      <c r="L371" s="98">
        <f>RES_hhdet_in_fech!L110</f>
        <v>0</v>
      </c>
      <c r="M371" s="98">
        <f>RES_hhdet_in_fech!M110</f>
        <v>55.824661124705976</v>
      </c>
      <c r="N371" s="98">
        <f>RES_hhdet_in_fech!N110</f>
        <v>163.39162570640016</v>
      </c>
      <c r="O371" s="98">
        <f>RES_hhdet_in_fech!O110</f>
        <v>100.87076763754779</v>
      </c>
      <c r="P371" s="98">
        <f>RES_hhdet_in_fech!P110</f>
        <v>0</v>
      </c>
      <c r="Q371" s="98">
        <f>RES_hhdet_in_fech!Q110</f>
        <v>0</v>
      </c>
      <c r="R371" s="98">
        <f>RES_hhdet_in_fech!R110</f>
        <v>77.827202969699968</v>
      </c>
      <c r="S371" s="98">
        <f>RES_hhdet_in_fech!S110</f>
        <v>108.95463978945889</v>
      </c>
      <c r="T371" s="98">
        <f>RES_hhdet_in_fech!T110</f>
        <v>148.91858610151661</v>
      </c>
      <c r="U371" s="98">
        <f>RES_hhdet_in_fech!U110</f>
        <v>115.73543784459535</v>
      </c>
      <c r="V371" s="98">
        <f>RES_hhdet_in_fech!V110</f>
        <v>76.733086879266224</v>
      </c>
      <c r="W371" s="98">
        <f>RES_hhdet_in_fech!W110</f>
        <v>25.376536463825172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1733.4647314640856</v>
      </c>
      <c r="D372" s="122">
        <v>1713.2871632045467</v>
      </c>
      <c r="E372" s="122">
        <v>1661.5122892861448</v>
      </c>
      <c r="F372" s="122">
        <v>1795.6539476000362</v>
      </c>
      <c r="G372" s="122">
        <v>1679.0861651980024</v>
      </c>
      <c r="H372" s="122">
        <v>1682.1226061749771</v>
      </c>
      <c r="I372" s="122">
        <v>1488.7700824576166</v>
      </c>
      <c r="J372" s="122">
        <v>1407.8539181358428</v>
      </c>
      <c r="K372" s="122">
        <v>1533.7983059982782</v>
      </c>
      <c r="L372" s="122">
        <v>0</v>
      </c>
      <c r="M372" s="122">
        <v>1591.7015974553733</v>
      </c>
      <c r="N372" s="122">
        <v>1594.6578196118567</v>
      </c>
      <c r="O372" s="122">
        <v>1576.8515867171591</v>
      </c>
      <c r="P372" s="122">
        <v>0</v>
      </c>
      <c r="Q372" s="122">
        <v>0</v>
      </c>
      <c r="R372" s="122">
        <v>1286.656535095889</v>
      </c>
      <c r="S372" s="122">
        <v>1293.8815594643349</v>
      </c>
      <c r="T372" s="122">
        <v>1365.8391345027719</v>
      </c>
      <c r="U372" s="122">
        <v>1312.5311697044012</v>
      </c>
      <c r="V372" s="122">
        <v>1215.4061661885914</v>
      </c>
      <c r="W372" s="122">
        <v>1098.7454750383833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1544.8379255767077</v>
      </c>
      <c r="D373" s="98">
        <v>1579.8138859791932</v>
      </c>
      <c r="E373" s="98">
        <v>1428.6701717263531</v>
      </c>
      <c r="F373" s="98">
        <v>1473.348286331779</v>
      </c>
      <c r="G373" s="98">
        <v>1361.9570195372185</v>
      </c>
      <c r="H373" s="98">
        <v>1436.5112352314416</v>
      </c>
      <c r="I373" s="98">
        <v>1432.0187452990385</v>
      </c>
      <c r="J373" s="98">
        <v>1407.8539181358428</v>
      </c>
      <c r="K373" s="98">
        <v>1533.7983059982782</v>
      </c>
      <c r="L373" s="98">
        <v>0</v>
      </c>
      <c r="M373" s="98">
        <v>1381.5554390969539</v>
      </c>
      <c r="N373" s="98">
        <v>1598.3371988153417</v>
      </c>
      <c r="O373" s="98">
        <v>1624.7736452331478</v>
      </c>
      <c r="P373" s="98">
        <v>0</v>
      </c>
      <c r="Q373" s="98">
        <v>0</v>
      </c>
      <c r="R373" s="98">
        <v>1280.2356486553626</v>
      </c>
      <c r="S373" s="98">
        <v>1265.6143972706511</v>
      </c>
      <c r="T373" s="98">
        <v>1364.2994866047236</v>
      </c>
      <c r="U373" s="98">
        <v>1305.5601542179259</v>
      </c>
      <c r="V373" s="98">
        <v>1196.2865802095864</v>
      </c>
      <c r="W373" s="98">
        <v>1104.8795846046617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1106.7768942623311</v>
      </c>
      <c r="S374" s="98">
        <v>0</v>
      </c>
      <c r="T374" s="98">
        <v>0</v>
      </c>
      <c r="U374" s="98">
        <v>0</v>
      </c>
      <c r="V374" s="98">
        <v>0</v>
      </c>
      <c r="W374" s="98">
        <v>957.30021575604167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196.8435704497704</v>
      </c>
      <c r="S375" s="101">
        <v>0</v>
      </c>
      <c r="T375" s="101">
        <v>0</v>
      </c>
      <c r="U375" s="101">
        <v>0</v>
      </c>
      <c r="V375" s="101">
        <v>0</v>
      </c>
      <c r="W375" s="101">
        <v>18.84081356348846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909.93332381256073</v>
      </c>
      <c r="S376" s="104">
        <v>0</v>
      </c>
      <c r="T376" s="104">
        <v>0</v>
      </c>
      <c r="U376" s="104">
        <v>0</v>
      </c>
      <c r="V376" s="104">
        <v>0</v>
      </c>
      <c r="W376" s="104">
        <v>938.45940219255317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1779.8889614534264</v>
      </c>
      <c r="D377" s="101">
        <v>1863.4446000830696</v>
      </c>
      <c r="E377" s="101">
        <v>1754.6491363100608</v>
      </c>
      <c r="F377" s="101">
        <v>1844.993338271591</v>
      </c>
      <c r="G377" s="101">
        <v>1768.4656927307021</v>
      </c>
      <c r="H377" s="101">
        <v>1750.5787585999617</v>
      </c>
      <c r="I377" s="101">
        <v>1664.391742907507</v>
      </c>
      <c r="J377" s="101">
        <v>0</v>
      </c>
      <c r="K377" s="101">
        <v>0</v>
      </c>
      <c r="L377" s="101">
        <v>0</v>
      </c>
      <c r="M377" s="101">
        <v>1807.9920313234391</v>
      </c>
      <c r="N377" s="101">
        <v>1692.6782608822316</v>
      </c>
      <c r="O377" s="101">
        <v>1611.2481086139026</v>
      </c>
      <c r="P377" s="101">
        <v>0</v>
      </c>
      <c r="Q377" s="101">
        <v>0</v>
      </c>
      <c r="R377" s="101">
        <v>1499.4912277375797</v>
      </c>
      <c r="S377" s="101">
        <v>1486.7007817962765</v>
      </c>
      <c r="T377" s="101">
        <v>1452.8369812836461</v>
      </c>
      <c r="U377" s="101">
        <v>1439.7642950700008</v>
      </c>
      <c r="V377" s="101">
        <v>1373.530409615636</v>
      </c>
      <c r="W377" s="101">
        <v>1212.1445128923647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1259.1948032610715</v>
      </c>
      <c r="D378" s="104">
        <v>0</v>
      </c>
      <c r="E378" s="104">
        <v>0</v>
      </c>
      <c r="F378" s="104">
        <v>1334.9278457360065</v>
      </c>
      <c r="G378" s="104">
        <v>1265.0235048091868</v>
      </c>
      <c r="H378" s="104">
        <v>1255.8944426028497</v>
      </c>
      <c r="I378" s="104">
        <v>1197.6550972728833</v>
      </c>
      <c r="J378" s="104">
        <v>0</v>
      </c>
      <c r="K378" s="104">
        <v>0</v>
      </c>
      <c r="L378" s="104">
        <v>0</v>
      </c>
      <c r="M378" s="104">
        <v>1332.4012350197813</v>
      </c>
      <c r="N378" s="104">
        <v>1232.2695343472465</v>
      </c>
      <c r="O378" s="104">
        <v>1186.1296699309969</v>
      </c>
      <c r="P378" s="104">
        <v>0</v>
      </c>
      <c r="Q378" s="104">
        <v>0</v>
      </c>
      <c r="R378" s="104">
        <v>1156.4427465755412</v>
      </c>
      <c r="S378" s="104">
        <v>1164.2602765632666</v>
      </c>
      <c r="T378" s="104">
        <v>1143.3367916113593</v>
      </c>
      <c r="U378" s="104">
        <v>1149.2730691670617</v>
      </c>
      <c r="V378" s="104">
        <v>1101.0330307800584</v>
      </c>
      <c r="W378" s="104">
        <v>991.84128600861663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278.24373488904081</v>
      </c>
      <c r="D379" s="98">
        <v>0</v>
      </c>
      <c r="E379" s="98">
        <v>0</v>
      </c>
      <c r="F379" s="98">
        <v>355.84971249767193</v>
      </c>
      <c r="G379" s="98">
        <v>290.89453998277571</v>
      </c>
      <c r="H379" s="98">
        <v>292.49762475848758</v>
      </c>
      <c r="I379" s="98">
        <v>280.10163167254694</v>
      </c>
      <c r="J379" s="98">
        <v>0</v>
      </c>
      <c r="K379" s="98">
        <v>0</v>
      </c>
      <c r="L379" s="98">
        <v>0</v>
      </c>
      <c r="M379" s="98">
        <v>352.55518724290948</v>
      </c>
      <c r="N379" s="98">
        <v>254.26092408090827</v>
      </c>
      <c r="O379" s="98">
        <v>238.15212499405129</v>
      </c>
      <c r="P379" s="98">
        <v>0</v>
      </c>
      <c r="Q379" s="98">
        <v>0</v>
      </c>
      <c r="R379" s="98">
        <v>232.90166415724988</v>
      </c>
      <c r="S379" s="98">
        <v>247.7877299868378</v>
      </c>
      <c r="T379" s="98">
        <v>218.66431742380922</v>
      </c>
      <c r="U379" s="98">
        <v>247.08846448928421</v>
      </c>
      <c r="V379" s="98">
        <v>217.8833366783463</v>
      </c>
      <c r="W379" s="98">
        <v>240.35065971412038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980.95106837203048</v>
      </c>
      <c r="D380" s="98">
        <v>0</v>
      </c>
      <c r="E380" s="98">
        <v>0</v>
      </c>
      <c r="F380" s="98">
        <v>979.07813323833454</v>
      </c>
      <c r="G380" s="98">
        <v>974.12896482641133</v>
      </c>
      <c r="H380" s="98">
        <v>963.39681784436232</v>
      </c>
      <c r="I380" s="98">
        <v>917.55346560033627</v>
      </c>
      <c r="J380" s="98">
        <v>0</v>
      </c>
      <c r="K380" s="98">
        <v>0</v>
      </c>
      <c r="L380" s="98">
        <v>0</v>
      </c>
      <c r="M380" s="98">
        <v>979.84604777687184</v>
      </c>
      <c r="N380" s="98">
        <v>978.00861026633822</v>
      </c>
      <c r="O380" s="98">
        <v>947.97754493694572</v>
      </c>
      <c r="P380" s="98">
        <v>0</v>
      </c>
      <c r="Q380" s="98">
        <v>0</v>
      </c>
      <c r="R380" s="98">
        <v>923.54108241829124</v>
      </c>
      <c r="S380" s="98">
        <v>916.47254657642884</v>
      </c>
      <c r="T380" s="98">
        <v>924.67247418755005</v>
      </c>
      <c r="U380" s="98">
        <v>902.18460467777766</v>
      </c>
      <c r="V380" s="98">
        <v>883.14969410171216</v>
      </c>
      <c r="W380" s="98">
        <v>751.49062629449634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878.64909080312805</v>
      </c>
      <c r="D381" s="122">
        <v>894.85086500852731</v>
      </c>
      <c r="E381" s="122">
        <v>858.15612403858199</v>
      </c>
      <c r="F381" s="122">
        <v>972.08008637915725</v>
      </c>
      <c r="G381" s="122">
        <v>813.17996295899934</v>
      </c>
      <c r="H381" s="122">
        <v>842.29379172342885</v>
      </c>
      <c r="I381" s="122">
        <v>774.72161632800555</v>
      </c>
      <c r="J381" s="122">
        <v>773.70071204357578</v>
      </c>
      <c r="K381" s="122">
        <v>734.93249472357445</v>
      </c>
      <c r="L381" s="122">
        <v>0</v>
      </c>
      <c r="M381" s="122">
        <v>691.16478578741578</v>
      </c>
      <c r="N381" s="122">
        <v>604.0700415192033</v>
      </c>
      <c r="O381" s="122">
        <v>641.03888305223416</v>
      </c>
      <c r="P381" s="122">
        <v>0</v>
      </c>
      <c r="Q381" s="122">
        <v>0</v>
      </c>
      <c r="R381" s="122">
        <v>599.4465312744519</v>
      </c>
      <c r="S381" s="122">
        <v>660.27070262334144</v>
      </c>
      <c r="T381" s="122">
        <v>663.82059142130277</v>
      </c>
      <c r="U381" s="122">
        <v>652.9008772191122</v>
      </c>
      <c r="V381" s="122">
        <v>666.88239264006972</v>
      </c>
      <c r="W381" s="122">
        <v>632.90452192159159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998.00060874924031</v>
      </c>
      <c r="D382" s="98">
        <v>1014.1850236005529</v>
      </c>
      <c r="E382" s="98">
        <v>992.37560977710984</v>
      </c>
      <c r="F382" s="98">
        <v>1064.9817475925622</v>
      </c>
      <c r="G382" s="98">
        <v>997.31409396123331</v>
      </c>
      <c r="H382" s="98">
        <v>958.37865162231913</v>
      </c>
      <c r="I382" s="98">
        <v>874.05549082343009</v>
      </c>
      <c r="J382" s="98">
        <v>857.94899079645791</v>
      </c>
      <c r="K382" s="98">
        <v>815.93557208181267</v>
      </c>
      <c r="L382" s="98">
        <v>0</v>
      </c>
      <c r="M382" s="98">
        <v>815.19359872600501</v>
      </c>
      <c r="N382" s="98">
        <v>706.92920970024352</v>
      </c>
      <c r="O382" s="98">
        <v>705.4634437517459</v>
      </c>
      <c r="P382" s="98">
        <v>0</v>
      </c>
      <c r="Q382" s="98">
        <v>0</v>
      </c>
      <c r="R382" s="98">
        <v>724.41087637214707</v>
      </c>
      <c r="S382" s="98">
        <v>786.2767681742173</v>
      </c>
      <c r="T382" s="98">
        <v>811.7567031905927</v>
      </c>
      <c r="U382" s="98">
        <v>807.61094967786323</v>
      </c>
      <c r="V382" s="98">
        <v>823.9909907332833</v>
      </c>
      <c r="W382" s="98">
        <v>796.75042342126665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821.56793004629162</v>
      </c>
      <c r="D383" s="33">
        <v>829.75950577651349</v>
      </c>
      <c r="E383" s="33">
        <v>757.49150973468613</v>
      </c>
      <c r="F383" s="33">
        <v>905.72175694101111</v>
      </c>
      <c r="G383" s="33">
        <v>734.26533538661374</v>
      </c>
      <c r="H383" s="33">
        <v>796.80107635764739</v>
      </c>
      <c r="I383" s="33">
        <v>736.7410172562254</v>
      </c>
      <c r="J383" s="33">
        <v>661.36967370639968</v>
      </c>
      <c r="K383" s="33">
        <v>667.42993025837563</v>
      </c>
      <c r="L383" s="33">
        <v>0</v>
      </c>
      <c r="M383" s="33">
        <v>616.74749802426209</v>
      </c>
      <c r="N383" s="33">
        <v>539.78306140605321</v>
      </c>
      <c r="O383" s="33">
        <v>608.82660270247857</v>
      </c>
      <c r="P383" s="33">
        <v>0</v>
      </c>
      <c r="Q383" s="33">
        <v>0</v>
      </c>
      <c r="R383" s="33">
        <v>528.03833407576906</v>
      </c>
      <c r="S383" s="33">
        <v>612.2683919372937</v>
      </c>
      <c r="T383" s="33">
        <v>597.24934112512221</v>
      </c>
      <c r="U383" s="33">
        <v>583.28134461267416</v>
      </c>
      <c r="V383" s="33">
        <v>594.87428518068032</v>
      </c>
      <c r="W383" s="33">
        <v>569.1866713383846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6932.7268719064768</v>
      </c>
      <c r="D385" s="117">
        <f t="shared" si="211"/>
        <v>7359.0576009499518</v>
      </c>
      <c r="E385" s="117">
        <f t="shared" si="211"/>
        <v>8469.873756429799</v>
      </c>
      <c r="F385" s="117">
        <f t="shared" si="211"/>
        <v>7794.7103763895711</v>
      </c>
      <c r="G385" s="117">
        <f t="shared" si="211"/>
        <v>7930.2158471936255</v>
      </c>
      <c r="H385" s="117">
        <f t="shared" si="211"/>
        <v>8023.0118371742919</v>
      </c>
      <c r="I385" s="117">
        <f t="shared" si="211"/>
        <v>8034.1894897608981</v>
      </c>
      <c r="J385" s="117">
        <f t="shared" si="211"/>
        <v>8528.2116179955701</v>
      </c>
      <c r="K385" s="117">
        <f t="shared" si="211"/>
        <v>9235.811585506548</v>
      </c>
      <c r="L385" s="117">
        <f t="shared" si="211"/>
        <v>0</v>
      </c>
      <c r="M385" s="117">
        <f t="shared" si="211"/>
        <v>7250.6494159672029</v>
      </c>
      <c r="N385" s="117">
        <f t="shared" si="211"/>
        <v>9149.4411333135231</v>
      </c>
      <c r="O385" s="117">
        <f t="shared" si="211"/>
        <v>9261.756186106828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7252.5292893318156</v>
      </c>
      <c r="S385" s="117">
        <f t="shared" si="212"/>
        <v>7170.8621567617647</v>
      </c>
      <c r="T385" s="117">
        <f t="shared" si="212"/>
        <v>7771.267449493278</v>
      </c>
      <c r="U385" s="117">
        <f t="shared" si="212"/>
        <v>7198.3658435977923</v>
      </c>
      <c r="V385" s="117">
        <f t="shared" si="212"/>
        <v>6313.5730930535447</v>
      </c>
      <c r="W385" s="117">
        <f t="shared" ref="W385" si="213">W386+W389+W391+W400</f>
        <v>5494.3328906588149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4930.9948324181687</v>
      </c>
      <c r="D386" s="122">
        <f t="shared" si="214"/>
        <v>5108.200327926198</v>
      </c>
      <c r="E386" s="122">
        <f t="shared" si="214"/>
        <v>5537.8554481524952</v>
      </c>
      <c r="F386" s="122">
        <f t="shared" si="214"/>
        <v>5641.2470467130579</v>
      </c>
      <c r="G386" s="122">
        <f t="shared" si="214"/>
        <v>5945.5513242356765</v>
      </c>
      <c r="H386" s="122">
        <f t="shared" si="214"/>
        <v>5906.5692682222989</v>
      </c>
      <c r="I386" s="122">
        <f t="shared" si="214"/>
        <v>5957.9605451264342</v>
      </c>
      <c r="J386" s="122">
        <f t="shared" si="214"/>
        <v>6358.4840969491806</v>
      </c>
      <c r="K386" s="122">
        <f t="shared" si="214"/>
        <v>7056.2124385680336</v>
      </c>
      <c r="L386" s="122">
        <f t="shared" si="214"/>
        <v>0</v>
      </c>
      <c r="M386" s="122">
        <f t="shared" si="214"/>
        <v>5408.2434888210373</v>
      </c>
      <c r="N386" s="122">
        <f t="shared" si="214"/>
        <v>6956.3460551906264</v>
      </c>
      <c r="O386" s="122">
        <f t="shared" si="214"/>
        <v>7208.0118220465274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5452.1864868341645</v>
      </c>
      <c r="S386" s="122">
        <f t="shared" si="215"/>
        <v>5175.8114075246594</v>
      </c>
      <c r="T386" s="122">
        <f t="shared" si="215"/>
        <v>5550.8407022787187</v>
      </c>
      <c r="U386" s="122">
        <f t="shared" si="215"/>
        <v>5143.8577238612488</v>
      </c>
      <c r="V386" s="122">
        <f t="shared" si="215"/>
        <v>4464.5037110266403</v>
      </c>
      <c r="W386" s="122">
        <f t="shared" ref="W386" si="216">SUM(W387:W388)</f>
        <v>3955.4884182499045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4906.3577644765128</v>
      </c>
      <c r="D387" s="98">
        <v>5082.9897557636659</v>
      </c>
      <c r="E387" s="98">
        <v>5513.1677829152923</v>
      </c>
      <c r="F387" s="98">
        <v>5614.6558661487843</v>
      </c>
      <c r="G387" s="98">
        <v>5917.9177813855849</v>
      </c>
      <c r="H387" s="98">
        <v>5879.9539342673806</v>
      </c>
      <c r="I387" s="98">
        <v>5931.826501291458</v>
      </c>
      <c r="J387" s="98">
        <v>6331.8459272137825</v>
      </c>
      <c r="K387" s="98">
        <v>7027.0551857107139</v>
      </c>
      <c r="L387" s="98">
        <v>0</v>
      </c>
      <c r="M387" s="98">
        <v>5385.431722003611</v>
      </c>
      <c r="N387" s="98">
        <v>6928.8087329904729</v>
      </c>
      <c r="O387" s="98">
        <v>7177.6664452097557</v>
      </c>
      <c r="P387" s="98">
        <v>0</v>
      </c>
      <c r="Q387" s="98">
        <v>0</v>
      </c>
      <c r="R387" s="98">
        <v>5430.9921651097156</v>
      </c>
      <c r="S387" s="98">
        <v>5155.8666857691433</v>
      </c>
      <c r="T387" s="98">
        <v>5529.6944463036416</v>
      </c>
      <c r="U387" s="98">
        <v>5124.1567380875313</v>
      </c>
      <c r="V387" s="98">
        <v>4447.5050724965267</v>
      </c>
      <c r="W387" s="98">
        <v>3940.9500385301781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24.63706794165568</v>
      </c>
      <c r="D388" s="98">
        <v>25.210572162532511</v>
      </c>
      <c r="E388" s="98">
        <v>24.687665237202712</v>
      </c>
      <c r="F388" s="98">
        <v>26.591180564273287</v>
      </c>
      <c r="G388" s="98">
        <v>27.633542850091111</v>
      </c>
      <c r="H388" s="98">
        <v>26.615333954918</v>
      </c>
      <c r="I388" s="98">
        <v>26.134043834975913</v>
      </c>
      <c r="J388" s="98">
        <v>26.638169735397788</v>
      </c>
      <c r="K388" s="98">
        <v>29.15725285731946</v>
      </c>
      <c r="L388" s="98">
        <v>0</v>
      </c>
      <c r="M388" s="98">
        <v>22.811766817426751</v>
      </c>
      <c r="N388" s="98">
        <v>27.537322200153639</v>
      </c>
      <c r="O388" s="98">
        <v>30.345376836771457</v>
      </c>
      <c r="P388" s="98">
        <v>0</v>
      </c>
      <c r="Q388" s="98">
        <v>0</v>
      </c>
      <c r="R388" s="98">
        <v>21.194321724449193</v>
      </c>
      <c r="S388" s="98">
        <v>19.944721755516547</v>
      </c>
      <c r="T388" s="98">
        <v>21.146255975077327</v>
      </c>
      <c r="U388" s="98">
        <v>19.700985773717335</v>
      </c>
      <c r="V388" s="98">
        <v>16.998638530113301</v>
      </c>
      <c r="W388" s="98">
        <v>14.538379719726358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204.20633866956891</v>
      </c>
      <c r="D389" s="122">
        <f t="shared" si="217"/>
        <v>395.43090610232207</v>
      </c>
      <c r="E389" s="122">
        <f t="shared" si="217"/>
        <v>1192.7500629909741</v>
      </c>
      <c r="F389" s="122">
        <f t="shared" si="217"/>
        <v>258.60438310148089</v>
      </c>
      <c r="G389" s="122">
        <f t="shared" si="217"/>
        <v>242.79407399622821</v>
      </c>
      <c r="H389" s="122">
        <f t="shared" si="217"/>
        <v>347.05829471581683</v>
      </c>
      <c r="I389" s="122">
        <f t="shared" si="217"/>
        <v>387.46016064513026</v>
      </c>
      <c r="J389" s="122">
        <f t="shared" si="217"/>
        <v>524.49324911253063</v>
      </c>
      <c r="K389" s="122">
        <f t="shared" si="217"/>
        <v>438.18614710055374</v>
      </c>
      <c r="L389" s="122">
        <f t="shared" si="217"/>
        <v>0</v>
      </c>
      <c r="M389" s="122">
        <f t="shared" si="217"/>
        <v>174.15357264183905</v>
      </c>
      <c r="N389" s="122">
        <f t="shared" si="217"/>
        <v>529.79092447298478</v>
      </c>
      <c r="O389" s="122">
        <f t="shared" si="217"/>
        <v>341.86262356427693</v>
      </c>
      <c r="P389" s="122">
        <f t="shared" si="217"/>
        <v>0</v>
      </c>
      <c r="Q389" s="122">
        <f t="shared" si="217"/>
        <v>0</v>
      </c>
      <c r="R389" s="122">
        <f t="shared" si="217"/>
        <v>293.45403388946966</v>
      </c>
      <c r="S389" s="122">
        <f t="shared" si="217"/>
        <v>418.25884472457068</v>
      </c>
      <c r="T389" s="122">
        <f t="shared" si="217"/>
        <v>580.16601345982804</v>
      </c>
      <c r="U389" s="122">
        <f t="shared" si="217"/>
        <v>456.89745996772183</v>
      </c>
      <c r="V389" s="122">
        <f t="shared" si="217"/>
        <v>306.98663867315707</v>
      </c>
      <c r="W389" s="122">
        <f t="shared" si="217"/>
        <v>102.83915730850697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204.20633866956891</v>
      </c>
      <c r="D390" s="98">
        <f>RES_hhdet_in_tesh!D110</f>
        <v>395.43090610232207</v>
      </c>
      <c r="E390" s="98">
        <f>RES_hhdet_in_tesh!E110</f>
        <v>1192.7500629909741</v>
      </c>
      <c r="F390" s="98">
        <f>RES_hhdet_in_tesh!F110</f>
        <v>258.60438310148089</v>
      </c>
      <c r="G390" s="98">
        <f>RES_hhdet_in_tesh!G110</f>
        <v>242.79407399622821</v>
      </c>
      <c r="H390" s="98">
        <f>RES_hhdet_in_tesh!H110</f>
        <v>347.05829471581683</v>
      </c>
      <c r="I390" s="98">
        <f>RES_hhdet_in_tesh!I110</f>
        <v>387.46016064513026</v>
      </c>
      <c r="J390" s="98">
        <f>RES_hhdet_in_tesh!J110</f>
        <v>524.49324911253063</v>
      </c>
      <c r="K390" s="98">
        <f>RES_hhdet_in_tesh!K110</f>
        <v>438.18614710055374</v>
      </c>
      <c r="L390" s="98">
        <f>RES_hhdet_in_tesh!L110</f>
        <v>0</v>
      </c>
      <c r="M390" s="98">
        <f>RES_hhdet_in_tesh!M110</f>
        <v>174.15357264183905</v>
      </c>
      <c r="N390" s="98">
        <f>RES_hhdet_in_tesh!N110</f>
        <v>529.79092447298478</v>
      </c>
      <c r="O390" s="98">
        <f>RES_hhdet_in_tesh!O110</f>
        <v>341.86262356427693</v>
      </c>
      <c r="P390" s="98">
        <f>RES_hhdet_in_tesh!P110</f>
        <v>0</v>
      </c>
      <c r="Q390" s="98">
        <f>RES_hhdet_in_tesh!Q110</f>
        <v>0</v>
      </c>
      <c r="R390" s="98">
        <f>RES_hhdet_in_tesh!R110</f>
        <v>293.45403388946966</v>
      </c>
      <c r="S390" s="98">
        <f>RES_hhdet_in_tesh!S110</f>
        <v>418.25884472457068</v>
      </c>
      <c r="T390" s="98">
        <f>RES_hhdet_in_tesh!T110</f>
        <v>580.16601345982804</v>
      </c>
      <c r="U390" s="98">
        <f>RES_hhdet_in_tesh!U110</f>
        <v>456.89745996772183</v>
      </c>
      <c r="V390" s="98">
        <f>RES_hhdet_in_tesh!V110</f>
        <v>306.98663867315707</v>
      </c>
      <c r="W390" s="98">
        <f>RES_hhdet_in_tesh!W110</f>
        <v>102.83915730850697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1164.3764365707318</v>
      </c>
      <c r="D391" s="122">
        <v>1214.2723698209682</v>
      </c>
      <c r="E391" s="122">
        <v>1136.3595113105036</v>
      </c>
      <c r="F391" s="122">
        <v>1205.2101284435282</v>
      </c>
      <c r="G391" s="122">
        <v>1152.9139304776077</v>
      </c>
      <c r="H391" s="122">
        <v>1152.1401858305483</v>
      </c>
      <c r="I391" s="122">
        <v>1119.1704971184388</v>
      </c>
      <c r="J391" s="122">
        <v>1115.7338580690091</v>
      </c>
      <c r="K391" s="122">
        <v>1222.4237388793811</v>
      </c>
      <c r="L391" s="122">
        <v>0</v>
      </c>
      <c r="M391" s="122">
        <v>1171.3657413809356</v>
      </c>
      <c r="N391" s="122">
        <v>1228.7015510945464</v>
      </c>
      <c r="O391" s="122">
        <v>1239.7014701439521</v>
      </c>
      <c r="P391" s="122">
        <v>0</v>
      </c>
      <c r="Q391" s="122">
        <v>0</v>
      </c>
      <c r="R391" s="122">
        <v>1064.7466459678656</v>
      </c>
      <c r="S391" s="122">
        <v>1069.2378947908451</v>
      </c>
      <c r="T391" s="122">
        <v>1131.1244276719463</v>
      </c>
      <c r="U391" s="122">
        <v>1091.8620009563194</v>
      </c>
      <c r="V391" s="122">
        <v>1021.4274703601831</v>
      </c>
      <c r="W391" s="122">
        <v>932.66345649627135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1175.844282762012</v>
      </c>
      <c r="D392" s="98">
        <v>1209.5416436297126</v>
      </c>
      <c r="E392" s="98">
        <v>1100.2222109392364</v>
      </c>
      <c r="F392" s="98">
        <v>1141.2288526008115</v>
      </c>
      <c r="G392" s="98">
        <v>1061.0489939819743</v>
      </c>
      <c r="H392" s="98">
        <v>1125.5679714350692</v>
      </c>
      <c r="I392" s="98">
        <v>1128.46539734664</v>
      </c>
      <c r="J392" s="98">
        <v>1115.7338580690091</v>
      </c>
      <c r="K392" s="98">
        <v>1222.4237388793811</v>
      </c>
      <c r="L392" s="98">
        <v>0</v>
      </c>
      <c r="M392" s="98">
        <v>1113.5495288493271</v>
      </c>
      <c r="N392" s="98">
        <v>1295.6293441424366</v>
      </c>
      <c r="O392" s="98">
        <v>1324.6037244716554</v>
      </c>
      <c r="P392" s="98">
        <v>0</v>
      </c>
      <c r="Q392" s="98">
        <v>0</v>
      </c>
      <c r="R392" s="98">
        <v>1059.8256736782507</v>
      </c>
      <c r="S392" s="98">
        <v>1052.0612748476794</v>
      </c>
      <c r="T392" s="98">
        <v>1138.4528434712988</v>
      </c>
      <c r="U392" s="98">
        <v>1093.3800671831989</v>
      </c>
      <c r="V392" s="98">
        <v>1005.3418514058548</v>
      </c>
      <c r="W392" s="98">
        <v>931.52654427064726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1072.8875970202116</v>
      </c>
      <c r="S393" s="98">
        <v>0</v>
      </c>
      <c r="T393" s="98">
        <v>0</v>
      </c>
      <c r="U393" s="98">
        <v>0</v>
      </c>
      <c r="V393" s="98">
        <v>0</v>
      </c>
      <c r="W393" s="98">
        <v>954.34413587267079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162.95427320765089</v>
      </c>
      <c r="S394" s="101">
        <v>0</v>
      </c>
      <c r="T394" s="101">
        <v>0</v>
      </c>
      <c r="U394" s="101">
        <v>0</v>
      </c>
      <c r="V394" s="101">
        <v>0</v>
      </c>
      <c r="W394" s="101">
        <v>15.884733680117533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909.93332381256073</v>
      </c>
      <c r="S395" s="104">
        <v>0</v>
      </c>
      <c r="T395" s="104">
        <v>0</v>
      </c>
      <c r="U395" s="104">
        <v>0</v>
      </c>
      <c r="V395" s="104">
        <v>0</v>
      </c>
      <c r="W395" s="104">
        <v>938.45940219255317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1162.6245448033296</v>
      </c>
      <c r="D396" s="101">
        <v>1219.59443678613</v>
      </c>
      <c r="E396" s="101">
        <v>1150.8144314590104</v>
      </c>
      <c r="F396" s="101">
        <v>1212.6423238289901</v>
      </c>
      <c r="G396" s="101">
        <v>1164.9732716045241</v>
      </c>
      <c r="H396" s="101">
        <v>1155.9384069492105</v>
      </c>
      <c r="I396" s="101">
        <v>1101.8123697744704</v>
      </c>
      <c r="J396" s="101">
        <v>0</v>
      </c>
      <c r="K396" s="101">
        <v>0</v>
      </c>
      <c r="L396" s="101">
        <v>0</v>
      </c>
      <c r="M396" s="101">
        <v>1216.249091474627</v>
      </c>
      <c r="N396" s="101">
        <v>1150.5570709271699</v>
      </c>
      <c r="O396" s="101">
        <v>1112.3350100391172</v>
      </c>
      <c r="P396" s="101">
        <v>0</v>
      </c>
      <c r="Q396" s="101">
        <v>0</v>
      </c>
      <c r="R396" s="101">
        <v>1090.8518948972833</v>
      </c>
      <c r="S396" s="101">
        <v>1095.8659821769365</v>
      </c>
      <c r="T396" s="101">
        <v>1084.4645680391095</v>
      </c>
      <c r="U396" s="101">
        <v>1087.3297966257837</v>
      </c>
      <c r="V396" s="101">
        <v>1048.0095797103202</v>
      </c>
      <c r="W396" s="101">
        <v>932.30510801629555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1162.700044080937</v>
      </c>
      <c r="D397" s="104">
        <v>0</v>
      </c>
      <c r="E397" s="104">
        <v>0</v>
      </c>
      <c r="F397" s="104">
        <v>1212.9643014677038</v>
      </c>
      <c r="G397" s="104">
        <v>1165.7551667530956</v>
      </c>
      <c r="H397" s="104">
        <v>1156.5382213594828</v>
      </c>
      <c r="I397" s="104">
        <v>1102.9782274606066</v>
      </c>
      <c r="J397" s="104">
        <v>0</v>
      </c>
      <c r="K397" s="104">
        <v>0</v>
      </c>
      <c r="L397" s="104">
        <v>0</v>
      </c>
      <c r="M397" s="104">
        <v>1217.0124283526648</v>
      </c>
      <c r="N397" s="104">
        <v>1150.8363181789402</v>
      </c>
      <c r="O397" s="104">
        <v>1112.387324492239</v>
      </c>
      <c r="P397" s="104">
        <v>0</v>
      </c>
      <c r="Q397" s="104">
        <v>0</v>
      </c>
      <c r="R397" s="104">
        <v>1092.9726982697505</v>
      </c>
      <c r="S397" s="104">
        <v>1099.12002172293</v>
      </c>
      <c r="T397" s="104">
        <v>1087.8936115866406</v>
      </c>
      <c r="U397" s="104">
        <v>1088.7892112523889</v>
      </c>
      <c r="V397" s="104">
        <v>1049.395612284226</v>
      </c>
      <c r="W397" s="104">
        <v>936.35319456358093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181.74897570890636</v>
      </c>
      <c r="D398" s="98">
        <v>0</v>
      </c>
      <c r="E398" s="98">
        <v>0</v>
      </c>
      <c r="F398" s="98">
        <v>233.88616822936928</v>
      </c>
      <c r="G398" s="98">
        <v>191.62620192668436</v>
      </c>
      <c r="H398" s="98">
        <v>193.14140351512057</v>
      </c>
      <c r="I398" s="98">
        <v>185.42476186027037</v>
      </c>
      <c r="J398" s="98">
        <v>0</v>
      </c>
      <c r="K398" s="98">
        <v>0</v>
      </c>
      <c r="L398" s="98">
        <v>0</v>
      </c>
      <c r="M398" s="98">
        <v>237.16638057579289</v>
      </c>
      <c r="N398" s="98">
        <v>172.82770791260197</v>
      </c>
      <c r="O398" s="98">
        <v>164.40977955529334</v>
      </c>
      <c r="P398" s="98">
        <v>0</v>
      </c>
      <c r="Q398" s="98">
        <v>0</v>
      </c>
      <c r="R398" s="98">
        <v>169.4316158514593</v>
      </c>
      <c r="S398" s="98">
        <v>182.64747514650136</v>
      </c>
      <c r="T398" s="98">
        <v>163.22113739909062</v>
      </c>
      <c r="U398" s="98">
        <v>186.60460657461161</v>
      </c>
      <c r="V398" s="98">
        <v>166.24591818251398</v>
      </c>
      <c r="W398" s="98">
        <v>184.86256826908445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980.95106837203048</v>
      </c>
      <c r="D399" s="98">
        <v>0</v>
      </c>
      <c r="E399" s="98">
        <v>0</v>
      </c>
      <c r="F399" s="98">
        <v>979.07813323833454</v>
      </c>
      <c r="G399" s="98">
        <v>974.12896482641133</v>
      </c>
      <c r="H399" s="98">
        <v>963.39681784436232</v>
      </c>
      <c r="I399" s="98">
        <v>917.55346560033627</v>
      </c>
      <c r="J399" s="98">
        <v>0</v>
      </c>
      <c r="K399" s="98">
        <v>0</v>
      </c>
      <c r="L399" s="98">
        <v>0</v>
      </c>
      <c r="M399" s="98">
        <v>979.84604777687184</v>
      </c>
      <c r="N399" s="98">
        <v>978.00861026633822</v>
      </c>
      <c r="O399" s="98">
        <v>947.97754493694572</v>
      </c>
      <c r="P399" s="98">
        <v>0</v>
      </c>
      <c r="Q399" s="98">
        <v>0</v>
      </c>
      <c r="R399" s="98">
        <v>923.54108241829124</v>
      </c>
      <c r="S399" s="98">
        <v>916.47254657642884</v>
      </c>
      <c r="T399" s="98">
        <v>924.67247418755005</v>
      </c>
      <c r="U399" s="98">
        <v>902.18460467777766</v>
      </c>
      <c r="V399" s="98">
        <v>883.14969410171216</v>
      </c>
      <c r="W399" s="98">
        <v>751.49062629449634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633.1492642480074</v>
      </c>
      <c r="D400" s="122">
        <v>641.15399710046336</v>
      </c>
      <c r="E400" s="122">
        <v>602.90873397582652</v>
      </c>
      <c r="F400" s="122">
        <v>689.6488181315035</v>
      </c>
      <c r="G400" s="122">
        <v>588.95651848411387</v>
      </c>
      <c r="H400" s="122">
        <v>617.24408840562739</v>
      </c>
      <c r="I400" s="122">
        <v>569.5982868708943</v>
      </c>
      <c r="J400" s="122">
        <v>529.50041386484941</v>
      </c>
      <c r="K400" s="122">
        <v>518.98926095857883</v>
      </c>
      <c r="L400" s="122">
        <v>0</v>
      </c>
      <c r="M400" s="122">
        <v>496.8866131233911</v>
      </c>
      <c r="N400" s="122">
        <v>434.60260255536616</v>
      </c>
      <c r="O400" s="122">
        <v>472.18027035207183</v>
      </c>
      <c r="P400" s="122">
        <v>0</v>
      </c>
      <c r="Q400" s="122">
        <v>0</v>
      </c>
      <c r="R400" s="122">
        <v>442.14212264031664</v>
      </c>
      <c r="S400" s="122">
        <v>507.55400972168889</v>
      </c>
      <c r="T400" s="122">
        <v>509.13630608278487</v>
      </c>
      <c r="U400" s="122">
        <v>505.74865881250219</v>
      </c>
      <c r="V400" s="122">
        <v>520.65527299356336</v>
      </c>
      <c r="W400" s="122">
        <v>503.34185860413248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622.77756623039704</v>
      </c>
      <c r="D401" s="98">
        <v>633.04125338797962</v>
      </c>
      <c r="E401" s="98">
        <v>619.5865044315683</v>
      </c>
      <c r="F401" s="98">
        <v>665.08757673550724</v>
      </c>
      <c r="G401" s="98">
        <v>622.98550292700736</v>
      </c>
      <c r="H401" s="98">
        <v>598.81282251254265</v>
      </c>
      <c r="I401" s="98">
        <v>546.25987320842569</v>
      </c>
      <c r="J401" s="98">
        <v>536.32148860633777</v>
      </c>
      <c r="K401" s="98">
        <v>510.174879134175</v>
      </c>
      <c r="L401" s="98">
        <v>0</v>
      </c>
      <c r="M401" s="98">
        <v>509.88287435796059</v>
      </c>
      <c r="N401" s="98">
        <v>442.16625102660174</v>
      </c>
      <c r="O401" s="98">
        <v>441.24945168455088</v>
      </c>
      <c r="P401" s="98">
        <v>0</v>
      </c>
      <c r="Q401" s="98">
        <v>0</v>
      </c>
      <c r="R401" s="98">
        <v>453.43827711022391</v>
      </c>
      <c r="S401" s="98">
        <v>492.7620137519915</v>
      </c>
      <c r="T401" s="98">
        <v>509.45227254030499</v>
      </c>
      <c r="U401" s="98">
        <v>507.59430024768051</v>
      </c>
      <c r="V401" s="98">
        <v>518.59599156619197</v>
      </c>
      <c r="W401" s="98">
        <v>502.08421418910291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638.10964156077773</v>
      </c>
      <c r="D402" s="33">
        <v>645.57913003454553</v>
      </c>
      <c r="E402" s="33">
        <v>590.40040613402039</v>
      </c>
      <c r="F402" s="33">
        <v>707.19256198578648</v>
      </c>
      <c r="G402" s="33">
        <v>574.37266800858822</v>
      </c>
      <c r="H402" s="33">
        <v>624.46715206643091</v>
      </c>
      <c r="I402" s="33">
        <v>578.52179797713222</v>
      </c>
      <c r="J402" s="33">
        <v>520.40564754286481</v>
      </c>
      <c r="K402" s="33">
        <v>526.33457914558187</v>
      </c>
      <c r="L402" s="33">
        <v>0</v>
      </c>
      <c r="M402" s="33">
        <v>489.08885638264945</v>
      </c>
      <c r="N402" s="33">
        <v>429.87532226084403</v>
      </c>
      <c r="O402" s="33">
        <v>487.64567968583231</v>
      </c>
      <c r="P402" s="33">
        <v>0</v>
      </c>
      <c r="Q402" s="33">
        <v>0</v>
      </c>
      <c r="R402" s="33">
        <v>435.68717722894104</v>
      </c>
      <c r="S402" s="33">
        <v>513.18905580538308</v>
      </c>
      <c r="T402" s="33">
        <v>508.99412117690082</v>
      </c>
      <c r="U402" s="33">
        <v>504.91812016667188</v>
      </c>
      <c r="V402" s="33">
        <v>521.59911031444187</v>
      </c>
      <c r="W402" s="33">
        <v>503.8309425433107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73.346000032889776</v>
      </c>
      <c r="D404" s="117">
        <f t="shared" si="218"/>
        <v>81.311389398035871</v>
      </c>
      <c r="E404" s="117">
        <f t="shared" si="218"/>
        <v>96.612018650129272</v>
      </c>
      <c r="F404" s="117">
        <f t="shared" si="218"/>
        <v>100.80052240963602</v>
      </c>
      <c r="G404" s="117">
        <f t="shared" si="218"/>
        <v>67.964960875270137</v>
      </c>
      <c r="H404" s="117">
        <f t="shared" si="218"/>
        <v>61.295665442458798</v>
      </c>
      <c r="I404" s="117">
        <f t="shared" si="218"/>
        <v>54.918208273209686</v>
      </c>
      <c r="J404" s="117">
        <f t="shared" si="218"/>
        <v>111.36668157104194</v>
      </c>
      <c r="K404" s="117">
        <f t="shared" si="218"/>
        <v>84.24905661550207</v>
      </c>
      <c r="L404" s="117">
        <f t="shared" si="218"/>
        <v>0</v>
      </c>
      <c r="M404" s="117">
        <f t="shared" si="218"/>
        <v>69.442266707474758</v>
      </c>
      <c r="N404" s="117">
        <f t="shared" si="218"/>
        <v>61.763861259810525</v>
      </c>
      <c r="O404" s="117">
        <f t="shared" si="218"/>
        <v>53.417691960882209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59.83897260970798</v>
      </c>
      <c r="S404" s="117">
        <f t="shared" si="219"/>
        <v>49.271898112677306</v>
      </c>
      <c r="T404" s="117">
        <f t="shared" si="219"/>
        <v>57.227168078309504</v>
      </c>
      <c r="U404" s="117">
        <f t="shared" si="219"/>
        <v>56.934901033083136</v>
      </c>
      <c r="V404" s="117">
        <f t="shared" si="219"/>
        <v>58.827306514419966</v>
      </c>
      <c r="W404" s="117">
        <f t="shared" ref="W404" si="220">W405+W408+W410+W419</f>
        <v>50.677151331624991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73.346000032889776</v>
      </c>
      <c r="D419" s="122">
        <v>81.311389398035871</v>
      </c>
      <c r="E419" s="122">
        <v>96.612018650129272</v>
      </c>
      <c r="F419" s="122">
        <v>100.80052240963602</v>
      </c>
      <c r="G419" s="122">
        <v>67.964960875270137</v>
      </c>
      <c r="H419" s="122">
        <v>61.295665442458798</v>
      </c>
      <c r="I419" s="122">
        <v>54.918208273209686</v>
      </c>
      <c r="J419" s="122">
        <v>111.36668157104194</v>
      </c>
      <c r="K419" s="122">
        <v>84.24905661550207</v>
      </c>
      <c r="L419" s="122">
        <v>0</v>
      </c>
      <c r="M419" s="122">
        <v>69.442266707474758</v>
      </c>
      <c r="N419" s="122">
        <v>61.763861259810525</v>
      </c>
      <c r="O419" s="122">
        <v>53.417691960882209</v>
      </c>
      <c r="P419" s="122">
        <v>0</v>
      </c>
      <c r="Q419" s="122">
        <v>0</v>
      </c>
      <c r="R419" s="122">
        <v>59.83897260970798</v>
      </c>
      <c r="S419" s="122">
        <v>49.271898112677306</v>
      </c>
      <c r="T419" s="122">
        <v>57.227168078309504</v>
      </c>
      <c r="U419" s="122">
        <v>56.934901033083136</v>
      </c>
      <c r="V419" s="122">
        <v>58.827306514419966</v>
      </c>
      <c r="W419" s="122">
        <v>50.677151331624991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226.7058182834775</v>
      </c>
      <c r="D420" s="98">
        <v>230.38226996110163</v>
      </c>
      <c r="E420" s="98">
        <v>225.4280435169683</v>
      </c>
      <c r="F420" s="98">
        <v>241.92125378312645</v>
      </c>
      <c r="G420" s="98">
        <v>226.54986958423379</v>
      </c>
      <c r="H420" s="98">
        <v>217.70529450252607</v>
      </c>
      <c r="I420" s="98">
        <v>198.5504452954504</v>
      </c>
      <c r="J420" s="98">
        <v>194.8916927493234</v>
      </c>
      <c r="K420" s="98">
        <v>185.34792455410457</v>
      </c>
      <c r="L420" s="98">
        <v>0</v>
      </c>
      <c r="M420" s="98">
        <v>185.17937788659935</v>
      </c>
      <c r="N420" s="98">
        <v>160.58603927550737</v>
      </c>
      <c r="O420" s="98">
        <v>160.25307588264664</v>
      </c>
      <c r="P420" s="98">
        <v>0</v>
      </c>
      <c r="Q420" s="98">
        <v>0</v>
      </c>
      <c r="R420" s="98">
        <v>164.55717467669695</v>
      </c>
      <c r="S420" s="98">
        <v>178.61063065845522</v>
      </c>
      <c r="T420" s="98">
        <v>184.39865269677506</v>
      </c>
      <c r="U420" s="98">
        <v>183.45690332882344</v>
      </c>
      <c r="V420" s="98">
        <v>187.17779345497263</v>
      </c>
      <c r="W420" s="98">
        <v>180.98982618437498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97.859175163210494</v>
      </c>
      <c r="D423" s="118">
        <f t="shared" si="225"/>
        <v>100.40559448648267</v>
      </c>
      <c r="E423" s="118">
        <f t="shared" si="225"/>
        <v>107.38161517349258</v>
      </c>
      <c r="F423" s="118">
        <f t="shared" si="225"/>
        <v>106.33984141722757</v>
      </c>
      <c r="G423" s="118">
        <f t="shared" si="225"/>
        <v>106.20659942129596</v>
      </c>
      <c r="H423" s="118">
        <f t="shared" si="225"/>
        <v>105.65699515376416</v>
      </c>
      <c r="I423" s="118">
        <f t="shared" si="225"/>
        <v>102.8910429596546</v>
      </c>
      <c r="J423" s="118">
        <f t="shared" si="225"/>
        <v>106.48876165319335</v>
      </c>
      <c r="K423" s="118">
        <f t="shared" si="225"/>
        <v>114.06548023858393</v>
      </c>
      <c r="L423" s="118">
        <f t="shared" si="225"/>
        <v>0</v>
      </c>
      <c r="M423" s="118">
        <f t="shared" si="225"/>
        <v>89.778982217254665</v>
      </c>
      <c r="N423" s="118">
        <f t="shared" si="225"/>
        <v>107.69981972959384</v>
      </c>
      <c r="O423" s="118">
        <f t="shared" si="225"/>
        <v>108.64237069062401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80.431341039053834</v>
      </c>
      <c r="S423" s="118">
        <f t="shared" si="226"/>
        <v>77.086086023134655</v>
      </c>
      <c r="T423" s="118">
        <f t="shared" si="226"/>
        <v>81.200347673066929</v>
      </c>
      <c r="U423" s="118">
        <f t="shared" si="226"/>
        <v>74.781117150162572</v>
      </c>
      <c r="V423" s="118">
        <f t="shared" si="226"/>
        <v>65.475408349949745</v>
      </c>
      <c r="W423" s="118">
        <f t="shared" ref="W423" si="227">W424+W427+W429+W438</f>
        <v>57.16286645191461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68.932368162279047</v>
      </c>
      <c r="D424" s="123">
        <f t="shared" si="228"/>
        <v>70.763150134796618</v>
      </c>
      <c r="E424" s="123">
        <f t="shared" si="228"/>
        <v>75.551614839982065</v>
      </c>
      <c r="F424" s="123">
        <f t="shared" si="228"/>
        <v>76.089384592423869</v>
      </c>
      <c r="G424" s="123">
        <f t="shared" si="228"/>
        <v>79.138291827485546</v>
      </c>
      <c r="H424" s="123">
        <f t="shared" si="228"/>
        <v>77.936981834521276</v>
      </c>
      <c r="I424" s="123">
        <f t="shared" si="228"/>
        <v>77.862783292843844</v>
      </c>
      <c r="J424" s="123">
        <f t="shared" si="228"/>
        <v>82.018494724674483</v>
      </c>
      <c r="K424" s="123">
        <f t="shared" si="228"/>
        <v>89.352485147717346</v>
      </c>
      <c r="L424" s="123">
        <f t="shared" si="228"/>
        <v>0</v>
      </c>
      <c r="M424" s="123">
        <f t="shared" si="228"/>
        <v>66.332188213522912</v>
      </c>
      <c r="N424" s="123">
        <f t="shared" si="228"/>
        <v>84.183908040535798</v>
      </c>
      <c r="O424" s="123">
        <f t="shared" si="228"/>
        <v>85.791009857186737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61.707564526366959</v>
      </c>
      <c r="S424" s="123">
        <f t="shared" si="229"/>
        <v>57.641593906883642</v>
      </c>
      <c r="T424" s="123">
        <f t="shared" si="229"/>
        <v>60.888917560147185</v>
      </c>
      <c r="U424" s="123">
        <f t="shared" si="229"/>
        <v>55.587786251235883</v>
      </c>
      <c r="V424" s="123">
        <f t="shared" si="229"/>
        <v>47.586269978726811</v>
      </c>
      <c r="W424" s="123">
        <f t="shared" ref="W424" si="230">SUM(W425:W426)</f>
        <v>41.364451775236155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68.668494463786928</v>
      </c>
      <c r="D425" s="99">
        <v>70.493790712527954</v>
      </c>
      <c r="E425" s="99">
        <v>75.290143000508309</v>
      </c>
      <c r="F425" s="99">
        <v>75.809089913460156</v>
      </c>
      <c r="G425" s="99">
        <v>78.848960570226751</v>
      </c>
      <c r="H425" s="99">
        <v>77.658936532854227</v>
      </c>
      <c r="I425" s="99">
        <v>77.590632230644957</v>
      </c>
      <c r="J425" s="99">
        <v>81.742941223011641</v>
      </c>
      <c r="K425" s="99">
        <v>89.054501157860855</v>
      </c>
      <c r="L425" s="99">
        <v>0</v>
      </c>
      <c r="M425" s="99">
        <v>66.103486436638988</v>
      </c>
      <c r="N425" s="99">
        <v>83.909762197948069</v>
      </c>
      <c r="O425" s="99">
        <v>85.491956576263703</v>
      </c>
      <c r="P425" s="99">
        <v>0</v>
      </c>
      <c r="Q425" s="99">
        <v>0</v>
      </c>
      <c r="R425" s="99">
        <v>61.505501474790321</v>
      </c>
      <c r="S425" s="99">
        <v>57.453617712056747</v>
      </c>
      <c r="T425" s="99">
        <v>60.691765730434739</v>
      </c>
      <c r="U425" s="99">
        <v>55.406096146159051</v>
      </c>
      <c r="V425" s="99">
        <v>47.43104402833783</v>
      </c>
      <c r="W425" s="99">
        <v>41.233729018823546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0.26387369849212011</v>
      </c>
      <c r="D426" s="99">
        <v>0.26935942226867104</v>
      </c>
      <c r="E426" s="99">
        <v>0.26147183947376107</v>
      </c>
      <c r="F426" s="99">
        <v>0.2802946789637174</v>
      </c>
      <c r="G426" s="99">
        <v>0.28933125725879771</v>
      </c>
      <c r="H426" s="99">
        <v>0.27804530166704661</v>
      </c>
      <c r="I426" s="99">
        <v>0.27215106219888729</v>
      </c>
      <c r="J426" s="99">
        <v>0.27555350166284193</v>
      </c>
      <c r="K426" s="99">
        <v>0.29798398985649288</v>
      </c>
      <c r="L426" s="99">
        <v>0</v>
      </c>
      <c r="M426" s="99">
        <v>0.22870177688392507</v>
      </c>
      <c r="N426" s="99">
        <v>0.27414584258772945</v>
      </c>
      <c r="O426" s="99">
        <v>0.29905328092303124</v>
      </c>
      <c r="P426" s="99">
        <v>0</v>
      </c>
      <c r="Q426" s="99">
        <v>0</v>
      </c>
      <c r="R426" s="99">
        <v>0.20206305157663484</v>
      </c>
      <c r="S426" s="99">
        <v>0.18797619482689187</v>
      </c>
      <c r="T426" s="99">
        <v>0.19715182971244474</v>
      </c>
      <c r="U426" s="99">
        <v>0.18169010507683206</v>
      </c>
      <c r="V426" s="99">
        <v>0.15522595038898088</v>
      </c>
      <c r="W426" s="99">
        <v>0.13072275641260844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0.9499334218054768</v>
      </c>
      <c r="D427" s="123">
        <f t="shared" si="231"/>
        <v>1.7760973307919241</v>
      </c>
      <c r="E427" s="123">
        <f t="shared" si="231"/>
        <v>5.1437046240585396</v>
      </c>
      <c r="F427" s="123">
        <f t="shared" si="231"/>
        <v>1.0760799807211678</v>
      </c>
      <c r="G427" s="123">
        <f t="shared" si="231"/>
        <v>0.9735539751732234</v>
      </c>
      <c r="H427" s="123">
        <f t="shared" si="231"/>
        <v>1.3479181925836374</v>
      </c>
      <c r="I427" s="123">
        <f t="shared" si="231"/>
        <v>1.4570253797370663</v>
      </c>
      <c r="J427" s="123">
        <f t="shared" si="231"/>
        <v>1.9035882345275748</v>
      </c>
      <c r="K427" s="123">
        <f t="shared" si="231"/>
        <v>1.526810191430733</v>
      </c>
      <c r="L427" s="123">
        <f t="shared" si="231"/>
        <v>0</v>
      </c>
      <c r="M427" s="123">
        <f t="shared" si="231"/>
        <v>0.55967603453713621</v>
      </c>
      <c r="N427" s="123">
        <f t="shared" si="231"/>
        <v>1.6266336492518534</v>
      </c>
      <c r="O427" s="123">
        <f t="shared" si="231"/>
        <v>0.99408005949293765</v>
      </c>
      <c r="P427" s="123">
        <f t="shared" si="231"/>
        <v>0</v>
      </c>
      <c r="Q427" s="123">
        <f t="shared" si="231"/>
        <v>0</v>
      </c>
      <c r="R427" s="123">
        <f t="shared" si="231"/>
        <v>0.7419912905063919</v>
      </c>
      <c r="S427" s="123">
        <f t="shared" si="231"/>
        <v>1.0268821419227023</v>
      </c>
      <c r="T427" s="123">
        <f t="shared" si="231"/>
        <v>1.3884051986652868</v>
      </c>
      <c r="U427" s="123">
        <f t="shared" si="231"/>
        <v>1.0673569386132282</v>
      </c>
      <c r="V427" s="123">
        <f t="shared" si="231"/>
        <v>0.70070119533478592</v>
      </c>
      <c r="W427" s="123">
        <f t="shared" si="231"/>
        <v>0.22817472501803193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0.9499334218054768</v>
      </c>
      <c r="D428" s="99">
        <f>RES_hhdet_in_fecs!D110</f>
        <v>1.7760973307919241</v>
      </c>
      <c r="E428" s="99">
        <f>RES_hhdet_in_fecs!E110</f>
        <v>5.1437046240585396</v>
      </c>
      <c r="F428" s="99">
        <f>RES_hhdet_in_fecs!F110</f>
        <v>1.0760799807211678</v>
      </c>
      <c r="G428" s="99">
        <f>RES_hhdet_in_fecs!G110</f>
        <v>0.9735539751732234</v>
      </c>
      <c r="H428" s="99">
        <f>RES_hhdet_in_fecs!H110</f>
        <v>1.3479181925836374</v>
      </c>
      <c r="I428" s="99">
        <f>RES_hhdet_in_fecs!I110</f>
        <v>1.4570253797370663</v>
      </c>
      <c r="J428" s="99">
        <f>RES_hhdet_in_fecs!J110</f>
        <v>1.9035882345275748</v>
      </c>
      <c r="K428" s="99">
        <f>RES_hhdet_in_fecs!K110</f>
        <v>1.526810191430733</v>
      </c>
      <c r="L428" s="99">
        <f>RES_hhdet_in_fecs!L110</f>
        <v>0</v>
      </c>
      <c r="M428" s="99">
        <f>RES_hhdet_in_fecs!M110</f>
        <v>0.55967603453713621</v>
      </c>
      <c r="N428" s="99">
        <f>RES_hhdet_in_fecs!N110</f>
        <v>1.6266336492518534</v>
      </c>
      <c r="O428" s="99">
        <f>RES_hhdet_in_fecs!O110</f>
        <v>0.99408005949293765</v>
      </c>
      <c r="P428" s="99">
        <f>RES_hhdet_in_fecs!P110</f>
        <v>0</v>
      </c>
      <c r="Q428" s="99">
        <f>RES_hhdet_in_fecs!Q110</f>
        <v>0</v>
      </c>
      <c r="R428" s="99">
        <f>RES_hhdet_in_fecs!R110</f>
        <v>0.7419912905063919</v>
      </c>
      <c r="S428" s="99">
        <f>RES_hhdet_in_fecs!S110</f>
        <v>1.0268821419227023</v>
      </c>
      <c r="T428" s="99">
        <f>RES_hhdet_in_fecs!T110</f>
        <v>1.3884051986652868</v>
      </c>
      <c r="U428" s="99">
        <f>RES_hhdet_in_fecs!U110</f>
        <v>1.0673569386132282</v>
      </c>
      <c r="V428" s="99">
        <f>RES_hhdet_in_fecs!V110</f>
        <v>0.70070119533478592</v>
      </c>
      <c r="W428" s="99">
        <f>RES_hhdet_in_fecs!W110</f>
        <v>0.22817472501803193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18.566160185144923</v>
      </c>
      <c r="D429" s="123">
        <v>18.305417167285277</v>
      </c>
      <c r="E429" s="123">
        <v>17.597398150605073</v>
      </c>
      <c r="F429" s="123">
        <v>18.927788691289312</v>
      </c>
      <c r="G429" s="123">
        <v>17.580522116113301</v>
      </c>
      <c r="H429" s="123">
        <v>17.572813035789732</v>
      </c>
      <c r="I429" s="123">
        <v>15.503546327128857</v>
      </c>
      <c r="J429" s="123">
        <v>14.563278214140052</v>
      </c>
      <c r="K429" s="123">
        <v>15.675253807107637</v>
      </c>
      <c r="L429" s="123">
        <v>0</v>
      </c>
      <c r="M429" s="123">
        <v>15.957772430364043</v>
      </c>
      <c r="N429" s="123">
        <v>15.875501924953504</v>
      </c>
      <c r="O429" s="123">
        <v>15.539851196213556</v>
      </c>
      <c r="P429" s="123">
        <v>0</v>
      </c>
      <c r="Q429" s="123">
        <v>0</v>
      </c>
      <c r="R429" s="123">
        <v>12.266764145256058</v>
      </c>
      <c r="S429" s="123">
        <v>12.194651551732887</v>
      </c>
      <c r="T429" s="123">
        <v>12.734059626321095</v>
      </c>
      <c r="U429" s="123">
        <v>12.10466972969205</v>
      </c>
      <c r="V429" s="123">
        <v>11.098687516711037</v>
      </c>
      <c r="W429" s="123">
        <v>9.8794391026953967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16.545885166131736</v>
      </c>
      <c r="D430" s="99">
        <v>16.879337480955947</v>
      </c>
      <c r="E430" s="99">
        <v>15.131322229680006</v>
      </c>
      <c r="F430" s="99">
        <v>15.53040053716003</v>
      </c>
      <c r="G430" s="99">
        <v>14.260087421032555</v>
      </c>
      <c r="H430" s="99">
        <v>15.006958034964791</v>
      </c>
      <c r="I430" s="99">
        <v>14.912557164240724</v>
      </c>
      <c r="J430" s="99">
        <v>14.563278214140052</v>
      </c>
      <c r="K430" s="99">
        <v>15.675253807107637</v>
      </c>
      <c r="L430" s="99">
        <v>0</v>
      </c>
      <c r="M430" s="99">
        <v>13.850929930764854</v>
      </c>
      <c r="N430" s="99">
        <v>15.912131721583966</v>
      </c>
      <c r="O430" s="99">
        <v>16.012122438876979</v>
      </c>
      <c r="P430" s="99">
        <v>0</v>
      </c>
      <c r="Q430" s="99">
        <v>0</v>
      </c>
      <c r="R430" s="99">
        <v>12.205548508121367</v>
      </c>
      <c r="S430" s="99">
        <v>11.928237527368092</v>
      </c>
      <c r="T430" s="99">
        <v>12.71970510415079</v>
      </c>
      <c r="U430" s="99">
        <v>12.040380330634688</v>
      </c>
      <c r="V430" s="99">
        <v>10.924093775019472</v>
      </c>
      <c r="W430" s="99">
        <v>9.9345943349908392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10.551822303007395</v>
      </c>
      <c r="S431" s="99">
        <v>0</v>
      </c>
      <c r="T431" s="99">
        <v>0</v>
      </c>
      <c r="U431" s="99">
        <v>0</v>
      </c>
      <c r="V431" s="99">
        <v>0</v>
      </c>
      <c r="W431" s="99">
        <v>8.6076251501546235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1.8766730563704603</v>
      </c>
      <c r="S432" s="102">
        <v>0</v>
      </c>
      <c r="T432" s="102">
        <v>0</v>
      </c>
      <c r="U432" s="102">
        <v>0</v>
      </c>
      <c r="V432" s="102">
        <v>0</v>
      </c>
      <c r="W432" s="102">
        <v>0.16940836114862656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8.6751492466369342</v>
      </c>
      <c r="S433" s="105">
        <v>0</v>
      </c>
      <c r="T433" s="105">
        <v>0</v>
      </c>
      <c r="U433" s="105">
        <v>0</v>
      </c>
      <c r="V433" s="105">
        <v>0</v>
      </c>
      <c r="W433" s="105">
        <v>8.4382167890059971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19.063383852179747</v>
      </c>
      <c r="D434" s="102">
        <v>19.909756814405782</v>
      </c>
      <c r="E434" s="102">
        <v>18.583828518975093</v>
      </c>
      <c r="F434" s="102">
        <v>19.44786972474029</v>
      </c>
      <c r="G434" s="102">
        <v>18.516351850813717</v>
      </c>
      <c r="H434" s="102">
        <v>18.287961362848506</v>
      </c>
      <c r="I434" s="102">
        <v>17.332410690347068</v>
      </c>
      <c r="J434" s="102">
        <v>0</v>
      </c>
      <c r="K434" s="102">
        <v>0</v>
      </c>
      <c r="L434" s="102">
        <v>0</v>
      </c>
      <c r="M434" s="102">
        <v>18.126215012848835</v>
      </c>
      <c r="N434" s="102">
        <v>16.851337420778805</v>
      </c>
      <c r="O434" s="102">
        <v>15.878828457260365</v>
      </c>
      <c r="P434" s="102">
        <v>0</v>
      </c>
      <c r="Q434" s="102">
        <v>0</v>
      </c>
      <c r="R434" s="102">
        <v>14.29589383554214</v>
      </c>
      <c r="S434" s="102">
        <v>14.011945578079162</v>
      </c>
      <c r="T434" s="102">
        <v>13.545162295942946</v>
      </c>
      <c r="U434" s="102">
        <v>13.278062786387185</v>
      </c>
      <c r="V434" s="102">
        <v>12.542625860480147</v>
      </c>
      <c r="W434" s="102">
        <v>10.89907368980805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13.486523260211747</v>
      </c>
      <c r="D435" s="105">
        <v>0</v>
      </c>
      <c r="E435" s="105">
        <v>0</v>
      </c>
      <c r="F435" s="105">
        <v>14.071326056994366</v>
      </c>
      <c r="G435" s="105">
        <v>13.245165236102398</v>
      </c>
      <c r="H435" s="105">
        <v>13.120088958754248</v>
      </c>
      <c r="I435" s="105">
        <v>12.471973680342122</v>
      </c>
      <c r="J435" s="105">
        <v>0</v>
      </c>
      <c r="K435" s="105">
        <v>0</v>
      </c>
      <c r="L435" s="105">
        <v>0</v>
      </c>
      <c r="M435" s="105">
        <v>13.358129267680022</v>
      </c>
      <c r="N435" s="105">
        <v>12.267771257255003</v>
      </c>
      <c r="O435" s="105">
        <v>11.689291957092601</v>
      </c>
      <c r="P435" s="105">
        <v>0</v>
      </c>
      <c r="Q435" s="105">
        <v>0</v>
      </c>
      <c r="R435" s="105">
        <v>11.025328075357017</v>
      </c>
      <c r="S435" s="105">
        <v>10.97298920783062</v>
      </c>
      <c r="T435" s="105">
        <v>10.659614671713125</v>
      </c>
      <c r="U435" s="105">
        <v>10.599040428601688</v>
      </c>
      <c r="V435" s="105">
        <v>10.05426983518282</v>
      </c>
      <c r="W435" s="105">
        <v>8.9182033576237529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2.980111252739357</v>
      </c>
      <c r="D436" s="99">
        <v>0</v>
      </c>
      <c r="E436" s="99">
        <v>0</v>
      </c>
      <c r="F436" s="99">
        <v>3.7509722700268529</v>
      </c>
      <c r="G436" s="99">
        <v>3.0457507182311443</v>
      </c>
      <c r="H436" s="99">
        <v>3.0556667239503303</v>
      </c>
      <c r="I436" s="99">
        <v>2.9168833214132932</v>
      </c>
      <c r="J436" s="99">
        <v>0</v>
      </c>
      <c r="K436" s="99">
        <v>0</v>
      </c>
      <c r="L436" s="99">
        <v>0</v>
      </c>
      <c r="M436" s="99">
        <v>3.5345792554087514</v>
      </c>
      <c r="N436" s="99">
        <v>2.5312764531950895</v>
      </c>
      <c r="O436" s="99">
        <v>2.3469859913540692</v>
      </c>
      <c r="P436" s="99">
        <v>0</v>
      </c>
      <c r="Q436" s="99">
        <v>0</v>
      </c>
      <c r="R436" s="99">
        <v>2.220444777083967</v>
      </c>
      <c r="S436" s="99">
        <v>2.3353644728002263</v>
      </c>
      <c r="T436" s="99">
        <v>2.0386620839043896</v>
      </c>
      <c r="U436" s="99">
        <v>2.278745317212636</v>
      </c>
      <c r="V436" s="99">
        <v>1.9896386378182003</v>
      </c>
      <c r="W436" s="99">
        <v>2.1611280864254434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10.506412007472388</v>
      </c>
      <c r="D437" s="99">
        <v>0</v>
      </c>
      <c r="E437" s="99">
        <v>0</v>
      </c>
      <c r="F437" s="99">
        <v>10.320353786967512</v>
      </c>
      <c r="G437" s="99">
        <v>10.199414517871256</v>
      </c>
      <c r="H437" s="99">
        <v>10.064422234803919</v>
      </c>
      <c r="I437" s="99">
        <v>9.5550903589288279</v>
      </c>
      <c r="J437" s="99">
        <v>0</v>
      </c>
      <c r="K437" s="99">
        <v>0</v>
      </c>
      <c r="L437" s="99">
        <v>0</v>
      </c>
      <c r="M437" s="99">
        <v>9.8235500122712711</v>
      </c>
      <c r="N437" s="99">
        <v>9.7364948040599124</v>
      </c>
      <c r="O437" s="99">
        <v>9.3423059657385323</v>
      </c>
      <c r="P437" s="99">
        <v>0</v>
      </c>
      <c r="Q437" s="99">
        <v>0</v>
      </c>
      <c r="R437" s="99">
        <v>8.8048832982730492</v>
      </c>
      <c r="S437" s="99">
        <v>8.6376247350303927</v>
      </c>
      <c r="T437" s="99">
        <v>8.6209525878087359</v>
      </c>
      <c r="U437" s="99">
        <v>8.3202951113890524</v>
      </c>
      <c r="V437" s="99">
        <v>8.064631197364621</v>
      </c>
      <c r="W437" s="99">
        <v>6.7570752711983104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9.4107133939810428</v>
      </c>
      <c r="D438" s="123">
        <v>9.5609298536088545</v>
      </c>
      <c r="E438" s="123">
        <v>9.088897558846897</v>
      </c>
      <c r="F438" s="123">
        <v>10.246588152793242</v>
      </c>
      <c r="G438" s="123">
        <v>8.5142315025239004</v>
      </c>
      <c r="H438" s="123">
        <v>8.7992820908695162</v>
      </c>
      <c r="I438" s="123">
        <v>8.0676879599448288</v>
      </c>
      <c r="J438" s="123">
        <v>8.0034004798512406</v>
      </c>
      <c r="K438" s="123">
        <v>7.5109310923282209</v>
      </c>
      <c r="L438" s="123">
        <v>0</v>
      </c>
      <c r="M438" s="123">
        <v>6.9293455388305762</v>
      </c>
      <c r="N438" s="123">
        <v>6.0137761148526909</v>
      </c>
      <c r="O438" s="123">
        <v>6.3174295777307616</v>
      </c>
      <c r="P438" s="123">
        <v>0</v>
      </c>
      <c r="Q438" s="123">
        <v>0</v>
      </c>
      <c r="R438" s="123">
        <v>5.7150210769244278</v>
      </c>
      <c r="S438" s="123">
        <v>6.2229584225954309</v>
      </c>
      <c r="T438" s="123">
        <v>6.1889652879333621</v>
      </c>
      <c r="U438" s="123">
        <v>6.0213042306214062</v>
      </c>
      <c r="V438" s="123">
        <v>6.0897496591771079</v>
      </c>
      <c r="W438" s="123">
        <v>5.6908008489650221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10.689019990190918</v>
      </c>
      <c r="D439" s="99">
        <v>10.835941773530191</v>
      </c>
      <c r="E439" s="99">
        <v>10.510442103139802</v>
      </c>
      <c r="F439" s="99">
        <v>11.225854238481569</v>
      </c>
      <c r="G439" s="99">
        <v>10.442169585459832</v>
      </c>
      <c r="H439" s="99">
        <v>10.011998412379345</v>
      </c>
      <c r="I439" s="99">
        <v>9.1021172134873147</v>
      </c>
      <c r="J439" s="99">
        <v>8.8748908431165141</v>
      </c>
      <c r="K439" s="99">
        <v>8.3387738352635381</v>
      </c>
      <c r="L439" s="99">
        <v>0</v>
      </c>
      <c r="M439" s="99">
        <v>8.1728094989386459</v>
      </c>
      <c r="N439" s="99">
        <v>7.0377832105283522</v>
      </c>
      <c r="O439" s="99">
        <v>6.9523327576401188</v>
      </c>
      <c r="P439" s="99">
        <v>0</v>
      </c>
      <c r="Q439" s="99">
        <v>0</v>
      </c>
      <c r="R439" s="99">
        <v>6.9064098477944809</v>
      </c>
      <c r="S439" s="99">
        <v>7.4105478519044743</v>
      </c>
      <c r="T439" s="99">
        <v>7.56821063284145</v>
      </c>
      <c r="U439" s="99">
        <v>7.4481003130273322</v>
      </c>
      <c r="V439" s="99">
        <v>7.524413465345881</v>
      </c>
      <c r="W439" s="99">
        <v>7.1640315860797488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8.7993493697067535</v>
      </c>
      <c r="D440" s="110">
        <v>8.8654688063790363</v>
      </c>
      <c r="E440" s="110">
        <v>8.0227391506272188</v>
      </c>
      <c r="F440" s="110">
        <v>9.547112377301584</v>
      </c>
      <c r="G440" s="110">
        <v>7.6879723241227929</v>
      </c>
      <c r="H440" s="110">
        <v>8.3240283973048523</v>
      </c>
      <c r="I440" s="110">
        <v>7.6721708924138756</v>
      </c>
      <c r="J440" s="110">
        <v>6.8414133288308738</v>
      </c>
      <c r="K440" s="110">
        <v>6.8210621398821205</v>
      </c>
      <c r="L440" s="110">
        <v>0</v>
      </c>
      <c r="M440" s="110">
        <v>6.1832671627657332</v>
      </c>
      <c r="N440" s="110">
        <v>5.3737716800554027</v>
      </c>
      <c r="O440" s="110">
        <v>5.9999779877760853</v>
      </c>
      <c r="P440" s="110">
        <v>0</v>
      </c>
      <c r="Q440" s="110">
        <v>0</v>
      </c>
      <c r="R440" s="110">
        <v>5.0342274935701132</v>
      </c>
      <c r="S440" s="110">
        <v>5.7705434019062736</v>
      </c>
      <c r="T440" s="110">
        <v>5.5683048827247221</v>
      </c>
      <c r="U440" s="110">
        <v>5.3792459935387384</v>
      </c>
      <c r="V440" s="110">
        <v>5.4321954146830889</v>
      </c>
      <c r="W440" s="110">
        <v>5.1178777845315171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74.252515951081563</v>
      </c>
      <c r="D442" s="118">
        <f t="shared" si="232"/>
        <v>78.626993907726828</v>
      </c>
      <c r="E442" s="118">
        <f t="shared" si="232"/>
        <v>89.706071834890466</v>
      </c>
      <c r="F442" s="118">
        <f t="shared" si="232"/>
        <v>82.163175767408092</v>
      </c>
      <c r="G442" s="118">
        <f t="shared" si="232"/>
        <v>83.031674000303155</v>
      </c>
      <c r="H442" s="118">
        <f t="shared" si="232"/>
        <v>83.814869665883336</v>
      </c>
      <c r="I442" s="118">
        <f t="shared" si="232"/>
        <v>83.665322418235689</v>
      </c>
      <c r="J442" s="118">
        <f t="shared" si="232"/>
        <v>88.218469872487944</v>
      </c>
      <c r="K442" s="118">
        <f t="shared" si="232"/>
        <v>94.389001572937474</v>
      </c>
      <c r="L442" s="118">
        <f t="shared" si="232"/>
        <v>0</v>
      </c>
      <c r="M442" s="118">
        <f t="shared" si="232"/>
        <v>72.692151303567812</v>
      </c>
      <c r="N442" s="118">
        <f t="shared" si="232"/>
        <v>91.086607131505019</v>
      </c>
      <c r="O442" s="118">
        <f t="shared" si="232"/>
        <v>91.274482747834327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69.144378334164173</v>
      </c>
      <c r="S442" s="118">
        <f t="shared" si="233"/>
        <v>67.584366349127095</v>
      </c>
      <c r="T442" s="118">
        <f t="shared" si="233"/>
        <v>72.453468768092932</v>
      </c>
      <c r="U442" s="118">
        <f t="shared" si="233"/>
        <v>66.386111919819029</v>
      </c>
      <c r="V442" s="118">
        <f t="shared" si="233"/>
        <v>57.653463363162757</v>
      </c>
      <c r="W442" s="118">
        <f t="shared" ref="W442" si="234">W443+W446+W448+W457</f>
        <v>49.402640043913621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52.813096378069758</v>
      </c>
      <c r="D443" s="123">
        <f t="shared" si="235"/>
        <v>54.57797150703847</v>
      </c>
      <c r="E443" s="123">
        <f t="shared" si="235"/>
        <v>58.652498600239866</v>
      </c>
      <c r="F443" s="123">
        <f t="shared" si="235"/>
        <v>59.463758146860926</v>
      </c>
      <c r="G443" s="123">
        <f t="shared" si="235"/>
        <v>62.251657309013709</v>
      </c>
      <c r="H443" s="123">
        <f t="shared" si="235"/>
        <v>61.704799074922434</v>
      </c>
      <c r="I443" s="123">
        <f t="shared" si="235"/>
        <v>62.044178893018035</v>
      </c>
      <c r="J443" s="123">
        <f t="shared" si="235"/>
        <v>65.774134468915136</v>
      </c>
      <c r="K443" s="123">
        <f t="shared" si="235"/>
        <v>72.113732593696042</v>
      </c>
      <c r="L443" s="123">
        <f t="shared" si="235"/>
        <v>0</v>
      </c>
      <c r="M443" s="123">
        <f t="shared" si="235"/>
        <v>54.220916144443272</v>
      </c>
      <c r="N443" s="123">
        <f t="shared" si="235"/>
        <v>69.253405860262703</v>
      </c>
      <c r="O443" s="123">
        <f t="shared" si="235"/>
        <v>71.034859639737775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51.980216853258817</v>
      </c>
      <c r="S443" s="123">
        <f t="shared" si="236"/>
        <v>48.781293890901274</v>
      </c>
      <c r="T443" s="123">
        <f t="shared" si="236"/>
        <v>51.751875234384578</v>
      </c>
      <c r="U443" s="123">
        <f t="shared" si="236"/>
        <v>47.438643988842344</v>
      </c>
      <c r="V443" s="123">
        <f t="shared" si="236"/>
        <v>40.768372733591107</v>
      </c>
      <c r="W443" s="123">
        <f t="shared" ref="W443" si="237">SUM(W444:W445)</f>
        <v>35.566023102986364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52.549222679577639</v>
      </c>
      <c r="D444" s="99">
        <v>54.308612084769798</v>
      </c>
      <c r="E444" s="99">
        <v>58.391026760766103</v>
      </c>
      <c r="F444" s="99">
        <v>59.183463467897205</v>
      </c>
      <c r="G444" s="99">
        <v>61.962326051754914</v>
      </c>
      <c r="H444" s="99">
        <v>61.426753773255385</v>
      </c>
      <c r="I444" s="99">
        <v>61.772027830819148</v>
      </c>
      <c r="J444" s="99">
        <v>65.498580967252295</v>
      </c>
      <c r="K444" s="99">
        <v>71.815748603839552</v>
      </c>
      <c r="L444" s="99">
        <v>0</v>
      </c>
      <c r="M444" s="99">
        <v>53.992214367559349</v>
      </c>
      <c r="N444" s="99">
        <v>68.979260017674974</v>
      </c>
      <c r="O444" s="99">
        <v>70.735806358814742</v>
      </c>
      <c r="P444" s="99">
        <v>0</v>
      </c>
      <c r="Q444" s="99">
        <v>0</v>
      </c>
      <c r="R444" s="99">
        <v>51.77815380168218</v>
      </c>
      <c r="S444" s="99">
        <v>48.593317696074379</v>
      </c>
      <c r="T444" s="99">
        <v>51.554723404672131</v>
      </c>
      <c r="U444" s="99">
        <v>47.256953883765512</v>
      </c>
      <c r="V444" s="99">
        <v>40.613146783202126</v>
      </c>
      <c r="W444" s="99">
        <v>35.435300346573754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0.26387369849212011</v>
      </c>
      <c r="D445" s="99">
        <v>0.26935942226867104</v>
      </c>
      <c r="E445" s="99">
        <v>0.26147183947376107</v>
      </c>
      <c r="F445" s="99">
        <v>0.2802946789637174</v>
      </c>
      <c r="G445" s="99">
        <v>0.28933125725879771</v>
      </c>
      <c r="H445" s="99">
        <v>0.27804530166704661</v>
      </c>
      <c r="I445" s="99">
        <v>0.27215106219888729</v>
      </c>
      <c r="J445" s="99">
        <v>0.27555350166284193</v>
      </c>
      <c r="K445" s="99">
        <v>0.29798398985649288</v>
      </c>
      <c r="L445" s="99">
        <v>0</v>
      </c>
      <c r="M445" s="99">
        <v>0.22870177688392507</v>
      </c>
      <c r="N445" s="99">
        <v>0.27414584258772945</v>
      </c>
      <c r="O445" s="99">
        <v>0.29905328092303124</v>
      </c>
      <c r="P445" s="99">
        <v>0</v>
      </c>
      <c r="Q445" s="99">
        <v>0</v>
      </c>
      <c r="R445" s="99">
        <v>0.20206305157663484</v>
      </c>
      <c r="S445" s="99">
        <v>0.18797619482689187</v>
      </c>
      <c r="T445" s="99">
        <v>0.19715182971244474</v>
      </c>
      <c r="U445" s="99">
        <v>0.18169010507683206</v>
      </c>
      <c r="V445" s="99">
        <v>0.15522595038898088</v>
      </c>
      <c r="W445" s="99">
        <v>0.13072275641260844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2.1871385819075835</v>
      </c>
      <c r="D446" s="123">
        <f t="shared" si="238"/>
        <v>4.2249354647014439</v>
      </c>
      <c r="E446" s="123">
        <f t="shared" si="238"/>
        <v>12.632646708637546</v>
      </c>
      <c r="F446" s="123">
        <f t="shared" si="238"/>
        <v>2.7259200607824061</v>
      </c>
      <c r="G446" s="123">
        <f t="shared" si="238"/>
        <v>2.5421248033739787</v>
      </c>
      <c r="H446" s="123">
        <f t="shared" si="238"/>
        <v>3.6256516042128828</v>
      </c>
      <c r="I446" s="123">
        <f t="shared" si="238"/>
        <v>4.0348786029891075</v>
      </c>
      <c r="J446" s="123">
        <f t="shared" si="238"/>
        <v>5.4255210784781367</v>
      </c>
      <c r="K446" s="123">
        <f t="shared" si="238"/>
        <v>4.4782153192490828</v>
      </c>
      <c r="L446" s="123">
        <f t="shared" si="238"/>
        <v>0</v>
      </c>
      <c r="M446" s="123">
        <f t="shared" si="238"/>
        <v>1.7459950311014616</v>
      </c>
      <c r="N446" s="123">
        <f t="shared" si="238"/>
        <v>5.2742956751317021</v>
      </c>
      <c r="O446" s="123">
        <f t="shared" si="238"/>
        <v>3.3690515610261675</v>
      </c>
      <c r="P446" s="123">
        <f t="shared" si="238"/>
        <v>0</v>
      </c>
      <c r="Q446" s="123">
        <f t="shared" si="238"/>
        <v>0</v>
      </c>
      <c r="R446" s="123">
        <f t="shared" si="238"/>
        <v>2.7977407513247736</v>
      </c>
      <c r="S446" s="123">
        <f t="shared" si="238"/>
        <v>3.942030731126656</v>
      </c>
      <c r="T446" s="123">
        <f t="shared" si="238"/>
        <v>5.4090327491253056</v>
      </c>
      <c r="U446" s="123">
        <f t="shared" si="238"/>
        <v>4.2136849629940807</v>
      </c>
      <c r="V446" s="123">
        <f t="shared" si="238"/>
        <v>2.8033005502377644</v>
      </c>
      <c r="W446" s="123">
        <f t="shared" si="238"/>
        <v>0.92468475646410686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2.1871385819075835</v>
      </c>
      <c r="D447" s="99">
        <f>RES_hhdet_in_tess!D110</f>
        <v>4.2249354647014439</v>
      </c>
      <c r="E447" s="99">
        <f>RES_hhdet_in_tess!E110</f>
        <v>12.632646708637546</v>
      </c>
      <c r="F447" s="99">
        <f>RES_hhdet_in_tess!F110</f>
        <v>2.7259200607824061</v>
      </c>
      <c r="G447" s="99">
        <f>RES_hhdet_in_tess!G110</f>
        <v>2.5421248033739787</v>
      </c>
      <c r="H447" s="99">
        <f>RES_hhdet_in_tess!H110</f>
        <v>3.6256516042128828</v>
      </c>
      <c r="I447" s="99">
        <f>RES_hhdet_in_tess!I110</f>
        <v>4.0348786029891075</v>
      </c>
      <c r="J447" s="99">
        <f>RES_hhdet_in_tess!J110</f>
        <v>5.4255210784781367</v>
      </c>
      <c r="K447" s="99">
        <f>RES_hhdet_in_tess!K110</f>
        <v>4.4782153192490828</v>
      </c>
      <c r="L447" s="99">
        <f>RES_hhdet_in_tess!L110</f>
        <v>0</v>
      </c>
      <c r="M447" s="99">
        <f>RES_hhdet_in_tess!M110</f>
        <v>1.7459950311014616</v>
      </c>
      <c r="N447" s="99">
        <f>RES_hhdet_in_tess!N110</f>
        <v>5.2742956751317021</v>
      </c>
      <c r="O447" s="99">
        <f>RES_hhdet_in_tess!O110</f>
        <v>3.3690515610261675</v>
      </c>
      <c r="P447" s="99">
        <f>RES_hhdet_in_tess!P110</f>
        <v>0</v>
      </c>
      <c r="Q447" s="99">
        <f>RES_hhdet_in_tess!Q110</f>
        <v>0</v>
      </c>
      <c r="R447" s="99">
        <f>RES_hhdet_in_tess!R110</f>
        <v>2.7977407513247736</v>
      </c>
      <c r="S447" s="99">
        <f>RES_hhdet_in_tess!S110</f>
        <v>3.942030731126656</v>
      </c>
      <c r="T447" s="99">
        <f>RES_hhdet_in_tess!T110</f>
        <v>5.4090327491253056</v>
      </c>
      <c r="U447" s="99">
        <f>RES_hhdet_in_tess!U110</f>
        <v>4.2136849629940807</v>
      </c>
      <c r="V447" s="99">
        <f>RES_hhdet_in_tess!V110</f>
        <v>2.8033005502377644</v>
      </c>
      <c r="W447" s="99">
        <f>RES_hhdet_in_tess!W110</f>
        <v>0.92468475646410686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12.470977369653125</v>
      </c>
      <c r="D448" s="123">
        <v>12.973751722219138</v>
      </c>
      <c r="E448" s="123">
        <v>12.035403464484441</v>
      </c>
      <c r="F448" s="123">
        <v>12.703986015941355</v>
      </c>
      <c r="G448" s="123">
        <v>12.071345278666232</v>
      </c>
      <c r="H448" s="123">
        <v>12.036188088963954</v>
      </c>
      <c r="I448" s="123">
        <v>11.654661693220527</v>
      </c>
      <c r="J448" s="123">
        <v>11.541497579173551</v>
      </c>
      <c r="K448" s="123">
        <v>12.49303920328445</v>
      </c>
      <c r="L448" s="123">
        <v>0</v>
      </c>
      <c r="M448" s="123">
        <v>11.743650922738809</v>
      </c>
      <c r="N448" s="123">
        <v>12.232250455049154</v>
      </c>
      <c r="O448" s="123">
        <v>12.217241328254271</v>
      </c>
      <c r="P448" s="123">
        <v>0</v>
      </c>
      <c r="Q448" s="123">
        <v>0</v>
      </c>
      <c r="R448" s="123">
        <v>10.151113078182034</v>
      </c>
      <c r="S448" s="123">
        <v>10.07741663640442</v>
      </c>
      <c r="T448" s="123">
        <v>10.545755750369922</v>
      </c>
      <c r="U448" s="123">
        <v>10.069573368648841</v>
      </c>
      <c r="V448" s="123">
        <v>9.3273381605941612</v>
      </c>
      <c r="W448" s="123">
        <v>8.3861021784343865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12.593802983293436</v>
      </c>
      <c r="D449" s="99">
        <v>12.923206829165037</v>
      </c>
      <c r="E449" s="99">
        <v>11.652666323855517</v>
      </c>
      <c r="F449" s="99">
        <v>12.029566498211551</v>
      </c>
      <c r="G449" s="99">
        <v>11.109492586868026</v>
      </c>
      <c r="H449" s="99">
        <v>11.758593249084548</v>
      </c>
      <c r="I449" s="99">
        <v>11.751455629364163</v>
      </c>
      <c r="J449" s="99">
        <v>11.541497579173551</v>
      </c>
      <c r="K449" s="99">
        <v>12.49303920328445</v>
      </c>
      <c r="L449" s="99">
        <v>0</v>
      </c>
      <c r="M449" s="99">
        <v>11.164008379287232</v>
      </c>
      <c r="N449" s="99">
        <v>12.898545314232981</v>
      </c>
      <c r="O449" s="99">
        <v>13.053951903675243</v>
      </c>
      <c r="P449" s="99">
        <v>0</v>
      </c>
      <c r="Q449" s="99">
        <v>0</v>
      </c>
      <c r="R449" s="99">
        <v>10.104197366960353</v>
      </c>
      <c r="S449" s="99">
        <v>9.915529411479314</v>
      </c>
      <c r="T449" s="99">
        <v>10.614080402518217</v>
      </c>
      <c r="U449" s="99">
        <v>10.08357356211344</v>
      </c>
      <c r="V449" s="99">
        <v>9.1804496032925087</v>
      </c>
      <c r="W449" s="99">
        <v>8.3758795605912759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10.228727518207988</v>
      </c>
      <c r="S450" s="99">
        <v>0</v>
      </c>
      <c r="T450" s="99">
        <v>0</v>
      </c>
      <c r="U450" s="99">
        <v>0</v>
      </c>
      <c r="V450" s="99">
        <v>0</v>
      </c>
      <c r="W450" s="99">
        <v>8.5810453718038229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1.5535782715710535</v>
      </c>
      <c r="S451" s="102">
        <v>0</v>
      </c>
      <c r="T451" s="102">
        <v>0</v>
      </c>
      <c r="U451" s="102">
        <v>0</v>
      </c>
      <c r="V451" s="102">
        <v>0</v>
      </c>
      <c r="W451" s="102">
        <v>0.14282858279782537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8.6751492466369342</v>
      </c>
      <c r="S452" s="105">
        <v>0</v>
      </c>
      <c r="T452" s="105">
        <v>0</v>
      </c>
      <c r="U452" s="105">
        <v>0</v>
      </c>
      <c r="V452" s="105">
        <v>0</v>
      </c>
      <c r="W452" s="105">
        <v>8.4382167890059971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12.452213847909507</v>
      </c>
      <c r="D453" s="102">
        <v>13.030614726904993</v>
      </c>
      <c r="E453" s="102">
        <v>12.188498320736009</v>
      </c>
      <c r="F453" s="102">
        <v>12.78232796147959</v>
      </c>
      <c r="G453" s="102">
        <v>12.197610099246484</v>
      </c>
      <c r="H453" s="102">
        <v>12.075867378298645</v>
      </c>
      <c r="I453" s="102">
        <v>11.473900046677246</v>
      </c>
      <c r="J453" s="102">
        <v>0</v>
      </c>
      <c r="K453" s="102">
        <v>0</v>
      </c>
      <c r="L453" s="102">
        <v>0</v>
      </c>
      <c r="M453" s="102">
        <v>12.193633688260013</v>
      </c>
      <c r="N453" s="102">
        <v>11.454288669100846</v>
      </c>
      <c r="O453" s="102">
        <v>10.962046575564697</v>
      </c>
      <c r="P453" s="102">
        <v>0</v>
      </c>
      <c r="Q453" s="102">
        <v>0</v>
      </c>
      <c r="R453" s="102">
        <v>10.399996072855123</v>
      </c>
      <c r="S453" s="102">
        <v>10.328382611448468</v>
      </c>
      <c r="T453" s="102">
        <v>10.110734216932443</v>
      </c>
      <c r="U453" s="102">
        <v>10.027775628652336</v>
      </c>
      <c r="V453" s="102">
        <v>9.570077199953646</v>
      </c>
      <c r="W453" s="102">
        <v>8.3828800655193447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12.453022477964954</v>
      </c>
      <c r="D454" s="105">
        <v>0</v>
      </c>
      <c r="E454" s="105">
        <v>0</v>
      </c>
      <c r="F454" s="105">
        <v>12.785721891984428</v>
      </c>
      <c r="G454" s="105">
        <v>12.205796769613292</v>
      </c>
      <c r="H454" s="105">
        <v>12.082133524683691</v>
      </c>
      <c r="I454" s="105">
        <v>11.486040892910543</v>
      </c>
      <c r="J454" s="105">
        <v>0</v>
      </c>
      <c r="K454" s="105">
        <v>0</v>
      </c>
      <c r="L454" s="105">
        <v>0</v>
      </c>
      <c r="M454" s="105">
        <v>12.201286602730228</v>
      </c>
      <c r="N454" s="105">
        <v>11.457068695153142</v>
      </c>
      <c r="O454" s="105">
        <v>10.962562133797174</v>
      </c>
      <c r="P454" s="105">
        <v>0</v>
      </c>
      <c r="Q454" s="105">
        <v>0</v>
      </c>
      <c r="R454" s="105">
        <v>10.42021545080013</v>
      </c>
      <c r="S454" s="105">
        <v>10.359051476081934</v>
      </c>
      <c r="T454" s="105">
        <v>10.142704046974989</v>
      </c>
      <c r="U454" s="105">
        <v>10.041234914390834</v>
      </c>
      <c r="V454" s="105">
        <v>9.5827339914474763</v>
      </c>
      <c r="W454" s="105">
        <v>8.4192786905284258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1.9466104704925635</v>
      </c>
      <c r="D455" s="99">
        <v>0</v>
      </c>
      <c r="E455" s="99">
        <v>0</v>
      </c>
      <c r="F455" s="99">
        <v>2.4653681050169154</v>
      </c>
      <c r="G455" s="99">
        <v>2.0063822517420355</v>
      </c>
      <c r="H455" s="99">
        <v>2.0177112898797716</v>
      </c>
      <c r="I455" s="99">
        <v>1.9309505339817157</v>
      </c>
      <c r="J455" s="99">
        <v>0</v>
      </c>
      <c r="K455" s="99">
        <v>0</v>
      </c>
      <c r="L455" s="99">
        <v>0</v>
      </c>
      <c r="M455" s="99">
        <v>2.3777365904589565</v>
      </c>
      <c r="N455" s="99">
        <v>1.7205738910932276</v>
      </c>
      <c r="O455" s="99">
        <v>1.6202561680586411</v>
      </c>
      <c r="P455" s="99">
        <v>0</v>
      </c>
      <c r="Q455" s="99">
        <v>0</v>
      </c>
      <c r="R455" s="99">
        <v>1.6153321525270816</v>
      </c>
      <c r="S455" s="99">
        <v>1.7214267410515418</v>
      </c>
      <c r="T455" s="99">
        <v>1.5217514591662549</v>
      </c>
      <c r="U455" s="99">
        <v>1.7209398030017855</v>
      </c>
      <c r="V455" s="99">
        <v>1.5181027940828558</v>
      </c>
      <c r="W455" s="99">
        <v>1.6622034193301132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10.506412007472388</v>
      </c>
      <c r="D456" s="99">
        <v>0</v>
      </c>
      <c r="E456" s="99">
        <v>0</v>
      </c>
      <c r="F456" s="99">
        <v>10.320353786967512</v>
      </c>
      <c r="G456" s="99">
        <v>10.199414517871256</v>
      </c>
      <c r="H456" s="99">
        <v>10.064422234803919</v>
      </c>
      <c r="I456" s="99">
        <v>9.5550903589288279</v>
      </c>
      <c r="J456" s="99">
        <v>0</v>
      </c>
      <c r="K456" s="99">
        <v>0</v>
      </c>
      <c r="L456" s="99">
        <v>0</v>
      </c>
      <c r="M456" s="99">
        <v>9.8235500122712711</v>
      </c>
      <c r="N456" s="99">
        <v>9.7364948040599124</v>
      </c>
      <c r="O456" s="99">
        <v>9.3423059657385323</v>
      </c>
      <c r="P456" s="99">
        <v>0</v>
      </c>
      <c r="Q456" s="99">
        <v>0</v>
      </c>
      <c r="R456" s="99">
        <v>8.8048832982730492</v>
      </c>
      <c r="S456" s="99">
        <v>8.6376247350303927</v>
      </c>
      <c r="T456" s="99">
        <v>8.6209525878087359</v>
      </c>
      <c r="U456" s="99">
        <v>8.3202951113890524</v>
      </c>
      <c r="V456" s="99">
        <v>8.064631197364621</v>
      </c>
      <c r="W456" s="99">
        <v>6.7570752711983104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6.7813036214510971</v>
      </c>
      <c r="D457" s="123">
        <v>6.8503352137677718</v>
      </c>
      <c r="E457" s="123">
        <v>6.3855230615286001</v>
      </c>
      <c r="F457" s="123">
        <v>7.2695115438233939</v>
      </c>
      <c r="G457" s="123">
        <v>6.1665466092492434</v>
      </c>
      <c r="H457" s="123">
        <v>6.4482308977840743</v>
      </c>
      <c r="I457" s="123">
        <v>5.9316032290080258</v>
      </c>
      <c r="J457" s="123">
        <v>5.4773167459211125</v>
      </c>
      <c r="K457" s="123">
        <v>5.3040144567078906</v>
      </c>
      <c r="L457" s="123">
        <v>0</v>
      </c>
      <c r="M457" s="123">
        <v>4.9815892052842692</v>
      </c>
      <c r="N457" s="123">
        <v>4.3266551410614724</v>
      </c>
      <c r="O457" s="123">
        <v>4.6533302188161079</v>
      </c>
      <c r="P457" s="123">
        <v>0</v>
      </c>
      <c r="Q457" s="123">
        <v>0</v>
      </c>
      <c r="R457" s="123">
        <v>4.2153076513985459</v>
      </c>
      <c r="S457" s="123">
        <v>4.7836250906947484</v>
      </c>
      <c r="T457" s="123">
        <v>4.7468050342131205</v>
      </c>
      <c r="U457" s="123">
        <v>4.6642095993337689</v>
      </c>
      <c r="V457" s="123">
        <v>4.7544519187397229</v>
      </c>
      <c r="W457" s="123">
        <v>4.5258300060287642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6.6702182308505824</v>
      </c>
      <c r="D458" s="99">
        <v>6.7636555483750094</v>
      </c>
      <c r="E458" s="99">
        <v>6.5621605554951232</v>
      </c>
      <c r="F458" s="99">
        <v>7.0106142280234813</v>
      </c>
      <c r="G458" s="99">
        <v>6.5228400062093792</v>
      </c>
      <c r="H458" s="99">
        <v>6.2556829893479549</v>
      </c>
      <c r="I458" s="99">
        <v>5.6885649105455238</v>
      </c>
      <c r="J458" s="99">
        <v>5.5478760616996068</v>
      </c>
      <c r="K458" s="99">
        <v>5.2139324219905818</v>
      </c>
      <c r="L458" s="99">
        <v>0</v>
      </c>
      <c r="M458" s="99">
        <v>5.1118845945446525</v>
      </c>
      <c r="N458" s="99">
        <v>4.4019545027101046</v>
      </c>
      <c r="O458" s="99">
        <v>4.3485074165186353</v>
      </c>
      <c r="P458" s="99">
        <v>0</v>
      </c>
      <c r="Q458" s="99">
        <v>0</v>
      </c>
      <c r="R458" s="99">
        <v>4.3230032631263535</v>
      </c>
      <c r="S458" s="99">
        <v>4.6442126110240629</v>
      </c>
      <c r="T458" s="99">
        <v>4.7497508684686629</v>
      </c>
      <c r="U458" s="99">
        <v>4.6812308179744653</v>
      </c>
      <c r="V458" s="99">
        <v>4.7356472411700556</v>
      </c>
      <c r="W458" s="99">
        <v>4.5145218171047592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6.8344314169556926</v>
      </c>
      <c r="D459" s="110">
        <v>6.8976150312547349</v>
      </c>
      <c r="E459" s="110">
        <v>6.2530449410537088</v>
      </c>
      <c r="F459" s="110">
        <v>7.4544381979661871</v>
      </c>
      <c r="G459" s="110">
        <v>6.0138494391234723</v>
      </c>
      <c r="H459" s="110">
        <v>6.5236888619009328</v>
      </c>
      <c r="I459" s="110">
        <v>6.0245296448907464</v>
      </c>
      <c r="J459" s="110">
        <v>5.3832376582164505</v>
      </c>
      <c r="K459" s="110">
        <v>5.3790828189723134</v>
      </c>
      <c r="L459" s="110">
        <v>0</v>
      </c>
      <c r="M459" s="110">
        <v>4.9034119717280396</v>
      </c>
      <c r="N459" s="110">
        <v>4.2795930400310782</v>
      </c>
      <c r="O459" s="110">
        <v>4.8057416199648433</v>
      </c>
      <c r="P459" s="110">
        <v>0</v>
      </c>
      <c r="Q459" s="110">
        <v>0</v>
      </c>
      <c r="R459" s="110">
        <v>4.1537673018397996</v>
      </c>
      <c r="S459" s="110">
        <v>4.8367346067597712</v>
      </c>
      <c r="T459" s="110">
        <v>4.7454794087981265</v>
      </c>
      <c r="U459" s="110">
        <v>4.6565500509454543</v>
      </c>
      <c r="V459" s="110">
        <v>4.7630707292924868</v>
      </c>
      <c r="W459" s="110">
        <v>4.530227635054767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0.78556751737321961</v>
      </c>
      <c r="D461" s="118">
        <f t="shared" si="239"/>
        <v>0.86876207056768895</v>
      </c>
      <c r="E461" s="118">
        <f t="shared" si="239"/>
        <v>1.0232365834925305</v>
      </c>
      <c r="F461" s="118">
        <f t="shared" si="239"/>
        <v>1.0625271036722805</v>
      </c>
      <c r="G461" s="118">
        <f t="shared" si="239"/>
        <v>0.71161297290991665</v>
      </c>
      <c r="H461" s="118">
        <f t="shared" si="239"/>
        <v>0.64034408952744359</v>
      </c>
      <c r="I461" s="118">
        <f t="shared" si="239"/>
        <v>0.57189958086819415</v>
      </c>
      <c r="J461" s="118">
        <f t="shared" si="239"/>
        <v>1.1520115450984845</v>
      </c>
      <c r="K461" s="118">
        <f t="shared" si="239"/>
        <v>0.8610163020083933</v>
      </c>
      <c r="L461" s="118">
        <f t="shared" si="239"/>
        <v>0</v>
      </c>
      <c r="M461" s="118">
        <f t="shared" si="239"/>
        <v>0.69620077716708872</v>
      </c>
      <c r="N461" s="118">
        <f t="shared" si="239"/>
        <v>0.61488570542446963</v>
      </c>
      <c r="O461" s="118">
        <f t="shared" si="239"/>
        <v>0.52643063640850996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0.57049456764545248</v>
      </c>
      <c r="S461" s="118">
        <f t="shared" si="240"/>
        <v>0.46438070345892984</v>
      </c>
      <c r="T461" s="118">
        <f t="shared" si="240"/>
        <v>0.53354319124849581</v>
      </c>
      <c r="U461" s="118">
        <f t="shared" si="240"/>
        <v>0.52507566220571034</v>
      </c>
      <c r="V461" s="118">
        <f t="shared" si="240"/>
        <v>0.53719152544764781</v>
      </c>
      <c r="W461" s="118">
        <f t="shared" ref="W461" si="241">W462+W465+W467+W476</f>
        <v>0.45566679622628531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0.78556751737321961</v>
      </c>
      <c r="D476" s="123">
        <v>0.86876207056768895</v>
      </c>
      <c r="E476" s="123">
        <v>1.0232365834925305</v>
      </c>
      <c r="F476" s="123">
        <v>1.0625271036722805</v>
      </c>
      <c r="G476" s="123">
        <v>0.71161297290991665</v>
      </c>
      <c r="H476" s="123">
        <v>0.64034408952744359</v>
      </c>
      <c r="I476" s="123">
        <v>0.57189958086819415</v>
      </c>
      <c r="J476" s="123">
        <v>1.1520115450984845</v>
      </c>
      <c r="K476" s="123">
        <v>0.8610163020083933</v>
      </c>
      <c r="L476" s="123">
        <v>0</v>
      </c>
      <c r="M476" s="123">
        <v>0.69620077716708872</v>
      </c>
      <c r="N476" s="123">
        <v>0.61488570542446963</v>
      </c>
      <c r="O476" s="123">
        <v>0.52643063640850996</v>
      </c>
      <c r="P476" s="123">
        <v>0</v>
      </c>
      <c r="Q476" s="123">
        <v>0</v>
      </c>
      <c r="R476" s="123">
        <v>0.57049456764545248</v>
      </c>
      <c r="S476" s="123">
        <v>0.46438070345892984</v>
      </c>
      <c r="T476" s="123">
        <v>0.53354319124849581</v>
      </c>
      <c r="U476" s="123">
        <v>0.52507566220571034</v>
      </c>
      <c r="V476" s="123">
        <v>0.53719152544764781</v>
      </c>
      <c r="W476" s="123">
        <v>0.45566679622628531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2.4281177809717698</v>
      </c>
      <c r="D477" s="99">
        <v>2.4614925332751185</v>
      </c>
      <c r="E477" s="99">
        <v>2.3875520281492375</v>
      </c>
      <c r="F477" s="99">
        <v>2.5500650488134733</v>
      </c>
      <c r="G477" s="99">
        <v>2.3720432430330556</v>
      </c>
      <c r="H477" s="99">
        <v>2.2743255593560927</v>
      </c>
      <c r="I477" s="99">
        <v>2.0676369462157784</v>
      </c>
      <c r="J477" s="99">
        <v>2.0160202039223476</v>
      </c>
      <c r="K477" s="99">
        <v>1.8942358644184654</v>
      </c>
      <c r="L477" s="99">
        <v>0</v>
      </c>
      <c r="M477" s="99">
        <v>1.8565354057789032</v>
      </c>
      <c r="N477" s="99">
        <v>1.5987028341036211</v>
      </c>
      <c r="O477" s="99">
        <v>1.5792919092255298</v>
      </c>
      <c r="P477" s="99">
        <v>0</v>
      </c>
      <c r="Q477" s="99">
        <v>0</v>
      </c>
      <c r="R477" s="99">
        <v>1.5688600610249943</v>
      </c>
      <c r="S477" s="99">
        <v>1.6833800500386205</v>
      </c>
      <c r="T477" s="99">
        <v>1.719194727356264</v>
      </c>
      <c r="U477" s="99">
        <v>1.6919104671072891</v>
      </c>
      <c r="V477" s="99">
        <v>1.7092457627879702</v>
      </c>
      <c r="W477" s="99">
        <v>1.6273814150938761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139247</v>
      </c>
      <c r="G5" s="120">
        <v>140777</v>
      </c>
      <c r="H5" s="120">
        <v>149776</v>
      </c>
      <c r="I5" s="120">
        <v>137604</v>
      </c>
      <c r="J5" s="120">
        <v>146598</v>
      </c>
      <c r="K5" s="120">
        <v>195499</v>
      </c>
      <c r="L5" s="120">
        <v>283653</v>
      </c>
      <c r="M5" s="120">
        <v>560046</v>
      </c>
      <c r="N5" s="120">
        <v>764186</v>
      </c>
      <c r="O5" s="120">
        <v>943332</v>
      </c>
      <c r="P5" s="120">
        <v>1025404</v>
      </c>
      <c r="Q5" s="120">
        <v>1057843</v>
      </c>
      <c r="R5" s="120">
        <v>1088229</v>
      </c>
      <c r="S5" s="120">
        <v>1092686</v>
      </c>
      <c r="T5" s="120">
        <v>1087106</v>
      </c>
      <c r="U5" s="120">
        <v>1066840</v>
      </c>
      <c r="V5" s="120">
        <v>989373</v>
      </c>
      <c r="W5" s="120">
        <v>934432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0</v>
      </c>
      <c r="C7" s="52">
        <v>0</v>
      </c>
      <c r="D7" s="52">
        <v>0</v>
      </c>
      <c r="E7" s="52">
        <v>0</v>
      </c>
      <c r="F7" s="52">
        <v>139247</v>
      </c>
      <c r="G7" s="52">
        <v>140777</v>
      </c>
      <c r="H7" s="52">
        <v>149776</v>
      </c>
      <c r="I7" s="52">
        <v>137604</v>
      </c>
      <c r="J7" s="52">
        <v>146598</v>
      </c>
      <c r="K7" s="52">
        <v>195499</v>
      </c>
      <c r="L7" s="52">
        <v>283653</v>
      </c>
      <c r="M7" s="52">
        <v>560046</v>
      </c>
      <c r="N7" s="52">
        <v>764186</v>
      </c>
      <c r="O7" s="52">
        <v>943332</v>
      </c>
      <c r="P7" s="52">
        <v>1025404</v>
      </c>
      <c r="Q7" s="52">
        <v>1057843</v>
      </c>
      <c r="R7" s="52">
        <v>1088229</v>
      </c>
      <c r="S7" s="52">
        <v>1092686</v>
      </c>
      <c r="T7" s="52">
        <v>1087106</v>
      </c>
      <c r="U7" s="52">
        <v>1066840</v>
      </c>
      <c r="V7" s="52">
        <v>989373</v>
      </c>
      <c r="W7" s="52">
        <v>934432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22805</v>
      </c>
      <c r="G9" s="52">
        <v>66336</v>
      </c>
      <c r="H9" s="52">
        <v>56443</v>
      </c>
      <c r="I9" s="52">
        <v>55571</v>
      </c>
      <c r="J9" s="52">
        <v>57898</v>
      </c>
      <c r="K9" s="52">
        <v>72921</v>
      </c>
      <c r="L9" s="52">
        <v>96938</v>
      </c>
      <c r="M9" s="52">
        <v>144648</v>
      </c>
      <c r="N9" s="52">
        <v>244268</v>
      </c>
      <c r="O9" s="52">
        <v>339500</v>
      </c>
      <c r="P9" s="52">
        <v>396131</v>
      </c>
      <c r="Q9" s="52">
        <v>438376</v>
      </c>
      <c r="R9" s="52">
        <v>475538</v>
      </c>
      <c r="S9" s="52">
        <v>496364</v>
      </c>
      <c r="T9" s="52">
        <v>503687</v>
      </c>
      <c r="U9" s="52">
        <v>489097</v>
      </c>
      <c r="V9" s="52">
        <v>447583</v>
      </c>
      <c r="W9" s="52">
        <v>409824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0</v>
      </c>
      <c r="C11" s="52">
        <v>0</v>
      </c>
      <c r="D11" s="52">
        <v>0</v>
      </c>
      <c r="E11" s="52">
        <v>0</v>
      </c>
      <c r="F11" s="52">
        <v>114101</v>
      </c>
      <c r="G11" s="52">
        <v>112070</v>
      </c>
      <c r="H11" s="52">
        <v>124030</v>
      </c>
      <c r="I11" s="52">
        <v>121258</v>
      </c>
      <c r="J11" s="52">
        <v>123458</v>
      </c>
      <c r="K11" s="52">
        <v>134325</v>
      </c>
      <c r="L11" s="52">
        <v>176260</v>
      </c>
      <c r="M11" s="52">
        <v>500183</v>
      </c>
      <c r="N11" s="52">
        <v>690254</v>
      </c>
      <c r="O11" s="52">
        <v>865904</v>
      </c>
      <c r="P11" s="52">
        <v>958496</v>
      </c>
      <c r="Q11" s="52">
        <v>993606</v>
      </c>
      <c r="R11" s="52">
        <v>1018706</v>
      </c>
      <c r="S11" s="52">
        <v>1017926</v>
      </c>
      <c r="T11" s="52">
        <v>984068</v>
      </c>
      <c r="U11" s="52">
        <v>947446</v>
      </c>
      <c r="V11" s="52">
        <v>834355</v>
      </c>
      <c r="W11" s="52">
        <v>798578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45</v>
      </c>
      <c r="G12" s="52">
        <v>64</v>
      </c>
      <c r="H12" s="52">
        <v>78</v>
      </c>
      <c r="I12" s="52">
        <v>120</v>
      </c>
      <c r="J12" s="52">
        <v>120</v>
      </c>
      <c r="K12" s="52">
        <v>120</v>
      </c>
      <c r="L12" s="52">
        <v>248</v>
      </c>
      <c r="M12" s="52">
        <v>1290</v>
      </c>
      <c r="N12" s="52">
        <v>1763</v>
      </c>
      <c r="O12" s="52">
        <v>2828</v>
      </c>
      <c r="P12" s="52">
        <v>3419</v>
      </c>
      <c r="Q12" s="52">
        <v>3689</v>
      </c>
      <c r="R12" s="52">
        <v>4058</v>
      </c>
      <c r="S12" s="52">
        <v>4044</v>
      </c>
      <c r="T12" s="52">
        <v>5124</v>
      </c>
      <c r="U12" s="52">
        <v>4981</v>
      </c>
      <c r="V12" s="52">
        <v>4463</v>
      </c>
      <c r="W12" s="52">
        <v>4584</v>
      </c>
      <c r="DA12" s="63" t="s">
        <v>1114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24306</v>
      </c>
      <c r="G13" s="52">
        <v>27536</v>
      </c>
      <c r="H13" s="52">
        <v>24655</v>
      </c>
      <c r="I13" s="52">
        <v>15526</v>
      </c>
      <c r="J13" s="52">
        <v>20133</v>
      </c>
      <c r="K13" s="52">
        <v>47548</v>
      </c>
      <c r="L13" s="52">
        <v>71575</v>
      </c>
      <c r="M13" s="52">
        <v>33134</v>
      </c>
      <c r="N13" s="52">
        <v>43849</v>
      </c>
      <c r="O13" s="52">
        <v>45930</v>
      </c>
      <c r="P13" s="52">
        <v>38562</v>
      </c>
      <c r="Q13" s="52">
        <v>37640</v>
      </c>
      <c r="R13" s="52">
        <v>40754</v>
      </c>
      <c r="S13" s="52">
        <v>43446</v>
      </c>
      <c r="T13" s="52">
        <v>63444</v>
      </c>
      <c r="U13" s="52">
        <v>74025</v>
      </c>
      <c r="V13" s="52">
        <v>93443</v>
      </c>
      <c r="W13" s="52">
        <v>81373</v>
      </c>
      <c r="DA13" s="63" t="s">
        <v>1115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795</v>
      </c>
      <c r="G14" s="52">
        <v>1107</v>
      </c>
      <c r="H14" s="52">
        <v>1013</v>
      </c>
      <c r="I14" s="52">
        <v>700</v>
      </c>
      <c r="J14" s="52">
        <v>2887</v>
      </c>
      <c r="K14" s="52">
        <v>13506</v>
      </c>
      <c r="L14" s="52">
        <v>35570</v>
      </c>
      <c r="M14" s="52">
        <v>25439</v>
      </c>
      <c r="N14" s="52">
        <v>28320</v>
      </c>
      <c r="O14" s="52">
        <v>28670</v>
      </c>
      <c r="P14" s="52">
        <v>24927</v>
      </c>
      <c r="Q14" s="52">
        <v>22908</v>
      </c>
      <c r="R14" s="52">
        <v>24711</v>
      </c>
      <c r="S14" s="52">
        <v>27270</v>
      </c>
      <c r="T14" s="52">
        <v>34470</v>
      </c>
      <c r="U14" s="52">
        <v>40388</v>
      </c>
      <c r="V14" s="52">
        <v>57112</v>
      </c>
      <c r="W14" s="52">
        <v>49897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58175</v>
      </c>
      <c r="G16" s="52">
        <v>58593</v>
      </c>
      <c r="H16" s="52">
        <v>60887</v>
      </c>
      <c r="I16" s="52">
        <v>55925</v>
      </c>
      <c r="J16" s="52">
        <v>61676</v>
      </c>
      <c r="K16" s="52">
        <v>81782</v>
      </c>
      <c r="L16" s="52">
        <v>114596</v>
      </c>
      <c r="M16" s="52">
        <v>210749</v>
      </c>
      <c r="N16" s="52">
        <v>287707</v>
      </c>
      <c r="O16" s="52">
        <v>344212</v>
      </c>
      <c r="P16" s="52">
        <v>374204</v>
      </c>
      <c r="Q16" s="52">
        <v>378999</v>
      </c>
      <c r="R16" s="52">
        <v>390186</v>
      </c>
      <c r="S16" s="52">
        <v>376077</v>
      </c>
      <c r="T16" s="52">
        <v>366658</v>
      </c>
      <c r="U16" s="52">
        <v>346260</v>
      </c>
      <c r="V16" s="52">
        <v>313844</v>
      </c>
      <c r="W16" s="52">
        <v>292502</v>
      </c>
      <c r="DA16" s="63" t="s">
        <v>1117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81072</v>
      </c>
      <c r="G17" s="36">
        <v>82184</v>
      </c>
      <c r="H17" s="36">
        <v>88889</v>
      </c>
      <c r="I17" s="36">
        <v>81679</v>
      </c>
      <c r="J17" s="36">
        <v>84922</v>
      </c>
      <c r="K17" s="36">
        <v>113717</v>
      </c>
      <c r="L17" s="36">
        <v>169057</v>
      </c>
      <c r="M17" s="36">
        <v>349297</v>
      </c>
      <c r="N17" s="36">
        <v>476479</v>
      </c>
      <c r="O17" s="36">
        <v>599120</v>
      </c>
      <c r="P17" s="36">
        <v>651200</v>
      </c>
      <c r="Q17" s="36">
        <v>678844</v>
      </c>
      <c r="R17" s="36">
        <v>698043</v>
      </c>
      <c r="S17" s="36">
        <v>716609</v>
      </c>
      <c r="T17" s="36">
        <v>720448</v>
      </c>
      <c r="U17" s="36">
        <v>720580</v>
      </c>
      <c r="V17" s="36">
        <v>675529</v>
      </c>
      <c r="W17" s="36">
        <v>641930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34</v>
      </c>
      <c r="H21" s="52">
        <v>238</v>
      </c>
      <c r="I21" s="52">
        <v>12172</v>
      </c>
      <c r="J21" s="52">
        <v>0</v>
      </c>
      <c r="K21" s="52">
        <v>2</v>
      </c>
      <c r="L21" s="52">
        <v>26</v>
      </c>
      <c r="M21" s="52">
        <v>202</v>
      </c>
      <c r="N21" s="52">
        <v>6281</v>
      </c>
      <c r="O21" s="52">
        <v>9008</v>
      </c>
      <c r="P21" s="52">
        <v>13089</v>
      </c>
      <c r="Q21" s="52">
        <v>18342</v>
      </c>
      <c r="R21" s="52">
        <v>25156</v>
      </c>
      <c r="S21" s="52">
        <v>33586</v>
      </c>
      <c r="T21" s="52">
        <v>43745</v>
      </c>
      <c r="U21" s="52">
        <v>55668</v>
      </c>
      <c r="V21" s="52">
        <v>77468</v>
      </c>
      <c r="W21" s="52">
        <v>54944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45</v>
      </c>
      <c r="H23" s="52">
        <v>12730</v>
      </c>
      <c r="I23" s="52">
        <v>4425</v>
      </c>
      <c r="J23" s="52">
        <v>1171</v>
      </c>
      <c r="K23" s="52">
        <v>203</v>
      </c>
      <c r="L23" s="52">
        <v>5539</v>
      </c>
      <c r="M23" s="52">
        <v>19376</v>
      </c>
      <c r="N23" s="52">
        <v>23925</v>
      </c>
      <c r="O23" s="52">
        <v>32180</v>
      </c>
      <c r="P23" s="52">
        <v>26945</v>
      </c>
      <c r="Q23" s="52">
        <v>30928</v>
      </c>
      <c r="R23" s="52">
        <v>23031</v>
      </c>
      <c r="S23" s="52">
        <v>40509</v>
      </c>
      <c r="T23" s="52">
        <v>62930</v>
      </c>
      <c r="U23" s="52">
        <v>86469</v>
      </c>
      <c r="V23" s="52">
        <v>122027</v>
      </c>
      <c r="W23" s="52">
        <v>89048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3961</v>
      </c>
      <c r="H25" s="52">
        <v>0</v>
      </c>
      <c r="I25" s="52">
        <v>10882</v>
      </c>
      <c r="J25" s="52">
        <v>2</v>
      </c>
      <c r="K25" s="52">
        <v>14</v>
      </c>
      <c r="L25" s="52">
        <v>45</v>
      </c>
      <c r="M25" s="52">
        <v>109</v>
      </c>
      <c r="N25" s="52">
        <v>6150</v>
      </c>
      <c r="O25" s="52">
        <v>8691</v>
      </c>
      <c r="P25" s="52">
        <v>12469</v>
      </c>
      <c r="Q25" s="52">
        <v>17464</v>
      </c>
      <c r="R25" s="52">
        <v>23817</v>
      </c>
      <c r="S25" s="52">
        <v>30003</v>
      </c>
      <c r="T25" s="52">
        <v>46768</v>
      </c>
      <c r="U25" s="52">
        <v>54455</v>
      </c>
      <c r="V25" s="52">
        <v>185550</v>
      </c>
      <c r="W25" s="52">
        <v>73458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4</v>
      </c>
      <c r="J26" s="52">
        <v>0</v>
      </c>
      <c r="K26" s="52">
        <v>0</v>
      </c>
      <c r="L26" s="52">
        <v>0</v>
      </c>
      <c r="M26" s="52">
        <v>0</v>
      </c>
      <c r="N26" s="52">
        <v>11</v>
      </c>
      <c r="O26" s="52">
        <v>11</v>
      </c>
      <c r="P26" s="52">
        <v>16</v>
      </c>
      <c r="Q26" s="52">
        <v>28</v>
      </c>
      <c r="R26" s="52">
        <v>40</v>
      </c>
      <c r="S26" s="52">
        <v>57</v>
      </c>
      <c r="T26" s="52">
        <v>105</v>
      </c>
      <c r="U26" s="52">
        <v>143</v>
      </c>
      <c r="V26" s="52">
        <v>518</v>
      </c>
      <c r="W26" s="52">
        <v>203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48</v>
      </c>
      <c r="H27" s="52">
        <v>2881</v>
      </c>
      <c r="I27" s="52">
        <v>9129</v>
      </c>
      <c r="J27" s="52">
        <v>0</v>
      </c>
      <c r="K27" s="52">
        <v>188</v>
      </c>
      <c r="L27" s="52">
        <v>507</v>
      </c>
      <c r="M27" s="52">
        <v>38442</v>
      </c>
      <c r="N27" s="52">
        <v>365</v>
      </c>
      <c r="O27" s="52">
        <v>997</v>
      </c>
      <c r="P27" s="52">
        <v>7368</v>
      </c>
      <c r="Q27" s="52">
        <v>3443</v>
      </c>
      <c r="R27" s="52">
        <v>5370</v>
      </c>
      <c r="S27" s="52">
        <v>10633</v>
      </c>
      <c r="T27" s="52">
        <v>10686</v>
      </c>
      <c r="U27" s="52">
        <v>4344</v>
      </c>
      <c r="V27" s="52">
        <v>6084</v>
      </c>
      <c r="W27" s="52">
        <v>12070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2</v>
      </c>
      <c r="H28" s="52">
        <v>94</v>
      </c>
      <c r="I28" s="52">
        <v>313</v>
      </c>
      <c r="J28" s="52">
        <v>0</v>
      </c>
      <c r="K28" s="52">
        <v>22</v>
      </c>
      <c r="L28" s="52">
        <v>85</v>
      </c>
      <c r="M28" s="52">
        <v>10131</v>
      </c>
      <c r="N28" s="52">
        <v>314</v>
      </c>
      <c r="O28" s="52">
        <v>853</v>
      </c>
      <c r="P28" s="52">
        <v>3743</v>
      </c>
      <c r="Q28" s="52">
        <v>2795</v>
      </c>
      <c r="R28" s="52">
        <v>4247</v>
      </c>
      <c r="S28" s="52">
        <v>7125</v>
      </c>
      <c r="T28" s="52">
        <v>8161</v>
      </c>
      <c r="U28" s="52">
        <v>1626</v>
      </c>
      <c r="V28" s="52">
        <v>2348</v>
      </c>
      <c r="W28" s="52">
        <v>7215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113</v>
      </c>
      <c r="H30" s="52">
        <v>796</v>
      </c>
      <c r="I30" s="52">
        <v>4962</v>
      </c>
      <c r="J30" s="52">
        <v>1666</v>
      </c>
      <c r="K30" s="52">
        <v>6973</v>
      </c>
      <c r="L30" s="52">
        <v>10711</v>
      </c>
      <c r="M30" s="52">
        <v>15624</v>
      </c>
      <c r="N30" s="52">
        <v>22239</v>
      </c>
      <c r="O30" s="52">
        <v>8546</v>
      </c>
      <c r="P30" s="52">
        <v>15231</v>
      </c>
      <c r="Q30" s="52">
        <v>24747</v>
      </c>
      <c r="R30" s="52">
        <v>39142</v>
      </c>
      <c r="S30" s="52">
        <v>57332</v>
      </c>
      <c r="T30" s="52">
        <v>72823</v>
      </c>
      <c r="U30" s="52">
        <v>83700</v>
      </c>
      <c r="V30" s="52">
        <v>72305</v>
      </c>
      <c r="W30" s="52">
        <v>50868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159</v>
      </c>
      <c r="H31" s="36">
        <v>1110</v>
      </c>
      <c r="I31" s="36">
        <v>7210</v>
      </c>
      <c r="J31" s="36">
        <v>2325</v>
      </c>
      <c r="K31" s="36">
        <v>9732</v>
      </c>
      <c r="L31" s="36">
        <v>15110</v>
      </c>
      <c r="M31" s="36">
        <v>22137</v>
      </c>
      <c r="N31" s="36">
        <v>31661</v>
      </c>
      <c r="O31" s="36">
        <v>13786</v>
      </c>
      <c r="P31" s="36">
        <v>24636</v>
      </c>
      <c r="Q31" s="36">
        <v>39503</v>
      </c>
      <c r="R31" s="36">
        <v>63629</v>
      </c>
      <c r="S31" s="36">
        <v>97287</v>
      </c>
      <c r="T31" s="36">
        <v>127805</v>
      </c>
      <c r="U31" s="36">
        <v>150566</v>
      </c>
      <c r="V31" s="36">
        <v>133068</v>
      </c>
      <c r="W31" s="36">
        <v>102626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0</v>
      </c>
      <c r="D35" s="52">
        <v>0</v>
      </c>
      <c r="E35" s="52">
        <v>0</v>
      </c>
      <c r="F35" s="52">
        <v>139247</v>
      </c>
      <c r="G35" s="52">
        <v>1564</v>
      </c>
      <c r="H35" s="52">
        <v>9237</v>
      </c>
      <c r="I35" s="52">
        <v>0</v>
      </c>
      <c r="J35" s="52">
        <v>8994</v>
      </c>
      <c r="K35" s="52">
        <v>48903</v>
      </c>
      <c r="L35" s="52">
        <v>88180</v>
      </c>
      <c r="M35" s="52">
        <v>276595</v>
      </c>
      <c r="N35" s="52">
        <v>210421</v>
      </c>
      <c r="O35" s="52">
        <v>188154</v>
      </c>
      <c r="P35" s="52">
        <v>95161</v>
      </c>
      <c r="Q35" s="52">
        <v>50781</v>
      </c>
      <c r="R35" s="52">
        <v>55542</v>
      </c>
      <c r="S35" s="52">
        <v>38043</v>
      </c>
      <c r="T35" s="52">
        <v>38165</v>
      </c>
      <c r="U35" s="52">
        <v>35402</v>
      </c>
      <c r="V35" s="52">
        <v>1</v>
      </c>
      <c r="W35" s="52">
        <v>3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22805</v>
      </c>
      <c r="G37" s="52">
        <v>43576</v>
      </c>
      <c r="H37" s="52">
        <v>2837</v>
      </c>
      <c r="I37" s="52">
        <v>3553</v>
      </c>
      <c r="J37" s="52">
        <v>3498</v>
      </c>
      <c r="K37" s="52">
        <v>15226</v>
      </c>
      <c r="L37" s="52">
        <v>29556</v>
      </c>
      <c r="M37" s="52">
        <v>67086</v>
      </c>
      <c r="N37" s="52">
        <v>123545</v>
      </c>
      <c r="O37" s="52">
        <v>127412</v>
      </c>
      <c r="P37" s="52">
        <v>83576</v>
      </c>
      <c r="Q37" s="52">
        <v>73173</v>
      </c>
      <c r="R37" s="52">
        <v>60193</v>
      </c>
      <c r="S37" s="52">
        <v>61335</v>
      </c>
      <c r="T37" s="52">
        <v>70253</v>
      </c>
      <c r="U37" s="52">
        <v>71879</v>
      </c>
      <c r="V37" s="52">
        <v>80513</v>
      </c>
      <c r="W37" s="52">
        <v>51289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0</v>
      </c>
      <c r="D39" s="52">
        <v>0</v>
      </c>
      <c r="E39" s="52">
        <v>0</v>
      </c>
      <c r="F39" s="52">
        <v>114101</v>
      </c>
      <c r="G39" s="52">
        <v>1930</v>
      </c>
      <c r="H39" s="52">
        <v>11960</v>
      </c>
      <c r="I39" s="52">
        <v>8110</v>
      </c>
      <c r="J39" s="52">
        <v>2202</v>
      </c>
      <c r="K39" s="52">
        <v>10881</v>
      </c>
      <c r="L39" s="52">
        <v>41980</v>
      </c>
      <c r="M39" s="52">
        <v>324032</v>
      </c>
      <c r="N39" s="52">
        <v>196221</v>
      </c>
      <c r="O39" s="52">
        <v>184341</v>
      </c>
      <c r="P39" s="52">
        <v>105061</v>
      </c>
      <c r="Q39" s="52">
        <v>52574</v>
      </c>
      <c r="R39" s="52">
        <v>48917</v>
      </c>
      <c r="S39" s="52">
        <v>29223</v>
      </c>
      <c r="T39" s="52">
        <v>12910</v>
      </c>
      <c r="U39" s="52">
        <v>17833</v>
      </c>
      <c r="V39" s="52">
        <v>72459</v>
      </c>
      <c r="W39" s="52">
        <v>37681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45</v>
      </c>
      <c r="G40" s="52">
        <v>19</v>
      </c>
      <c r="H40" s="52">
        <v>14</v>
      </c>
      <c r="I40" s="52">
        <v>46</v>
      </c>
      <c r="J40" s="52">
        <v>0</v>
      </c>
      <c r="K40" s="52">
        <v>0</v>
      </c>
      <c r="L40" s="52">
        <v>128</v>
      </c>
      <c r="M40" s="52">
        <v>1042</v>
      </c>
      <c r="N40" s="52">
        <v>484</v>
      </c>
      <c r="O40" s="52">
        <v>1076</v>
      </c>
      <c r="P40" s="52">
        <v>607</v>
      </c>
      <c r="Q40" s="52">
        <v>298</v>
      </c>
      <c r="R40" s="52">
        <v>409</v>
      </c>
      <c r="S40" s="52">
        <v>43</v>
      </c>
      <c r="T40" s="52">
        <v>1185</v>
      </c>
      <c r="U40" s="52">
        <v>0</v>
      </c>
      <c r="V40" s="52">
        <v>0</v>
      </c>
      <c r="W40" s="52">
        <v>324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24306</v>
      </c>
      <c r="G41" s="52">
        <v>3278</v>
      </c>
      <c r="H41" s="52">
        <v>0</v>
      </c>
      <c r="I41" s="52">
        <v>0</v>
      </c>
      <c r="J41" s="52">
        <v>4607</v>
      </c>
      <c r="K41" s="52">
        <v>27603</v>
      </c>
      <c r="L41" s="52">
        <v>24534</v>
      </c>
      <c r="M41" s="52">
        <v>1</v>
      </c>
      <c r="N41" s="52">
        <v>11080</v>
      </c>
      <c r="O41" s="52">
        <v>3078</v>
      </c>
      <c r="P41" s="52">
        <v>0</v>
      </c>
      <c r="Q41" s="52">
        <v>2521</v>
      </c>
      <c r="R41" s="52">
        <v>8484</v>
      </c>
      <c r="S41" s="52">
        <v>13325</v>
      </c>
      <c r="T41" s="52">
        <v>30684</v>
      </c>
      <c r="U41" s="52">
        <v>14925</v>
      </c>
      <c r="V41" s="52">
        <v>25502</v>
      </c>
      <c r="W41" s="52">
        <v>0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795</v>
      </c>
      <c r="G42" s="52">
        <v>314</v>
      </c>
      <c r="H42" s="52">
        <v>0</v>
      </c>
      <c r="I42" s="52">
        <v>0</v>
      </c>
      <c r="J42" s="52">
        <v>2187</v>
      </c>
      <c r="K42" s="52">
        <v>10641</v>
      </c>
      <c r="L42" s="52">
        <v>22149</v>
      </c>
      <c r="M42" s="52">
        <v>0</v>
      </c>
      <c r="N42" s="52">
        <v>3195</v>
      </c>
      <c r="O42" s="52">
        <v>1203</v>
      </c>
      <c r="P42" s="52">
        <v>0</v>
      </c>
      <c r="Q42" s="52">
        <v>776</v>
      </c>
      <c r="R42" s="52">
        <v>6050</v>
      </c>
      <c r="S42" s="52">
        <v>9684</v>
      </c>
      <c r="T42" s="52">
        <v>15361</v>
      </c>
      <c r="U42" s="52">
        <v>7544</v>
      </c>
      <c r="V42" s="52">
        <v>19072</v>
      </c>
      <c r="W42" s="52">
        <v>0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58175</v>
      </c>
      <c r="G44" s="52">
        <v>531</v>
      </c>
      <c r="H44" s="52">
        <v>3090</v>
      </c>
      <c r="I44" s="52">
        <v>0</v>
      </c>
      <c r="J44" s="52">
        <v>7417</v>
      </c>
      <c r="K44" s="52">
        <v>27079</v>
      </c>
      <c r="L44" s="52">
        <v>43525</v>
      </c>
      <c r="M44" s="52">
        <v>111777</v>
      </c>
      <c r="N44" s="52">
        <v>99197</v>
      </c>
      <c r="O44" s="52">
        <v>65051</v>
      </c>
      <c r="P44" s="52">
        <v>45223</v>
      </c>
      <c r="Q44" s="52">
        <v>29542</v>
      </c>
      <c r="R44" s="52">
        <v>50329</v>
      </c>
      <c r="S44" s="52">
        <v>43223</v>
      </c>
      <c r="T44" s="52">
        <v>63404</v>
      </c>
      <c r="U44" s="52">
        <v>63302</v>
      </c>
      <c r="V44" s="52">
        <v>39889</v>
      </c>
      <c r="W44" s="52">
        <v>29526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81072</v>
      </c>
      <c r="G45" s="36">
        <v>1271</v>
      </c>
      <c r="H45" s="36">
        <v>7815</v>
      </c>
      <c r="I45" s="36">
        <v>0</v>
      </c>
      <c r="J45" s="36">
        <v>5568</v>
      </c>
      <c r="K45" s="36">
        <v>38527</v>
      </c>
      <c r="L45" s="36">
        <v>70450</v>
      </c>
      <c r="M45" s="36">
        <v>202377</v>
      </c>
      <c r="N45" s="36">
        <v>158843</v>
      </c>
      <c r="O45" s="36">
        <v>136427</v>
      </c>
      <c r="P45" s="36">
        <v>76716</v>
      </c>
      <c r="Q45" s="36">
        <v>67147</v>
      </c>
      <c r="R45" s="36">
        <v>82828</v>
      </c>
      <c r="S45" s="36">
        <v>115853</v>
      </c>
      <c r="T45" s="36">
        <v>131644</v>
      </c>
      <c r="U45" s="36">
        <v>150698</v>
      </c>
      <c r="V45" s="36">
        <v>88017</v>
      </c>
      <c r="W45" s="36">
        <v>69027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0</v>
      </c>
      <c r="D49" s="52">
        <v>0</v>
      </c>
      <c r="E49" s="52">
        <v>0</v>
      </c>
      <c r="F49" s="52">
        <v>51500</v>
      </c>
      <c r="G49" s="52">
        <v>629</v>
      </c>
      <c r="H49" s="52">
        <v>3516</v>
      </c>
      <c r="I49" s="52">
        <v>0</v>
      </c>
      <c r="J49" s="52">
        <v>3472</v>
      </c>
      <c r="K49" s="52">
        <v>17601</v>
      </c>
      <c r="L49" s="52">
        <v>27707</v>
      </c>
      <c r="M49" s="52">
        <v>91900</v>
      </c>
      <c r="N49" s="52">
        <v>63028</v>
      </c>
      <c r="O49" s="52">
        <v>58273</v>
      </c>
      <c r="P49" s="52">
        <v>60718</v>
      </c>
      <c r="Q49" s="52">
        <v>22948</v>
      </c>
      <c r="R49" s="52">
        <v>19637</v>
      </c>
      <c r="S49" s="52">
        <v>10581</v>
      </c>
      <c r="T49" s="52">
        <v>11196</v>
      </c>
      <c r="U49" s="52">
        <v>9705</v>
      </c>
      <c r="V49" s="52">
        <v>0</v>
      </c>
      <c r="W49" s="52">
        <v>0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22358</v>
      </c>
      <c r="G51" s="52">
        <v>262</v>
      </c>
      <c r="H51" s="52">
        <v>1662</v>
      </c>
      <c r="I51" s="52">
        <v>0</v>
      </c>
      <c r="J51" s="52">
        <v>2350</v>
      </c>
      <c r="K51" s="52">
        <v>9080</v>
      </c>
      <c r="L51" s="52">
        <v>8348</v>
      </c>
      <c r="M51" s="52">
        <v>28274</v>
      </c>
      <c r="N51" s="52">
        <v>29877</v>
      </c>
      <c r="O51" s="52">
        <v>30304</v>
      </c>
      <c r="P51" s="52">
        <v>11419</v>
      </c>
      <c r="Q51" s="52">
        <v>3814</v>
      </c>
      <c r="R51" s="52">
        <v>8807</v>
      </c>
      <c r="S51" s="52">
        <v>4676</v>
      </c>
      <c r="T51" s="52">
        <v>9723</v>
      </c>
      <c r="U51" s="52">
        <v>5676</v>
      </c>
      <c r="V51" s="52">
        <v>0</v>
      </c>
      <c r="W51" s="52">
        <v>0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0</v>
      </c>
      <c r="D53" s="52">
        <v>0</v>
      </c>
      <c r="E53" s="52">
        <v>0</v>
      </c>
      <c r="F53" s="52">
        <v>42199</v>
      </c>
      <c r="G53" s="52">
        <v>9</v>
      </c>
      <c r="H53" s="52">
        <v>3512</v>
      </c>
      <c r="I53" s="52">
        <v>0</v>
      </c>
      <c r="J53" s="52">
        <v>849</v>
      </c>
      <c r="K53" s="52">
        <v>3837</v>
      </c>
      <c r="L53" s="52">
        <v>12999</v>
      </c>
      <c r="M53" s="52">
        <v>91605</v>
      </c>
      <c r="N53" s="52">
        <v>58607</v>
      </c>
      <c r="O53" s="52">
        <v>56616</v>
      </c>
      <c r="P53" s="52">
        <v>60367</v>
      </c>
      <c r="Q53" s="52">
        <v>21355</v>
      </c>
      <c r="R53" s="52">
        <v>14693</v>
      </c>
      <c r="S53" s="52">
        <v>5433</v>
      </c>
      <c r="T53" s="52">
        <v>1190</v>
      </c>
      <c r="U53" s="52">
        <v>3546</v>
      </c>
      <c r="V53" s="52">
        <v>0</v>
      </c>
      <c r="W53" s="52">
        <v>0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17</v>
      </c>
      <c r="G54" s="52">
        <v>0</v>
      </c>
      <c r="H54" s="52">
        <v>4</v>
      </c>
      <c r="I54" s="52">
        <v>0</v>
      </c>
      <c r="J54" s="52">
        <v>0</v>
      </c>
      <c r="K54" s="52">
        <v>0</v>
      </c>
      <c r="L54" s="52">
        <v>40</v>
      </c>
      <c r="M54" s="52">
        <v>295</v>
      </c>
      <c r="N54" s="52">
        <v>145</v>
      </c>
      <c r="O54" s="52">
        <v>331</v>
      </c>
      <c r="P54" s="52">
        <v>351</v>
      </c>
      <c r="Q54" s="52">
        <v>121</v>
      </c>
      <c r="R54" s="52">
        <v>123</v>
      </c>
      <c r="S54" s="52">
        <v>9</v>
      </c>
      <c r="T54" s="52">
        <v>109</v>
      </c>
      <c r="U54" s="52">
        <v>0</v>
      </c>
      <c r="V54" s="52">
        <v>0</v>
      </c>
      <c r="W54" s="52">
        <v>0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8990</v>
      </c>
      <c r="G55" s="52">
        <v>566</v>
      </c>
      <c r="H55" s="52">
        <v>0</v>
      </c>
      <c r="I55" s="52">
        <v>0</v>
      </c>
      <c r="J55" s="52">
        <v>1779</v>
      </c>
      <c r="K55" s="52">
        <v>9934</v>
      </c>
      <c r="L55" s="52">
        <v>7709</v>
      </c>
      <c r="M55" s="52">
        <v>0</v>
      </c>
      <c r="N55" s="52">
        <v>3319</v>
      </c>
      <c r="O55" s="52">
        <v>953</v>
      </c>
      <c r="P55" s="52">
        <v>0</v>
      </c>
      <c r="Q55" s="52">
        <v>1125</v>
      </c>
      <c r="R55" s="52">
        <v>2814</v>
      </c>
      <c r="S55" s="52">
        <v>2976</v>
      </c>
      <c r="T55" s="52">
        <v>6595</v>
      </c>
      <c r="U55" s="52">
        <v>4091</v>
      </c>
      <c r="V55" s="52">
        <v>0</v>
      </c>
      <c r="W55" s="52">
        <v>0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294</v>
      </c>
      <c r="G56" s="52">
        <v>54</v>
      </c>
      <c r="H56" s="52">
        <v>0</v>
      </c>
      <c r="I56" s="52">
        <v>0</v>
      </c>
      <c r="J56" s="52">
        <v>844</v>
      </c>
      <c r="K56" s="52">
        <v>3830</v>
      </c>
      <c r="L56" s="52">
        <v>6959</v>
      </c>
      <c r="M56" s="52">
        <v>0</v>
      </c>
      <c r="N56" s="52">
        <v>957</v>
      </c>
      <c r="O56" s="52">
        <v>373</v>
      </c>
      <c r="P56" s="52">
        <v>0</v>
      </c>
      <c r="Q56" s="52">
        <v>347</v>
      </c>
      <c r="R56" s="52">
        <v>2007</v>
      </c>
      <c r="S56" s="52">
        <v>2163</v>
      </c>
      <c r="T56" s="52">
        <v>3302</v>
      </c>
      <c r="U56" s="52">
        <v>2068</v>
      </c>
      <c r="V56" s="52">
        <v>0</v>
      </c>
      <c r="W56" s="52">
        <v>0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21516</v>
      </c>
      <c r="G58" s="52">
        <v>185</v>
      </c>
      <c r="H58" s="52">
        <v>996</v>
      </c>
      <c r="I58" s="52">
        <v>0</v>
      </c>
      <c r="J58" s="52">
        <v>1983</v>
      </c>
      <c r="K58" s="52">
        <v>7265</v>
      </c>
      <c r="L58" s="52">
        <v>10581</v>
      </c>
      <c r="M58" s="52">
        <v>32698</v>
      </c>
      <c r="N58" s="52">
        <v>24230</v>
      </c>
      <c r="O58" s="52">
        <v>18815</v>
      </c>
      <c r="P58" s="52">
        <v>22518</v>
      </c>
      <c r="Q58" s="52">
        <v>7011</v>
      </c>
      <c r="R58" s="52">
        <v>7421</v>
      </c>
      <c r="S58" s="52">
        <v>2875</v>
      </c>
      <c r="T58" s="52">
        <v>3639</v>
      </c>
      <c r="U58" s="52">
        <v>2871</v>
      </c>
      <c r="V58" s="52">
        <v>0</v>
      </c>
      <c r="W58" s="52">
        <v>0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29984</v>
      </c>
      <c r="G59" s="36">
        <v>444</v>
      </c>
      <c r="H59" s="36">
        <v>2520</v>
      </c>
      <c r="I59" s="36">
        <v>0</v>
      </c>
      <c r="J59" s="36">
        <v>1489</v>
      </c>
      <c r="K59" s="36">
        <v>10336</v>
      </c>
      <c r="L59" s="36">
        <v>17126</v>
      </c>
      <c r="M59" s="36">
        <v>59202</v>
      </c>
      <c r="N59" s="36">
        <v>38798</v>
      </c>
      <c r="O59" s="36">
        <v>39458</v>
      </c>
      <c r="P59" s="36">
        <v>38200</v>
      </c>
      <c r="Q59" s="36">
        <v>15937</v>
      </c>
      <c r="R59" s="36">
        <v>12216</v>
      </c>
      <c r="S59" s="36">
        <v>7706</v>
      </c>
      <c r="T59" s="36">
        <v>7557</v>
      </c>
      <c r="U59" s="36">
        <v>6834</v>
      </c>
      <c r="V59" s="36">
        <v>0</v>
      </c>
      <c r="W59" s="36">
        <v>0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0</v>
      </c>
      <c r="D63" s="52">
        <v>0</v>
      </c>
      <c r="E63" s="52">
        <v>0</v>
      </c>
      <c r="F63" s="52">
        <v>87747</v>
      </c>
      <c r="G63" s="52">
        <v>935</v>
      </c>
      <c r="H63" s="52">
        <v>5721</v>
      </c>
      <c r="I63" s="52">
        <v>0</v>
      </c>
      <c r="J63" s="52">
        <v>5522</v>
      </c>
      <c r="K63" s="52">
        <v>31302</v>
      </c>
      <c r="L63" s="52">
        <v>60473</v>
      </c>
      <c r="M63" s="52">
        <v>184695</v>
      </c>
      <c r="N63" s="52">
        <v>147393</v>
      </c>
      <c r="O63" s="52">
        <v>129881</v>
      </c>
      <c r="P63" s="52">
        <v>34443</v>
      </c>
      <c r="Q63" s="52">
        <v>27833</v>
      </c>
      <c r="R63" s="52">
        <v>35905</v>
      </c>
      <c r="S63" s="52">
        <v>27462</v>
      </c>
      <c r="T63" s="52">
        <v>26969</v>
      </c>
      <c r="U63" s="52">
        <v>25697</v>
      </c>
      <c r="V63" s="52">
        <v>1</v>
      </c>
      <c r="W63" s="52">
        <v>3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447</v>
      </c>
      <c r="G65" s="52">
        <v>43314</v>
      </c>
      <c r="H65" s="52">
        <v>1175</v>
      </c>
      <c r="I65" s="52">
        <v>3553</v>
      </c>
      <c r="J65" s="52">
        <v>1148</v>
      </c>
      <c r="K65" s="52">
        <v>6146</v>
      </c>
      <c r="L65" s="52">
        <v>21208</v>
      </c>
      <c r="M65" s="52">
        <v>38812</v>
      </c>
      <c r="N65" s="52">
        <v>93668</v>
      </c>
      <c r="O65" s="52">
        <v>97108</v>
      </c>
      <c r="P65" s="52">
        <v>72157</v>
      </c>
      <c r="Q65" s="52">
        <v>69359</v>
      </c>
      <c r="R65" s="52">
        <v>51386</v>
      </c>
      <c r="S65" s="52">
        <v>56659</v>
      </c>
      <c r="T65" s="52">
        <v>60530</v>
      </c>
      <c r="U65" s="52">
        <v>66203</v>
      </c>
      <c r="V65" s="52">
        <v>80513</v>
      </c>
      <c r="W65" s="52">
        <v>51289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71902</v>
      </c>
      <c r="G67" s="52">
        <f t="shared" si="0"/>
        <v>1921</v>
      </c>
      <c r="H67" s="52">
        <f t="shared" si="0"/>
        <v>8448</v>
      </c>
      <c r="I67" s="52">
        <f t="shared" si="0"/>
        <v>8110</v>
      </c>
      <c r="J67" s="52">
        <f t="shared" si="0"/>
        <v>1353</v>
      </c>
      <c r="K67" s="52">
        <f t="shared" si="0"/>
        <v>7044</v>
      </c>
      <c r="L67" s="52">
        <f t="shared" si="0"/>
        <v>28981</v>
      </c>
      <c r="M67" s="52">
        <f t="shared" si="0"/>
        <v>232427</v>
      </c>
      <c r="N67" s="52">
        <f t="shared" si="0"/>
        <v>137614</v>
      </c>
      <c r="O67" s="52">
        <f t="shared" si="0"/>
        <v>127725</v>
      </c>
      <c r="P67" s="52">
        <f t="shared" si="0"/>
        <v>44694</v>
      </c>
      <c r="Q67" s="52">
        <f t="shared" si="0"/>
        <v>31219</v>
      </c>
      <c r="R67" s="52">
        <f t="shared" ref="R67:V67" si="1">R39-R53</f>
        <v>34224</v>
      </c>
      <c r="S67" s="52">
        <f t="shared" si="1"/>
        <v>23790</v>
      </c>
      <c r="T67" s="52">
        <f t="shared" si="1"/>
        <v>11720</v>
      </c>
      <c r="U67" s="52">
        <f t="shared" si="1"/>
        <v>14287</v>
      </c>
      <c r="V67" s="52">
        <f t="shared" si="1"/>
        <v>72459</v>
      </c>
      <c r="W67" s="52">
        <f t="shared" ref="W67" si="2">W39-W53</f>
        <v>37681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28</v>
      </c>
      <c r="G68" s="52">
        <f t="shared" si="3"/>
        <v>19</v>
      </c>
      <c r="H68" s="52">
        <f t="shared" si="3"/>
        <v>10</v>
      </c>
      <c r="I68" s="52">
        <f t="shared" si="3"/>
        <v>46</v>
      </c>
      <c r="J68" s="52">
        <f t="shared" si="3"/>
        <v>0</v>
      </c>
      <c r="K68" s="52">
        <f t="shared" si="3"/>
        <v>0</v>
      </c>
      <c r="L68" s="52">
        <f t="shared" si="3"/>
        <v>88</v>
      </c>
      <c r="M68" s="52">
        <f t="shared" si="3"/>
        <v>747</v>
      </c>
      <c r="N68" s="52">
        <f t="shared" si="3"/>
        <v>339</v>
      </c>
      <c r="O68" s="52">
        <f t="shared" si="3"/>
        <v>745</v>
      </c>
      <c r="P68" s="52">
        <f t="shared" si="3"/>
        <v>256</v>
      </c>
      <c r="Q68" s="52">
        <f t="shared" si="3"/>
        <v>177</v>
      </c>
      <c r="R68" s="52">
        <f t="shared" ref="R68:V68" si="4">R40-R54</f>
        <v>286</v>
      </c>
      <c r="S68" s="52">
        <f t="shared" si="4"/>
        <v>34</v>
      </c>
      <c r="T68" s="52">
        <f t="shared" si="4"/>
        <v>1076</v>
      </c>
      <c r="U68" s="52">
        <f t="shared" si="4"/>
        <v>0</v>
      </c>
      <c r="V68" s="52">
        <f t="shared" si="4"/>
        <v>0</v>
      </c>
      <c r="W68" s="52">
        <f t="shared" ref="W68" si="5">W40-W54</f>
        <v>324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15316</v>
      </c>
      <c r="G69" s="52">
        <f t="shared" si="6"/>
        <v>2712</v>
      </c>
      <c r="H69" s="52">
        <f t="shared" si="6"/>
        <v>0</v>
      </c>
      <c r="I69" s="52">
        <f t="shared" si="6"/>
        <v>0</v>
      </c>
      <c r="J69" s="52">
        <f t="shared" si="6"/>
        <v>2828</v>
      </c>
      <c r="K69" s="52">
        <f t="shared" si="6"/>
        <v>17669</v>
      </c>
      <c r="L69" s="52">
        <f t="shared" si="6"/>
        <v>16825</v>
      </c>
      <c r="M69" s="52">
        <f t="shared" si="6"/>
        <v>1</v>
      </c>
      <c r="N69" s="52">
        <f t="shared" si="6"/>
        <v>7761</v>
      </c>
      <c r="O69" s="52">
        <f t="shared" si="6"/>
        <v>2125</v>
      </c>
      <c r="P69" s="52">
        <f t="shared" si="6"/>
        <v>0</v>
      </c>
      <c r="Q69" s="52">
        <f t="shared" si="6"/>
        <v>1396</v>
      </c>
      <c r="R69" s="52">
        <f t="shared" ref="R69:V69" si="7">R41-R55</f>
        <v>5670</v>
      </c>
      <c r="S69" s="52">
        <f t="shared" si="7"/>
        <v>10349</v>
      </c>
      <c r="T69" s="52">
        <f t="shared" si="7"/>
        <v>24089</v>
      </c>
      <c r="U69" s="52">
        <f t="shared" si="7"/>
        <v>10834</v>
      </c>
      <c r="V69" s="52">
        <f t="shared" si="7"/>
        <v>25502</v>
      </c>
      <c r="W69" s="52">
        <f t="shared" ref="W69" si="8">W41-W55</f>
        <v>0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501</v>
      </c>
      <c r="G70" s="52">
        <f t="shared" si="9"/>
        <v>260</v>
      </c>
      <c r="H70" s="52">
        <f t="shared" si="9"/>
        <v>0</v>
      </c>
      <c r="I70" s="52">
        <f t="shared" si="9"/>
        <v>0</v>
      </c>
      <c r="J70" s="52">
        <f t="shared" si="9"/>
        <v>1343</v>
      </c>
      <c r="K70" s="52">
        <f t="shared" si="9"/>
        <v>6811</v>
      </c>
      <c r="L70" s="52">
        <f t="shared" si="9"/>
        <v>15190</v>
      </c>
      <c r="M70" s="52">
        <f t="shared" si="9"/>
        <v>0</v>
      </c>
      <c r="N70" s="52">
        <f t="shared" si="9"/>
        <v>2238</v>
      </c>
      <c r="O70" s="52">
        <f t="shared" si="9"/>
        <v>830</v>
      </c>
      <c r="P70" s="52">
        <f t="shared" si="9"/>
        <v>0</v>
      </c>
      <c r="Q70" s="52">
        <f t="shared" si="9"/>
        <v>429</v>
      </c>
      <c r="R70" s="52">
        <f t="shared" ref="R70:V70" si="10">R42-R56</f>
        <v>4043</v>
      </c>
      <c r="S70" s="52">
        <f t="shared" si="10"/>
        <v>7521</v>
      </c>
      <c r="T70" s="52">
        <f t="shared" si="10"/>
        <v>12059</v>
      </c>
      <c r="U70" s="52">
        <f t="shared" si="10"/>
        <v>5476</v>
      </c>
      <c r="V70" s="52">
        <f t="shared" si="10"/>
        <v>19072</v>
      </c>
      <c r="W70" s="52">
        <f t="shared" ref="W70" si="11">W42-W56</f>
        <v>0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36659</v>
      </c>
      <c r="G72" s="52">
        <v>346</v>
      </c>
      <c r="H72" s="52">
        <v>2094</v>
      </c>
      <c r="I72" s="52">
        <v>0</v>
      </c>
      <c r="J72" s="52">
        <v>5434</v>
      </c>
      <c r="K72" s="52">
        <v>19814</v>
      </c>
      <c r="L72" s="52">
        <v>32944</v>
      </c>
      <c r="M72" s="52">
        <v>79079</v>
      </c>
      <c r="N72" s="52">
        <v>74967</v>
      </c>
      <c r="O72" s="52">
        <v>46236</v>
      </c>
      <c r="P72" s="52">
        <v>22705</v>
      </c>
      <c r="Q72" s="52">
        <v>22531</v>
      </c>
      <c r="R72" s="52">
        <v>42908</v>
      </c>
      <c r="S72" s="52">
        <v>40348</v>
      </c>
      <c r="T72" s="52">
        <v>59765</v>
      </c>
      <c r="U72" s="52">
        <v>60431</v>
      </c>
      <c r="V72" s="52">
        <v>39889</v>
      </c>
      <c r="W72" s="52">
        <v>29526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51088</v>
      </c>
      <c r="G73" s="36">
        <v>827</v>
      </c>
      <c r="H73" s="36">
        <v>5295</v>
      </c>
      <c r="I73" s="36">
        <v>0</v>
      </c>
      <c r="J73" s="36">
        <v>4079</v>
      </c>
      <c r="K73" s="36">
        <v>28191</v>
      </c>
      <c r="L73" s="36">
        <v>53324</v>
      </c>
      <c r="M73" s="36">
        <v>143175</v>
      </c>
      <c r="N73" s="36">
        <v>120045</v>
      </c>
      <c r="O73" s="36">
        <v>96969</v>
      </c>
      <c r="P73" s="36">
        <v>38516</v>
      </c>
      <c r="Q73" s="36">
        <v>51210</v>
      </c>
      <c r="R73" s="36">
        <v>70612</v>
      </c>
      <c r="S73" s="36">
        <v>108147</v>
      </c>
      <c r="T73" s="36">
        <v>124087</v>
      </c>
      <c r="U73" s="36">
        <v>143864</v>
      </c>
      <c r="V73" s="36">
        <v>88017</v>
      </c>
      <c r="W73" s="36">
        <v>69027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1616</v>
      </c>
      <c r="I79" s="52">
        <f>RES_hhdet_numvin!I126</f>
        <v>0</v>
      </c>
      <c r="J79" s="52">
        <f>RES_hhdet_numvin!J126</f>
        <v>4146</v>
      </c>
      <c r="K79" s="52">
        <f>RES_hhdet_numvin!K126</f>
        <v>28110</v>
      </c>
      <c r="L79" s="52">
        <f>RES_hhdet_numvin!L126</f>
        <v>59189</v>
      </c>
      <c r="M79" s="52">
        <f>RES_hhdet_numvin!M126</f>
        <v>207883</v>
      </c>
      <c r="N79" s="52">
        <f>RES_hhdet_numvin!N126</f>
        <v>171990</v>
      </c>
      <c r="O79" s="52">
        <f>RES_hhdet_numvin!O126</f>
        <v>163703</v>
      </c>
      <c r="P79" s="52">
        <f>RES_hhdet_numvin!P126</f>
        <v>86696</v>
      </c>
      <c r="Q79" s="52">
        <f>RES_hhdet_numvin!Q126</f>
        <v>47834</v>
      </c>
      <c r="R79" s="52">
        <f>RES_hhdet_numvin!R126</f>
        <v>53539</v>
      </c>
      <c r="S79" s="52">
        <f>RES_hhdet_numvin!S126</f>
        <v>37239</v>
      </c>
      <c r="T79" s="52">
        <f>RES_hhdet_numvin!T126</f>
        <v>37570</v>
      </c>
      <c r="U79" s="52">
        <f>RES_hhdet_numvin!U126</f>
        <v>34913</v>
      </c>
      <c r="V79" s="52">
        <f>RES_hhdet_numvin!V126</f>
        <v>1</v>
      </c>
      <c r="W79" s="52">
        <f>RES_hhdet_numvin!W126</f>
        <v>3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26563</v>
      </c>
      <c r="Q82" s="138">
        <f>RES_hhdet_numvin!Q129</f>
        <v>41126</v>
      </c>
      <c r="R82" s="138">
        <f>RES_hhdet_numvin!R129</f>
        <v>42848</v>
      </c>
      <c r="S82" s="138">
        <f>RES_hhdet_numvin!S129</f>
        <v>47884</v>
      </c>
      <c r="T82" s="138">
        <f>RES_hhdet_numvin!T129</f>
        <v>58594</v>
      </c>
      <c r="U82" s="138">
        <f>RES_hhdet_numvin!U129</f>
        <v>64109</v>
      </c>
      <c r="V82" s="138">
        <f>RES_hhdet_numvin!V129</f>
        <v>77411</v>
      </c>
      <c r="W82" s="138">
        <f>RES_hhdet_numvin!W129</f>
        <v>51289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1270</v>
      </c>
      <c r="I84" s="138">
        <f>RES_hhdet_numvin!I131</f>
        <v>0</v>
      </c>
      <c r="J84" s="138">
        <f>RES_hhdet_numvin!J131</f>
        <v>832</v>
      </c>
      <c r="K84" s="138">
        <f>RES_hhdet_numvin!K131</f>
        <v>5270</v>
      </c>
      <c r="L84" s="138">
        <f>RES_hhdet_numvin!L131</f>
        <v>23693</v>
      </c>
      <c r="M84" s="138">
        <f>RES_hhdet_numvin!M131</f>
        <v>196098</v>
      </c>
      <c r="N84" s="138">
        <f>RES_hhdet_numvin!N131</f>
        <v>134616</v>
      </c>
      <c r="O84" s="138">
        <f>RES_hhdet_numvin!O131</f>
        <v>132402</v>
      </c>
      <c r="P84" s="138">
        <f>RES_hhdet_numvin!P131</f>
        <v>77016</v>
      </c>
      <c r="Q84" s="138">
        <f>RES_hhdet_numvin!Q131</f>
        <v>39779</v>
      </c>
      <c r="R84" s="138">
        <f>RES_hhdet_numvin!R131</f>
        <v>37469</v>
      </c>
      <c r="S84" s="138">
        <f>RES_hhdet_numvin!S131</f>
        <v>22128</v>
      </c>
      <c r="T84" s="138">
        <f>RES_hhdet_numvin!T131</f>
        <v>9980</v>
      </c>
      <c r="U84" s="138">
        <f>RES_hhdet_numvin!U131</f>
        <v>14006</v>
      </c>
      <c r="V84" s="138">
        <f>RES_hhdet_numvin!V131</f>
        <v>66338</v>
      </c>
      <c r="W84" s="138">
        <f>RES_hhdet_numvin!W131</f>
        <v>37681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2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81</v>
      </c>
      <c r="M85" s="138">
        <f>RES_hhdet_numvin!M132</f>
        <v>712</v>
      </c>
      <c r="N85" s="138">
        <f>RES_hhdet_numvin!N132</f>
        <v>377</v>
      </c>
      <c r="O85" s="138">
        <f>RES_hhdet_numvin!O132</f>
        <v>873</v>
      </c>
      <c r="P85" s="138">
        <f>RES_hhdet_numvin!P132</f>
        <v>504</v>
      </c>
      <c r="Q85" s="138">
        <f>RES_hhdet_numvin!Q132</f>
        <v>260</v>
      </c>
      <c r="R85" s="138">
        <f>RES_hhdet_numvin!R132</f>
        <v>357</v>
      </c>
      <c r="S85" s="138">
        <f>RES_hhdet_numvin!S132</f>
        <v>41</v>
      </c>
      <c r="T85" s="138">
        <f>RES_hhdet_numvin!T132</f>
        <v>1053</v>
      </c>
      <c r="U85" s="138">
        <f>RES_hhdet_numvin!U132</f>
        <v>0</v>
      </c>
      <c r="V85" s="138">
        <f>RES_hhdet_numvin!V132</f>
        <v>0</v>
      </c>
      <c r="W85" s="138">
        <f>RES_hhdet_numvin!W132</f>
        <v>324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871</v>
      </c>
      <c r="S88" s="138">
        <f>RES_hhdet_numvin!S135</f>
        <v>11569</v>
      </c>
      <c r="T88" s="138">
        <f>RES_hhdet_numvin!T135</f>
        <v>28804</v>
      </c>
      <c r="U88" s="138">
        <f>RES_hhdet_numvin!U135</f>
        <v>14694</v>
      </c>
      <c r="V88" s="138">
        <f>RES_hhdet_numvin!V135</f>
        <v>25435</v>
      </c>
      <c r="W88" s="138">
        <f>RES_hhdet_numvin!W135</f>
        <v>0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620</v>
      </c>
      <c r="S89" s="138">
        <f>RES_hhdet_numvin!S136</f>
        <v>8411</v>
      </c>
      <c r="T89" s="138">
        <f>RES_hhdet_numvin!T136</f>
        <v>14420</v>
      </c>
      <c r="U89" s="138">
        <f>RES_hhdet_numvin!U136</f>
        <v>7426</v>
      </c>
      <c r="V89" s="138">
        <f>RES_hhdet_numvin!V136</f>
        <v>19020</v>
      </c>
      <c r="W89" s="138">
        <f>RES_hhdet_numvin!W136</f>
        <v>0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14873</v>
      </c>
      <c r="Q93" s="138">
        <f>RES_hhdet_numvin!Q140</f>
        <v>16928</v>
      </c>
      <c r="R93" s="138">
        <f>RES_hhdet_numvin!R140</f>
        <v>37617</v>
      </c>
      <c r="S93" s="138">
        <f>RES_hhdet_numvin!S140</f>
        <v>36255</v>
      </c>
      <c r="T93" s="138">
        <f>RES_hhdet_numvin!T140</f>
        <v>57200</v>
      </c>
      <c r="U93" s="138">
        <f>RES_hhdet_numvin!U140</f>
        <v>60673</v>
      </c>
      <c r="V93" s="138">
        <f>RES_hhdet_numvin!V140</f>
        <v>39430</v>
      </c>
      <c r="W93" s="138">
        <f>RES_hhdet_numvin!W140</f>
        <v>29526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25230</v>
      </c>
      <c r="Q94" s="39">
        <f>RES_hhdet_numvin!Q141</f>
        <v>38465</v>
      </c>
      <c r="R94" s="39">
        <f>RES_hhdet_numvin!R141</f>
        <v>61904</v>
      </c>
      <c r="S94" s="39">
        <f>RES_hhdet_numvin!S141</f>
        <v>97176</v>
      </c>
      <c r="T94" s="39">
        <f>RES_hhdet_numvin!T141</f>
        <v>118728</v>
      </c>
      <c r="U94" s="39">
        <f>RES_hhdet_numvin!U141</f>
        <v>144411</v>
      </c>
      <c r="V94" s="39">
        <f>RES_hhdet_numvin!V141</f>
        <v>86989</v>
      </c>
      <c r="W94" s="39">
        <f>RES_hhdet_numvin!W141</f>
        <v>69027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172.55030318794815</v>
      </c>
      <c r="G98" s="117">
        <f t="shared" si="12"/>
        <v>175.23255932394292</v>
      </c>
      <c r="H98" s="117">
        <f t="shared" si="12"/>
        <v>160.49302901327505</v>
      </c>
      <c r="I98" s="117">
        <f t="shared" si="12"/>
        <v>146.75700379892453</v>
      </c>
      <c r="J98" s="117">
        <f t="shared" si="12"/>
        <v>57.568671347282859</v>
      </c>
      <c r="K98" s="117">
        <f t="shared" si="12"/>
        <v>74.239743444221304</v>
      </c>
      <c r="L98" s="117">
        <f t="shared" si="12"/>
        <v>156.48390053711705</v>
      </c>
      <c r="M98" s="117">
        <f t="shared" si="12"/>
        <v>614.15876205271252</v>
      </c>
      <c r="N98" s="117">
        <f t="shared" si="12"/>
        <v>753.50525888554216</v>
      </c>
      <c r="O98" s="117">
        <f t="shared" si="12"/>
        <v>1001.9186721834402</v>
      </c>
      <c r="P98" s="117">
        <f t="shared" si="12"/>
        <v>887.05405153261972</v>
      </c>
      <c r="Q98" s="117">
        <f t="shared" si="12"/>
        <v>985.82803567312124</v>
      </c>
      <c r="R98" s="117">
        <f t="shared" ref="R98:V98" si="13">R99+R102+R104+R113</f>
        <v>1023.6984839973528</v>
      </c>
      <c r="S98" s="117">
        <f t="shared" si="13"/>
        <v>994.62480847515485</v>
      </c>
      <c r="T98" s="117">
        <f t="shared" si="13"/>
        <v>1181.2937143520976</v>
      </c>
      <c r="U98" s="117">
        <f t="shared" si="13"/>
        <v>977.98391235810971</v>
      </c>
      <c r="V98" s="117">
        <f t="shared" si="13"/>
        <v>956.34492771042778</v>
      </c>
      <c r="W98" s="117">
        <f t="shared" ref="W98" si="14">W99+W102+W104+W113</f>
        <v>788.10492341085842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135.11467889583457</v>
      </c>
      <c r="G99" s="122">
        <f t="shared" si="15"/>
        <v>139.41395284226573</v>
      </c>
      <c r="H99" s="122">
        <f t="shared" si="15"/>
        <v>124.92527300673636</v>
      </c>
      <c r="I99" s="122">
        <f t="shared" si="15"/>
        <v>115.89889527729672</v>
      </c>
      <c r="J99" s="122">
        <f t="shared" si="15"/>
        <v>37.906473032799582</v>
      </c>
      <c r="K99" s="122">
        <f t="shared" si="15"/>
        <v>45.332312697955253</v>
      </c>
      <c r="L99" s="122">
        <f t="shared" si="15"/>
        <v>108.35833556203237</v>
      </c>
      <c r="M99" s="122">
        <f t="shared" si="15"/>
        <v>491.64826673648906</v>
      </c>
      <c r="N99" s="122">
        <f t="shared" si="15"/>
        <v>610.73341577333053</v>
      </c>
      <c r="O99" s="122">
        <f t="shared" si="15"/>
        <v>819.34212243193463</v>
      </c>
      <c r="P99" s="122">
        <f t="shared" si="15"/>
        <v>702.32478740842714</v>
      </c>
      <c r="Q99" s="122">
        <f t="shared" si="15"/>
        <v>793.35357119307253</v>
      </c>
      <c r="R99" s="122">
        <f t="shared" ref="R99:V99" si="16">SUM(R100:R101)</f>
        <v>826.76657012213798</v>
      </c>
      <c r="S99" s="122">
        <f t="shared" si="16"/>
        <v>792.03194466635011</v>
      </c>
      <c r="T99" s="122">
        <f t="shared" si="16"/>
        <v>954.10408979177578</v>
      </c>
      <c r="U99" s="122">
        <f t="shared" si="16"/>
        <v>777.27553753335337</v>
      </c>
      <c r="V99" s="122">
        <f t="shared" si="16"/>
        <v>773.22678928230425</v>
      </c>
      <c r="W99" s="122">
        <f t="shared" ref="W99" si="17">SUM(W100:W101)</f>
        <v>641.6306180175485</v>
      </c>
      <c r="DA99" s="130" t="s">
        <v>1687</v>
      </c>
    </row>
    <row r="100" spans="1:105" ht="12" customHeight="1" x14ac:dyDescent="0.25">
      <c r="A100" s="97" t="s">
        <v>203</v>
      </c>
      <c r="B100" s="98">
        <v>0</v>
      </c>
      <c r="C100" s="98">
        <v>0</v>
      </c>
      <c r="D100" s="98">
        <v>0</v>
      </c>
      <c r="E100" s="98">
        <v>0</v>
      </c>
      <c r="F100" s="98">
        <v>134.62972041468248</v>
      </c>
      <c r="G100" s="98">
        <v>138.92055359603606</v>
      </c>
      <c r="H100" s="98">
        <v>124.49647998996655</v>
      </c>
      <c r="I100" s="98">
        <v>115.51165781914867</v>
      </c>
      <c r="J100" s="98">
        <v>37.78542404691246</v>
      </c>
      <c r="K100" s="98">
        <v>45.188988540824205</v>
      </c>
      <c r="L100" s="98">
        <v>108.00506743230191</v>
      </c>
      <c r="M100" s="98">
        <v>490.04152615497236</v>
      </c>
      <c r="N100" s="98">
        <v>608.85230308829739</v>
      </c>
      <c r="O100" s="98">
        <v>816.64703334935291</v>
      </c>
      <c r="P100" s="98">
        <v>699.95721514408547</v>
      </c>
      <c r="Q100" s="98">
        <v>790.92402789720029</v>
      </c>
      <c r="R100" s="98">
        <v>824.23877901977653</v>
      </c>
      <c r="S100" s="98">
        <v>789.62646890226495</v>
      </c>
      <c r="T100" s="98">
        <v>951.23248781885945</v>
      </c>
      <c r="U100" s="98">
        <v>774.91717301996687</v>
      </c>
      <c r="V100" s="98">
        <v>770.89086653291326</v>
      </c>
      <c r="W100" s="98">
        <v>639.75820674500812</v>
      </c>
      <c r="DA100" s="63" t="s">
        <v>1688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0.48495848115210072</v>
      </c>
      <c r="G101" s="98">
        <v>0.49339924622967868</v>
      </c>
      <c r="H101" s="98">
        <v>0.42879301676982079</v>
      </c>
      <c r="I101" s="98">
        <v>0.38723745814804406</v>
      </c>
      <c r="J101" s="98">
        <v>0.1210489858871218</v>
      </c>
      <c r="K101" s="98">
        <v>0.14332415713104457</v>
      </c>
      <c r="L101" s="98">
        <v>0.35326812973045424</v>
      </c>
      <c r="M101" s="98">
        <v>1.606740581516706</v>
      </c>
      <c r="N101" s="98">
        <v>1.881112685033179</v>
      </c>
      <c r="O101" s="98">
        <v>2.6950890825817648</v>
      </c>
      <c r="P101" s="98">
        <v>2.3675722643416948</v>
      </c>
      <c r="Q101" s="98">
        <v>2.4295432958722558</v>
      </c>
      <c r="R101" s="98">
        <v>2.5277911023614958</v>
      </c>
      <c r="S101" s="98">
        <v>2.4054757640851627</v>
      </c>
      <c r="T101" s="98">
        <v>2.8716019729162898</v>
      </c>
      <c r="U101" s="98">
        <v>2.3583645133865336</v>
      </c>
      <c r="V101" s="98">
        <v>2.3359227493909627</v>
      </c>
      <c r="W101" s="98">
        <v>1.8724112725404143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0.4576766679639655</v>
      </c>
      <c r="G102" s="122">
        <f t="shared" si="18"/>
        <v>1.2962726630055341</v>
      </c>
      <c r="H102" s="122">
        <f t="shared" si="18"/>
        <v>1.4234073599851074</v>
      </c>
      <c r="I102" s="122">
        <f t="shared" si="18"/>
        <v>1.2561863910022038</v>
      </c>
      <c r="J102" s="122">
        <f t="shared" si="18"/>
        <v>1.5647742322159781</v>
      </c>
      <c r="K102" s="122">
        <f t="shared" si="18"/>
        <v>1.9712281247800163</v>
      </c>
      <c r="L102" s="122">
        <f t="shared" si="18"/>
        <v>1.9873788777036416</v>
      </c>
      <c r="M102" s="122">
        <f t="shared" si="18"/>
        <v>3.094573650579413</v>
      </c>
      <c r="N102" s="122">
        <f t="shared" si="18"/>
        <v>7.6681028653302308</v>
      </c>
      <c r="O102" s="122">
        <f t="shared" si="18"/>
        <v>6.1239280482082803</v>
      </c>
      <c r="P102" s="122">
        <f t="shared" si="18"/>
        <v>5.1840382753658876</v>
      </c>
      <c r="Q102" s="122">
        <f t="shared" si="18"/>
        <v>11.790197147853224</v>
      </c>
      <c r="R102" s="122">
        <f t="shared" si="18"/>
        <v>8.7471090230296706</v>
      </c>
      <c r="S102" s="122">
        <f t="shared" si="18"/>
        <v>13.336023340345665</v>
      </c>
      <c r="T102" s="122">
        <f t="shared" si="18"/>
        <v>9.8981664578880686</v>
      </c>
      <c r="U102" s="122">
        <f t="shared" si="18"/>
        <v>11.30973764271088</v>
      </c>
      <c r="V102" s="122">
        <f t="shared" si="18"/>
        <v>7.6919177037982145</v>
      </c>
      <c r="W102" s="122">
        <f t="shared" si="18"/>
        <v>8.5156855431908998</v>
      </c>
      <c r="DA102" s="130" t="s">
        <v>1690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0.4576766679639655</v>
      </c>
      <c r="G103" s="98">
        <v>1.2962726630055341</v>
      </c>
      <c r="H103" s="98">
        <v>1.4234073599851074</v>
      </c>
      <c r="I103" s="98">
        <v>1.2561863910022038</v>
      </c>
      <c r="J103" s="98">
        <v>1.5647742322159781</v>
      </c>
      <c r="K103" s="98">
        <v>1.9712281247800163</v>
      </c>
      <c r="L103" s="98">
        <v>1.9873788777036416</v>
      </c>
      <c r="M103" s="98">
        <v>3.094573650579413</v>
      </c>
      <c r="N103" s="98">
        <v>7.6681028653302308</v>
      </c>
      <c r="O103" s="98">
        <v>6.1239280482082803</v>
      </c>
      <c r="P103" s="98">
        <v>5.1840382753658876</v>
      </c>
      <c r="Q103" s="98">
        <v>11.790197147853224</v>
      </c>
      <c r="R103" s="98">
        <v>8.7471090230296706</v>
      </c>
      <c r="S103" s="98">
        <v>13.336023340345665</v>
      </c>
      <c r="T103" s="98">
        <v>9.8981664578880686</v>
      </c>
      <c r="U103" s="98">
        <v>11.30973764271088</v>
      </c>
      <c r="V103" s="98">
        <v>7.6919177037982145</v>
      </c>
      <c r="W103" s="98">
        <v>8.5156855431908998</v>
      </c>
      <c r="DA103" s="63" t="s">
        <v>1691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25.337020070846155</v>
      </c>
      <c r="G104" s="122">
        <v>24.298403362849722</v>
      </c>
      <c r="H104" s="122">
        <v>23.013968242546007</v>
      </c>
      <c r="I104" s="122">
        <v>20.194057505222226</v>
      </c>
      <c r="J104" s="122">
        <v>8.6811068803772198</v>
      </c>
      <c r="K104" s="122">
        <v>14.629541142955388</v>
      </c>
      <c r="L104" s="122">
        <v>29.19166981832976</v>
      </c>
      <c r="M104" s="122">
        <v>86.064752591407114</v>
      </c>
      <c r="N104" s="122">
        <v>95.412320425238093</v>
      </c>
      <c r="O104" s="122">
        <v>123.9764036585788</v>
      </c>
      <c r="P104" s="122">
        <v>127.30135781135456</v>
      </c>
      <c r="Q104" s="122">
        <v>125.67530728847854</v>
      </c>
      <c r="R104" s="122">
        <v>131.26512124290753</v>
      </c>
      <c r="S104" s="122">
        <v>124.69782674250135</v>
      </c>
      <c r="T104" s="122">
        <v>153.13239487307334</v>
      </c>
      <c r="U104" s="122">
        <v>127.7171874832656</v>
      </c>
      <c r="V104" s="122">
        <v>117.19296720317405</v>
      </c>
      <c r="W104" s="122">
        <v>85.23050260010173</v>
      </c>
      <c r="DA104" s="130" t="s">
        <v>1692</v>
      </c>
    </row>
    <row r="105" spans="1:105" ht="12" customHeight="1" x14ac:dyDescent="0.25">
      <c r="A105" s="97" t="s">
        <v>128</v>
      </c>
      <c r="B105" s="98">
        <v>0</v>
      </c>
      <c r="C105" s="98">
        <v>0</v>
      </c>
      <c r="D105" s="98">
        <v>0</v>
      </c>
      <c r="E105" s="98">
        <v>0</v>
      </c>
      <c r="F105" s="98">
        <v>21.358935680556336</v>
      </c>
      <c r="G105" s="98">
        <v>19.933974639692241</v>
      </c>
      <c r="H105" s="98">
        <v>19.119564355230487</v>
      </c>
      <c r="I105" s="98">
        <v>17.833008112463851</v>
      </c>
      <c r="J105" s="98">
        <v>5.4684845038017524</v>
      </c>
      <c r="K105" s="98">
        <v>6.497195991128164</v>
      </c>
      <c r="L105" s="98">
        <v>14.594298824918248</v>
      </c>
      <c r="M105" s="98">
        <v>77.560521767334052</v>
      </c>
      <c r="N105" s="98">
        <v>85.439909932523022</v>
      </c>
      <c r="O105" s="98">
        <v>113.81686779932318</v>
      </c>
      <c r="P105" s="98">
        <v>118.33064591956563</v>
      </c>
      <c r="Q105" s="98">
        <v>117.40859352148104</v>
      </c>
      <c r="R105" s="98">
        <v>122.35141847461563</v>
      </c>
      <c r="S105" s="98">
        <v>115.24087484824669</v>
      </c>
      <c r="T105" s="98">
        <v>140.27690941824628</v>
      </c>
      <c r="U105" s="98">
        <v>112.86357127421411</v>
      </c>
      <c r="V105" s="98">
        <v>98.646678410064212</v>
      </c>
      <c r="W105" s="98">
        <v>70.622407001630179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7.1345317227955521E-3</v>
      </c>
      <c r="G106" s="98">
        <v>9.5796174939096583E-3</v>
      </c>
      <c r="H106" s="98">
        <v>1.0128030897876377E-2</v>
      </c>
      <c r="I106" s="98">
        <v>1.4869909060779521E-2</v>
      </c>
      <c r="J106" s="98">
        <v>4.5217519397465697E-3</v>
      </c>
      <c r="K106" s="98">
        <v>5.1450403044508014E-3</v>
      </c>
      <c r="L106" s="98">
        <v>1.7759402475668117E-2</v>
      </c>
      <c r="M106" s="98">
        <v>0.17185003106550978</v>
      </c>
      <c r="N106" s="98">
        <v>0.18646666994698113</v>
      </c>
      <c r="O106" s="98">
        <v>0.31859082236767211</v>
      </c>
      <c r="P106" s="98">
        <v>0.36734144105458338</v>
      </c>
      <c r="Q106" s="98">
        <v>0.37572295944471434</v>
      </c>
      <c r="R106" s="98">
        <v>0.4203590243362228</v>
      </c>
      <c r="S106" s="98">
        <v>0.39616429998191749</v>
      </c>
      <c r="T106" s="98">
        <v>0.63081207026412767</v>
      </c>
      <c r="U106" s="98">
        <v>0.51500512239544982</v>
      </c>
      <c r="V106" s="98">
        <v>0.45962588733836823</v>
      </c>
      <c r="W106" s="98">
        <v>0.35560460134941874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0</v>
      </c>
      <c r="F107" s="101">
        <v>1.6276536863722405E-3</v>
      </c>
      <c r="G107" s="101">
        <v>1.8776112193395673E-3</v>
      </c>
      <c r="H107" s="101">
        <v>2.0124045879857068E-3</v>
      </c>
      <c r="I107" s="101">
        <v>2.969494010888557E-3</v>
      </c>
      <c r="J107" s="101">
        <v>1.1215438687657284E-3</v>
      </c>
      <c r="K107" s="101">
        <v>5.7944401901973757E-5</v>
      </c>
      <c r="L107" s="101">
        <v>2.0382016595345981E-4</v>
      </c>
      <c r="M107" s="101">
        <v>3.9138664108154433E-2</v>
      </c>
      <c r="N107" s="101">
        <v>3.2808475309947127E-2</v>
      </c>
      <c r="O107" s="101">
        <v>5.5789307041960404E-2</v>
      </c>
      <c r="P107" s="101">
        <v>9.3738248473083499E-2</v>
      </c>
      <c r="Q107" s="101">
        <v>6.9958117001842596E-2</v>
      </c>
      <c r="R107" s="101">
        <v>7.5494681016279333E-2</v>
      </c>
      <c r="S107" s="101">
        <v>7.5046619222380345E-2</v>
      </c>
      <c r="T107" s="101">
        <v>0.11209889359056459</v>
      </c>
      <c r="U107" s="101">
        <v>0.10205880126104329</v>
      </c>
      <c r="V107" s="101">
        <v>8.3951187719340847E-2</v>
      </c>
      <c r="W107" s="101">
        <v>7.6909899105309543E-2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5.5068780364233121E-3</v>
      </c>
      <c r="G108" s="104">
        <v>7.7020062745700914E-3</v>
      </c>
      <c r="H108" s="104">
        <v>8.1156263098906695E-3</v>
      </c>
      <c r="I108" s="104">
        <v>1.1900415049890964E-2</v>
      </c>
      <c r="J108" s="104">
        <v>3.400208070980841E-3</v>
      </c>
      <c r="K108" s="104">
        <v>5.087095902548828E-3</v>
      </c>
      <c r="L108" s="104">
        <v>1.7555582309714657E-2</v>
      </c>
      <c r="M108" s="104">
        <v>0.13271136695735536</v>
      </c>
      <c r="N108" s="104">
        <v>0.15365819463703401</v>
      </c>
      <c r="O108" s="104">
        <v>0.26280151532571172</v>
      </c>
      <c r="P108" s="104">
        <v>0.2736031925814999</v>
      </c>
      <c r="Q108" s="104">
        <v>0.30576484244287172</v>
      </c>
      <c r="R108" s="104">
        <v>0.34486434331994348</v>
      </c>
      <c r="S108" s="104">
        <v>0.32111768075953712</v>
      </c>
      <c r="T108" s="104">
        <v>0.51871317667356309</v>
      </c>
      <c r="U108" s="104">
        <v>0.41294632113440655</v>
      </c>
      <c r="V108" s="104">
        <v>0.37567469961902739</v>
      </c>
      <c r="W108" s="104">
        <v>0.27869470224410919</v>
      </c>
      <c r="DA108" s="132" t="s">
        <v>1696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3.8791473786260058</v>
      </c>
      <c r="G109" s="101">
        <v>4.2333189951151686</v>
      </c>
      <c r="H109" s="101">
        <v>3.7734395709836819</v>
      </c>
      <c r="I109" s="101">
        <v>2.2728395599244471</v>
      </c>
      <c r="J109" s="101">
        <v>2.9043897545906785</v>
      </c>
      <c r="K109" s="101">
        <v>6.7436735512668626</v>
      </c>
      <c r="L109" s="101">
        <v>10.73872684104988</v>
      </c>
      <c r="M109" s="101">
        <v>5.3322622277034464</v>
      </c>
      <c r="N109" s="101">
        <v>6.6770212246834149</v>
      </c>
      <c r="O109" s="101">
        <v>6.7856883506001608</v>
      </c>
      <c r="P109" s="101">
        <v>5.7972335865783853</v>
      </c>
      <c r="Q109" s="101">
        <v>5.462221176289729</v>
      </c>
      <c r="R109" s="101">
        <v>5.8688295337813274</v>
      </c>
      <c r="S109" s="101">
        <v>6.1429575910450271</v>
      </c>
      <c r="T109" s="101">
        <v>8.6085571035281525</v>
      </c>
      <c r="U109" s="101">
        <v>10.042764182472704</v>
      </c>
      <c r="V109" s="101">
        <v>12.199800679727947</v>
      </c>
      <c r="W109" s="101">
        <v>9.543925811471853</v>
      </c>
      <c r="DA109" s="131" t="s">
        <v>1697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9.1802479941019019E-2</v>
      </c>
      <c r="G110" s="104">
        <v>0.12153011054840139</v>
      </c>
      <c r="H110" s="104">
        <v>0.11083628543395675</v>
      </c>
      <c r="I110" s="104">
        <v>7.3339923773152488E-2</v>
      </c>
      <c r="J110" s="104">
        <v>0.3037108700450426</v>
      </c>
      <c r="K110" s="104">
        <v>1.3835265602559113</v>
      </c>
      <c r="L110" s="104">
        <v>3.8408847498859622</v>
      </c>
      <c r="M110" s="104">
        <v>3.000118565304104</v>
      </c>
      <c r="N110" s="104">
        <v>3.1089225980846757</v>
      </c>
      <c r="O110" s="104">
        <v>3.0552566862877861</v>
      </c>
      <c r="P110" s="104">
        <v>2.8061368641559792</v>
      </c>
      <c r="Q110" s="104">
        <v>2.4287696312630516</v>
      </c>
      <c r="R110" s="104">
        <v>2.6245142101743539</v>
      </c>
      <c r="S110" s="104">
        <v>2.9178300032277007</v>
      </c>
      <c r="T110" s="104">
        <v>3.6161162810347882</v>
      </c>
      <c r="U110" s="104">
        <v>4.2958469041833398</v>
      </c>
      <c r="V110" s="104">
        <v>5.8868622260435366</v>
      </c>
      <c r="W110" s="104">
        <v>4.7085651856502828</v>
      </c>
      <c r="DA110" s="132" t="s">
        <v>1698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2.4471649308935958E-2</v>
      </c>
      <c r="G111" s="98">
        <v>2.7980946752057548E-2</v>
      </c>
      <c r="H111" s="98">
        <v>2.5891862584958278E-2</v>
      </c>
      <c r="I111" s="98">
        <v>1.7234366986754013E-2</v>
      </c>
      <c r="J111" s="98">
        <v>8.797110093113078E-2</v>
      </c>
      <c r="K111" s="98">
        <v>0.34047085683925032</v>
      </c>
      <c r="L111" s="98">
        <v>0.87664666166351912</v>
      </c>
      <c r="M111" s="98">
        <v>0.79789918560266904</v>
      </c>
      <c r="N111" s="98">
        <v>0.64935592478007398</v>
      </c>
      <c r="O111" s="98">
        <v>0.62807825665591599</v>
      </c>
      <c r="P111" s="98">
        <v>0.84643089868523558</v>
      </c>
      <c r="Q111" s="98">
        <v>0.53927698313253969</v>
      </c>
      <c r="R111" s="98">
        <v>0.55410291977047454</v>
      </c>
      <c r="S111" s="98">
        <v>0.64117188768480515</v>
      </c>
      <c r="T111" s="98">
        <v>0.70071399118160815</v>
      </c>
      <c r="U111" s="98">
        <v>0.93877815699678779</v>
      </c>
      <c r="V111" s="98">
        <v>1.1823819063671528</v>
      </c>
      <c r="W111" s="98">
        <v>1.1604483383363005</v>
      </c>
      <c r="DA111" s="63" t="s">
        <v>1699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6.7330830632083061E-2</v>
      </c>
      <c r="G112" s="98">
        <v>9.3549163796343843E-2</v>
      </c>
      <c r="H112" s="98">
        <v>8.4944422848998474E-2</v>
      </c>
      <c r="I112" s="98">
        <v>5.6105556786398475E-2</v>
      </c>
      <c r="J112" s="98">
        <v>0.21573976911391185</v>
      </c>
      <c r="K112" s="98">
        <v>1.043055703416661</v>
      </c>
      <c r="L112" s="98">
        <v>2.9642380882224431</v>
      </c>
      <c r="M112" s="98">
        <v>2.2022193797014351</v>
      </c>
      <c r="N112" s="98">
        <v>2.4595666733046015</v>
      </c>
      <c r="O112" s="98">
        <v>2.4271784296318701</v>
      </c>
      <c r="P112" s="98">
        <v>1.9597059654707434</v>
      </c>
      <c r="Q112" s="98">
        <v>1.8894926481305121</v>
      </c>
      <c r="R112" s="98">
        <v>2.0704112904038796</v>
      </c>
      <c r="S112" s="98">
        <v>2.2766581155428955</v>
      </c>
      <c r="T112" s="98">
        <v>2.91540228985318</v>
      </c>
      <c r="U112" s="98">
        <v>3.3570687471865517</v>
      </c>
      <c r="V112" s="98">
        <v>4.7044803196763834</v>
      </c>
      <c r="W112" s="98">
        <v>3.5481168473139819</v>
      </c>
      <c r="DA112" s="63" t="s">
        <v>1700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11.640927553303435</v>
      </c>
      <c r="G113" s="122">
        <v>10.223930455821955</v>
      </c>
      <c r="H113" s="122">
        <v>11.130380404007575</v>
      </c>
      <c r="I113" s="122">
        <v>9.407864625403402</v>
      </c>
      <c r="J113" s="122">
        <v>9.4163172018900738</v>
      </c>
      <c r="K113" s="122">
        <v>12.306661478530648</v>
      </c>
      <c r="L113" s="122">
        <v>16.946516279051288</v>
      </c>
      <c r="M113" s="122">
        <v>33.351169074236864</v>
      </c>
      <c r="N113" s="122">
        <v>39.691419821643365</v>
      </c>
      <c r="O113" s="122">
        <v>52.476218044718529</v>
      </c>
      <c r="P113" s="122">
        <v>52.243868037472168</v>
      </c>
      <c r="Q113" s="122">
        <v>55.008960043717053</v>
      </c>
      <c r="R113" s="122">
        <v>56.919683609277648</v>
      </c>
      <c r="S113" s="122">
        <v>64.559013725957712</v>
      </c>
      <c r="T113" s="122">
        <v>64.159063229360385</v>
      </c>
      <c r="U113" s="122">
        <v>61.681449698779858</v>
      </c>
      <c r="V113" s="122">
        <v>58.233253521151269</v>
      </c>
      <c r="W113" s="122">
        <v>52.728117250017277</v>
      </c>
      <c r="DA113" s="130" t="s">
        <v>1701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5.3271980366463714</v>
      </c>
      <c r="G114" s="98">
        <v>5.0258126950908455</v>
      </c>
      <c r="H114" s="98">
        <v>5.0198103031134726</v>
      </c>
      <c r="I114" s="98">
        <v>4.2060731351609109</v>
      </c>
      <c r="J114" s="98">
        <v>4.5536821811400969</v>
      </c>
      <c r="K114" s="98">
        <v>5.7416836250112278</v>
      </c>
      <c r="L114" s="98">
        <v>7.8495991192605699</v>
      </c>
      <c r="M114" s="98">
        <v>14.775803184181983</v>
      </c>
      <c r="N114" s="98">
        <v>17.489446156932459</v>
      </c>
      <c r="O114" s="98">
        <v>20.880563565266108</v>
      </c>
      <c r="P114" s="98">
        <v>23.388392434425448</v>
      </c>
      <c r="Q114" s="98">
        <v>22.63329703057348</v>
      </c>
      <c r="R114" s="98">
        <v>24.320100941348613</v>
      </c>
      <c r="S114" s="98">
        <v>25.46745398756179</v>
      </c>
      <c r="T114" s="98">
        <v>25.655361944562141</v>
      </c>
      <c r="U114" s="98">
        <v>24.117360424261136</v>
      </c>
      <c r="V114" s="98">
        <v>22.313361409138608</v>
      </c>
      <c r="W114" s="98">
        <v>20.116630851124583</v>
      </c>
      <c r="DA114" s="63" t="s">
        <v>1702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6.3137295166570642</v>
      </c>
      <c r="G115" s="33">
        <v>5.19811776073111</v>
      </c>
      <c r="H115" s="33">
        <v>6.1105701008941029</v>
      </c>
      <c r="I115" s="33">
        <v>5.2017914902424911</v>
      </c>
      <c r="J115" s="33">
        <v>4.8626350207499769</v>
      </c>
      <c r="K115" s="33">
        <v>6.5649778535194203</v>
      </c>
      <c r="L115" s="33">
        <v>9.096917159790717</v>
      </c>
      <c r="M115" s="33">
        <v>18.575365890054883</v>
      </c>
      <c r="N115" s="33">
        <v>22.201973664710906</v>
      </c>
      <c r="O115" s="33">
        <v>31.595654479452421</v>
      </c>
      <c r="P115" s="33">
        <v>28.855475603046724</v>
      </c>
      <c r="Q115" s="33">
        <v>32.375663013143573</v>
      </c>
      <c r="R115" s="33">
        <v>32.599582667929035</v>
      </c>
      <c r="S115" s="33">
        <v>39.091559738395922</v>
      </c>
      <c r="T115" s="33">
        <v>38.503701284798247</v>
      </c>
      <c r="U115" s="33">
        <v>37.564089274518722</v>
      </c>
      <c r="V115" s="33">
        <v>35.919892112012661</v>
      </c>
      <c r="W115" s="33">
        <v>32.611486398892694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132.24608848991542</v>
      </c>
      <c r="G117" s="117">
        <f t="shared" si="19"/>
        <v>135.76332646066243</v>
      </c>
      <c r="H117" s="117">
        <f t="shared" si="19"/>
        <v>124.84849968468058</v>
      </c>
      <c r="I117" s="117">
        <f t="shared" si="19"/>
        <v>114.28235787339507</v>
      </c>
      <c r="J117" s="117">
        <f t="shared" si="19"/>
        <v>46.254468306945952</v>
      </c>
      <c r="K117" s="117">
        <f t="shared" si="19"/>
        <v>59.708713114258018</v>
      </c>
      <c r="L117" s="117">
        <f t="shared" si="19"/>
        <v>123.48263302650781</v>
      </c>
      <c r="M117" s="117">
        <f t="shared" si="19"/>
        <v>484.43955339977907</v>
      </c>
      <c r="N117" s="117">
        <f t="shared" si="19"/>
        <v>605.99579521617136</v>
      </c>
      <c r="O117" s="117">
        <f t="shared" si="19"/>
        <v>800.65927251822461</v>
      </c>
      <c r="P117" s="117">
        <f t="shared" si="19"/>
        <v>710.42366422849</v>
      </c>
      <c r="Q117" s="117">
        <f t="shared" si="19"/>
        <v>806.58919968336716</v>
      </c>
      <c r="R117" s="117">
        <f t="shared" ref="R117:V117" si="20">R118+R121+R123+R132</f>
        <v>830.95178675567911</v>
      </c>
      <c r="S117" s="117">
        <f t="shared" si="20"/>
        <v>822.47994474124016</v>
      </c>
      <c r="T117" s="117">
        <f t="shared" si="20"/>
        <v>965.0433215848692</v>
      </c>
      <c r="U117" s="117">
        <f t="shared" si="20"/>
        <v>810.76902290616727</v>
      </c>
      <c r="V117" s="117">
        <f t="shared" si="20"/>
        <v>785.7763787989436</v>
      </c>
      <c r="W117" s="117">
        <f t="shared" ref="W117" si="21">W118+W121+W123+W132</f>
        <v>654.89669207300437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102.88263031290144</v>
      </c>
      <c r="G118" s="122">
        <f t="shared" si="22"/>
        <v>106.15832206937158</v>
      </c>
      <c r="H118" s="122">
        <f t="shared" si="22"/>
        <v>95.159266442830329</v>
      </c>
      <c r="I118" s="122">
        <f t="shared" si="22"/>
        <v>88.281228569509764</v>
      </c>
      <c r="J118" s="122">
        <f t="shared" si="22"/>
        <v>28.894179268341389</v>
      </c>
      <c r="K118" s="122">
        <f t="shared" si="22"/>
        <v>34.685218982880933</v>
      </c>
      <c r="L118" s="122">
        <f t="shared" si="22"/>
        <v>83.303846003290815</v>
      </c>
      <c r="M118" s="122">
        <f t="shared" si="22"/>
        <v>380.92815684815372</v>
      </c>
      <c r="N118" s="122">
        <f t="shared" si="22"/>
        <v>475.19765033023413</v>
      </c>
      <c r="O118" s="122">
        <f t="shared" si="22"/>
        <v>640.17112304164436</v>
      </c>
      <c r="P118" s="122">
        <f t="shared" si="22"/>
        <v>550.1199667646913</v>
      </c>
      <c r="Q118" s="122">
        <f t="shared" si="22"/>
        <v>622.52583215335812</v>
      </c>
      <c r="R118" s="122">
        <f t="shared" ref="R118:V118" si="23">SUM(R119:R120)</f>
        <v>650.26796653447229</v>
      </c>
      <c r="S118" s="122">
        <f t="shared" si="23"/>
        <v>624.23978899742883</v>
      </c>
      <c r="T118" s="122">
        <f t="shared" si="23"/>
        <v>753.78852553350464</v>
      </c>
      <c r="U118" s="122">
        <f t="shared" si="23"/>
        <v>615.76063539152631</v>
      </c>
      <c r="V118" s="122">
        <f t="shared" si="23"/>
        <v>613.5041794584231</v>
      </c>
      <c r="W118" s="122">
        <f t="shared" ref="W118" si="24">SUM(W119:W120)</f>
        <v>509.43098512449495</v>
      </c>
      <c r="DA118" s="130" t="s">
        <v>1855</v>
      </c>
    </row>
    <row r="119" spans="1:105" ht="12" customHeight="1" x14ac:dyDescent="0.25">
      <c r="A119" s="97" t="s">
        <v>203</v>
      </c>
      <c r="B119" s="98">
        <v>0</v>
      </c>
      <c r="C119" s="98">
        <v>0</v>
      </c>
      <c r="D119" s="98">
        <v>0</v>
      </c>
      <c r="E119" s="98">
        <v>0</v>
      </c>
      <c r="F119" s="98">
        <v>102.39767183174934</v>
      </c>
      <c r="G119" s="98">
        <v>105.66492282314189</v>
      </c>
      <c r="H119" s="98">
        <v>94.730473426060513</v>
      </c>
      <c r="I119" s="98">
        <v>87.893991111361714</v>
      </c>
      <c r="J119" s="98">
        <v>28.773130282454268</v>
      </c>
      <c r="K119" s="98">
        <v>34.541894825749885</v>
      </c>
      <c r="L119" s="98">
        <v>82.950577873560363</v>
      </c>
      <c r="M119" s="98">
        <v>379.32141626663702</v>
      </c>
      <c r="N119" s="98">
        <v>473.31653764520092</v>
      </c>
      <c r="O119" s="98">
        <v>637.47603395906265</v>
      </c>
      <c r="P119" s="98">
        <v>547.75239450034962</v>
      </c>
      <c r="Q119" s="98">
        <v>620.09628885748589</v>
      </c>
      <c r="R119" s="98">
        <v>647.74017543211085</v>
      </c>
      <c r="S119" s="98">
        <v>621.83431323334366</v>
      </c>
      <c r="T119" s="98">
        <v>750.91692356058832</v>
      </c>
      <c r="U119" s="98">
        <v>613.4022708781398</v>
      </c>
      <c r="V119" s="98">
        <v>611.16825670903211</v>
      </c>
      <c r="W119" s="98">
        <v>507.55857385195452</v>
      </c>
      <c r="DA119" s="63" t="s">
        <v>1856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0.48495848115210072</v>
      </c>
      <c r="G120" s="98">
        <v>0.49339924622967868</v>
      </c>
      <c r="H120" s="98">
        <v>0.42879301676982079</v>
      </c>
      <c r="I120" s="98">
        <v>0.38723745814804406</v>
      </c>
      <c r="J120" s="98">
        <v>0.1210489858871218</v>
      </c>
      <c r="K120" s="98">
        <v>0.14332415713104457</v>
      </c>
      <c r="L120" s="98">
        <v>0.35326812973045424</v>
      </c>
      <c r="M120" s="98">
        <v>1.606740581516706</v>
      </c>
      <c r="N120" s="98">
        <v>1.881112685033179</v>
      </c>
      <c r="O120" s="98">
        <v>2.6950890825817648</v>
      </c>
      <c r="P120" s="98">
        <v>2.3675722643416948</v>
      </c>
      <c r="Q120" s="98">
        <v>2.4295432958722558</v>
      </c>
      <c r="R120" s="98">
        <v>2.5277911023614958</v>
      </c>
      <c r="S120" s="98">
        <v>2.4054757640851627</v>
      </c>
      <c r="T120" s="98">
        <v>2.8716019729162898</v>
      </c>
      <c r="U120" s="98">
        <v>2.3583645133865336</v>
      </c>
      <c r="V120" s="98">
        <v>2.3359227493909627</v>
      </c>
      <c r="W120" s="98">
        <v>1.8724112725404143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1.1593840912446971</v>
      </c>
      <c r="G121" s="122">
        <f t="shared" si="25"/>
        <v>3.3494273264665533</v>
      </c>
      <c r="H121" s="122">
        <f t="shared" si="25"/>
        <v>3.6855607391187126</v>
      </c>
      <c r="I121" s="122">
        <f t="shared" si="25"/>
        <v>3.2662429282565637</v>
      </c>
      <c r="J121" s="122">
        <f t="shared" si="25"/>
        <v>4.0860640338837735</v>
      </c>
      <c r="K121" s="122">
        <f t="shared" si="25"/>
        <v>5.2646980572222599</v>
      </c>
      <c r="L121" s="122">
        <f t="shared" si="25"/>
        <v>5.499350828897442</v>
      </c>
      <c r="M121" s="122">
        <f t="shared" si="25"/>
        <v>9.0610968399851171</v>
      </c>
      <c r="N121" s="122">
        <f t="shared" si="25"/>
        <v>23.841300784818614</v>
      </c>
      <c r="O121" s="122">
        <f t="shared" si="25"/>
        <v>19.80988038342575</v>
      </c>
      <c r="P121" s="122">
        <f t="shared" si="25"/>
        <v>17.076668724720413</v>
      </c>
      <c r="Q121" s="122">
        <f t="shared" si="25"/>
        <v>39.483797299297649</v>
      </c>
      <c r="R121" s="122">
        <f t="shared" si="25"/>
        <v>29.807584892229439</v>
      </c>
      <c r="S121" s="122">
        <f t="shared" si="25"/>
        <v>46.399209221472482</v>
      </c>
      <c r="T121" s="122">
        <f t="shared" si="25"/>
        <v>35.285448246574674</v>
      </c>
      <c r="U121" s="122">
        <f t="shared" si="25"/>
        <v>41.485970779327772</v>
      </c>
      <c r="V121" s="122">
        <f t="shared" si="25"/>
        <v>29.145091147313853</v>
      </c>
      <c r="W121" s="122">
        <f t="shared" si="25"/>
        <v>33.025454894876312</v>
      </c>
      <c r="DA121" s="130" t="s">
        <v>1858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1.1593840912446971</v>
      </c>
      <c r="G122" s="98">
        <v>3.3494273264665533</v>
      </c>
      <c r="H122" s="98">
        <v>3.6855607391187126</v>
      </c>
      <c r="I122" s="98">
        <v>3.2662429282565637</v>
      </c>
      <c r="J122" s="98">
        <v>4.0860640338837735</v>
      </c>
      <c r="K122" s="98">
        <v>5.2646980572222599</v>
      </c>
      <c r="L122" s="98">
        <v>5.499350828897442</v>
      </c>
      <c r="M122" s="98">
        <v>9.0610968399851171</v>
      </c>
      <c r="N122" s="98">
        <v>23.841300784818614</v>
      </c>
      <c r="O122" s="98">
        <v>19.80988038342575</v>
      </c>
      <c r="P122" s="98">
        <v>17.076668724720413</v>
      </c>
      <c r="Q122" s="98">
        <v>39.483797299297649</v>
      </c>
      <c r="R122" s="98">
        <v>29.807584892229439</v>
      </c>
      <c r="S122" s="98">
        <v>46.399209221472482</v>
      </c>
      <c r="T122" s="98">
        <v>35.285448246574674</v>
      </c>
      <c r="U122" s="98">
        <v>41.485970779327772</v>
      </c>
      <c r="V122" s="98">
        <v>29.145091147313853</v>
      </c>
      <c r="W122" s="98">
        <v>33.025454894876312</v>
      </c>
      <c r="DA122" s="63" t="s">
        <v>1859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19.947411561100328</v>
      </c>
      <c r="G123" s="122">
        <v>19.058084982225864</v>
      </c>
      <c r="H123" s="122">
        <v>18.095832691523103</v>
      </c>
      <c r="I123" s="122">
        <v>16.045061324368611</v>
      </c>
      <c r="J123" s="122">
        <v>6.6300244430767918</v>
      </c>
      <c r="K123" s="122">
        <v>11.024805420496246</v>
      </c>
      <c r="L123" s="122">
        <v>22.614456224172251</v>
      </c>
      <c r="M123" s="122">
        <v>70.521273386966442</v>
      </c>
      <c r="N123" s="122">
        <v>78.406466692723598</v>
      </c>
      <c r="O123" s="122">
        <v>102.49756093523381</v>
      </c>
      <c r="P123" s="122">
        <v>105.61191425814116</v>
      </c>
      <c r="Q123" s="122">
        <v>104.56794728663482</v>
      </c>
      <c r="R123" s="122">
        <v>109.51306664050354</v>
      </c>
      <c r="S123" s="122">
        <v>104.28528393098469</v>
      </c>
      <c r="T123" s="122">
        <v>128.37703929587008</v>
      </c>
      <c r="U123" s="122">
        <v>107.12572701618484</v>
      </c>
      <c r="V123" s="122">
        <v>98.835314060042265</v>
      </c>
      <c r="W123" s="122">
        <v>72.003035048854997</v>
      </c>
      <c r="DA123" s="130" t="s">
        <v>1860</v>
      </c>
    </row>
    <row r="124" spans="1:105" ht="12" customHeight="1" x14ac:dyDescent="0.25">
      <c r="A124" s="97" t="s">
        <v>128</v>
      </c>
      <c r="B124" s="98">
        <v>0</v>
      </c>
      <c r="C124" s="98">
        <v>0</v>
      </c>
      <c r="D124" s="98">
        <v>0</v>
      </c>
      <c r="E124" s="98">
        <v>0</v>
      </c>
      <c r="F124" s="98">
        <v>17.307558054434775</v>
      </c>
      <c r="G124" s="98">
        <v>16.153765094734471</v>
      </c>
      <c r="H124" s="98">
        <v>15.503231470485591</v>
      </c>
      <c r="I124" s="98">
        <v>14.468787946984229</v>
      </c>
      <c r="J124" s="98">
        <v>4.437775260097661</v>
      </c>
      <c r="K124" s="98">
        <v>5.2790313882171196</v>
      </c>
      <c r="L124" s="98">
        <v>11.907965307129057</v>
      </c>
      <c r="M124" s="98">
        <v>64.060300560170987</v>
      </c>
      <c r="N124" s="98">
        <v>70.852936959909016</v>
      </c>
      <c r="O124" s="98">
        <v>94.779686783252217</v>
      </c>
      <c r="P124" s="98">
        <v>98.83039101257242</v>
      </c>
      <c r="Q124" s="98">
        <v>98.258180564543792</v>
      </c>
      <c r="R124" s="98">
        <v>102.62315530531716</v>
      </c>
      <c r="S124" s="98">
        <v>96.833286411626418</v>
      </c>
      <c r="T124" s="98">
        <v>118.03637493425883</v>
      </c>
      <c r="U124" s="98">
        <v>95.157930579679004</v>
      </c>
      <c r="V124" s="98">
        <v>83.670196770792501</v>
      </c>
      <c r="W124" s="98">
        <v>60.064489929300301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6.8257972508786909E-3</v>
      </c>
      <c r="G125" s="98">
        <v>9.2249019781506601E-3</v>
      </c>
      <c r="H125" s="98">
        <v>9.7494440855480213E-3</v>
      </c>
      <c r="I125" s="98">
        <v>1.4318543597413698E-2</v>
      </c>
      <c r="J125" s="98">
        <v>4.3135075207918145E-3</v>
      </c>
      <c r="K125" s="98">
        <v>5.1342813866395555E-3</v>
      </c>
      <c r="L125" s="98">
        <v>1.7722893268238039E-2</v>
      </c>
      <c r="M125" s="98">
        <v>0.16517470114722999</v>
      </c>
      <c r="N125" s="98">
        <v>0.18094483129640387</v>
      </c>
      <c r="O125" s="98">
        <v>0.30948569406713261</v>
      </c>
      <c r="P125" s="98">
        <v>0.35232812178379441</v>
      </c>
      <c r="Q125" s="98">
        <v>0.36464982762397236</v>
      </c>
      <c r="R125" s="98">
        <v>0.4086202141166132</v>
      </c>
      <c r="S125" s="98">
        <v>0.38453396642791993</v>
      </c>
      <c r="T125" s="98">
        <v>0.61438456442080513</v>
      </c>
      <c r="U125" s="98">
        <v>0.5000995678054887</v>
      </c>
      <c r="V125" s="98">
        <v>0.44742921958947768</v>
      </c>
      <c r="W125" s="98">
        <v>0.34466259164903201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0</v>
      </c>
      <c r="F126" s="101">
        <v>1.3189192144553786E-3</v>
      </c>
      <c r="G126" s="101">
        <v>1.5228957035805682E-3</v>
      </c>
      <c r="H126" s="101">
        <v>1.6338177756573514E-3</v>
      </c>
      <c r="I126" s="101">
        <v>2.4181285475227349E-3</v>
      </c>
      <c r="J126" s="101">
        <v>9.1329944981097342E-4</v>
      </c>
      <c r="K126" s="101">
        <v>4.7185484090727766E-5</v>
      </c>
      <c r="L126" s="101">
        <v>1.6731095852338214E-4</v>
      </c>
      <c r="M126" s="101">
        <v>3.246333418987464E-2</v>
      </c>
      <c r="N126" s="101">
        <v>2.7286636659369881E-2</v>
      </c>
      <c r="O126" s="101">
        <v>4.6684178741420897E-2</v>
      </c>
      <c r="P126" s="101">
        <v>7.8724929202294527E-2</v>
      </c>
      <c r="Q126" s="101">
        <v>5.8884985181100628E-2</v>
      </c>
      <c r="R126" s="101">
        <v>6.3755870796669722E-2</v>
      </c>
      <c r="S126" s="101">
        <v>6.3416285668382796E-2</v>
      </c>
      <c r="T126" s="101">
        <v>9.567138774724207E-2</v>
      </c>
      <c r="U126" s="101">
        <v>8.7153246671082124E-2</v>
      </c>
      <c r="V126" s="101">
        <v>7.175451997045032E-2</v>
      </c>
      <c r="W126" s="101">
        <v>6.5967889404922792E-2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5.5068780364233121E-3</v>
      </c>
      <c r="G127" s="104">
        <v>7.7020062745700914E-3</v>
      </c>
      <c r="H127" s="104">
        <v>8.1156263098906695E-3</v>
      </c>
      <c r="I127" s="104">
        <v>1.1900415049890964E-2</v>
      </c>
      <c r="J127" s="104">
        <v>3.400208070980841E-3</v>
      </c>
      <c r="K127" s="104">
        <v>5.087095902548828E-3</v>
      </c>
      <c r="L127" s="104">
        <v>1.7555582309714657E-2</v>
      </c>
      <c r="M127" s="104">
        <v>0.13271136695735536</v>
      </c>
      <c r="N127" s="104">
        <v>0.15365819463703401</v>
      </c>
      <c r="O127" s="104">
        <v>0.26280151532571172</v>
      </c>
      <c r="P127" s="104">
        <v>0.2736031925814999</v>
      </c>
      <c r="Q127" s="104">
        <v>0.30576484244287172</v>
      </c>
      <c r="R127" s="104">
        <v>0.34486434331994348</v>
      </c>
      <c r="S127" s="104">
        <v>0.32111768075953712</v>
      </c>
      <c r="T127" s="104">
        <v>0.51871317667356309</v>
      </c>
      <c r="U127" s="104">
        <v>0.41294632113440655</v>
      </c>
      <c r="V127" s="104">
        <v>0.37567469961902739</v>
      </c>
      <c r="W127" s="104">
        <v>0.27869470224410919</v>
      </c>
      <c r="DA127" s="132" t="s">
        <v>1864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2.5496126159994423</v>
      </c>
      <c r="G128" s="101">
        <v>2.7831432573758361</v>
      </c>
      <c r="H128" s="101">
        <v>2.4808777306436021</v>
      </c>
      <c r="I128" s="101">
        <v>1.4945111262592961</v>
      </c>
      <c r="J128" s="101">
        <v>1.9139250693084957</v>
      </c>
      <c r="K128" s="101">
        <v>4.4711010188216465</v>
      </c>
      <c r="L128" s="101">
        <v>7.13965288287321</v>
      </c>
      <c r="M128" s="101">
        <v>3.5605435811852653</v>
      </c>
      <c r="N128" s="101">
        <v>4.4783786287833811</v>
      </c>
      <c r="O128" s="101">
        <v>4.5602592655894734</v>
      </c>
      <c r="P128" s="101">
        <v>3.9018026935164696</v>
      </c>
      <c r="Q128" s="101">
        <v>3.6930343468879858</v>
      </c>
      <c r="R128" s="101">
        <v>4.0310449352959052</v>
      </c>
      <c r="S128" s="101">
        <v>4.3370811462135812</v>
      </c>
      <c r="T128" s="101">
        <v>6.2962571514714165</v>
      </c>
      <c r="U128" s="101">
        <v>7.4162641414984076</v>
      </c>
      <c r="V128" s="101">
        <v>9.1276266808406046</v>
      </c>
      <c r="W128" s="101">
        <v>7.1729484158607875</v>
      </c>
      <c r="DA128" s="131" t="s">
        <v>1865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8.3415093415230235E-2</v>
      </c>
      <c r="G129" s="104">
        <v>0.11195172813740635</v>
      </c>
      <c r="H129" s="104">
        <v>0.10197404630836088</v>
      </c>
      <c r="I129" s="104">
        <v>6.7443707527673383E-2</v>
      </c>
      <c r="J129" s="104">
        <v>0.27401060614984413</v>
      </c>
      <c r="K129" s="104">
        <v>1.269538732070842</v>
      </c>
      <c r="L129" s="104">
        <v>3.5491151409017467</v>
      </c>
      <c r="M129" s="104">
        <v>2.735254544462943</v>
      </c>
      <c r="N129" s="104">
        <v>2.8942062727348117</v>
      </c>
      <c r="O129" s="104">
        <v>2.8481291923249694</v>
      </c>
      <c r="P129" s="104">
        <v>2.5273924302684683</v>
      </c>
      <c r="Q129" s="104">
        <v>2.2520825475790693</v>
      </c>
      <c r="R129" s="104">
        <v>2.4502461857738647</v>
      </c>
      <c r="S129" s="104">
        <v>2.7303824067167657</v>
      </c>
      <c r="T129" s="104">
        <v>3.4300226457190259</v>
      </c>
      <c r="U129" s="104">
        <v>4.0514327272019388</v>
      </c>
      <c r="V129" s="104">
        <v>5.5900613888196773</v>
      </c>
      <c r="W129" s="104">
        <v>4.4209341120448773</v>
      </c>
      <c r="DA129" s="132" t="s">
        <v>1866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1.6084262783147167E-2</v>
      </c>
      <c r="G130" s="98">
        <v>1.8402564341062511E-2</v>
      </c>
      <c r="H130" s="98">
        <v>1.7029623459362406E-2</v>
      </c>
      <c r="I130" s="98">
        <v>1.1338150741274908E-2</v>
      </c>
      <c r="J130" s="98">
        <v>5.8270837035932291E-2</v>
      </c>
      <c r="K130" s="98">
        <v>0.2264830286541811</v>
      </c>
      <c r="L130" s="98">
        <v>0.58487705267930357</v>
      </c>
      <c r="M130" s="98">
        <v>0.53303516476150803</v>
      </c>
      <c r="N130" s="98">
        <v>0.43463959943021008</v>
      </c>
      <c r="O130" s="98">
        <v>0.42095076269309928</v>
      </c>
      <c r="P130" s="98">
        <v>0.567686464797725</v>
      </c>
      <c r="Q130" s="98">
        <v>0.36258989944855718</v>
      </c>
      <c r="R130" s="98">
        <v>0.37983489536998527</v>
      </c>
      <c r="S130" s="98">
        <v>0.45372429117386992</v>
      </c>
      <c r="T130" s="98">
        <v>0.5146203558658462</v>
      </c>
      <c r="U130" s="98">
        <v>0.69436398001538679</v>
      </c>
      <c r="V130" s="98">
        <v>0.88558106914329437</v>
      </c>
      <c r="W130" s="98">
        <v>0.87281726473089571</v>
      </c>
      <c r="DA130" s="63" t="s">
        <v>1867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6.7330830632083061E-2</v>
      </c>
      <c r="G131" s="98">
        <v>9.3549163796343843E-2</v>
      </c>
      <c r="H131" s="98">
        <v>8.4944422848998474E-2</v>
      </c>
      <c r="I131" s="98">
        <v>5.6105556786398475E-2</v>
      </c>
      <c r="J131" s="98">
        <v>0.21573976911391185</v>
      </c>
      <c r="K131" s="98">
        <v>1.043055703416661</v>
      </c>
      <c r="L131" s="98">
        <v>2.9642380882224431</v>
      </c>
      <c r="M131" s="98">
        <v>2.2022193797014351</v>
      </c>
      <c r="N131" s="98">
        <v>2.4595666733046015</v>
      </c>
      <c r="O131" s="98">
        <v>2.4271784296318701</v>
      </c>
      <c r="P131" s="98">
        <v>1.9597059654707434</v>
      </c>
      <c r="Q131" s="98">
        <v>1.8894926481305121</v>
      </c>
      <c r="R131" s="98">
        <v>2.0704112904038796</v>
      </c>
      <c r="S131" s="98">
        <v>2.2766581155428955</v>
      </c>
      <c r="T131" s="98">
        <v>2.91540228985318</v>
      </c>
      <c r="U131" s="98">
        <v>3.3570687471865517</v>
      </c>
      <c r="V131" s="98">
        <v>4.7044803196763834</v>
      </c>
      <c r="W131" s="98">
        <v>3.5481168473139819</v>
      </c>
      <c r="DA131" s="63" t="s">
        <v>1868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8.2566625246689433</v>
      </c>
      <c r="G132" s="122">
        <v>7.1974920825984476</v>
      </c>
      <c r="H132" s="122">
        <v>7.90783981120844</v>
      </c>
      <c r="I132" s="122">
        <v>6.6898250512601374</v>
      </c>
      <c r="J132" s="122">
        <v>6.6442005616439959</v>
      </c>
      <c r="K132" s="122">
        <v>8.7339906536585765</v>
      </c>
      <c r="L132" s="122">
        <v>12.064979970147302</v>
      </c>
      <c r="M132" s="122">
        <v>23.929026324673792</v>
      </c>
      <c r="N132" s="122">
        <v>28.550377408395121</v>
      </c>
      <c r="O132" s="122">
        <v>38.180708157920762</v>
      </c>
      <c r="P132" s="122">
        <v>37.615114480937059</v>
      </c>
      <c r="Q132" s="122">
        <v>40.011622944076493</v>
      </c>
      <c r="R132" s="122">
        <v>41.363168688473827</v>
      </c>
      <c r="S132" s="122">
        <v>47.555662591354164</v>
      </c>
      <c r="T132" s="122">
        <v>47.592308508919828</v>
      </c>
      <c r="U132" s="122">
        <v>46.396689719128332</v>
      </c>
      <c r="V132" s="122">
        <v>44.291794133164387</v>
      </c>
      <c r="W132" s="122">
        <v>40.437217004778056</v>
      </c>
      <c r="DA132" s="130" t="s">
        <v>1869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3.3268675646249468</v>
      </c>
      <c r="G133" s="98">
        <v>3.1386577448841044</v>
      </c>
      <c r="H133" s="98">
        <v>3.1349885059605489</v>
      </c>
      <c r="I133" s="98">
        <v>2.6267913507464495</v>
      </c>
      <c r="J133" s="98">
        <v>2.8442101574621232</v>
      </c>
      <c r="K133" s="98">
        <v>3.5875427313285551</v>
      </c>
      <c r="L133" s="98">
        <v>4.9065602080101058</v>
      </c>
      <c r="M133" s="98">
        <v>9.2396651666436718</v>
      </c>
      <c r="N133" s="98">
        <v>10.938463076879662</v>
      </c>
      <c r="O133" s="98">
        <v>13.059617907415504</v>
      </c>
      <c r="P133" s="98">
        <v>14.628310976045842</v>
      </c>
      <c r="Q133" s="98">
        <v>14.156163033074204</v>
      </c>
      <c r="R133" s="98">
        <v>15.212834702711044</v>
      </c>
      <c r="S133" s="98">
        <v>15.934347364213956</v>
      </c>
      <c r="T133" s="98">
        <v>16.061457553317513</v>
      </c>
      <c r="U133" s="98">
        <v>15.112605537726829</v>
      </c>
      <c r="V133" s="98">
        <v>13.994689628297438</v>
      </c>
      <c r="W133" s="98">
        <v>12.627741772892529</v>
      </c>
      <c r="DA133" s="63" t="s">
        <v>1870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4.9297949600439965</v>
      </c>
      <c r="G134" s="33">
        <v>4.0588343377143428</v>
      </c>
      <c r="H134" s="33">
        <v>4.7728513052478911</v>
      </c>
      <c r="I134" s="33">
        <v>4.0630337005136878</v>
      </c>
      <c r="J134" s="33">
        <v>3.7999904041818726</v>
      </c>
      <c r="K134" s="33">
        <v>5.1464479223300206</v>
      </c>
      <c r="L134" s="33">
        <v>7.1584197621371972</v>
      </c>
      <c r="M134" s="33">
        <v>14.689361158030119</v>
      </c>
      <c r="N134" s="33">
        <v>17.611914331515461</v>
      </c>
      <c r="O134" s="33">
        <v>25.121090250505254</v>
      </c>
      <c r="P134" s="33">
        <v>22.986803504891217</v>
      </c>
      <c r="Q134" s="33">
        <v>25.855459911002288</v>
      </c>
      <c r="R134" s="33">
        <v>26.150333985762785</v>
      </c>
      <c r="S134" s="33">
        <v>31.621315227140204</v>
      </c>
      <c r="T134" s="33">
        <v>31.530850955602311</v>
      </c>
      <c r="U134" s="33">
        <v>31.284084181401504</v>
      </c>
      <c r="V134" s="33">
        <v>30.297104504866951</v>
      </c>
      <c r="W134" s="33">
        <v>27.809475231885529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>
        <f t="shared" si="26"/>
        <v>0.76642049330894602</v>
      </c>
      <c r="G136" s="119">
        <f t="shared" si="26"/>
        <v>0.77476084915066579</v>
      </c>
      <c r="H136" s="119">
        <f t="shared" si="26"/>
        <v>0.77790605892517506</v>
      </c>
      <c r="I136" s="119">
        <f t="shared" si="26"/>
        <v>0.7787182547687892</v>
      </c>
      <c r="J136" s="119">
        <f t="shared" si="26"/>
        <v>0.80346596898017664</v>
      </c>
      <c r="K136" s="119">
        <f t="shared" si="26"/>
        <v>0.80426885040516183</v>
      </c>
      <c r="L136" s="119">
        <f t="shared" si="26"/>
        <v>0.78910758616486854</v>
      </c>
      <c r="M136" s="119">
        <f t="shared" si="26"/>
        <v>0.78878554427951031</v>
      </c>
      <c r="N136" s="119">
        <f t="shared" si="26"/>
        <v>0.80423565472185032</v>
      </c>
      <c r="O136" s="119">
        <f t="shared" si="26"/>
        <v>0.79912601166857256</v>
      </c>
      <c r="P136" s="119">
        <f t="shared" si="26"/>
        <v>0.80087979193719461</v>
      </c>
      <c r="Q136" s="119">
        <f t="shared" si="26"/>
        <v>0.81818448096034291</v>
      </c>
      <c r="R136" s="119">
        <f t="shared" ref="R136:V136" si="27">IF(R117=0,"",R117/R98)</f>
        <v>0.81171536321023596</v>
      </c>
      <c r="S136" s="119">
        <f t="shared" si="27"/>
        <v>0.8269248240471424</v>
      </c>
      <c r="T136" s="119">
        <f t="shared" si="27"/>
        <v>0.81693765899208659</v>
      </c>
      <c r="U136" s="119">
        <f t="shared" si="27"/>
        <v>0.82902081788978021</v>
      </c>
      <c r="V136" s="119">
        <f t="shared" si="27"/>
        <v>0.82164536667764843</v>
      </c>
      <c r="W136" s="119">
        <f t="shared" ref="W136" si="28">IF(W117=0,"",W117/W98)</f>
        <v>0.83097652688002643</v>
      </c>
      <c r="DA136" s="129" t="s">
        <v>2022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>
        <f t="shared" si="29"/>
        <v>0.7614467292056244</v>
      </c>
      <c r="G137" s="124">
        <f t="shared" si="29"/>
        <v>0.76146124476852117</v>
      </c>
      <c r="H137" s="124">
        <f t="shared" si="29"/>
        <v>0.7617295055877048</v>
      </c>
      <c r="I137" s="124">
        <f t="shared" si="29"/>
        <v>0.76170897365579171</v>
      </c>
      <c r="J137" s="124">
        <f t="shared" si="29"/>
        <v>0.76224921383057542</v>
      </c>
      <c r="K137" s="124">
        <f t="shared" si="29"/>
        <v>0.76513235082412712</v>
      </c>
      <c r="L137" s="124">
        <f t="shared" si="29"/>
        <v>0.76878115164108907</v>
      </c>
      <c r="M137" s="124">
        <f t="shared" si="29"/>
        <v>0.77479812829752437</v>
      </c>
      <c r="N137" s="124">
        <f t="shared" si="29"/>
        <v>0.77807704320308624</v>
      </c>
      <c r="O137" s="124">
        <f t="shared" si="29"/>
        <v>0.78132333919500818</v>
      </c>
      <c r="P137" s="124">
        <f t="shared" si="29"/>
        <v>0.78328428189844979</v>
      </c>
      <c r="Q137" s="124">
        <f t="shared" si="29"/>
        <v>0.78467641006163524</v>
      </c>
      <c r="R137" s="124">
        <f t="shared" ref="R137:V137" si="30">IF(R118=0,"",R118/R99)</f>
        <v>0.7865194240236496</v>
      </c>
      <c r="S137" s="124">
        <f t="shared" si="30"/>
        <v>0.7881497623942364</v>
      </c>
      <c r="T137" s="124">
        <f t="shared" si="30"/>
        <v>0.7900485215381603</v>
      </c>
      <c r="U137" s="124">
        <f t="shared" si="30"/>
        <v>0.79220380117147793</v>
      </c>
      <c r="V137" s="124">
        <f t="shared" si="30"/>
        <v>0.79343368331543074</v>
      </c>
      <c r="W137" s="124">
        <f t="shared" ref="W137" si="31">IF(W118=0,"",W118/W99)</f>
        <v>0.79396302299053023</v>
      </c>
      <c r="DA137" s="130" t="s">
        <v>2023</v>
      </c>
    </row>
    <row r="138" spans="1:105" ht="12" customHeight="1" x14ac:dyDescent="0.25">
      <c r="A138" s="97" t="s">
        <v>203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>
        <f t="shared" si="32"/>
        <v>0.76058742093756904</v>
      </c>
      <c r="G138" s="111">
        <f t="shared" si="32"/>
        <v>0.76061403505778225</v>
      </c>
      <c r="H138" s="111">
        <f t="shared" si="32"/>
        <v>0.76090885006303033</v>
      </c>
      <c r="I138" s="111">
        <f t="shared" si="32"/>
        <v>0.76091013470669189</v>
      </c>
      <c r="J138" s="111">
        <f t="shared" si="32"/>
        <v>0.76148755791998024</v>
      </c>
      <c r="K138" s="111">
        <f t="shared" si="32"/>
        <v>0.76438743023744327</v>
      </c>
      <c r="L138" s="111">
        <f t="shared" si="32"/>
        <v>0.76802486999560626</v>
      </c>
      <c r="M138" s="111">
        <f t="shared" si="32"/>
        <v>0.77405973988147114</v>
      </c>
      <c r="N138" s="111">
        <f t="shared" si="32"/>
        <v>0.77739138908465177</v>
      </c>
      <c r="O138" s="111">
        <f t="shared" si="32"/>
        <v>0.78060166501132344</v>
      </c>
      <c r="P138" s="111">
        <f t="shared" si="32"/>
        <v>0.78255125120411162</v>
      </c>
      <c r="Q138" s="111">
        <f t="shared" si="32"/>
        <v>0.7840149837224093</v>
      </c>
      <c r="R138" s="111">
        <f t="shared" ref="R138:V138" si="33">IF(R119=0,"",R119/R100)</f>
        <v>0.78586471774894395</v>
      </c>
      <c r="S138" s="111">
        <f t="shared" si="33"/>
        <v>0.78750439318202548</v>
      </c>
      <c r="T138" s="111">
        <f t="shared" si="33"/>
        <v>0.78941471530520657</v>
      </c>
      <c r="U138" s="111">
        <f t="shared" si="33"/>
        <v>0.79157139915691943</v>
      </c>
      <c r="V138" s="111">
        <f t="shared" si="33"/>
        <v>0.79280775430349226</v>
      </c>
      <c r="W138" s="111">
        <f t="shared" ref="W138" si="34">IF(W119=0,"",W119/W100)</f>
        <v>0.79336000460913958</v>
      </c>
      <c r="DA138" s="63" t="s">
        <v>2024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>
        <f t="shared" si="38"/>
        <v>2.5331946598946562</v>
      </c>
      <c r="G140" s="124">
        <f t="shared" si="38"/>
        <v>2.5838910455000885</v>
      </c>
      <c r="H140" s="124">
        <f t="shared" si="38"/>
        <v>2.5892522708026982</v>
      </c>
      <c r="I140" s="124">
        <f t="shared" si="38"/>
        <v>2.6001260256057286</v>
      </c>
      <c r="J140" s="124">
        <f t="shared" si="38"/>
        <v>2.6112802407905411</v>
      </c>
      <c r="K140" s="124">
        <f t="shared" si="38"/>
        <v>2.6707705673638285</v>
      </c>
      <c r="L140" s="124">
        <f t="shared" si="38"/>
        <v>2.7671376055137418</v>
      </c>
      <c r="M140" s="124">
        <f t="shared" si="38"/>
        <v>2.928059843813561</v>
      </c>
      <c r="N140" s="124">
        <f t="shared" si="38"/>
        <v>3.1091524466386873</v>
      </c>
      <c r="O140" s="124">
        <f t="shared" si="38"/>
        <v>3.234832321261786</v>
      </c>
      <c r="P140" s="124">
        <f t="shared" si="38"/>
        <v>3.2940861578640925</v>
      </c>
      <c r="Q140" s="124">
        <f t="shared" si="38"/>
        <v>3.3488665884172186</v>
      </c>
      <c r="R140" s="124">
        <f t="shared" ref="R140:V140" si="39">IF(R121=0,"",R121/R102)</f>
        <v>3.407707027973593</v>
      </c>
      <c r="S140" s="124">
        <f t="shared" si="39"/>
        <v>3.479238753362127</v>
      </c>
      <c r="T140" s="124">
        <f t="shared" si="39"/>
        <v>3.564846923589057</v>
      </c>
      <c r="U140" s="124">
        <f t="shared" si="39"/>
        <v>3.6681638504731766</v>
      </c>
      <c r="V140" s="124">
        <f t="shared" si="39"/>
        <v>3.789053948526024</v>
      </c>
      <c r="W140" s="124">
        <f t="shared" ref="W140" si="40">IF(W121=0,"",W121/W102)</f>
        <v>3.8781909838466619</v>
      </c>
      <c r="DA140" s="130" t="s">
        <v>2026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>
        <f t="shared" si="41"/>
        <v>2.5331946598946562</v>
      </c>
      <c r="G141" s="111">
        <f t="shared" si="41"/>
        <v>2.5838910455000885</v>
      </c>
      <c r="H141" s="111">
        <f t="shared" si="41"/>
        <v>2.5892522708026982</v>
      </c>
      <c r="I141" s="111">
        <f t="shared" si="41"/>
        <v>2.6001260256057286</v>
      </c>
      <c r="J141" s="111">
        <f t="shared" si="41"/>
        <v>2.6112802407905411</v>
      </c>
      <c r="K141" s="111">
        <f t="shared" si="41"/>
        <v>2.6707705673638285</v>
      </c>
      <c r="L141" s="111">
        <f t="shared" si="41"/>
        <v>2.7671376055137418</v>
      </c>
      <c r="M141" s="111">
        <f t="shared" si="41"/>
        <v>2.928059843813561</v>
      </c>
      <c r="N141" s="111">
        <f t="shared" si="41"/>
        <v>3.1091524466386873</v>
      </c>
      <c r="O141" s="111">
        <f t="shared" si="41"/>
        <v>3.234832321261786</v>
      </c>
      <c r="P141" s="111">
        <f t="shared" si="41"/>
        <v>3.2940861578640925</v>
      </c>
      <c r="Q141" s="111">
        <f t="shared" si="41"/>
        <v>3.3488665884172186</v>
      </c>
      <c r="R141" s="111">
        <f t="shared" ref="R141:V141" si="42">IF(R122=0,"",R122/R103)</f>
        <v>3.407707027973593</v>
      </c>
      <c r="S141" s="111">
        <f t="shared" si="42"/>
        <v>3.479238753362127</v>
      </c>
      <c r="T141" s="111">
        <f t="shared" si="42"/>
        <v>3.564846923589057</v>
      </c>
      <c r="U141" s="111">
        <f t="shared" si="42"/>
        <v>3.6681638504731766</v>
      </c>
      <c r="V141" s="111">
        <f t="shared" si="42"/>
        <v>3.789053948526024</v>
      </c>
      <c r="W141" s="111">
        <f t="shared" ref="W141" si="43">IF(W122=0,"",W122/W103)</f>
        <v>3.8781909838466619</v>
      </c>
      <c r="DA141" s="63" t="s">
        <v>2027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>
        <f t="shared" si="44"/>
        <v>0.78728325214742445</v>
      </c>
      <c r="G142" s="124">
        <f t="shared" si="44"/>
        <v>0.78433486750673187</v>
      </c>
      <c r="H142" s="124">
        <f t="shared" si="44"/>
        <v>0.7862978040470775</v>
      </c>
      <c r="I142" s="124">
        <f t="shared" si="44"/>
        <v>0.79454370773279837</v>
      </c>
      <c r="J142" s="124">
        <f t="shared" si="44"/>
        <v>0.76373030932994312</v>
      </c>
      <c r="K142" s="124">
        <f t="shared" si="44"/>
        <v>0.75359885267522952</v>
      </c>
      <c r="L142" s="124">
        <f t="shared" si="44"/>
        <v>0.77468868224771414</v>
      </c>
      <c r="M142" s="124">
        <f t="shared" si="44"/>
        <v>0.81939785177523927</v>
      </c>
      <c r="N142" s="124">
        <f t="shared" si="44"/>
        <v>0.82176459332796847</v>
      </c>
      <c r="O142" s="124">
        <f t="shared" si="44"/>
        <v>0.82675055825545618</v>
      </c>
      <c r="P142" s="124">
        <f t="shared" si="44"/>
        <v>0.82962127092662608</v>
      </c>
      <c r="Q142" s="124">
        <f t="shared" si="44"/>
        <v>0.83204847111777247</v>
      </c>
      <c r="R142" s="124">
        <f t="shared" ref="R142:V142" si="45">IF(R123=0,"",R123/R104)</f>
        <v>0.83428915163113604</v>
      </c>
      <c r="S142" s="124">
        <f t="shared" si="45"/>
        <v>0.83630394093661176</v>
      </c>
      <c r="T142" s="124">
        <f t="shared" si="45"/>
        <v>0.83834017878632272</v>
      </c>
      <c r="U142" s="124">
        <f t="shared" si="45"/>
        <v>0.83877298840628789</v>
      </c>
      <c r="V142" s="124">
        <f t="shared" si="45"/>
        <v>0.84335533452868672</v>
      </c>
      <c r="W142" s="124">
        <f t="shared" ref="W142" si="46">IF(W123=0,"",W123/W104)</f>
        <v>0.84480359557059626</v>
      </c>
      <c r="DA142" s="130" t="s">
        <v>2028</v>
      </c>
    </row>
    <row r="143" spans="1:105" ht="12" customHeight="1" x14ac:dyDescent="0.25">
      <c r="A143" s="97" t="s">
        <v>128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>
        <f t="shared" si="47"/>
        <v>0.81031931147160818</v>
      </c>
      <c r="G143" s="111">
        <f t="shared" si="47"/>
        <v>0.81036348177996209</v>
      </c>
      <c r="H143" s="111">
        <f t="shared" si="47"/>
        <v>0.81085694121709495</v>
      </c>
      <c r="I143" s="111">
        <f t="shared" si="47"/>
        <v>0.81134869987928171</v>
      </c>
      <c r="J143" s="111">
        <f t="shared" si="47"/>
        <v>0.81151830219368259</v>
      </c>
      <c r="K143" s="111">
        <f t="shared" si="47"/>
        <v>0.81250918017950635</v>
      </c>
      <c r="L143" s="111">
        <f t="shared" si="47"/>
        <v>0.81593267686128534</v>
      </c>
      <c r="M143" s="111">
        <f t="shared" si="47"/>
        <v>0.82593952568213747</v>
      </c>
      <c r="N143" s="111">
        <f t="shared" si="47"/>
        <v>0.82927214010250938</v>
      </c>
      <c r="O143" s="111">
        <f t="shared" si="47"/>
        <v>0.83273849136635469</v>
      </c>
      <c r="P143" s="111">
        <f t="shared" si="47"/>
        <v>0.83520537088719726</v>
      </c>
      <c r="Q143" s="111">
        <f t="shared" si="47"/>
        <v>0.83689087499857073</v>
      </c>
      <c r="R143" s="111">
        <f t="shared" ref="R143:V143" si="48">IF(R124=0,"",R124/R105)</f>
        <v>0.83875738086852247</v>
      </c>
      <c r="S143" s="111">
        <f t="shared" si="48"/>
        <v>0.84026858125764803</v>
      </c>
      <c r="T143" s="111">
        <f t="shared" si="48"/>
        <v>0.84145263410619064</v>
      </c>
      <c r="U143" s="111">
        <f t="shared" si="48"/>
        <v>0.84312351191229484</v>
      </c>
      <c r="V143" s="111">
        <f t="shared" si="48"/>
        <v>0.84818057859975782</v>
      </c>
      <c r="W143" s="111">
        <f t="shared" ref="W143" si="49">IF(W124=0,"",W124/W105)</f>
        <v>0.8505018800607268</v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>
        <f t="shared" si="50"/>
        <v>0.95672673639807038</v>
      </c>
      <c r="G144" s="111">
        <f t="shared" si="50"/>
        <v>0.96297184976492933</v>
      </c>
      <c r="H144" s="111">
        <f t="shared" si="50"/>
        <v>0.962619899549503</v>
      </c>
      <c r="I144" s="111">
        <f t="shared" si="50"/>
        <v>0.96292072391887784</v>
      </c>
      <c r="J144" s="111">
        <f t="shared" si="50"/>
        <v>0.95394607627095385</v>
      </c>
      <c r="K144" s="111">
        <f t="shared" si="50"/>
        <v>0.99790887589317057</v>
      </c>
      <c r="L144" s="111">
        <f t="shared" si="50"/>
        <v>0.99794423221839257</v>
      </c>
      <c r="M144" s="111">
        <f t="shared" si="50"/>
        <v>0.96115607383431234</v>
      </c>
      <c r="N144" s="111">
        <f t="shared" si="50"/>
        <v>0.97038699381424409</v>
      </c>
      <c r="O144" s="111">
        <f t="shared" si="50"/>
        <v>0.97142061961210024</v>
      </c>
      <c r="P144" s="111">
        <f t="shared" si="50"/>
        <v>0.95912979698754397</v>
      </c>
      <c r="Q144" s="111">
        <f t="shared" si="50"/>
        <v>0.97052846640751711</v>
      </c>
      <c r="R144" s="111">
        <f t="shared" ref="R144:V144" si="51">IF(R125=0,"",R125/R106)</f>
        <v>0.97207432328080501</v>
      </c>
      <c r="S144" s="111">
        <f t="shared" si="51"/>
        <v>0.97064265115627935</v>
      </c>
      <c r="T144" s="111">
        <f t="shared" si="51"/>
        <v>0.97395816183979456</v>
      </c>
      <c r="U144" s="111">
        <f t="shared" si="51"/>
        <v>0.97105746342748844</v>
      </c>
      <c r="V144" s="111">
        <f t="shared" si="51"/>
        <v>0.97346392341058108</v>
      </c>
      <c r="W144" s="111">
        <f t="shared" ref="W144" si="52">IF(W125=0,"",W125/W106)</f>
        <v>0.96922984219308495</v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>
        <f t="shared" si="53"/>
        <v>0.81031931147160807</v>
      </c>
      <c r="G145" s="112">
        <f t="shared" si="53"/>
        <v>0.81108148901892108</v>
      </c>
      <c r="H145" s="112">
        <f t="shared" si="53"/>
        <v>0.81187341025330417</v>
      </c>
      <c r="I145" s="112">
        <f t="shared" si="53"/>
        <v>0.81432342973446914</v>
      </c>
      <c r="J145" s="112">
        <f t="shared" si="53"/>
        <v>0.81432342973446925</v>
      </c>
      <c r="K145" s="112">
        <f t="shared" si="53"/>
        <v>0.81432342973446914</v>
      </c>
      <c r="L145" s="112">
        <f t="shared" si="53"/>
        <v>0.82087539150363475</v>
      </c>
      <c r="M145" s="112">
        <f t="shared" si="53"/>
        <v>0.82944410417705072</v>
      </c>
      <c r="N145" s="112">
        <f t="shared" si="53"/>
        <v>0.83169474965198731</v>
      </c>
      <c r="O145" s="112">
        <f t="shared" si="53"/>
        <v>0.83679438259214556</v>
      </c>
      <c r="P145" s="112">
        <f t="shared" si="53"/>
        <v>0.83983785151372892</v>
      </c>
      <c r="Q145" s="112">
        <f t="shared" si="53"/>
        <v>0.84171769774120253</v>
      </c>
      <c r="R145" s="112">
        <f t="shared" ref="R145:V145" si="54">IF(R126=0,"",R126/R107)</f>
        <v>0.84450811551772365</v>
      </c>
      <c r="S145" s="112">
        <f t="shared" si="54"/>
        <v>0.84502521666520114</v>
      </c>
      <c r="T145" s="112">
        <f t="shared" si="54"/>
        <v>0.85345523655814892</v>
      </c>
      <c r="U145" s="112">
        <f t="shared" si="54"/>
        <v>0.85395130644503525</v>
      </c>
      <c r="V145" s="112">
        <f t="shared" si="54"/>
        <v>0.85471715076068389</v>
      </c>
      <c r="W145" s="112">
        <f t="shared" ref="W145" si="55">IF(W126=0,"",W126/W107)</f>
        <v>0.85772950130380088</v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>
        <f t="shared" si="59"/>
        <v>0.65726108527037075</v>
      </c>
      <c r="G147" s="112">
        <f t="shared" si="59"/>
        <v>0.65743764185673415</v>
      </c>
      <c r="H147" s="112">
        <f t="shared" si="59"/>
        <v>0.65745791975061962</v>
      </c>
      <c r="I147" s="112">
        <f t="shared" si="59"/>
        <v>0.65755240827864514</v>
      </c>
      <c r="J147" s="112">
        <f t="shared" si="59"/>
        <v>0.65897666326750592</v>
      </c>
      <c r="K147" s="112">
        <f t="shared" si="59"/>
        <v>0.66300674029241935</v>
      </c>
      <c r="L147" s="112">
        <f t="shared" si="59"/>
        <v>0.66485096311242009</v>
      </c>
      <c r="M147" s="112">
        <f t="shared" si="59"/>
        <v>0.66773602443755975</v>
      </c>
      <c r="N147" s="112">
        <f t="shared" si="59"/>
        <v>0.67071505063183612</v>
      </c>
      <c r="O147" s="112">
        <f t="shared" si="59"/>
        <v>0.67204077611170288</v>
      </c>
      <c r="P147" s="112">
        <f t="shared" si="59"/>
        <v>0.67304562344181351</v>
      </c>
      <c r="Q147" s="112">
        <f t="shared" si="59"/>
        <v>0.6761048715710406</v>
      </c>
      <c r="R147" s="112">
        <f t="shared" ref="R147:V147" si="60">IF(R128=0,"",R128/R109)</f>
        <v>0.68685670832539503</v>
      </c>
      <c r="S147" s="112">
        <f t="shared" si="60"/>
        <v>0.70602492072157808</v>
      </c>
      <c r="T147" s="112">
        <f t="shared" si="60"/>
        <v>0.73139517758335404</v>
      </c>
      <c r="U147" s="112">
        <f t="shared" si="60"/>
        <v>0.7384684143476915</v>
      </c>
      <c r="V147" s="112">
        <f t="shared" si="60"/>
        <v>0.74817834491408663</v>
      </c>
      <c r="W147" s="112">
        <f t="shared" ref="W147" si="61">IF(W128=0,"",W128/W109)</f>
        <v>0.75157210539491648</v>
      </c>
      <c r="DA147" s="131" t="s">
        <v>2033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>
        <f t="shared" si="62"/>
        <v>0.90863660185239559</v>
      </c>
      <c r="G148" s="113">
        <f t="shared" si="62"/>
        <v>0.92118510904192508</v>
      </c>
      <c r="H148" s="113">
        <f t="shared" si="62"/>
        <v>0.92004207745777844</v>
      </c>
      <c r="I148" s="113">
        <f t="shared" si="62"/>
        <v>0.91960427633226516</v>
      </c>
      <c r="J148" s="113">
        <f t="shared" si="62"/>
        <v>0.90220875568005288</v>
      </c>
      <c r="K148" s="113">
        <f t="shared" si="62"/>
        <v>0.9176106686640082</v>
      </c>
      <c r="L148" s="113">
        <f t="shared" si="62"/>
        <v>0.92403583341237239</v>
      </c>
      <c r="M148" s="113">
        <f t="shared" si="62"/>
        <v>0.91171548221317933</v>
      </c>
      <c r="N148" s="113">
        <f t="shared" si="62"/>
        <v>0.93093545478354944</v>
      </c>
      <c r="O148" s="113">
        <f t="shared" si="62"/>
        <v>0.93220618912564046</v>
      </c>
      <c r="P148" s="113">
        <f t="shared" si="62"/>
        <v>0.90066613020625041</v>
      </c>
      <c r="Q148" s="113">
        <f t="shared" si="62"/>
        <v>0.92725243209167674</v>
      </c>
      <c r="R148" s="113">
        <f t="shared" ref="R148:V148" si="63">IF(R129=0,"",R129/R110)</f>
        <v>0.9335998929916588</v>
      </c>
      <c r="S148" s="113">
        <f t="shared" si="63"/>
        <v>0.93575787612589467</v>
      </c>
      <c r="T148" s="113">
        <f t="shared" si="63"/>
        <v>0.9485377070721549</v>
      </c>
      <c r="U148" s="113">
        <f t="shared" si="63"/>
        <v>0.94310454203025995</v>
      </c>
      <c r="V148" s="113">
        <f t="shared" si="63"/>
        <v>0.94958250663472143</v>
      </c>
      <c r="W148" s="113">
        <f t="shared" ref="W148" si="64">IF(W129=0,"",W129/W110)</f>
        <v>0.93891322254983678</v>
      </c>
      <c r="DA148" s="132" t="s">
        <v>2034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>
        <f t="shared" si="65"/>
        <v>0.65726108527037075</v>
      </c>
      <c r="G149" s="111">
        <f t="shared" si="65"/>
        <v>0.6576819756718667</v>
      </c>
      <c r="H149" s="111">
        <f t="shared" si="65"/>
        <v>0.6577210659713475</v>
      </c>
      <c r="I149" s="111">
        <f t="shared" si="65"/>
        <v>0.65788031263284474</v>
      </c>
      <c r="J149" s="111">
        <f t="shared" si="65"/>
        <v>0.66238612929887408</v>
      </c>
      <c r="K149" s="111">
        <f t="shared" si="65"/>
        <v>0.665205329926704</v>
      </c>
      <c r="L149" s="111">
        <f t="shared" si="65"/>
        <v>0.66717536067432759</v>
      </c>
      <c r="M149" s="111">
        <f t="shared" si="65"/>
        <v>0.66804826271240769</v>
      </c>
      <c r="N149" s="111">
        <f t="shared" si="65"/>
        <v>0.66933954530008366</v>
      </c>
      <c r="O149" s="111">
        <f t="shared" si="65"/>
        <v>0.67022024442363615</v>
      </c>
      <c r="P149" s="111">
        <f t="shared" si="65"/>
        <v>0.67068258694184557</v>
      </c>
      <c r="Q149" s="111">
        <f t="shared" si="65"/>
        <v>0.67236301713148106</v>
      </c>
      <c r="R149" s="111">
        <f t="shared" ref="R149:V149" si="66">IF(R130=0,"",R130/R111)</f>
        <v>0.68549520642721729</v>
      </c>
      <c r="S149" s="111">
        <f t="shared" si="66"/>
        <v>0.70764844792589698</v>
      </c>
      <c r="T149" s="111">
        <f t="shared" si="66"/>
        <v>0.73442283491163951</v>
      </c>
      <c r="U149" s="111">
        <f t="shared" si="66"/>
        <v>0.73964650204123006</v>
      </c>
      <c r="V149" s="111">
        <f t="shared" si="66"/>
        <v>0.74898056573296723</v>
      </c>
      <c r="W149" s="111">
        <f t="shared" ref="W149" si="67">IF(W130=0,"",W130/W111)</f>
        <v>0.75213797624306766</v>
      </c>
      <c r="DA149" s="63" t="s">
        <v>2035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>
        <f t="shared" si="71"/>
        <v>0.70927874835247873</v>
      </c>
      <c r="G151" s="124">
        <f t="shared" si="71"/>
        <v>0.70398484356863744</v>
      </c>
      <c r="H151" s="124">
        <f t="shared" si="71"/>
        <v>0.71047345411134055</v>
      </c>
      <c r="I151" s="124">
        <f t="shared" si="71"/>
        <v>0.7110885751051379</v>
      </c>
      <c r="J151" s="124">
        <f t="shared" si="71"/>
        <v>0.70560500662725656</v>
      </c>
      <c r="K151" s="124">
        <f t="shared" si="71"/>
        <v>0.70969618112071198</v>
      </c>
      <c r="L151" s="124">
        <f t="shared" si="71"/>
        <v>0.7119445537642225</v>
      </c>
      <c r="M151" s="124">
        <f t="shared" si="71"/>
        <v>0.71748688243610936</v>
      </c>
      <c r="N151" s="124">
        <f t="shared" si="71"/>
        <v>0.71930854418130097</v>
      </c>
      <c r="O151" s="124">
        <f t="shared" si="71"/>
        <v>0.72758117068162953</v>
      </c>
      <c r="P151" s="124">
        <f t="shared" si="71"/>
        <v>0.71999099404273503</v>
      </c>
      <c r="Q151" s="124">
        <f t="shared" si="71"/>
        <v>0.72736555848862106</v>
      </c>
      <c r="R151" s="124">
        <f t="shared" ref="R151:V151" si="72">IF(R132=0,"",R132/R113)</f>
        <v>0.72669358059699085</v>
      </c>
      <c r="S151" s="124">
        <f t="shared" si="72"/>
        <v>0.73662312737954849</v>
      </c>
      <c r="T151" s="124">
        <f t="shared" si="72"/>
        <v>0.74178621247606835</v>
      </c>
      <c r="U151" s="124">
        <f t="shared" si="72"/>
        <v>0.7521984315496093</v>
      </c>
      <c r="V151" s="124">
        <f t="shared" si="72"/>
        <v>0.76059281347000274</v>
      </c>
      <c r="W151" s="124">
        <f t="shared" ref="W151" si="73">IF(W132=0,"",W132/W113)</f>
        <v>0.76690045299815457</v>
      </c>
      <c r="DA151" s="130" t="s">
        <v>2037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>
        <f t="shared" si="74"/>
        <v>0.62450608025815169</v>
      </c>
      <c r="G152" s="111">
        <f t="shared" si="74"/>
        <v>0.6245075046170957</v>
      </c>
      <c r="H152" s="111">
        <f t="shared" si="74"/>
        <v>0.62452330200926376</v>
      </c>
      <c r="I152" s="111">
        <f t="shared" si="74"/>
        <v>0.62452346079948917</v>
      </c>
      <c r="J152" s="111">
        <f t="shared" si="74"/>
        <v>0.62459566661062493</v>
      </c>
      <c r="K152" s="111">
        <f t="shared" si="74"/>
        <v>0.62482417451580496</v>
      </c>
      <c r="L152" s="111">
        <f t="shared" si="74"/>
        <v>0.62507143784844676</v>
      </c>
      <c r="M152" s="111">
        <f t="shared" si="74"/>
        <v>0.62532405524560986</v>
      </c>
      <c r="N152" s="111">
        <f t="shared" si="74"/>
        <v>0.62543221659102566</v>
      </c>
      <c r="O152" s="111">
        <f t="shared" si="74"/>
        <v>0.62544374660172486</v>
      </c>
      <c r="P152" s="111">
        <f t="shared" si="74"/>
        <v>0.62545174992507757</v>
      </c>
      <c r="Q152" s="111">
        <f t="shared" si="74"/>
        <v>0.62545739641696019</v>
      </c>
      <c r="R152" s="111">
        <f t="shared" ref="R152:V152" si="75">IF(R133=0,"",R133/R114)</f>
        <v>0.62552514643746593</v>
      </c>
      <c r="S152" s="111">
        <f t="shared" si="75"/>
        <v>0.62567492502376687</v>
      </c>
      <c r="T152" s="111">
        <f t="shared" si="75"/>
        <v>0.62604681189157296</v>
      </c>
      <c r="U152" s="111">
        <f t="shared" si="75"/>
        <v>0.62662767698757482</v>
      </c>
      <c r="V152" s="111">
        <f t="shared" si="75"/>
        <v>0.62718876693162895</v>
      </c>
      <c r="W152" s="111">
        <f t="shared" ref="W152" si="76">IF(W133=0,"",W133/W114)</f>
        <v>0.62772647499203871</v>
      </c>
      <c r="DA152" s="63" t="s">
        <v>2038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>
        <f t="shared" si="77"/>
        <v>0.78080553610002912</v>
      </c>
      <c r="G153" s="45">
        <f t="shared" si="77"/>
        <v>0.78082770043737371</v>
      </c>
      <c r="H153" s="45">
        <f t="shared" si="77"/>
        <v>0.78108118006035543</v>
      </c>
      <c r="I153" s="45">
        <f t="shared" si="77"/>
        <v>0.78108353788019325</v>
      </c>
      <c r="J153" s="45">
        <f t="shared" si="77"/>
        <v>0.78146732953767728</v>
      </c>
      <c r="K153" s="45">
        <f t="shared" si="77"/>
        <v>0.78392464333616296</v>
      </c>
      <c r="L153" s="45">
        <f t="shared" si="77"/>
        <v>0.78690611735788119</v>
      </c>
      <c r="M153" s="45">
        <f t="shared" si="77"/>
        <v>0.79079794416834059</v>
      </c>
      <c r="N153" s="45">
        <f t="shared" si="77"/>
        <v>0.79325895064495333</v>
      </c>
      <c r="O153" s="45">
        <f t="shared" si="77"/>
        <v>0.79508054713163911</v>
      </c>
      <c r="P153" s="45">
        <f t="shared" si="77"/>
        <v>0.79661842421561546</v>
      </c>
      <c r="Q153" s="45">
        <f t="shared" si="77"/>
        <v>0.7986078895281844</v>
      </c>
      <c r="R153" s="45">
        <f t="shared" ref="R153:V153" si="78">IF(R134=0,"",R134/R115)</f>
        <v>0.80216775325437151</v>
      </c>
      <c r="S153" s="45">
        <f t="shared" si="78"/>
        <v>0.80890390249846167</v>
      </c>
      <c r="T153" s="45">
        <f t="shared" si="78"/>
        <v>0.81890441447121587</v>
      </c>
      <c r="U153" s="45">
        <f t="shared" si="78"/>
        <v>0.83281891789728002</v>
      </c>
      <c r="V153" s="45">
        <f t="shared" si="78"/>
        <v>0.8434631265146455</v>
      </c>
      <c r="W153" s="45">
        <f t="shared" ref="W153" si="79">IF(W134=0,"",W134/W115)</f>
        <v>0.85275092621444526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14.07376893883338</v>
      </c>
      <c r="G155" s="117">
        <f t="shared" si="80"/>
        <v>13.27754780542981</v>
      </c>
      <c r="H155" s="117">
        <f t="shared" si="80"/>
        <v>13.261690261334634</v>
      </c>
      <c r="I155" s="117">
        <f t="shared" si="80"/>
        <v>11.111901798446066</v>
      </c>
      <c r="J155" s="117">
        <f t="shared" si="80"/>
        <v>12.030239986834335</v>
      </c>
      <c r="K155" s="117">
        <f t="shared" si="80"/>
        <v>15.168786311755314</v>
      </c>
      <c r="L155" s="117">
        <f t="shared" si="80"/>
        <v>20.737626704880221</v>
      </c>
      <c r="M155" s="117">
        <f t="shared" si="80"/>
        <v>39.035762978837411</v>
      </c>
      <c r="N155" s="117">
        <f t="shared" si="80"/>
        <v>46.204857110172085</v>
      </c>
      <c r="O155" s="117">
        <f t="shared" si="80"/>
        <v>55.163751170620436</v>
      </c>
      <c r="P155" s="117">
        <f t="shared" si="80"/>
        <v>61.789111031449515</v>
      </c>
      <c r="Q155" s="117">
        <f t="shared" si="80"/>
        <v>59.794246532798795</v>
      </c>
      <c r="R155" s="117">
        <f t="shared" ref="R155:V155" si="81">R156+R159+R161+R170</f>
        <v>64.250564530001427</v>
      </c>
      <c r="S155" s="117">
        <f t="shared" si="81"/>
        <v>67.281723040083065</v>
      </c>
      <c r="T155" s="117">
        <f t="shared" si="81"/>
        <v>67.778151584769944</v>
      </c>
      <c r="U155" s="117">
        <f t="shared" si="81"/>
        <v>63.714950277931116</v>
      </c>
      <c r="V155" s="117">
        <f t="shared" si="81"/>
        <v>58.949017956650152</v>
      </c>
      <c r="W155" s="117">
        <f t="shared" ref="W155" si="82">W156+W159+W161+W170</f>
        <v>53.145539639965193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14.07376893883338</v>
      </c>
      <c r="G170" s="122">
        <v>13.27754780542981</v>
      </c>
      <c r="H170" s="122">
        <v>13.261690261334634</v>
      </c>
      <c r="I170" s="122">
        <v>11.111901798446066</v>
      </c>
      <c r="J170" s="122">
        <v>12.030239986834335</v>
      </c>
      <c r="K170" s="122">
        <v>15.168786311755314</v>
      </c>
      <c r="L170" s="122">
        <v>20.737626704880221</v>
      </c>
      <c r="M170" s="122">
        <v>39.035762978837411</v>
      </c>
      <c r="N170" s="122">
        <v>46.204857110172085</v>
      </c>
      <c r="O170" s="122">
        <v>55.163751170620436</v>
      </c>
      <c r="P170" s="122">
        <v>61.789111031449515</v>
      </c>
      <c r="Q170" s="122">
        <v>59.794246532798795</v>
      </c>
      <c r="R170" s="122">
        <v>64.250564530001427</v>
      </c>
      <c r="S170" s="122">
        <v>67.281723040083065</v>
      </c>
      <c r="T170" s="122">
        <v>67.778151584769944</v>
      </c>
      <c r="U170" s="122">
        <v>63.714950277931116</v>
      </c>
      <c r="V170" s="122">
        <v>58.949017956650152</v>
      </c>
      <c r="W170" s="122">
        <v>53.145539639965193</v>
      </c>
      <c r="DA170" s="130" t="s">
        <v>2205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14.07376893883338</v>
      </c>
      <c r="G171" s="98">
        <v>13.27754780542981</v>
      </c>
      <c r="H171" s="98">
        <v>13.261690261334634</v>
      </c>
      <c r="I171" s="98">
        <v>11.111901798446066</v>
      </c>
      <c r="J171" s="98">
        <v>12.030239986834335</v>
      </c>
      <c r="K171" s="98">
        <v>15.168786311755314</v>
      </c>
      <c r="L171" s="98">
        <v>20.737626704880221</v>
      </c>
      <c r="M171" s="98">
        <v>39.035762978837411</v>
      </c>
      <c r="N171" s="98">
        <v>46.204857110172085</v>
      </c>
      <c r="O171" s="98">
        <v>55.163751170620436</v>
      </c>
      <c r="P171" s="98">
        <v>61.789111031449515</v>
      </c>
      <c r="Q171" s="98">
        <v>59.794246532798795</v>
      </c>
      <c r="R171" s="98">
        <v>64.250564530001427</v>
      </c>
      <c r="S171" s="98">
        <v>67.281723040083065</v>
      </c>
      <c r="T171" s="98">
        <v>67.778151584769944</v>
      </c>
      <c r="U171" s="98">
        <v>63.714950277931116</v>
      </c>
      <c r="V171" s="98">
        <v>58.949017956650152</v>
      </c>
      <c r="W171" s="98">
        <v>53.145539639965193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14411.513541231312</v>
      </c>
      <c r="G174" s="117">
        <f t="shared" si="87"/>
        <v>14476.474601230715</v>
      </c>
      <c r="H174" s="117">
        <f t="shared" si="87"/>
        <v>12462.169689565677</v>
      </c>
      <c r="I174" s="117">
        <f t="shared" si="87"/>
        <v>12403.592585836841</v>
      </c>
      <c r="J174" s="117">
        <f t="shared" si="87"/>
        <v>4567.0721822187179</v>
      </c>
      <c r="K174" s="117">
        <f t="shared" si="87"/>
        <v>4416.4329037810612</v>
      </c>
      <c r="L174" s="117">
        <f t="shared" si="87"/>
        <v>6415.9651519521094</v>
      </c>
      <c r="M174" s="117">
        <f t="shared" si="87"/>
        <v>12753.713806853448</v>
      </c>
      <c r="N174" s="117">
        <f t="shared" si="87"/>
        <v>11467.451851825152</v>
      </c>
      <c r="O174" s="117">
        <f t="shared" si="87"/>
        <v>12352.293951115207</v>
      </c>
      <c r="P174" s="117">
        <f t="shared" si="87"/>
        <v>10060.852716904135</v>
      </c>
      <c r="Q174" s="117">
        <f t="shared" si="87"/>
        <v>10838.26244053078</v>
      </c>
      <c r="R174" s="117">
        <f t="shared" ref="R174:V174" si="88">R175+R178+R180+R189</f>
        <v>10940.356642663643</v>
      </c>
      <c r="S174" s="117">
        <f t="shared" si="88"/>
        <v>10586.286016811831</v>
      </c>
      <c r="T174" s="117">
        <f t="shared" si="88"/>
        <v>12637.63229888796</v>
      </c>
      <c r="U174" s="117">
        <f t="shared" si="88"/>
        <v>10661.348375318525</v>
      </c>
      <c r="V174" s="117">
        <f t="shared" si="88"/>
        <v>11241.757668010221</v>
      </c>
      <c r="W174" s="117">
        <f t="shared" ref="W174" si="89">W175+W178+W180+W189</f>
        <v>9808.8039143225869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11284.865853903897</v>
      </c>
      <c r="G175" s="122">
        <f t="shared" si="90"/>
        <v>11517.394684895618</v>
      </c>
      <c r="H175" s="122">
        <f t="shared" si="90"/>
        <v>9700.358702785119</v>
      </c>
      <c r="I175" s="122">
        <f t="shared" si="90"/>
        <v>9795.530304896376</v>
      </c>
      <c r="J175" s="122">
        <f t="shared" si="90"/>
        <v>3007.2189345793199</v>
      </c>
      <c r="K175" s="122">
        <f t="shared" si="90"/>
        <v>2696.7646723370426</v>
      </c>
      <c r="L175" s="122">
        <f t="shared" si="90"/>
        <v>4442.7784743557677</v>
      </c>
      <c r="M175" s="122">
        <f t="shared" si="90"/>
        <v>10209.642318926246</v>
      </c>
      <c r="N175" s="122">
        <f t="shared" si="90"/>
        <v>9294.6345856163734</v>
      </c>
      <c r="O175" s="122">
        <f t="shared" si="90"/>
        <v>10101.373518425538</v>
      </c>
      <c r="P175" s="122">
        <f t="shared" si="90"/>
        <v>7965.6772136250765</v>
      </c>
      <c r="Q175" s="122">
        <f t="shared" si="90"/>
        <v>8722.1847031888792</v>
      </c>
      <c r="R175" s="122">
        <f t="shared" ref="R175:V175" si="91">SUM(R176:R177)</f>
        <v>8835.7277838767986</v>
      </c>
      <c r="S175" s="122">
        <f t="shared" si="91"/>
        <v>8429.9895088521789</v>
      </c>
      <c r="T175" s="122">
        <f t="shared" si="91"/>
        <v>10207.128434833725</v>
      </c>
      <c r="U175" s="122">
        <f t="shared" si="91"/>
        <v>8473.3554249117951</v>
      </c>
      <c r="V175" s="122">
        <f t="shared" si="91"/>
        <v>9089.2186863328589</v>
      </c>
      <c r="W175" s="122">
        <f t="shared" ref="W175" si="92">SUM(W176:W177)</f>
        <v>7985.7754096007939</v>
      </c>
      <c r="DA175" s="130" t="s">
        <v>2359</v>
      </c>
    </row>
    <row r="176" spans="1:105" ht="12" customHeight="1" x14ac:dyDescent="0.25">
      <c r="A176" s="97" t="s">
        <v>203</v>
      </c>
      <c r="B176" s="98">
        <v>0</v>
      </c>
      <c r="C176" s="98">
        <v>0</v>
      </c>
      <c r="D176" s="98">
        <v>0</v>
      </c>
      <c r="E176" s="98">
        <v>0</v>
      </c>
      <c r="F176" s="98">
        <v>11244.36180616284</v>
      </c>
      <c r="G176" s="98">
        <v>11476.633529070084</v>
      </c>
      <c r="H176" s="98">
        <v>9667.0632296450094</v>
      </c>
      <c r="I176" s="98">
        <v>9762.8018112605678</v>
      </c>
      <c r="J176" s="98">
        <v>2997.6158042100978</v>
      </c>
      <c r="K176" s="98">
        <v>2688.2384908863241</v>
      </c>
      <c r="L176" s="98">
        <v>4428.2941983256705</v>
      </c>
      <c r="M176" s="98">
        <v>10176.276500827305</v>
      </c>
      <c r="N176" s="98">
        <v>9266.0062928618136</v>
      </c>
      <c r="O176" s="98">
        <v>10068.146737154018</v>
      </c>
      <c r="P176" s="98">
        <v>7938.8245141677953</v>
      </c>
      <c r="Q176" s="98">
        <v>8695.4741341053814</v>
      </c>
      <c r="R176" s="98">
        <v>8808.7130557998371</v>
      </c>
      <c r="S176" s="98">
        <v>8404.3868351322726</v>
      </c>
      <c r="T176" s="98">
        <v>10176.407667084291</v>
      </c>
      <c r="U176" s="98">
        <v>8447.6460595986409</v>
      </c>
      <c r="V176" s="98">
        <v>9061.7601023858369</v>
      </c>
      <c r="W176" s="98">
        <v>7962.4712600215362</v>
      </c>
      <c r="DA176" s="63" t="s">
        <v>2360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40.504047741056766</v>
      </c>
      <c r="G177" s="98">
        <v>40.761155825533741</v>
      </c>
      <c r="H177" s="98">
        <v>33.295473140109337</v>
      </c>
      <c r="I177" s="98">
        <v>32.728493635808206</v>
      </c>
      <c r="J177" s="98">
        <v>9.6031303692221339</v>
      </c>
      <c r="K177" s="98">
        <v>8.5261814507186653</v>
      </c>
      <c r="L177" s="98">
        <v>14.484276030097277</v>
      </c>
      <c r="M177" s="98">
        <v>33.365818098940608</v>
      </c>
      <c r="N177" s="98">
        <v>28.628292754559585</v>
      </c>
      <c r="O177" s="98">
        <v>33.226781271520444</v>
      </c>
      <c r="P177" s="98">
        <v>26.85269945728114</v>
      </c>
      <c r="Q177" s="98">
        <v>26.710569083497585</v>
      </c>
      <c r="R177" s="98">
        <v>27.014728076961923</v>
      </c>
      <c r="S177" s="98">
        <v>25.602673719907131</v>
      </c>
      <c r="T177" s="98">
        <v>30.720767749434238</v>
      </c>
      <c r="U177" s="98">
        <v>25.709365313154162</v>
      </c>
      <c r="V177" s="98">
        <v>27.4585839470219</v>
      </c>
      <c r="W177" s="98">
        <v>23.304149579257793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38.225452960716702</v>
      </c>
      <c r="G178" s="122">
        <f t="shared" si="93"/>
        <v>107.08887865741109</v>
      </c>
      <c r="H178" s="122">
        <f t="shared" si="93"/>
        <v>110.52657032252696</v>
      </c>
      <c r="I178" s="122">
        <f t="shared" si="93"/>
        <v>106.170225628293</v>
      </c>
      <c r="J178" s="122">
        <f t="shared" si="93"/>
        <v>124.13760297324538</v>
      </c>
      <c r="K178" s="122">
        <f t="shared" si="93"/>
        <v>117.26598648172927</v>
      </c>
      <c r="L178" s="122">
        <f t="shared" si="93"/>
        <v>81.484124432646055</v>
      </c>
      <c r="M178" s="122">
        <f t="shared" si="93"/>
        <v>64.262384797389089</v>
      </c>
      <c r="N178" s="122">
        <f t="shared" si="93"/>
        <v>116.69938512847733</v>
      </c>
      <c r="O178" s="122">
        <f t="shared" si="93"/>
        <v>75.499700212292495</v>
      </c>
      <c r="P178" s="122">
        <f t="shared" si="93"/>
        <v>58.796693929909843</v>
      </c>
      <c r="Q178" s="122">
        <f t="shared" si="93"/>
        <v>129.62225285749679</v>
      </c>
      <c r="R178" s="122">
        <f t="shared" si="93"/>
        <v>93.481131212120857</v>
      </c>
      <c r="S178" s="122">
        <f t="shared" si="93"/>
        <v>141.94192242622319</v>
      </c>
      <c r="T178" s="122">
        <f t="shared" si="93"/>
        <v>105.89185958428914</v>
      </c>
      <c r="U178" s="122">
        <f t="shared" si="93"/>
        <v>123.29144837532108</v>
      </c>
      <c r="V178" s="122">
        <f t="shared" si="93"/>
        <v>90.417873638327748</v>
      </c>
      <c r="W178" s="122">
        <f t="shared" si="93"/>
        <v>105.98676293974323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0</v>
      </c>
      <c r="C179" s="98">
        <f>RES_hhdet_fech!C129</f>
        <v>0</v>
      </c>
      <c r="D179" s="98">
        <f>RES_hhdet_fech!D129</f>
        <v>0</v>
      </c>
      <c r="E179" s="98">
        <f>RES_hhdet_fech!E129</f>
        <v>0</v>
      </c>
      <c r="F179" s="98">
        <f>RES_hhdet_fech!F129</f>
        <v>38.225452960716702</v>
      </c>
      <c r="G179" s="98">
        <f>RES_hhdet_fech!G129</f>
        <v>107.08887865741109</v>
      </c>
      <c r="H179" s="98">
        <f>RES_hhdet_fech!H129</f>
        <v>110.52657032252696</v>
      </c>
      <c r="I179" s="98">
        <f>RES_hhdet_fech!I129</f>
        <v>106.170225628293</v>
      </c>
      <c r="J179" s="98">
        <f>RES_hhdet_fech!J129</f>
        <v>124.13760297324538</v>
      </c>
      <c r="K179" s="98">
        <f>RES_hhdet_fech!K129</f>
        <v>117.26598648172927</v>
      </c>
      <c r="L179" s="98">
        <f>RES_hhdet_fech!L129</f>
        <v>81.484124432646055</v>
      </c>
      <c r="M179" s="98">
        <f>RES_hhdet_fech!M129</f>
        <v>64.262384797389089</v>
      </c>
      <c r="N179" s="98">
        <f>RES_hhdet_fech!N129</f>
        <v>116.69938512847733</v>
      </c>
      <c r="O179" s="98">
        <f>RES_hhdet_fech!O129</f>
        <v>75.499700212292495</v>
      </c>
      <c r="P179" s="98">
        <f>RES_hhdet_fech!P129</f>
        <v>58.796693929909843</v>
      </c>
      <c r="Q179" s="98">
        <f>RES_hhdet_fech!Q129</f>
        <v>129.62225285749679</v>
      </c>
      <c r="R179" s="98">
        <f>RES_hhdet_fech!R129</f>
        <v>93.481131212120857</v>
      </c>
      <c r="S179" s="98">
        <f>RES_hhdet_fech!S129</f>
        <v>141.94192242622319</v>
      </c>
      <c r="T179" s="98">
        <f>RES_hhdet_fech!T129</f>
        <v>105.89185958428914</v>
      </c>
      <c r="U179" s="98">
        <f>RES_hhdet_fech!U129</f>
        <v>123.29144837532108</v>
      </c>
      <c r="V179" s="98">
        <f>RES_hhdet_fech!V129</f>
        <v>90.417873638327748</v>
      </c>
      <c r="W179" s="98">
        <f>RES_hhdet_fech!W129</f>
        <v>105.98676293974323</v>
      </c>
      <c r="DA179" s="63" t="s">
        <v>2363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2116.1643943779095</v>
      </c>
      <c r="G180" s="122">
        <v>2007.3622190410526</v>
      </c>
      <c r="H180" s="122">
        <v>1787.0182850444</v>
      </c>
      <c r="I180" s="122">
        <v>1706.7591696879049</v>
      </c>
      <c r="J180" s="122">
        <v>688.69475039759789</v>
      </c>
      <c r="K180" s="122">
        <v>870.2937789583126</v>
      </c>
      <c r="L180" s="122">
        <v>1196.881823873448</v>
      </c>
      <c r="M180" s="122">
        <v>1787.2336783729636</v>
      </c>
      <c r="N180" s="122">
        <v>1452.0617841016704</v>
      </c>
      <c r="O180" s="122">
        <v>1528.4603666039864</v>
      </c>
      <c r="P180" s="122">
        <v>1443.835591967706</v>
      </c>
      <c r="Q180" s="122">
        <v>1381.6831266690854</v>
      </c>
      <c r="R180" s="122">
        <v>1402.8420121638135</v>
      </c>
      <c r="S180" s="122">
        <v>1327.2209262453173</v>
      </c>
      <c r="T180" s="122">
        <v>1638.2300827829513</v>
      </c>
      <c r="U180" s="122">
        <v>1392.2902126189297</v>
      </c>
      <c r="V180" s="122">
        <v>1377.5938989369167</v>
      </c>
      <c r="W180" s="122">
        <v>1060.7842467286898</v>
      </c>
      <c r="DA180" s="130" t="s">
        <v>2364</v>
      </c>
    </row>
    <row r="181" spans="1:105" ht="12" customHeight="1" x14ac:dyDescent="0.25">
      <c r="A181" s="97" t="s">
        <v>128</v>
      </c>
      <c r="B181" s="98">
        <v>0</v>
      </c>
      <c r="C181" s="98">
        <v>0</v>
      </c>
      <c r="D181" s="98">
        <v>0</v>
      </c>
      <c r="E181" s="98">
        <v>0</v>
      </c>
      <c r="F181" s="98">
        <v>2177.057361152577</v>
      </c>
      <c r="G181" s="98">
        <v>2068.6367900385544</v>
      </c>
      <c r="H181" s="98">
        <v>1792.7963674218379</v>
      </c>
      <c r="I181" s="98">
        <v>1710.3851650856404</v>
      </c>
      <c r="J181" s="98">
        <v>515.14259731418281</v>
      </c>
      <c r="K181" s="98">
        <v>562.53407315704862</v>
      </c>
      <c r="L181" s="98">
        <v>962.96207496765714</v>
      </c>
      <c r="M181" s="98">
        <v>1803.3976927526426</v>
      </c>
      <c r="N181" s="98">
        <v>1439.5659460361589</v>
      </c>
      <c r="O181" s="98">
        <v>1528.6800528766798</v>
      </c>
      <c r="P181" s="98">
        <v>1435.7758530495153</v>
      </c>
      <c r="Q181" s="98">
        <v>1374.2488900578544</v>
      </c>
      <c r="R181" s="98">
        <v>1396.8181171601814</v>
      </c>
      <c r="S181" s="98">
        <v>1316.6491223184289</v>
      </c>
      <c r="T181" s="98">
        <v>1657.8330527303035</v>
      </c>
      <c r="U181" s="98">
        <v>1385.4122914858578</v>
      </c>
      <c r="V181" s="98">
        <v>1375.0272604695203</v>
      </c>
      <c r="W181" s="98">
        <v>1028.5014030300847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1843.8800874691615</v>
      </c>
      <c r="G182" s="98">
        <v>1740.7961164713956</v>
      </c>
      <c r="H182" s="98">
        <v>1510.1153761833625</v>
      </c>
      <c r="I182" s="98">
        <v>1441.1420198072153</v>
      </c>
      <c r="J182" s="98">
        <v>438.23312549377169</v>
      </c>
      <c r="K182" s="98">
        <v>498.64015617302351</v>
      </c>
      <c r="L182" s="98">
        <v>832.83004351621048</v>
      </c>
      <c r="M182" s="98">
        <v>1549.3146211564951</v>
      </c>
      <c r="N182" s="98">
        <v>1230.0665748629556</v>
      </c>
      <c r="O182" s="98">
        <v>1310.1878586053842</v>
      </c>
      <c r="P182" s="98">
        <v>1249.5410820312388</v>
      </c>
      <c r="Q182" s="98">
        <v>1184.5101703285518</v>
      </c>
      <c r="R182" s="98">
        <v>1204.7253457442757</v>
      </c>
      <c r="S182" s="98">
        <v>1139.3152346166421</v>
      </c>
      <c r="T182" s="98">
        <v>1431.761197730641</v>
      </c>
      <c r="U182" s="98">
        <v>1202.4713056532987</v>
      </c>
      <c r="V182" s="98">
        <v>1197.7255365774643</v>
      </c>
      <c r="W182" s="98">
        <v>902.1992830920027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0</v>
      </c>
      <c r="F183" s="101">
        <v>420.65805272242568</v>
      </c>
      <c r="G183" s="101">
        <v>341.19716376436196</v>
      </c>
      <c r="H183" s="101">
        <v>300.05468408043293</v>
      </c>
      <c r="I183" s="101">
        <v>287.79346122194937</v>
      </c>
      <c r="J183" s="101">
        <v>108.69629328121184</v>
      </c>
      <c r="K183" s="101">
        <v>5.6157782843329569</v>
      </c>
      <c r="L183" s="101">
        <v>9.5581795566078114</v>
      </c>
      <c r="M183" s="101">
        <v>352.85477796731476</v>
      </c>
      <c r="N183" s="101">
        <v>216.42800218643509</v>
      </c>
      <c r="O183" s="101">
        <v>229.43056608840152</v>
      </c>
      <c r="P183" s="101">
        <v>318.85809585901171</v>
      </c>
      <c r="Q183" s="101">
        <v>220.55107094915405</v>
      </c>
      <c r="R183" s="101">
        <v>216.3635141003767</v>
      </c>
      <c r="S183" s="101">
        <v>215.82398159156364</v>
      </c>
      <c r="T183" s="101">
        <v>254.43211015969283</v>
      </c>
      <c r="U183" s="101">
        <v>238.2942900353209</v>
      </c>
      <c r="V183" s="101">
        <v>218.76592273715752</v>
      </c>
      <c r="W183" s="101">
        <v>195.12699096744109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1423.222034746736</v>
      </c>
      <c r="G184" s="104">
        <v>1399.5989527070337</v>
      </c>
      <c r="H184" s="104">
        <v>1210.0606921029294</v>
      </c>
      <c r="I184" s="104">
        <v>1153.3485585852659</v>
      </c>
      <c r="J184" s="104">
        <v>329.53683221255983</v>
      </c>
      <c r="K184" s="104">
        <v>493.02437788869059</v>
      </c>
      <c r="L184" s="104">
        <v>823.27186395960268</v>
      </c>
      <c r="M184" s="104">
        <v>1196.4598431891804</v>
      </c>
      <c r="N184" s="104">
        <v>1013.6385726765204</v>
      </c>
      <c r="O184" s="104">
        <v>1080.7572925169827</v>
      </c>
      <c r="P184" s="104">
        <v>930.68298617222695</v>
      </c>
      <c r="Q184" s="104">
        <v>963.95909937939768</v>
      </c>
      <c r="R184" s="104">
        <v>988.36183164389922</v>
      </c>
      <c r="S184" s="104">
        <v>923.49125302507832</v>
      </c>
      <c r="T184" s="104">
        <v>1177.3290875709481</v>
      </c>
      <c r="U184" s="104">
        <v>964.17701561797787</v>
      </c>
      <c r="V184" s="104">
        <v>978.95961384030647</v>
      </c>
      <c r="W184" s="104">
        <v>707.0722921245615</v>
      </c>
      <c r="DA184" s="132" t="s">
        <v>2368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1856.1048306352525</v>
      </c>
      <c r="G185" s="101">
        <v>1787.9684744766637</v>
      </c>
      <c r="H185" s="101">
        <v>1779.9676418795466</v>
      </c>
      <c r="I185" s="101">
        <v>1702.5070257581683</v>
      </c>
      <c r="J185" s="101">
        <v>1677.7456338295133</v>
      </c>
      <c r="K185" s="101">
        <v>1649.4683982761339</v>
      </c>
      <c r="L185" s="101">
        <v>1744.9024542285729</v>
      </c>
      <c r="M185" s="101">
        <v>1871.6185702961031</v>
      </c>
      <c r="N185" s="101">
        <v>1770.9356391951494</v>
      </c>
      <c r="O185" s="101">
        <v>1718.2137060195921</v>
      </c>
      <c r="P185" s="101">
        <v>1748.4006693612007</v>
      </c>
      <c r="Q185" s="101">
        <v>1687.716054204292</v>
      </c>
      <c r="R185" s="101">
        <v>1674.7923511281554</v>
      </c>
      <c r="S185" s="101">
        <v>1644.399870732718</v>
      </c>
      <c r="T185" s="101">
        <v>1578.0455064944269</v>
      </c>
      <c r="U185" s="101">
        <v>1577.8094892557588</v>
      </c>
      <c r="V185" s="101">
        <v>1518.3981882563276</v>
      </c>
      <c r="W185" s="101">
        <v>1364.0379141412711</v>
      </c>
      <c r="DA185" s="131" t="s">
        <v>2369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1342.9721279422026</v>
      </c>
      <c r="G186" s="104">
        <v>1276.7797521932323</v>
      </c>
      <c r="H186" s="104">
        <v>1272.4837113493752</v>
      </c>
      <c r="I186" s="104">
        <v>1218.4904478310907</v>
      </c>
      <c r="J186" s="104">
        <v>1223.4698367245742</v>
      </c>
      <c r="K186" s="104">
        <v>1191.3530205668776</v>
      </c>
      <c r="L186" s="104">
        <v>1255.8192196000489</v>
      </c>
      <c r="M186" s="104">
        <v>1371.5703806944746</v>
      </c>
      <c r="N186" s="104">
        <v>1276.7220980128807</v>
      </c>
      <c r="O186" s="104">
        <v>1239.3664200044279</v>
      </c>
      <c r="P186" s="104">
        <v>1309.2378437089917</v>
      </c>
      <c r="Q186" s="104">
        <v>1233.044823275244</v>
      </c>
      <c r="R186" s="104">
        <v>1235.2029567531761</v>
      </c>
      <c r="S186" s="104">
        <v>1244.3844128176809</v>
      </c>
      <c r="T186" s="104">
        <v>1220.0589599197733</v>
      </c>
      <c r="U186" s="104">
        <v>1237.0184088256967</v>
      </c>
      <c r="V186" s="104">
        <v>1198.7709708797861</v>
      </c>
      <c r="W186" s="104">
        <v>1097.4730566790147</v>
      </c>
      <c r="DA186" s="132" t="s">
        <v>2370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357.99406473323921</v>
      </c>
      <c r="G187" s="98">
        <v>293.96423733191443</v>
      </c>
      <c r="H187" s="98">
        <v>297.25800776215669</v>
      </c>
      <c r="I187" s="98">
        <v>286.33669722278455</v>
      </c>
      <c r="J187" s="98">
        <v>354.38306332838619</v>
      </c>
      <c r="K187" s="98">
        <v>293.17903635721024</v>
      </c>
      <c r="L187" s="98">
        <v>286.62920087564595</v>
      </c>
      <c r="M187" s="98">
        <v>364.77721327721372</v>
      </c>
      <c r="N187" s="98">
        <v>266.66699877091315</v>
      </c>
      <c r="O187" s="98">
        <v>254.78026246628193</v>
      </c>
      <c r="P187" s="98">
        <v>394.91279944274442</v>
      </c>
      <c r="Q187" s="98">
        <v>273.78170568497632</v>
      </c>
      <c r="R187" s="98">
        <v>260.78333361380027</v>
      </c>
      <c r="S187" s="98">
        <v>273.44440974603168</v>
      </c>
      <c r="T187" s="98">
        <v>236.41728220023506</v>
      </c>
      <c r="U187" s="98">
        <v>270.32757170131333</v>
      </c>
      <c r="V187" s="98">
        <v>240.77429561300579</v>
      </c>
      <c r="W187" s="98">
        <v>270.47746707920663</v>
      </c>
      <c r="DA187" s="63" t="s">
        <v>2371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984.97806320896348</v>
      </c>
      <c r="G188" s="98">
        <v>982.81551486131787</v>
      </c>
      <c r="H188" s="98">
        <v>975.22570358721839</v>
      </c>
      <c r="I188" s="98">
        <v>932.15375060830593</v>
      </c>
      <c r="J188" s="98">
        <v>869.08677339618805</v>
      </c>
      <c r="K188" s="98">
        <v>898.17398420966731</v>
      </c>
      <c r="L188" s="98">
        <v>969.19001872440299</v>
      </c>
      <c r="M188" s="98">
        <v>1006.7931674172604</v>
      </c>
      <c r="N188" s="98">
        <v>1010.0550992419674</v>
      </c>
      <c r="O188" s="98">
        <v>984.58615753814615</v>
      </c>
      <c r="P188" s="98">
        <v>914.32504426624723</v>
      </c>
      <c r="Q188" s="98">
        <v>959.26311759026783</v>
      </c>
      <c r="R188" s="98">
        <v>974.41962313937597</v>
      </c>
      <c r="S188" s="98">
        <v>970.94000307164913</v>
      </c>
      <c r="T188" s="98">
        <v>983.64167771953839</v>
      </c>
      <c r="U188" s="98">
        <v>966.69083712438339</v>
      </c>
      <c r="V188" s="98">
        <v>957.99667526678002</v>
      </c>
      <c r="W188" s="98">
        <v>826.99558959980766</v>
      </c>
      <c r="DA188" s="63" t="s">
        <v>2372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972.25783998878944</v>
      </c>
      <c r="G189" s="122">
        <v>844.62881863663347</v>
      </c>
      <c r="H189" s="122">
        <v>864.26613141363168</v>
      </c>
      <c r="I189" s="122">
        <v>795.13288562426646</v>
      </c>
      <c r="J189" s="122">
        <v>747.02089426855446</v>
      </c>
      <c r="K189" s="122">
        <v>732.10846600397667</v>
      </c>
      <c r="L189" s="122">
        <v>694.82072929024707</v>
      </c>
      <c r="M189" s="122">
        <v>692.57542475684988</v>
      </c>
      <c r="N189" s="122">
        <v>604.05609697863122</v>
      </c>
      <c r="O189" s="122">
        <v>646.96036587338972</v>
      </c>
      <c r="P189" s="122">
        <v>592.54321738144313</v>
      </c>
      <c r="Q189" s="122">
        <v>604.77235781531795</v>
      </c>
      <c r="R189" s="122">
        <v>608.3057154109099</v>
      </c>
      <c r="S189" s="122">
        <v>687.13365928811038</v>
      </c>
      <c r="T189" s="122">
        <v>686.38192168699402</v>
      </c>
      <c r="U189" s="122">
        <v>672.41128941247962</v>
      </c>
      <c r="V189" s="122">
        <v>684.52720910211747</v>
      </c>
      <c r="W189" s="122">
        <v>656.25749505335966</v>
      </c>
      <c r="DA189" s="130" t="s">
        <v>2373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1064.981747592562</v>
      </c>
      <c r="G190" s="98">
        <v>997.56287686082862</v>
      </c>
      <c r="H190" s="98">
        <v>958.83183315337726</v>
      </c>
      <c r="I190" s="98">
        <v>874.68271009247019</v>
      </c>
      <c r="J190" s="98">
        <v>858.66988401743504</v>
      </c>
      <c r="K190" s="98">
        <v>816.50950770194629</v>
      </c>
      <c r="L190" s="98">
        <v>796.63197456281557</v>
      </c>
      <c r="M190" s="98">
        <v>815.38982881074855</v>
      </c>
      <c r="N190" s="98">
        <v>706.97709407530749</v>
      </c>
      <c r="O190" s="98">
        <v>705.49822279306022</v>
      </c>
      <c r="P190" s="98">
        <v>726.8949664150249</v>
      </c>
      <c r="Q190" s="98">
        <v>694.52754351744875</v>
      </c>
      <c r="R190" s="98">
        <v>724.89216411630446</v>
      </c>
      <c r="S190" s="98">
        <v>787.56874223987006</v>
      </c>
      <c r="T190" s="98">
        <v>813.76066911197267</v>
      </c>
      <c r="U190" s="98">
        <v>810.0413034545054</v>
      </c>
      <c r="V190" s="98">
        <v>826.85790771301038</v>
      </c>
      <c r="W190" s="98">
        <v>799.84552857272388</v>
      </c>
      <c r="DA190" s="63" t="s">
        <v>2374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905.72175694101099</v>
      </c>
      <c r="G191" s="33">
        <v>735.59463590604992</v>
      </c>
      <c r="H191" s="33">
        <v>799.49071621233702</v>
      </c>
      <c r="I191" s="33">
        <v>740.66571617576335</v>
      </c>
      <c r="J191" s="33">
        <v>665.93397813666934</v>
      </c>
      <c r="K191" s="33">
        <v>671.40966114504317</v>
      </c>
      <c r="L191" s="33">
        <v>625.80754756304702</v>
      </c>
      <c r="M191" s="33">
        <v>618.47512375238932</v>
      </c>
      <c r="N191" s="33">
        <v>541.91045926596519</v>
      </c>
      <c r="O191" s="33">
        <v>613.32865134869758</v>
      </c>
      <c r="P191" s="33">
        <v>515.33965181731173</v>
      </c>
      <c r="Q191" s="33">
        <v>554.66198543827409</v>
      </c>
      <c r="R191" s="33">
        <v>543.13723714443768</v>
      </c>
      <c r="S191" s="33">
        <v>634.42524411156512</v>
      </c>
      <c r="T191" s="33">
        <v>621.5549851511887</v>
      </c>
      <c r="U191" s="33">
        <v>606.27599747793818</v>
      </c>
      <c r="V191" s="33">
        <v>618.40179365017241</v>
      </c>
      <c r="W191" s="33">
        <v>590.8301322871996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11045.279317599057</v>
      </c>
      <c r="G193" s="117">
        <f t="shared" si="94"/>
        <v>11215.805754757554</v>
      </c>
      <c r="H193" s="117">
        <f t="shared" si="94"/>
        <v>9694.3973088668099</v>
      </c>
      <c r="I193" s="117">
        <f t="shared" si="94"/>
        <v>9658.9039713059556</v>
      </c>
      <c r="J193" s="117">
        <f t="shared" si="94"/>
        <v>3669.4870762887722</v>
      </c>
      <c r="K193" s="117">
        <f t="shared" si="94"/>
        <v>3551.9994144155244</v>
      </c>
      <c r="L193" s="117">
        <f t="shared" si="94"/>
        <v>5062.8867739748421</v>
      </c>
      <c r="M193" s="117">
        <f t="shared" si="94"/>
        <v>10059.945086724001</v>
      </c>
      <c r="N193" s="117">
        <f t="shared" si="94"/>
        <v>9222.5336480438964</v>
      </c>
      <c r="O193" s="117">
        <f t="shared" si="94"/>
        <v>9871.0394001125314</v>
      </c>
      <c r="P193" s="117">
        <f t="shared" si="94"/>
        <v>8057.5336306249428</v>
      </c>
      <c r="Q193" s="117">
        <f t="shared" si="94"/>
        <v>8867.6981294176549</v>
      </c>
      <c r="R193" s="117">
        <f t="shared" ref="R193:V193" si="95">R194+R197+R199+R208</f>
        <v>8880.4555658492354</v>
      </c>
      <c r="S193" s="117">
        <f t="shared" si="95"/>
        <v>8754.0627017648458</v>
      </c>
      <c r="T193" s="117">
        <f t="shared" si="95"/>
        <v>10324.157745456312</v>
      </c>
      <c r="U193" s="117">
        <f t="shared" si="95"/>
        <v>8838.4797499144461</v>
      </c>
      <c r="V193" s="117">
        <f t="shared" si="95"/>
        <v>9236.7381012335227</v>
      </c>
      <c r="W193" s="117">
        <f t="shared" ref="W193" si="96">W194+W197+W199+W208</f>
        <v>8150.8858095709902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8592.824193979357</v>
      </c>
      <c r="G194" s="122">
        <f t="shared" si="97"/>
        <v>8770.0496932509668</v>
      </c>
      <c r="H194" s="122">
        <f t="shared" si="97"/>
        <v>7389.049438695899</v>
      </c>
      <c r="I194" s="122">
        <f t="shared" si="97"/>
        <v>7461.3433349568213</v>
      </c>
      <c r="J194" s="122">
        <f t="shared" si="97"/>
        <v>2292.2502686995072</v>
      </c>
      <c r="K194" s="122">
        <f t="shared" si="97"/>
        <v>2063.381893364698</v>
      </c>
      <c r="L194" s="122">
        <f t="shared" si="97"/>
        <v>3415.5243520014674</v>
      </c>
      <c r="M194" s="122">
        <f t="shared" si="97"/>
        <v>7910.4117592912498</v>
      </c>
      <c r="N194" s="122">
        <f t="shared" si="97"/>
        <v>7231.9417960295305</v>
      </c>
      <c r="O194" s="122">
        <f t="shared" si="97"/>
        <v>7892.4388878722702</v>
      </c>
      <c r="P194" s="122">
        <f t="shared" si="97"/>
        <v>6239.3897561091635</v>
      </c>
      <c r="Q194" s="122">
        <f t="shared" si="97"/>
        <v>6844.0925807927597</v>
      </c>
      <c r="R194" s="122">
        <f t="shared" ref="R194:V194" si="98">SUM(R195:R196)</f>
        <v>6949.4715274045375</v>
      </c>
      <c r="S194" s="122">
        <f t="shared" si="98"/>
        <v>6644.0942283877503</v>
      </c>
      <c r="T194" s="122">
        <f t="shared" si="98"/>
        <v>8064.1267290905007</v>
      </c>
      <c r="U194" s="122">
        <f t="shared" si="98"/>
        <v>6712.6243762920885</v>
      </c>
      <c r="V194" s="122">
        <f t="shared" si="98"/>
        <v>7211.6922607565202</v>
      </c>
      <c r="W194" s="122">
        <f t="shared" ref="W194" si="99">SUM(W195:W196)</f>
        <v>6340.4103851300861</v>
      </c>
      <c r="DA194" s="130" t="s">
        <v>2527</v>
      </c>
    </row>
    <row r="195" spans="1:105" ht="12" customHeight="1" x14ac:dyDescent="0.25">
      <c r="A195" s="97" t="s">
        <v>203</v>
      </c>
      <c r="B195" s="98">
        <v>0</v>
      </c>
      <c r="C195" s="98">
        <v>0</v>
      </c>
      <c r="D195" s="98">
        <v>0</v>
      </c>
      <c r="E195" s="98">
        <v>0</v>
      </c>
      <c r="F195" s="98">
        <v>8552.3201462383004</v>
      </c>
      <c r="G195" s="98">
        <v>8729.2885374254329</v>
      </c>
      <c r="H195" s="98">
        <v>7355.7539655557894</v>
      </c>
      <c r="I195" s="98">
        <v>7428.614841321013</v>
      </c>
      <c r="J195" s="98">
        <v>2282.6471383302851</v>
      </c>
      <c r="K195" s="98">
        <v>2054.8557119139796</v>
      </c>
      <c r="L195" s="98">
        <v>3401.0400759713702</v>
      </c>
      <c r="M195" s="98">
        <v>7877.0459411923093</v>
      </c>
      <c r="N195" s="98">
        <v>7203.3135032749706</v>
      </c>
      <c r="O195" s="98">
        <v>7859.2121066007494</v>
      </c>
      <c r="P195" s="98">
        <v>6212.5370566518823</v>
      </c>
      <c r="Q195" s="98">
        <v>6817.3820117092619</v>
      </c>
      <c r="R195" s="98">
        <v>6922.4567993275759</v>
      </c>
      <c r="S195" s="98">
        <v>6618.491554667843</v>
      </c>
      <c r="T195" s="98">
        <v>8033.4059613410664</v>
      </c>
      <c r="U195" s="98">
        <v>6686.9150109789343</v>
      </c>
      <c r="V195" s="98">
        <v>7184.2336768094983</v>
      </c>
      <c r="W195" s="98">
        <v>6317.1062355508284</v>
      </c>
      <c r="DA195" s="63" t="s">
        <v>2528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40.504047741056766</v>
      </c>
      <c r="G196" s="98">
        <v>40.761155825533741</v>
      </c>
      <c r="H196" s="98">
        <v>33.295473140109337</v>
      </c>
      <c r="I196" s="98">
        <v>32.728493635808206</v>
      </c>
      <c r="J196" s="98">
        <v>9.6031303692221339</v>
      </c>
      <c r="K196" s="98">
        <v>8.5261814507186653</v>
      </c>
      <c r="L196" s="98">
        <v>14.484276030097277</v>
      </c>
      <c r="M196" s="98">
        <v>33.365818098940608</v>
      </c>
      <c r="N196" s="98">
        <v>28.628292754559585</v>
      </c>
      <c r="O196" s="98">
        <v>33.226781271520444</v>
      </c>
      <c r="P196" s="98">
        <v>26.85269945728114</v>
      </c>
      <c r="Q196" s="98">
        <v>26.710569083497585</v>
      </c>
      <c r="R196" s="98">
        <v>27.014728076961923</v>
      </c>
      <c r="S196" s="98">
        <v>25.602673719907131</v>
      </c>
      <c r="T196" s="98">
        <v>30.720767749434238</v>
      </c>
      <c r="U196" s="98">
        <v>25.709365313154162</v>
      </c>
      <c r="V196" s="98">
        <v>27.4585839470219</v>
      </c>
      <c r="W196" s="98">
        <v>23.304149579257793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96.832513312141941</v>
      </c>
      <c r="G197" s="122">
        <f t="shared" si="100"/>
        <v>276.70599463553009</v>
      </c>
      <c r="H197" s="122">
        <f t="shared" si="100"/>
        <v>286.18117319163707</v>
      </c>
      <c r="I197" s="122">
        <f t="shared" si="100"/>
        <v>276.05596680055692</v>
      </c>
      <c r="J197" s="122">
        <f t="shared" si="100"/>
        <v>324.1580697831368</v>
      </c>
      <c r="K197" s="122">
        <f t="shared" si="100"/>
        <v>313.19054524828709</v>
      </c>
      <c r="L197" s="122">
        <f t="shared" si="100"/>
        <v>225.47778496993598</v>
      </c>
      <c r="M197" s="122">
        <f t="shared" si="100"/>
        <v>188.16410839293007</v>
      </c>
      <c r="N197" s="122">
        <f t="shared" si="100"/>
        <v>362.83617879343569</v>
      </c>
      <c r="O197" s="122">
        <f t="shared" si="100"/>
        <v>244.22887049229905</v>
      </c>
      <c r="P197" s="122">
        <f t="shared" si="100"/>
        <v>193.68137560268775</v>
      </c>
      <c r="Q197" s="122">
        <f t="shared" si="100"/>
        <v>434.08763170983946</v>
      </c>
      <c r="R197" s="122">
        <f t="shared" si="100"/>
        <v>318.55630781446587</v>
      </c>
      <c r="S197" s="122">
        <f t="shared" si="100"/>
        <v>493.84983723203652</v>
      </c>
      <c r="T197" s="122">
        <f t="shared" si="100"/>
        <v>377.48826987217763</v>
      </c>
      <c r="U197" s="122">
        <f t="shared" si="100"/>
        <v>452.25323400283264</v>
      </c>
      <c r="V197" s="122">
        <f t="shared" si="100"/>
        <v>342.59820112663283</v>
      </c>
      <c r="W197" s="122">
        <f t="shared" si="100"/>
        <v>411.03690844000579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0</v>
      </c>
      <c r="C198" s="98">
        <f>RES_hhdet_tesh!C129</f>
        <v>0</v>
      </c>
      <c r="D198" s="98">
        <f>RES_hhdet_tesh!D129</f>
        <v>0</v>
      </c>
      <c r="E198" s="98">
        <f>RES_hhdet_tesh!E129</f>
        <v>0</v>
      </c>
      <c r="F198" s="98">
        <f>RES_hhdet_tesh!F129</f>
        <v>96.832513312141941</v>
      </c>
      <c r="G198" s="98">
        <f>RES_hhdet_tesh!G129</f>
        <v>276.70599463553009</v>
      </c>
      <c r="H198" s="98">
        <f>RES_hhdet_tesh!H129</f>
        <v>286.18117319163707</v>
      </c>
      <c r="I198" s="98">
        <f>RES_hhdet_tesh!I129</f>
        <v>276.05596680055692</v>
      </c>
      <c r="J198" s="98">
        <f>RES_hhdet_tesh!J129</f>
        <v>324.1580697831368</v>
      </c>
      <c r="K198" s="98">
        <f>RES_hhdet_tesh!K129</f>
        <v>313.19054524828709</v>
      </c>
      <c r="L198" s="98">
        <f>RES_hhdet_tesh!L129</f>
        <v>225.47778496993598</v>
      </c>
      <c r="M198" s="98">
        <f>RES_hhdet_tesh!M129</f>
        <v>188.16410839293007</v>
      </c>
      <c r="N198" s="98">
        <f>RES_hhdet_tesh!N129</f>
        <v>362.83617879343569</v>
      </c>
      <c r="O198" s="98">
        <f>RES_hhdet_tesh!O129</f>
        <v>244.22887049229905</v>
      </c>
      <c r="P198" s="98">
        <f>RES_hhdet_tesh!P129</f>
        <v>193.68137560268775</v>
      </c>
      <c r="Q198" s="98">
        <f>RES_hhdet_tesh!Q129</f>
        <v>434.08763170983946</v>
      </c>
      <c r="R198" s="98">
        <f>RES_hhdet_tesh!R129</f>
        <v>318.55630781446587</v>
      </c>
      <c r="S198" s="98">
        <f>RES_hhdet_tesh!S129</f>
        <v>493.84983723203652</v>
      </c>
      <c r="T198" s="98">
        <f>RES_hhdet_tesh!T129</f>
        <v>377.48826987217763</v>
      </c>
      <c r="U198" s="98">
        <f>RES_hhdet_tesh!U129</f>
        <v>452.25323400283264</v>
      </c>
      <c r="V198" s="98">
        <f>RES_hhdet_tesh!V129</f>
        <v>342.59820112663283</v>
      </c>
      <c r="W198" s="98">
        <f>RES_hhdet_tesh!W129</f>
        <v>411.03690844000579</v>
      </c>
      <c r="DA198" s="63" t="s">
        <v>2531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1666.0207864844256</v>
      </c>
      <c r="G199" s="122">
        <v>1574.4441801095834</v>
      </c>
      <c r="H199" s="122">
        <v>1405.1285533223859</v>
      </c>
      <c r="I199" s="122">
        <v>1356.0947588907804</v>
      </c>
      <c r="J199" s="122">
        <v>525.97705475506552</v>
      </c>
      <c r="K199" s="122">
        <v>655.85239331337425</v>
      </c>
      <c r="L199" s="122">
        <v>927.21080294276203</v>
      </c>
      <c r="M199" s="122">
        <v>1464.4554366791649</v>
      </c>
      <c r="N199" s="122">
        <v>1193.2529614993935</v>
      </c>
      <c r="O199" s="122">
        <v>1263.655461361185</v>
      </c>
      <c r="P199" s="122">
        <v>1197.8367188173459</v>
      </c>
      <c r="Q199" s="122">
        <v>1149.6273331142363</v>
      </c>
      <c r="R199" s="122">
        <v>1170.3758722006637</v>
      </c>
      <c r="S199" s="122">
        <v>1109.960091112499</v>
      </c>
      <c r="T199" s="122">
        <v>1373.3941004933918</v>
      </c>
      <c r="U199" s="122">
        <v>1167.8154223672057</v>
      </c>
      <c r="V199" s="122">
        <v>1161.8011634826212</v>
      </c>
      <c r="W199" s="122">
        <v>896.15434576104371</v>
      </c>
      <c r="DA199" s="130" t="s">
        <v>2532</v>
      </c>
    </row>
    <row r="200" spans="1:105" ht="12" customHeight="1" x14ac:dyDescent="0.25">
      <c r="A200" s="97" t="s">
        <v>128</v>
      </c>
      <c r="B200" s="98">
        <v>0</v>
      </c>
      <c r="C200" s="98">
        <v>0</v>
      </c>
      <c r="D200" s="98">
        <v>0</v>
      </c>
      <c r="E200" s="98">
        <v>0</v>
      </c>
      <c r="F200" s="98">
        <v>1764.1116219233522</v>
      </c>
      <c r="G200" s="98">
        <v>1676.3477117137672</v>
      </c>
      <c r="H200" s="98">
        <v>1453.7013787127908</v>
      </c>
      <c r="I200" s="98">
        <v>1387.7187799850449</v>
      </c>
      <c r="J200" s="98">
        <v>418.04764596004952</v>
      </c>
      <c r="K200" s="98">
        <v>457.06409860387197</v>
      </c>
      <c r="L200" s="98">
        <v>785.71222354425811</v>
      </c>
      <c r="M200" s="98">
        <v>1489.4974349683789</v>
      </c>
      <c r="N200" s="98">
        <v>1193.7919328880989</v>
      </c>
      <c r="O200" s="98">
        <v>1272.9907210143658</v>
      </c>
      <c r="P200" s="98">
        <v>1199.1677038571024</v>
      </c>
      <c r="Q200" s="98">
        <v>1150.0963560663324</v>
      </c>
      <c r="R200" s="98">
        <v>1171.5915054989746</v>
      </c>
      <c r="S200" s="98">
        <v>1106.3388900246334</v>
      </c>
      <c r="T200" s="98">
        <v>1394.987989128221</v>
      </c>
      <c r="U200" s="98">
        <v>1168.0736766440166</v>
      </c>
      <c r="V200" s="98">
        <v>1166.271417375478</v>
      </c>
      <c r="W200" s="98">
        <v>874.74237692218242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1764.0893783937593</v>
      </c>
      <c r="G201" s="98">
        <v>1676.3376563420654</v>
      </c>
      <c r="H201" s="98">
        <v>1453.6671117297883</v>
      </c>
      <c r="I201" s="98">
        <v>1387.7055169826776</v>
      </c>
      <c r="J201" s="98">
        <v>418.05077055674002</v>
      </c>
      <c r="K201" s="98">
        <v>497.59743772181696</v>
      </c>
      <c r="L201" s="98">
        <v>831.11793834519517</v>
      </c>
      <c r="M201" s="98">
        <v>1489.1331584048719</v>
      </c>
      <c r="N201" s="98">
        <v>1193.6406057726472</v>
      </c>
      <c r="O201" s="98">
        <v>1272.7435014146931</v>
      </c>
      <c r="P201" s="98">
        <v>1198.4720843362179</v>
      </c>
      <c r="Q201" s="98">
        <v>1149.6008390530762</v>
      </c>
      <c r="R201" s="98">
        <v>1171.0825752036005</v>
      </c>
      <c r="S201" s="98">
        <v>1105.8679598310359</v>
      </c>
      <c r="T201" s="98">
        <v>1394.4755043352779</v>
      </c>
      <c r="U201" s="98">
        <v>1167.6687359120324</v>
      </c>
      <c r="V201" s="98">
        <v>1165.9426000057417</v>
      </c>
      <c r="W201" s="98">
        <v>874.43846877797603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0</v>
      </c>
      <c r="F202" s="101">
        <v>340.8673436470234</v>
      </c>
      <c r="G202" s="101">
        <v>276.73870363503141</v>
      </c>
      <c r="H202" s="101">
        <v>243.60641962685892</v>
      </c>
      <c r="I202" s="101">
        <v>234.35695839741172</v>
      </c>
      <c r="J202" s="101">
        <v>88.513938344180161</v>
      </c>
      <c r="K202" s="101">
        <v>4.5730598331263659</v>
      </c>
      <c r="L202" s="101">
        <v>7.8460743855924768</v>
      </c>
      <c r="M202" s="101">
        <v>292.67331521569156</v>
      </c>
      <c r="N202" s="101">
        <v>180.00203309612689</v>
      </c>
      <c r="O202" s="101">
        <v>191.98620889771041</v>
      </c>
      <c r="P202" s="101">
        <v>267.78909816399101</v>
      </c>
      <c r="Q202" s="101">
        <v>185.64173967367859</v>
      </c>
      <c r="R202" s="101">
        <v>182.72074355970156</v>
      </c>
      <c r="S202" s="101">
        <v>182.37670680595744</v>
      </c>
      <c r="T202" s="101">
        <v>217.14641676432967</v>
      </c>
      <c r="U202" s="101">
        <v>203.4917202940544</v>
      </c>
      <c r="V202" s="101">
        <v>186.98298616543519</v>
      </c>
      <c r="W202" s="101">
        <v>167.3661766534145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1423.222034746736</v>
      </c>
      <c r="G203" s="104">
        <v>1399.5989527070337</v>
      </c>
      <c r="H203" s="104">
        <v>1210.0606921029294</v>
      </c>
      <c r="I203" s="104">
        <v>1153.3485585852659</v>
      </c>
      <c r="J203" s="104">
        <v>329.53683221255983</v>
      </c>
      <c r="K203" s="104">
        <v>493.02437788869059</v>
      </c>
      <c r="L203" s="104">
        <v>823.27186395960268</v>
      </c>
      <c r="M203" s="104">
        <v>1196.4598431891804</v>
      </c>
      <c r="N203" s="104">
        <v>1013.6385726765204</v>
      </c>
      <c r="O203" s="104">
        <v>1080.7572925169827</v>
      </c>
      <c r="P203" s="104">
        <v>930.68298617222695</v>
      </c>
      <c r="Q203" s="104">
        <v>963.95909937939768</v>
      </c>
      <c r="R203" s="104">
        <v>988.36183164389922</v>
      </c>
      <c r="S203" s="104">
        <v>923.49125302507832</v>
      </c>
      <c r="T203" s="104">
        <v>1177.3290875709481</v>
      </c>
      <c r="U203" s="104">
        <v>964.17701561797787</v>
      </c>
      <c r="V203" s="104">
        <v>978.95961384030647</v>
      </c>
      <c r="W203" s="104">
        <v>707.0722921245615</v>
      </c>
      <c r="DA203" s="132" t="s">
        <v>2536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1219.9454753589036</v>
      </c>
      <c r="G204" s="101">
        <v>1175.4777775741202</v>
      </c>
      <c r="H204" s="101">
        <v>1170.2538230535426</v>
      </c>
      <c r="I204" s="101">
        <v>1119.4875948985966</v>
      </c>
      <c r="J204" s="101">
        <v>1105.5952195925995</v>
      </c>
      <c r="K204" s="101">
        <v>1093.6086659564178</v>
      </c>
      <c r="L204" s="101">
        <v>1160.1000772310922</v>
      </c>
      <c r="M204" s="101">
        <v>1249.7471433930295</v>
      </c>
      <c r="N204" s="101">
        <v>1187.793186908498</v>
      </c>
      <c r="O204" s="101">
        <v>1154.709672519172</v>
      </c>
      <c r="P204" s="101">
        <v>1176.7534185362933</v>
      </c>
      <c r="Q204" s="101">
        <v>1141.0730460761763</v>
      </c>
      <c r="R204" s="101">
        <v>1150.3423614244339</v>
      </c>
      <c r="S204" s="101">
        <v>1160.9872883686405</v>
      </c>
      <c r="T204" s="101">
        <v>1154.1748734571052</v>
      </c>
      <c r="U204" s="101">
        <v>1165.1624716734414</v>
      </c>
      <c r="V204" s="101">
        <v>1136.0326434101669</v>
      </c>
      <c r="W204" s="101">
        <v>1025.1728469696454</v>
      </c>
      <c r="DA204" s="131" t="s">
        <v>2537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1220.2736307158839</v>
      </c>
      <c r="G205" s="104">
        <v>1176.1504952466448</v>
      </c>
      <c r="H205" s="104">
        <v>1170.7385573210631</v>
      </c>
      <c r="I205" s="104">
        <v>1120.5290264954876</v>
      </c>
      <c r="J205" s="104">
        <v>1103.8251990033555</v>
      </c>
      <c r="K205" s="104">
        <v>1093.1982418172583</v>
      </c>
      <c r="L205" s="104">
        <v>1160.4219591984065</v>
      </c>
      <c r="M205" s="104">
        <v>1250.4819510241766</v>
      </c>
      <c r="N205" s="104">
        <v>1188.5458669458285</v>
      </c>
      <c r="O205" s="104">
        <v>1155.3450473226158</v>
      </c>
      <c r="P205" s="104">
        <v>1179.1861822129533</v>
      </c>
      <c r="Q205" s="104">
        <v>1143.3438112600218</v>
      </c>
      <c r="R205" s="104">
        <v>1153.1853482477459</v>
      </c>
      <c r="S205" s="104">
        <v>1164.4425152224417</v>
      </c>
      <c r="T205" s="104">
        <v>1157.2719283351398</v>
      </c>
      <c r="U205" s="104">
        <v>1166.6376799385596</v>
      </c>
      <c r="V205" s="104">
        <v>1138.3319434089658</v>
      </c>
      <c r="W205" s="104">
        <v>1030.4319643081133</v>
      </c>
      <c r="DA205" s="132" t="s">
        <v>2538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235.29556750692021</v>
      </c>
      <c r="G206" s="98">
        <v>193.33498038532701</v>
      </c>
      <c r="H206" s="98">
        <v>195.51285373384482</v>
      </c>
      <c r="I206" s="98">
        <v>188.37527588718169</v>
      </c>
      <c r="J206" s="98">
        <v>234.7384256071675</v>
      </c>
      <c r="K206" s="98">
        <v>195.02425760759118</v>
      </c>
      <c r="L206" s="98">
        <v>191.23194047400338</v>
      </c>
      <c r="M206" s="98">
        <v>243.6887836069161</v>
      </c>
      <c r="N206" s="98">
        <v>178.490767703861</v>
      </c>
      <c r="O206" s="98">
        <v>170.75888978446963</v>
      </c>
      <c r="P206" s="98">
        <v>264.86113794670604</v>
      </c>
      <c r="Q206" s="98">
        <v>184.08069366975377</v>
      </c>
      <c r="R206" s="98">
        <v>178.76572510836994</v>
      </c>
      <c r="S206" s="98">
        <v>193.50251215079234</v>
      </c>
      <c r="T206" s="98">
        <v>173.63025061560174</v>
      </c>
      <c r="U206" s="98">
        <v>199.94684281417619</v>
      </c>
      <c r="V206" s="98">
        <v>180.33526814218578</v>
      </c>
      <c r="W206" s="98">
        <v>203.43637470830544</v>
      </c>
      <c r="DA206" s="63" t="s">
        <v>2539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984.97806320896348</v>
      </c>
      <c r="G207" s="98">
        <v>982.81551486131787</v>
      </c>
      <c r="H207" s="98">
        <v>975.22570358721839</v>
      </c>
      <c r="I207" s="98">
        <v>932.15375060830593</v>
      </c>
      <c r="J207" s="98">
        <v>869.08677339618805</v>
      </c>
      <c r="K207" s="98">
        <v>898.17398420966731</v>
      </c>
      <c r="L207" s="98">
        <v>969.19001872440299</v>
      </c>
      <c r="M207" s="98">
        <v>1006.7931674172604</v>
      </c>
      <c r="N207" s="98">
        <v>1010.0550992419674</v>
      </c>
      <c r="O207" s="98">
        <v>984.58615753814615</v>
      </c>
      <c r="P207" s="98">
        <v>914.32504426624723</v>
      </c>
      <c r="Q207" s="98">
        <v>959.26311759026783</v>
      </c>
      <c r="R207" s="98">
        <v>974.41962313937597</v>
      </c>
      <c r="S207" s="98">
        <v>970.94000307164913</v>
      </c>
      <c r="T207" s="98">
        <v>983.64167771953839</v>
      </c>
      <c r="U207" s="98">
        <v>966.69083712438339</v>
      </c>
      <c r="V207" s="98">
        <v>957.99667526678002</v>
      </c>
      <c r="W207" s="98">
        <v>826.99558959980766</v>
      </c>
      <c r="DA207" s="63" t="s">
        <v>2540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689.60182382313303</v>
      </c>
      <c r="G208" s="122">
        <v>594.60588676147336</v>
      </c>
      <c r="H208" s="122">
        <v>614.03814365688868</v>
      </c>
      <c r="I208" s="122">
        <v>565.40991065779622</v>
      </c>
      <c r="J208" s="122">
        <v>527.10168305106254</v>
      </c>
      <c r="K208" s="122">
        <v>519.57458248916487</v>
      </c>
      <c r="L208" s="122">
        <v>494.67383406067665</v>
      </c>
      <c r="M208" s="122">
        <v>496.91378236065646</v>
      </c>
      <c r="N208" s="122">
        <v>434.50271172153799</v>
      </c>
      <c r="O208" s="122">
        <v>470.71618038677627</v>
      </c>
      <c r="P208" s="122">
        <v>426.62578009574571</v>
      </c>
      <c r="Q208" s="122">
        <v>439.89058380081883</v>
      </c>
      <c r="R208" s="122">
        <v>442.0518584295682</v>
      </c>
      <c r="S208" s="122">
        <v>506.15854503256094</v>
      </c>
      <c r="T208" s="122">
        <v>509.14864600024066</v>
      </c>
      <c r="U208" s="122">
        <v>505.7867172523176</v>
      </c>
      <c r="V208" s="122">
        <v>520.64647586774845</v>
      </c>
      <c r="W208" s="122">
        <v>503.28417023985565</v>
      </c>
      <c r="DA208" s="130" t="s">
        <v>2541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665.08757673550713</v>
      </c>
      <c r="G209" s="98">
        <v>622.98550292700725</v>
      </c>
      <c r="H209" s="98">
        <v>598.81282251254254</v>
      </c>
      <c r="I209" s="98">
        <v>546.25987320842569</v>
      </c>
      <c r="J209" s="98">
        <v>536.32148860633788</v>
      </c>
      <c r="K209" s="98">
        <v>510.17487913417489</v>
      </c>
      <c r="L209" s="98">
        <v>497.95189377602651</v>
      </c>
      <c r="M209" s="98">
        <v>509.88287435796093</v>
      </c>
      <c r="N209" s="98">
        <v>442.16625102660163</v>
      </c>
      <c r="O209" s="98">
        <v>441.24945168454997</v>
      </c>
      <c r="P209" s="98">
        <v>454.63772875600779</v>
      </c>
      <c r="Q209" s="98">
        <v>434.3973891082905</v>
      </c>
      <c r="R209" s="98">
        <v>453.43827711022294</v>
      </c>
      <c r="S209" s="98">
        <v>492.76201375199309</v>
      </c>
      <c r="T209" s="98">
        <v>509.45227254030368</v>
      </c>
      <c r="U209" s="98">
        <v>507.59430024768392</v>
      </c>
      <c r="V209" s="98">
        <v>518.59599156618958</v>
      </c>
      <c r="W209" s="98">
        <v>502.0842141890999</v>
      </c>
      <c r="DA209" s="63" t="s">
        <v>2542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707.19256198578648</v>
      </c>
      <c r="G210" s="33">
        <v>574.37266800858811</v>
      </c>
      <c r="H210" s="33">
        <v>624.46715206643091</v>
      </c>
      <c r="I210" s="33">
        <v>578.52179797713234</v>
      </c>
      <c r="J210" s="33">
        <v>520.40564754286504</v>
      </c>
      <c r="K210" s="33">
        <v>526.33457914558187</v>
      </c>
      <c r="L210" s="33">
        <v>492.45178746609491</v>
      </c>
      <c r="M210" s="33">
        <v>489.08885638264934</v>
      </c>
      <c r="N210" s="33">
        <v>429.87532226084426</v>
      </c>
      <c r="O210" s="33">
        <v>487.64567968583276</v>
      </c>
      <c r="P210" s="33">
        <v>410.52906136653081</v>
      </c>
      <c r="Q210" s="33">
        <v>442.95743759237263</v>
      </c>
      <c r="R210" s="33">
        <v>435.6871772289403</v>
      </c>
      <c r="S210" s="33">
        <v>513.18905580538421</v>
      </c>
      <c r="T210" s="33">
        <v>508.99412117689945</v>
      </c>
      <c r="U210" s="33">
        <v>504.91812016667063</v>
      </c>
      <c r="V210" s="33">
        <v>521.59911031443892</v>
      </c>
      <c r="W210" s="33">
        <v>503.83094254331263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101.07053608934757</v>
      </c>
      <c r="G212" s="117">
        <f t="shared" si="101"/>
        <v>94.31617242468451</v>
      </c>
      <c r="H212" s="117">
        <f t="shared" si="101"/>
        <v>88.543493358980299</v>
      </c>
      <c r="I212" s="117">
        <f t="shared" si="101"/>
        <v>80.752752815659917</v>
      </c>
      <c r="J212" s="117">
        <f t="shared" si="101"/>
        <v>82.06278384994566</v>
      </c>
      <c r="K212" s="117">
        <f t="shared" si="101"/>
        <v>77.590096684664957</v>
      </c>
      <c r="L212" s="117">
        <f t="shared" si="101"/>
        <v>73.109139352942577</v>
      </c>
      <c r="M212" s="117">
        <f t="shared" si="101"/>
        <v>69.700994166260287</v>
      </c>
      <c r="N212" s="117">
        <f t="shared" si="101"/>
        <v>60.462841651341542</v>
      </c>
      <c r="O212" s="117">
        <f t="shared" si="101"/>
        <v>58.477557392964975</v>
      </c>
      <c r="P212" s="117">
        <f t="shared" si="101"/>
        <v>60.258308950861817</v>
      </c>
      <c r="Q212" s="117">
        <f t="shared" si="101"/>
        <v>56.52468894987139</v>
      </c>
      <c r="R212" s="117">
        <f t="shared" ref="R212:V212" si="102">R213+R216+R218+R227</f>
        <v>59.041400780535554</v>
      </c>
      <c r="S212" s="117">
        <f t="shared" si="102"/>
        <v>61.574617996462905</v>
      </c>
      <c r="T212" s="117">
        <f t="shared" si="102"/>
        <v>62.347325453791946</v>
      </c>
      <c r="U212" s="117">
        <f t="shared" si="102"/>
        <v>59.723060888166096</v>
      </c>
      <c r="V212" s="117">
        <f t="shared" si="102"/>
        <v>59.582197974525435</v>
      </c>
      <c r="W212" s="117">
        <f t="shared" ref="W212" si="103">W213+W216+W218+W227</f>
        <v>56.874699967429613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101.07053608934757</v>
      </c>
      <c r="G227" s="122">
        <v>94.31617242468451</v>
      </c>
      <c r="H227" s="122">
        <v>88.543493358980299</v>
      </c>
      <c r="I227" s="122">
        <v>80.752752815659917</v>
      </c>
      <c r="J227" s="122">
        <v>82.06278384994566</v>
      </c>
      <c r="K227" s="122">
        <v>77.590096684664957</v>
      </c>
      <c r="L227" s="122">
        <v>73.109139352942577</v>
      </c>
      <c r="M227" s="122">
        <v>69.700994166260287</v>
      </c>
      <c r="N227" s="122">
        <v>60.462841651341542</v>
      </c>
      <c r="O227" s="122">
        <v>58.477557392964975</v>
      </c>
      <c r="P227" s="122">
        <v>60.258308950861817</v>
      </c>
      <c r="Q227" s="122">
        <v>56.52468894987139</v>
      </c>
      <c r="R227" s="122">
        <v>59.041400780535554</v>
      </c>
      <c r="S227" s="122">
        <v>61.574617996462905</v>
      </c>
      <c r="T227" s="122">
        <v>62.347325453791946</v>
      </c>
      <c r="U227" s="122">
        <v>59.723060888166096</v>
      </c>
      <c r="V227" s="122">
        <v>59.582197974525435</v>
      </c>
      <c r="W227" s="122">
        <v>56.874699967429613</v>
      </c>
      <c r="DA227" s="130" t="s">
        <v>2709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241.92125378312642</v>
      </c>
      <c r="G228" s="98">
        <v>226.60638310770588</v>
      </c>
      <c r="H228" s="98">
        <v>217.80823921912122</v>
      </c>
      <c r="I228" s="98">
        <v>198.69292442460556</v>
      </c>
      <c r="J228" s="98">
        <v>195.05545085340057</v>
      </c>
      <c r="K228" s="98">
        <v>185.47829976957416</v>
      </c>
      <c r="L228" s="98">
        <v>180.96291934168923</v>
      </c>
      <c r="M228" s="98">
        <v>185.22395351264967</v>
      </c>
      <c r="N228" s="98">
        <v>160.59691669014688</v>
      </c>
      <c r="O228" s="98">
        <v>160.26097628967159</v>
      </c>
      <c r="P228" s="98">
        <v>165.12146057083706</v>
      </c>
      <c r="Q228" s="98">
        <v>157.76887678542371</v>
      </c>
      <c r="R228" s="98">
        <v>164.66650400065976</v>
      </c>
      <c r="S228" s="98">
        <v>178.90411548720891</v>
      </c>
      <c r="T228" s="98">
        <v>184.85387359547576</v>
      </c>
      <c r="U228" s="98">
        <v>184.00898249272547</v>
      </c>
      <c r="V228" s="98">
        <v>187.82904231608745</v>
      </c>
      <c r="W228" s="98">
        <v>181.69291027058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156.25718883649526</v>
      </c>
      <c r="G231" s="118">
        <f t="shared" si="108"/>
        <v>156.75308684568611</v>
      </c>
      <c r="H231" s="118">
        <f t="shared" si="108"/>
        <v>134.77539574893228</v>
      </c>
      <c r="I231" s="118">
        <f t="shared" si="108"/>
        <v>133.95046502550974</v>
      </c>
      <c r="J231" s="118">
        <f t="shared" si="108"/>
        <v>49.241542265409564</v>
      </c>
      <c r="K231" s="118">
        <f t="shared" si="108"/>
        <v>47.523661328811897</v>
      </c>
      <c r="L231" s="118">
        <f t="shared" si="108"/>
        <v>68.912504257337673</v>
      </c>
      <c r="M231" s="118">
        <f t="shared" si="108"/>
        <v>136.62353772461759</v>
      </c>
      <c r="N231" s="118">
        <f t="shared" si="108"/>
        <v>122.51551123744824</v>
      </c>
      <c r="O231" s="118">
        <f t="shared" si="108"/>
        <v>131.58612788834677</v>
      </c>
      <c r="P231" s="118">
        <f t="shared" si="108"/>
        <v>106.72340928454364</v>
      </c>
      <c r="Q231" s="118">
        <f t="shared" si="108"/>
        <v>114.61221641980897</v>
      </c>
      <c r="R231" s="118">
        <f t="shared" ref="R231:V231" si="109">R232+R235+R237+R246</f>
        <v>115.32153816059103</v>
      </c>
      <c r="S231" s="118">
        <f t="shared" si="109"/>
        <v>111.21844871078619</v>
      </c>
      <c r="T231" s="118">
        <f t="shared" si="109"/>
        <v>132.26701011103265</v>
      </c>
      <c r="U231" s="118">
        <f t="shared" si="109"/>
        <v>111.15222102250729</v>
      </c>
      <c r="V231" s="118">
        <f t="shared" si="109"/>
        <v>116.7179102364086</v>
      </c>
      <c r="W231" s="118">
        <f t="shared" ref="W231" si="110">W232+W235+W237+W246</f>
        <v>101.39670230632157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122.35643464394367</v>
      </c>
      <c r="G232" s="123">
        <f t="shared" si="111"/>
        <v>124.71179752037158</v>
      </c>
      <c r="H232" s="123">
        <f t="shared" si="111"/>
        <v>104.90706800189841</v>
      </c>
      <c r="I232" s="123">
        <f t="shared" si="111"/>
        <v>105.78514494345733</v>
      </c>
      <c r="J232" s="123">
        <f t="shared" si="111"/>
        <v>32.423419722805676</v>
      </c>
      <c r="K232" s="123">
        <f t="shared" si="111"/>
        <v>29.018924042053865</v>
      </c>
      <c r="L232" s="123">
        <f t="shared" si="111"/>
        <v>47.718929775561122</v>
      </c>
      <c r="M232" s="123">
        <f t="shared" si="111"/>
        <v>109.37029587139619</v>
      </c>
      <c r="N232" s="123">
        <f t="shared" si="111"/>
        <v>99.301651555730501</v>
      </c>
      <c r="O232" s="123">
        <f t="shared" si="111"/>
        <v>107.60759361005148</v>
      </c>
      <c r="P232" s="123">
        <f t="shared" si="111"/>
        <v>84.498228273424829</v>
      </c>
      <c r="Q232" s="123">
        <f t="shared" si="111"/>
        <v>92.235164662286465</v>
      </c>
      <c r="R232" s="123">
        <f t="shared" ref="R232:V232" si="112">SUM(R233:R234)</f>
        <v>93.136791796291902</v>
      </c>
      <c r="S232" s="123">
        <f t="shared" si="112"/>
        <v>88.564615988440949</v>
      </c>
      <c r="T232" s="123">
        <f t="shared" si="112"/>
        <v>106.82905847906014</v>
      </c>
      <c r="U232" s="123">
        <f t="shared" si="112"/>
        <v>88.340821614312759</v>
      </c>
      <c r="V232" s="123">
        <f t="shared" si="112"/>
        <v>94.369105088373601</v>
      </c>
      <c r="W232" s="123">
        <f t="shared" ref="W232" si="113">SUM(W233:W234)</f>
        <v>82.551481196406044</v>
      </c>
      <c r="DA232" s="130" t="s">
        <v>2863</v>
      </c>
    </row>
    <row r="233" spans="1:105" ht="12" customHeight="1" x14ac:dyDescent="0.25">
      <c r="A233" s="97" t="s">
        <v>203</v>
      </c>
      <c r="B233" s="99">
        <v>0</v>
      </c>
      <c r="C233" s="99">
        <v>0</v>
      </c>
      <c r="D233" s="99">
        <v>0</v>
      </c>
      <c r="E233" s="99">
        <v>0</v>
      </c>
      <c r="F233" s="99">
        <v>121.91726851344605</v>
      </c>
      <c r="G233" s="99">
        <v>124.27043060093476</v>
      </c>
      <c r="H233" s="99">
        <v>104.54698539342105</v>
      </c>
      <c r="I233" s="99">
        <v>105.43169920491324</v>
      </c>
      <c r="J233" s="99">
        <v>32.319880095865386</v>
      </c>
      <c r="K233" s="99">
        <v>28.927176840518197</v>
      </c>
      <c r="L233" s="99">
        <v>47.563357276342536</v>
      </c>
      <c r="M233" s="99">
        <v>109.01286617077804</v>
      </c>
      <c r="N233" s="99">
        <v>98.995793727156141</v>
      </c>
      <c r="O233" s="99">
        <v>107.25363640121112</v>
      </c>
      <c r="P233" s="99">
        <v>84.213380486143421</v>
      </c>
      <c r="Q233" s="99">
        <v>91.952706330861872</v>
      </c>
      <c r="R233" s="99">
        <v>92.852031427267335</v>
      </c>
      <c r="S233" s="99">
        <v>88.295636891385143</v>
      </c>
      <c r="T233" s="99">
        <v>106.50753115476137</v>
      </c>
      <c r="U233" s="99">
        <v>88.072782999023559</v>
      </c>
      <c r="V233" s="99">
        <v>94.084015458175699</v>
      </c>
      <c r="W233" s="99">
        <v>82.310578846024711</v>
      </c>
      <c r="DA233" s="63" t="s">
        <v>2864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0.43916613049762809</v>
      </c>
      <c r="G234" s="99">
        <v>0.44136691943681089</v>
      </c>
      <c r="H234" s="99">
        <v>0.36008260847735035</v>
      </c>
      <c r="I234" s="99">
        <v>0.3534457385440774</v>
      </c>
      <c r="J234" s="99">
        <v>0.10353962694028732</v>
      </c>
      <c r="K234" s="99">
        <v>9.174720153566697E-2</v>
      </c>
      <c r="L234" s="99">
        <v>0.15557249921858415</v>
      </c>
      <c r="M234" s="99">
        <v>0.35742970061816154</v>
      </c>
      <c r="N234" s="99">
        <v>0.30585782857435456</v>
      </c>
      <c r="O234" s="99">
        <v>0.35395720884036108</v>
      </c>
      <c r="P234" s="99">
        <v>0.28484778728140525</v>
      </c>
      <c r="Q234" s="99">
        <v>0.28245833142458587</v>
      </c>
      <c r="R234" s="99">
        <v>0.28476036902457458</v>
      </c>
      <c r="S234" s="99">
        <v>0.2689790970557997</v>
      </c>
      <c r="T234" s="99">
        <v>0.32152732429876557</v>
      </c>
      <c r="U234" s="99">
        <v>0.26803861528919565</v>
      </c>
      <c r="V234" s="99">
        <v>0.28508963019789568</v>
      </c>
      <c r="W234" s="99">
        <v>0.24090235038133928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0.41446041073718792</v>
      </c>
      <c r="G235" s="123">
        <f t="shared" si="114"/>
        <v>1.1595718404372568</v>
      </c>
      <c r="H235" s="123">
        <f t="shared" si="114"/>
        <v>1.1953185221400975</v>
      </c>
      <c r="I235" s="123">
        <f t="shared" si="114"/>
        <v>1.1465670930704503</v>
      </c>
      <c r="J235" s="123">
        <f t="shared" si="114"/>
        <v>1.3384345111366482</v>
      </c>
      <c r="K235" s="123">
        <f t="shared" si="114"/>
        <v>1.2618575099772431</v>
      </c>
      <c r="L235" s="123">
        <f t="shared" si="114"/>
        <v>0.87520348675236515</v>
      </c>
      <c r="M235" s="123">
        <f t="shared" si="114"/>
        <v>0.68840766592410241</v>
      </c>
      <c r="N235" s="123">
        <f t="shared" si="114"/>
        <v>1.2467883026546724</v>
      </c>
      <c r="O235" s="123">
        <f t="shared" si="114"/>
        <v>0.80428082807806089</v>
      </c>
      <c r="P235" s="123">
        <f t="shared" si="114"/>
        <v>0.62370296111348988</v>
      </c>
      <c r="Q235" s="123">
        <f t="shared" si="114"/>
        <v>1.370726514406037</v>
      </c>
      <c r="R235" s="123">
        <f t="shared" si="114"/>
        <v>0.98537809986321601</v>
      </c>
      <c r="S235" s="123">
        <f t="shared" si="114"/>
        <v>1.4912274610945739</v>
      </c>
      <c r="T235" s="123">
        <f t="shared" si="114"/>
        <v>1.1082771939442855</v>
      </c>
      <c r="U235" s="123">
        <f t="shared" si="114"/>
        <v>1.2854019808342771</v>
      </c>
      <c r="V235" s="123">
        <f t="shared" si="114"/>
        <v>0.93876647858334517</v>
      </c>
      <c r="W235" s="123">
        <f t="shared" si="114"/>
        <v>1.0956186242564936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0</v>
      </c>
      <c r="C236" s="99">
        <f>RES_hhdet_fecs!C129</f>
        <v>0</v>
      </c>
      <c r="D236" s="99">
        <f>RES_hhdet_fecs!D129</f>
        <v>0</v>
      </c>
      <c r="E236" s="99">
        <f>RES_hhdet_fecs!E129</f>
        <v>0</v>
      </c>
      <c r="F236" s="99">
        <f>RES_hhdet_fecs!F129</f>
        <v>0.41446041073718792</v>
      </c>
      <c r="G236" s="99">
        <f>RES_hhdet_fecs!G129</f>
        <v>1.1595718404372568</v>
      </c>
      <c r="H236" s="99">
        <f>RES_hhdet_fecs!H129</f>
        <v>1.1953185221400975</v>
      </c>
      <c r="I236" s="99">
        <f>RES_hhdet_fecs!I129</f>
        <v>1.1465670930704503</v>
      </c>
      <c r="J236" s="99">
        <f>RES_hhdet_fecs!J129</f>
        <v>1.3384345111366482</v>
      </c>
      <c r="K236" s="99">
        <f>RES_hhdet_fecs!K129</f>
        <v>1.2618575099772431</v>
      </c>
      <c r="L236" s="99">
        <f>RES_hhdet_fecs!L129</f>
        <v>0.87520348675236515</v>
      </c>
      <c r="M236" s="99">
        <f>RES_hhdet_fecs!M129</f>
        <v>0.68840766592410241</v>
      </c>
      <c r="N236" s="99">
        <f>RES_hhdet_fecs!N129</f>
        <v>1.2467883026546724</v>
      </c>
      <c r="O236" s="99">
        <f>RES_hhdet_fecs!O129</f>
        <v>0.80428082807806089</v>
      </c>
      <c r="P236" s="99">
        <f>RES_hhdet_fecs!P129</f>
        <v>0.62370296111348988</v>
      </c>
      <c r="Q236" s="99">
        <f>RES_hhdet_fecs!Q129</f>
        <v>1.370726514406037</v>
      </c>
      <c r="R236" s="99">
        <f>RES_hhdet_fecs!R129</f>
        <v>0.98537809986321601</v>
      </c>
      <c r="S236" s="99">
        <f>RES_hhdet_fecs!S129</f>
        <v>1.4912274610945739</v>
      </c>
      <c r="T236" s="99">
        <f>RES_hhdet_fecs!T129</f>
        <v>1.1082771939442855</v>
      </c>
      <c r="U236" s="99">
        <f>RES_hhdet_fecs!U129</f>
        <v>1.2854019808342771</v>
      </c>
      <c r="V236" s="99">
        <f>RES_hhdet_fecs!V129</f>
        <v>0.93876647858334517</v>
      </c>
      <c r="W236" s="99">
        <f>RES_hhdet_fecs!W129</f>
        <v>1.0956186242564936</v>
      </c>
      <c r="DA236" s="63" t="s">
        <v>2867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22.944564319031592</v>
      </c>
      <c r="G237" s="123">
        <v>21.735970456877709</v>
      </c>
      <c r="H237" s="123">
        <v>19.326176948071318</v>
      </c>
      <c r="I237" s="123">
        <v>18.431852133494047</v>
      </c>
      <c r="J237" s="123">
        <v>7.4254117970156797</v>
      </c>
      <c r="K237" s="123">
        <v>9.3649213536964151</v>
      </c>
      <c r="L237" s="123">
        <v>12.855450712370814</v>
      </c>
      <c r="M237" s="123">
        <v>19.145653695685247</v>
      </c>
      <c r="N237" s="123">
        <v>15.513480599376821</v>
      </c>
      <c r="O237" s="123">
        <v>16.282334444774396</v>
      </c>
      <c r="P237" s="123">
        <v>15.31590424360936</v>
      </c>
      <c r="Q237" s="123">
        <v>14.61099197461769</v>
      </c>
      <c r="R237" s="123">
        <v>14.787260043073108</v>
      </c>
      <c r="S237" s="123">
        <v>13.943648629847967</v>
      </c>
      <c r="T237" s="123">
        <v>17.145917035639453</v>
      </c>
      <c r="U237" s="123">
        <v>14.515626353488269</v>
      </c>
      <c r="V237" s="123">
        <v>14.302912924007444</v>
      </c>
      <c r="W237" s="123">
        <v>10.965661605257285</v>
      </c>
      <c r="DA237" s="130" t="s">
        <v>2868</v>
      </c>
    </row>
    <row r="238" spans="1:105" ht="12" customHeight="1" x14ac:dyDescent="0.25">
      <c r="A238" s="97" t="s">
        <v>128</v>
      </c>
      <c r="B238" s="99">
        <v>0</v>
      </c>
      <c r="C238" s="99">
        <v>0</v>
      </c>
      <c r="D238" s="99">
        <v>0</v>
      </c>
      <c r="E238" s="99">
        <v>0</v>
      </c>
      <c r="F238" s="99">
        <v>23.604797803939427</v>
      </c>
      <c r="G238" s="99">
        <v>22.399459214574765</v>
      </c>
      <c r="H238" s="99">
        <v>19.388665532201344</v>
      </c>
      <c r="I238" s="99">
        <v>18.471010447212095</v>
      </c>
      <c r="J238" s="99">
        <v>5.554196423065072</v>
      </c>
      <c r="K238" s="99">
        <v>6.0532287846476827</v>
      </c>
      <c r="L238" s="99">
        <v>10.342968909466846</v>
      </c>
      <c r="M238" s="99">
        <v>19.318809912127602</v>
      </c>
      <c r="N238" s="99">
        <v>15.379978055941869</v>
      </c>
      <c r="O238" s="99">
        <v>16.284674711779726</v>
      </c>
      <c r="P238" s="99">
        <v>15.230408228560119</v>
      </c>
      <c r="Q238" s="99">
        <v>14.532376574771297</v>
      </c>
      <c r="R238" s="99">
        <v>14.723762584971265</v>
      </c>
      <c r="S238" s="99">
        <v>13.832582328507167</v>
      </c>
      <c r="T238" s="99">
        <v>17.351084124134413</v>
      </c>
      <c r="U238" s="99">
        <v>14.443919081289152</v>
      </c>
      <c r="V238" s="99">
        <v>14.27626471764205</v>
      </c>
      <c r="W238" s="99">
        <v>10.631943659552482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19.992315046938874</v>
      </c>
      <c r="G239" s="99">
        <v>18.849559187751098</v>
      </c>
      <c r="H239" s="99">
        <v>16.331537968229476</v>
      </c>
      <c r="I239" s="99">
        <v>15.56336540281122</v>
      </c>
      <c r="J239" s="99">
        <v>4.7249691071492377</v>
      </c>
      <c r="K239" s="99">
        <v>5.3656891032182648</v>
      </c>
      <c r="L239" s="99">
        <v>8.9452486976160515</v>
      </c>
      <c r="M239" s="99">
        <v>16.596957387982915</v>
      </c>
      <c r="N239" s="99">
        <v>13.141736910929014</v>
      </c>
      <c r="O239" s="99">
        <v>13.957127947448353</v>
      </c>
      <c r="P239" s="99">
        <v>13.254868952748835</v>
      </c>
      <c r="Q239" s="99">
        <v>12.525931784552014</v>
      </c>
      <c r="R239" s="99">
        <v>12.698926046935005</v>
      </c>
      <c r="S239" s="99">
        <v>11.969530464735096</v>
      </c>
      <c r="T239" s="99">
        <v>14.984988353671818</v>
      </c>
      <c r="U239" s="99">
        <v>12.536627791717306</v>
      </c>
      <c r="V239" s="99">
        <v>12.435423871830048</v>
      </c>
      <c r="W239" s="99">
        <v>9.3263187772649374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0</v>
      </c>
      <c r="F240" s="102">
        <v>4.5609952481246756</v>
      </c>
      <c r="G240" s="102">
        <v>3.694525781747299</v>
      </c>
      <c r="H240" s="102">
        <v>3.2450199123127637</v>
      </c>
      <c r="I240" s="102">
        <v>3.1079759912462683</v>
      </c>
      <c r="J240" s="102">
        <v>1.1719484400835383</v>
      </c>
      <c r="K240" s="102">
        <v>6.0429389757930774E-2</v>
      </c>
      <c r="L240" s="102">
        <v>0.10266235457758457</v>
      </c>
      <c r="M240" s="102">
        <v>3.779939615943348</v>
      </c>
      <c r="N240" s="102">
        <v>2.3122649806243065</v>
      </c>
      <c r="O240" s="102">
        <v>2.4440707070510213</v>
      </c>
      <c r="P240" s="102">
        <v>3.3823796079307815</v>
      </c>
      <c r="Q240" s="102">
        <v>2.3322785560825712</v>
      </c>
      <c r="R240" s="102">
        <v>2.2806727479600037</v>
      </c>
      <c r="S240" s="102">
        <v>2.267424891891209</v>
      </c>
      <c r="T240" s="102">
        <v>2.6629176803968835</v>
      </c>
      <c r="U240" s="102">
        <v>2.4843892781635231</v>
      </c>
      <c r="V240" s="102">
        <v>2.2713442227526794</v>
      </c>
      <c r="W240" s="102">
        <v>2.0170892993552445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15.431319798814201</v>
      </c>
      <c r="G241" s="105">
        <v>15.155033406003799</v>
      </c>
      <c r="H241" s="105">
        <v>13.086518055916709</v>
      </c>
      <c r="I241" s="105">
        <v>12.455389411564951</v>
      </c>
      <c r="J241" s="105">
        <v>3.5530206670656992</v>
      </c>
      <c r="K241" s="105">
        <v>5.3052597134603348</v>
      </c>
      <c r="L241" s="105">
        <v>8.8425863430384659</v>
      </c>
      <c r="M241" s="105">
        <v>12.817017772039568</v>
      </c>
      <c r="N241" s="105">
        <v>10.829471930304706</v>
      </c>
      <c r="O241" s="105">
        <v>11.51305724039733</v>
      </c>
      <c r="P241" s="105">
        <v>9.8724893448180513</v>
      </c>
      <c r="Q241" s="105">
        <v>10.193653228469442</v>
      </c>
      <c r="R241" s="105">
        <v>10.418253298975003</v>
      </c>
      <c r="S241" s="105">
        <v>9.7021055728438839</v>
      </c>
      <c r="T241" s="105">
        <v>12.322070673274935</v>
      </c>
      <c r="U241" s="105">
        <v>10.052238513553784</v>
      </c>
      <c r="V241" s="105">
        <v>10.164079649077365</v>
      </c>
      <c r="W241" s="105">
        <v>7.3092294779096916</v>
      </c>
      <c r="DA241" s="132" t="s">
        <v>2872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20.124862124379174</v>
      </c>
      <c r="G242" s="102">
        <v>19.360347410353786</v>
      </c>
      <c r="H242" s="102">
        <v>19.249925922246877</v>
      </c>
      <c r="I242" s="102">
        <v>18.385931836386419</v>
      </c>
      <c r="J242" s="102">
        <v>18.089221987879217</v>
      </c>
      <c r="K242" s="102">
        <v>17.749341887463398</v>
      </c>
      <c r="L242" s="102">
        <v>18.741622648788823</v>
      </c>
      <c r="M242" s="102">
        <v>20.049622738714387</v>
      </c>
      <c r="N242" s="102">
        <v>18.920252555503733</v>
      </c>
      <c r="O242" s="102">
        <v>18.30373284141217</v>
      </c>
      <c r="P242" s="102">
        <v>18.546666518245523</v>
      </c>
      <c r="Q242" s="102">
        <v>17.847222165084926</v>
      </c>
      <c r="R242" s="102">
        <v>17.65386964429598</v>
      </c>
      <c r="S242" s="102">
        <v>17.275898496665477</v>
      </c>
      <c r="T242" s="102">
        <v>16.516017876349707</v>
      </c>
      <c r="U242" s="102">
        <v>16.449798178171413</v>
      </c>
      <c r="V242" s="102">
        <v>15.764817982542047</v>
      </c>
      <c r="W242" s="102">
        <v>14.100490490258739</v>
      </c>
      <c r="DA242" s="131" t="s">
        <v>2873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14.561208217140889</v>
      </c>
      <c r="G243" s="105">
        <v>13.825131663018603</v>
      </c>
      <c r="H243" s="105">
        <v>13.76160813512074</v>
      </c>
      <c r="I243" s="105">
        <v>13.158878041712487</v>
      </c>
      <c r="J243" s="105">
        <v>13.19128300841944</v>
      </c>
      <c r="K243" s="105">
        <v>12.819725490226556</v>
      </c>
      <c r="L243" s="105">
        <v>13.488484626635456</v>
      </c>
      <c r="M243" s="105">
        <v>14.692880872713546</v>
      </c>
      <c r="N243" s="105">
        <v>13.64019335483847</v>
      </c>
      <c r="O243" s="105">
        <v>13.202683557291916</v>
      </c>
      <c r="P243" s="105">
        <v>13.888119643198971</v>
      </c>
      <c r="Q243" s="105">
        <v>13.039174952256133</v>
      </c>
      <c r="R243" s="105">
        <v>13.02018842400417</v>
      </c>
      <c r="S243" s="105">
        <v>13.073376609481139</v>
      </c>
      <c r="T243" s="105">
        <v>12.769286759669734</v>
      </c>
      <c r="U243" s="105">
        <v>12.896806177445276</v>
      </c>
      <c r="V243" s="105">
        <v>12.446278127068416</v>
      </c>
      <c r="W243" s="105">
        <v>11.344925414892042</v>
      </c>
      <c r="DA243" s="132" t="s">
        <v>2874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3.8815594222858318</v>
      </c>
      <c r="G244" s="99">
        <v>3.1830817166009466</v>
      </c>
      <c r="H244" s="99">
        <v>3.2147745243131975</v>
      </c>
      <c r="I244" s="99">
        <v>3.0922439189639714</v>
      </c>
      <c r="J244" s="99">
        <v>3.8209093035513457</v>
      </c>
      <c r="K244" s="99">
        <v>3.1547951788464879</v>
      </c>
      <c r="L244" s="99">
        <v>3.0786227103509809</v>
      </c>
      <c r="M244" s="99">
        <v>3.9076581232738152</v>
      </c>
      <c r="N244" s="99">
        <v>2.8490063971251409</v>
      </c>
      <c r="O244" s="99">
        <v>2.7141151540753228</v>
      </c>
      <c r="P244" s="99">
        <v>4.1891519051679298</v>
      </c>
      <c r="Q244" s="99">
        <v>2.8951806874879704</v>
      </c>
      <c r="R244" s="99">
        <v>2.7488989748023358</v>
      </c>
      <c r="S244" s="99">
        <v>2.8727792742698952</v>
      </c>
      <c r="T244" s="99">
        <v>2.4743722807913113</v>
      </c>
      <c r="U244" s="99">
        <v>2.8183592675559996</v>
      </c>
      <c r="V244" s="99">
        <v>2.4998468613642926</v>
      </c>
      <c r="W244" s="99">
        <v>2.7960109560302358</v>
      </c>
      <c r="DA244" s="63" t="s">
        <v>2875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10.679648794855058</v>
      </c>
      <c r="G245" s="99">
        <v>10.642049946417655</v>
      </c>
      <c r="H245" s="99">
        <v>10.546833610807541</v>
      </c>
      <c r="I245" s="99">
        <v>10.066634122748512</v>
      </c>
      <c r="J245" s="99">
        <v>9.3703737048680953</v>
      </c>
      <c r="K245" s="99">
        <v>9.6649303113800666</v>
      </c>
      <c r="L245" s="99">
        <v>10.409861916284475</v>
      </c>
      <c r="M245" s="99">
        <v>10.785222749439725</v>
      </c>
      <c r="N245" s="99">
        <v>10.791186957713327</v>
      </c>
      <c r="O245" s="99">
        <v>10.488568403216595</v>
      </c>
      <c r="P245" s="99">
        <v>9.6989677380310422</v>
      </c>
      <c r="Q245" s="99">
        <v>10.143994264768164</v>
      </c>
      <c r="R245" s="99">
        <v>10.271289449201836</v>
      </c>
      <c r="S245" s="99">
        <v>10.200597335211242</v>
      </c>
      <c r="T245" s="99">
        <v>10.294914478878425</v>
      </c>
      <c r="U245" s="99">
        <v>10.078446909889276</v>
      </c>
      <c r="V245" s="99">
        <v>9.9464312657041205</v>
      </c>
      <c r="W245" s="99">
        <v>8.5489144588618018</v>
      </c>
      <c r="DA245" s="63" t="s">
        <v>2876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10.541729462782788</v>
      </c>
      <c r="G246" s="123">
        <v>9.1457470279995992</v>
      </c>
      <c r="H246" s="123">
        <v>9.3468322768224521</v>
      </c>
      <c r="I246" s="123">
        <v>8.5869008554879152</v>
      </c>
      <c r="J246" s="123">
        <v>8.0542762344515673</v>
      </c>
      <c r="K246" s="123">
        <v>7.8779584230843716</v>
      </c>
      <c r="L246" s="123">
        <v>7.4629202826533714</v>
      </c>
      <c r="M246" s="123">
        <v>7.4191804916120647</v>
      </c>
      <c r="N246" s="123">
        <v>6.4535907796862313</v>
      </c>
      <c r="O246" s="123">
        <v>6.8919190054428361</v>
      </c>
      <c r="P246" s="123">
        <v>6.2855738063959388</v>
      </c>
      <c r="Q246" s="123">
        <v>6.3953332684987894</v>
      </c>
      <c r="R246" s="123">
        <v>6.4121082213628195</v>
      </c>
      <c r="S246" s="123">
        <v>7.2189566314027092</v>
      </c>
      <c r="T246" s="123">
        <v>7.1837574023887587</v>
      </c>
      <c r="U246" s="123">
        <v>7.0103710738719824</v>
      </c>
      <c r="V246" s="123">
        <v>7.1071257454442041</v>
      </c>
      <c r="W246" s="123">
        <v>6.7839408804017625</v>
      </c>
      <c r="DA246" s="130" t="s">
        <v>2877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11.547090703893797</v>
      </c>
      <c r="G247" s="99">
        <v>10.801736236065658</v>
      </c>
      <c r="H247" s="99">
        <v>10.369537808341651</v>
      </c>
      <c r="I247" s="99">
        <v>9.4459855042678917</v>
      </c>
      <c r="J247" s="99">
        <v>9.2580602405407664</v>
      </c>
      <c r="K247" s="99">
        <v>8.7861679688513288</v>
      </c>
      <c r="L247" s="99">
        <v>8.5564530103297418</v>
      </c>
      <c r="M247" s="99">
        <v>8.7348238108441123</v>
      </c>
      <c r="N247" s="99">
        <v>7.5531740820011493</v>
      </c>
      <c r="O247" s="99">
        <v>7.5155092436144324</v>
      </c>
      <c r="P247" s="99">
        <v>7.7107488987729385</v>
      </c>
      <c r="Q247" s="99">
        <v>7.3444744085050813</v>
      </c>
      <c r="R247" s="99">
        <v>7.6410378652974913</v>
      </c>
      <c r="S247" s="99">
        <v>8.2741174408022147</v>
      </c>
      <c r="T247" s="99">
        <v>8.5169190006315603</v>
      </c>
      <c r="U247" s="99">
        <v>8.4452629094624303</v>
      </c>
      <c r="V247" s="99">
        <v>8.584878797498023</v>
      </c>
      <c r="W247" s="99">
        <v>8.2682557078450838</v>
      </c>
      <c r="DA247" s="63" t="s">
        <v>2878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9.8203103513554986</v>
      </c>
      <c r="G248" s="110">
        <v>7.9651111905103695</v>
      </c>
      <c r="H248" s="110">
        <v>8.6463015958876976</v>
      </c>
      <c r="I248" s="110">
        <v>7.9986920260088565</v>
      </c>
      <c r="J248" s="110">
        <v>7.1800082902256044</v>
      </c>
      <c r="K248" s="110">
        <v>7.2248002051230014</v>
      </c>
      <c r="L248" s="110">
        <v>6.7216645141208575</v>
      </c>
      <c r="M248" s="110">
        <v>6.6253846276772634</v>
      </c>
      <c r="N248" s="110">
        <v>5.7896416588244151</v>
      </c>
      <c r="O248" s="110">
        <v>6.5336481363990364</v>
      </c>
      <c r="P248" s="110">
        <v>5.4666146229379509</v>
      </c>
      <c r="Q248" s="110">
        <v>5.8654272180346974</v>
      </c>
      <c r="R248" s="110">
        <v>5.7251718262577995</v>
      </c>
      <c r="S248" s="110">
        <v>6.6652073598801111</v>
      </c>
      <c r="T248" s="110">
        <v>6.5052707311945719</v>
      </c>
      <c r="U248" s="110">
        <v>6.3208631122417005</v>
      </c>
      <c r="V248" s="110">
        <v>6.4205764946070412</v>
      </c>
      <c r="W248" s="110">
        <v>6.1075975787071437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119.75871175113579</v>
      </c>
      <c r="G250" s="118">
        <f t="shared" si="115"/>
        <v>121.44615467155185</v>
      </c>
      <c r="H250" s="118">
        <f t="shared" si="115"/>
        <v>104.84259694713272</v>
      </c>
      <c r="I250" s="118">
        <f t="shared" si="115"/>
        <v>104.30967235013264</v>
      </c>
      <c r="J250" s="118">
        <f t="shared" si="115"/>
        <v>39.563903470355626</v>
      </c>
      <c r="K250" s="118">
        <f t="shared" si="115"/>
        <v>38.221800463967782</v>
      </c>
      <c r="L250" s="118">
        <f t="shared" si="115"/>
        <v>54.379379891083957</v>
      </c>
      <c r="M250" s="118">
        <f t="shared" si="115"/>
        <v>107.76667156550469</v>
      </c>
      <c r="N250" s="118">
        <f t="shared" si="115"/>
        <v>98.531342393631377</v>
      </c>
      <c r="O250" s="118">
        <f t="shared" si="115"/>
        <v>105.15389757032528</v>
      </c>
      <c r="P250" s="118">
        <f t="shared" si="115"/>
        <v>85.472621822633357</v>
      </c>
      <c r="Q250" s="118">
        <f t="shared" si="115"/>
        <v>93.773936803155891</v>
      </c>
      <c r="R250" s="118">
        <f t="shared" ref="R250:V250" si="116">R251+R254+R256+R265</f>
        <v>93.608264233987228</v>
      </c>
      <c r="S250" s="118">
        <f t="shared" si="116"/>
        <v>91.969296130963016</v>
      </c>
      <c r="T250" s="118">
        <f t="shared" si="116"/>
        <v>108.05390160198965</v>
      </c>
      <c r="U250" s="118">
        <f t="shared" si="116"/>
        <v>92.147505182344631</v>
      </c>
      <c r="V250" s="118">
        <f t="shared" si="116"/>
        <v>95.90073015404279</v>
      </c>
      <c r="W250" s="118">
        <f t="shared" ref="W250" si="117">W251+W254+W256+W265</f>
        <v>84.258279519595064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93.167906956892637</v>
      </c>
      <c r="G251" s="123">
        <f t="shared" si="118"/>
        <v>94.963200577181908</v>
      </c>
      <c r="H251" s="123">
        <f t="shared" si="118"/>
        <v>79.910809041741814</v>
      </c>
      <c r="I251" s="123">
        <f t="shared" si="118"/>
        <v>80.577494182910016</v>
      </c>
      <c r="J251" s="123">
        <f t="shared" si="118"/>
        <v>24.714726193407397</v>
      </c>
      <c r="K251" s="123">
        <f t="shared" si="118"/>
        <v>22.203317570683453</v>
      </c>
      <c r="L251" s="123">
        <f t="shared" si="118"/>
        <v>36.685413787936128</v>
      </c>
      <c r="M251" s="123">
        <f t="shared" si="118"/>
        <v>84.739900532504208</v>
      </c>
      <c r="N251" s="123">
        <f t="shared" si="118"/>
        <v>77.264335427665927</v>
      </c>
      <c r="O251" s="123">
        <f t="shared" si="118"/>
        <v>84.076324362144831</v>
      </c>
      <c r="P251" s="123">
        <f t="shared" si="118"/>
        <v>66.186134054840863</v>
      </c>
      <c r="Q251" s="123">
        <f t="shared" si="118"/>
        <v>72.374757888646741</v>
      </c>
      <c r="R251" s="123">
        <f t="shared" ref="R251:V251" si="119">SUM(R252:R253)</f>
        <v>73.253895839030079</v>
      </c>
      <c r="S251" s="123">
        <f t="shared" si="119"/>
        <v>69.802181047826522</v>
      </c>
      <c r="T251" s="123">
        <f t="shared" si="119"/>
        <v>84.400139708695136</v>
      </c>
      <c r="U251" s="123">
        <f t="shared" si="119"/>
        <v>69.983934681470032</v>
      </c>
      <c r="V251" s="123">
        <f t="shared" si="119"/>
        <v>74.875626641449216</v>
      </c>
      <c r="W251" s="123">
        <f t="shared" ref="W251" si="120">SUM(W252:W253)</f>
        <v>65.54282356304445</v>
      </c>
      <c r="DA251" s="130" t="s">
        <v>3031</v>
      </c>
    </row>
    <row r="252" spans="1:105" ht="12" customHeight="1" x14ac:dyDescent="0.25">
      <c r="A252" s="97" t="s">
        <v>203</v>
      </c>
      <c r="B252" s="99">
        <v>0</v>
      </c>
      <c r="C252" s="99">
        <v>0</v>
      </c>
      <c r="D252" s="99">
        <v>0</v>
      </c>
      <c r="E252" s="99">
        <v>0</v>
      </c>
      <c r="F252" s="99">
        <v>92.728740826395011</v>
      </c>
      <c r="G252" s="99">
        <v>94.521833657745091</v>
      </c>
      <c r="H252" s="99">
        <v>79.550726433264458</v>
      </c>
      <c r="I252" s="99">
        <v>80.224048444365934</v>
      </c>
      <c r="J252" s="99">
        <v>24.611186566467111</v>
      </c>
      <c r="K252" s="99">
        <v>22.111570369147785</v>
      </c>
      <c r="L252" s="99">
        <v>36.529841288717542</v>
      </c>
      <c r="M252" s="99">
        <v>84.382470831886053</v>
      </c>
      <c r="N252" s="99">
        <v>76.958477599091566</v>
      </c>
      <c r="O252" s="99">
        <v>83.722367153304475</v>
      </c>
      <c r="P252" s="99">
        <v>65.901286267559456</v>
      </c>
      <c r="Q252" s="99">
        <v>72.092299557222148</v>
      </c>
      <c r="R252" s="99">
        <v>72.969135470005511</v>
      </c>
      <c r="S252" s="99">
        <v>69.533201950770717</v>
      </c>
      <c r="T252" s="99">
        <v>84.078612384396365</v>
      </c>
      <c r="U252" s="99">
        <v>69.715896066180832</v>
      </c>
      <c r="V252" s="99">
        <v>74.590537011251314</v>
      </c>
      <c r="W252" s="99">
        <v>65.301921212663117</v>
      </c>
      <c r="DA252" s="63" t="s">
        <v>3032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0.43916613049762809</v>
      </c>
      <c r="G253" s="99">
        <v>0.44136691943681089</v>
      </c>
      <c r="H253" s="99">
        <v>0.36008260847735035</v>
      </c>
      <c r="I253" s="99">
        <v>0.3534457385440774</v>
      </c>
      <c r="J253" s="99">
        <v>0.10353962694028732</v>
      </c>
      <c r="K253" s="99">
        <v>9.174720153566697E-2</v>
      </c>
      <c r="L253" s="99">
        <v>0.15557249921858415</v>
      </c>
      <c r="M253" s="99">
        <v>0.35742970061816154</v>
      </c>
      <c r="N253" s="99">
        <v>0.30585782857435456</v>
      </c>
      <c r="O253" s="99">
        <v>0.35395720884036108</v>
      </c>
      <c r="P253" s="99">
        <v>0.28484778728140525</v>
      </c>
      <c r="Q253" s="99">
        <v>0.28245833142458587</v>
      </c>
      <c r="R253" s="99">
        <v>0.28476036902457458</v>
      </c>
      <c r="S253" s="99">
        <v>0.2689790970557997</v>
      </c>
      <c r="T253" s="99">
        <v>0.32152732429876557</v>
      </c>
      <c r="U253" s="99">
        <v>0.26803861528919565</v>
      </c>
      <c r="V253" s="99">
        <v>0.28508963019789568</v>
      </c>
      <c r="W253" s="99">
        <v>0.24090235038133928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1.0499088992171905</v>
      </c>
      <c r="G254" s="123">
        <f t="shared" si="121"/>
        <v>2.9962072951198859</v>
      </c>
      <c r="H254" s="123">
        <f t="shared" si="121"/>
        <v>3.0949811977837731</v>
      </c>
      <c r="I254" s="123">
        <f t="shared" si="121"/>
        <v>2.9812189387955836</v>
      </c>
      <c r="J254" s="123">
        <f t="shared" si="121"/>
        <v>3.4950275925232774</v>
      </c>
      <c r="K254" s="123">
        <f t="shared" si="121"/>
        <v>3.370131897854229</v>
      </c>
      <c r="L254" s="123">
        <f t="shared" si="121"/>
        <v>2.4218084806692173</v>
      </c>
      <c r="M254" s="123">
        <f t="shared" si="121"/>
        <v>2.0156988427657856</v>
      </c>
      <c r="N254" s="123">
        <f t="shared" si="121"/>
        <v>3.8764549016392706</v>
      </c>
      <c r="O254" s="123">
        <f t="shared" si="121"/>
        <v>2.6017136180381049</v>
      </c>
      <c r="P254" s="123">
        <f t="shared" si="121"/>
        <v>2.0545312908227937</v>
      </c>
      <c r="Q254" s="123">
        <f t="shared" si="121"/>
        <v>4.5903802259519724</v>
      </c>
      <c r="R254" s="123">
        <f t="shared" si="121"/>
        <v>3.3578798761151463</v>
      </c>
      <c r="S254" s="123">
        <f t="shared" si="121"/>
        <v>5.1883363727180551</v>
      </c>
      <c r="T254" s="123">
        <f t="shared" si="121"/>
        <v>3.9508385453162003</v>
      </c>
      <c r="U254" s="123">
        <f t="shared" si="121"/>
        <v>4.7150650794229101</v>
      </c>
      <c r="V254" s="123">
        <f t="shared" si="121"/>
        <v>3.5570368324200947</v>
      </c>
      <c r="W254" s="123">
        <f t="shared" si="121"/>
        <v>4.249018270326018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0</v>
      </c>
      <c r="C255" s="99">
        <f>RES_hhdet_tess!C129</f>
        <v>0</v>
      </c>
      <c r="D255" s="99">
        <f>RES_hhdet_tess!D129</f>
        <v>0</v>
      </c>
      <c r="E255" s="99">
        <f>RES_hhdet_tess!E129</f>
        <v>0</v>
      </c>
      <c r="F255" s="99">
        <f>RES_hhdet_tess!F129</f>
        <v>1.0499088992171905</v>
      </c>
      <c r="G255" s="99">
        <f>RES_hhdet_tess!G129</f>
        <v>2.9962072951198859</v>
      </c>
      <c r="H255" s="99">
        <f>RES_hhdet_tess!H129</f>
        <v>3.0949811977837731</v>
      </c>
      <c r="I255" s="99">
        <f>RES_hhdet_tess!I129</f>
        <v>2.9812189387955836</v>
      </c>
      <c r="J255" s="99">
        <f>RES_hhdet_tess!J129</f>
        <v>3.4950275925232774</v>
      </c>
      <c r="K255" s="99">
        <f>RES_hhdet_tess!K129</f>
        <v>3.370131897854229</v>
      </c>
      <c r="L255" s="99">
        <f>RES_hhdet_tess!L129</f>
        <v>2.4218084806692173</v>
      </c>
      <c r="M255" s="99">
        <f>RES_hhdet_tess!M129</f>
        <v>2.0156988427657856</v>
      </c>
      <c r="N255" s="99">
        <f>RES_hhdet_tess!N129</f>
        <v>3.8764549016392706</v>
      </c>
      <c r="O255" s="99">
        <f>RES_hhdet_tess!O129</f>
        <v>2.6017136180381049</v>
      </c>
      <c r="P255" s="99">
        <f>RES_hhdet_tess!P129</f>
        <v>2.0545312908227937</v>
      </c>
      <c r="Q255" s="99">
        <f>RES_hhdet_tess!Q129</f>
        <v>4.5903802259519724</v>
      </c>
      <c r="R255" s="99">
        <f>RES_hhdet_tess!R129</f>
        <v>3.3578798761151463</v>
      </c>
      <c r="S255" s="99">
        <f>RES_hhdet_tess!S129</f>
        <v>5.1883363727180551</v>
      </c>
      <c r="T255" s="99">
        <f>RES_hhdet_tess!T129</f>
        <v>3.9508385453162003</v>
      </c>
      <c r="U255" s="99">
        <f>RES_hhdet_tess!U129</f>
        <v>4.7150650794229101</v>
      </c>
      <c r="V255" s="99">
        <f>RES_hhdet_tess!V129</f>
        <v>3.5570368324200947</v>
      </c>
      <c r="W255" s="99">
        <f>RES_hhdet_tess!W129</f>
        <v>4.249018270326018</v>
      </c>
      <c r="DA255" s="63" t="s">
        <v>3035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18.063871216192947</v>
      </c>
      <c r="G256" s="123">
        <v>17.048279508425416</v>
      </c>
      <c r="H256" s="123">
        <v>15.196130494893723</v>
      </c>
      <c r="I256" s="123">
        <v>14.644912134529052</v>
      </c>
      <c r="J256" s="123">
        <v>5.671012048636995</v>
      </c>
      <c r="K256" s="123">
        <v>7.0573939875393759</v>
      </c>
      <c r="L256" s="123">
        <v>9.9589721720669839</v>
      </c>
      <c r="M256" s="123">
        <v>15.687907509077158</v>
      </c>
      <c r="N256" s="123">
        <v>12.748429075848222</v>
      </c>
      <c r="O256" s="123">
        <v>13.461429091919275</v>
      </c>
      <c r="P256" s="123">
        <v>12.706399943973704</v>
      </c>
      <c r="Q256" s="123">
        <v>12.157053533994695</v>
      </c>
      <c r="R256" s="123">
        <v>12.336850636284458</v>
      </c>
      <c r="S256" s="123">
        <v>11.661128300177241</v>
      </c>
      <c r="T256" s="123">
        <v>14.374111153113436</v>
      </c>
      <c r="U256" s="123">
        <v>12.175315295104424</v>
      </c>
      <c r="V256" s="123">
        <v>12.062437913760974</v>
      </c>
      <c r="W256" s="123">
        <v>9.2638303519317908</v>
      </c>
      <c r="DA256" s="130" t="s">
        <v>3036</v>
      </c>
    </row>
    <row r="257" spans="1:105" ht="12" customHeight="1" x14ac:dyDescent="0.25">
      <c r="A257" s="97" t="s">
        <v>128</v>
      </c>
      <c r="B257" s="99">
        <v>0</v>
      </c>
      <c r="C257" s="99">
        <v>0</v>
      </c>
      <c r="D257" s="99">
        <v>0</v>
      </c>
      <c r="E257" s="99">
        <v>0</v>
      </c>
      <c r="F257" s="99">
        <v>19.127423503914724</v>
      </c>
      <c r="G257" s="99">
        <v>18.151703759111061</v>
      </c>
      <c r="H257" s="99">
        <v>15.721434027722102</v>
      </c>
      <c r="I257" s="99">
        <v>14.986430311802161</v>
      </c>
      <c r="J257" s="99">
        <v>4.5073320512959922</v>
      </c>
      <c r="K257" s="99">
        <v>4.9183039572530776</v>
      </c>
      <c r="L257" s="99">
        <v>8.4391663089943307</v>
      </c>
      <c r="M257" s="99">
        <v>15.956168695566049</v>
      </c>
      <c r="N257" s="99">
        <v>12.754187317180545</v>
      </c>
      <c r="O257" s="99">
        <v>13.560875451879278</v>
      </c>
      <c r="P257" s="99">
        <v>12.720518753297975</v>
      </c>
      <c r="Q257" s="99">
        <v>12.162013347469083</v>
      </c>
      <c r="R257" s="99">
        <v>12.349664542300443</v>
      </c>
      <c r="S257" s="99">
        <v>11.623084328304326</v>
      </c>
      <c r="T257" s="99">
        <v>14.600115440851004</v>
      </c>
      <c r="U257" s="99">
        <v>12.17800778159352</v>
      </c>
      <c r="V257" s="99">
        <v>12.108850468452946</v>
      </c>
      <c r="W257" s="99">
        <v>9.0424880711491102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19.127182327899863</v>
      </c>
      <c r="G258" s="99">
        <v>18.151594878282197</v>
      </c>
      <c r="H258" s="99">
        <v>15.721063438465952</v>
      </c>
      <c r="I258" s="99">
        <v>14.986287080288999</v>
      </c>
      <c r="J258" s="99">
        <v>4.5073657402664873</v>
      </c>
      <c r="K258" s="99">
        <v>5.3544687813847736</v>
      </c>
      <c r="L258" s="99">
        <v>8.9268593435450256</v>
      </c>
      <c r="M258" s="99">
        <v>15.952266400629043</v>
      </c>
      <c r="N258" s="99">
        <v>12.752570574494095</v>
      </c>
      <c r="O258" s="99">
        <v>13.55824187871564</v>
      </c>
      <c r="P258" s="99">
        <v>12.713139767746487</v>
      </c>
      <c r="Q258" s="99">
        <v>12.15677336518644</v>
      </c>
      <c r="R258" s="99">
        <v>12.344299943467332</v>
      </c>
      <c r="S258" s="99">
        <v>11.618136783386326</v>
      </c>
      <c r="T258" s="99">
        <v>14.594751712132936</v>
      </c>
      <c r="U258" s="99">
        <v>12.173785983359563</v>
      </c>
      <c r="V258" s="99">
        <v>12.105436511545276</v>
      </c>
      <c r="W258" s="99">
        <v>9.0393464767308984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0</v>
      </c>
      <c r="F259" s="102">
        <v>3.6958625290856637</v>
      </c>
      <c r="G259" s="102">
        <v>2.9965614722783931</v>
      </c>
      <c r="H259" s="102">
        <v>2.6345453825492418</v>
      </c>
      <c r="I259" s="102">
        <v>2.5308976687240472</v>
      </c>
      <c r="J259" s="102">
        <v>0.95434507320078787</v>
      </c>
      <c r="K259" s="102">
        <v>4.9209067924439187E-2</v>
      </c>
      <c r="L259" s="102">
        <v>8.4273000506559725E-2</v>
      </c>
      <c r="M259" s="102">
        <v>3.1352486285894758</v>
      </c>
      <c r="N259" s="102">
        <v>1.92309864418939</v>
      </c>
      <c r="O259" s="102">
        <v>2.0451846383183083</v>
      </c>
      <c r="P259" s="102">
        <v>2.8406504229284364</v>
      </c>
      <c r="Q259" s="102">
        <v>1.9631201367169979</v>
      </c>
      <c r="R259" s="102">
        <v>1.926046644492331</v>
      </c>
      <c r="S259" s="102">
        <v>1.9160312105424393</v>
      </c>
      <c r="T259" s="102">
        <v>2.2726810388579994</v>
      </c>
      <c r="U259" s="102">
        <v>2.1215474698057784</v>
      </c>
      <c r="V259" s="102">
        <v>1.9413568624679103</v>
      </c>
      <c r="W259" s="102">
        <v>1.7301169988212071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15.431319798814201</v>
      </c>
      <c r="G260" s="105">
        <v>15.155033406003799</v>
      </c>
      <c r="H260" s="105">
        <v>13.086518055916709</v>
      </c>
      <c r="I260" s="105">
        <v>12.455389411564951</v>
      </c>
      <c r="J260" s="105">
        <v>3.5530206670656992</v>
      </c>
      <c r="K260" s="105">
        <v>5.3052597134603348</v>
      </c>
      <c r="L260" s="105">
        <v>8.8425863430384659</v>
      </c>
      <c r="M260" s="105">
        <v>12.817017772039568</v>
      </c>
      <c r="N260" s="105">
        <v>10.829471930304706</v>
      </c>
      <c r="O260" s="105">
        <v>11.51305724039733</v>
      </c>
      <c r="P260" s="105">
        <v>9.8724893448180513</v>
      </c>
      <c r="Q260" s="105">
        <v>10.193653228469442</v>
      </c>
      <c r="R260" s="105">
        <v>10.418253298975003</v>
      </c>
      <c r="S260" s="105">
        <v>9.7021055728438839</v>
      </c>
      <c r="T260" s="105">
        <v>12.322070673274935</v>
      </c>
      <c r="U260" s="105">
        <v>10.052238513553784</v>
      </c>
      <c r="V260" s="105">
        <v>10.164079649077365</v>
      </c>
      <c r="W260" s="105">
        <v>7.3092294779096916</v>
      </c>
      <c r="DA260" s="132" t="s">
        <v>3040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13.227288720786035</v>
      </c>
      <c r="G261" s="102">
        <v>12.728221146990123</v>
      </c>
      <c r="H261" s="102">
        <v>12.656016252193959</v>
      </c>
      <c r="I261" s="102">
        <v>12.089713757462899</v>
      </c>
      <c r="J261" s="102">
        <v>11.920375146677847</v>
      </c>
      <c r="K261" s="102">
        <v>11.767933307142806</v>
      </c>
      <c r="L261" s="102">
        <v>12.460385868336795</v>
      </c>
      <c r="M261" s="102">
        <v>13.387855379022046</v>
      </c>
      <c r="N261" s="102">
        <v>12.690098150731817</v>
      </c>
      <c r="O261" s="102">
        <v>12.300854824483899</v>
      </c>
      <c r="P261" s="102">
        <v>12.482752729539968</v>
      </c>
      <c r="Q261" s="102">
        <v>12.066593849824573</v>
      </c>
      <c r="R261" s="102">
        <v>12.125678793086749</v>
      </c>
      <c r="S261" s="102">
        <v>12.197214866502273</v>
      </c>
      <c r="T261" s="102">
        <v>12.079735827642642</v>
      </c>
      <c r="U261" s="102">
        <v>12.147656376973789</v>
      </c>
      <c r="V261" s="102">
        <v>11.79489542605014</v>
      </c>
      <c r="W261" s="102">
        <v>10.597535324864758</v>
      </c>
      <c r="DA261" s="131" t="s">
        <v>3041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13.23084675328808</v>
      </c>
      <c r="G262" s="105">
        <v>12.735505418516762</v>
      </c>
      <c r="H262" s="105">
        <v>12.661258537796348</v>
      </c>
      <c r="I262" s="105">
        <v>12.100960518893544</v>
      </c>
      <c r="J262" s="105">
        <v>11.901291028849528</v>
      </c>
      <c r="K262" s="105">
        <v>11.763516879175819</v>
      </c>
      <c r="L262" s="105">
        <v>12.463843133443069</v>
      </c>
      <c r="M262" s="105">
        <v>13.395726969966827</v>
      </c>
      <c r="N262" s="105">
        <v>12.698139604122099</v>
      </c>
      <c r="O262" s="105">
        <v>12.307623325174854</v>
      </c>
      <c r="P262" s="105">
        <v>12.50855897488143</v>
      </c>
      <c r="Q262" s="105">
        <v>12.090606686948373</v>
      </c>
      <c r="R262" s="105">
        <v>12.155646519381529</v>
      </c>
      <c r="S262" s="105">
        <v>12.23351512988202</v>
      </c>
      <c r="T262" s="105">
        <v>12.112149983963956</v>
      </c>
      <c r="U262" s="105">
        <v>12.163036483632554</v>
      </c>
      <c r="V262" s="105">
        <v>11.818767982174531</v>
      </c>
      <c r="W262" s="105">
        <v>10.65190048088383</v>
      </c>
      <c r="DA262" s="132" t="s">
        <v>3042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2.5511979584330198</v>
      </c>
      <c r="G263" s="99">
        <v>2.0934554720991079</v>
      </c>
      <c r="H263" s="99">
        <v>2.114424926988808</v>
      </c>
      <c r="I263" s="99">
        <v>2.0343263961450302</v>
      </c>
      <c r="J263" s="99">
        <v>2.5309173239814324</v>
      </c>
      <c r="K263" s="99">
        <v>2.0985865677957531</v>
      </c>
      <c r="L263" s="99">
        <v>2.0539812171585918</v>
      </c>
      <c r="M263" s="99">
        <v>2.6105042205271003</v>
      </c>
      <c r="N263" s="99">
        <v>1.9069526464087714</v>
      </c>
      <c r="O263" s="99">
        <v>1.8190549219582577</v>
      </c>
      <c r="P263" s="99">
        <v>2.8095912368503879</v>
      </c>
      <c r="Q263" s="99">
        <v>1.9466124221802066</v>
      </c>
      <c r="R263" s="99">
        <v>1.8843570701796937</v>
      </c>
      <c r="S263" s="99">
        <v>2.0329177946707762</v>
      </c>
      <c r="T263" s="99">
        <v>1.8172355050855344</v>
      </c>
      <c r="U263" s="99">
        <v>2.084589573743278</v>
      </c>
      <c r="V263" s="99">
        <v>1.8723367164704103</v>
      </c>
      <c r="W263" s="99">
        <v>2.1029860220220264</v>
      </c>
      <c r="DA263" s="63" t="s">
        <v>3043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10.679648794855058</v>
      </c>
      <c r="G264" s="99">
        <v>10.642049946417655</v>
      </c>
      <c r="H264" s="99">
        <v>10.546833610807541</v>
      </c>
      <c r="I264" s="99">
        <v>10.066634122748512</v>
      </c>
      <c r="J264" s="99">
        <v>9.3703737048680953</v>
      </c>
      <c r="K264" s="99">
        <v>9.6649303113800666</v>
      </c>
      <c r="L264" s="99">
        <v>10.409861916284475</v>
      </c>
      <c r="M264" s="99">
        <v>10.785222749439725</v>
      </c>
      <c r="N264" s="99">
        <v>10.791186957713327</v>
      </c>
      <c r="O264" s="99">
        <v>10.488568403216595</v>
      </c>
      <c r="P264" s="99">
        <v>9.6989677380310422</v>
      </c>
      <c r="Q264" s="99">
        <v>10.143994264768164</v>
      </c>
      <c r="R264" s="99">
        <v>10.271289449201836</v>
      </c>
      <c r="S264" s="99">
        <v>10.200597335211242</v>
      </c>
      <c r="T264" s="99">
        <v>10.294914478878425</v>
      </c>
      <c r="U264" s="99">
        <v>10.078446909889276</v>
      </c>
      <c r="V264" s="99">
        <v>9.9464312657041205</v>
      </c>
      <c r="W264" s="99">
        <v>8.5489144588618018</v>
      </c>
      <c r="DA264" s="63" t="s">
        <v>3044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7.4770246788330228</v>
      </c>
      <c r="G265" s="123">
        <v>6.4384672908246268</v>
      </c>
      <c r="H265" s="123">
        <v>6.6406762127134131</v>
      </c>
      <c r="I265" s="123">
        <v>6.1060470938979918</v>
      </c>
      <c r="J265" s="123">
        <v>5.6831376357879542</v>
      </c>
      <c r="K265" s="123">
        <v>5.5909570078907249</v>
      </c>
      <c r="L265" s="123">
        <v>5.3131854504116207</v>
      </c>
      <c r="M265" s="123">
        <v>5.3231646811575422</v>
      </c>
      <c r="N265" s="123">
        <v>4.6421229884779702</v>
      </c>
      <c r="O265" s="123">
        <v>5.0144304982230707</v>
      </c>
      <c r="P265" s="123">
        <v>4.5255565329959904</v>
      </c>
      <c r="Q265" s="123">
        <v>4.6517451545624793</v>
      </c>
      <c r="R265" s="123">
        <v>4.6596378825575497</v>
      </c>
      <c r="S265" s="123">
        <v>5.3176504102411934</v>
      </c>
      <c r="T265" s="123">
        <v>5.3288121948648763</v>
      </c>
      <c r="U265" s="123">
        <v>5.2731901263472558</v>
      </c>
      <c r="V265" s="123">
        <v>5.4056287664124989</v>
      </c>
      <c r="W265" s="123">
        <v>5.2026073342928107</v>
      </c>
      <c r="DA265" s="130" t="s">
        <v>3045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7.2112283538740565</v>
      </c>
      <c r="G266" s="99">
        <v>6.7457653423174246</v>
      </c>
      <c r="H266" s="99">
        <v>6.4760179923754304</v>
      </c>
      <c r="I266" s="99">
        <v>5.8992395577871912</v>
      </c>
      <c r="J266" s="99">
        <v>5.7825443074618823</v>
      </c>
      <c r="K266" s="99">
        <v>5.4898101482947377</v>
      </c>
      <c r="L266" s="99">
        <v>5.3483943860494838</v>
      </c>
      <c r="M266" s="99">
        <v>5.4620954472529526</v>
      </c>
      <c r="N266" s="99">
        <v>4.7239984084038635</v>
      </c>
      <c r="O266" s="99">
        <v>4.7005282589461057</v>
      </c>
      <c r="P266" s="99">
        <v>4.8227013919703987</v>
      </c>
      <c r="Q266" s="99">
        <v>4.5936558415945816</v>
      </c>
      <c r="R266" s="99">
        <v>4.7796613296244352</v>
      </c>
      <c r="S266" s="99">
        <v>5.1769078094117678</v>
      </c>
      <c r="T266" s="99">
        <v>5.3319899874841497</v>
      </c>
      <c r="U266" s="99">
        <v>5.2920354785057695</v>
      </c>
      <c r="V266" s="99">
        <v>5.3843395472602698</v>
      </c>
      <c r="W266" s="99">
        <v>5.190203009818398</v>
      </c>
      <c r="DA266" s="63" t="s">
        <v>3046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7.6677526885587968</v>
      </c>
      <c r="G267" s="110">
        <v>6.2193794546142041</v>
      </c>
      <c r="H267" s="110">
        <v>6.7534634536736977</v>
      </c>
      <c r="I267" s="110">
        <v>6.2476466660890884</v>
      </c>
      <c r="J267" s="110">
        <v>5.6109419046209883</v>
      </c>
      <c r="K267" s="110">
        <v>5.6636989239760842</v>
      </c>
      <c r="L267" s="110">
        <v>5.2893189249890931</v>
      </c>
      <c r="M267" s="110">
        <v>5.2393405428917053</v>
      </c>
      <c r="N267" s="110">
        <v>4.592685066889362</v>
      </c>
      <c r="O267" s="110">
        <v>5.1947765350537596</v>
      </c>
      <c r="P267" s="110">
        <v>4.3548059267188712</v>
      </c>
      <c r="Q267" s="110">
        <v>4.6841764517758602</v>
      </c>
      <c r="R267" s="110">
        <v>4.5925482208644457</v>
      </c>
      <c r="S267" s="110">
        <v>5.3915122443684904</v>
      </c>
      <c r="T267" s="110">
        <v>5.3271949191056294</v>
      </c>
      <c r="U267" s="110">
        <v>5.2641343773139679</v>
      </c>
      <c r="V267" s="110">
        <v>5.4155195241676966</v>
      </c>
      <c r="W267" s="110">
        <v>5.2082594921876195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1.095859765064596</v>
      </c>
      <c r="G269" s="118">
        <f t="shared" si="122"/>
        <v>1.0212673716695078</v>
      </c>
      <c r="H269" s="118">
        <f t="shared" si="122"/>
        <v>0.95757678283270298</v>
      </c>
      <c r="I269" s="118">
        <f t="shared" si="122"/>
        <v>0.87207546659497914</v>
      </c>
      <c r="J269" s="118">
        <f t="shared" si="122"/>
        <v>0.88478961534634004</v>
      </c>
      <c r="K269" s="118">
        <f t="shared" si="122"/>
        <v>0.83491939256111114</v>
      </c>
      <c r="L269" s="118">
        <f t="shared" si="122"/>
        <v>0.78524957003188456</v>
      </c>
      <c r="M269" s="118">
        <f t="shared" si="122"/>
        <v>0.74666850378908145</v>
      </c>
      <c r="N269" s="118">
        <f t="shared" si="122"/>
        <v>0.64597053046305075</v>
      </c>
      <c r="O269" s="118">
        <f t="shared" si="122"/>
        <v>0.62294788127302547</v>
      </c>
      <c r="P269" s="118">
        <f t="shared" si="122"/>
        <v>0.63920746579979792</v>
      </c>
      <c r="Q269" s="118">
        <f t="shared" si="122"/>
        <v>0.59773602258959313</v>
      </c>
      <c r="R269" s="118">
        <f t="shared" ref="R269:V269" si="123">R270+R273+R275+R284</f>
        <v>0.6223512976364507</v>
      </c>
      <c r="S269" s="118">
        <f t="shared" si="123"/>
        <v>0.64689670037729419</v>
      </c>
      <c r="T269" s="118">
        <f t="shared" si="123"/>
        <v>0.65253475739424593</v>
      </c>
      <c r="U269" s="118">
        <f t="shared" si="123"/>
        <v>0.62265584335937862</v>
      </c>
      <c r="V269" s="118">
        <f t="shared" si="123"/>
        <v>0.61861408511481386</v>
      </c>
      <c r="W269" s="118">
        <f t="shared" ref="W269" si="124">W270+W273+W275+W284</f>
        <v>0.58793172661328419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1.095859765064596</v>
      </c>
      <c r="G284" s="123">
        <v>1.0212673716695078</v>
      </c>
      <c r="H284" s="123">
        <v>0.95757678283270298</v>
      </c>
      <c r="I284" s="123">
        <v>0.87207546659497914</v>
      </c>
      <c r="J284" s="123">
        <v>0.88478961534634004</v>
      </c>
      <c r="K284" s="123">
        <v>0.83491939256111114</v>
      </c>
      <c r="L284" s="123">
        <v>0.78524957003188456</v>
      </c>
      <c r="M284" s="123">
        <v>0.74666850378908145</v>
      </c>
      <c r="N284" s="123">
        <v>0.64597053046305075</v>
      </c>
      <c r="O284" s="123">
        <v>0.62294788127302547</v>
      </c>
      <c r="P284" s="123">
        <v>0.63920746579979792</v>
      </c>
      <c r="Q284" s="123">
        <v>0.59773602258959313</v>
      </c>
      <c r="R284" s="123">
        <v>0.6223512976364507</v>
      </c>
      <c r="S284" s="123">
        <v>0.64689670037729419</v>
      </c>
      <c r="T284" s="123">
        <v>0.65253475739424593</v>
      </c>
      <c r="U284" s="123">
        <v>0.62265584335937862</v>
      </c>
      <c r="V284" s="123">
        <v>0.61861408511481386</v>
      </c>
      <c r="W284" s="123">
        <v>0.58793172661328419</v>
      </c>
      <c r="DA284" s="130" t="s">
        <v>3213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2.6230371242965154</v>
      </c>
      <c r="G285" s="99">
        <v>2.4537224033846754</v>
      </c>
      <c r="H285" s="99">
        <v>2.3555442085428897</v>
      </c>
      <c r="I285" s="99">
        <v>2.1457500671494949</v>
      </c>
      <c r="J285" s="99">
        <v>2.1030609642412408</v>
      </c>
      <c r="K285" s="99">
        <v>1.9958659158042682</v>
      </c>
      <c r="L285" s="99">
        <v>1.9436838658265045</v>
      </c>
      <c r="M285" s="99">
        <v>1.9842025768713487</v>
      </c>
      <c r="N285" s="99">
        <v>1.7157790244673814</v>
      </c>
      <c r="O285" s="99">
        <v>1.707223079779455</v>
      </c>
      <c r="P285" s="99">
        <v>1.7515737198452608</v>
      </c>
      <c r="Q285" s="99">
        <v>1.6683708066360148</v>
      </c>
      <c r="R285" s="99">
        <v>1.7357381614809786</v>
      </c>
      <c r="S285" s="99">
        <v>1.8795485178526314</v>
      </c>
      <c r="T285" s="99">
        <v>1.9347033201834658</v>
      </c>
      <c r="U285" s="99">
        <v>1.9184259225134856</v>
      </c>
      <c r="V285" s="99">
        <v>1.9501410676396511</v>
      </c>
      <c r="W285" s="99">
        <v>1.8782169665940895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63.275662451395931</v>
      </c>
      <c r="G290" s="117">
        <f t="shared" si="129"/>
        <v>0.74746073375042643</v>
      </c>
      <c r="H290" s="117">
        <f t="shared" si="129"/>
        <v>3.6236933002098497</v>
      </c>
      <c r="I290" s="117">
        <f t="shared" si="129"/>
        <v>0</v>
      </c>
      <c r="J290" s="117">
        <f t="shared" si="129"/>
        <v>1.4848045006949355</v>
      </c>
      <c r="K290" s="117">
        <f t="shared" si="129"/>
        <v>6.9715156980820066</v>
      </c>
      <c r="L290" s="117">
        <f t="shared" si="129"/>
        <v>14.164119380867561</v>
      </c>
      <c r="M290" s="117">
        <f t="shared" si="129"/>
        <v>91.738014289090401</v>
      </c>
      <c r="N290" s="117">
        <f t="shared" si="129"/>
        <v>55.511889314164321</v>
      </c>
      <c r="O290" s="117">
        <f t="shared" si="129"/>
        <v>53.755147789780686</v>
      </c>
      <c r="P290" s="117">
        <f t="shared" si="129"/>
        <v>44.333143987853951</v>
      </c>
      <c r="Q290" s="117">
        <f t="shared" si="129"/>
        <v>17.333934915597744</v>
      </c>
      <c r="R290" s="117">
        <f t="shared" ref="R290:V290" si="130">R291+R294+R296+R305</f>
        <v>14.588433866189568</v>
      </c>
      <c r="S290" s="117">
        <f t="shared" si="130"/>
        <v>7.3503925261446943</v>
      </c>
      <c r="T290" s="117">
        <f t="shared" si="130"/>
        <v>8.7517583427309091</v>
      </c>
      <c r="U290" s="117">
        <f t="shared" si="130"/>
        <v>6.205182472124311</v>
      </c>
      <c r="V290" s="117">
        <f t="shared" si="130"/>
        <v>0</v>
      </c>
      <c r="W290" s="117">
        <f t="shared" ref="W290" si="131">W291+W294+W296+W305</f>
        <v>0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49.207040615607035</v>
      </c>
      <c r="G291" s="122">
        <f t="shared" si="132"/>
        <v>0.60501536067926742</v>
      </c>
      <c r="H291" s="122">
        <f t="shared" si="132"/>
        <v>2.7971279686776476</v>
      </c>
      <c r="I291" s="122">
        <f t="shared" si="132"/>
        <v>0</v>
      </c>
      <c r="J291" s="122">
        <f t="shared" si="132"/>
        <v>0.82421739066432964</v>
      </c>
      <c r="K291" s="122">
        <f t="shared" si="132"/>
        <v>3.7158525532535065</v>
      </c>
      <c r="L291" s="122">
        <f t="shared" si="132"/>
        <v>9.4787202524923693</v>
      </c>
      <c r="M291" s="122">
        <f t="shared" si="132"/>
        <v>72.001500000354753</v>
      </c>
      <c r="N291" s="122">
        <f t="shared" si="132"/>
        <v>43.820476093270308</v>
      </c>
      <c r="O291" s="122">
        <f t="shared" si="132"/>
        <v>42.78200999162717</v>
      </c>
      <c r="P291" s="122">
        <f t="shared" si="132"/>
        <v>34.092595296870236</v>
      </c>
      <c r="Q291" s="122">
        <f t="shared" si="132"/>
        <v>13.555898899064605</v>
      </c>
      <c r="R291" s="122">
        <f t="shared" ref="R291:V291" si="133">SUM(R292:R293)</f>
        <v>11.252717832960807</v>
      </c>
      <c r="S291" s="122">
        <f t="shared" si="133"/>
        <v>5.4992934260945407</v>
      </c>
      <c r="T291" s="122">
        <f t="shared" si="133"/>
        <v>6.6531786503604904</v>
      </c>
      <c r="U291" s="122">
        <f t="shared" si="133"/>
        <v>4.4845290729407061</v>
      </c>
      <c r="V291" s="122">
        <f t="shared" si="133"/>
        <v>0</v>
      </c>
      <c r="W291" s="122">
        <f t="shared" ref="W291" si="134">SUM(W292:W293)</f>
        <v>0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0</v>
      </c>
      <c r="D292" s="98">
        <v>0</v>
      </c>
      <c r="E292" s="98">
        <v>0</v>
      </c>
      <c r="F292" s="98">
        <v>49.030424929776693</v>
      </c>
      <c r="G292" s="98">
        <v>0.60286745406556486</v>
      </c>
      <c r="H292" s="98">
        <v>2.7874697860143209</v>
      </c>
      <c r="I292" s="98">
        <v>0</v>
      </c>
      <c r="J292" s="98">
        <v>0.82155384329751002</v>
      </c>
      <c r="K292" s="98">
        <v>3.7039658256058576</v>
      </c>
      <c r="L292" s="98">
        <v>9.4474823858201553</v>
      </c>
      <c r="M292" s="98">
        <v>71.764246706722076</v>
      </c>
      <c r="N292" s="98">
        <v>43.684010114196781</v>
      </c>
      <c r="O292" s="98">
        <v>42.639006463836679</v>
      </c>
      <c r="P292" s="98">
        <v>33.974858010238954</v>
      </c>
      <c r="Q292" s="98">
        <v>13.513028466761851</v>
      </c>
      <c r="R292" s="98">
        <v>11.217004943923016</v>
      </c>
      <c r="S292" s="98">
        <v>5.4818665979614982</v>
      </c>
      <c r="T292" s="98">
        <v>6.6321903171026833</v>
      </c>
      <c r="U292" s="98">
        <v>4.4702118649855329</v>
      </c>
      <c r="V292" s="98">
        <v>0</v>
      </c>
      <c r="W292" s="98">
        <v>0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0.1766156858303439</v>
      </c>
      <c r="G293" s="98">
        <v>2.1479066137026193E-3</v>
      </c>
      <c r="H293" s="98">
        <v>9.6581826633264437E-3</v>
      </c>
      <c r="I293" s="98">
        <v>0</v>
      </c>
      <c r="J293" s="98">
        <v>2.6635473668196051E-3</v>
      </c>
      <c r="K293" s="98">
        <v>1.1886727647649049E-2</v>
      </c>
      <c r="L293" s="98">
        <v>3.1237866672213808E-2</v>
      </c>
      <c r="M293" s="98">
        <v>0.23725329363268105</v>
      </c>
      <c r="N293" s="98">
        <v>0.13646597907352673</v>
      </c>
      <c r="O293" s="98">
        <v>0.14300352779048967</v>
      </c>
      <c r="P293" s="98">
        <v>0.11773728663128341</v>
      </c>
      <c r="Q293" s="98">
        <v>4.2870432302754981E-2</v>
      </c>
      <c r="R293" s="98">
        <v>3.5712889037791996E-2</v>
      </c>
      <c r="S293" s="98">
        <v>1.7426828133042922E-2</v>
      </c>
      <c r="T293" s="98">
        <v>2.0988333257806767E-2</v>
      </c>
      <c r="U293" s="98">
        <v>1.4317207955173262E-2</v>
      </c>
      <c r="V293" s="98">
        <v>0</v>
      </c>
      <c r="W293" s="98">
        <v>0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0.4485826760071101</v>
      </c>
      <c r="G294" s="122">
        <f t="shared" si="135"/>
        <v>5.0272914914994788E-3</v>
      </c>
      <c r="H294" s="122">
        <f t="shared" si="135"/>
        <v>3.9566459101586217E-2</v>
      </c>
      <c r="I294" s="122">
        <f t="shared" si="135"/>
        <v>0</v>
      </c>
      <c r="J294" s="122">
        <f t="shared" si="135"/>
        <v>5.5776449585060187E-2</v>
      </c>
      <c r="K294" s="122">
        <f t="shared" si="135"/>
        <v>0.21383869287904125</v>
      </c>
      <c r="L294" s="122">
        <f t="shared" si="135"/>
        <v>0.1489771856830622</v>
      </c>
      <c r="M294" s="122">
        <f t="shared" si="135"/>
        <v>0.54286722911089824</v>
      </c>
      <c r="N294" s="122">
        <f t="shared" si="135"/>
        <v>0.86158488685330403</v>
      </c>
      <c r="O294" s="122">
        <f t="shared" si="135"/>
        <v>0.49281831617931776</v>
      </c>
      <c r="P294" s="122">
        <f t="shared" si="135"/>
        <v>0.12864066567160157</v>
      </c>
      <c r="Q294" s="122">
        <f t="shared" si="135"/>
        <v>8.47860086889798E-2</v>
      </c>
      <c r="R294" s="122">
        <f t="shared" si="135"/>
        <v>0.12965891559923687</v>
      </c>
      <c r="S294" s="122">
        <f t="shared" si="135"/>
        <v>9.7722633600170541E-2</v>
      </c>
      <c r="T294" s="122">
        <f t="shared" si="135"/>
        <v>0.14442004116005616</v>
      </c>
      <c r="U294" s="122">
        <f t="shared" si="135"/>
        <v>9.6355854589913359E-2</v>
      </c>
      <c r="V294" s="122">
        <f t="shared" si="135"/>
        <v>0</v>
      </c>
      <c r="W294" s="122">
        <f t="shared" si="135"/>
        <v>0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0.4485826760071101</v>
      </c>
      <c r="G295" s="98">
        <v>5.0272914914994788E-3</v>
      </c>
      <c r="H295" s="98">
        <v>3.9566459101586217E-2</v>
      </c>
      <c r="I295" s="98">
        <v>0</v>
      </c>
      <c r="J295" s="98">
        <v>5.5776449585060187E-2</v>
      </c>
      <c r="K295" s="98">
        <v>0.21383869287904125</v>
      </c>
      <c r="L295" s="98">
        <v>0.1489771856830622</v>
      </c>
      <c r="M295" s="98">
        <v>0.54286722911089824</v>
      </c>
      <c r="N295" s="98">
        <v>0.86158488685330403</v>
      </c>
      <c r="O295" s="98">
        <v>0.49281831617931776</v>
      </c>
      <c r="P295" s="98">
        <v>0.12864066567160157</v>
      </c>
      <c r="Q295" s="98">
        <v>8.47860086889798E-2</v>
      </c>
      <c r="R295" s="98">
        <v>0.12965891559923687</v>
      </c>
      <c r="S295" s="98">
        <v>9.7722633600170541E-2</v>
      </c>
      <c r="T295" s="98">
        <v>0.14442004116005616</v>
      </c>
      <c r="U295" s="98">
        <v>9.6355854589913359E-2</v>
      </c>
      <c r="V295" s="98">
        <v>0</v>
      </c>
      <c r="W295" s="98">
        <v>0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9.3146815981892725</v>
      </c>
      <c r="G296" s="122">
        <v>9.3521528157949743E-2</v>
      </c>
      <c r="H296" s="122">
        <v>0.53227111237583502</v>
      </c>
      <c r="I296" s="122">
        <v>0</v>
      </c>
      <c r="J296" s="122">
        <v>0.3738482964818135</v>
      </c>
      <c r="K296" s="122">
        <v>1.9389587864013131</v>
      </c>
      <c r="L296" s="122">
        <v>2.8946337286923116</v>
      </c>
      <c r="M296" s="122">
        <v>13.762186554966512</v>
      </c>
      <c r="N296" s="122">
        <v>7.5562773480158683</v>
      </c>
      <c r="O296" s="122">
        <v>7.273408494560317</v>
      </c>
      <c r="P296" s="122">
        <v>7.0334937819247108</v>
      </c>
      <c r="Q296" s="122">
        <v>2.5294523471748054</v>
      </c>
      <c r="R296" s="122">
        <v>2.1891723882548648</v>
      </c>
      <c r="S296" s="122">
        <v>1.1533174865041826</v>
      </c>
      <c r="T296" s="122">
        <v>1.3120791771094922</v>
      </c>
      <c r="U296" s="122">
        <v>1.0821826911450096</v>
      </c>
      <c r="V296" s="122">
        <v>0</v>
      </c>
      <c r="W296" s="122">
        <v>0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0</v>
      </c>
      <c r="D297" s="98">
        <v>0</v>
      </c>
      <c r="E297" s="98">
        <v>0</v>
      </c>
      <c r="F297" s="98">
        <v>7.852074613995697</v>
      </c>
      <c r="G297" s="98">
        <v>1.5814721523372309E-3</v>
      </c>
      <c r="H297" s="98">
        <v>0.5317584097070106</v>
      </c>
      <c r="I297" s="98">
        <v>0</v>
      </c>
      <c r="J297" s="98">
        <v>3.6443978475598021E-2</v>
      </c>
      <c r="K297" s="98">
        <v>0.17874664542983315</v>
      </c>
      <c r="L297" s="98">
        <v>1.0336801559280355</v>
      </c>
      <c r="M297" s="98">
        <v>13.723933899890215</v>
      </c>
      <c r="N297" s="98">
        <v>6.9569693078954193</v>
      </c>
      <c r="O297" s="98">
        <v>7.0674078960872064</v>
      </c>
      <c r="P297" s="98">
        <v>6.9973412716253955</v>
      </c>
      <c r="Q297" s="98">
        <v>2.3367768812664029</v>
      </c>
      <c r="R297" s="98">
        <v>1.6147316667957212</v>
      </c>
      <c r="S297" s="98">
        <v>0.55552487658991023</v>
      </c>
      <c r="T297" s="98">
        <v>0.15111718140046071</v>
      </c>
      <c r="U297" s="98">
        <v>0.37136820806944176</v>
      </c>
      <c r="V297" s="98">
        <v>0</v>
      </c>
      <c r="W297" s="98">
        <v>0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2.6793059727693133E-3</v>
      </c>
      <c r="G298" s="98">
        <v>0</v>
      </c>
      <c r="H298" s="98">
        <v>5.1270266882436435E-4</v>
      </c>
      <c r="I298" s="98">
        <v>0</v>
      </c>
      <c r="J298" s="98">
        <v>0</v>
      </c>
      <c r="K298" s="98">
        <v>0</v>
      </c>
      <c r="L298" s="98">
        <v>2.7924771398249388E-3</v>
      </c>
      <c r="M298" s="98">
        <v>3.8252655076296417E-2</v>
      </c>
      <c r="N298" s="98">
        <v>1.4847069162714978E-2</v>
      </c>
      <c r="O298" s="98">
        <v>3.5927871526136232E-2</v>
      </c>
      <c r="P298" s="98">
        <v>3.6152510299315606E-2</v>
      </c>
      <c r="Q298" s="98">
        <v>1.1743006978390362E-2</v>
      </c>
      <c r="R298" s="98">
        <v>1.205474491308515E-2</v>
      </c>
      <c r="S298" s="98">
        <v>8.2644440850566231E-4</v>
      </c>
      <c r="T298" s="98">
        <v>1.2487535049843925E-2</v>
      </c>
      <c r="U298" s="98">
        <v>0</v>
      </c>
      <c r="V298" s="98">
        <v>0</v>
      </c>
      <c r="W298" s="98">
        <v>0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0</v>
      </c>
      <c r="F299" s="101">
        <v>6.1124996186692315E-4</v>
      </c>
      <c r="G299" s="101">
        <v>0</v>
      </c>
      <c r="H299" s="101">
        <v>1.0150696508453646E-4</v>
      </c>
      <c r="I299" s="101">
        <v>0</v>
      </c>
      <c r="J299" s="101">
        <v>0</v>
      </c>
      <c r="K299" s="101">
        <v>0</v>
      </c>
      <c r="L299" s="101">
        <v>3.1807990027787841E-5</v>
      </c>
      <c r="M299" s="101">
        <v>8.6951952295988566E-3</v>
      </c>
      <c r="N299" s="101">
        <v>2.5975677315072951E-3</v>
      </c>
      <c r="O299" s="101">
        <v>6.2399865581349474E-3</v>
      </c>
      <c r="P299" s="101">
        <v>9.109612141515162E-3</v>
      </c>
      <c r="Q299" s="101">
        <v>2.1430794247710287E-3</v>
      </c>
      <c r="R299" s="101">
        <v>2.1142852428172212E-3</v>
      </c>
      <c r="S299" s="101">
        <v>1.5210528572848802E-4</v>
      </c>
      <c r="T299" s="101">
        <v>2.1604197882266864E-3</v>
      </c>
      <c r="U299" s="101">
        <v>0</v>
      </c>
      <c r="V299" s="101">
        <v>0</v>
      </c>
      <c r="W299" s="101">
        <v>0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2.0680560109023901E-3</v>
      </c>
      <c r="G300" s="104">
        <v>0</v>
      </c>
      <c r="H300" s="104">
        <v>4.1119570373982791E-4</v>
      </c>
      <c r="I300" s="104">
        <v>0</v>
      </c>
      <c r="J300" s="104">
        <v>0</v>
      </c>
      <c r="K300" s="104">
        <v>0</v>
      </c>
      <c r="L300" s="104">
        <v>2.7606691497971511E-3</v>
      </c>
      <c r="M300" s="104">
        <v>2.955745984669756E-2</v>
      </c>
      <c r="N300" s="104">
        <v>1.2249501431207684E-2</v>
      </c>
      <c r="O300" s="104">
        <v>2.9687884968001288E-2</v>
      </c>
      <c r="P300" s="104">
        <v>2.7042898157800446E-2</v>
      </c>
      <c r="Q300" s="104">
        <v>9.5999275536193338E-3</v>
      </c>
      <c r="R300" s="104">
        <v>9.9404596702679284E-3</v>
      </c>
      <c r="S300" s="104">
        <v>6.7433912277717431E-4</v>
      </c>
      <c r="T300" s="104">
        <v>1.032711526161724E-2</v>
      </c>
      <c r="U300" s="104">
        <v>0</v>
      </c>
      <c r="V300" s="104">
        <v>0</v>
      </c>
      <c r="W300" s="104">
        <v>0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1.4261814368926575</v>
      </c>
      <c r="G301" s="101">
        <v>8.6066344117418522E-2</v>
      </c>
      <c r="H301" s="101">
        <v>0</v>
      </c>
      <c r="I301" s="101">
        <v>0</v>
      </c>
      <c r="J301" s="101">
        <v>0.2500541040691826</v>
      </c>
      <c r="K301" s="101">
        <v>1.3750485240661221</v>
      </c>
      <c r="L301" s="101">
        <v>1.1236186727295348</v>
      </c>
      <c r="M301" s="101">
        <v>0</v>
      </c>
      <c r="N301" s="101">
        <v>0.48306097574102547</v>
      </c>
      <c r="O301" s="101">
        <v>0.13203090692253217</v>
      </c>
      <c r="P301" s="101">
        <v>0</v>
      </c>
      <c r="Q301" s="101">
        <v>0.14643613263164418</v>
      </c>
      <c r="R301" s="101">
        <v>0.36281756791518049</v>
      </c>
      <c r="S301" s="101">
        <v>0.38043177357056923</v>
      </c>
      <c r="T301" s="101">
        <v>0.82385725636849916</v>
      </c>
      <c r="U301" s="101">
        <v>0.50645535091413352</v>
      </c>
      <c r="V301" s="101">
        <v>0</v>
      </c>
      <c r="W301" s="101">
        <v>0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3.3746241328150121E-2</v>
      </c>
      <c r="G302" s="104">
        <v>5.8737118881939899E-3</v>
      </c>
      <c r="H302" s="104">
        <v>0</v>
      </c>
      <c r="I302" s="104">
        <v>0</v>
      </c>
      <c r="J302" s="104">
        <v>8.7350213937032878E-2</v>
      </c>
      <c r="K302" s="104">
        <v>0.38516361690535789</v>
      </c>
      <c r="L302" s="104">
        <v>0.73454242289491645</v>
      </c>
      <c r="M302" s="104">
        <v>0</v>
      </c>
      <c r="N302" s="104">
        <v>0.1013999952167081</v>
      </c>
      <c r="O302" s="104">
        <v>3.8041820024442119E-2</v>
      </c>
      <c r="P302" s="104">
        <v>0</v>
      </c>
      <c r="Q302" s="104">
        <v>3.4496326298367942E-2</v>
      </c>
      <c r="R302" s="104">
        <v>0.19956840863087799</v>
      </c>
      <c r="S302" s="104">
        <v>0.21653439193519741</v>
      </c>
      <c r="T302" s="104">
        <v>0.32461720429068852</v>
      </c>
      <c r="U302" s="104">
        <v>0.20435913216143453</v>
      </c>
      <c r="V302" s="104">
        <v>0</v>
      </c>
      <c r="W302" s="104">
        <v>0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8.9956849075077845E-3</v>
      </c>
      <c r="G303" s="98">
        <v>1.3506711228778924E-3</v>
      </c>
      <c r="H303" s="98">
        <v>0</v>
      </c>
      <c r="I303" s="98">
        <v>0</v>
      </c>
      <c r="J303" s="98">
        <v>2.5261711524877072E-2</v>
      </c>
      <c r="K303" s="98">
        <v>9.4703047378670913E-2</v>
      </c>
      <c r="L303" s="98">
        <v>0.16742243885450028</v>
      </c>
      <c r="M303" s="98">
        <v>0</v>
      </c>
      <c r="N303" s="98">
        <v>2.0922416538729945E-2</v>
      </c>
      <c r="O303" s="98">
        <v>7.6380690131368119E-3</v>
      </c>
      <c r="P303" s="98">
        <v>0</v>
      </c>
      <c r="Q303" s="98">
        <v>7.2772617266634561E-3</v>
      </c>
      <c r="R303" s="98">
        <v>4.0192058466345708E-2</v>
      </c>
      <c r="S303" s="98">
        <v>4.6084682713803116E-2</v>
      </c>
      <c r="T303" s="98">
        <v>6.2083368541136538E-2</v>
      </c>
      <c r="U303" s="98">
        <v>4.3936280701963863E-2</v>
      </c>
      <c r="V303" s="98">
        <v>0</v>
      </c>
      <c r="W303" s="98">
        <v>0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2.4750556420642337E-2</v>
      </c>
      <c r="G304" s="98">
        <v>4.5230407653160977E-3</v>
      </c>
      <c r="H304" s="98">
        <v>0</v>
      </c>
      <c r="I304" s="98">
        <v>0</v>
      </c>
      <c r="J304" s="98">
        <v>6.2088502412155799E-2</v>
      </c>
      <c r="K304" s="98">
        <v>0.29046056952668697</v>
      </c>
      <c r="L304" s="98">
        <v>0.56711998404041619</v>
      </c>
      <c r="M304" s="98">
        <v>0</v>
      </c>
      <c r="N304" s="98">
        <v>8.0477578677978154E-2</v>
      </c>
      <c r="O304" s="98">
        <v>3.0403751011305307E-2</v>
      </c>
      <c r="P304" s="98">
        <v>0</v>
      </c>
      <c r="Q304" s="98">
        <v>2.7219064571704484E-2</v>
      </c>
      <c r="R304" s="98">
        <v>0.15937635016453228</v>
      </c>
      <c r="S304" s="98">
        <v>0.1704497092213943</v>
      </c>
      <c r="T304" s="98">
        <v>0.26253383574955197</v>
      </c>
      <c r="U304" s="98">
        <v>0.16042285145947066</v>
      </c>
      <c r="V304" s="98">
        <v>0</v>
      </c>
      <c r="W304" s="98">
        <v>0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4.3053575615925057</v>
      </c>
      <c r="G305" s="122">
        <v>4.3896553421709769E-2</v>
      </c>
      <c r="H305" s="122">
        <v>0.25472776005478082</v>
      </c>
      <c r="I305" s="122">
        <v>0</v>
      </c>
      <c r="J305" s="122">
        <v>0.23096236396373221</v>
      </c>
      <c r="K305" s="122">
        <v>1.1028656655481461</v>
      </c>
      <c r="L305" s="122">
        <v>1.6417882139998163</v>
      </c>
      <c r="M305" s="122">
        <v>5.4314605046582365</v>
      </c>
      <c r="N305" s="122">
        <v>3.273550986024846</v>
      </c>
      <c r="O305" s="122">
        <v>3.2069109874138864</v>
      </c>
      <c r="P305" s="122">
        <v>3.0784142433874013</v>
      </c>
      <c r="Q305" s="122">
        <v>1.1637976606693541</v>
      </c>
      <c r="R305" s="122">
        <v>1.0168847293746603</v>
      </c>
      <c r="S305" s="122">
        <v>0.60005897994580049</v>
      </c>
      <c r="T305" s="122">
        <v>0.64208047410086966</v>
      </c>
      <c r="U305" s="122">
        <v>0.54211485344868104</v>
      </c>
      <c r="V305" s="122">
        <v>0</v>
      </c>
      <c r="W305" s="122">
        <v>0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1.9702620190199114</v>
      </c>
      <c r="G306" s="98">
        <v>1.5864411640827868E-2</v>
      </c>
      <c r="H306" s="98">
        <v>8.2076108083906252E-2</v>
      </c>
      <c r="I306" s="98">
        <v>0</v>
      </c>
      <c r="J306" s="98">
        <v>0.14628657340923271</v>
      </c>
      <c r="K306" s="98">
        <v>0.50969664068567233</v>
      </c>
      <c r="L306" s="98">
        <v>0.72439585899789249</v>
      </c>
      <c r="M306" s="98">
        <v>2.2919346767964677</v>
      </c>
      <c r="N306" s="98">
        <v>1.4728198410177902</v>
      </c>
      <c r="O306" s="98">
        <v>1.1412979100764489</v>
      </c>
      <c r="P306" s="98">
        <v>1.4073622862049857</v>
      </c>
      <c r="Q306" s="98">
        <v>0.41867573753636161</v>
      </c>
      <c r="R306" s="98">
        <v>0.46224016453634598</v>
      </c>
      <c r="S306" s="98">
        <v>0.19437194398115865</v>
      </c>
      <c r="T306" s="98">
        <v>0.25399678786849245</v>
      </c>
      <c r="U306" s="98">
        <v>0.19936810288264362</v>
      </c>
      <c r="V306" s="98">
        <v>0</v>
      </c>
      <c r="W306" s="98">
        <v>0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2.3350955425725943</v>
      </c>
      <c r="G307" s="33">
        <v>2.8032141780881901E-2</v>
      </c>
      <c r="H307" s="33">
        <v>0.17265165197087456</v>
      </c>
      <c r="I307" s="33">
        <v>0</v>
      </c>
      <c r="J307" s="33">
        <v>8.4675790554499489E-2</v>
      </c>
      <c r="K307" s="33">
        <v>0.5931690248624738</v>
      </c>
      <c r="L307" s="33">
        <v>0.91739235500192384</v>
      </c>
      <c r="M307" s="33">
        <v>3.1395258278617693</v>
      </c>
      <c r="N307" s="33">
        <v>1.8007311450070556</v>
      </c>
      <c r="O307" s="33">
        <v>2.0656130773374373</v>
      </c>
      <c r="P307" s="33">
        <v>1.6710519571824156</v>
      </c>
      <c r="Q307" s="33">
        <v>0.74512192313299253</v>
      </c>
      <c r="R307" s="33">
        <v>0.55464456483831426</v>
      </c>
      <c r="S307" s="33">
        <v>0.40568703596464184</v>
      </c>
      <c r="T307" s="33">
        <v>0.38808368623237727</v>
      </c>
      <c r="U307" s="33">
        <v>0.34274675056603737</v>
      </c>
      <c r="V307" s="33">
        <v>0</v>
      </c>
      <c r="W307" s="33">
        <v>0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48.991871195113625</v>
      </c>
      <c r="G309" s="117">
        <f t="shared" si="136"/>
        <v>0.57049660327121465</v>
      </c>
      <c r="H309" s="117">
        <f t="shared" si="136"/>
        <v>2.8705507477245047</v>
      </c>
      <c r="I309" s="117">
        <f t="shared" si="136"/>
        <v>0</v>
      </c>
      <c r="J309" s="117">
        <f t="shared" si="136"/>
        <v>1.2276085180614564</v>
      </c>
      <c r="K309" s="117">
        <f t="shared" si="136"/>
        <v>5.706871271862358</v>
      </c>
      <c r="L309" s="117">
        <f t="shared" si="136"/>
        <v>11.281814199666771</v>
      </c>
      <c r="M309" s="117">
        <f t="shared" si="136"/>
        <v>73.313625429203228</v>
      </c>
      <c r="N309" s="117">
        <f t="shared" si="136"/>
        <v>45.885733941544821</v>
      </c>
      <c r="O309" s="117">
        <f t="shared" si="136"/>
        <v>44.141379745881459</v>
      </c>
      <c r="P309" s="117">
        <f t="shared" si="136"/>
        <v>36.053861414194152</v>
      </c>
      <c r="Q309" s="117">
        <f t="shared" si="136"/>
        <v>14.330927419521924</v>
      </c>
      <c r="R309" s="117">
        <f t="shared" ref="R309:V309" si="137">R310+R313+R315+R324</f>
        <v>12.290762029118641</v>
      </c>
      <c r="S309" s="117">
        <f t="shared" si="137"/>
        <v>6.3314163615458199</v>
      </c>
      <c r="T309" s="117">
        <f t="shared" si="137"/>
        <v>7.6314748286656888</v>
      </c>
      <c r="U309" s="117">
        <f t="shared" si="137"/>
        <v>5.4462462320878036</v>
      </c>
      <c r="V309" s="117">
        <f t="shared" si="137"/>
        <v>0</v>
      </c>
      <c r="W309" s="117">
        <f t="shared" ref="W309" si="138">W310+W313+W315+W324</f>
        <v>0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37.468540130642282</v>
      </c>
      <c r="G310" s="122">
        <f t="shared" si="139"/>
        <v>0.4621372323017956</v>
      </c>
      <c r="H310" s="122">
        <f t="shared" si="139"/>
        <v>2.1433781369307314</v>
      </c>
      <c r="I310" s="122">
        <f t="shared" si="139"/>
        <v>0</v>
      </c>
      <c r="J310" s="122">
        <f t="shared" si="139"/>
        <v>0.63578405504669389</v>
      </c>
      <c r="K310" s="122">
        <f t="shared" si="139"/>
        <v>2.8766521966816985</v>
      </c>
      <c r="L310" s="122">
        <f t="shared" si="139"/>
        <v>7.3661737805755383</v>
      </c>
      <c r="M310" s="122">
        <f t="shared" si="139"/>
        <v>56.248320910858496</v>
      </c>
      <c r="N310" s="122">
        <f t="shared" si="139"/>
        <v>34.473380101953332</v>
      </c>
      <c r="O310" s="122">
        <f t="shared" si="139"/>
        <v>33.967978860593895</v>
      </c>
      <c r="P310" s="122">
        <f t="shared" si="139"/>
        <v>27.356982164418021</v>
      </c>
      <c r="Q310" s="122">
        <f t="shared" si="139"/>
        <v>10.984760629452067</v>
      </c>
      <c r="R310" s="122">
        <f t="shared" ref="R310:V310" si="140">SUM(R311:R312)</f>
        <v>9.1870517749592082</v>
      </c>
      <c r="S310" s="122">
        <f t="shared" si="140"/>
        <v>4.5223983043547449</v>
      </c>
      <c r="T310" s="122">
        <f t="shared" si="140"/>
        <v>5.5093863735373567</v>
      </c>
      <c r="U310" s="122">
        <f t="shared" si="140"/>
        <v>3.7381723721964621</v>
      </c>
      <c r="V310" s="122">
        <f t="shared" si="140"/>
        <v>0</v>
      </c>
      <c r="W310" s="122">
        <f t="shared" ref="W310" si="141">SUM(W311:W312)</f>
        <v>0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0</v>
      </c>
      <c r="D311" s="98">
        <v>0</v>
      </c>
      <c r="E311" s="98">
        <v>0</v>
      </c>
      <c r="F311" s="98">
        <v>37.29192444481194</v>
      </c>
      <c r="G311" s="98">
        <v>0.45998932568809298</v>
      </c>
      <c r="H311" s="98">
        <v>2.1337199542674048</v>
      </c>
      <c r="I311" s="98">
        <v>0</v>
      </c>
      <c r="J311" s="98">
        <v>0.63312050767987427</v>
      </c>
      <c r="K311" s="98">
        <v>2.8647654690340496</v>
      </c>
      <c r="L311" s="98">
        <v>7.3349359139033243</v>
      </c>
      <c r="M311" s="98">
        <v>56.011067617225812</v>
      </c>
      <c r="N311" s="98">
        <v>34.336914122879804</v>
      </c>
      <c r="O311" s="98">
        <v>33.824975332803405</v>
      </c>
      <c r="P311" s="98">
        <v>27.239244877786739</v>
      </c>
      <c r="Q311" s="98">
        <v>10.941890197149313</v>
      </c>
      <c r="R311" s="98">
        <v>9.1513388859214171</v>
      </c>
      <c r="S311" s="98">
        <v>4.5049714762217024</v>
      </c>
      <c r="T311" s="98">
        <v>5.4883980402795496</v>
      </c>
      <c r="U311" s="98">
        <v>3.7238551642412889</v>
      </c>
      <c r="V311" s="98">
        <v>0</v>
      </c>
      <c r="W311" s="98">
        <v>0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0.1766156858303439</v>
      </c>
      <c r="G312" s="98">
        <v>2.1479066137026193E-3</v>
      </c>
      <c r="H312" s="98">
        <v>9.6581826633264437E-3</v>
      </c>
      <c r="I312" s="98">
        <v>0</v>
      </c>
      <c r="J312" s="98">
        <v>2.6635473668196051E-3</v>
      </c>
      <c r="K312" s="98">
        <v>1.1886727647649049E-2</v>
      </c>
      <c r="L312" s="98">
        <v>3.1237866672213808E-2</v>
      </c>
      <c r="M312" s="98">
        <v>0.23725329363268105</v>
      </c>
      <c r="N312" s="98">
        <v>0.13646597907352673</v>
      </c>
      <c r="O312" s="98">
        <v>0.14300352779048967</v>
      </c>
      <c r="P312" s="98">
        <v>0.11773728663128341</v>
      </c>
      <c r="Q312" s="98">
        <v>4.2870432302754981E-2</v>
      </c>
      <c r="R312" s="98">
        <v>3.5712889037791996E-2</v>
      </c>
      <c r="S312" s="98">
        <v>1.7426828133042922E-2</v>
      </c>
      <c r="T312" s="98">
        <v>2.0988333257806767E-2</v>
      </c>
      <c r="U312" s="98">
        <v>1.4317207955173262E-2</v>
      </c>
      <c r="V312" s="98">
        <v>0</v>
      </c>
      <c r="W312" s="98">
        <v>0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1.1363472393824661</v>
      </c>
      <c r="G313" s="122">
        <f t="shared" si="142"/>
        <v>1.3127163691214815E-2</v>
      </c>
      <c r="H313" s="122">
        <f t="shared" si="142"/>
        <v>0.10642648545289092</v>
      </c>
      <c r="I313" s="122">
        <f t="shared" si="142"/>
        <v>0</v>
      </c>
      <c r="J313" s="122">
        <f t="shared" si="142"/>
        <v>0.15897151359601638</v>
      </c>
      <c r="K313" s="122">
        <f t="shared" si="142"/>
        <v>0.62720023462888086</v>
      </c>
      <c r="L313" s="122">
        <f t="shared" si="142"/>
        <v>0.44962617548376566</v>
      </c>
      <c r="M313" s="122">
        <f t="shared" si="142"/>
        <v>1.6935573904988332</v>
      </c>
      <c r="N313" s="122">
        <f t="shared" si="142"/>
        <v>2.7936551322292407</v>
      </c>
      <c r="O313" s="122">
        <f t="shared" si="142"/>
        <v>1.6702179080758568</v>
      </c>
      <c r="P313" s="122">
        <f t="shared" si="142"/>
        <v>0.45643744137547382</v>
      </c>
      <c r="Q313" s="122">
        <f t="shared" si="142"/>
        <v>0.31242266506780469</v>
      </c>
      <c r="R313" s="122">
        <f t="shared" si="142"/>
        <v>0.48888987860894495</v>
      </c>
      <c r="S313" s="122">
        <f t="shared" si="142"/>
        <v>0.37514103035935364</v>
      </c>
      <c r="T313" s="122">
        <f t="shared" si="142"/>
        <v>0.56264031063534758</v>
      </c>
      <c r="U313" s="122">
        <f t="shared" si="142"/>
        <v>0.38039122705238415</v>
      </c>
      <c r="V313" s="122">
        <f t="shared" si="142"/>
        <v>0</v>
      </c>
      <c r="W313" s="122">
        <f t="shared" si="142"/>
        <v>0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1.1363472393824661</v>
      </c>
      <c r="G314" s="98">
        <v>1.3127163691214815E-2</v>
      </c>
      <c r="H314" s="98">
        <v>0.10642648545289092</v>
      </c>
      <c r="I314" s="98">
        <v>0</v>
      </c>
      <c r="J314" s="98">
        <v>0.15897151359601638</v>
      </c>
      <c r="K314" s="98">
        <v>0.62720023462888086</v>
      </c>
      <c r="L314" s="98">
        <v>0.44962617548376566</v>
      </c>
      <c r="M314" s="98">
        <v>1.6935573904988332</v>
      </c>
      <c r="N314" s="98">
        <v>2.7936551322292407</v>
      </c>
      <c r="O314" s="98">
        <v>1.6702179080758568</v>
      </c>
      <c r="P314" s="98">
        <v>0.45643744137547382</v>
      </c>
      <c r="Q314" s="98">
        <v>0.31242266506780469</v>
      </c>
      <c r="R314" s="98">
        <v>0.48888987860894495</v>
      </c>
      <c r="S314" s="98">
        <v>0.37514103035935364</v>
      </c>
      <c r="T314" s="98">
        <v>0.56264031063534758</v>
      </c>
      <c r="U314" s="98">
        <v>0.38039122705238415</v>
      </c>
      <c r="V314" s="98">
        <v>0</v>
      </c>
      <c r="W314" s="98">
        <v>0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7.3332876875460524</v>
      </c>
      <c r="G315" s="122">
        <v>6.339439277800564E-2</v>
      </c>
      <c r="H315" s="122">
        <v>0.43415327973212026</v>
      </c>
      <c r="I315" s="122">
        <v>0</v>
      </c>
      <c r="J315" s="122">
        <v>0.2747781840621088</v>
      </c>
      <c r="K315" s="122">
        <v>1.4165515398674691</v>
      </c>
      <c r="L315" s="122">
        <v>2.2878063072198085</v>
      </c>
      <c r="M315" s="122">
        <v>11.448515081300556</v>
      </c>
      <c r="N315" s="122">
        <v>6.2634114317430907</v>
      </c>
      <c r="O315" s="122">
        <v>6.1348569529220756</v>
      </c>
      <c r="P315" s="122">
        <v>6.0117451170567833</v>
      </c>
      <c r="Q315" s="122">
        <v>2.1648728629257095</v>
      </c>
      <c r="R315" s="122">
        <v>1.8678453100763943</v>
      </c>
      <c r="S315" s="122">
        <v>0.97202615378157031</v>
      </c>
      <c r="T315" s="122">
        <v>1.0693049464269471</v>
      </c>
      <c r="U315" s="122">
        <v>0.90567801811581616</v>
      </c>
      <c r="V315" s="122">
        <v>0</v>
      </c>
      <c r="W315" s="122">
        <v>0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0</v>
      </c>
      <c r="D316" s="98">
        <v>0</v>
      </c>
      <c r="E316" s="98">
        <v>0</v>
      </c>
      <c r="F316" s="98">
        <v>6.3626876948366862</v>
      </c>
      <c r="G316" s="98">
        <v>1.2855664037298123E-3</v>
      </c>
      <c r="H316" s="98">
        <v>0.43365930312837458</v>
      </c>
      <c r="I316" s="98">
        <v>0</v>
      </c>
      <c r="J316" s="98">
        <v>2.9921487608711123E-2</v>
      </c>
      <c r="K316" s="98">
        <v>0.1472878941267047</v>
      </c>
      <c r="L316" s="98">
        <v>0.85501446561477834</v>
      </c>
      <c r="M316" s="98">
        <v>11.411727391528524</v>
      </c>
      <c r="N316" s="98">
        <v>5.8259385737095588</v>
      </c>
      <c r="O316" s="98">
        <v>5.973070213955503</v>
      </c>
      <c r="P316" s="98">
        <v>5.976921058807938</v>
      </c>
      <c r="Q316" s="98">
        <v>2.0158766691143115</v>
      </c>
      <c r="R316" s="98">
        <v>1.4035087994384949</v>
      </c>
      <c r="S316" s="98">
        <v>0.48637824909556243</v>
      </c>
      <c r="T316" s="98">
        <v>0.13323229705143763</v>
      </c>
      <c r="U316" s="98">
        <v>0.32959183695794686</v>
      </c>
      <c r="V316" s="98">
        <v>0</v>
      </c>
      <c r="W316" s="98">
        <v>0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2.5633636591394417E-3</v>
      </c>
      <c r="G317" s="98">
        <v>0</v>
      </c>
      <c r="H317" s="98">
        <v>4.9397660374569756E-4</v>
      </c>
      <c r="I317" s="98">
        <v>0</v>
      </c>
      <c r="J317" s="98">
        <v>0</v>
      </c>
      <c r="K317" s="98">
        <v>0</v>
      </c>
      <c r="L317" s="98">
        <v>2.7869793110592415E-3</v>
      </c>
      <c r="M317" s="98">
        <v>3.6787689772032249E-2</v>
      </c>
      <c r="N317" s="98">
        <v>1.4424769047759755E-2</v>
      </c>
      <c r="O317" s="98">
        <v>3.4961654133994061E-2</v>
      </c>
      <c r="P317" s="98">
        <v>3.4824058248845567E-2</v>
      </c>
      <c r="Q317" s="98">
        <v>1.144870646233292E-2</v>
      </c>
      <c r="R317" s="98">
        <v>1.1778175498747021E-2</v>
      </c>
      <c r="S317" s="98">
        <v>8.0751174144536573E-4</v>
      </c>
      <c r="T317" s="98">
        <v>1.2231846995714713E-2</v>
      </c>
      <c r="U317" s="98">
        <v>0</v>
      </c>
      <c r="V317" s="98">
        <v>0</v>
      </c>
      <c r="W317" s="98">
        <v>0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0</v>
      </c>
      <c r="F318" s="101">
        <v>4.9530764823705188E-4</v>
      </c>
      <c r="G318" s="101">
        <v>0</v>
      </c>
      <c r="H318" s="101">
        <v>8.2780900005869693E-5</v>
      </c>
      <c r="I318" s="101">
        <v>0</v>
      </c>
      <c r="J318" s="101">
        <v>0</v>
      </c>
      <c r="K318" s="101">
        <v>0</v>
      </c>
      <c r="L318" s="101">
        <v>2.6310161262090257E-5</v>
      </c>
      <c r="M318" s="101">
        <v>7.2302299253346886E-3</v>
      </c>
      <c r="N318" s="101">
        <v>2.1752676165520718E-3</v>
      </c>
      <c r="O318" s="101">
        <v>5.2737691659927744E-3</v>
      </c>
      <c r="P318" s="101">
        <v>7.7811600910451225E-3</v>
      </c>
      <c r="Q318" s="101">
        <v>1.8487789087135854E-3</v>
      </c>
      <c r="R318" s="101">
        <v>1.8377158284790926E-3</v>
      </c>
      <c r="S318" s="101">
        <v>1.3317261866819147E-4</v>
      </c>
      <c r="T318" s="101">
        <v>1.9047317340974727E-3</v>
      </c>
      <c r="U318" s="101">
        <v>0</v>
      </c>
      <c r="V318" s="101">
        <v>0</v>
      </c>
      <c r="W318" s="101">
        <v>0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2.0680560109023901E-3</v>
      </c>
      <c r="G319" s="104">
        <v>0</v>
      </c>
      <c r="H319" s="104">
        <v>4.1119570373982791E-4</v>
      </c>
      <c r="I319" s="104">
        <v>0</v>
      </c>
      <c r="J319" s="104">
        <v>0</v>
      </c>
      <c r="K319" s="104">
        <v>0</v>
      </c>
      <c r="L319" s="104">
        <v>2.7606691497971511E-3</v>
      </c>
      <c r="M319" s="104">
        <v>2.955745984669756E-2</v>
      </c>
      <c r="N319" s="104">
        <v>1.2249501431207684E-2</v>
      </c>
      <c r="O319" s="104">
        <v>2.9687884968001288E-2</v>
      </c>
      <c r="P319" s="104">
        <v>2.7042898157800446E-2</v>
      </c>
      <c r="Q319" s="104">
        <v>9.5999275536193338E-3</v>
      </c>
      <c r="R319" s="104">
        <v>9.9404596702679284E-3</v>
      </c>
      <c r="S319" s="104">
        <v>6.7433912277717431E-4</v>
      </c>
      <c r="T319" s="104">
        <v>1.032711526161724E-2</v>
      </c>
      <c r="U319" s="104">
        <v>0</v>
      </c>
      <c r="V319" s="104">
        <v>0</v>
      </c>
      <c r="W319" s="104">
        <v>0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0.9373735590045249</v>
      </c>
      <c r="G320" s="101">
        <v>5.6696033682558961E-2</v>
      </c>
      <c r="H320" s="101">
        <v>0</v>
      </c>
      <c r="I320" s="101">
        <v>0</v>
      </c>
      <c r="J320" s="101">
        <v>0.16599822612701126</v>
      </c>
      <c r="K320" s="101">
        <v>0.91573416313921729</v>
      </c>
      <c r="L320" s="101">
        <v>0.75098581518605378</v>
      </c>
      <c r="M320" s="101">
        <v>0</v>
      </c>
      <c r="N320" s="101">
        <v>0.32834900416227664</v>
      </c>
      <c r="O320" s="101">
        <v>9.1148346050496862E-2</v>
      </c>
      <c r="P320" s="101">
        <v>0</v>
      </c>
      <c r="Q320" s="101">
        <v>0.1051051381586549</v>
      </c>
      <c r="R320" s="101">
        <v>0.26394301223052058</v>
      </c>
      <c r="S320" s="101">
        <v>0.2804210802199969</v>
      </c>
      <c r="T320" s="101">
        <v>0.61496507534118028</v>
      </c>
      <c r="U320" s="101">
        <v>0.38248204625933618</v>
      </c>
      <c r="V320" s="101">
        <v>0</v>
      </c>
      <c r="W320" s="101">
        <v>0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3.0663070045701197E-2</v>
      </c>
      <c r="G321" s="104">
        <v>5.4127926917168674E-3</v>
      </c>
      <c r="H321" s="104">
        <v>0</v>
      </c>
      <c r="I321" s="104">
        <v>0</v>
      </c>
      <c r="J321" s="104">
        <v>7.8858470326386404E-2</v>
      </c>
      <c r="K321" s="104">
        <v>0.35352948260154704</v>
      </c>
      <c r="L321" s="104">
        <v>0.67901904710791738</v>
      </c>
      <c r="M321" s="104">
        <v>0</v>
      </c>
      <c r="N321" s="104">
        <v>9.4699084823494928E-2</v>
      </c>
      <c r="O321" s="104">
        <v>3.5676738782081267E-2</v>
      </c>
      <c r="P321" s="104">
        <v>0</v>
      </c>
      <c r="Q321" s="104">
        <v>3.2442349190410454E-2</v>
      </c>
      <c r="R321" s="104">
        <v>0.18861532290863192</v>
      </c>
      <c r="S321" s="104">
        <v>0.20441931272456562</v>
      </c>
      <c r="T321" s="104">
        <v>0.30887572703861449</v>
      </c>
      <c r="U321" s="104">
        <v>0.19360413489853315</v>
      </c>
      <c r="V321" s="104">
        <v>0</v>
      </c>
      <c r="W321" s="104">
        <v>0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5.9125136250588609E-3</v>
      </c>
      <c r="G322" s="98">
        <v>8.8975192640077016E-4</v>
      </c>
      <c r="H322" s="98">
        <v>0</v>
      </c>
      <c r="I322" s="98">
        <v>0</v>
      </c>
      <c r="J322" s="98">
        <v>1.6769967914230598E-2</v>
      </c>
      <c r="K322" s="98">
        <v>6.3068913074860039E-2</v>
      </c>
      <c r="L322" s="98">
        <v>0.11189906306750115</v>
      </c>
      <c r="M322" s="98">
        <v>0</v>
      </c>
      <c r="N322" s="98">
        <v>1.4221506145516778E-2</v>
      </c>
      <c r="O322" s="98">
        <v>5.2729877707759602E-3</v>
      </c>
      <c r="P322" s="98">
        <v>0</v>
      </c>
      <c r="Q322" s="98">
        <v>5.2232846187059674E-3</v>
      </c>
      <c r="R322" s="98">
        <v>2.9238972744099645E-2</v>
      </c>
      <c r="S322" s="98">
        <v>3.3969603503171325E-2</v>
      </c>
      <c r="T322" s="98">
        <v>4.634189128906252E-2</v>
      </c>
      <c r="U322" s="98">
        <v>3.3181283439062494E-2</v>
      </c>
      <c r="V322" s="98">
        <v>0</v>
      </c>
      <c r="W322" s="98">
        <v>0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2.4750556420642337E-2</v>
      </c>
      <c r="G323" s="98">
        <v>4.5230407653160977E-3</v>
      </c>
      <c r="H323" s="98">
        <v>0</v>
      </c>
      <c r="I323" s="98">
        <v>0</v>
      </c>
      <c r="J323" s="98">
        <v>6.2088502412155799E-2</v>
      </c>
      <c r="K323" s="98">
        <v>0.29046056952668697</v>
      </c>
      <c r="L323" s="98">
        <v>0.56711998404041619</v>
      </c>
      <c r="M323" s="98">
        <v>0</v>
      </c>
      <c r="N323" s="98">
        <v>8.0477578677978154E-2</v>
      </c>
      <c r="O323" s="98">
        <v>3.0403751011305307E-2</v>
      </c>
      <c r="P323" s="98">
        <v>0</v>
      </c>
      <c r="Q323" s="98">
        <v>2.7219064571704484E-2</v>
      </c>
      <c r="R323" s="98">
        <v>0.15937635016453228</v>
      </c>
      <c r="S323" s="98">
        <v>0.1704497092213943</v>
      </c>
      <c r="T323" s="98">
        <v>0.26253383574955197</v>
      </c>
      <c r="U323" s="98">
        <v>0.16042285145947066</v>
      </c>
      <c r="V323" s="98">
        <v>0</v>
      </c>
      <c r="W323" s="98">
        <v>0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3.0536961375428202</v>
      </c>
      <c r="G324" s="122">
        <v>3.1837814500198583E-2</v>
      </c>
      <c r="H324" s="122">
        <v>0.18659284560876169</v>
      </c>
      <c r="I324" s="122">
        <v>0</v>
      </c>
      <c r="J324" s="122">
        <v>0.15807476535663748</v>
      </c>
      <c r="K324" s="122">
        <v>0.78646730068430937</v>
      </c>
      <c r="L324" s="122">
        <v>1.1782079363876599</v>
      </c>
      <c r="M324" s="122">
        <v>3.9232320465453316</v>
      </c>
      <c r="N324" s="122">
        <v>2.3552872756191561</v>
      </c>
      <c r="O324" s="122">
        <v>2.3683260242896305</v>
      </c>
      <c r="P324" s="122">
        <v>2.2286966913438748</v>
      </c>
      <c r="Q324" s="122">
        <v>0.86887126207634413</v>
      </c>
      <c r="R324" s="122">
        <v>0.74697506547409431</v>
      </c>
      <c r="S324" s="122">
        <v>0.4618508730501511</v>
      </c>
      <c r="T324" s="122">
        <v>0.4901431980660369</v>
      </c>
      <c r="U324" s="122">
        <v>0.42200461472314066</v>
      </c>
      <c r="V324" s="122">
        <v>0</v>
      </c>
      <c r="W324" s="122">
        <v>0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1.2304406105796368</v>
      </c>
      <c r="G325" s="98">
        <v>9.9099155667666666E-3</v>
      </c>
      <c r="H325" s="98">
        <v>5.1282680242690663E-2</v>
      </c>
      <c r="I325" s="98">
        <v>0</v>
      </c>
      <c r="J325" s="98">
        <v>9.1446733611897507E-2</v>
      </c>
      <c r="K325" s="98">
        <v>0.31869479767066056</v>
      </c>
      <c r="L325" s="98">
        <v>0.45303774617748382</v>
      </c>
      <c r="M325" s="98">
        <v>1.4335468809764915</v>
      </c>
      <c r="N325" s="98">
        <v>0.92121137251715901</v>
      </c>
      <c r="O325" s="98">
        <v>0.71385283176653713</v>
      </c>
      <c r="P325" s="98">
        <v>0.88026933586653211</v>
      </c>
      <c r="Q325" s="98">
        <v>0.26187103138763784</v>
      </c>
      <c r="R325" s="98">
        <v>0.28933494879062527</v>
      </c>
      <c r="S325" s="98">
        <v>0.12181348147351469</v>
      </c>
      <c r="T325" s="98">
        <v>0.15940643334257695</v>
      </c>
      <c r="U325" s="98">
        <v>0.12530552330275932</v>
      </c>
      <c r="V325" s="98">
        <v>0</v>
      </c>
      <c r="W325" s="98">
        <v>0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1.8232555269631832</v>
      </c>
      <c r="G326" s="33">
        <v>2.1927898933431916E-2</v>
      </c>
      <c r="H326" s="33">
        <v>0.13531016536607102</v>
      </c>
      <c r="I326" s="33">
        <v>0</v>
      </c>
      <c r="J326" s="33">
        <v>6.6628031744739968E-2</v>
      </c>
      <c r="K326" s="33">
        <v>0.46777250301364881</v>
      </c>
      <c r="L326" s="33">
        <v>0.72517019021017592</v>
      </c>
      <c r="M326" s="33">
        <v>2.4896851655688401</v>
      </c>
      <c r="N326" s="33">
        <v>1.4340759031019972</v>
      </c>
      <c r="O326" s="33">
        <v>1.6544731925230931</v>
      </c>
      <c r="P326" s="33">
        <v>1.3484273554773425</v>
      </c>
      <c r="Q326" s="33">
        <v>0.60700023068870634</v>
      </c>
      <c r="R326" s="33">
        <v>0.45764011668346899</v>
      </c>
      <c r="S326" s="33">
        <v>0.34003739157663643</v>
      </c>
      <c r="T326" s="33">
        <v>0.33073676472345992</v>
      </c>
      <c r="U326" s="33">
        <v>0.29669909142038137</v>
      </c>
      <c r="V326" s="33">
        <v>0</v>
      </c>
      <c r="W326" s="33">
        <v>0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>
        <f t="shared" si="143"/>
        <v>0.77426089743028537</v>
      </c>
      <c r="G328" s="119">
        <f t="shared" si="143"/>
        <v>0.76324625162410298</v>
      </c>
      <c r="H328" s="119">
        <f t="shared" si="143"/>
        <v>0.79216161797088891</v>
      </c>
      <c r="I328" s="119" t="str">
        <f t="shared" si="143"/>
        <v/>
      </c>
      <c r="J328" s="119">
        <f t="shared" si="143"/>
        <v>0.82678124796018382</v>
      </c>
      <c r="K328" s="119">
        <f t="shared" si="143"/>
        <v>0.81859835350186827</v>
      </c>
      <c r="L328" s="119">
        <f t="shared" si="143"/>
        <v>0.79650657385067547</v>
      </c>
      <c r="M328" s="119">
        <f t="shared" si="143"/>
        <v>0.79916298600243163</v>
      </c>
      <c r="N328" s="119">
        <f t="shared" si="143"/>
        <v>0.82659290664489582</v>
      </c>
      <c r="O328" s="119">
        <f t="shared" si="143"/>
        <v>0.82115632754846812</v>
      </c>
      <c r="P328" s="119">
        <f t="shared" si="143"/>
        <v>0.8132484676492131</v>
      </c>
      <c r="Q328" s="119">
        <f t="shared" si="143"/>
        <v>0.8267555802708364</v>
      </c>
      <c r="R328" s="119">
        <f t="shared" ref="R328:V328" si="144">IF(R309=0,"",R309/R290)</f>
        <v>0.84250044534279611</v>
      </c>
      <c r="S328" s="119">
        <f t="shared" si="144"/>
        <v>0.86137119058955469</v>
      </c>
      <c r="T328" s="119">
        <f t="shared" si="144"/>
        <v>0.87199332177679334</v>
      </c>
      <c r="U328" s="119">
        <f t="shared" si="144"/>
        <v>0.877693163183211</v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>
        <f t="shared" si="146"/>
        <v>0.76144672920562417</v>
      </c>
      <c r="G329" s="124">
        <f t="shared" si="146"/>
        <v>0.76384380023499132</v>
      </c>
      <c r="H329" s="124">
        <f t="shared" si="146"/>
        <v>0.7662781828119295</v>
      </c>
      <c r="I329" s="124" t="str">
        <f t="shared" si="146"/>
        <v/>
      </c>
      <c r="J329" s="124">
        <f t="shared" si="146"/>
        <v>0.77137908305264447</v>
      </c>
      <c r="K329" s="124">
        <f t="shared" si="146"/>
        <v>0.77415671247853324</v>
      </c>
      <c r="L329" s="124">
        <f t="shared" si="146"/>
        <v>0.77712745859744614</v>
      </c>
      <c r="M329" s="124">
        <f t="shared" si="146"/>
        <v>0.78121040409687792</v>
      </c>
      <c r="N329" s="124">
        <f t="shared" si="146"/>
        <v>0.78669569971302866</v>
      </c>
      <c r="O329" s="124">
        <f t="shared" si="146"/>
        <v>0.7939780965700709</v>
      </c>
      <c r="P329" s="124">
        <f t="shared" si="146"/>
        <v>0.80243178690856198</v>
      </c>
      <c r="Q329" s="124">
        <f t="shared" si="146"/>
        <v>0.81033066941876097</v>
      </c>
      <c r="R329" s="124">
        <f t="shared" ref="R329:V329" si="147">IF(R310=0,"",R310/R291)</f>
        <v>0.81642958717484504</v>
      </c>
      <c r="S329" s="124">
        <f t="shared" si="147"/>
        <v>0.82235988407085925</v>
      </c>
      <c r="T329" s="124">
        <f t="shared" si="147"/>
        <v>0.82808333626195962</v>
      </c>
      <c r="U329" s="124">
        <f t="shared" si="147"/>
        <v>0.8335707744102494</v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>
        <f t="shared" si="149"/>
        <v>0.76058742093756893</v>
      </c>
      <c r="G330" s="111">
        <f t="shared" si="149"/>
        <v>0.76300241883362119</v>
      </c>
      <c r="H330" s="111">
        <f t="shared" si="149"/>
        <v>0.76546837026646886</v>
      </c>
      <c r="I330" s="111" t="str">
        <f t="shared" si="149"/>
        <v/>
      </c>
      <c r="J330" s="111">
        <f t="shared" si="149"/>
        <v>0.77063787461414357</v>
      </c>
      <c r="K330" s="111">
        <f t="shared" si="149"/>
        <v>0.77343193860744108</v>
      </c>
      <c r="L330" s="111">
        <f t="shared" si="149"/>
        <v>0.77639053605566088</v>
      </c>
      <c r="M330" s="111">
        <f t="shared" si="149"/>
        <v>0.78048708357694385</v>
      </c>
      <c r="N330" s="111">
        <f t="shared" si="149"/>
        <v>0.78602935108562111</v>
      </c>
      <c r="O330" s="111">
        <f t="shared" si="149"/>
        <v>0.79328713631006631</v>
      </c>
      <c r="P330" s="111">
        <f t="shared" si="149"/>
        <v>0.80174712929124492</v>
      </c>
      <c r="Q330" s="111">
        <f t="shared" si="149"/>
        <v>0.809728938562011</v>
      </c>
      <c r="R330" s="111">
        <f t="shared" ref="R330:V330" si="150">IF(R311=0,"",R311/R292)</f>
        <v>0.81584513260639113</v>
      </c>
      <c r="S330" s="111">
        <f t="shared" si="150"/>
        <v>0.82179516697778332</v>
      </c>
      <c r="T330" s="111">
        <f t="shared" si="150"/>
        <v>0.82753928609774774</v>
      </c>
      <c r="U330" s="111">
        <f t="shared" si="150"/>
        <v>0.83303773438786233</v>
      </c>
      <c r="V330" s="111" t="str">
        <f t="shared" si="150"/>
        <v/>
      </c>
      <c r="W330" s="111" t="str">
        <f t="shared" ref="W330" si="151">IF(W311=0,"",W311/W292)</f>
        <v/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 t="str">
        <f t="shared" si="152"/>
        <v/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 t="str">
        <f t="shared" si="153"/>
        <v/>
      </c>
      <c r="W331" s="111" t="str">
        <f t="shared" ref="W331" si="154">IF(W312=0,"",W312/W293)</f>
        <v/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>
        <f t="shared" si="155"/>
        <v>2.5331946598946562</v>
      </c>
      <c r="G332" s="124">
        <f t="shared" si="155"/>
        <v>2.6111801381342632</v>
      </c>
      <c r="H332" s="124">
        <f t="shared" si="155"/>
        <v>2.6898157649043779</v>
      </c>
      <c r="I332" s="124" t="str">
        <f t="shared" si="155"/>
        <v/>
      </c>
      <c r="J332" s="124">
        <f t="shared" si="155"/>
        <v>2.8501547656521535</v>
      </c>
      <c r="K332" s="124">
        <f t="shared" si="155"/>
        <v>2.9330530699776549</v>
      </c>
      <c r="L332" s="124">
        <f t="shared" si="155"/>
        <v>3.018087456963455</v>
      </c>
      <c r="M332" s="124">
        <f t="shared" si="155"/>
        <v>3.1196530195284069</v>
      </c>
      <c r="N332" s="124">
        <f t="shared" si="155"/>
        <v>3.2424606963943838</v>
      </c>
      <c r="O332" s="124">
        <f t="shared" si="155"/>
        <v>3.3891149197225214</v>
      </c>
      <c r="P332" s="124">
        <f t="shared" si="155"/>
        <v>3.5481582670030907</v>
      </c>
      <c r="Q332" s="124">
        <f t="shared" si="155"/>
        <v>3.6848375091445051</v>
      </c>
      <c r="R332" s="124">
        <f t="shared" ref="R332:V332" si="156">IF(R313=0,"",R313/R294)</f>
        <v>3.7705843547238675</v>
      </c>
      <c r="S332" s="124">
        <f t="shared" si="156"/>
        <v>3.8388346336861203</v>
      </c>
      <c r="T332" s="124">
        <f t="shared" si="156"/>
        <v>3.8958603398526326</v>
      </c>
      <c r="U332" s="124">
        <f t="shared" si="156"/>
        <v>3.9477749294146567</v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>
        <f t="shared" si="158"/>
        <v>2.5331946598946562</v>
      </c>
      <c r="G333" s="111">
        <f t="shared" si="158"/>
        <v>2.6111801381342632</v>
      </c>
      <c r="H333" s="111">
        <f t="shared" si="158"/>
        <v>2.6898157649043779</v>
      </c>
      <c r="I333" s="111" t="str">
        <f t="shared" si="158"/>
        <v/>
      </c>
      <c r="J333" s="111">
        <f t="shared" si="158"/>
        <v>2.8501547656521535</v>
      </c>
      <c r="K333" s="111">
        <f t="shared" si="158"/>
        <v>2.9330530699776549</v>
      </c>
      <c r="L333" s="111">
        <f t="shared" si="158"/>
        <v>3.018087456963455</v>
      </c>
      <c r="M333" s="111">
        <f t="shared" si="158"/>
        <v>3.1196530195284069</v>
      </c>
      <c r="N333" s="111">
        <f t="shared" si="158"/>
        <v>3.2424606963943838</v>
      </c>
      <c r="O333" s="111">
        <f t="shared" si="158"/>
        <v>3.3891149197225214</v>
      </c>
      <c r="P333" s="111">
        <f t="shared" si="158"/>
        <v>3.5481582670030907</v>
      </c>
      <c r="Q333" s="111">
        <f t="shared" si="158"/>
        <v>3.6848375091445051</v>
      </c>
      <c r="R333" s="111">
        <f t="shared" ref="R333:V333" si="159">IF(R314=0,"",R314/R295)</f>
        <v>3.7705843547238675</v>
      </c>
      <c r="S333" s="111">
        <f t="shared" si="159"/>
        <v>3.8388346336861203</v>
      </c>
      <c r="T333" s="111">
        <f t="shared" si="159"/>
        <v>3.8958603398526326</v>
      </c>
      <c r="U333" s="111">
        <f t="shared" si="159"/>
        <v>3.9477749294146567</v>
      </c>
      <c r="V333" s="111" t="str">
        <f t="shared" si="159"/>
        <v/>
      </c>
      <c r="W333" s="111" t="str">
        <f t="shared" ref="W333" si="160">IF(W314=0,"",W314/W295)</f>
        <v/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>
        <f t="shared" si="161"/>
        <v>0.78728270099662956</v>
      </c>
      <c r="G334" s="124">
        <f t="shared" si="161"/>
        <v>0.67785882060158398</v>
      </c>
      <c r="H334" s="124">
        <f t="shared" si="161"/>
        <v>0.81566192422925621</v>
      </c>
      <c r="I334" s="124" t="str">
        <f t="shared" si="161"/>
        <v/>
      </c>
      <c r="J334" s="124">
        <f t="shared" si="161"/>
        <v>0.73499916048293634</v>
      </c>
      <c r="K334" s="124">
        <f t="shared" si="161"/>
        <v>0.73057331068731668</v>
      </c>
      <c r="L334" s="124">
        <f t="shared" si="161"/>
        <v>0.79036124140422925</v>
      </c>
      <c r="M334" s="124">
        <f t="shared" si="161"/>
        <v>0.83188198587302276</v>
      </c>
      <c r="N334" s="124">
        <f t="shared" si="161"/>
        <v>0.82890173868323413</v>
      </c>
      <c r="O334" s="124">
        <f t="shared" si="161"/>
        <v>0.84346382545545895</v>
      </c>
      <c r="P334" s="124">
        <f t="shared" si="161"/>
        <v>0.85473099194404534</v>
      </c>
      <c r="Q334" s="124">
        <f t="shared" si="161"/>
        <v>0.85586623734726541</v>
      </c>
      <c r="R334" s="124">
        <f t="shared" ref="R334:V334" si="162">IF(R315=0,"",R315/R296)</f>
        <v>0.85321983782436539</v>
      </c>
      <c r="S334" s="124">
        <f t="shared" si="162"/>
        <v>0.84280882337774654</v>
      </c>
      <c r="T334" s="124">
        <f t="shared" si="162"/>
        <v>0.81496983191412564</v>
      </c>
      <c r="U334" s="124">
        <f t="shared" si="162"/>
        <v>0.8368993752409386</v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>
        <f t="shared" si="164"/>
        <v>0.81031931147160807</v>
      </c>
      <c r="G335" s="111">
        <f t="shared" si="164"/>
        <v>0.81289221680564872</v>
      </c>
      <c r="H335" s="111">
        <f t="shared" si="164"/>
        <v>0.81551940733257633</v>
      </c>
      <c r="I335" s="111" t="str">
        <f t="shared" si="164"/>
        <v/>
      </c>
      <c r="J335" s="111">
        <f t="shared" si="164"/>
        <v>0.82102692571684521</v>
      </c>
      <c r="K335" s="111">
        <f t="shared" si="164"/>
        <v>0.82400368282448377</v>
      </c>
      <c r="L335" s="111">
        <f t="shared" si="164"/>
        <v>0.82715573159779621</v>
      </c>
      <c r="M335" s="111">
        <f t="shared" si="164"/>
        <v>0.83152013662932411</v>
      </c>
      <c r="N335" s="111">
        <f t="shared" si="164"/>
        <v>0.83742479172615281</v>
      </c>
      <c r="O335" s="111">
        <f t="shared" si="164"/>
        <v>0.84515713565399675</v>
      </c>
      <c r="P335" s="111">
        <f t="shared" si="164"/>
        <v>0.85417029508689002</v>
      </c>
      <c r="Q335" s="111">
        <f t="shared" si="164"/>
        <v>0.86267400421293905</v>
      </c>
      <c r="R335" s="111">
        <f t="shared" ref="R335:V335" si="165">IF(R316=0,"",R316/R297)</f>
        <v>0.86919011269756197</v>
      </c>
      <c r="S335" s="111">
        <f t="shared" si="165"/>
        <v>0.87552919696629172</v>
      </c>
      <c r="T335" s="111">
        <f t="shared" si="165"/>
        <v>0.88164890197608892</v>
      </c>
      <c r="U335" s="111">
        <f t="shared" si="165"/>
        <v>0.88750687268393424</v>
      </c>
      <c r="V335" s="111" t="str">
        <f t="shared" si="165"/>
        <v/>
      </c>
      <c r="W335" s="111" t="str">
        <f t="shared" ref="W335" si="166">IF(W316=0,"",W316/W297)</f>
        <v/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>
        <f t="shared" si="167"/>
        <v>0.95672673639807015</v>
      </c>
      <c r="G336" s="111" t="str">
        <f t="shared" si="167"/>
        <v/>
      </c>
      <c r="H336" s="111">
        <f t="shared" si="167"/>
        <v>0.96347577998451628</v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>
        <f t="shared" si="167"/>
        <v>0.99803120008135793</v>
      </c>
      <c r="M336" s="111">
        <f t="shared" si="167"/>
        <v>0.96170291182815315</v>
      </c>
      <c r="N336" s="111">
        <f t="shared" si="167"/>
        <v>0.97155666816615005</v>
      </c>
      <c r="O336" s="111">
        <f t="shared" si="167"/>
        <v>0.97310674551262288</v>
      </c>
      <c r="P336" s="111">
        <f t="shared" si="167"/>
        <v>0.96325422385689252</v>
      </c>
      <c r="Q336" s="111">
        <f t="shared" si="167"/>
        <v>0.97493823203894725</v>
      </c>
      <c r="R336" s="111">
        <f t="shared" ref="R336:V336" si="168">IF(R317=0,"",R317/R298)</f>
        <v>0.97705721553361791</v>
      </c>
      <c r="S336" s="111">
        <f t="shared" si="168"/>
        <v>0.97709142095288692</v>
      </c>
      <c r="T336" s="111">
        <f t="shared" si="168"/>
        <v>0.97952453762022418</v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>
        <f t="shared" si="170"/>
        <v>0.81031931147160807</v>
      </c>
      <c r="G337" s="112" t="str">
        <f t="shared" si="170"/>
        <v/>
      </c>
      <c r="H337" s="112">
        <f t="shared" si="170"/>
        <v>0.81551940733257633</v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>
        <f t="shared" si="170"/>
        <v>0.82715573159779621</v>
      </c>
      <c r="M337" s="112">
        <f t="shared" si="170"/>
        <v>0.83152013662932411</v>
      </c>
      <c r="N337" s="112">
        <f t="shared" si="170"/>
        <v>0.83742479172615281</v>
      </c>
      <c r="O337" s="112">
        <f t="shared" si="170"/>
        <v>0.84515713565399686</v>
      </c>
      <c r="P337" s="112">
        <f t="shared" si="170"/>
        <v>0.85417029508689002</v>
      </c>
      <c r="Q337" s="112">
        <f t="shared" si="170"/>
        <v>0.86267400421293905</v>
      </c>
      <c r="R337" s="112">
        <f t="shared" ref="R337:V337" si="171">IF(R318=0,"",R318/R299)</f>
        <v>0.86919011269756197</v>
      </c>
      <c r="S337" s="112">
        <f t="shared" si="171"/>
        <v>0.87552919696629172</v>
      </c>
      <c r="T337" s="112">
        <f t="shared" si="171"/>
        <v>0.88164890197608892</v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>
        <f t="shared" si="173"/>
        <v>1</v>
      </c>
      <c r="G338" s="113" t="str">
        <f t="shared" si="173"/>
        <v/>
      </c>
      <c r="H338" s="113">
        <f t="shared" si="173"/>
        <v>1</v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>
        <f t="shared" si="176"/>
        <v>0.65726108527037075</v>
      </c>
      <c r="G339" s="112">
        <f t="shared" si="176"/>
        <v>0.65874801891445212</v>
      </c>
      <c r="H339" s="112" t="str">
        <f t="shared" si="176"/>
        <v/>
      </c>
      <c r="I339" s="112" t="str">
        <f t="shared" si="176"/>
        <v/>
      </c>
      <c r="J339" s="112">
        <f t="shared" si="176"/>
        <v>0.66384923672792207</v>
      </c>
      <c r="K339" s="112">
        <f t="shared" si="176"/>
        <v>0.66596498022580497</v>
      </c>
      <c r="L339" s="112">
        <f t="shared" si="176"/>
        <v>0.66836359470756401</v>
      </c>
      <c r="M339" s="112" t="str">
        <f t="shared" si="176"/>
        <v/>
      </c>
      <c r="N339" s="112">
        <f t="shared" si="176"/>
        <v>0.67972579167377889</v>
      </c>
      <c r="O339" s="112">
        <f t="shared" si="176"/>
        <v>0.69035613081092639</v>
      </c>
      <c r="P339" s="112" t="str">
        <f t="shared" si="176"/>
        <v/>
      </c>
      <c r="Q339" s="112">
        <f t="shared" si="176"/>
        <v>0.7177541244075587</v>
      </c>
      <c r="R339" s="112">
        <f t="shared" ref="R339:V339" si="177">IF(R320=0,"",R320/R301)</f>
        <v>0.72748134481796978</v>
      </c>
      <c r="S339" s="112">
        <f t="shared" si="177"/>
        <v>0.73711266960718103</v>
      </c>
      <c r="T339" s="112">
        <f t="shared" si="177"/>
        <v>0.74644614778523655</v>
      </c>
      <c r="U339" s="112">
        <f t="shared" si="177"/>
        <v>0.75521375293788484</v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>
        <f t="shared" si="179"/>
        <v>0.90863660185239548</v>
      </c>
      <c r="G340" s="113">
        <f t="shared" si="179"/>
        <v>0.92152846355920892</v>
      </c>
      <c r="H340" s="113" t="str">
        <f t="shared" si="179"/>
        <v/>
      </c>
      <c r="I340" s="113" t="str">
        <f t="shared" si="179"/>
        <v/>
      </c>
      <c r="J340" s="113">
        <f t="shared" si="179"/>
        <v>0.90278508514280442</v>
      </c>
      <c r="K340" s="113">
        <f t="shared" si="179"/>
        <v>0.91786832162918452</v>
      </c>
      <c r="L340" s="113">
        <f t="shared" si="179"/>
        <v>0.92441093385978301</v>
      </c>
      <c r="M340" s="113" t="str">
        <f t="shared" si="179"/>
        <v/>
      </c>
      <c r="N340" s="113">
        <f t="shared" si="179"/>
        <v>0.93391606795550386</v>
      </c>
      <c r="O340" s="113">
        <f t="shared" si="179"/>
        <v>0.93782944031486215</v>
      </c>
      <c r="P340" s="113" t="str">
        <f t="shared" si="179"/>
        <v/>
      </c>
      <c r="Q340" s="113">
        <f t="shared" si="179"/>
        <v>0.94045809138654091</v>
      </c>
      <c r="R340" s="113">
        <f t="shared" ref="R340:V340" si="180">IF(R321=0,"",R321/R302)</f>
        <v>0.94511613437523112</v>
      </c>
      <c r="S340" s="113">
        <f t="shared" si="180"/>
        <v>0.94405009244786631</v>
      </c>
      <c r="T340" s="113">
        <f t="shared" si="180"/>
        <v>0.95150756939555847</v>
      </c>
      <c r="U340" s="113">
        <f t="shared" si="180"/>
        <v>0.94737207410723678</v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>
        <f t="shared" si="182"/>
        <v>0.65726108527037075</v>
      </c>
      <c r="G341" s="111">
        <f t="shared" si="182"/>
        <v>0.65874801891445212</v>
      </c>
      <c r="H341" s="111" t="str">
        <f t="shared" si="182"/>
        <v/>
      </c>
      <c r="I341" s="111" t="str">
        <f t="shared" si="182"/>
        <v/>
      </c>
      <c r="J341" s="111">
        <f t="shared" si="182"/>
        <v>0.66384923672792218</v>
      </c>
      <c r="K341" s="111">
        <f t="shared" si="182"/>
        <v>0.66596498022580486</v>
      </c>
      <c r="L341" s="111">
        <f t="shared" si="182"/>
        <v>0.66836359470756401</v>
      </c>
      <c r="M341" s="111" t="str">
        <f t="shared" si="182"/>
        <v/>
      </c>
      <c r="N341" s="111">
        <f t="shared" si="182"/>
        <v>0.67972579167377889</v>
      </c>
      <c r="O341" s="111">
        <f t="shared" si="182"/>
        <v>0.69035613081092639</v>
      </c>
      <c r="P341" s="111" t="str">
        <f t="shared" si="182"/>
        <v/>
      </c>
      <c r="Q341" s="111">
        <f t="shared" si="182"/>
        <v>0.7177541244075587</v>
      </c>
      <c r="R341" s="111">
        <f t="shared" ref="R341:V341" si="183">IF(R322=0,"",R322/R303)</f>
        <v>0.72748134481796978</v>
      </c>
      <c r="S341" s="111">
        <f t="shared" si="183"/>
        <v>0.73711266960718103</v>
      </c>
      <c r="T341" s="111">
        <f t="shared" si="183"/>
        <v>0.74644614778523666</v>
      </c>
      <c r="U341" s="111">
        <f t="shared" si="183"/>
        <v>0.75521375293788484</v>
      </c>
      <c r="V341" s="111" t="str">
        <f t="shared" si="183"/>
        <v/>
      </c>
      <c r="W341" s="111" t="str">
        <f t="shared" ref="W341" si="184">IF(W322=0,"",W322/W303)</f>
        <v/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>
        <f t="shared" si="185"/>
        <v>1</v>
      </c>
      <c r="G342" s="111">
        <f t="shared" si="185"/>
        <v>1</v>
      </c>
      <c r="H342" s="111" t="str">
        <f t="shared" si="185"/>
        <v/>
      </c>
      <c r="I342" s="111" t="str">
        <f t="shared" si="185"/>
        <v/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 t="str">
        <f t="shared" si="185"/>
        <v/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 t="str">
        <f t="shared" si="186"/>
        <v/>
      </c>
      <c r="W342" s="111" t="str">
        <f t="shared" ref="W342" si="187">IF(W323=0,"",W323/W304)</f>
        <v/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>
        <f t="shared" si="188"/>
        <v>0.70927817117547154</v>
      </c>
      <c r="G343" s="124">
        <f t="shared" si="188"/>
        <v>0.72529189693632445</v>
      </c>
      <c r="H343" s="124">
        <f t="shared" si="188"/>
        <v>0.73251869198957242</v>
      </c>
      <c r="I343" s="124" t="str">
        <f t="shared" si="188"/>
        <v/>
      </c>
      <c r="J343" s="124">
        <f t="shared" si="188"/>
        <v>0.68441785338437133</v>
      </c>
      <c r="K343" s="124">
        <f t="shared" si="188"/>
        <v>0.71311250794394754</v>
      </c>
      <c r="L343" s="124">
        <f t="shared" si="188"/>
        <v>0.71763698042224566</v>
      </c>
      <c r="M343" s="124">
        <f t="shared" si="188"/>
        <v>0.72231622473929658</v>
      </c>
      <c r="N343" s="124">
        <f t="shared" si="188"/>
        <v>0.71949002342536894</v>
      </c>
      <c r="O343" s="124">
        <f t="shared" si="188"/>
        <v>0.73850694128541849</v>
      </c>
      <c r="P343" s="124">
        <f t="shared" si="188"/>
        <v>0.72397556505958693</v>
      </c>
      <c r="Q343" s="124">
        <f t="shared" si="188"/>
        <v>0.74658275354894243</v>
      </c>
      <c r="R343" s="124">
        <f t="shared" ref="R343:V343" si="189">IF(R324=0,"",R324/R305)</f>
        <v>0.73457201578142617</v>
      </c>
      <c r="S343" s="124">
        <f t="shared" si="189"/>
        <v>0.76967579602236291</v>
      </c>
      <c r="T343" s="124">
        <f t="shared" si="189"/>
        <v>0.76336723796562034</v>
      </c>
      <c r="U343" s="124">
        <f t="shared" si="189"/>
        <v>0.77844134326618197</v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>
        <f t="shared" si="191"/>
        <v>0.62450608025815169</v>
      </c>
      <c r="G344" s="111">
        <f t="shared" si="191"/>
        <v>0.62466328982935593</v>
      </c>
      <c r="H344" s="111">
        <f t="shared" si="191"/>
        <v>0.62481861579333753</v>
      </c>
      <c r="I344" s="111" t="str">
        <f t="shared" si="191"/>
        <v/>
      </c>
      <c r="J344" s="111">
        <f t="shared" si="191"/>
        <v>0.62512048427081379</v>
      </c>
      <c r="K344" s="111">
        <f t="shared" si="191"/>
        <v>0.6252636808473655</v>
      </c>
      <c r="L344" s="111">
        <f t="shared" si="191"/>
        <v>0.6254007950904118</v>
      </c>
      <c r="M344" s="111">
        <f t="shared" si="191"/>
        <v>0.62547458070673267</v>
      </c>
      <c r="N344" s="111">
        <f t="shared" si="191"/>
        <v>0.62547458070673267</v>
      </c>
      <c r="O344" s="111">
        <f t="shared" si="191"/>
        <v>0.62547458070673267</v>
      </c>
      <c r="P344" s="111">
        <f t="shared" si="191"/>
        <v>0.62547458070673267</v>
      </c>
      <c r="Q344" s="111">
        <f t="shared" si="191"/>
        <v>0.62547458070673267</v>
      </c>
      <c r="R344" s="111">
        <f t="shared" ref="R344:V344" si="192">IF(R325=0,"",R325/R306)</f>
        <v>0.62594073598265787</v>
      </c>
      <c r="S344" s="111">
        <f t="shared" si="192"/>
        <v>0.62670300547759417</v>
      </c>
      <c r="T344" s="111">
        <f t="shared" si="192"/>
        <v>0.62759231988835262</v>
      </c>
      <c r="U344" s="111">
        <f t="shared" si="192"/>
        <v>0.62851339552806684</v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>
        <f t="shared" si="194"/>
        <v>0.78080553610002923</v>
      </c>
      <c r="G345" s="45">
        <f t="shared" si="194"/>
        <v>0.78224129660998232</v>
      </c>
      <c r="H345" s="45">
        <f t="shared" si="194"/>
        <v>0.78371775665892351</v>
      </c>
      <c r="I345" s="45" t="str">
        <f t="shared" si="194"/>
        <v/>
      </c>
      <c r="J345" s="45">
        <f t="shared" si="194"/>
        <v>0.78686046281264388</v>
      </c>
      <c r="K345" s="45">
        <f t="shared" si="194"/>
        <v>0.78859900535450556</v>
      </c>
      <c r="L345" s="45">
        <f t="shared" si="194"/>
        <v>0.79046897028987684</v>
      </c>
      <c r="M345" s="45">
        <f t="shared" si="194"/>
        <v>0.79301311792822071</v>
      </c>
      <c r="N345" s="45">
        <f t="shared" si="194"/>
        <v>0.79638534996093391</v>
      </c>
      <c r="O345" s="45">
        <f t="shared" si="194"/>
        <v>0.80095987514549383</v>
      </c>
      <c r="P345" s="45">
        <f t="shared" si="194"/>
        <v>0.80693323129877126</v>
      </c>
      <c r="Q345" s="45">
        <f t="shared" si="194"/>
        <v>0.81463209153271199</v>
      </c>
      <c r="R345" s="45">
        <f t="shared" ref="R345:V345" si="195">IF(R326=0,"",R326/R307)</f>
        <v>0.82510520375670993</v>
      </c>
      <c r="S345" s="45">
        <f t="shared" si="195"/>
        <v>0.83817662738001031</v>
      </c>
      <c r="T345" s="45">
        <f t="shared" si="195"/>
        <v>0.85223052773576502</v>
      </c>
      <c r="U345" s="45">
        <f t="shared" si="195"/>
        <v>0.86565107015716558</v>
      </c>
      <c r="V345" s="45" t="str">
        <f t="shared" si="195"/>
        <v/>
      </c>
      <c r="W345" s="45" t="str">
        <f t="shared" ref="W345" si="196">IF(W326=0,"",W326/W307)</f>
        <v/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5.2051776963977492</v>
      </c>
      <c r="G347" s="117">
        <f t="shared" si="197"/>
        <v>4.1911725873083241E-2</v>
      </c>
      <c r="H347" s="117">
        <f t="shared" si="197"/>
        <v>0.21683447332451591</v>
      </c>
      <c r="I347" s="117">
        <f t="shared" si="197"/>
        <v>0</v>
      </c>
      <c r="J347" s="117">
        <f t="shared" si="197"/>
        <v>0.38647022672190839</v>
      </c>
      <c r="K347" s="117">
        <f t="shared" si="197"/>
        <v>1.3465526718855698</v>
      </c>
      <c r="L347" s="117">
        <f t="shared" si="197"/>
        <v>1.9137602675274497</v>
      </c>
      <c r="M347" s="117">
        <f t="shared" si="197"/>
        <v>6.054995298136026</v>
      </c>
      <c r="N347" s="117">
        <f t="shared" si="197"/>
        <v>3.8909997316455427</v>
      </c>
      <c r="O347" s="117">
        <f t="shared" si="197"/>
        <v>3.0151616227319966</v>
      </c>
      <c r="P347" s="117">
        <f t="shared" si="197"/>
        <v>3.718069328946195</v>
      </c>
      <c r="Q347" s="117">
        <f t="shared" si="197"/>
        <v>1.1060872056657778</v>
      </c>
      <c r="R347" s="117">
        <f t="shared" ref="R347:V347" si="198">R348+R351+R353+R362</f>
        <v>1.2211787932757681</v>
      </c>
      <c r="S347" s="117">
        <f t="shared" si="198"/>
        <v>0.51350556314305884</v>
      </c>
      <c r="T347" s="117">
        <f t="shared" si="198"/>
        <v>0.67102669716356456</v>
      </c>
      <c r="U347" s="117">
        <f t="shared" si="198"/>
        <v>0.52670476945705202</v>
      </c>
      <c r="V347" s="117">
        <f t="shared" si="198"/>
        <v>0</v>
      </c>
      <c r="W347" s="117">
        <f t="shared" ref="W347" si="199">W348+W351+W353+W362</f>
        <v>0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5.2051776963977492</v>
      </c>
      <c r="G362" s="122">
        <v>4.1911725873083241E-2</v>
      </c>
      <c r="H362" s="122">
        <v>0.21683447332451591</v>
      </c>
      <c r="I362" s="122">
        <v>0</v>
      </c>
      <c r="J362" s="122">
        <v>0.38647022672190839</v>
      </c>
      <c r="K362" s="122">
        <v>1.3465526718855698</v>
      </c>
      <c r="L362" s="122">
        <v>1.9137602675274497</v>
      </c>
      <c r="M362" s="122">
        <v>6.054995298136026</v>
      </c>
      <c r="N362" s="122">
        <v>3.8909997316455427</v>
      </c>
      <c r="O362" s="122">
        <v>3.0151616227319966</v>
      </c>
      <c r="P362" s="122">
        <v>3.718069328946195</v>
      </c>
      <c r="Q362" s="122">
        <v>1.1060872056657778</v>
      </c>
      <c r="R362" s="122">
        <v>1.2211787932757681</v>
      </c>
      <c r="S362" s="122">
        <v>0.51350556314305884</v>
      </c>
      <c r="T362" s="122">
        <v>0.67102669716356456</v>
      </c>
      <c r="U362" s="122">
        <v>0.52670476945705202</v>
      </c>
      <c r="V362" s="122">
        <v>0</v>
      </c>
      <c r="W362" s="122">
        <v>0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5.2051776963977492</v>
      </c>
      <c r="G363" s="98">
        <v>4.1911725873083241E-2</v>
      </c>
      <c r="H363" s="98">
        <v>0.21683447332451591</v>
      </c>
      <c r="I363" s="98">
        <v>0</v>
      </c>
      <c r="J363" s="98">
        <v>0.38647022672190839</v>
      </c>
      <c r="K363" s="98">
        <v>1.3465526718855698</v>
      </c>
      <c r="L363" s="98">
        <v>1.9137602675274497</v>
      </c>
      <c r="M363" s="98">
        <v>6.054995298136026</v>
      </c>
      <c r="N363" s="98">
        <v>3.8909997316455427</v>
      </c>
      <c r="O363" s="98">
        <v>3.0151616227319966</v>
      </c>
      <c r="P363" s="98">
        <v>3.718069328946195</v>
      </c>
      <c r="Q363" s="98">
        <v>1.1060872056657778</v>
      </c>
      <c r="R363" s="98">
        <v>1.2211787932757681</v>
      </c>
      <c r="S363" s="98">
        <v>0.51350556314305884</v>
      </c>
      <c r="T363" s="98">
        <v>0.67102669716356456</v>
      </c>
      <c r="U363" s="98">
        <v>0.52670476945705202</v>
      </c>
      <c r="V363" s="98">
        <v>0</v>
      </c>
      <c r="W363" s="98">
        <v>0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14289.241831256984</v>
      </c>
      <c r="G366" s="117">
        <f t="shared" si="204"/>
        <v>13820.299417356853</v>
      </c>
      <c r="H366" s="117">
        <f t="shared" si="204"/>
        <v>11986.221012923934</v>
      </c>
      <c r="I366" s="117">
        <f t="shared" si="204"/>
        <v>0</v>
      </c>
      <c r="J366" s="117">
        <f t="shared" si="204"/>
        <v>4973.5818960489923</v>
      </c>
      <c r="K366" s="117">
        <f t="shared" si="204"/>
        <v>4606.4841525307511</v>
      </c>
      <c r="L366" s="117">
        <f t="shared" si="204"/>
        <v>5945.3823365752232</v>
      </c>
      <c r="M366" s="117">
        <f t="shared" si="204"/>
        <v>11609.500611339732</v>
      </c>
      <c r="N366" s="117">
        <f t="shared" si="204"/>
        <v>10243.118498504333</v>
      </c>
      <c r="O366" s="117">
        <f t="shared" si="204"/>
        <v>10728.3367733796</v>
      </c>
      <c r="P366" s="117">
        <f t="shared" si="204"/>
        <v>8491.6246348486675</v>
      </c>
      <c r="Q366" s="117">
        <f t="shared" si="204"/>
        <v>8784.8031666551251</v>
      </c>
      <c r="R366" s="117">
        <f t="shared" ref="R366:V366" si="205">R367+R370+R372+R381</f>
        <v>8639.9901137538673</v>
      </c>
      <c r="S366" s="117">
        <f t="shared" si="205"/>
        <v>8079.1102049960118</v>
      </c>
      <c r="T366" s="117">
        <f t="shared" si="205"/>
        <v>9091.0101398678507</v>
      </c>
      <c r="U366" s="117">
        <f t="shared" si="205"/>
        <v>7435.9888872545826</v>
      </c>
      <c r="V366" s="117">
        <f t="shared" si="205"/>
        <v>0</v>
      </c>
      <c r="W366" s="117">
        <f t="shared" ref="W366" si="206">W367+W370+W372+W381</f>
        <v>0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11112.19189047592</v>
      </c>
      <c r="G367" s="122">
        <f t="shared" si="207"/>
        <v>11186.53202654989</v>
      </c>
      <c r="H367" s="122">
        <f t="shared" si="207"/>
        <v>9252.1610568034812</v>
      </c>
      <c r="I367" s="122">
        <f t="shared" si="207"/>
        <v>0</v>
      </c>
      <c r="J367" s="122">
        <f t="shared" si="207"/>
        <v>2760.8433909637542</v>
      </c>
      <c r="K367" s="122">
        <f t="shared" si="207"/>
        <v>2455.278972463967</v>
      </c>
      <c r="L367" s="122">
        <f t="shared" si="207"/>
        <v>3978.6882930842839</v>
      </c>
      <c r="M367" s="122">
        <f t="shared" si="207"/>
        <v>9111.8329162581686</v>
      </c>
      <c r="N367" s="122">
        <f t="shared" si="207"/>
        <v>8085.8053081921316</v>
      </c>
      <c r="O367" s="122">
        <f t="shared" si="207"/>
        <v>8538.3415338600043</v>
      </c>
      <c r="P367" s="122">
        <f t="shared" si="207"/>
        <v>6530.1374106953599</v>
      </c>
      <c r="Q367" s="122">
        <f t="shared" si="207"/>
        <v>6870.1021525240267</v>
      </c>
      <c r="R367" s="122">
        <f t="shared" ref="R367:V367" si="208">SUM(R368:R369)</f>
        <v>6664.4145438373571</v>
      </c>
      <c r="S367" s="122">
        <f t="shared" si="208"/>
        <v>6044.4931996483801</v>
      </c>
      <c r="T367" s="122">
        <f t="shared" si="208"/>
        <v>6911.081431197973</v>
      </c>
      <c r="U367" s="122">
        <f t="shared" si="208"/>
        <v>5374.0415371767549</v>
      </c>
      <c r="V367" s="122">
        <f t="shared" si="208"/>
        <v>0</v>
      </c>
      <c r="W367" s="122">
        <f t="shared" ref="W367" si="209">SUM(W368:W369)</f>
        <v>0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0</v>
      </c>
      <c r="D368" s="98">
        <v>0</v>
      </c>
      <c r="E368" s="98">
        <v>0</v>
      </c>
      <c r="F368" s="98">
        <v>11072.307610355398</v>
      </c>
      <c r="G368" s="98">
        <v>11146.817950369665</v>
      </c>
      <c r="H368" s="98">
        <v>9220.2143376981094</v>
      </c>
      <c r="I368" s="98">
        <v>0</v>
      </c>
      <c r="J368" s="98">
        <v>2751.9214278657955</v>
      </c>
      <c r="K368" s="98">
        <v>2447.4247231291474</v>
      </c>
      <c r="L368" s="98">
        <v>3965.5762134871479</v>
      </c>
      <c r="M368" s="98">
        <v>9081.8083699584076</v>
      </c>
      <c r="N368" s="98">
        <v>8060.6244467238139</v>
      </c>
      <c r="O368" s="98">
        <v>8509.8011973713492</v>
      </c>
      <c r="P368" s="98">
        <v>6507.5858667788634</v>
      </c>
      <c r="Q368" s="98">
        <v>6848.3755041154054</v>
      </c>
      <c r="R368" s="98">
        <v>6643.2636094018771</v>
      </c>
      <c r="S368" s="98">
        <v>6025.338676334205</v>
      </c>
      <c r="T368" s="98">
        <v>6889.2795094591111</v>
      </c>
      <c r="U368" s="98">
        <v>5356.8844914767378</v>
      </c>
      <c r="V368" s="98">
        <v>0</v>
      </c>
      <c r="W368" s="98">
        <v>0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39.88428012052232</v>
      </c>
      <c r="G369" s="98">
        <v>39.7140761802249</v>
      </c>
      <c r="H369" s="98">
        <v>31.946719105371599</v>
      </c>
      <c r="I369" s="98">
        <v>0</v>
      </c>
      <c r="J369" s="98">
        <v>8.9219630979585283</v>
      </c>
      <c r="K369" s="98">
        <v>7.8542493348195235</v>
      </c>
      <c r="L369" s="98">
        <v>13.112079597135979</v>
      </c>
      <c r="M369" s="98">
        <v>30.024546299761489</v>
      </c>
      <c r="N369" s="98">
        <v>25.180861468317509</v>
      </c>
      <c r="O369" s="98">
        <v>28.540336488655033</v>
      </c>
      <c r="P369" s="98">
        <v>22.55154391649636</v>
      </c>
      <c r="Q369" s="98">
        <v>21.726648408621251</v>
      </c>
      <c r="R369" s="98">
        <v>21.150934435480007</v>
      </c>
      <c r="S369" s="98">
        <v>19.154523314175332</v>
      </c>
      <c r="T369" s="98">
        <v>21.801921738861441</v>
      </c>
      <c r="U369" s="98">
        <v>17.157045700017004</v>
      </c>
      <c r="V369" s="98">
        <v>0</v>
      </c>
      <c r="W369" s="98">
        <v>0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101.30129168859592</v>
      </c>
      <c r="G370" s="122">
        <f t="shared" si="210"/>
        <v>92.952941249823425</v>
      </c>
      <c r="H370" s="122">
        <f t="shared" si="210"/>
        <v>130.87540368357443</v>
      </c>
      <c r="I370" s="122">
        <f t="shared" si="210"/>
        <v>0</v>
      </c>
      <c r="J370" s="122">
        <f t="shared" si="210"/>
        <v>186.83182853521024</v>
      </c>
      <c r="K370" s="122">
        <f t="shared" si="210"/>
        <v>141.2956081008607</v>
      </c>
      <c r="L370" s="122">
        <f t="shared" si="210"/>
        <v>62.533102446818972</v>
      </c>
      <c r="M370" s="122">
        <f t="shared" si="210"/>
        <v>68.700172737320429</v>
      </c>
      <c r="N370" s="122">
        <f t="shared" si="210"/>
        <v>158.98064723779788</v>
      </c>
      <c r="O370" s="122">
        <f t="shared" si="210"/>
        <v>98.355619535041356</v>
      </c>
      <c r="P370" s="122">
        <f t="shared" si="210"/>
        <v>24.639990476641625</v>
      </c>
      <c r="Q370" s="122">
        <f t="shared" si="210"/>
        <v>42.969377769428064</v>
      </c>
      <c r="R370" s="122">
        <f t="shared" si="210"/>
        <v>76.790405276728876</v>
      </c>
      <c r="S370" s="122">
        <f t="shared" si="210"/>
        <v>107.41085235516334</v>
      </c>
      <c r="T370" s="122">
        <f t="shared" si="210"/>
        <v>150.01831713928664</v>
      </c>
      <c r="U370" s="122">
        <f t="shared" si="210"/>
        <v>115.46816990012286</v>
      </c>
      <c r="V370" s="122">
        <f t="shared" si="210"/>
        <v>0</v>
      </c>
      <c r="W370" s="122">
        <f t="shared" si="210"/>
        <v>0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0</v>
      </c>
      <c r="D371" s="98">
        <f>RES_hhdet_in_fech!D129</f>
        <v>0</v>
      </c>
      <c r="E371" s="98">
        <f>RES_hhdet_in_fech!E129</f>
        <v>0</v>
      </c>
      <c r="F371" s="98">
        <f>RES_hhdet_in_fech!F129</f>
        <v>101.30129168859592</v>
      </c>
      <c r="G371" s="98">
        <f>RES_hhdet_in_fech!G129</f>
        <v>92.952941249823425</v>
      </c>
      <c r="H371" s="98">
        <f>RES_hhdet_in_fech!H129</f>
        <v>130.87540368357443</v>
      </c>
      <c r="I371" s="98">
        <f>RES_hhdet_in_fech!I129</f>
        <v>0</v>
      </c>
      <c r="J371" s="98">
        <f>RES_hhdet_in_fech!J129</f>
        <v>186.83182853521024</v>
      </c>
      <c r="K371" s="98">
        <f>RES_hhdet_in_fech!K129</f>
        <v>141.2956081008607</v>
      </c>
      <c r="L371" s="98">
        <f>RES_hhdet_in_fech!L129</f>
        <v>62.533102446818972</v>
      </c>
      <c r="M371" s="98">
        <f>RES_hhdet_in_fech!M129</f>
        <v>68.700172737320429</v>
      </c>
      <c r="N371" s="98">
        <f>RES_hhdet_in_fech!N129</f>
        <v>158.98064723779788</v>
      </c>
      <c r="O371" s="98">
        <f>RES_hhdet_in_fech!O129</f>
        <v>98.355619535041356</v>
      </c>
      <c r="P371" s="98">
        <f>RES_hhdet_in_fech!P129</f>
        <v>24.639990476641625</v>
      </c>
      <c r="Q371" s="98">
        <f>RES_hhdet_in_fech!Q129</f>
        <v>42.969377769428064</v>
      </c>
      <c r="R371" s="98">
        <f>RES_hhdet_in_fech!R129</f>
        <v>76.790405276728876</v>
      </c>
      <c r="S371" s="98">
        <f>RES_hhdet_in_fech!S129</f>
        <v>107.41085235516334</v>
      </c>
      <c r="T371" s="98">
        <f>RES_hhdet_in_fech!T129</f>
        <v>150.01831713928664</v>
      </c>
      <c r="U371" s="98">
        <f>RES_hhdet_in_fech!U129</f>
        <v>115.46816990012286</v>
      </c>
      <c r="V371" s="98">
        <f>RES_hhdet_in_fech!V129</f>
        <v>0</v>
      </c>
      <c r="W371" s="98">
        <f>RES_hhdet_in_fech!W129</f>
        <v>0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2103.4902327561408</v>
      </c>
      <c r="G372" s="122">
        <v>1729.1818322368135</v>
      </c>
      <c r="H372" s="122">
        <v>1760.6123540759274</v>
      </c>
      <c r="I372" s="122">
        <v>0</v>
      </c>
      <c r="J372" s="122">
        <v>1252.2625829733558</v>
      </c>
      <c r="K372" s="122">
        <v>1281.182358152791</v>
      </c>
      <c r="L372" s="122">
        <v>1215.0211233511959</v>
      </c>
      <c r="M372" s="122">
        <v>1741.612944877699</v>
      </c>
      <c r="N372" s="122">
        <v>1394.2931008032072</v>
      </c>
      <c r="O372" s="122">
        <v>1451.6112228945906</v>
      </c>
      <c r="P372" s="122">
        <v>1347.2040034880001</v>
      </c>
      <c r="Q372" s="122">
        <v>1281.9213350898983</v>
      </c>
      <c r="R372" s="122">
        <v>1296.5358698072048</v>
      </c>
      <c r="S372" s="122">
        <v>1267.6573450565772</v>
      </c>
      <c r="T372" s="122">
        <v>1362.9404099484989</v>
      </c>
      <c r="U372" s="122">
        <v>1296.8351054112788</v>
      </c>
      <c r="V372" s="122">
        <v>0</v>
      </c>
      <c r="W372" s="122">
        <v>0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0</v>
      </c>
      <c r="D373" s="98">
        <v>0</v>
      </c>
      <c r="E373" s="98">
        <v>0</v>
      </c>
      <c r="F373" s="98">
        <v>2164.0235019969659</v>
      </c>
      <c r="G373" s="98">
        <v>2043.6134590757772</v>
      </c>
      <c r="H373" s="98">
        <v>1760.9197906869401</v>
      </c>
      <c r="I373" s="98">
        <v>0</v>
      </c>
      <c r="J373" s="98">
        <v>499.2267016150825</v>
      </c>
      <c r="K373" s="98">
        <v>541.78355130283023</v>
      </c>
      <c r="L373" s="98">
        <v>924.81731005793165</v>
      </c>
      <c r="M373" s="98">
        <v>1742.365059284135</v>
      </c>
      <c r="N373" s="98">
        <v>1380.5441850090217</v>
      </c>
      <c r="O373" s="98">
        <v>1451.7795999628056</v>
      </c>
      <c r="P373" s="98">
        <v>1348.0722744049456</v>
      </c>
      <c r="Q373" s="98">
        <v>1272.6160210315272</v>
      </c>
      <c r="R373" s="98">
        <v>1278.1140192495909</v>
      </c>
      <c r="S373" s="98">
        <v>1189.1688412922244</v>
      </c>
      <c r="T373" s="98">
        <v>1476.8847224263511</v>
      </c>
      <c r="U373" s="98">
        <v>1217.9955611527375</v>
      </c>
      <c r="V373" s="98">
        <v>0</v>
      </c>
      <c r="W373" s="98">
        <v>0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1832.9604978415948</v>
      </c>
      <c r="G374" s="98">
        <v>0</v>
      </c>
      <c r="H374" s="98">
        <v>1490.6830096068393</v>
      </c>
      <c r="I374" s="98">
        <v>0</v>
      </c>
      <c r="J374" s="98">
        <v>0</v>
      </c>
      <c r="K374" s="98">
        <v>0</v>
      </c>
      <c r="L374" s="98">
        <v>811.91272840410102</v>
      </c>
      <c r="M374" s="98">
        <v>1508.0623001265333</v>
      </c>
      <c r="N374" s="98">
        <v>1190.8373404301738</v>
      </c>
      <c r="O374" s="98">
        <v>1262.3599572476267</v>
      </c>
      <c r="P374" s="98">
        <v>1197.8737743049587</v>
      </c>
      <c r="Q374" s="98">
        <v>1128.6873649477677</v>
      </c>
      <c r="R374" s="98">
        <v>1139.8104336518722</v>
      </c>
      <c r="S374" s="98">
        <v>1067.949830102317</v>
      </c>
      <c r="T374" s="98">
        <v>1332.3856204558242</v>
      </c>
      <c r="U374" s="98">
        <v>0</v>
      </c>
      <c r="V374" s="98">
        <v>0</v>
      </c>
      <c r="W374" s="98">
        <v>0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0</v>
      </c>
      <c r="F375" s="101">
        <v>418.16688567719507</v>
      </c>
      <c r="G375" s="101">
        <v>0</v>
      </c>
      <c r="H375" s="101">
        <v>295.13150098328975</v>
      </c>
      <c r="I375" s="101">
        <v>0</v>
      </c>
      <c r="J375" s="101">
        <v>0</v>
      </c>
      <c r="K375" s="101">
        <v>0</v>
      </c>
      <c r="L375" s="101">
        <v>9.2481731005793133</v>
      </c>
      <c r="M375" s="101">
        <v>342.79701871266002</v>
      </c>
      <c r="N375" s="101">
        <v>208.34284632710234</v>
      </c>
      <c r="O375" s="101">
        <v>219.24786607585932</v>
      </c>
      <c r="P375" s="101">
        <v>301.83700628439124</v>
      </c>
      <c r="Q375" s="101">
        <v>205.98358438088482</v>
      </c>
      <c r="R375" s="101">
        <v>199.9116859671893</v>
      </c>
      <c r="S375" s="101">
        <v>196.55383033581285</v>
      </c>
      <c r="T375" s="101">
        <v>230.51084529427857</v>
      </c>
      <c r="U375" s="101">
        <v>0</v>
      </c>
      <c r="V375" s="101">
        <v>0</v>
      </c>
      <c r="W375" s="101">
        <v>0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1414.7936121643997</v>
      </c>
      <c r="G376" s="104">
        <v>0</v>
      </c>
      <c r="H376" s="104">
        <v>1195.5515086235498</v>
      </c>
      <c r="I376" s="104">
        <v>0</v>
      </c>
      <c r="J376" s="104">
        <v>0</v>
      </c>
      <c r="K376" s="104">
        <v>0</v>
      </c>
      <c r="L376" s="104">
        <v>802.66455530352164</v>
      </c>
      <c r="M376" s="104">
        <v>1165.2652814138733</v>
      </c>
      <c r="N376" s="104">
        <v>982.49449410307125</v>
      </c>
      <c r="O376" s="104">
        <v>1043.1120911717674</v>
      </c>
      <c r="P376" s="104">
        <v>896.03676802056737</v>
      </c>
      <c r="Q376" s="104">
        <v>922.70378056688298</v>
      </c>
      <c r="R376" s="104">
        <v>939.89874768468303</v>
      </c>
      <c r="S376" s="104">
        <v>871.39599976650413</v>
      </c>
      <c r="T376" s="104">
        <v>1101.8747751615458</v>
      </c>
      <c r="U376" s="104">
        <v>0</v>
      </c>
      <c r="V376" s="104">
        <v>0</v>
      </c>
      <c r="W376" s="104">
        <v>0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1844.9933382715915</v>
      </c>
      <c r="G377" s="101">
        <v>1768.4656927307021</v>
      </c>
      <c r="H377" s="101">
        <v>0</v>
      </c>
      <c r="I377" s="101">
        <v>0</v>
      </c>
      <c r="J377" s="101">
        <v>1634.6988366074165</v>
      </c>
      <c r="K377" s="101">
        <v>1609.8061541059997</v>
      </c>
      <c r="L377" s="101">
        <v>1695.1206594687367</v>
      </c>
      <c r="M377" s="101">
        <v>0</v>
      </c>
      <c r="N377" s="101">
        <v>1692.6782608822314</v>
      </c>
      <c r="O377" s="101">
        <v>1611.2481086139023</v>
      </c>
      <c r="P377" s="101">
        <v>0</v>
      </c>
      <c r="Q377" s="101">
        <v>1513.8241977831306</v>
      </c>
      <c r="R377" s="101">
        <v>1499.4912277375795</v>
      </c>
      <c r="S377" s="101">
        <v>1486.7007817962772</v>
      </c>
      <c r="T377" s="101">
        <v>1452.8369812836463</v>
      </c>
      <c r="U377" s="101">
        <v>1439.7642950700008</v>
      </c>
      <c r="V377" s="101">
        <v>0</v>
      </c>
      <c r="W377" s="101">
        <v>0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1334.9278457360065</v>
      </c>
      <c r="G378" s="104">
        <v>1265.023504809187</v>
      </c>
      <c r="H378" s="104">
        <v>0</v>
      </c>
      <c r="I378" s="104">
        <v>0</v>
      </c>
      <c r="J378" s="104">
        <v>1203.6528294877871</v>
      </c>
      <c r="K378" s="104">
        <v>1169.5699385402904</v>
      </c>
      <c r="L378" s="104">
        <v>1227.5798790440981</v>
      </c>
      <c r="M378" s="104">
        <v>0</v>
      </c>
      <c r="N378" s="104">
        <v>1232.2695343472467</v>
      </c>
      <c r="O378" s="104">
        <v>1186.1296699309969</v>
      </c>
      <c r="P378" s="104">
        <v>0</v>
      </c>
      <c r="Q378" s="104">
        <v>1156.1737027378074</v>
      </c>
      <c r="R378" s="104">
        <v>1156.4427465755409</v>
      </c>
      <c r="S378" s="104">
        <v>1164.2602765632669</v>
      </c>
      <c r="T378" s="104">
        <v>1143.3367916113591</v>
      </c>
      <c r="U378" s="104">
        <v>1149.2730691670615</v>
      </c>
      <c r="V378" s="104">
        <v>0</v>
      </c>
      <c r="W378" s="104">
        <v>0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355.84971249767187</v>
      </c>
      <c r="G379" s="98">
        <v>290.89453998277571</v>
      </c>
      <c r="H379" s="98">
        <v>0</v>
      </c>
      <c r="I379" s="98">
        <v>0</v>
      </c>
      <c r="J379" s="98">
        <v>348.09680691270182</v>
      </c>
      <c r="K379" s="98">
        <v>287.5708723274002</v>
      </c>
      <c r="L379" s="98">
        <v>279.79924757549048</v>
      </c>
      <c r="M379" s="98">
        <v>0</v>
      </c>
      <c r="N379" s="98">
        <v>254.26092408090832</v>
      </c>
      <c r="O379" s="98">
        <v>238.15212499405126</v>
      </c>
      <c r="P379" s="98">
        <v>0</v>
      </c>
      <c r="Q379" s="98">
        <v>243.9036134901902</v>
      </c>
      <c r="R379" s="98">
        <v>232.90166415724991</v>
      </c>
      <c r="S379" s="98">
        <v>247.7877299868378</v>
      </c>
      <c r="T379" s="98">
        <v>218.66431742380917</v>
      </c>
      <c r="U379" s="98">
        <v>247.08846448928418</v>
      </c>
      <c r="V379" s="98">
        <v>0</v>
      </c>
      <c r="W379" s="98">
        <v>0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979.07813323833454</v>
      </c>
      <c r="G380" s="98">
        <v>974.12896482641145</v>
      </c>
      <c r="H380" s="98">
        <v>0</v>
      </c>
      <c r="I380" s="98">
        <v>0</v>
      </c>
      <c r="J380" s="98">
        <v>855.55602257508519</v>
      </c>
      <c r="K380" s="98">
        <v>881.99906621289017</v>
      </c>
      <c r="L380" s="98">
        <v>947.78063146860768</v>
      </c>
      <c r="M380" s="98">
        <v>0</v>
      </c>
      <c r="N380" s="98">
        <v>978.00861026633856</v>
      </c>
      <c r="O380" s="98">
        <v>947.97754493694572</v>
      </c>
      <c r="P380" s="98">
        <v>0</v>
      </c>
      <c r="Q380" s="98">
        <v>912.27008924761708</v>
      </c>
      <c r="R380" s="98">
        <v>923.54108241829113</v>
      </c>
      <c r="S380" s="98">
        <v>916.47254657642884</v>
      </c>
      <c r="T380" s="98">
        <v>924.67247418754971</v>
      </c>
      <c r="U380" s="98">
        <v>902.18460467777743</v>
      </c>
      <c r="V380" s="98">
        <v>0</v>
      </c>
      <c r="W380" s="98">
        <v>0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972.25841633632706</v>
      </c>
      <c r="G381" s="122">
        <v>811.63261732032527</v>
      </c>
      <c r="H381" s="122">
        <v>842.57219836095032</v>
      </c>
      <c r="I381" s="122">
        <v>0</v>
      </c>
      <c r="J381" s="122">
        <v>773.64409357667216</v>
      </c>
      <c r="K381" s="122">
        <v>728.72721381313215</v>
      </c>
      <c r="L381" s="122">
        <v>689.13981769292468</v>
      </c>
      <c r="M381" s="122">
        <v>687.35457746654288</v>
      </c>
      <c r="N381" s="122">
        <v>604.03944227119632</v>
      </c>
      <c r="O381" s="122">
        <v>640.02839708996453</v>
      </c>
      <c r="P381" s="122">
        <v>589.64323018866696</v>
      </c>
      <c r="Q381" s="122">
        <v>589.81030127177053</v>
      </c>
      <c r="R381" s="122">
        <v>602.24929483257631</v>
      </c>
      <c r="S381" s="122">
        <v>659.54880793589075</v>
      </c>
      <c r="T381" s="122">
        <v>666.96998158209306</v>
      </c>
      <c r="U381" s="122">
        <v>649.64407476642555</v>
      </c>
      <c r="V381" s="122">
        <v>0</v>
      </c>
      <c r="W381" s="122">
        <v>0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1064.9817475925624</v>
      </c>
      <c r="G382" s="98">
        <v>997.31409396123297</v>
      </c>
      <c r="H382" s="98">
        <v>958.3786516223189</v>
      </c>
      <c r="I382" s="98">
        <v>0</v>
      </c>
      <c r="J382" s="98">
        <v>857.94899079645813</v>
      </c>
      <c r="K382" s="98">
        <v>815.93557208181278</v>
      </c>
      <c r="L382" s="98">
        <v>796.21244118188179</v>
      </c>
      <c r="M382" s="98">
        <v>815.19359872600523</v>
      </c>
      <c r="N382" s="98">
        <v>706.92920970024352</v>
      </c>
      <c r="O382" s="98">
        <v>705.4634437517459</v>
      </c>
      <c r="P382" s="98">
        <v>726.86843363371452</v>
      </c>
      <c r="Q382" s="98">
        <v>694.50846206645065</v>
      </c>
      <c r="R382" s="98">
        <v>724.41087637214707</v>
      </c>
      <c r="S382" s="98">
        <v>786.27676817421741</v>
      </c>
      <c r="T382" s="98">
        <v>811.75670319059282</v>
      </c>
      <c r="U382" s="98">
        <v>807.61094967786312</v>
      </c>
      <c r="V382" s="98">
        <v>0</v>
      </c>
      <c r="W382" s="98">
        <v>0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905.72175694101088</v>
      </c>
      <c r="G383" s="33">
        <v>734.26533538661374</v>
      </c>
      <c r="H383" s="33">
        <v>796.80107635764728</v>
      </c>
      <c r="I383" s="33">
        <v>0</v>
      </c>
      <c r="J383" s="33">
        <v>661.36967370639968</v>
      </c>
      <c r="K383" s="33">
        <v>667.42993025837563</v>
      </c>
      <c r="L383" s="33">
        <v>622.986867258693</v>
      </c>
      <c r="M383" s="33">
        <v>616.74749802426231</v>
      </c>
      <c r="N383" s="33">
        <v>539.78306140605321</v>
      </c>
      <c r="O383" s="33">
        <v>608.82660270247845</v>
      </c>
      <c r="P383" s="33">
        <v>508.75220581234282</v>
      </c>
      <c r="Q383" s="33">
        <v>543.75151948526718</v>
      </c>
      <c r="R383" s="33">
        <v>528.03833407576906</v>
      </c>
      <c r="S383" s="33">
        <v>612.2683919372937</v>
      </c>
      <c r="T383" s="33">
        <v>597.24934112512199</v>
      </c>
      <c r="U383" s="33">
        <v>583.28134461267405</v>
      </c>
      <c r="V383" s="33">
        <v>0</v>
      </c>
      <c r="W383" s="33">
        <v>0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11063.601203867407</v>
      </c>
      <c r="G385" s="117">
        <f t="shared" si="211"/>
        <v>10548.291726620393</v>
      </c>
      <c r="H385" s="117">
        <f t="shared" si="211"/>
        <v>9495.0242309544883</v>
      </c>
      <c r="I385" s="117">
        <f t="shared" si="211"/>
        <v>0</v>
      </c>
      <c r="J385" s="117">
        <f t="shared" si="211"/>
        <v>4112.0642468475635</v>
      </c>
      <c r="K385" s="117">
        <f t="shared" si="211"/>
        <v>3770.8603426941208</v>
      </c>
      <c r="L385" s="117">
        <f t="shared" si="211"/>
        <v>4735.5361151378556</v>
      </c>
      <c r="M385" s="117">
        <f t="shared" si="211"/>
        <v>9277.8831745553143</v>
      </c>
      <c r="N385" s="117">
        <f t="shared" si="211"/>
        <v>8466.889092786796</v>
      </c>
      <c r="O385" s="117">
        <f t="shared" si="211"/>
        <v>8809.6416255315726</v>
      </c>
      <c r="P385" s="117">
        <f t="shared" si="211"/>
        <v>6905.8007221429898</v>
      </c>
      <c r="Q385" s="117">
        <f t="shared" si="211"/>
        <v>7262.8850396130374</v>
      </c>
      <c r="R385" s="117">
        <f t="shared" ref="R385:V385" si="212">R386+R389+R391+R400</f>
        <v>7279.1955185949892</v>
      </c>
      <c r="S385" s="117">
        <f t="shared" si="212"/>
        <v>6959.112776181636</v>
      </c>
      <c r="T385" s="117">
        <f t="shared" si="212"/>
        <v>7927.3001301698787</v>
      </c>
      <c r="U385" s="117">
        <f t="shared" si="212"/>
        <v>6526.5166078496804</v>
      </c>
      <c r="V385" s="117">
        <f t="shared" si="212"/>
        <v>0</v>
      </c>
      <c r="W385" s="117">
        <f t="shared" ref="W385" si="213">W386+W389+W391+W400</f>
        <v>0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8461.3421693081509</v>
      </c>
      <c r="G386" s="122">
        <f t="shared" si="214"/>
        <v>8544.763134610308</v>
      </c>
      <c r="H386" s="122">
        <f t="shared" si="214"/>
        <v>7089.7291616906732</v>
      </c>
      <c r="I386" s="122">
        <f t="shared" si="214"/>
        <v>0</v>
      </c>
      <c r="J386" s="122">
        <f t="shared" si="214"/>
        <v>2129.6568433735747</v>
      </c>
      <c r="K386" s="122">
        <f t="shared" si="214"/>
        <v>1900.7706975403757</v>
      </c>
      <c r="L386" s="122">
        <f t="shared" si="214"/>
        <v>3091.9479217560006</v>
      </c>
      <c r="M386" s="122">
        <f t="shared" si="214"/>
        <v>7118.2586745732788</v>
      </c>
      <c r="N386" s="122">
        <f t="shared" si="214"/>
        <v>6361.0682646715304</v>
      </c>
      <c r="O386" s="122">
        <f t="shared" si="214"/>
        <v>6779.2561589193456</v>
      </c>
      <c r="P386" s="122">
        <f t="shared" si="214"/>
        <v>5239.9898312227288</v>
      </c>
      <c r="Q386" s="122">
        <f t="shared" si="214"/>
        <v>5567.0544762300651</v>
      </c>
      <c r="R386" s="122">
        <f t="shared" ref="R386:V386" si="215">SUM(R387:R388)</f>
        <v>5441.025214787167</v>
      </c>
      <c r="S386" s="122">
        <f t="shared" si="215"/>
        <v>4970.748726929939</v>
      </c>
      <c r="T386" s="122">
        <f t="shared" si="215"/>
        <v>5722.9513687244962</v>
      </c>
      <c r="U386" s="122">
        <f t="shared" si="215"/>
        <v>4479.6439658572754</v>
      </c>
      <c r="V386" s="122">
        <f t="shared" si="215"/>
        <v>0</v>
      </c>
      <c r="W386" s="122">
        <f t="shared" ref="W386" si="216">SUM(W387:W388)</f>
        <v>0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0</v>
      </c>
      <c r="D387" s="98">
        <v>0</v>
      </c>
      <c r="E387" s="98">
        <v>0</v>
      </c>
      <c r="F387" s="98">
        <v>8421.4578891876281</v>
      </c>
      <c r="G387" s="98">
        <v>8505.0490584300824</v>
      </c>
      <c r="H387" s="98">
        <v>7057.7824425853014</v>
      </c>
      <c r="I387" s="98">
        <v>0</v>
      </c>
      <c r="J387" s="98">
        <v>2120.734880275616</v>
      </c>
      <c r="K387" s="98">
        <v>1892.9164482055562</v>
      </c>
      <c r="L387" s="98">
        <v>3078.8358421588646</v>
      </c>
      <c r="M387" s="98">
        <v>7088.2341282735169</v>
      </c>
      <c r="N387" s="98">
        <v>6335.8874032032127</v>
      </c>
      <c r="O387" s="98">
        <v>6750.7158224306904</v>
      </c>
      <c r="P387" s="98">
        <v>5217.4382873062323</v>
      </c>
      <c r="Q387" s="98">
        <v>5545.3278278214439</v>
      </c>
      <c r="R387" s="98">
        <v>5419.874280351687</v>
      </c>
      <c r="S387" s="98">
        <v>4951.5942036157639</v>
      </c>
      <c r="T387" s="98">
        <v>5701.1494469856343</v>
      </c>
      <c r="U387" s="98">
        <v>4462.4869201572583</v>
      </c>
      <c r="V387" s="98">
        <v>0</v>
      </c>
      <c r="W387" s="98">
        <v>0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39.88428012052232</v>
      </c>
      <c r="G388" s="98">
        <v>39.7140761802249</v>
      </c>
      <c r="H388" s="98">
        <v>31.946719105371599</v>
      </c>
      <c r="I388" s="98">
        <v>0</v>
      </c>
      <c r="J388" s="98">
        <v>8.9219630979585283</v>
      </c>
      <c r="K388" s="98">
        <v>7.8542493348195235</v>
      </c>
      <c r="L388" s="98">
        <v>13.112079597135979</v>
      </c>
      <c r="M388" s="98">
        <v>30.024546299761489</v>
      </c>
      <c r="N388" s="98">
        <v>25.180861468317509</v>
      </c>
      <c r="O388" s="98">
        <v>28.540336488655033</v>
      </c>
      <c r="P388" s="98">
        <v>22.55154391649636</v>
      </c>
      <c r="Q388" s="98">
        <v>21.726648408621251</v>
      </c>
      <c r="R388" s="98">
        <v>21.150934435480007</v>
      </c>
      <c r="S388" s="98">
        <v>19.154523314175332</v>
      </c>
      <c r="T388" s="98">
        <v>21.801921738861441</v>
      </c>
      <c r="U388" s="98">
        <v>17.157045700017004</v>
      </c>
      <c r="V388" s="98">
        <v>0</v>
      </c>
      <c r="W388" s="98">
        <v>0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256.61589114598212</v>
      </c>
      <c r="G389" s="122">
        <f t="shared" si="217"/>
        <v>242.71687397269997</v>
      </c>
      <c r="H389" s="122">
        <f t="shared" si="217"/>
        <v>352.03072406630304</v>
      </c>
      <c r="I389" s="122">
        <f t="shared" si="217"/>
        <v>0</v>
      </c>
      <c r="J389" s="122">
        <f t="shared" si="217"/>
        <v>532.49962647513564</v>
      </c>
      <c r="K389" s="122">
        <f t="shared" si="217"/>
        <v>414.42751711458919</v>
      </c>
      <c r="L389" s="122">
        <f t="shared" si="217"/>
        <v>188.7303721397551</v>
      </c>
      <c r="M389" s="122">
        <f t="shared" si="217"/>
        <v>214.32070132210478</v>
      </c>
      <c r="N389" s="122">
        <f t="shared" si="217"/>
        <v>515.48850015590006</v>
      </c>
      <c r="O389" s="122">
        <f t="shared" si="217"/>
        <v>333.33849760476056</v>
      </c>
      <c r="P389" s="122">
        <f t="shared" si="217"/>
        <v>87.426585908573415</v>
      </c>
      <c r="Q389" s="122">
        <f t="shared" si="217"/>
        <v>158.33517494938854</v>
      </c>
      <c r="R389" s="122">
        <f t="shared" si="217"/>
        <v>289.54470072933901</v>
      </c>
      <c r="S389" s="122">
        <f t="shared" si="217"/>
        <v>412.33250005474747</v>
      </c>
      <c r="T389" s="122">
        <f t="shared" si="217"/>
        <v>584.45041199438117</v>
      </c>
      <c r="U389" s="122">
        <f t="shared" si="217"/>
        <v>455.84234627709714</v>
      </c>
      <c r="V389" s="122">
        <f t="shared" si="217"/>
        <v>0</v>
      </c>
      <c r="W389" s="122">
        <f t="shared" si="217"/>
        <v>0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0</v>
      </c>
      <c r="D390" s="98">
        <f>RES_hhdet_in_tesh!D129</f>
        <v>0</v>
      </c>
      <c r="E390" s="98">
        <f>RES_hhdet_in_tesh!E129</f>
        <v>0</v>
      </c>
      <c r="F390" s="98">
        <f>RES_hhdet_in_tesh!F129</f>
        <v>256.61589114598212</v>
      </c>
      <c r="G390" s="98">
        <f>RES_hhdet_in_tesh!G129</f>
        <v>242.71687397269997</v>
      </c>
      <c r="H390" s="98">
        <f>RES_hhdet_in_tesh!H129</f>
        <v>352.03072406630304</v>
      </c>
      <c r="I390" s="98">
        <f>RES_hhdet_in_tesh!I129</f>
        <v>0</v>
      </c>
      <c r="J390" s="98">
        <f>RES_hhdet_in_tesh!J129</f>
        <v>532.49962647513564</v>
      </c>
      <c r="K390" s="98">
        <f>RES_hhdet_in_tesh!K129</f>
        <v>414.42751711458919</v>
      </c>
      <c r="L390" s="98">
        <f>RES_hhdet_in_tesh!L129</f>
        <v>188.7303721397551</v>
      </c>
      <c r="M390" s="98">
        <f>RES_hhdet_in_tesh!M129</f>
        <v>214.32070132210478</v>
      </c>
      <c r="N390" s="98">
        <f>RES_hhdet_in_tesh!N129</f>
        <v>515.48850015590006</v>
      </c>
      <c r="O390" s="98">
        <f>RES_hhdet_in_tesh!O129</f>
        <v>333.33849760476056</v>
      </c>
      <c r="P390" s="98">
        <f>RES_hhdet_in_tesh!P129</f>
        <v>87.426585908573415</v>
      </c>
      <c r="Q390" s="98">
        <f>RES_hhdet_in_tesh!Q129</f>
        <v>158.33517494938854</v>
      </c>
      <c r="R390" s="98">
        <f>RES_hhdet_in_tesh!R129</f>
        <v>289.54470072933901</v>
      </c>
      <c r="S390" s="98">
        <f>RES_hhdet_in_tesh!S129</f>
        <v>412.33250005474747</v>
      </c>
      <c r="T390" s="98">
        <f>RES_hhdet_in_tesh!T129</f>
        <v>584.45041199438117</v>
      </c>
      <c r="U390" s="98">
        <f>RES_hhdet_in_tesh!U129</f>
        <v>455.84234627709714</v>
      </c>
      <c r="V390" s="98">
        <f>RES_hhdet_in_tesh!V129</f>
        <v>0</v>
      </c>
      <c r="W390" s="98">
        <f>RES_hhdet_in_tesh!W129</f>
        <v>0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1656.0414719642831</v>
      </c>
      <c r="G391" s="122">
        <v>1172.1411574057322</v>
      </c>
      <c r="H391" s="122">
        <v>1436.0644605473715</v>
      </c>
      <c r="I391" s="122">
        <v>0</v>
      </c>
      <c r="J391" s="122">
        <v>920.41194718960992</v>
      </c>
      <c r="K391" s="122">
        <v>935.99763698986794</v>
      </c>
      <c r="L391" s="122">
        <v>960.30560338421242</v>
      </c>
      <c r="M391" s="122">
        <v>1448.8164352070235</v>
      </c>
      <c r="N391" s="122">
        <v>1155.7319754898163</v>
      </c>
      <c r="O391" s="122">
        <v>1224.3815551367484</v>
      </c>
      <c r="P391" s="122">
        <v>1151.4970142522875</v>
      </c>
      <c r="Q391" s="122">
        <v>1097.1531896385743</v>
      </c>
      <c r="R391" s="122">
        <v>1106.2301245703757</v>
      </c>
      <c r="S391" s="122">
        <v>1068.3927954332919</v>
      </c>
      <c r="T391" s="122">
        <v>1110.7553168046975</v>
      </c>
      <c r="U391" s="122">
        <v>1085.320489509216</v>
      </c>
      <c r="V391" s="122">
        <v>0</v>
      </c>
      <c r="W391" s="122">
        <v>0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0</v>
      </c>
      <c r="D392" s="98">
        <v>0</v>
      </c>
      <c r="E392" s="98">
        <v>0</v>
      </c>
      <c r="F392" s="98">
        <v>1753.5500341465595</v>
      </c>
      <c r="G392" s="98">
        <v>1661.2374750419685</v>
      </c>
      <c r="H392" s="98">
        <v>1436.0642640612177</v>
      </c>
      <c r="I392" s="98">
        <v>0</v>
      </c>
      <c r="J392" s="98">
        <v>409.87856406279201</v>
      </c>
      <c r="K392" s="98">
        <v>446.4316415672597</v>
      </c>
      <c r="L392" s="98">
        <v>764.96793869527448</v>
      </c>
      <c r="M392" s="98">
        <v>1448.8116321541042</v>
      </c>
      <c r="N392" s="98">
        <v>1156.1019265999314</v>
      </c>
      <c r="O392" s="98">
        <v>1226.98188830547</v>
      </c>
      <c r="P392" s="98">
        <v>1151.4832924269274</v>
      </c>
      <c r="Q392" s="98">
        <v>1097.8527586888058</v>
      </c>
      <c r="R392" s="98">
        <v>1110.9240684318856</v>
      </c>
      <c r="S392" s="98">
        <v>1041.1520406739169</v>
      </c>
      <c r="T392" s="98">
        <v>1302.0937938724535</v>
      </c>
      <c r="U392" s="98">
        <v>1080.9794314215796</v>
      </c>
      <c r="V392" s="98">
        <v>0</v>
      </c>
      <c r="W392" s="98">
        <v>0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1753.6423150465712</v>
      </c>
      <c r="G393" s="98">
        <v>0</v>
      </c>
      <c r="H393" s="98">
        <v>1436.2369753906157</v>
      </c>
      <c r="I393" s="98">
        <v>0</v>
      </c>
      <c r="J393" s="98">
        <v>0</v>
      </c>
      <c r="K393" s="98">
        <v>0</v>
      </c>
      <c r="L393" s="98">
        <v>810.31423469047445</v>
      </c>
      <c r="M393" s="98">
        <v>1450.3079052499493</v>
      </c>
      <c r="N393" s="98">
        <v>1156.9659587961789</v>
      </c>
      <c r="O393" s="98">
        <v>1228.4109896626917</v>
      </c>
      <c r="P393" s="98">
        <v>1153.8569727466495</v>
      </c>
      <c r="Q393" s="98">
        <v>1100.4004641068748</v>
      </c>
      <c r="R393" s="98">
        <v>1113.6600085400639</v>
      </c>
      <c r="S393" s="98">
        <v>1043.4846170010671</v>
      </c>
      <c r="T393" s="98">
        <v>1305.104408808827</v>
      </c>
      <c r="U393" s="98">
        <v>0</v>
      </c>
      <c r="V393" s="98">
        <v>0</v>
      </c>
      <c r="W393" s="98">
        <v>0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0</v>
      </c>
      <c r="F394" s="101">
        <v>338.84870288217138</v>
      </c>
      <c r="G394" s="101">
        <v>0</v>
      </c>
      <c r="H394" s="101">
        <v>240.68546676706612</v>
      </c>
      <c r="I394" s="101">
        <v>0</v>
      </c>
      <c r="J394" s="101">
        <v>0</v>
      </c>
      <c r="K394" s="101">
        <v>0</v>
      </c>
      <c r="L394" s="101">
        <v>7.6496793869527426</v>
      </c>
      <c r="M394" s="101">
        <v>285.04262383607607</v>
      </c>
      <c r="N394" s="101">
        <v>174.47146469310755</v>
      </c>
      <c r="O394" s="101">
        <v>185.29889849092439</v>
      </c>
      <c r="P394" s="101">
        <v>257.82020472608195</v>
      </c>
      <c r="Q394" s="101">
        <v>177.69668353999174</v>
      </c>
      <c r="R394" s="101">
        <v>173.76126085538087</v>
      </c>
      <c r="S394" s="101">
        <v>172.088617234563</v>
      </c>
      <c r="T394" s="101">
        <v>203.22963364728079</v>
      </c>
      <c r="U394" s="101">
        <v>0</v>
      </c>
      <c r="V394" s="101">
        <v>0</v>
      </c>
      <c r="W394" s="101">
        <v>0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1414.7936121643997</v>
      </c>
      <c r="G395" s="104">
        <v>0</v>
      </c>
      <c r="H395" s="104">
        <v>1195.5515086235498</v>
      </c>
      <c r="I395" s="104">
        <v>0</v>
      </c>
      <c r="J395" s="104">
        <v>0</v>
      </c>
      <c r="K395" s="104">
        <v>0</v>
      </c>
      <c r="L395" s="104">
        <v>802.66455530352164</v>
      </c>
      <c r="M395" s="104">
        <v>1165.2652814138733</v>
      </c>
      <c r="N395" s="104">
        <v>982.49449410307125</v>
      </c>
      <c r="O395" s="104">
        <v>1043.1120911717674</v>
      </c>
      <c r="P395" s="104">
        <v>896.03676802056737</v>
      </c>
      <c r="Q395" s="104">
        <v>922.70378056688298</v>
      </c>
      <c r="R395" s="104">
        <v>939.89874768468303</v>
      </c>
      <c r="S395" s="104">
        <v>871.39599976650413</v>
      </c>
      <c r="T395" s="104">
        <v>1101.8747751615458</v>
      </c>
      <c r="U395" s="104">
        <v>0</v>
      </c>
      <c r="V395" s="104">
        <v>0</v>
      </c>
      <c r="W395" s="104">
        <v>0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1212.6423238289906</v>
      </c>
      <c r="G396" s="101">
        <v>1164.9732716045241</v>
      </c>
      <c r="H396" s="101">
        <v>0</v>
      </c>
      <c r="I396" s="101">
        <v>0</v>
      </c>
      <c r="J396" s="101">
        <v>1085.1935749618556</v>
      </c>
      <c r="K396" s="101">
        <v>1072.0745235865811</v>
      </c>
      <c r="L396" s="101">
        <v>1132.9569374255811</v>
      </c>
      <c r="M396" s="101">
        <v>0</v>
      </c>
      <c r="N396" s="101">
        <v>1150.5570709271699</v>
      </c>
      <c r="O396" s="101">
        <v>1112.3350100391172</v>
      </c>
      <c r="P396" s="101">
        <v>0</v>
      </c>
      <c r="Q396" s="101">
        <v>1086.5535615868057</v>
      </c>
      <c r="R396" s="101">
        <v>1090.851894897283</v>
      </c>
      <c r="S396" s="101">
        <v>1095.865982176937</v>
      </c>
      <c r="T396" s="101">
        <v>1084.4645680391095</v>
      </c>
      <c r="U396" s="101">
        <v>1087.3297966257833</v>
      </c>
      <c r="V396" s="101">
        <v>0</v>
      </c>
      <c r="W396" s="101">
        <v>0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1212.964301467704</v>
      </c>
      <c r="G397" s="104">
        <v>1165.7551667530956</v>
      </c>
      <c r="H397" s="104">
        <v>0</v>
      </c>
      <c r="I397" s="104">
        <v>0</v>
      </c>
      <c r="J397" s="104">
        <v>1086.6398221515092</v>
      </c>
      <c r="K397" s="104">
        <v>1073.5111965159249</v>
      </c>
      <c r="L397" s="104">
        <v>1134.7882623746343</v>
      </c>
      <c r="M397" s="104">
        <v>0</v>
      </c>
      <c r="N397" s="104">
        <v>1150.8363181789402</v>
      </c>
      <c r="O397" s="104">
        <v>1112.387324492239</v>
      </c>
      <c r="P397" s="104">
        <v>0</v>
      </c>
      <c r="Q397" s="104">
        <v>1087.332913788108</v>
      </c>
      <c r="R397" s="104">
        <v>1092.9726982697505</v>
      </c>
      <c r="S397" s="104">
        <v>1099.1200217229302</v>
      </c>
      <c r="T397" s="104">
        <v>1087.8936115866404</v>
      </c>
      <c r="U397" s="104">
        <v>1088.7892112523891</v>
      </c>
      <c r="V397" s="104">
        <v>0</v>
      </c>
      <c r="W397" s="104">
        <v>0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233.88616822936922</v>
      </c>
      <c r="G398" s="98">
        <v>191.62620192668439</v>
      </c>
      <c r="H398" s="98">
        <v>0</v>
      </c>
      <c r="I398" s="98">
        <v>0</v>
      </c>
      <c r="J398" s="98">
        <v>231.08379957642398</v>
      </c>
      <c r="K398" s="98">
        <v>191.51213030303452</v>
      </c>
      <c r="L398" s="98">
        <v>187.00763090602649</v>
      </c>
      <c r="M398" s="98">
        <v>0</v>
      </c>
      <c r="N398" s="98">
        <v>172.82770791260202</v>
      </c>
      <c r="O398" s="98">
        <v>164.40977955529334</v>
      </c>
      <c r="P398" s="98">
        <v>0</v>
      </c>
      <c r="Q398" s="98">
        <v>175.06282454049108</v>
      </c>
      <c r="R398" s="98">
        <v>169.4316158514593</v>
      </c>
      <c r="S398" s="98">
        <v>182.64747514650139</v>
      </c>
      <c r="T398" s="98">
        <v>163.22113739909057</v>
      </c>
      <c r="U398" s="98">
        <v>186.60460657461161</v>
      </c>
      <c r="V398" s="98">
        <v>0</v>
      </c>
      <c r="W398" s="98">
        <v>0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979.07813323833454</v>
      </c>
      <c r="G399" s="98">
        <v>974.12896482641145</v>
      </c>
      <c r="H399" s="98">
        <v>0</v>
      </c>
      <c r="I399" s="98">
        <v>0</v>
      </c>
      <c r="J399" s="98">
        <v>855.55602257508519</v>
      </c>
      <c r="K399" s="98">
        <v>881.99906621289017</v>
      </c>
      <c r="L399" s="98">
        <v>947.78063146860768</v>
      </c>
      <c r="M399" s="98">
        <v>0</v>
      </c>
      <c r="N399" s="98">
        <v>978.00861026633856</v>
      </c>
      <c r="O399" s="98">
        <v>947.97754493694572</v>
      </c>
      <c r="P399" s="98">
        <v>0</v>
      </c>
      <c r="Q399" s="98">
        <v>912.27008924761708</v>
      </c>
      <c r="R399" s="98">
        <v>923.54108241829113</v>
      </c>
      <c r="S399" s="98">
        <v>916.47254657642884</v>
      </c>
      <c r="T399" s="98">
        <v>924.67247418754971</v>
      </c>
      <c r="U399" s="98">
        <v>902.18460467777743</v>
      </c>
      <c r="V399" s="98">
        <v>0</v>
      </c>
      <c r="W399" s="98">
        <v>0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689.60167144899026</v>
      </c>
      <c r="G400" s="122">
        <v>588.67056063165262</v>
      </c>
      <c r="H400" s="122">
        <v>617.19988465014171</v>
      </c>
      <c r="I400" s="122">
        <v>0</v>
      </c>
      <c r="J400" s="122">
        <v>529.49582980924356</v>
      </c>
      <c r="K400" s="122">
        <v>519.66449104928802</v>
      </c>
      <c r="L400" s="122">
        <v>494.55221785788729</v>
      </c>
      <c r="M400" s="122">
        <v>496.48736345290757</v>
      </c>
      <c r="N400" s="122">
        <v>434.60035246954982</v>
      </c>
      <c r="O400" s="122">
        <v>472.66541387071885</v>
      </c>
      <c r="P400" s="122">
        <v>426.88729075940029</v>
      </c>
      <c r="Q400" s="122">
        <v>440.34219879500966</v>
      </c>
      <c r="R400" s="122">
        <v>442.395478508108</v>
      </c>
      <c r="S400" s="122">
        <v>507.63875376365723</v>
      </c>
      <c r="T400" s="122">
        <v>509.14303264630308</v>
      </c>
      <c r="U400" s="122">
        <v>505.70980620609231</v>
      </c>
      <c r="V400" s="122">
        <v>0</v>
      </c>
      <c r="W400" s="122">
        <v>0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665.08757673550735</v>
      </c>
      <c r="G401" s="98">
        <v>622.98550292700725</v>
      </c>
      <c r="H401" s="98">
        <v>598.81282251254254</v>
      </c>
      <c r="I401" s="98">
        <v>0</v>
      </c>
      <c r="J401" s="98">
        <v>536.32148860633788</v>
      </c>
      <c r="K401" s="98">
        <v>510.17487913417511</v>
      </c>
      <c r="L401" s="98">
        <v>497.95189377602657</v>
      </c>
      <c r="M401" s="98">
        <v>509.88287435796059</v>
      </c>
      <c r="N401" s="98">
        <v>442.16625102660169</v>
      </c>
      <c r="O401" s="98">
        <v>441.24945168455093</v>
      </c>
      <c r="P401" s="98">
        <v>454.63772875600711</v>
      </c>
      <c r="Q401" s="98">
        <v>434.39738910829101</v>
      </c>
      <c r="R401" s="98">
        <v>453.43827711022391</v>
      </c>
      <c r="S401" s="98">
        <v>492.76201375199156</v>
      </c>
      <c r="T401" s="98">
        <v>509.45227254030499</v>
      </c>
      <c r="U401" s="98">
        <v>507.59430024768051</v>
      </c>
      <c r="V401" s="98">
        <v>0</v>
      </c>
      <c r="W401" s="98">
        <v>0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707.19256198578648</v>
      </c>
      <c r="G402" s="33">
        <v>574.37266800858822</v>
      </c>
      <c r="H402" s="33">
        <v>624.46715206643091</v>
      </c>
      <c r="I402" s="33">
        <v>0</v>
      </c>
      <c r="J402" s="33">
        <v>520.40564754286493</v>
      </c>
      <c r="K402" s="33">
        <v>526.3345791455821</v>
      </c>
      <c r="L402" s="33">
        <v>492.45178746609508</v>
      </c>
      <c r="M402" s="33">
        <v>489.08885638264945</v>
      </c>
      <c r="N402" s="33">
        <v>429.87532226084403</v>
      </c>
      <c r="O402" s="33">
        <v>487.64567968583236</v>
      </c>
      <c r="P402" s="33">
        <v>410.52906136653121</v>
      </c>
      <c r="Q402" s="33">
        <v>442.95743759237337</v>
      </c>
      <c r="R402" s="33">
        <v>435.6871772289411</v>
      </c>
      <c r="S402" s="33">
        <v>513.18905580538308</v>
      </c>
      <c r="T402" s="33">
        <v>508.99412117690071</v>
      </c>
      <c r="U402" s="33">
        <v>504.91812016667183</v>
      </c>
      <c r="V402" s="33">
        <v>0</v>
      </c>
      <c r="W402" s="33">
        <v>0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101.07141158053881</v>
      </c>
      <c r="G404" s="117">
        <f t="shared" si="218"/>
        <v>66.632314583598159</v>
      </c>
      <c r="H404" s="117">
        <f t="shared" si="218"/>
        <v>61.670783084333308</v>
      </c>
      <c r="I404" s="117">
        <f t="shared" si="218"/>
        <v>0</v>
      </c>
      <c r="J404" s="117">
        <f t="shared" si="218"/>
        <v>111.31054917105656</v>
      </c>
      <c r="K404" s="117">
        <f t="shared" si="218"/>
        <v>76.504327702151571</v>
      </c>
      <c r="L404" s="117">
        <f t="shared" si="218"/>
        <v>69.071363465097249</v>
      </c>
      <c r="M404" s="117">
        <f t="shared" si="218"/>
        <v>65.886782351861001</v>
      </c>
      <c r="N404" s="117">
        <f t="shared" si="218"/>
        <v>61.734462963215435</v>
      </c>
      <c r="O404" s="117">
        <f t="shared" si="218"/>
        <v>51.742000973555449</v>
      </c>
      <c r="P404" s="117">
        <f t="shared" si="218"/>
        <v>61.235042803554052</v>
      </c>
      <c r="Q404" s="117">
        <f t="shared" si="218"/>
        <v>48.1997213554897</v>
      </c>
      <c r="R404" s="117">
        <f t="shared" ref="R404:V404" si="219">R405+R408+R410+R419</f>
        <v>62.18764542831228</v>
      </c>
      <c r="S404" s="117">
        <f t="shared" si="219"/>
        <v>48.530910418964076</v>
      </c>
      <c r="T404" s="117">
        <f t="shared" si="219"/>
        <v>59.93450314072566</v>
      </c>
      <c r="U404" s="117">
        <f t="shared" si="219"/>
        <v>54.271485776100157</v>
      </c>
      <c r="V404" s="117">
        <f t="shared" si="219"/>
        <v>0</v>
      </c>
      <c r="W404" s="117">
        <f t="shared" ref="W404" si="220">W405+W408+W410+W419</f>
        <v>0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101.07141158053881</v>
      </c>
      <c r="G419" s="122">
        <v>66.632314583598159</v>
      </c>
      <c r="H419" s="122">
        <v>61.670783084333308</v>
      </c>
      <c r="I419" s="122">
        <v>0</v>
      </c>
      <c r="J419" s="122">
        <v>111.31054917105656</v>
      </c>
      <c r="K419" s="122">
        <v>76.504327702151571</v>
      </c>
      <c r="L419" s="122">
        <v>69.071363465097249</v>
      </c>
      <c r="M419" s="122">
        <v>65.886782351861001</v>
      </c>
      <c r="N419" s="122">
        <v>61.734462963215435</v>
      </c>
      <c r="O419" s="122">
        <v>51.742000973555449</v>
      </c>
      <c r="P419" s="122">
        <v>61.235042803554052</v>
      </c>
      <c r="Q419" s="122">
        <v>48.1997213554897</v>
      </c>
      <c r="R419" s="122">
        <v>62.18764542831228</v>
      </c>
      <c r="S419" s="122">
        <v>48.530910418964076</v>
      </c>
      <c r="T419" s="122">
        <v>59.93450314072566</v>
      </c>
      <c r="U419" s="122">
        <v>54.271485776100157</v>
      </c>
      <c r="V419" s="122">
        <v>0</v>
      </c>
      <c r="W419" s="122">
        <v>0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241.92125378312645</v>
      </c>
      <c r="G420" s="98">
        <v>226.54986958423373</v>
      </c>
      <c r="H420" s="98">
        <v>217.70529450252602</v>
      </c>
      <c r="I420" s="98">
        <v>0</v>
      </c>
      <c r="J420" s="98">
        <v>194.89169274932343</v>
      </c>
      <c r="K420" s="98">
        <v>185.34792455410459</v>
      </c>
      <c r="L420" s="98">
        <v>180.86761813887625</v>
      </c>
      <c r="M420" s="98">
        <v>185.17937788659935</v>
      </c>
      <c r="N420" s="98">
        <v>160.58603927550735</v>
      </c>
      <c r="O420" s="98">
        <v>160.25307588264664</v>
      </c>
      <c r="P420" s="98">
        <v>165.11543338423462</v>
      </c>
      <c r="Q420" s="98">
        <v>157.76454224301492</v>
      </c>
      <c r="R420" s="98">
        <v>164.55717467669697</v>
      </c>
      <c r="S420" s="98">
        <v>178.61063065845525</v>
      </c>
      <c r="T420" s="98">
        <v>184.39865269677509</v>
      </c>
      <c r="U420" s="98">
        <v>183.45690332882342</v>
      </c>
      <c r="V420" s="98">
        <v>0</v>
      </c>
      <c r="W420" s="98">
        <v>0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150.62131002593779</v>
      </c>
      <c r="G423" s="118">
        <f t="shared" si="225"/>
        <v>144.70256773838551</v>
      </c>
      <c r="H423" s="118">
        <f t="shared" si="225"/>
        <v>125.21775766674185</v>
      </c>
      <c r="I423" s="118">
        <f t="shared" si="225"/>
        <v>0</v>
      </c>
      <c r="J423" s="118">
        <f t="shared" si="225"/>
        <v>51.448275946754002</v>
      </c>
      <c r="K423" s="118">
        <f t="shared" si="225"/>
        <v>47.077772851197622</v>
      </c>
      <c r="L423" s="118">
        <f t="shared" si="225"/>
        <v>60.556179193872509</v>
      </c>
      <c r="M423" s="118">
        <f t="shared" si="225"/>
        <v>116.39227420648854</v>
      </c>
      <c r="N423" s="118">
        <f t="shared" si="225"/>
        <v>101.97463395633875</v>
      </c>
      <c r="O423" s="118">
        <f t="shared" si="225"/>
        <v>105.72761472642571</v>
      </c>
      <c r="P423" s="118">
        <f t="shared" si="225"/>
        <v>82.829906036485042</v>
      </c>
      <c r="Q423" s="118">
        <f t="shared" si="225"/>
        <v>84.694442502267208</v>
      </c>
      <c r="R423" s="118">
        <f t="shared" ref="R423:V423" si="226">R424+R427+R429+R438</f>
        <v>82.372193395702283</v>
      </c>
      <c r="S423" s="118">
        <f t="shared" si="226"/>
        <v>76.144476345086446</v>
      </c>
      <c r="T423" s="118">
        <f t="shared" si="226"/>
        <v>84.757759724545338</v>
      </c>
      <c r="U423" s="118">
        <f t="shared" si="226"/>
        <v>68.577563467805845</v>
      </c>
      <c r="V423" s="118">
        <f t="shared" si="226"/>
        <v>0</v>
      </c>
      <c r="W423" s="118">
        <f t="shared" ref="W423" si="227">W424+W427+W429+W438</f>
        <v>0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117.13237969994184</v>
      </c>
      <c r="G424" s="123">
        <f t="shared" si="228"/>
        <v>117.12625460896392</v>
      </c>
      <c r="H424" s="123">
        <f t="shared" si="228"/>
        <v>96.655556397242677</v>
      </c>
      <c r="I424" s="123">
        <f t="shared" si="228"/>
        <v>0</v>
      </c>
      <c r="J424" s="123">
        <f t="shared" si="228"/>
        <v>28.55902156490319</v>
      </c>
      <c r="K424" s="123">
        <f t="shared" si="228"/>
        <v>25.092687161091654</v>
      </c>
      <c r="L424" s="123">
        <f t="shared" si="228"/>
        <v>40.524586577111926</v>
      </c>
      <c r="M424" s="123">
        <f t="shared" si="228"/>
        <v>91.351643004947675</v>
      </c>
      <c r="N424" s="123">
        <f t="shared" si="228"/>
        <v>80.497656711236047</v>
      </c>
      <c r="O424" s="123">
        <f t="shared" si="228"/>
        <v>84.145241071716654</v>
      </c>
      <c r="P424" s="123">
        <f t="shared" si="228"/>
        <v>63.696959226562853</v>
      </c>
      <c r="Q424" s="123">
        <f t="shared" si="228"/>
        <v>66.234776204234024</v>
      </c>
      <c r="R424" s="123">
        <f t="shared" ref="R424:V424" si="229">SUM(R425:R426)</f>
        <v>63.537392571805938</v>
      </c>
      <c r="S424" s="123">
        <f t="shared" si="229"/>
        <v>56.968497492959891</v>
      </c>
      <c r="T424" s="123">
        <f t="shared" si="229"/>
        <v>64.433739526195211</v>
      </c>
      <c r="U424" s="123">
        <f t="shared" si="229"/>
        <v>49.56148807941949</v>
      </c>
      <c r="V424" s="123">
        <f t="shared" si="229"/>
        <v>0</v>
      </c>
      <c r="W424" s="123">
        <f t="shared" ref="W424" si="230">SUM(W425:W426)</f>
        <v>0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0</v>
      </c>
      <c r="D425" s="99">
        <v>0</v>
      </c>
      <c r="E425" s="99">
        <v>0</v>
      </c>
      <c r="F425" s="99">
        <v>116.71196393596102</v>
      </c>
      <c r="G425" s="99">
        <v>116.71043664257319</v>
      </c>
      <c r="H425" s="99">
        <v>96.321815134932336</v>
      </c>
      <c r="I425" s="99">
        <v>0</v>
      </c>
      <c r="J425" s="99">
        <v>28.466730007421212</v>
      </c>
      <c r="K425" s="99">
        <v>25.012417577205607</v>
      </c>
      <c r="L425" s="99">
        <v>40.391034620864502</v>
      </c>
      <c r="M425" s="99">
        <v>91.05062874577844</v>
      </c>
      <c r="N425" s="99">
        <v>80.246970445006497</v>
      </c>
      <c r="O425" s="99">
        <v>83.863976439166862</v>
      </c>
      <c r="P425" s="99">
        <v>63.476984564009442</v>
      </c>
      <c r="Q425" s="99">
        <v>66.025309203152474</v>
      </c>
      <c r="R425" s="99">
        <v>63.335743167248665</v>
      </c>
      <c r="S425" s="99">
        <v>56.787968807202432</v>
      </c>
      <c r="T425" s="99">
        <v>64.230474760691095</v>
      </c>
      <c r="U425" s="99">
        <v>49.403259172914581</v>
      </c>
      <c r="V425" s="99">
        <v>0</v>
      </c>
      <c r="W425" s="99">
        <v>0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0.42041576398081604</v>
      </c>
      <c r="G426" s="99">
        <v>0.41581796639073576</v>
      </c>
      <c r="H426" s="99">
        <v>0.33374126231033474</v>
      </c>
      <c r="I426" s="99">
        <v>0</v>
      </c>
      <c r="J426" s="99">
        <v>9.2291557481977177E-2</v>
      </c>
      <c r="K426" s="99">
        <v>8.0269583886044896E-2</v>
      </c>
      <c r="L426" s="99">
        <v>0.13355195624742133</v>
      </c>
      <c r="M426" s="99">
        <v>0.30101425916923846</v>
      </c>
      <c r="N426" s="99">
        <v>0.25068626622955659</v>
      </c>
      <c r="O426" s="99">
        <v>0.28126463254979522</v>
      </c>
      <c r="P426" s="99">
        <v>0.21997466255341</v>
      </c>
      <c r="Q426" s="99">
        <v>0.2094670010815495</v>
      </c>
      <c r="R426" s="99">
        <v>0.20164940455727129</v>
      </c>
      <c r="S426" s="99">
        <v>0.18052868575746214</v>
      </c>
      <c r="T426" s="99">
        <v>0.20326476550411379</v>
      </c>
      <c r="U426" s="99">
        <v>0.15822890650491087</v>
      </c>
      <c r="V426" s="99">
        <v>0</v>
      </c>
      <c r="W426" s="99">
        <v>0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1.0678056569859136</v>
      </c>
      <c r="G427" s="123">
        <f t="shared" si="231"/>
        <v>0.97324441906029069</v>
      </c>
      <c r="H427" s="123">
        <f t="shared" si="231"/>
        <v>1.3672303026380743</v>
      </c>
      <c r="I427" s="123">
        <f t="shared" si="231"/>
        <v>0</v>
      </c>
      <c r="J427" s="123">
        <f t="shared" si="231"/>
        <v>1.9326464650661581</v>
      </c>
      <c r="K427" s="123">
        <f t="shared" si="231"/>
        <v>1.4440259258006323</v>
      </c>
      <c r="L427" s="123">
        <f t="shared" si="231"/>
        <v>0.63692552353154197</v>
      </c>
      <c r="M427" s="123">
        <f t="shared" si="231"/>
        <v>0.6887608357128614</v>
      </c>
      <c r="N427" s="123">
        <f t="shared" si="231"/>
        <v>1.5827204684377596</v>
      </c>
      <c r="O427" s="123">
        <f t="shared" si="231"/>
        <v>0.96929330874313524</v>
      </c>
      <c r="P427" s="123">
        <f t="shared" si="231"/>
        <v>0.24034600958977548</v>
      </c>
      <c r="Q427" s="123">
        <f t="shared" si="231"/>
        <v>0.41426853007529613</v>
      </c>
      <c r="R427" s="123">
        <f t="shared" si="231"/>
        <v>0.7321066379832738</v>
      </c>
      <c r="S427" s="123">
        <f t="shared" si="231"/>
        <v>1.012332162681193</v>
      </c>
      <c r="T427" s="123">
        <f t="shared" si="231"/>
        <v>1.3986582659951943</v>
      </c>
      <c r="U427" s="123">
        <f t="shared" si="231"/>
        <v>1.0648920903324046</v>
      </c>
      <c r="V427" s="123">
        <f t="shared" si="231"/>
        <v>0</v>
      </c>
      <c r="W427" s="123">
        <f t="shared" si="231"/>
        <v>0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0</v>
      </c>
      <c r="D428" s="99">
        <f>RES_hhdet_in_fecs!D129</f>
        <v>0</v>
      </c>
      <c r="E428" s="99">
        <f>RES_hhdet_in_fecs!E129</f>
        <v>0</v>
      </c>
      <c r="F428" s="99">
        <f>RES_hhdet_in_fecs!F129</f>
        <v>1.0678056569859136</v>
      </c>
      <c r="G428" s="99">
        <f>RES_hhdet_in_fecs!G129</f>
        <v>0.97324441906029069</v>
      </c>
      <c r="H428" s="99">
        <f>RES_hhdet_in_fecs!H129</f>
        <v>1.3672303026380743</v>
      </c>
      <c r="I428" s="99">
        <f>RES_hhdet_in_fecs!I129</f>
        <v>0</v>
      </c>
      <c r="J428" s="99">
        <f>RES_hhdet_in_fecs!J129</f>
        <v>1.9326464650661581</v>
      </c>
      <c r="K428" s="99">
        <f>RES_hhdet_in_fecs!K129</f>
        <v>1.4440259258006323</v>
      </c>
      <c r="L428" s="99">
        <f>RES_hhdet_in_fecs!L129</f>
        <v>0.63692552353154197</v>
      </c>
      <c r="M428" s="99">
        <f>RES_hhdet_in_fecs!M129</f>
        <v>0.6887608357128614</v>
      </c>
      <c r="N428" s="99">
        <f>RES_hhdet_in_fecs!N129</f>
        <v>1.5827204684377596</v>
      </c>
      <c r="O428" s="99">
        <f>RES_hhdet_in_fecs!O129</f>
        <v>0.96929330874313524</v>
      </c>
      <c r="P428" s="99">
        <f>RES_hhdet_in_fecs!P129</f>
        <v>0.24034600958977548</v>
      </c>
      <c r="Q428" s="99">
        <f>RES_hhdet_in_fecs!Q129</f>
        <v>0.41426853007529613</v>
      </c>
      <c r="R428" s="99">
        <f>RES_hhdet_in_fecs!R129</f>
        <v>0.7321066379832738</v>
      </c>
      <c r="S428" s="99">
        <f>RES_hhdet_in_fecs!S129</f>
        <v>1.012332162681193</v>
      </c>
      <c r="T428" s="99">
        <f>RES_hhdet_in_fecs!T129</f>
        <v>1.3986582659951943</v>
      </c>
      <c r="U428" s="99">
        <f>RES_hhdet_in_fecs!U129</f>
        <v>1.0648920903324046</v>
      </c>
      <c r="V428" s="99">
        <f>RES_hhdet_in_fecs!V129</f>
        <v>0</v>
      </c>
      <c r="W428" s="99">
        <f>RES_hhdet_in_fecs!W129</f>
        <v>0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22.172656759957995</v>
      </c>
      <c r="G429" s="123">
        <v>18.105038368198205</v>
      </c>
      <c r="H429" s="123">
        <v>18.392780415115347</v>
      </c>
      <c r="I429" s="123">
        <v>0</v>
      </c>
      <c r="J429" s="123">
        <v>12.953793115940984</v>
      </c>
      <c r="K429" s="123">
        <v>13.093545975826773</v>
      </c>
      <c r="L429" s="123">
        <v>12.375492895950336</v>
      </c>
      <c r="M429" s="123">
        <v>17.460724472831782</v>
      </c>
      <c r="N429" s="123">
        <v>13.88078529043832</v>
      </c>
      <c r="O429" s="123">
        <v>14.305609093813684</v>
      </c>
      <c r="P429" s="123">
        <v>13.141040238983216</v>
      </c>
      <c r="Q429" s="123">
        <v>12.359026235136517</v>
      </c>
      <c r="R429" s="123">
        <v>12.360952038847039</v>
      </c>
      <c r="S429" s="123">
        <v>11.947492022654403</v>
      </c>
      <c r="T429" s="123">
        <v>12.707034092799658</v>
      </c>
      <c r="U429" s="123">
        <v>11.959914558379015</v>
      </c>
      <c r="V429" s="123">
        <v>0</v>
      </c>
      <c r="W429" s="123">
        <v>0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0</v>
      </c>
      <c r="D430" s="99">
        <v>0</v>
      </c>
      <c r="E430" s="99">
        <v>0</v>
      </c>
      <c r="F430" s="99">
        <v>22.810731223311368</v>
      </c>
      <c r="G430" s="99">
        <v>21.397229254063806</v>
      </c>
      <c r="H430" s="99">
        <v>18.395992146570507</v>
      </c>
      <c r="I430" s="99">
        <v>0</v>
      </c>
      <c r="J430" s="99">
        <v>5.1641560632758869</v>
      </c>
      <c r="K430" s="99">
        <v>5.5369696536863424</v>
      </c>
      <c r="L430" s="99">
        <v>9.4196469762655237</v>
      </c>
      <c r="M430" s="99">
        <v>17.468264875227991</v>
      </c>
      <c r="N430" s="99">
        <v>13.743908942125714</v>
      </c>
      <c r="O430" s="99">
        <v>14.307268447558169</v>
      </c>
      <c r="P430" s="99">
        <v>13.149509619291155</v>
      </c>
      <c r="Q430" s="99">
        <v>12.269313537933042</v>
      </c>
      <c r="R430" s="99">
        <v>12.185321254915598</v>
      </c>
      <c r="S430" s="99">
        <v>11.207748923897039</v>
      </c>
      <c r="T430" s="99">
        <v>13.769365397065116</v>
      </c>
      <c r="U430" s="99">
        <v>11.232825810380742</v>
      </c>
      <c r="V430" s="99">
        <v>0</v>
      </c>
      <c r="W430" s="99">
        <v>0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19.321032891106853</v>
      </c>
      <c r="G431" s="99">
        <v>0</v>
      </c>
      <c r="H431" s="99">
        <v>15.572880197488077</v>
      </c>
      <c r="I431" s="99">
        <v>0</v>
      </c>
      <c r="J431" s="99">
        <v>0</v>
      </c>
      <c r="K431" s="99">
        <v>0</v>
      </c>
      <c r="L431" s="99">
        <v>8.2696670941681507</v>
      </c>
      <c r="M431" s="99">
        <v>15.119237823662043</v>
      </c>
      <c r="N431" s="99">
        <v>11.855296012599924</v>
      </c>
      <c r="O431" s="99">
        <v>12.440540414159674</v>
      </c>
      <c r="P431" s="99">
        <v>11.68442747246065</v>
      </c>
      <c r="Q431" s="99">
        <v>10.881694822310076</v>
      </c>
      <c r="R431" s="99">
        <v>10.86675843827082</v>
      </c>
      <c r="S431" s="99">
        <v>10.065276808042391</v>
      </c>
      <c r="T431" s="99">
        <v>12.422164153550879</v>
      </c>
      <c r="U431" s="99">
        <v>0</v>
      </c>
      <c r="V431" s="99">
        <v>0</v>
      </c>
      <c r="W431" s="99">
        <v>0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0</v>
      </c>
      <c r="F432" s="102">
        <v>4.4078506665335846</v>
      </c>
      <c r="G432" s="102">
        <v>0</v>
      </c>
      <c r="H432" s="102">
        <v>3.0831823249463293</v>
      </c>
      <c r="I432" s="102">
        <v>0</v>
      </c>
      <c r="J432" s="102">
        <v>0</v>
      </c>
      <c r="K432" s="102">
        <v>0</v>
      </c>
      <c r="L432" s="102">
        <v>9.4196469762655194E-2</v>
      </c>
      <c r="M432" s="102">
        <v>3.4367477064602516</v>
      </c>
      <c r="N432" s="102">
        <v>2.0741423126882919</v>
      </c>
      <c r="O432" s="102">
        <v>2.1606847737645345</v>
      </c>
      <c r="P432" s="102">
        <v>2.9442105538047749</v>
      </c>
      <c r="Q432" s="102">
        <v>1.9858913754581389</v>
      </c>
      <c r="R432" s="102">
        <v>1.9059239468730862</v>
      </c>
      <c r="S432" s="102">
        <v>1.8524921810432</v>
      </c>
      <c r="T432" s="102">
        <v>2.1491102241404283</v>
      </c>
      <c r="U432" s="102">
        <v>0</v>
      </c>
      <c r="V432" s="102">
        <v>0</v>
      </c>
      <c r="W432" s="102">
        <v>0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14.913182224573269</v>
      </c>
      <c r="G433" s="105">
        <v>0</v>
      </c>
      <c r="H433" s="105">
        <v>12.48969787254175</v>
      </c>
      <c r="I433" s="105">
        <v>0</v>
      </c>
      <c r="J433" s="105">
        <v>0</v>
      </c>
      <c r="K433" s="105">
        <v>0</v>
      </c>
      <c r="L433" s="105">
        <v>8.1754706244054951</v>
      </c>
      <c r="M433" s="105">
        <v>11.682490117201793</v>
      </c>
      <c r="N433" s="105">
        <v>9.7811536999116306</v>
      </c>
      <c r="O433" s="105">
        <v>10.279855640395139</v>
      </c>
      <c r="P433" s="105">
        <v>8.7402169186558734</v>
      </c>
      <c r="Q433" s="105">
        <v>8.8958034468519376</v>
      </c>
      <c r="R433" s="105">
        <v>8.9608344913977334</v>
      </c>
      <c r="S433" s="105">
        <v>8.2127846269991913</v>
      </c>
      <c r="T433" s="105">
        <v>10.273053929410453</v>
      </c>
      <c r="U433" s="105">
        <v>0</v>
      </c>
      <c r="V433" s="105">
        <v>0</v>
      </c>
      <c r="W433" s="105">
        <v>0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19.447869724740297</v>
      </c>
      <c r="G434" s="102">
        <v>18.516351850813717</v>
      </c>
      <c r="H434" s="102">
        <v>0</v>
      </c>
      <c r="I434" s="102">
        <v>0</v>
      </c>
      <c r="J434" s="102">
        <v>16.909832509730457</v>
      </c>
      <c r="K434" s="102">
        <v>16.452045844079645</v>
      </c>
      <c r="L434" s="102">
        <v>17.265505328149281</v>
      </c>
      <c r="M434" s="102">
        <v>0</v>
      </c>
      <c r="N434" s="102">
        <v>16.851337420778801</v>
      </c>
      <c r="O434" s="102">
        <v>15.878828457260362</v>
      </c>
      <c r="P434" s="102">
        <v>0</v>
      </c>
      <c r="Q434" s="102">
        <v>14.594805830635586</v>
      </c>
      <c r="R434" s="102">
        <v>14.295893835542138</v>
      </c>
      <c r="S434" s="102">
        <v>14.011945578079169</v>
      </c>
      <c r="T434" s="102">
        <v>13.545162295942948</v>
      </c>
      <c r="U434" s="102">
        <v>13.278062786387185</v>
      </c>
      <c r="V434" s="102">
        <v>0</v>
      </c>
      <c r="W434" s="102">
        <v>0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14.071326056994366</v>
      </c>
      <c r="G435" s="105">
        <v>13.2451652361024</v>
      </c>
      <c r="H435" s="105">
        <v>0</v>
      </c>
      <c r="I435" s="105">
        <v>0</v>
      </c>
      <c r="J435" s="105">
        <v>12.450958727506377</v>
      </c>
      <c r="K435" s="105">
        <v>11.952879045494859</v>
      </c>
      <c r="L435" s="105">
        <v>12.503409019277322</v>
      </c>
      <c r="M435" s="105">
        <v>0</v>
      </c>
      <c r="N435" s="105">
        <v>12.267771257255005</v>
      </c>
      <c r="O435" s="105">
        <v>11.689291957092601</v>
      </c>
      <c r="P435" s="105">
        <v>0</v>
      </c>
      <c r="Q435" s="105">
        <v>11.14669109045558</v>
      </c>
      <c r="R435" s="105">
        <v>11.025328075357015</v>
      </c>
      <c r="S435" s="105">
        <v>10.972989207830622</v>
      </c>
      <c r="T435" s="105">
        <v>10.659614671713124</v>
      </c>
      <c r="U435" s="105">
        <v>10.599040428601684</v>
      </c>
      <c r="V435" s="105">
        <v>0</v>
      </c>
      <c r="W435" s="105">
        <v>0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3.750972270026852</v>
      </c>
      <c r="G436" s="99">
        <v>3.0457507182311443</v>
      </c>
      <c r="H436" s="99">
        <v>0</v>
      </c>
      <c r="I436" s="99">
        <v>0</v>
      </c>
      <c r="J436" s="99">
        <v>3.6008214909370455</v>
      </c>
      <c r="K436" s="99">
        <v>2.938943401902808</v>
      </c>
      <c r="L436" s="99">
        <v>2.8498711126208698</v>
      </c>
      <c r="M436" s="99">
        <v>0</v>
      </c>
      <c r="N436" s="99">
        <v>2.5312764531950904</v>
      </c>
      <c r="O436" s="99">
        <v>2.3469859913540687</v>
      </c>
      <c r="P436" s="99">
        <v>0</v>
      </c>
      <c r="Q436" s="99">
        <v>2.3514790459107724</v>
      </c>
      <c r="R436" s="99">
        <v>2.2204447770839675</v>
      </c>
      <c r="S436" s="99">
        <v>2.3353644728002263</v>
      </c>
      <c r="T436" s="99">
        <v>2.0386620839043892</v>
      </c>
      <c r="U436" s="99">
        <v>2.2787453172126355</v>
      </c>
      <c r="V436" s="99">
        <v>0</v>
      </c>
      <c r="W436" s="99">
        <v>0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10.320353786967512</v>
      </c>
      <c r="G437" s="99">
        <v>10.199414517871258</v>
      </c>
      <c r="H437" s="99">
        <v>0</v>
      </c>
      <c r="I437" s="99">
        <v>0</v>
      </c>
      <c r="J437" s="99">
        <v>8.8501372365693314</v>
      </c>
      <c r="K437" s="99">
        <v>9.0139356435920508</v>
      </c>
      <c r="L437" s="99">
        <v>9.6535379066564548</v>
      </c>
      <c r="M437" s="99">
        <v>0</v>
      </c>
      <c r="N437" s="99">
        <v>9.736494804059916</v>
      </c>
      <c r="O437" s="99">
        <v>9.3423059657385323</v>
      </c>
      <c r="P437" s="99">
        <v>0</v>
      </c>
      <c r="Q437" s="99">
        <v>8.7952120445448063</v>
      </c>
      <c r="R437" s="99">
        <v>8.8048832982730492</v>
      </c>
      <c r="S437" s="99">
        <v>8.6376247350303927</v>
      </c>
      <c r="T437" s="99">
        <v>8.6209525878087323</v>
      </c>
      <c r="U437" s="99">
        <v>8.3202951113890506</v>
      </c>
      <c r="V437" s="99">
        <v>0</v>
      </c>
      <c r="W437" s="99">
        <v>0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10.248467909052041</v>
      </c>
      <c r="G438" s="123">
        <v>8.4980303421630961</v>
      </c>
      <c r="H438" s="123">
        <v>8.8021905517457508</v>
      </c>
      <c r="I438" s="123">
        <v>0</v>
      </c>
      <c r="J438" s="123">
        <v>8.0028148008436713</v>
      </c>
      <c r="K438" s="123">
        <v>7.447513788478564</v>
      </c>
      <c r="L438" s="123">
        <v>7.0191741972787032</v>
      </c>
      <c r="M438" s="123">
        <v>6.8911458929962235</v>
      </c>
      <c r="N438" s="123">
        <v>6.0134714862266225</v>
      </c>
      <c r="O438" s="123">
        <v>6.3074712521522427</v>
      </c>
      <c r="P438" s="123">
        <v>5.751560561349188</v>
      </c>
      <c r="Q438" s="123">
        <v>5.6863715328213882</v>
      </c>
      <c r="R438" s="123">
        <v>5.7417421470660166</v>
      </c>
      <c r="S438" s="123">
        <v>6.2161546667909562</v>
      </c>
      <c r="T438" s="123">
        <v>6.2183278395552648</v>
      </c>
      <c r="U438" s="123">
        <v>5.9912687396749309</v>
      </c>
      <c r="V438" s="123">
        <v>0</v>
      </c>
      <c r="W438" s="123">
        <v>0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11.22585423848157</v>
      </c>
      <c r="G439" s="99">
        <v>10.442169585459828</v>
      </c>
      <c r="H439" s="99">
        <v>10.011998412379343</v>
      </c>
      <c r="I439" s="99">
        <v>0</v>
      </c>
      <c r="J439" s="99">
        <v>8.8748908431165177</v>
      </c>
      <c r="K439" s="99">
        <v>8.3387738352635399</v>
      </c>
      <c r="L439" s="99">
        <v>8.109753172303936</v>
      </c>
      <c r="M439" s="99">
        <v>8.1728094989386477</v>
      </c>
      <c r="N439" s="99">
        <v>7.0377832105283522</v>
      </c>
      <c r="O439" s="99">
        <v>6.9523327576401188</v>
      </c>
      <c r="P439" s="99">
        <v>7.0900972013867856</v>
      </c>
      <c r="Q439" s="99">
        <v>6.6957683504047774</v>
      </c>
      <c r="R439" s="99">
        <v>6.9064098477944809</v>
      </c>
      <c r="S439" s="99">
        <v>7.4105478519044752</v>
      </c>
      <c r="T439" s="99">
        <v>7.5682106328414518</v>
      </c>
      <c r="U439" s="99">
        <v>7.4481003130273313</v>
      </c>
      <c r="V439" s="99">
        <v>0</v>
      </c>
      <c r="W439" s="99">
        <v>0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9.5471123773015822</v>
      </c>
      <c r="G440" s="110">
        <v>7.6879723241227929</v>
      </c>
      <c r="H440" s="110">
        <v>8.3240283973048506</v>
      </c>
      <c r="I440" s="110">
        <v>0</v>
      </c>
      <c r="J440" s="110">
        <v>6.8414133288308738</v>
      </c>
      <c r="K440" s="110">
        <v>6.8210621398821205</v>
      </c>
      <c r="L440" s="110">
        <v>6.3453790241651946</v>
      </c>
      <c r="M440" s="110">
        <v>6.1832671627657358</v>
      </c>
      <c r="N440" s="110">
        <v>5.3737716800554027</v>
      </c>
      <c r="O440" s="110">
        <v>5.9999779877760844</v>
      </c>
      <c r="P440" s="110">
        <v>4.9625247482505843</v>
      </c>
      <c r="Q440" s="110">
        <v>5.2423180040470161</v>
      </c>
      <c r="R440" s="110">
        <v>5.0342274935701132</v>
      </c>
      <c r="S440" s="110">
        <v>5.7705434019062736</v>
      </c>
      <c r="T440" s="110">
        <v>5.5683048827247204</v>
      </c>
      <c r="U440" s="110">
        <v>5.3792459935387376</v>
      </c>
      <c r="V440" s="110">
        <v>0</v>
      </c>
      <c r="W440" s="110">
        <v>0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116.62019067280781</v>
      </c>
      <c r="G442" s="118">
        <f t="shared" si="232"/>
        <v>110.4436924267056</v>
      </c>
      <c r="H442" s="118">
        <f t="shared" si="232"/>
        <v>99.192701511972899</v>
      </c>
      <c r="I442" s="118">
        <f t="shared" si="232"/>
        <v>0</v>
      </c>
      <c r="J442" s="118">
        <f t="shared" si="232"/>
        <v>42.536469792657194</v>
      </c>
      <c r="K442" s="118">
        <f t="shared" si="232"/>
        <v>38.53778734252532</v>
      </c>
      <c r="L442" s="118">
        <f t="shared" si="232"/>
        <v>48.233394815198949</v>
      </c>
      <c r="M442" s="118">
        <f t="shared" si="232"/>
        <v>93.016397402471171</v>
      </c>
      <c r="N442" s="118">
        <f t="shared" si="232"/>
        <v>84.291509086019346</v>
      </c>
      <c r="O442" s="118">
        <f t="shared" si="232"/>
        <v>86.818899829211063</v>
      </c>
      <c r="P442" s="118">
        <f t="shared" si="232"/>
        <v>67.361294159699767</v>
      </c>
      <c r="Q442" s="118">
        <f t="shared" si="232"/>
        <v>70.021602956676929</v>
      </c>
      <c r="R442" s="118">
        <f t="shared" ref="R442:V442" si="233">R443+R446+R448+R457</f>
        <v>69.398609619742103</v>
      </c>
      <c r="S442" s="118">
        <f t="shared" si="233"/>
        <v>65.588658246185304</v>
      </c>
      <c r="T442" s="118">
        <f t="shared" si="233"/>
        <v>73.90820044856558</v>
      </c>
      <c r="U442" s="118">
        <f t="shared" si="233"/>
        <v>60.190058603455924</v>
      </c>
      <c r="V442" s="118">
        <f t="shared" si="233"/>
        <v>0</v>
      </c>
      <c r="W442" s="118">
        <f t="shared" ref="W442" si="234">W443+W446+W448+W457</f>
        <v>0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89.19006740659195</v>
      </c>
      <c r="G443" s="123">
        <f t="shared" si="235"/>
        <v>89.466163427802172</v>
      </c>
      <c r="H443" s="123">
        <f t="shared" si="235"/>
        <v>74.065044114755096</v>
      </c>
      <c r="I443" s="123">
        <f t="shared" si="235"/>
        <v>0</v>
      </c>
      <c r="J443" s="123">
        <f t="shared" si="235"/>
        <v>22.029831867615727</v>
      </c>
      <c r="K443" s="123">
        <f t="shared" si="235"/>
        <v>19.425672199883014</v>
      </c>
      <c r="L443" s="123">
        <f t="shared" si="235"/>
        <v>31.492768977383164</v>
      </c>
      <c r="M443" s="123">
        <f t="shared" si="235"/>
        <v>71.364853946808907</v>
      </c>
      <c r="N443" s="123">
        <f t="shared" si="235"/>
        <v>63.327160371705027</v>
      </c>
      <c r="O443" s="123">
        <f t="shared" si="235"/>
        <v>66.80947834155134</v>
      </c>
      <c r="P443" s="123">
        <f t="shared" si="235"/>
        <v>51.112464812812654</v>
      </c>
      <c r="Q443" s="123">
        <f t="shared" si="235"/>
        <v>53.672070540378776</v>
      </c>
      <c r="R443" s="123">
        <f t="shared" ref="R443:V443" si="236">SUM(R444:R445)</f>
        <v>51.873807187565589</v>
      </c>
      <c r="S443" s="123">
        <f t="shared" si="236"/>
        <v>46.848606994001535</v>
      </c>
      <c r="T443" s="123">
        <f t="shared" si="236"/>
        <v>53.356505994685826</v>
      </c>
      <c r="U443" s="123">
        <f t="shared" si="236"/>
        <v>41.31300799928605</v>
      </c>
      <c r="V443" s="123">
        <f t="shared" si="236"/>
        <v>0</v>
      </c>
      <c r="W443" s="123">
        <f t="shared" ref="W443" si="237">SUM(W444:W445)</f>
        <v>0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0</v>
      </c>
      <c r="D444" s="99">
        <v>0</v>
      </c>
      <c r="E444" s="99">
        <v>0</v>
      </c>
      <c r="F444" s="99">
        <v>88.769651642611137</v>
      </c>
      <c r="G444" s="99">
        <v>89.050345461411439</v>
      </c>
      <c r="H444" s="99">
        <v>73.731302852444756</v>
      </c>
      <c r="I444" s="99">
        <v>0</v>
      </c>
      <c r="J444" s="99">
        <v>21.937540310133748</v>
      </c>
      <c r="K444" s="99">
        <v>19.345402615996967</v>
      </c>
      <c r="L444" s="99">
        <v>31.359217021135745</v>
      </c>
      <c r="M444" s="99">
        <v>71.063839687639671</v>
      </c>
      <c r="N444" s="99">
        <v>63.076474105475469</v>
      </c>
      <c r="O444" s="99">
        <v>66.528213709001548</v>
      </c>
      <c r="P444" s="99">
        <v>50.892490150259242</v>
      </c>
      <c r="Q444" s="99">
        <v>53.462603539297227</v>
      </c>
      <c r="R444" s="99">
        <v>51.672157783008316</v>
      </c>
      <c r="S444" s="99">
        <v>46.668078308244077</v>
      </c>
      <c r="T444" s="99">
        <v>53.15324122918171</v>
      </c>
      <c r="U444" s="99">
        <v>41.154779092781141</v>
      </c>
      <c r="V444" s="99">
        <v>0</v>
      </c>
      <c r="W444" s="99">
        <v>0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0.42041576398081604</v>
      </c>
      <c r="G445" s="99">
        <v>0.41581796639073576</v>
      </c>
      <c r="H445" s="99">
        <v>0.33374126231033474</v>
      </c>
      <c r="I445" s="99">
        <v>0</v>
      </c>
      <c r="J445" s="99">
        <v>9.2291557481977177E-2</v>
      </c>
      <c r="K445" s="99">
        <v>8.0269583886044896E-2</v>
      </c>
      <c r="L445" s="99">
        <v>0.13355195624742133</v>
      </c>
      <c r="M445" s="99">
        <v>0.30101425916923846</v>
      </c>
      <c r="N445" s="99">
        <v>0.25068626622955659</v>
      </c>
      <c r="O445" s="99">
        <v>0.28126463254979522</v>
      </c>
      <c r="P445" s="99">
        <v>0.21997466255341</v>
      </c>
      <c r="Q445" s="99">
        <v>0.2094670010815495</v>
      </c>
      <c r="R445" s="99">
        <v>0.20164940455727129</v>
      </c>
      <c r="S445" s="99">
        <v>0.18052868575746214</v>
      </c>
      <c r="T445" s="99">
        <v>0.20326476550411379</v>
      </c>
      <c r="U445" s="99">
        <v>0.15822890650491087</v>
      </c>
      <c r="V445" s="99">
        <v>0</v>
      </c>
      <c r="W445" s="99">
        <v>0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2.704959588082021</v>
      </c>
      <c r="G446" s="123">
        <f t="shared" si="238"/>
        <v>2.5413164966002504</v>
      </c>
      <c r="H446" s="123">
        <f t="shared" si="238"/>
        <v>3.6775976222908766</v>
      </c>
      <c r="I446" s="123">
        <f t="shared" si="238"/>
        <v>0</v>
      </c>
      <c r="J446" s="123">
        <f t="shared" si="238"/>
        <v>5.5083415327291005</v>
      </c>
      <c r="K446" s="123">
        <f t="shared" si="238"/>
        <v>4.2354046747968708</v>
      </c>
      <c r="L446" s="123">
        <f t="shared" si="238"/>
        <v>1.922296933590429</v>
      </c>
      <c r="M446" s="123">
        <f t="shared" si="238"/>
        <v>2.1486948208645367</v>
      </c>
      <c r="N446" s="123">
        <f t="shared" si="238"/>
        <v>5.1319089122883437</v>
      </c>
      <c r="O446" s="123">
        <f t="shared" si="238"/>
        <v>3.2850464142485678</v>
      </c>
      <c r="P446" s="123">
        <f t="shared" si="238"/>
        <v>0.85278568086716611</v>
      </c>
      <c r="Q446" s="123">
        <f t="shared" si="238"/>
        <v>1.5265122184796094</v>
      </c>
      <c r="R446" s="123">
        <f t="shared" si="238"/>
        <v>2.7604698351692223</v>
      </c>
      <c r="S446" s="123">
        <f t="shared" si="238"/>
        <v>3.8861757668949353</v>
      </c>
      <c r="T446" s="123">
        <f t="shared" si="238"/>
        <v>5.4489772674977299</v>
      </c>
      <c r="U446" s="123">
        <f t="shared" si="238"/>
        <v>4.2039542967462351</v>
      </c>
      <c r="V446" s="123">
        <f t="shared" si="238"/>
        <v>0</v>
      </c>
      <c r="W446" s="123">
        <f t="shared" si="238"/>
        <v>0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</v>
      </c>
      <c r="D447" s="99">
        <f>RES_hhdet_in_tess!D129</f>
        <v>0</v>
      </c>
      <c r="E447" s="99">
        <f>RES_hhdet_in_tess!E129</f>
        <v>0</v>
      </c>
      <c r="F447" s="99">
        <f>RES_hhdet_in_tess!F129</f>
        <v>2.704959588082021</v>
      </c>
      <c r="G447" s="99">
        <f>RES_hhdet_in_tess!G129</f>
        <v>2.5413164966002504</v>
      </c>
      <c r="H447" s="99">
        <f>RES_hhdet_in_tess!H129</f>
        <v>3.6775976222908766</v>
      </c>
      <c r="I447" s="99">
        <f>RES_hhdet_in_tess!I129</f>
        <v>0</v>
      </c>
      <c r="J447" s="99">
        <f>RES_hhdet_in_tess!J129</f>
        <v>5.5083415327291005</v>
      </c>
      <c r="K447" s="99">
        <f>RES_hhdet_in_tess!K129</f>
        <v>4.2354046747968708</v>
      </c>
      <c r="L447" s="99">
        <f>RES_hhdet_in_tess!L129</f>
        <v>1.922296933590429</v>
      </c>
      <c r="M447" s="99">
        <f>RES_hhdet_in_tess!M129</f>
        <v>2.1486948208645367</v>
      </c>
      <c r="N447" s="99">
        <f>RES_hhdet_in_tess!N129</f>
        <v>5.1319089122883437</v>
      </c>
      <c r="O447" s="99">
        <f>RES_hhdet_in_tess!O129</f>
        <v>3.2850464142485678</v>
      </c>
      <c r="P447" s="99">
        <f>RES_hhdet_in_tess!P129</f>
        <v>0.85278568086716611</v>
      </c>
      <c r="Q447" s="99">
        <f>RES_hhdet_in_tess!Q129</f>
        <v>1.5265122184796094</v>
      </c>
      <c r="R447" s="99">
        <f>RES_hhdet_in_tess!R129</f>
        <v>2.7604698351692223</v>
      </c>
      <c r="S447" s="99">
        <f>RES_hhdet_in_tess!S129</f>
        <v>3.8861757668949353</v>
      </c>
      <c r="T447" s="99">
        <f>RES_hhdet_in_tess!T129</f>
        <v>5.4489772674977299</v>
      </c>
      <c r="U447" s="99">
        <f>RES_hhdet_in_tess!U129</f>
        <v>4.2039542967462351</v>
      </c>
      <c r="V447" s="99">
        <f>RES_hhdet_in_tess!V129</f>
        <v>0</v>
      </c>
      <c r="W447" s="99">
        <f>RES_hhdet_in_tess!W129</f>
        <v>0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17.456149102250901</v>
      </c>
      <c r="G448" s="123">
        <v>12.272659955213259</v>
      </c>
      <c r="H448" s="123">
        <v>15.002290665319162</v>
      </c>
      <c r="I448" s="123">
        <v>0</v>
      </c>
      <c r="J448" s="123">
        <v>9.5210270652862619</v>
      </c>
      <c r="K448" s="123">
        <v>9.5657952321963577</v>
      </c>
      <c r="L448" s="123">
        <v>9.781109928232528</v>
      </c>
      <c r="M448" s="123">
        <v>14.525262149240989</v>
      </c>
      <c r="N448" s="123">
        <v>11.505807061532984</v>
      </c>
      <c r="O448" s="123">
        <v>12.066263771738493</v>
      </c>
      <c r="P448" s="123">
        <v>11.232054358642738</v>
      </c>
      <c r="Q448" s="123">
        <v>10.577673281142431</v>
      </c>
      <c r="R448" s="123">
        <v>10.546609493939828</v>
      </c>
      <c r="S448" s="123">
        <v>10.069451693928372</v>
      </c>
      <c r="T448" s="123">
        <v>10.355849438736</v>
      </c>
      <c r="U448" s="123">
        <v>10.009245021842405</v>
      </c>
      <c r="V448" s="123">
        <v>0</v>
      </c>
      <c r="W448" s="123">
        <v>0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0</v>
      </c>
      <c r="D449" s="99">
        <v>0</v>
      </c>
      <c r="E449" s="99">
        <v>0</v>
      </c>
      <c r="F449" s="99">
        <v>18.483976019037581</v>
      </c>
      <c r="G449" s="99">
        <v>17.393641121834605</v>
      </c>
      <c r="H449" s="99">
        <v>15.002288612665906</v>
      </c>
      <c r="I449" s="99">
        <v>0</v>
      </c>
      <c r="J449" s="99">
        <v>4.2399111765534077</v>
      </c>
      <c r="K449" s="99">
        <v>4.5624833863249519</v>
      </c>
      <c r="L449" s="99">
        <v>7.7915149860458781</v>
      </c>
      <c r="M449" s="99">
        <v>14.525213995726801</v>
      </c>
      <c r="N449" s="99">
        <v>11.509490083362834</v>
      </c>
      <c r="O449" s="99">
        <v>12.091890020171066</v>
      </c>
      <c r="P449" s="99">
        <v>11.231920511757826</v>
      </c>
      <c r="Q449" s="99">
        <v>10.584417838712724</v>
      </c>
      <c r="R449" s="99">
        <v>10.591360754816085</v>
      </c>
      <c r="S449" s="99">
        <v>9.812711415139395</v>
      </c>
      <c r="T449" s="99">
        <v>12.139745883230015</v>
      </c>
      <c r="U449" s="99">
        <v>9.9692101063743923</v>
      </c>
      <c r="V449" s="99">
        <v>0</v>
      </c>
      <c r="W449" s="99">
        <v>0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18.484948741748433</v>
      </c>
      <c r="G450" s="99">
        <v>0</v>
      </c>
      <c r="H450" s="99">
        <v>15.004092894880253</v>
      </c>
      <c r="I450" s="99">
        <v>0</v>
      </c>
      <c r="J450" s="99">
        <v>0</v>
      </c>
      <c r="K450" s="99">
        <v>0</v>
      </c>
      <c r="L450" s="99">
        <v>8.2533857742659542</v>
      </c>
      <c r="M450" s="99">
        <v>14.540215039638136</v>
      </c>
      <c r="N450" s="99">
        <v>11.518091894125027</v>
      </c>
      <c r="O450" s="99">
        <v>12.105973794841178</v>
      </c>
      <c r="P450" s="99">
        <v>11.255074116197235</v>
      </c>
      <c r="Q450" s="99">
        <v>10.608980311650352</v>
      </c>
      <c r="R450" s="99">
        <v>10.617444741573333</v>
      </c>
      <c r="S450" s="99">
        <v>9.834695618654278</v>
      </c>
      <c r="T450" s="99">
        <v>12.167814598749452</v>
      </c>
      <c r="U450" s="99">
        <v>0</v>
      </c>
      <c r="V450" s="99">
        <v>0</v>
      </c>
      <c r="W450" s="99">
        <v>0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0</v>
      </c>
      <c r="F451" s="102">
        <v>3.5717665171751634</v>
      </c>
      <c r="G451" s="102">
        <v>0</v>
      </c>
      <c r="H451" s="102">
        <v>2.5143950223385052</v>
      </c>
      <c r="I451" s="102">
        <v>0</v>
      </c>
      <c r="J451" s="102">
        <v>0</v>
      </c>
      <c r="K451" s="102">
        <v>0</v>
      </c>
      <c r="L451" s="102">
        <v>7.7915149860458763E-2</v>
      </c>
      <c r="M451" s="102">
        <v>2.8577249224363452</v>
      </c>
      <c r="N451" s="102">
        <v>1.7369381942133937</v>
      </c>
      <c r="O451" s="102">
        <v>1.8261181544460383</v>
      </c>
      <c r="P451" s="102">
        <v>2.5148571975413607</v>
      </c>
      <c r="Q451" s="102">
        <v>1.713176864798414</v>
      </c>
      <c r="R451" s="102">
        <v>1.6566102501755997</v>
      </c>
      <c r="S451" s="102">
        <v>1.6219109916550876</v>
      </c>
      <c r="T451" s="102">
        <v>1.8947606693389947</v>
      </c>
      <c r="U451" s="102">
        <v>0</v>
      </c>
      <c r="V451" s="102">
        <v>0</v>
      </c>
      <c r="W451" s="102">
        <v>0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14.913182224573269</v>
      </c>
      <c r="G452" s="105">
        <v>0</v>
      </c>
      <c r="H452" s="105">
        <v>12.48969787254175</v>
      </c>
      <c r="I452" s="105">
        <v>0</v>
      </c>
      <c r="J452" s="105">
        <v>0</v>
      </c>
      <c r="K452" s="105">
        <v>0</v>
      </c>
      <c r="L452" s="105">
        <v>8.1754706244054951</v>
      </c>
      <c r="M452" s="105">
        <v>11.682490117201793</v>
      </c>
      <c r="N452" s="105">
        <v>9.7811536999116306</v>
      </c>
      <c r="O452" s="105">
        <v>10.279855640395139</v>
      </c>
      <c r="P452" s="105">
        <v>8.7402169186558734</v>
      </c>
      <c r="Q452" s="105">
        <v>8.8958034468519376</v>
      </c>
      <c r="R452" s="105">
        <v>8.9608344913977334</v>
      </c>
      <c r="S452" s="105">
        <v>8.2127846269991913</v>
      </c>
      <c r="T452" s="105">
        <v>10.273053929410453</v>
      </c>
      <c r="U452" s="105">
        <v>0</v>
      </c>
      <c r="V452" s="105">
        <v>0</v>
      </c>
      <c r="W452" s="105">
        <v>0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12.782327961479595</v>
      </c>
      <c r="G453" s="102">
        <v>12.197610099246484</v>
      </c>
      <c r="H453" s="102">
        <v>0</v>
      </c>
      <c r="I453" s="102">
        <v>0</v>
      </c>
      <c r="J453" s="102">
        <v>11.225579404781566</v>
      </c>
      <c r="K453" s="102">
        <v>10.956486385226537</v>
      </c>
      <c r="L453" s="102">
        <v>11.539635205564451</v>
      </c>
      <c r="M453" s="102">
        <v>0</v>
      </c>
      <c r="N453" s="102">
        <v>11.454288669100846</v>
      </c>
      <c r="O453" s="102">
        <v>10.962046575564697</v>
      </c>
      <c r="P453" s="102">
        <v>0</v>
      </c>
      <c r="Q453" s="102">
        <v>10.475482079866175</v>
      </c>
      <c r="R453" s="102">
        <v>10.399996072855121</v>
      </c>
      <c r="S453" s="102">
        <v>10.328382611448472</v>
      </c>
      <c r="T453" s="102">
        <v>10.110734216932443</v>
      </c>
      <c r="U453" s="102">
        <v>10.027775628652332</v>
      </c>
      <c r="V453" s="102">
        <v>0</v>
      </c>
      <c r="W453" s="102">
        <v>0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12.78572189198443</v>
      </c>
      <c r="G454" s="105">
        <v>12.205796769613292</v>
      </c>
      <c r="H454" s="105">
        <v>0</v>
      </c>
      <c r="I454" s="105">
        <v>0</v>
      </c>
      <c r="J454" s="105">
        <v>11.240539834921387</v>
      </c>
      <c r="K454" s="105">
        <v>10.971169028125015</v>
      </c>
      <c r="L454" s="105">
        <v>11.558288007940986</v>
      </c>
      <c r="M454" s="105">
        <v>0</v>
      </c>
      <c r="N454" s="105">
        <v>11.457068695153142</v>
      </c>
      <c r="O454" s="105">
        <v>10.962562133797174</v>
      </c>
      <c r="P454" s="105">
        <v>0</v>
      </c>
      <c r="Q454" s="105">
        <v>10.482995828205212</v>
      </c>
      <c r="R454" s="105">
        <v>10.42021545080013</v>
      </c>
      <c r="S454" s="105">
        <v>10.359051476081936</v>
      </c>
      <c r="T454" s="105">
        <v>10.142704046974988</v>
      </c>
      <c r="U454" s="105">
        <v>10.041234914390836</v>
      </c>
      <c r="V454" s="105">
        <v>0</v>
      </c>
      <c r="W454" s="105">
        <v>0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2.4653681050169149</v>
      </c>
      <c r="G455" s="99">
        <v>2.006382251742036</v>
      </c>
      <c r="H455" s="99">
        <v>0</v>
      </c>
      <c r="I455" s="99">
        <v>0</v>
      </c>
      <c r="J455" s="99">
        <v>2.3904025983520563</v>
      </c>
      <c r="K455" s="99">
        <v>1.9572333845329632</v>
      </c>
      <c r="L455" s="99">
        <v>1.9047501012845294</v>
      </c>
      <c r="M455" s="99">
        <v>0</v>
      </c>
      <c r="N455" s="99">
        <v>1.720573891093228</v>
      </c>
      <c r="O455" s="99">
        <v>1.6202561680586411</v>
      </c>
      <c r="P455" s="99">
        <v>0</v>
      </c>
      <c r="Q455" s="99">
        <v>1.6877837836604079</v>
      </c>
      <c r="R455" s="99">
        <v>1.6153321525270816</v>
      </c>
      <c r="S455" s="99">
        <v>1.721426741051542</v>
      </c>
      <c r="T455" s="99">
        <v>1.5217514591662544</v>
      </c>
      <c r="U455" s="99">
        <v>1.7209398030017855</v>
      </c>
      <c r="V455" s="99">
        <v>0</v>
      </c>
      <c r="W455" s="99">
        <v>0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10.320353786967512</v>
      </c>
      <c r="G456" s="99">
        <v>10.199414517871258</v>
      </c>
      <c r="H456" s="99">
        <v>0</v>
      </c>
      <c r="I456" s="99">
        <v>0</v>
      </c>
      <c r="J456" s="99">
        <v>8.8501372365693314</v>
      </c>
      <c r="K456" s="99">
        <v>9.0139356435920508</v>
      </c>
      <c r="L456" s="99">
        <v>9.6535379066564548</v>
      </c>
      <c r="M456" s="99">
        <v>0</v>
      </c>
      <c r="N456" s="99">
        <v>9.736494804059916</v>
      </c>
      <c r="O456" s="99">
        <v>9.3423059657385323</v>
      </c>
      <c r="P456" s="99">
        <v>0</v>
      </c>
      <c r="Q456" s="99">
        <v>8.7952120445448063</v>
      </c>
      <c r="R456" s="99">
        <v>8.8048832982730492</v>
      </c>
      <c r="S456" s="99">
        <v>8.6376247350303927</v>
      </c>
      <c r="T456" s="99">
        <v>8.6209525878087323</v>
      </c>
      <c r="U456" s="99">
        <v>8.3202951113890506</v>
      </c>
      <c r="V456" s="99">
        <v>0</v>
      </c>
      <c r="W456" s="99">
        <v>0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7.2690145758829399</v>
      </c>
      <c r="G457" s="123">
        <v>6.1635525470899148</v>
      </c>
      <c r="H457" s="123">
        <v>6.4477691096077674</v>
      </c>
      <c r="I457" s="123">
        <v>0</v>
      </c>
      <c r="J457" s="123">
        <v>5.4772693270260993</v>
      </c>
      <c r="K457" s="123">
        <v>5.3109152356490794</v>
      </c>
      <c r="L457" s="123">
        <v>5.0372189759928281</v>
      </c>
      <c r="M457" s="123">
        <v>4.9775864855567402</v>
      </c>
      <c r="N457" s="123">
        <v>4.3266327404929807</v>
      </c>
      <c r="O457" s="123">
        <v>4.658111301672661</v>
      </c>
      <c r="P457" s="123">
        <v>4.1639893073772134</v>
      </c>
      <c r="Q457" s="123">
        <v>4.2453469166761115</v>
      </c>
      <c r="R457" s="123">
        <v>4.217723103067458</v>
      </c>
      <c r="S457" s="123">
        <v>4.7844237913604548</v>
      </c>
      <c r="T457" s="123">
        <v>4.7468677476460259</v>
      </c>
      <c r="U457" s="123">
        <v>4.6638512855812388</v>
      </c>
      <c r="V457" s="123">
        <v>0</v>
      </c>
      <c r="W457" s="123">
        <v>0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7.0106142280234831</v>
      </c>
      <c r="G458" s="99">
        <v>6.5228400062093783</v>
      </c>
      <c r="H458" s="99">
        <v>6.255682989347954</v>
      </c>
      <c r="I458" s="99">
        <v>0</v>
      </c>
      <c r="J458" s="99">
        <v>5.5478760616996086</v>
      </c>
      <c r="K458" s="99">
        <v>5.2139324219905836</v>
      </c>
      <c r="L458" s="99">
        <v>5.0718460819458704</v>
      </c>
      <c r="M458" s="99">
        <v>5.1118845945446525</v>
      </c>
      <c r="N458" s="99">
        <v>4.4019545027101037</v>
      </c>
      <c r="O458" s="99">
        <v>4.3485074165186361</v>
      </c>
      <c r="P458" s="99">
        <v>4.434675574207378</v>
      </c>
      <c r="Q458" s="99">
        <v>4.1880329014788398</v>
      </c>
      <c r="R458" s="99">
        <v>4.3230032631263535</v>
      </c>
      <c r="S458" s="99">
        <v>4.6442126110240638</v>
      </c>
      <c r="T458" s="99">
        <v>4.7497508684686629</v>
      </c>
      <c r="U458" s="99">
        <v>4.6812308179744653</v>
      </c>
      <c r="V458" s="99">
        <v>0</v>
      </c>
      <c r="W458" s="99">
        <v>0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7.4544381979661871</v>
      </c>
      <c r="G459" s="110">
        <v>6.0138494391234723</v>
      </c>
      <c r="H459" s="110">
        <v>6.5236888619009328</v>
      </c>
      <c r="I459" s="110">
        <v>0</v>
      </c>
      <c r="J459" s="110">
        <v>5.3832376582164523</v>
      </c>
      <c r="K459" s="110">
        <v>5.3790828189723161</v>
      </c>
      <c r="L459" s="110">
        <v>5.0158252233308431</v>
      </c>
      <c r="M459" s="110">
        <v>4.9034119717280396</v>
      </c>
      <c r="N459" s="110">
        <v>4.2795930400310782</v>
      </c>
      <c r="O459" s="110">
        <v>4.8057416199648442</v>
      </c>
      <c r="P459" s="110">
        <v>4.0044261305059647</v>
      </c>
      <c r="Q459" s="110">
        <v>4.270560480116413</v>
      </c>
      <c r="R459" s="110">
        <v>4.1537673018397996</v>
      </c>
      <c r="S459" s="110">
        <v>4.8367346067597712</v>
      </c>
      <c r="T459" s="110">
        <v>4.7454794087981256</v>
      </c>
      <c r="U459" s="110">
        <v>4.6565500509454543</v>
      </c>
      <c r="V459" s="110">
        <v>0</v>
      </c>
      <c r="W459" s="110">
        <v>0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1.0653825163159356</v>
      </c>
      <c r="G461" s="118">
        <f t="shared" si="239"/>
        <v>0.69765977736266327</v>
      </c>
      <c r="H461" s="118">
        <f t="shared" si="239"/>
        <v>0.64426287176298858</v>
      </c>
      <c r="I461" s="118">
        <f t="shared" si="239"/>
        <v>0</v>
      </c>
      <c r="J461" s="118">
        <f t="shared" si="239"/>
        <v>1.1514308941180924</v>
      </c>
      <c r="K461" s="118">
        <f t="shared" si="239"/>
        <v>0.78186600505653958</v>
      </c>
      <c r="L461" s="118">
        <f t="shared" si="239"/>
        <v>0.70352041742145177</v>
      </c>
      <c r="M461" s="118">
        <f t="shared" si="239"/>
        <v>0.66055489334231321</v>
      </c>
      <c r="N461" s="118">
        <f t="shared" si="239"/>
        <v>0.61459303278432964</v>
      </c>
      <c r="O461" s="118">
        <f t="shared" si="239"/>
        <v>0.50991672424756485</v>
      </c>
      <c r="P461" s="118">
        <f t="shared" si="239"/>
        <v>0.59730535199862989</v>
      </c>
      <c r="Q461" s="118">
        <f t="shared" si="239"/>
        <v>0.46469436497598493</v>
      </c>
      <c r="R461" s="118">
        <f t="shared" ref="R461:V461" si="240">R462+R465+R467+R476</f>
        <v>0.59288641405848574</v>
      </c>
      <c r="S461" s="118">
        <f t="shared" si="240"/>
        <v>0.45739699875824924</v>
      </c>
      <c r="T461" s="118">
        <f t="shared" si="240"/>
        <v>0.55878435270180826</v>
      </c>
      <c r="U461" s="118">
        <f t="shared" si="240"/>
        <v>0.50051261731736485</v>
      </c>
      <c r="V461" s="118">
        <f t="shared" si="240"/>
        <v>0</v>
      </c>
      <c r="W461" s="118">
        <f t="shared" ref="W461" si="241">W462+W465+W467+W476</f>
        <v>0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1.0653825163159356</v>
      </c>
      <c r="G476" s="123">
        <v>0.69765977736266327</v>
      </c>
      <c r="H476" s="123">
        <v>0.64426287176298858</v>
      </c>
      <c r="I476" s="123">
        <v>0</v>
      </c>
      <c r="J476" s="123">
        <v>1.1514308941180924</v>
      </c>
      <c r="K476" s="123">
        <v>0.78186600505653958</v>
      </c>
      <c r="L476" s="123">
        <v>0.70352041742145177</v>
      </c>
      <c r="M476" s="123">
        <v>0.66055489334231321</v>
      </c>
      <c r="N476" s="123">
        <v>0.61459303278432964</v>
      </c>
      <c r="O476" s="123">
        <v>0.50991672424756485</v>
      </c>
      <c r="P476" s="123">
        <v>0.59730535199862989</v>
      </c>
      <c r="Q476" s="123">
        <v>0.46469436497598493</v>
      </c>
      <c r="R476" s="123">
        <v>0.59288641405848574</v>
      </c>
      <c r="S476" s="123">
        <v>0.45739699875824924</v>
      </c>
      <c r="T476" s="123">
        <v>0.55878435270180826</v>
      </c>
      <c r="U476" s="123">
        <v>0.50051261731736485</v>
      </c>
      <c r="V476" s="123">
        <v>0</v>
      </c>
      <c r="W476" s="123">
        <v>0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2.5500650488134733</v>
      </c>
      <c r="G477" s="99">
        <v>2.3720432430330547</v>
      </c>
      <c r="H477" s="99">
        <v>2.2743255593560918</v>
      </c>
      <c r="I477" s="99">
        <v>0</v>
      </c>
      <c r="J477" s="99">
        <v>2.016020203922348</v>
      </c>
      <c r="K477" s="99">
        <v>1.8942358644184658</v>
      </c>
      <c r="L477" s="99">
        <v>1.8422115306205618</v>
      </c>
      <c r="M477" s="99">
        <v>1.8565354057789032</v>
      </c>
      <c r="N477" s="99">
        <v>1.5987028341036207</v>
      </c>
      <c r="O477" s="99">
        <v>1.5792919092255298</v>
      </c>
      <c r="P477" s="99">
        <v>1.6105864802670224</v>
      </c>
      <c r="Q477" s="99">
        <v>1.521010738477949</v>
      </c>
      <c r="R477" s="99">
        <v>1.5688600610249948</v>
      </c>
      <c r="S477" s="99">
        <v>1.6833800500386207</v>
      </c>
      <c r="T477" s="99">
        <v>1.7191947273562642</v>
      </c>
      <c r="U477" s="99">
        <v>1.6919104671072889</v>
      </c>
      <c r="V477" s="99">
        <v>0</v>
      </c>
      <c r="W477" s="99">
        <v>0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13276</v>
      </c>
      <c r="C5" s="120">
        <v>15290</v>
      </c>
      <c r="D5" s="120">
        <v>20017</v>
      </c>
      <c r="E5" s="120">
        <v>27130</v>
      </c>
      <c r="F5" s="120">
        <v>37407</v>
      </c>
      <c r="G5" s="120">
        <v>48580</v>
      </c>
      <c r="H5" s="120">
        <v>57413</v>
      </c>
      <c r="I5" s="120">
        <v>67852</v>
      </c>
      <c r="J5" s="120">
        <v>83679</v>
      </c>
      <c r="K5" s="120">
        <v>109046</v>
      </c>
      <c r="L5" s="120">
        <v>142303</v>
      </c>
      <c r="M5" s="120">
        <v>173292</v>
      </c>
      <c r="N5" s="120">
        <v>193118</v>
      </c>
      <c r="O5" s="120">
        <v>207364</v>
      </c>
      <c r="P5" s="120">
        <v>214489</v>
      </c>
      <c r="Q5" s="120">
        <v>227744</v>
      </c>
      <c r="R5" s="120">
        <v>240338</v>
      </c>
      <c r="S5" s="120">
        <v>251606</v>
      </c>
      <c r="T5" s="120">
        <v>252287</v>
      </c>
      <c r="U5" s="120">
        <v>356854</v>
      </c>
      <c r="V5" s="120">
        <v>514747</v>
      </c>
      <c r="W5" s="120">
        <v>975418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13276</v>
      </c>
      <c r="C7" s="52">
        <v>15290</v>
      </c>
      <c r="D7" s="52">
        <v>20017</v>
      </c>
      <c r="E7" s="52">
        <v>27130</v>
      </c>
      <c r="F7" s="52">
        <v>37407</v>
      </c>
      <c r="G7" s="52">
        <v>48580</v>
      </c>
      <c r="H7" s="52">
        <v>57413</v>
      </c>
      <c r="I7" s="52">
        <v>67852</v>
      </c>
      <c r="J7" s="52">
        <v>83679</v>
      </c>
      <c r="K7" s="52">
        <v>109046</v>
      </c>
      <c r="L7" s="52">
        <v>142303</v>
      </c>
      <c r="M7" s="52">
        <v>173292</v>
      </c>
      <c r="N7" s="52">
        <v>193118</v>
      </c>
      <c r="O7" s="52">
        <v>207364</v>
      </c>
      <c r="P7" s="52">
        <v>214489</v>
      </c>
      <c r="Q7" s="52">
        <v>227744</v>
      </c>
      <c r="R7" s="52">
        <v>240338</v>
      </c>
      <c r="S7" s="52">
        <v>251606</v>
      </c>
      <c r="T7" s="52">
        <v>252287</v>
      </c>
      <c r="U7" s="52">
        <v>356854</v>
      </c>
      <c r="V7" s="52">
        <v>514747</v>
      </c>
      <c r="W7" s="52">
        <v>975418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11736</v>
      </c>
      <c r="C9" s="52">
        <v>11278</v>
      </c>
      <c r="D9" s="52">
        <v>13013</v>
      </c>
      <c r="E9" s="52">
        <v>15403</v>
      </c>
      <c r="F9" s="52">
        <v>18459</v>
      </c>
      <c r="G9" s="52">
        <v>27374</v>
      </c>
      <c r="H9" s="52">
        <v>31854</v>
      </c>
      <c r="I9" s="52">
        <v>37936</v>
      </c>
      <c r="J9" s="52">
        <v>49055</v>
      </c>
      <c r="K9" s="52">
        <v>72847</v>
      </c>
      <c r="L9" s="52">
        <v>105679</v>
      </c>
      <c r="M9" s="52">
        <v>140032</v>
      </c>
      <c r="N9" s="52">
        <v>156992</v>
      </c>
      <c r="O9" s="52">
        <v>190775</v>
      </c>
      <c r="P9" s="52">
        <v>197004</v>
      </c>
      <c r="Q9" s="52">
        <v>202238</v>
      </c>
      <c r="R9" s="52">
        <v>217040</v>
      </c>
      <c r="S9" s="52">
        <v>232358</v>
      </c>
      <c r="T9" s="52">
        <v>246071</v>
      </c>
      <c r="U9" s="52">
        <v>345928</v>
      </c>
      <c r="V9" s="52">
        <v>548380</v>
      </c>
      <c r="W9" s="52">
        <v>937869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6720</v>
      </c>
      <c r="C11" s="52">
        <v>7365</v>
      </c>
      <c r="D11" s="52">
        <v>8453</v>
      </c>
      <c r="E11" s="52">
        <v>10882</v>
      </c>
      <c r="F11" s="52">
        <v>15307</v>
      </c>
      <c r="G11" s="52">
        <v>16852</v>
      </c>
      <c r="H11" s="52">
        <v>17339</v>
      </c>
      <c r="I11" s="52">
        <v>17009</v>
      </c>
      <c r="J11" s="52">
        <v>20281</v>
      </c>
      <c r="K11" s="52">
        <v>28874</v>
      </c>
      <c r="L11" s="52">
        <v>38994</v>
      </c>
      <c r="M11" s="52">
        <v>50520</v>
      </c>
      <c r="N11" s="52">
        <v>53265</v>
      </c>
      <c r="O11" s="52">
        <v>53548</v>
      </c>
      <c r="P11" s="52">
        <v>51501</v>
      </c>
      <c r="Q11" s="52">
        <v>51180</v>
      </c>
      <c r="R11" s="52">
        <v>55114</v>
      </c>
      <c r="S11" s="52">
        <v>59291</v>
      </c>
      <c r="T11" s="52">
        <v>60529</v>
      </c>
      <c r="U11" s="52">
        <v>85953</v>
      </c>
      <c r="V11" s="52">
        <v>120107</v>
      </c>
      <c r="W11" s="52">
        <v>217050</v>
      </c>
      <c r="DA11" s="63" t="s">
        <v>1121</v>
      </c>
    </row>
    <row r="12" spans="1:105" ht="12" customHeight="1" x14ac:dyDescent="0.25">
      <c r="A12" s="97" t="s">
        <v>123</v>
      </c>
      <c r="B12" s="52">
        <v>1</v>
      </c>
      <c r="C12" s="52">
        <v>1</v>
      </c>
      <c r="D12" s="52">
        <v>1</v>
      </c>
      <c r="E12" s="52">
        <v>2</v>
      </c>
      <c r="F12" s="52">
        <v>3</v>
      </c>
      <c r="G12" s="52">
        <v>5</v>
      </c>
      <c r="H12" s="52">
        <v>7</v>
      </c>
      <c r="I12" s="52">
        <v>10</v>
      </c>
      <c r="J12" s="52">
        <v>22</v>
      </c>
      <c r="K12" s="52">
        <v>46</v>
      </c>
      <c r="L12" s="52">
        <v>99</v>
      </c>
      <c r="M12" s="52">
        <v>121</v>
      </c>
      <c r="N12" s="52">
        <v>138</v>
      </c>
      <c r="O12" s="52">
        <v>147</v>
      </c>
      <c r="P12" s="52">
        <v>147</v>
      </c>
      <c r="Q12" s="52">
        <v>164</v>
      </c>
      <c r="R12" s="52">
        <v>195</v>
      </c>
      <c r="S12" s="52">
        <v>235</v>
      </c>
      <c r="T12" s="52">
        <v>255</v>
      </c>
      <c r="U12" s="52">
        <v>374</v>
      </c>
      <c r="V12" s="52">
        <v>661</v>
      </c>
      <c r="W12" s="52">
        <v>2113</v>
      </c>
      <c r="DA12" s="63" t="s">
        <v>1122</v>
      </c>
    </row>
    <row r="13" spans="1:105" ht="12" customHeight="1" x14ac:dyDescent="0.25">
      <c r="A13" s="97" t="s">
        <v>122</v>
      </c>
      <c r="B13" s="52">
        <v>6439</v>
      </c>
      <c r="C13" s="52">
        <v>7759</v>
      </c>
      <c r="D13" s="52">
        <v>11281</v>
      </c>
      <c r="E13" s="52">
        <v>15783</v>
      </c>
      <c r="F13" s="52">
        <v>21434</v>
      </c>
      <c r="G13" s="52">
        <v>30123</v>
      </c>
      <c r="H13" s="52">
        <v>37823</v>
      </c>
      <c r="I13" s="52">
        <v>46661</v>
      </c>
      <c r="J13" s="52">
        <v>54205</v>
      </c>
      <c r="K13" s="52">
        <v>65101</v>
      </c>
      <c r="L13" s="52">
        <v>74348</v>
      </c>
      <c r="M13" s="52">
        <v>91791</v>
      </c>
      <c r="N13" s="52">
        <v>104071</v>
      </c>
      <c r="O13" s="52">
        <v>112728</v>
      </c>
      <c r="P13" s="52">
        <v>115983</v>
      </c>
      <c r="Q13" s="52">
        <v>127101</v>
      </c>
      <c r="R13" s="52">
        <v>129593</v>
      </c>
      <c r="S13" s="52">
        <v>130344</v>
      </c>
      <c r="T13" s="52">
        <v>129042</v>
      </c>
      <c r="U13" s="52">
        <v>178361</v>
      </c>
      <c r="V13" s="52">
        <v>245040</v>
      </c>
      <c r="W13" s="52">
        <v>335529</v>
      </c>
      <c r="DA13" s="63" t="s">
        <v>1123</v>
      </c>
    </row>
    <row r="14" spans="1:105" ht="12" customHeight="1" x14ac:dyDescent="0.25">
      <c r="A14" s="97" t="s">
        <v>121</v>
      </c>
      <c r="B14" s="52">
        <v>116</v>
      </c>
      <c r="C14" s="52">
        <v>165</v>
      </c>
      <c r="D14" s="52">
        <v>282</v>
      </c>
      <c r="E14" s="52">
        <v>463</v>
      </c>
      <c r="F14" s="52">
        <v>663</v>
      </c>
      <c r="G14" s="52">
        <v>1600</v>
      </c>
      <c r="H14" s="52">
        <v>2244</v>
      </c>
      <c r="I14" s="52">
        <v>4172</v>
      </c>
      <c r="J14" s="52">
        <v>9171</v>
      </c>
      <c r="K14" s="52">
        <v>15025</v>
      </c>
      <c r="L14" s="52">
        <v>28862</v>
      </c>
      <c r="M14" s="52">
        <v>30860</v>
      </c>
      <c r="N14" s="52">
        <v>35644</v>
      </c>
      <c r="O14" s="52">
        <v>40941</v>
      </c>
      <c r="P14" s="52">
        <v>46858</v>
      </c>
      <c r="Q14" s="52">
        <v>49299</v>
      </c>
      <c r="R14" s="52">
        <v>55436</v>
      </c>
      <c r="S14" s="52">
        <v>61736</v>
      </c>
      <c r="T14" s="52">
        <v>62461</v>
      </c>
      <c r="U14" s="52">
        <v>92166</v>
      </c>
      <c r="V14" s="52">
        <v>148939</v>
      </c>
      <c r="W14" s="52">
        <v>420726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5295</v>
      </c>
      <c r="C16" s="52">
        <v>5785</v>
      </c>
      <c r="D16" s="52">
        <v>7435</v>
      </c>
      <c r="E16" s="52">
        <v>10753</v>
      </c>
      <c r="F16" s="52">
        <v>15105</v>
      </c>
      <c r="G16" s="52">
        <v>18129</v>
      </c>
      <c r="H16" s="52">
        <v>20254</v>
      </c>
      <c r="I16" s="52">
        <v>22777</v>
      </c>
      <c r="J16" s="52">
        <v>32868</v>
      </c>
      <c r="K16" s="52">
        <v>43676</v>
      </c>
      <c r="L16" s="52">
        <v>56413</v>
      </c>
      <c r="M16" s="52">
        <v>67100</v>
      </c>
      <c r="N16" s="52">
        <v>75001</v>
      </c>
      <c r="O16" s="52">
        <v>79008</v>
      </c>
      <c r="P16" s="52">
        <v>81359</v>
      </c>
      <c r="Q16" s="52">
        <v>82848</v>
      </c>
      <c r="R16" s="52">
        <v>86130</v>
      </c>
      <c r="S16" s="52">
        <v>85061</v>
      </c>
      <c r="T16" s="52">
        <v>83690</v>
      </c>
      <c r="U16" s="52">
        <v>112418</v>
      </c>
      <c r="V16" s="52">
        <v>160361</v>
      </c>
      <c r="W16" s="52">
        <v>297271</v>
      </c>
      <c r="DA16" s="63" t="s">
        <v>1125</v>
      </c>
    </row>
    <row r="17" spans="1:105" ht="12" customHeight="1" x14ac:dyDescent="0.25">
      <c r="A17" s="109" t="s">
        <v>120</v>
      </c>
      <c r="B17" s="36">
        <v>7981</v>
      </c>
      <c r="C17" s="36">
        <v>9505</v>
      </c>
      <c r="D17" s="36">
        <v>12582</v>
      </c>
      <c r="E17" s="36">
        <v>16377</v>
      </c>
      <c r="F17" s="36">
        <v>22302</v>
      </c>
      <c r="G17" s="36">
        <v>30451</v>
      </c>
      <c r="H17" s="36">
        <v>37159</v>
      </c>
      <c r="I17" s="36">
        <v>45075</v>
      </c>
      <c r="J17" s="36">
        <v>50811</v>
      </c>
      <c r="K17" s="36">
        <v>65370</v>
      </c>
      <c r="L17" s="36">
        <v>85890</v>
      </c>
      <c r="M17" s="36">
        <v>106192</v>
      </c>
      <c r="N17" s="36">
        <v>118117</v>
      </c>
      <c r="O17" s="36">
        <v>128356</v>
      </c>
      <c r="P17" s="36">
        <v>133130</v>
      </c>
      <c r="Q17" s="36">
        <v>144896</v>
      </c>
      <c r="R17" s="36">
        <v>154208</v>
      </c>
      <c r="S17" s="36">
        <v>166545</v>
      </c>
      <c r="T17" s="36">
        <v>168597</v>
      </c>
      <c r="U17" s="36">
        <v>244436</v>
      </c>
      <c r="V17" s="36">
        <v>354386</v>
      </c>
      <c r="W17" s="36">
        <v>678147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1037</v>
      </c>
      <c r="D21" s="52">
        <v>1038</v>
      </c>
      <c r="E21" s="52">
        <v>1044</v>
      </c>
      <c r="F21" s="52">
        <v>1063</v>
      </c>
      <c r="G21" s="52">
        <v>1109</v>
      </c>
      <c r="H21" s="52">
        <v>1193</v>
      </c>
      <c r="I21" s="52">
        <v>1341</v>
      </c>
      <c r="J21" s="52">
        <v>1562</v>
      </c>
      <c r="K21" s="52">
        <v>1874</v>
      </c>
      <c r="L21" s="52">
        <v>2301</v>
      </c>
      <c r="M21" s="52">
        <v>2899</v>
      </c>
      <c r="N21" s="52">
        <v>3696</v>
      </c>
      <c r="O21" s="52">
        <v>4545</v>
      </c>
      <c r="P21" s="52">
        <v>5064</v>
      </c>
      <c r="Q21" s="52">
        <v>6731</v>
      </c>
      <c r="R21" s="52">
        <v>8729</v>
      </c>
      <c r="S21" s="52">
        <v>11111</v>
      </c>
      <c r="T21" s="52">
        <v>13278</v>
      </c>
      <c r="U21" s="52">
        <v>15246</v>
      </c>
      <c r="V21" s="52">
        <v>17081</v>
      </c>
      <c r="W21" s="52">
        <v>18701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1834</v>
      </c>
      <c r="D23" s="52">
        <v>1836</v>
      </c>
      <c r="E23" s="52">
        <v>1858</v>
      </c>
      <c r="F23" s="52">
        <v>3202</v>
      </c>
      <c r="G23" s="52">
        <v>3482</v>
      </c>
      <c r="H23" s="52">
        <v>4866</v>
      </c>
      <c r="I23" s="52">
        <v>4612</v>
      </c>
      <c r="J23" s="52">
        <v>3727</v>
      </c>
      <c r="K23" s="52">
        <v>5342</v>
      </c>
      <c r="L23" s="52">
        <v>8437</v>
      </c>
      <c r="M23" s="52">
        <v>12658</v>
      </c>
      <c r="N23" s="52">
        <v>16725</v>
      </c>
      <c r="O23" s="52">
        <v>19329</v>
      </c>
      <c r="P23" s="52">
        <v>17241</v>
      </c>
      <c r="Q23" s="52">
        <v>20801</v>
      </c>
      <c r="R23" s="52">
        <v>28781</v>
      </c>
      <c r="S23" s="52">
        <v>37795</v>
      </c>
      <c r="T23" s="52">
        <v>41566</v>
      </c>
      <c r="U23" s="52">
        <v>41530</v>
      </c>
      <c r="V23" s="52">
        <v>37969</v>
      </c>
      <c r="W23" s="52">
        <v>67140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1050</v>
      </c>
      <c r="D25" s="52">
        <v>1054</v>
      </c>
      <c r="E25" s="52">
        <v>1078</v>
      </c>
      <c r="F25" s="52">
        <v>1148</v>
      </c>
      <c r="G25" s="52">
        <v>1310</v>
      </c>
      <c r="H25" s="52">
        <v>1616</v>
      </c>
      <c r="I25" s="52">
        <v>1476</v>
      </c>
      <c r="J25" s="52">
        <v>1854</v>
      </c>
      <c r="K25" s="52">
        <v>2668</v>
      </c>
      <c r="L25" s="52">
        <v>3210</v>
      </c>
      <c r="M25" s="52">
        <v>3776</v>
      </c>
      <c r="N25" s="52">
        <v>4117</v>
      </c>
      <c r="O25" s="52">
        <v>3853</v>
      </c>
      <c r="P25" s="52">
        <v>4812</v>
      </c>
      <c r="Q25" s="52">
        <v>6625</v>
      </c>
      <c r="R25" s="52">
        <v>9347</v>
      </c>
      <c r="S25" s="52">
        <v>11120</v>
      </c>
      <c r="T25" s="52">
        <v>10737</v>
      </c>
      <c r="U25" s="52">
        <v>9321</v>
      </c>
      <c r="V25" s="52">
        <v>6620</v>
      </c>
      <c r="W25" s="52">
        <v>7014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1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1</v>
      </c>
      <c r="M26" s="52">
        <v>2</v>
      </c>
      <c r="N26" s="52">
        <v>5</v>
      </c>
      <c r="O26" s="52">
        <v>9</v>
      </c>
      <c r="P26" s="52">
        <v>9</v>
      </c>
      <c r="Q26" s="52">
        <v>14</v>
      </c>
      <c r="R26" s="52">
        <v>26</v>
      </c>
      <c r="S26" s="52">
        <v>29</v>
      </c>
      <c r="T26" s="52">
        <v>33</v>
      </c>
      <c r="U26" s="52">
        <v>20</v>
      </c>
      <c r="V26" s="52">
        <v>22</v>
      </c>
      <c r="W26" s="52">
        <v>29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1006</v>
      </c>
      <c r="D27" s="52">
        <v>1010</v>
      </c>
      <c r="E27" s="52">
        <v>1047</v>
      </c>
      <c r="F27" s="52">
        <v>1166</v>
      </c>
      <c r="G27" s="52">
        <v>1429</v>
      </c>
      <c r="H27" s="52">
        <v>1929</v>
      </c>
      <c r="I27" s="52">
        <v>2167</v>
      </c>
      <c r="J27" s="52">
        <v>3285</v>
      </c>
      <c r="K27" s="52">
        <v>4947</v>
      </c>
      <c r="L27" s="52">
        <v>6608</v>
      </c>
      <c r="M27" s="52">
        <v>8013</v>
      </c>
      <c r="N27" s="52">
        <v>9604</v>
      </c>
      <c r="O27" s="52">
        <v>11265</v>
      </c>
      <c r="P27" s="52">
        <v>11858</v>
      </c>
      <c r="Q27" s="52">
        <v>13943</v>
      </c>
      <c r="R27" s="52">
        <v>15936</v>
      </c>
      <c r="S27" s="52">
        <v>18882</v>
      </c>
      <c r="T27" s="52">
        <v>20495</v>
      </c>
      <c r="U27" s="52">
        <v>22396</v>
      </c>
      <c r="V27" s="52">
        <v>20734</v>
      </c>
      <c r="W27" s="52">
        <v>20491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18</v>
      </c>
      <c r="D28" s="52">
        <v>18</v>
      </c>
      <c r="E28" s="52">
        <v>19</v>
      </c>
      <c r="F28" s="52">
        <v>23</v>
      </c>
      <c r="G28" s="52">
        <v>31</v>
      </c>
      <c r="H28" s="52">
        <v>48</v>
      </c>
      <c r="I28" s="52">
        <v>72</v>
      </c>
      <c r="J28" s="52">
        <v>140</v>
      </c>
      <c r="K28" s="52">
        <v>249</v>
      </c>
      <c r="L28" s="52">
        <v>468</v>
      </c>
      <c r="M28" s="52">
        <v>856</v>
      </c>
      <c r="N28" s="52">
        <v>1521</v>
      </c>
      <c r="O28" s="52">
        <v>2507</v>
      </c>
      <c r="P28" s="52">
        <v>3605</v>
      </c>
      <c r="Q28" s="52">
        <v>5293</v>
      </c>
      <c r="R28" s="52">
        <v>6994</v>
      </c>
      <c r="S28" s="52">
        <v>7953</v>
      </c>
      <c r="T28" s="52">
        <v>8877</v>
      </c>
      <c r="U28" s="52">
        <v>6547</v>
      </c>
      <c r="V28" s="52">
        <v>8592</v>
      </c>
      <c r="W28" s="52">
        <v>9997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827</v>
      </c>
      <c r="D30" s="52">
        <v>831</v>
      </c>
      <c r="E30" s="52">
        <v>850</v>
      </c>
      <c r="F30" s="52">
        <v>916</v>
      </c>
      <c r="G30" s="52">
        <v>1083</v>
      </c>
      <c r="H30" s="52">
        <v>1396</v>
      </c>
      <c r="I30" s="52">
        <v>1419</v>
      </c>
      <c r="J30" s="52">
        <v>1966</v>
      </c>
      <c r="K30" s="52">
        <v>2914</v>
      </c>
      <c r="L30" s="52">
        <v>3889</v>
      </c>
      <c r="M30" s="52">
        <v>4842</v>
      </c>
      <c r="N30" s="52">
        <v>5583</v>
      </c>
      <c r="O30" s="52">
        <v>6288</v>
      </c>
      <c r="P30" s="52">
        <v>7807</v>
      </c>
      <c r="Q30" s="52">
        <v>10474</v>
      </c>
      <c r="R30" s="52">
        <v>13676</v>
      </c>
      <c r="S30" s="52">
        <v>14461</v>
      </c>
      <c r="T30" s="52">
        <v>14641</v>
      </c>
      <c r="U30" s="52">
        <v>13533</v>
      </c>
      <c r="V30" s="52">
        <v>12528</v>
      </c>
      <c r="W30" s="52">
        <v>12346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1247</v>
      </c>
      <c r="D31" s="36">
        <v>1252</v>
      </c>
      <c r="E31" s="36">
        <v>1293</v>
      </c>
      <c r="F31" s="36">
        <v>1420</v>
      </c>
      <c r="G31" s="36">
        <v>1690</v>
      </c>
      <c r="H31" s="36">
        <v>2198</v>
      </c>
      <c r="I31" s="36">
        <v>2298</v>
      </c>
      <c r="J31" s="36">
        <v>3315</v>
      </c>
      <c r="K31" s="36">
        <v>4966</v>
      </c>
      <c r="L31" s="36">
        <v>6386</v>
      </c>
      <c r="M31" s="36">
        <v>7818</v>
      </c>
      <c r="N31" s="36">
        <v>9663</v>
      </c>
      <c r="O31" s="36">
        <v>11344</v>
      </c>
      <c r="P31" s="36">
        <v>12461</v>
      </c>
      <c r="Q31" s="36">
        <v>15429</v>
      </c>
      <c r="R31" s="36">
        <v>18611</v>
      </c>
      <c r="S31" s="36">
        <v>23547</v>
      </c>
      <c r="T31" s="36">
        <v>25497</v>
      </c>
      <c r="U31" s="36">
        <v>24783</v>
      </c>
      <c r="V31" s="36">
        <v>23428</v>
      </c>
      <c r="W31" s="36">
        <v>25199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3051</v>
      </c>
      <c r="D35" s="52">
        <v>5765</v>
      </c>
      <c r="E35" s="52">
        <v>8157</v>
      </c>
      <c r="F35" s="52">
        <v>11340</v>
      </c>
      <c r="G35" s="52">
        <v>12282</v>
      </c>
      <c r="H35" s="52">
        <v>10026</v>
      </c>
      <c r="I35" s="52">
        <v>11780</v>
      </c>
      <c r="J35" s="52">
        <v>17389</v>
      </c>
      <c r="K35" s="52">
        <v>27241</v>
      </c>
      <c r="L35" s="52">
        <v>35558</v>
      </c>
      <c r="M35" s="52">
        <v>33888</v>
      </c>
      <c r="N35" s="52">
        <v>23522</v>
      </c>
      <c r="O35" s="52">
        <v>18791</v>
      </c>
      <c r="P35" s="52">
        <v>12189</v>
      </c>
      <c r="Q35" s="52">
        <v>19986</v>
      </c>
      <c r="R35" s="52">
        <v>21323</v>
      </c>
      <c r="S35" s="52">
        <v>22379</v>
      </c>
      <c r="T35" s="52">
        <v>13959</v>
      </c>
      <c r="U35" s="52">
        <v>119813</v>
      </c>
      <c r="V35" s="52">
        <v>174974</v>
      </c>
      <c r="W35" s="52">
        <v>479372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1376</v>
      </c>
      <c r="D37" s="52">
        <v>3571</v>
      </c>
      <c r="E37" s="52">
        <v>4248</v>
      </c>
      <c r="F37" s="52">
        <v>6258</v>
      </c>
      <c r="G37" s="52">
        <v>12397</v>
      </c>
      <c r="H37" s="52">
        <v>9346</v>
      </c>
      <c r="I37" s="52">
        <v>10694</v>
      </c>
      <c r="J37" s="52">
        <v>14846</v>
      </c>
      <c r="K37" s="52">
        <v>29134</v>
      </c>
      <c r="L37" s="52">
        <v>41269</v>
      </c>
      <c r="M37" s="52">
        <v>47011</v>
      </c>
      <c r="N37" s="52">
        <v>33685</v>
      </c>
      <c r="O37" s="52">
        <v>53112</v>
      </c>
      <c r="P37" s="52">
        <v>23470</v>
      </c>
      <c r="Q37" s="52">
        <v>26035</v>
      </c>
      <c r="R37" s="52">
        <v>43583</v>
      </c>
      <c r="S37" s="52">
        <v>53113</v>
      </c>
      <c r="T37" s="52">
        <v>55279</v>
      </c>
      <c r="U37" s="52">
        <v>141387</v>
      </c>
      <c r="V37" s="52">
        <v>240421</v>
      </c>
      <c r="W37" s="52">
        <v>456629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1695</v>
      </c>
      <c r="D39" s="52">
        <v>2142</v>
      </c>
      <c r="E39" s="52">
        <v>3507</v>
      </c>
      <c r="F39" s="52">
        <v>5573</v>
      </c>
      <c r="G39" s="52">
        <v>2855</v>
      </c>
      <c r="H39" s="52">
        <v>2103</v>
      </c>
      <c r="I39" s="52">
        <v>1146</v>
      </c>
      <c r="J39" s="52">
        <v>5126</v>
      </c>
      <c r="K39" s="52">
        <v>11261</v>
      </c>
      <c r="L39" s="52">
        <v>13330</v>
      </c>
      <c r="M39" s="52">
        <v>15302</v>
      </c>
      <c r="N39" s="52">
        <v>6862</v>
      </c>
      <c r="O39" s="52">
        <v>4136</v>
      </c>
      <c r="P39" s="52">
        <v>2765</v>
      </c>
      <c r="Q39" s="52">
        <v>6304</v>
      </c>
      <c r="R39" s="52">
        <v>13281</v>
      </c>
      <c r="S39" s="52">
        <v>15297</v>
      </c>
      <c r="T39" s="52">
        <v>11975</v>
      </c>
      <c r="U39" s="52">
        <v>34745</v>
      </c>
      <c r="V39" s="52">
        <v>40774</v>
      </c>
      <c r="W39" s="52">
        <v>103957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1</v>
      </c>
      <c r="F40" s="52">
        <v>2</v>
      </c>
      <c r="G40" s="52">
        <v>2</v>
      </c>
      <c r="H40" s="52">
        <v>2</v>
      </c>
      <c r="I40" s="52">
        <v>3</v>
      </c>
      <c r="J40" s="52">
        <v>12</v>
      </c>
      <c r="K40" s="52">
        <v>24</v>
      </c>
      <c r="L40" s="52">
        <v>54</v>
      </c>
      <c r="M40" s="52">
        <v>24</v>
      </c>
      <c r="N40" s="52">
        <v>22</v>
      </c>
      <c r="O40" s="52">
        <v>18</v>
      </c>
      <c r="P40" s="52">
        <v>9</v>
      </c>
      <c r="Q40" s="52">
        <v>31</v>
      </c>
      <c r="R40" s="52">
        <v>57</v>
      </c>
      <c r="S40" s="52">
        <v>69</v>
      </c>
      <c r="T40" s="52">
        <v>53</v>
      </c>
      <c r="U40" s="52">
        <v>139</v>
      </c>
      <c r="V40" s="52">
        <v>309</v>
      </c>
      <c r="W40" s="52">
        <v>1481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2326</v>
      </c>
      <c r="D41" s="52">
        <v>4532</v>
      </c>
      <c r="E41" s="52">
        <v>5549</v>
      </c>
      <c r="F41" s="52">
        <v>6817</v>
      </c>
      <c r="G41" s="52">
        <v>10118</v>
      </c>
      <c r="H41" s="52">
        <v>9629</v>
      </c>
      <c r="I41" s="52">
        <v>11005</v>
      </c>
      <c r="J41" s="52">
        <v>10829</v>
      </c>
      <c r="K41" s="52">
        <v>15843</v>
      </c>
      <c r="L41" s="52">
        <v>15855</v>
      </c>
      <c r="M41" s="52">
        <v>25456</v>
      </c>
      <c r="N41" s="52">
        <v>21884</v>
      </c>
      <c r="O41" s="52">
        <v>19922</v>
      </c>
      <c r="P41" s="52">
        <v>15113</v>
      </c>
      <c r="Q41" s="52">
        <v>25061</v>
      </c>
      <c r="R41" s="52">
        <v>18428</v>
      </c>
      <c r="S41" s="52">
        <v>19633</v>
      </c>
      <c r="T41" s="52">
        <v>19193</v>
      </c>
      <c r="U41" s="52">
        <v>71715</v>
      </c>
      <c r="V41" s="52">
        <v>87413</v>
      </c>
      <c r="W41" s="52">
        <v>110980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67</v>
      </c>
      <c r="D42" s="52">
        <v>135</v>
      </c>
      <c r="E42" s="52">
        <v>200</v>
      </c>
      <c r="F42" s="52">
        <v>223</v>
      </c>
      <c r="G42" s="52">
        <v>968</v>
      </c>
      <c r="H42" s="52">
        <v>692</v>
      </c>
      <c r="I42" s="52">
        <v>2000</v>
      </c>
      <c r="J42" s="52">
        <v>5139</v>
      </c>
      <c r="K42" s="52">
        <v>6103</v>
      </c>
      <c r="L42" s="52">
        <v>14305</v>
      </c>
      <c r="M42" s="52">
        <v>2854</v>
      </c>
      <c r="N42" s="52">
        <v>6305</v>
      </c>
      <c r="O42" s="52">
        <v>7804</v>
      </c>
      <c r="P42" s="52">
        <v>9522</v>
      </c>
      <c r="Q42" s="52">
        <v>7734</v>
      </c>
      <c r="R42" s="52">
        <v>13131</v>
      </c>
      <c r="S42" s="52">
        <v>14253</v>
      </c>
      <c r="T42" s="52">
        <v>9602</v>
      </c>
      <c r="U42" s="52">
        <v>36252</v>
      </c>
      <c r="V42" s="52">
        <v>65365</v>
      </c>
      <c r="W42" s="52">
        <v>281784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1317</v>
      </c>
      <c r="D44" s="52">
        <v>2481</v>
      </c>
      <c r="E44" s="52">
        <v>4168</v>
      </c>
      <c r="F44" s="52">
        <v>5268</v>
      </c>
      <c r="G44" s="52">
        <v>4107</v>
      </c>
      <c r="H44" s="52">
        <v>3521</v>
      </c>
      <c r="I44" s="52">
        <v>3942</v>
      </c>
      <c r="J44" s="52">
        <v>12057</v>
      </c>
      <c r="K44" s="52">
        <v>13722</v>
      </c>
      <c r="L44" s="52">
        <v>16626</v>
      </c>
      <c r="M44" s="52">
        <v>15529</v>
      </c>
      <c r="N44" s="52">
        <v>13484</v>
      </c>
      <c r="O44" s="52">
        <v>10295</v>
      </c>
      <c r="P44" s="52">
        <v>10158</v>
      </c>
      <c r="Q44" s="52">
        <v>11963</v>
      </c>
      <c r="R44" s="52">
        <v>16958</v>
      </c>
      <c r="S44" s="52">
        <v>13392</v>
      </c>
      <c r="T44" s="52">
        <v>13270</v>
      </c>
      <c r="U44" s="52">
        <v>42261</v>
      </c>
      <c r="V44" s="52">
        <v>60471</v>
      </c>
      <c r="W44" s="52">
        <v>149256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2771</v>
      </c>
      <c r="D45" s="36">
        <v>4329</v>
      </c>
      <c r="E45" s="36">
        <v>5088</v>
      </c>
      <c r="F45" s="36">
        <v>7345</v>
      </c>
      <c r="G45" s="36">
        <v>9839</v>
      </c>
      <c r="H45" s="36">
        <v>8906</v>
      </c>
      <c r="I45" s="36">
        <v>10214</v>
      </c>
      <c r="J45" s="36">
        <v>9051</v>
      </c>
      <c r="K45" s="36">
        <v>19525</v>
      </c>
      <c r="L45" s="36">
        <v>26906</v>
      </c>
      <c r="M45" s="36">
        <v>28120</v>
      </c>
      <c r="N45" s="36">
        <v>21588</v>
      </c>
      <c r="O45" s="36">
        <v>21583</v>
      </c>
      <c r="P45" s="36">
        <v>17235</v>
      </c>
      <c r="Q45" s="36">
        <v>27195</v>
      </c>
      <c r="R45" s="36">
        <v>27923</v>
      </c>
      <c r="S45" s="36">
        <v>35884</v>
      </c>
      <c r="T45" s="36">
        <v>27549</v>
      </c>
      <c r="U45" s="36">
        <v>100622</v>
      </c>
      <c r="V45" s="36">
        <v>133378</v>
      </c>
      <c r="W45" s="36">
        <v>348960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962</v>
      </c>
      <c r="D49" s="52">
        <v>1667</v>
      </c>
      <c r="E49" s="52">
        <v>2449</v>
      </c>
      <c r="F49" s="52">
        <v>4194</v>
      </c>
      <c r="G49" s="52">
        <v>4940</v>
      </c>
      <c r="H49" s="52">
        <v>3816</v>
      </c>
      <c r="I49" s="52">
        <v>4455</v>
      </c>
      <c r="J49" s="52">
        <v>6714</v>
      </c>
      <c r="K49" s="52">
        <v>9804</v>
      </c>
      <c r="L49" s="52">
        <v>11173</v>
      </c>
      <c r="M49" s="52">
        <v>11259</v>
      </c>
      <c r="N49" s="52">
        <v>7045</v>
      </c>
      <c r="O49" s="52">
        <v>5819</v>
      </c>
      <c r="P49" s="52">
        <v>7777</v>
      </c>
      <c r="Q49" s="52">
        <v>9031</v>
      </c>
      <c r="R49" s="52">
        <v>7539</v>
      </c>
      <c r="S49" s="52">
        <v>6224</v>
      </c>
      <c r="T49" s="52">
        <v>4095</v>
      </c>
      <c r="U49" s="52">
        <v>32848</v>
      </c>
      <c r="V49" s="52">
        <v>48399</v>
      </c>
      <c r="W49" s="52">
        <v>124934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541</v>
      </c>
      <c r="D51" s="52">
        <v>1183</v>
      </c>
      <c r="E51" s="52">
        <v>1949</v>
      </c>
      <c r="F51" s="52">
        <v>3382</v>
      </c>
      <c r="G51" s="52">
        <v>4130</v>
      </c>
      <c r="H51" s="52">
        <v>3132</v>
      </c>
      <c r="I51" s="52">
        <v>3713</v>
      </c>
      <c r="J51" s="52">
        <v>5669</v>
      </c>
      <c r="K51" s="52">
        <v>8566</v>
      </c>
      <c r="L51" s="52">
        <v>9932</v>
      </c>
      <c r="M51" s="52">
        <v>10127</v>
      </c>
      <c r="N51" s="52">
        <v>6227</v>
      </c>
      <c r="O51" s="52">
        <v>5499</v>
      </c>
      <c r="P51" s="52">
        <v>6976</v>
      </c>
      <c r="Q51" s="52">
        <v>7995</v>
      </c>
      <c r="R51" s="52">
        <v>6947</v>
      </c>
      <c r="S51" s="52">
        <v>5866</v>
      </c>
      <c r="T51" s="52">
        <v>3978</v>
      </c>
      <c r="U51" s="52">
        <v>32324</v>
      </c>
      <c r="V51" s="52">
        <v>48399</v>
      </c>
      <c r="W51" s="52">
        <v>120452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399</v>
      </c>
      <c r="D53" s="52">
        <v>524</v>
      </c>
      <c r="E53" s="52">
        <v>928</v>
      </c>
      <c r="F53" s="52">
        <v>1852</v>
      </c>
      <c r="G53" s="52">
        <v>1012</v>
      </c>
      <c r="H53" s="52">
        <v>645</v>
      </c>
      <c r="I53" s="52">
        <v>361</v>
      </c>
      <c r="J53" s="52">
        <v>1630</v>
      </c>
      <c r="K53" s="52">
        <v>3322</v>
      </c>
      <c r="L53" s="52">
        <v>3421</v>
      </c>
      <c r="M53" s="52">
        <v>3947</v>
      </c>
      <c r="N53" s="52">
        <v>1378</v>
      </c>
      <c r="O53" s="52">
        <v>754</v>
      </c>
      <c r="P53" s="52">
        <v>784</v>
      </c>
      <c r="Q53" s="52">
        <v>1455</v>
      </c>
      <c r="R53" s="52">
        <v>2231</v>
      </c>
      <c r="S53" s="52">
        <v>1933</v>
      </c>
      <c r="T53" s="52">
        <v>1201</v>
      </c>
      <c r="U53" s="52">
        <v>7991</v>
      </c>
      <c r="V53" s="52">
        <v>10178</v>
      </c>
      <c r="W53" s="52">
        <v>26067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1</v>
      </c>
      <c r="G54" s="52">
        <v>1</v>
      </c>
      <c r="H54" s="52">
        <v>1</v>
      </c>
      <c r="I54" s="52">
        <v>1</v>
      </c>
      <c r="J54" s="52">
        <v>5</v>
      </c>
      <c r="K54" s="52">
        <v>8</v>
      </c>
      <c r="L54" s="52">
        <v>14</v>
      </c>
      <c r="M54" s="52">
        <v>7</v>
      </c>
      <c r="N54" s="52">
        <v>5</v>
      </c>
      <c r="O54" s="52">
        <v>4</v>
      </c>
      <c r="P54" s="52">
        <v>3</v>
      </c>
      <c r="Q54" s="52">
        <v>8</v>
      </c>
      <c r="R54" s="52">
        <v>10</v>
      </c>
      <c r="S54" s="52">
        <v>9</v>
      </c>
      <c r="T54" s="52">
        <v>6</v>
      </c>
      <c r="U54" s="52">
        <v>33</v>
      </c>
      <c r="V54" s="52">
        <v>79</v>
      </c>
      <c r="W54" s="52">
        <v>375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547</v>
      </c>
      <c r="D55" s="52">
        <v>1110</v>
      </c>
      <c r="E55" s="52">
        <v>1468</v>
      </c>
      <c r="F55" s="52">
        <v>2267</v>
      </c>
      <c r="G55" s="52">
        <v>3584</v>
      </c>
      <c r="H55" s="52">
        <v>2957</v>
      </c>
      <c r="I55" s="52">
        <v>3463</v>
      </c>
      <c r="J55" s="52">
        <v>3444</v>
      </c>
      <c r="K55" s="52">
        <v>4673</v>
      </c>
      <c r="L55" s="52">
        <v>4067</v>
      </c>
      <c r="M55" s="52">
        <v>6568</v>
      </c>
      <c r="N55" s="52">
        <v>4395</v>
      </c>
      <c r="O55" s="52">
        <v>3637</v>
      </c>
      <c r="P55" s="52">
        <v>4288</v>
      </c>
      <c r="Q55" s="52">
        <v>5782</v>
      </c>
      <c r="R55" s="52">
        <v>3092</v>
      </c>
      <c r="S55" s="52">
        <v>2480</v>
      </c>
      <c r="T55" s="52">
        <v>1924</v>
      </c>
      <c r="U55" s="52">
        <v>16488</v>
      </c>
      <c r="V55" s="52">
        <v>21823</v>
      </c>
      <c r="W55" s="52">
        <v>27830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16</v>
      </c>
      <c r="D56" s="52">
        <v>33</v>
      </c>
      <c r="E56" s="52">
        <v>53</v>
      </c>
      <c r="F56" s="52">
        <v>74</v>
      </c>
      <c r="G56" s="52">
        <v>343</v>
      </c>
      <c r="H56" s="52">
        <v>213</v>
      </c>
      <c r="I56" s="52">
        <v>630</v>
      </c>
      <c r="J56" s="52">
        <v>1635</v>
      </c>
      <c r="K56" s="52">
        <v>1801</v>
      </c>
      <c r="L56" s="52">
        <v>3671</v>
      </c>
      <c r="M56" s="52">
        <v>737</v>
      </c>
      <c r="N56" s="52">
        <v>1267</v>
      </c>
      <c r="O56" s="52">
        <v>1424</v>
      </c>
      <c r="P56" s="52">
        <v>2702</v>
      </c>
      <c r="Q56" s="52">
        <v>1786</v>
      </c>
      <c r="R56" s="52">
        <v>2206</v>
      </c>
      <c r="S56" s="52">
        <v>1802</v>
      </c>
      <c r="T56" s="52">
        <v>964</v>
      </c>
      <c r="U56" s="52">
        <v>8336</v>
      </c>
      <c r="V56" s="52">
        <v>16319</v>
      </c>
      <c r="W56" s="52">
        <v>70662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310</v>
      </c>
      <c r="D58" s="52">
        <v>607</v>
      </c>
      <c r="E58" s="52">
        <v>1103</v>
      </c>
      <c r="F58" s="52">
        <v>1752</v>
      </c>
      <c r="G58" s="52">
        <v>1454</v>
      </c>
      <c r="H58" s="52">
        <v>1081</v>
      </c>
      <c r="I58" s="52">
        <v>1240</v>
      </c>
      <c r="J58" s="52">
        <v>3834</v>
      </c>
      <c r="K58" s="52">
        <v>4047</v>
      </c>
      <c r="L58" s="52">
        <v>4267</v>
      </c>
      <c r="M58" s="52">
        <v>4006</v>
      </c>
      <c r="N58" s="52">
        <v>2708</v>
      </c>
      <c r="O58" s="52">
        <v>1879</v>
      </c>
      <c r="P58" s="52">
        <v>2884</v>
      </c>
      <c r="Q58" s="52">
        <v>2759</v>
      </c>
      <c r="R58" s="52">
        <v>2849</v>
      </c>
      <c r="S58" s="52">
        <v>1691</v>
      </c>
      <c r="T58" s="52">
        <v>1331</v>
      </c>
      <c r="U58" s="52">
        <v>9718</v>
      </c>
      <c r="V58" s="52">
        <v>15097</v>
      </c>
      <c r="W58" s="52">
        <v>37428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652</v>
      </c>
      <c r="D59" s="36">
        <v>1060</v>
      </c>
      <c r="E59" s="36">
        <v>1346</v>
      </c>
      <c r="F59" s="36">
        <v>2442</v>
      </c>
      <c r="G59" s="36">
        <v>3486</v>
      </c>
      <c r="H59" s="36">
        <v>2735</v>
      </c>
      <c r="I59" s="36">
        <v>3215</v>
      </c>
      <c r="J59" s="36">
        <v>2880</v>
      </c>
      <c r="K59" s="36">
        <v>5757</v>
      </c>
      <c r="L59" s="36">
        <v>6906</v>
      </c>
      <c r="M59" s="36">
        <v>7253</v>
      </c>
      <c r="N59" s="36">
        <v>4337</v>
      </c>
      <c r="O59" s="36">
        <v>3940</v>
      </c>
      <c r="P59" s="36">
        <v>4893</v>
      </c>
      <c r="Q59" s="36">
        <v>6272</v>
      </c>
      <c r="R59" s="36">
        <v>4690</v>
      </c>
      <c r="S59" s="36">
        <v>4533</v>
      </c>
      <c r="T59" s="36">
        <v>2764</v>
      </c>
      <c r="U59" s="36">
        <v>23130</v>
      </c>
      <c r="V59" s="36">
        <v>33302</v>
      </c>
      <c r="W59" s="36">
        <v>87506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2089</v>
      </c>
      <c r="D63" s="52">
        <v>4098</v>
      </c>
      <c r="E63" s="52">
        <v>5708</v>
      </c>
      <c r="F63" s="52">
        <v>7146</v>
      </c>
      <c r="G63" s="52">
        <v>7342</v>
      </c>
      <c r="H63" s="52">
        <v>6210</v>
      </c>
      <c r="I63" s="52">
        <v>7325</v>
      </c>
      <c r="J63" s="52">
        <v>10675</v>
      </c>
      <c r="K63" s="52">
        <v>17437</v>
      </c>
      <c r="L63" s="52">
        <v>24385</v>
      </c>
      <c r="M63" s="52">
        <v>22629</v>
      </c>
      <c r="N63" s="52">
        <v>16477</v>
      </c>
      <c r="O63" s="52">
        <v>12972</v>
      </c>
      <c r="P63" s="52">
        <v>4412</v>
      </c>
      <c r="Q63" s="52">
        <v>10955</v>
      </c>
      <c r="R63" s="52">
        <v>13784</v>
      </c>
      <c r="S63" s="52">
        <v>16155</v>
      </c>
      <c r="T63" s="52">
        <v>9864</v>
      </c>
      <c r="U63" s="52">
        <v>86965</v>
      </c>
      <c r="V63" s="52">
        <v>126575</v>
      </c>
      <c r="W63" s="52">
        <v>354438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835</v>
      </c>
      <c r="D65" s="52">
        <v>2388</v>
      </c>
      <c r="E65" s="52">
        <v>2299</v>
      </c>
      <c r="F65" s="52">
        <v>2876</v>
      </c>
      <c r="G65" s="52">
        <v>8267</v>
      </c>
      <c r="H65" s="52">
        <v>6214</v>
      </c>
      <c r="I65" s="52">
        <v>6981</v>
      </c>
      <c r="J65" s="52">
        <v>9177</v>
      </c>
      <c r="K65" s="52">
        <v>20568</v>
      </c>
      <c r="L65" s="52">
        <v>31337</v>
      </c>
      <c r="M65" s="52">
        <v>36884</v>
      </c>
      <c r="N65" s="52">
        <v>27458</v>
      </c>
      <c r="O65" s="52">
        <v>47613</v>
      </c>
      <c r="P65" s="52">
        <v>16494</v>
      </c>
      <c r="Q65" s="52">
        <v>18040</v>
      </c>
      <c r="R65" s="52">
        <v>36636</v>
      </c>
      <c r="S65" s="52">
        <v>47247</v>
      </c>
      <c r="T65" s="52">
        <v>51301</v>
      </c>
      <c r="U65" s="52">
        <v>109063</v>
      </c>
      <c r="V65" s="52">
        <v>192022</v>
      </c>
      <c r="W65" s="52">
        <v>336177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1296</v>
      </c>
      <c r="D67" s="52">
        <f t="shared" si="0"/>
        <v>1618</v>
      </c>
      <c r="E67" s="52">
        <f t="shared" si="0"/>
        <v>2579</v>
      </c>
      <c r="F67" s="52">
        <f t="shared" si="0"/>
        <v>3721</v>
      </c>
      <c r="G67" s="52">
        <f t="shared" si="0"/>
        <v>1843</v>
      </c>
      <c r="H67" s="52">
        <f t="shared" si="0"/>
        <v>1458</v>
      </c>
      <c r="I67" s="52">
        <f t="shared" si="0"/>
        <v>785</v>
      </c>
      <c r="J67" s="52">
        <f t="shared" si="0"/>
        <v>3496</v>
      </c>
      <c r="K67" s="52">
        <f t="shared" si="0"/>
        <v>7939</v>
      </c>
      <c r="L67" s="52">
        <f t="shared" si="0"/>
        <v>9909</v>
      </c>
      <c r="M67" s="52">
        <f t="shared" si="0"/>
        <v>11355</v>
      </c>
      <c r="N67" s="52">
        <f t="shared" si="0"/>
        <v>5484</v>
      </c>
      <c r="O67" s="52">
        <f t="shared" si="0"/>
        <v>3382</v>
      </c>
      <c r="P67" s="52">
        <f t="shared" si="0"/>
        <v>1981</v>
      </c>
      <c r="Q67" s="52">
        <f t="shared" si="0"/>
        <v>4849</v>
      </c>
      <c r="R67" s="52">
        <f t="shared" ref="R67:V67" si="1">R39-R53</f>
        <v>11050</v>
      </c>
      <c r="S67" s="52">
        <f t="shared" si="1"/>
        <v>13364</v>
      </c>
      <c r="T67" s="52">
        <f t="shared" si="1"/>
        <v>10774</v>
      </c>
      <c r="U67" s="52">
        <f t="shared" si="1"/>
        <v>26754</v>
      </c>
      <c r="V67" s="52">
        <f t="shared" si="1"/>
        <v>30596</v>
      </c>
      <c r="W67" s="52">
        <f t="shared" ref="W67" si="2">W39-W53</f>
        <v>77890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1</v>
      </c>
      <c r="F68" s="52">
        <f t="shared" si="3"/>
        <v>1</v>
      </c>
      <c r="G68" s="52">
        <f t="shared" si="3"/>
        <v>1</v>
      </c>
      <c r="H68" s="52">
        <f t="shared" si="3"/>
        <v>1</v>
      </c>
      <c r="I68" s="52">
        <f t="shared" si="3"/>
        <v>2</v>
      </c>
      <c r="J68" s="52">
        <f t="shared" si="3"/>
        <v>7</v>
      </c>
      <c r="K68" s="52">
        <f t="shared" si="3"/>
        <v>16</v>
      </c>
      <c r="L68" s="52">
        <f t="shared" si="3"/>
        <v>40</v>
      </c>
      <c r="M68" s="52">
        <f t="shared" si="3"/>
        <v>17</v>
      </c>
      <c r="N68" s="52">
        <f t="shared" si="3"/>
        <v>17</v>
      </c>
      <c r="O68" s="52">
        <f t="shared" si="3"/>
        <v>14</v>
      </c>
      <c r="P68" s="52">
        <f t="shared" si="3"/>
        <v>6</v>
      </c>
      <c r="Q68" s="52">
        <f t="shared" si="3"/>
        <v>23</v>
      </c>
      <c r="R68" s="52">
        <f t="shared" ref="R68:V68" si="4">R40-R54</f>
        <v>47</v>
      </c>
      <c r="S68" s="52">
        <f t="shared" si="4"/>
        <v>60</v>
      </c>
      <c r="T68" s="52">
        <f t="shared" si="4"/>
        <v>47</v>
      </c>
      <c r="U68" s="52">
        <f t="shared" si="4"/>
        <v>106</v>
      </c>
      <c r="V68" s="52">
        <f t="shared" si="4"/>
        <v>230</v>
      </c>
      <c r="W68" s="52">
        <f t="shared" ref="W68" si="5">W40-W54</f>
        <v>1106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1779</v>
      </c>
      <c r="D69" s="52">
        <f t="shared" si="6"/>
        <v>3422</v>
      </c>
      <c r="E69" s="52">
        <f t="shared" si="6"/>
        <v>4081</v>
      </c>
      <c r="F69" s="52">
        <f t="shared" si="6"/>
        <v>4550</v>
      </c>
      <c r="G69" s="52">
        <f t="shared" si="6"/>
        <v>6534</v>
      </c>
      <c r="H69" s="52">
        <f t="shared" si="6"/>
        <v>6672</v>
      </c>
      <c r="I69" s="52">
        <f t="shared" si="6"/>
        <v>7542</v>
      </c>
      <c r="J69" s="52">
        <f t="shared" si="6"/>
        <v>7385</v>
      </c>
      <c r="K69" s="52">
        <f t="shared" si="6"/>
        <v>11170</v>
      </c>
      <c r="L69" s="52">
        <f t="shared" si="6"/>
        <v>11788</v>
      </c>
      <c r="M69" s="52">
        <f t="shared" si="6"/>
        <v>18888</v>
      </c>
      <c r="N69" s="52">
        <f t="shared" si="6"/>
        <v>17489</v>
      </c>
      <c r="O69" s="52">
        <f t="shared" si="6"/>
        <v>16285</v>
      </c>
      <c r="P69" s="52">
        <f t="shared" si="6"/>
        <v>10825</v>
      </c>
      <c r="Q69" s="52">
        <f t="shared" si="6"/>
        <v>19279</v>
      </c>
      <c r="R69" s="52">
        <f t="shared" ref="R69:V69" si="7">R41-R55</f>
        <v>15336</v>
      </c>
      <c r="S69" s="52">
        <f t="shared" si="7"/>
        <v>17153</v>
      </c>
      <c r="T69" s="52">
        <f t="shared" si="7"/>
        <v>17269</v>
      </c>
      <c r="U69" s="52">
        <f t="shared" si="7"/>
        <v>55227</v>
      </c>
      <c r="V69" s="52">
        <f t="shared" si="7"/>
        <v>65590</v>
      </c>
      <c r="W69" s="52">
        <f t="shared" ref="W69" si="8">W41-W55</f>
        <v>83150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51</v>
      </c>
      <c r="D70" s="52">
        <f t="shared" si="9"/>
        <v>102</v>
      </c>
      <c r="E70" s="52">
        <f t="shared" si="9"/>
        <v>147</v>
      </c>
      <c r="F70" s="52">
        <f t="shared" si="9"/>
        <v>149</v>
      </c>
      <c r="G70" s="52">
        <f t="shared" si="9"/>
        <v>625</v>
      </c>
      <c r="H70" s="52">
        <f t="shared" si="9"/>
        <v>479</v>
      </c>
      <c r="I70" s="52">
        <f t="shared" si="9"/>
        <v>1370</v>
      </c>
      <c r="J70" s="52">
        <f t="shared" si="9"/>
        <v>3504</v>
      </c>
      <c r="K70" s="52">
        <f t="shared" si="9"/>
        <v>4302</v>
      </c>
      <c r="L70" s="52">
        <f t="shared" si="9"/>
        <v>10634</v>
      </c>
      <c r="M70" s="52">
        <f t="shared" si="9"/>
        <v>2117</v>
      </c>
      <c r="N70" s="52">
        <f t="shared" si="9"/>
        <v>5038</v>
      </c>
      <c r="O70" s="52">
        <f t="shared" si="9"/>
        <v>6380</v>
      </c>
      <c r="P70" s="52">
        <f t="shared" si="9"/>
        <v>6820</v>
      </c>
      <c r="Q70" s="52">
        <f t="shared" si="9"/>
        <v>5948</v>
      </c>
      <c r="R70" s="52">
        <f t="shared" ref="R70:V70" si="10">R42-R56</f>
        <v>10925</v>
      </c>
      <c r="S70" s="52">
        <f t="shared" si="10"/>
        <v>12451</v>
      </c>
      <c r="T70" s="52">
        <f t="shared" si="10"/>
        <v>8638</v>
      </c>
      <c r="U70" s="52">
        <f t="shared" si="10"/>
        <v>27916</v>
      </c>
      <c r="V70" s="52">
        <f t="shared" si="10"/>
        <v>49046</v>
      </c>
      <c r="W70" s="52">
        <f t="shared" ref="W70" si="11">W42-W56</f>
        <v>211122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1007</v>
      </c>
      <c r="D72" s="52">
        <v>1874</v>
      </c>
      <c r="E72" s="52">
        <v>3065</v>
      </c>
      <c r="F72" s="52">
        <v>3516</v>
      </c>
      <c r="G72" s="52">
        <v>2653</v>
      </c>
      <c r="H72" s="52">
        <v>2440</v>
      </c>
      <c r="I72" s="52">
        <v>2702</v>
      </c>
      <c r="J72" s="52">
        <v>8223</v>
      </c>
      <c r="K72" s="52">
        <v>9675</v>
      </c>
      <c r="L72" s="52">
        <v>12359</v>
      </c>
      <c r="M72" s="52">
        <v>11523</v>
      </c>
      <c r="N72" s="52">
        <v>10776</v>
      </c>
      <c r="O72" s="52">
        <v>8416</v>
      </c>
      <c r="P72" s="52">
        <v>7274</v>
      </c>
      <c r="Q72" s="52">
        <v>9204</v>
      </c>
      <c r="R72" s="52">
        <v>14109</v>
      </c>
      <c r="S72" s="52">
        <v>11701</v>
      </c>
      <c r="T72" s="52">
        <v>11939</v>
      </c>
      <c r="U72" s="52">
        <v>32543</v>
      </c>
      <c r="V72" s="52">
        <v>45374</v>
      </c>
      <c r="W72" s="52">
        <v>111828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2119</v>
      </c>
      <c r="D73" s="36">
        <v>3269</v>
      </c>
      <c r="E73" s="36">
        <v>3742</v>
      </c>
      <c r="F73" s="36">
        <v>4903</v>
      </c>
      <c r="G73" s="36">
        <v>6353</v>
      </c>
      <c r="H73" s="36">
        <v>6171</v>
      </c>
      <c r="I73" s="36">
        <v>6999</v>
      </c>
      <c r="J73" s="36">
        <v>6171</v>
      </c>
      <c r="K73" s="36">
        <v>13768</v>
      </c>
      <c r="L73" s="36">
        <v>20000</v>
      </c>
      <c r="M73" s="36">
        <v>20867</v>
      </c>
      <c r="N73" s="36">
        <v>17251</v>
      </c>
      <c r="O73" s="36">
        <v>17643</v>
      </c>
      <c r="P73" s="36">
        <v>12342</v>
      </c>
      <c r="Q73" s="36">
        <v>20923</v>
      </c>
      <c r="R73" s="36">
        <v>23233</v>
      </c>
      <c r="S73" s="36">
        <v>31351</v>
      </c>
      <c r="T73" s="36">
        <v>24785</v>
      </c>
      <c r="U73" s="36">
        <v>77492</v>
      </c>
      <c r="V73" s="36">
        <v>100076</v>
      </c>
      <c r="W73" s="36">
        <v>261454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1766</v>
      </c>
      <c r="I79" s="138">
        <f>RES_hhdet_numvin!I145</f>
        <v>3888</v>
      </c>
      <c r="J79" s="138">
        <f>RES_hhdet_numvin!J145</f>
        <v>8062</v>
      </c>
      <c r="K79" s="138">
        <f>RES_hhdet_numvin!K145</f>
        <v>15749</v>
      </c>
      <c r="L79" s="138">
        <f>RES_hhdet_numvin!L145</f>
        <v>24003</v>
      </c>
      <c r="M79" s="138">
        <f>RES_hhdet_numvin!M145</f>
        <v>25616</v>
      </c>
      <c r="N79" s="138">
        <f>RES_hhdet_numvin!N145</f>
        <v>19336</v>
      </c>
      <c r="O79" s="138">
        <f>RES_hhdet_numvin!O145</f>
        <v>16443</v>
      </c>
      <c r="P79" s="138">
        <f>RES_hhdet_numvin!P145</f>
        <v>11168</v>
      </c>
      <c r="Q79" s="138">
        <f>RES_hhdet_numvin!Q145</f>
        <v>18933</v>
      </c>
      <c r="R79" s="138">
        <f>RES_hhdet_numvin!R145</f>
        <v>20672</v>
      </c>
      <c r="S79" s="138">
        <f>RES_hhdet_numvin!S145</f>
        <v>22029</v>
      </c>
      <c r="T79" s="138">
        <f>RES_hhdet_numvin!T145</f>
        <v>13868</v>
      </c>
      <c r="U79" s="138">
        <f>RES_hhdet_numvin!U145</f>
        <v>119581</v>
      </c>
      <c r="V79" s="138">
        <f>RES_hhdet_numvin!V145</f>
        <v>174932</v>
      </c>
      <c r="W79" s="138">
        <f>RES_hhdet_numvin!W145</f>
        <v>479372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7019</v>
      </c>
      <c r="Q81" s="138">
        <f>RES_hhdet_numvin!Q147</f>
        <v>13542</v>
      </c>
      <c r="R81" s="138">
        <f>RES_hhdet_numvin!R147</f>
        <v>27500</v>
      </c>
      <c r="S81" s="138">
        <f>RES_hhdet_numvin!S147</f>
        <v>39707</v>
      </c>
      <c r="T81" s="138">
        <f>RES_hhdet_numvin!T147</f>
        <v>46349</v>
      </c>
      <c r="U81" s="138">
        <f>RES_hhdet_numvin!U147</f>
        <v>121206</v>
      </c>
      <c r="V81" s="138">
        <f>RES_hhdet_numvin!V147</f>
        <v>225917</v>
      </c>
      <c r="W81" s="138">
        <f>RES_hhdet_numvin!W147</f>
        <v>456629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904</v>
      </c>
      <c r="Q83" s="138">
        <f>RES_hhdet_numvin!Q149</f>
        <v>3599</v>
      </c>
      <c r="R83" s="138">
        <f>RES_hhdet_numvin!R149</f>
        <v>9855</v>
      </c>
      <c r="S83" s="138">
        <f>RES_hhdet_numvin!S149</f>
        <v>13077</v>
      </c>
      <c r="T83" s="138">
        <f>RES_hhdet_numvin!T149</f>
        <v>10995</v>
      </c>
      <c r="U83" s="138">
        <f>RES_hhdet_numvin!U149</f>
        <v>34001</v>
      </c>
      <c r="V83" s="138">
        <f>RES_hhdet_numvin!V149</f>
        <v>40662</v>
      </c>
      <c r="W83" s="138">
        <f>RES_hhdet_numvin!W149</f>
        <v>103957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1</v>
      </c>
      <c r="Q84" s="138">
        <f>RES_hhdet_numvin!Q150</f>
        <v>22</v>
      </c>
      <c r="R84" s="138">
        <f>RES_hhdet_numvin!R150</f>
        <v>47</v>
      </c>
      <c r="S84" s="138">
        <f>RES_hhdet_numvin!S150</f>
        <v>64</v>
      </c>
      <c r="T84" s="138">
        <f>RES_hhdet_numvin!T150</f>
        <v>52</v>
      </c>
      <c r="U84" s="138">
        <f>RES_hhdet_numvin!U150</f>
        <v>137</v>
      </c>
      <c r="V84" s="138">
        <f>RES_hhdet_numvin!V150</f>
        <v>309</v>
      </c>
      <c r="W84" s="138">
        <f>RES_hhdet_numvin!W150</f>
        <v>1481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4931</v>
      </c>
      <c r="Q87" s="138">
        <f>RES_hhdet_numvin!Q153</f>
        <v>14283</v>
      </c>
      <c r="R87" s="138">
        <f>RES_hhdet_numvin!R153</f>
        <v>13679</v>
      </c>
      <c r="S87" s="138">
        <f>RES_hhdet_numvin!S153</f>
        <v>16769</v>
      </c>
      <c r="T87" s="138">
        <f>RES_hhdet_numvin!T153</f>
        <v>17583</v>
      </c>
      <c r="U87" s="138">
        <f>RES_hhdet_numvin!U153</f>
        <v>70153</v>
      </c>
      <c r="V87" s="138">
        <f>RES_hhdet_numvin!V153</f>
        <v>87151</v>
      </c>
      <c r="W87" s="138">
        <f>RES_hhdet_numvin!W153</f>
        <v>110980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3112</v>
      </c>
      <c r="Q88" s="138">
        <f>RES_hhdet_numvin!Q154</f>
        <v>4415</v>
      </c>
      <c r="R88" s="138">
        <f>RES_hhdet_numvin!R154</f>
        <v>9747</v>
      </c>
      <c r="S88" s="138">
        <f>RES_hhdet_numvin!S154</f>
        <v>12186</v>
      </c>
      <c r="T88" s="138">
        <f>RES_hhdet_numvin!T154</f>
        <v>8821</v>
      </c>
      <c r="U88" s="138">
        <f>RES_hhdet_numvin!U154</f>
        <v>35478</v>
      </c>
      <c r="V88" s="138">
        <f>RES_hhdet_numvin!V154</f>
        <v>65183</v>
      </c>
      <c r="W88" s="138">
        <f>RES_hhdet_numvin!W154</f>
        <v>281784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3313</v>
      </c>
      <c r="Q92" s="138">
        <f>RES_hhdet_numvin!Q158</f>
        <v>6821</v>
      </c>
      <c r="R92" s="138">
        <f>RES_hhdet_numvin!R158</f>
        <v>12585</v>
      </c>
      <c r="S92" s="138">
        <f>RES_hhdet_numvin!S158</f>
        <v>11455</v>
      </c>
      <c r="T92" s="138">
        <f>RES_hhdet_numvin!T158</f>
        <v>12177</v>
      </c>
      <c r="U92" s="138">
        <f>RES_hhdet_numvin!U158</f>
        <v>41355</v>
      </c>
      <c r="V92" s="138">
        <f>RES_hhdet_numvin!V158</f>
        <v>60309</v>
      </c>
      <c r="W92" s="138">
        <f>RES_hhdet_numvin!W158</f>
        <v>149256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5622</v>
      </c>
      <c r="Q93" s="39">
        <f>RES_hhdet_numvin!Q159</f>
        <v>15504</v>
      </c>
      <c r="R93" s="39">
        <f>RES_hhdet_numvin!R159</f>
        <v>20709</v>
      </c>
      <c r="S93" s="39">
        <f>RES_hhdet_numvin!S159</f>
        <v>30652</v>
      </c>
      <c r="T93" s="39">
        <f>RES_hhdet_numvin!T159</f>
        <v>25261</v>
      </c>
      <c r="U93" s="39">
        <f>RES_hhdet_numvin!U159</f>
        <v>98442</v>
      </c>
      <c r="V93" s="39">
        <f>RES_hhdet_numvin!V159</f>
        <v>132997</v>
      </c>
      <c r="W93" s="39">
        <f>RES_hhdet_numvin!W159</f>
        <v>348960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7.436100540542367</v>
      </c>
      <c r="C97" s="117">
        <f t="shared" si="12"/>
        <v>8.9925823573414494</v>
      </c>
      <c r="D97" s="117">
        <f t="shared" si="12"/>
        <v>10.955179595090797</v>
      </c>
      <c r="E97" s="117">
        <f t="shared" si="12"/>
        <v>15.044353545598389</v>
      </c>
      <c r="F97" s="117">
        <f t="shared" si="12"/>
        <v>21.689498415025199</v>
      </c>
      <c r="G97" s="117">
        <f t="shared" si="12"/>
        <v>29.520849223249115</v>
      </c>
      <c r="H97" s="117">
        <f t="shared" si="12"/>
        <v>31.019610555076717</v>
      </c>
      <c r="I97" s="117">
        <f t="shared" si="12"/>
        <v>34.736717341621471</v>
      </c>
      <c r="J97" s="117">
        <f t="shared" si="12"/>
        <v>41.535945755758874</v>
      </c>
      <c r="K97" s="117">
        <f t="shared" si="12"/>
        <v>52.376748881964424</v>
      </c>
      <c r="L97" s="117">
        <f t="shared" si="12"/>
        <v>73.485525851997963</v>
      </c>
      <c r="M97" s="117">
        <f t="shared" si="12"/>
        <v>86.179330314593017</v>
      </c>
      <c r="N97" s="117">
        <f t="shared" si="12"/>
        <v>95.734185531471354</v>
      </c>
      <c r="O97" s="117">
        <f t="shared" si="12"/>
        <v>101.20873347378922</v>
      </c>
      <c r="P97" s="117">
        <f t="shared" si="12"/>
        <v>87.03136580522478</v>
      </c>
      <c r="Q97" s="117">
        <f t="shared" si="12"/>
        <v>101.08418313605546</v>
      </c>
      <c r="R97" s="117">
        <f t="shared" ref="R97:V97" si="13">R98+R100+R102+R111</f>
        <v>102.96625282610029</v>
      </c>
      <c r="S97" s="117">
        <f t="shared" si="13"/>
        <v>113.41866697288478</v>
      </c>
      <c r="T97" s="117">
        <f t="shared" si="13"/>
        <v>107.70717891115132</v>
      </c>
      <c r="U97" s="117">
        <f t="shared" si="13"/>
        <v>120.0931015915246</v>
      </c>
      <c r="V97" s="117">
        <f t="shared" si="13"/>
        <v>142.96594795332913</v>
      </c>
      <c r="W97" s="117">
        <f t="shared" ref="W97" si="14">W98+W100+W102+W111</f>
        <v>421.0640024589643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3.7913411305145295</v>
      </c>
      <c r="C98" s="122">
        <f t="shared" si="15"/>
        <v>4.8350919285564302</v>
      </c>
      <c r="D98" s="122">
        <f t="shared" si="15"/>
        <v>5.7019799840176475</v>
      </c>
      <c r="E98" s="122">
        <f t="shared" si="15"/>
        <v>7.7334627844859343</v>
      </c>
      <c r="F98" s="122">
        <f t="shared" si="15"/>
        <v>11.620449911165013</v>
      </c>
      <c r="G98" s="122">
        <f t="shared" si="15"/>
        <v>17.642573146639055</v>
      </c>
      <c r="H98" s="122">
        <f t="shared" si="15"/>
        <v>16.923508563099176</v>
      </c>
      <c r="I98" s="122">
        <f t="shared" si="15"/>
        <v>19.33302614000128</v>
      </c>
      <c r="J98" s="122">
        <f t="shared" si="15"/>
        <v>23.040437993741584</v>
      </c>
      <c r="K98" s="122">
        <f t="shared" si="15"/>
        <v>28.369876232258921</v>
      </c>
      <c r="L98" s="122">
        <f t="shared" si="15"/>
        <v>42.109945615014148</v>
      </c>
      <c r="M98" s="122">
        <f t="shared" si="15"/>
        <v>44.989876086825575</v>
      </c>
      <c r="N98" s="122">
        <f t="shared" si="15"/>
        <v>51.415086463522222</v>
      </c>
      <c r="O98" s="122">
        <f t="shared" si="15"/>
        <v>56.063325296362827</v>
      </c>
      <c r="P98" s="122">
        <f t="shared" si="15"/>
        <v>42.937687545081026</v>
      </c>
      <c r="Q98" s="122">
        <f t="shared" si="15"/>
        <v>52.294922461637512</v>
      </c>
      <c r="R98" s="122">
        <f t="shared" si="15"/>
        <v>53.586704156753761</v>
      </c>
      <c r="S98" s="122">
        <f t="shared" si="15"/>
        <v>58.224064352899063</v>
      </c>
      <c r="T98" s="122">
        <f t="shared" si="15"/>
        <v>54.578590525206607</v>
      </c>
      <c r="U98" s="122">
        <f t="shared" si="15"/>
        <v>46.204490265607376</v>
      </c>
      <c r="V98" s="122">
        <f t="shared" si="15"/>
        <v>41.737582064363231</v>
      </c>
      <c r="W98" s="122">
        <f t="shared" si="15"/>
        <v>245.86023686232579</v>
      </c>
      <c r="DA98" s="130" t="s">
        <v>1705</v>
      </c>
    </row>
    <row r="99" spans="1:105" ht="12" customHeight="1" x14ac:dyDescent="0.25">
      <c r="A99" s="97" t="s">
        <v>53</v>
      </c>
      <c r="B99" s="98">
        <v>3.7913411305145295</v>
      </c>
      <c r="C99" s="98">
        <v>4.8350919285564302</v>
      </c>
      <c r="D99" s="98">
        <v>5.7019799840176475</v>
      </c>
      <c r="E99" s="98">
        <v>7.7334627844859343</v>
      </c>
      <c r="F99" s="98">
        <v>11.620449911165013</v>
      </c>
      <c r="G99" s="98">
        <v>17.642573146639055</v>
      </c>
      <c r="H99" s="98">
        <v>16.923508563099176</v>
      </c>
      <c r="I99" s="98">
        <v>19.33302614000128</v>
      </c>
      <c r="J99" s="98">
        <v>23.040437993741584</v>
      </c>
      <c r="K99" s="98">
        <v>28.369876232258921</v>
      </c>
      <c r="L99" s="98">
        <v>42.109945615014148</v>
      </c>
      <c r="M99" s="98">
        <v>44.989876086825575</v>
      </c>
      <c r="N99" s="98">
        <v>51.415086463522222</v>
      </c>
      <c r="O99" s="98">
        <v>56.063325296362827</v>
      </c>
      <c r="P99" s="98">
        <v>42.937687545081026</v>
      </c>
      <c r="Q99" s="98">
        <v>52.294922461637512</v>
      </c>
      <c r="R99" s="98">
        <v>53.586704156753761</v>
      </c>
      <c r="S99" s="98">
        <v>58.224064352899063</v>
      </c>
      <c r="T99" s="98">
        <v>54.578590525206607</v>
      </c>
      <c r="U99" s="98">
        <v>46.204490265607376</v>
      </c>
      <c r="V99" s="98">
        <v>41.737582064363231</v>
      </c>
      <c r="W99" s="98">
        <v>245.86023686232579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0.36157542277451837</v>
      </c>
      <c r="C100" s="122">
        <f t="shared" si="16"/>
        <v>0.40392835980250813</v>
      </c>
      <c r="D100" s="122">
        <f t="shared" si="16"/>
        <v>0.31852054390635187</v>
      </c>
      <c r="E100" s="122">
        <f t="shared" si="16"/>
        <v>0.95694366652002671</v>
      </c>
      <c r="F100" s="122">
        <f t="shared" si="16"/>
        <v>0.4196242545406268</v>
      </c>
      <c r="G100" s="122">
        <f t="shared" si="16"/>
        <v>0.57097394200010321</v>
      </c>
      <c r="H100" s="122">
        <f t="shared" si="16"/>
        <v>0.81870672996807881</v>
      </c>
      <c r="I100" s="122">
        <f t="shared" si="16"/>
        <v>0.85028462242319713</v>
      </c>
      <c r="J100" s="122">
        <f t="shared" si="16"/>
        <v>1.2833777690911887</v>
      </c>
      <c r="K100" s="122">
        <f t="shared" si="16"/>
        <v>1.8881054063306293</v>
      </c>
      <c r="L100" s="122">
        <f t="shared" si="16"/>
        <v>2.0971232638154147</v>
      </c>
      <c r="M100" s="122">
        <f t="shared" si="16"/>
        <v>3.0256520254045967</v>
      </c>
      <c r="N100" s="122">
        <f t="shared" si="16"/>
        <v>5.2671495635570773</v>
      </c>
      <c r="O100" s="122">
        <f t="shared" si="16"/>
        <v>3.7267171797661849</v>
      </c>
      <c r="P100" s="122">
        <f t="shared" si="16"/>
        <v>2.7918925593479704</v>
      </c>
      <c r="Q100" s="122">
        <f t="shared" si="16"/>
        <v>5.8459854906248383</v>
      </c>
      <c r="R100" s="122">
        <f t="shared" si="16"/>
        <v>4.2055835431022599</v>
      </c>
      <c r="S100" s="122">
        <f t="shared" si="16"/>
        <v>6.4432692755761067</v>
      </c>
      <c r="T100" s="122">
        <f t="shared" si="16"/>
        <v>4.9114525461274408</v>
      </c>
      <c r="U100" s="122">
        <f t="shared" si="16"/>
        <v>7.863910956071944</v>
      </c>
      <c r="V100" s="122">
        <f t="shared" si="16"/>
        <v>9.009902963980208</v>
      </c>
      <c r="W100" s="122">
        <f t="shared" si="16"/>
        <v>18.208696269638249</v>
      </c>
      <c r="DA100" s="130" t="s">
        <v>1707</v>
      </c>
    </row>
    <row r="101" spans="1:105" ht="12" customHeight="1" x14ac:dyDescent="0.25">
      <c r="A101" s="97" t="s">
        <v>53</v>
      </c>
      <c r="B101" s="98">
        <v>0.36157542277451837</v>
      </c>
      <c r="C101" s="98">
        <v>0.40392835980250813</v>
      </c>
      <c r="D101" s="98">
        <v>0.31852054390635187</v>
      </c>
      <c r="E101" s="98">
        <v>0.95694366652002671</v>
      </c>
      <c r="F101" s="98">
        <v>0.4196242545406268</v>
      </c>
      <c r="G101" s="98">
        <v>0.57097394200010321</v>
      </c>
      <c r="H101" s="98">
        <v>0.81870672996807881</v>
      </c>
      <c r="I101" s="98">
        <v>0.85028462242319713</v>
      </c>
      <c r="J101" s="98">
        <v>1.2833777690911887</v>
      </c>
      <c r="K101" s="98">
        <v>1.8881054063306293</v>
      </c>
      <c r="L101" s="98">
        <v>2.0971232638154147</v>
      </c>
      <c r="M101" s="98">
        <v>3.0256520254045967</v>
      </c>
      <c r="N101" s="98">
        <v>5.2671495635570773</v>
      </c>
      <c r="O101" s="98">
        <v>3.7267171797661849</v>
      </c>
      <c r="P101" s="98">
        <v>2.7918925593479704</v>
      </c>
      <c r="Q101" s="98">
        <v>5.8459854906248383</v>
      </c>
      <c r="R101" s="98">
        <v>4.2055835431022599</v>
      </c>
      <c r="S101" s="98">
        <v>6.4432692755761067</v>
      </c>
      <c r="T101" s="98">
        <v>4.9114525461274408</v>
      </c>
      <c r="U101" s="98">
        <v>7.863910956071944</v>
      </c>
      <c r="V101" s="98">
        <v>9.009902963980208</v>
      </c>
      <c r="W101" s="98">
        <v>18.208696269638249</v>
      </c>
      <c r="DA101" s="63" t="s">
        <v>1708</v>
      </c>
    </row>
    <row r="102" spans="1:105" ht="12" customHeight="1" x14ac:dyDescent="0.25">
      <c r="A102" s="121" t="s">
        <v>55</v>
      </c>
      <c r="B102" s="122">
        <v>2.2651119467230361</v>
      </c>
      <c r="C102" s="122">
        <v>2.5726293444801271</v>
      </c>
      <c r="D102" s="122">
        <v>3.3767352048936421</v>
      </c>
      <c r="E102" s="122">
        <v>4.3596275146476566</v>
      </c>
      <c r="F102" s="122">
        <v>6.5183924870436813</v>
      </c>
      <c r="G102" s="122">
        <v>7.8210620080117019</v>
      </c>
      <c r="H102" s="122">
        <v>9.052242473048894</v>
      </c>
      <c r="I102" s="122">
        <v>9.9740303279281228</v>
      </c>
      <c r="J102" s="122">
        <v>11.883261718673671</v>
      </c>
      <c r="K102" s="122">
        <v>15.284823472283131</v>
      </c>
      <c r="L102" s="122">
        <v>20.793913994550309</v>
      </c>
      <c r="M102" s="122">
        <v>27.798633584560626</v>
      </c>
      <c r="N102" s="122">
        <v>28.970748029597871</v>
      </c>
      <c r="O102" s="122">
        <v>29.837843213969371</v>
      </c>
      <c r="P102" s="122">
        <v>30.306682327341036</v>
      </c>
      <c r="Q102" s="122">
        <v>31.092063602011571</v>
      </c>
      <c r="R102" s="122">
        <v>32.629067715513337</v>
      </c>
      <c r="S102" s="122">
        <v>33.959707482593139</v>
      </c>
      <c r="T102" s="122">
        <v>33.390214899253742</v>
      </c>
      <c r="U102" s="122">
        <v>45.596595202144719</v>
      </c>
      <c r="V102" s="122">
        <v>62.288851374656772</v>
      </c>
      <c r="W102" s="122">
        <v>102.93998620866392</v>
      </c>
      <c r="DA102" s="130" t="s">
        <v>1709</v>
      </c>
    </row>
    <row r="103" spans="1:105" ht="12" customHeight="1" x14ac:dyDescent="0.25">
      <c r="A103" s="97" t="s">
        <v>124</v>
      </c>
      <c r="B103" s="98">
        <v>1.2074842492213707</v>
      </c>
      <c r="C103" s="98">
        <v>1.3349179402528193</v>
      </c>
      <c r="D103" s="98">
        <v>1.5018825875783854</v>
      </c>
      <c r="E103" s="98">
        <v>1.8908080504359572</v>
      </c>
      <c r="F103" s="98">
        <v>2.990824726130354</v>
      </c>
      <c r="G103" s="98">
        <v>2.9961972861107666</v>
      </c>
      <c r="H103" s="98">
        <v>3.01616099373833</v>
      </c>
      <c r="I103" s="98">
        <v>2.723631178078977</v>
      </c>
      <c r="J103" s="98">
        <v>3.1094927988064573</v>
      </c>
      <c r="K103" s="98">
        <v>4.4700605607912962</v>
      </c>
      <c r="L103" s="98">
        <v>6.4637631692989359</v>
      </c>
      <c r="M103" s="98">
        <v>9.3072609473434085</v>
      </c>
      <c r="N103" s="98">
        <v>9.1367634239963138</v>
      </c>
      <c r="O103" s="98">
        <v>8.8328577611024404</v>
      </c>
      <c r="P103" s="98">
        <v>7.7604415714467985</v>
      </c>
      <c r="Q103" s="98">
        <v>7.7614781149696883</v>
      </c>
      <c r="R103" s="98">
        <v>8.2828582366507604</v>
      </c>
      <c r="S103" s="98">
        <v>8.7810431295707332</v>
      </c>
      <c r="T103" s="98">
        <v>8.7083809245421779</v>
      </c>
      <c r="U103" s="98">
        <v>11.299160600808008</v>
      </c>
      <c r="V103" s="98">
        <v>15.054837709748952</v>
      </c>
      <c r="W103" s="98">
        <v>24.956330684375725</v>
      </c>
      <c r="DA103" s="63" t="s">
        <v>1710</v>
      </c>
    </row>
    <row r="104" spans="1:105" ht="12" customHeight="1" x14ac:dyDescent="0.25">
      <c r="A104" s="97" t="s">
        <v>123</v>
      </c>
      <c r="B104" s="98">
        <v>1.1528244824549996E-4</v>
      </c>
      <c r="C104" s="98">
        <v>1.1529933138819528E-4</v>
      </c>
      <c r="D104" s="98">
        <v>1.1615333951451029E-4</v>
      </c>
      <c r="E104" s="98">
        <v>2.2368719107934611E-4</v>
      </c>
      <c r="F104" s="98">
        <v>3.8690818784363468E-4</v>
      </c>
      <c r="G104" s="98">
        <v>5.7857143713362005E-4</v>
      </c>
      <c r="H104" s="98">
        <v>7.9614420910860818E-4</v>
      </c>
      <c r="I104" s="98">
        <v>1.0498237036091328E-3</v>
      </c>
      <c r="J104" s="98">
        <v>2.2755755557966094E-3</v>
      </c>
      <c r="K104" s="98">
        <v>4.7433037239306853E-3</v>
      </c>
      <c r="L104" s="98">
        <v>1.0913089785331658E-2</v>
      </c>
      <c r="M104" s="98">
        <v>1.5214972916822618E-2</v>
      </c>
      <c r="N104" s="98">
        <v>1.5839345901980974E-2</v>
      </c>
      <c r="O104" s="98">
        <v>1.6289766144726561E-2</v>
      </c>
      <c r="P104" s="98">
        <v>1.5579488280165085E-2</v>
      </c>
      <c r="Q104" s="98">
        <v>1.713260020465858E-2</v>
      </c>
      <c r="R104" s="98">
        <v>2.0742305848943154E-2</v>
      </c>
      <c r="S104" s="98">
        <v>2.5657548767734586E-2</v>
      </c>
      <c r="T104" s="98">
        <v>2.7743728860916764E-2</v>
      </c>
      <c r="U104" s="98">
        <v>3.8920178554486332E-2</v>
      </c>
      <c r="V104" s="98">
        <v>6.6337205417341893E-2</v>
      </c>
      <c r="W104" s="98">
        <v>0.19912990120938617</v>
      </c>
      <c r="DA104" s="63" t="s">
        <v>1711</v>
      </c>
    </row>
    <row r="105" spans="1:105" ht="12" customHeight="1" x14ac:dyDescent="0.25">
      <c r="A105" s="100" t="s">
        <v>50</v>
      </c>
      <c r="B105" s="101">
        <v>3.2372506571278517E-5</v>
      </c>
      <c r="C105" s="101">
        <v>2.8570025435313692E-5</v>
      </c>
      <c r="D105" s="101">
        <v>3.3211571799590564E-5</v>
      </c>
      <c r="E105" s="101">
        <v>5.3875334126644696E-5</v>
      </c>
      <c r="F105" s="101">
        <v>1.1195707818004977E-4</v>
      </c>
      <c r="G105" s="101">
        <v>1.4513761501879136E-4</v>
      </c>
      <c r="H105" s="101">
        <v>2.0221268160481128E-4</v>
      </c>
      <c r="I105" s="101">
        <v>2.6732696002358279E-4</v>
      </c>
      <c r="J105" s="101">
        <v>7.0782718542981089E-4</v>
      </c>
      <c r="K105" s="101">
        <v>1.2609088540236871E-3</v>
      </c>
      <c r="L105" s="101">
        <v>2.6944189489606597E-3</v>
      </c>
      <c r="M105" s="101">
        <v>4.3420873748642886E-3</v>
      </c>
      <c r="N105" s="101">
        <v>3.572817584831169E-3</v>
      </c>
      <c r="O105" s="101">
        <v>3.6160075942832529E-3</v>
      </c>
      <c r="P105" s="101">
        <v>4.9075489731118388E-3</v>
      </c>
      <c r="Q105" s="101">
        <v>3.9593854949519268E-3</v>
      </c>
      <c r="R105" s="101">
        <v>4.4862361947438176E-3</v>
      </c>
      <c r="S105" s="101">
        <v>5.7061380976271558E-3</v>
      </c>
      <c r="T105" s="101">
        <v>5.4967544941099261E-3</v>
      </c>
      <c r="U105" s="101">
        <v>8.4235961816601541E-3</v>
      </c>
      <c r="V105" s="101">
        <v>1.3120834346820209E-2</v>
      </c>
      <c r="W105" s="101">
        <v>4.725176954075419E-2</v>
      </c>
      <c r="DA105" s="131" t="s">
        <v>1712</v>
      </c>
    </row>
    <row r="106" spans="1:105" ht="12" customHeight="1" x14ac:dyDescent="0.25">
      <c r="A106" s="103" t="s">
        <v>52</v>
      </c>
      <c r="B106" s="104">
        <v>8.2909941674221444E-5</v>
      </c>
      <c r="C106" s="104">
        <v>8.672930595288159E-5</v>
      </c>
      <c r="D106" s="104">
        <v>8.294176771491973E-5</v>
      </c>
      <c r="E106" s="104">
        <v>1.6981185695270142E-4</v>
      </c>
      <c r="F106" s="104">
        <v>2.7495110966358491E-4</v>
      </c>
      <c r="G106" s="104">
        <v>4.3343382211482868E-4</v>
      </c>
      <c r="H106" s="104">
        <v>5.9393152750379684E-4</v>
      </c>
      <c r="I106" s="104">
        <v>7.8249674358555005E-4</v>
      </c>
      <c r="J106" s="104">
        <v>1.5677483703667985E-3</v>
      </c>
      <c r="K106" s="104">
        <v>3.4823948699069982E-3</v>
      </c>
      <c r="L106" s="104">
        <v>8.2186708363709993E-3</v>
      </c>
      <c r="M106" s="104">
        <v>1.0872885541958329E-2</v>
      </c>
      <c r="N106" s="104">
        <v>1.2266528317149803E-2</v>
      </c>
      <c r="O106" s="104">
        <v>1.2673758550443309E-2</v>
      </c>
      <c r="P106" s="104">
        <v>1.0671939307053246E-2</v>
      </c>
      <c r="Q106" s="104">
        <v>1.3173214709706652E-2</v>
      </c>
      <c r="R106" s="104">
        <v>1.6256069654199335E-2</v>
      </c>
      <c r="S106" s="104">
        <v>1.9951410670107431E-2</v>
      </c>
      <c r="T106" s="104">
        <v>2.2246974366806838E-2</v>
      </c>
      <c r="U106" s="104">
        <v>3.0496582372826174E-2</v>
      </c>
      <c r="V106" s="104">
        <v>5.3216371070521684E-2</v>
      </c>
      <c r="W106" s="104">
        <v>0.15187813166863198</v>
      </c>
      <c r="DA106" s="132" t="s">
        <v>1713</v>
      </c>
    </row>
    <row r="107" spans="1:105" ht="12" customHeight="1" x14ac:dyDescent="0.25">
      <c r="A107" s="106" t="s">
        <v>122</v>
      </c>
      <c r="B107" s="101">
        <v>1.0443962637089199</v>
      </c>
      <c r="C107" s="101">
        <v>1.2196145840257786</v>
      </c>
      <c r="D107" s="101">
        <v>1.8420752223922325</v>
      </c>
      <c r="E107" s="101">
        <v>2.4187175887242987</v>
      </c>
      <c r="F107" s="101">
        <v>3.4503933751845062</v>
      </c>
      <c r="G107" s="101">
        <v>4.6485634968761831</v>
      </c>
      <c r="H107" s="101">
        <v>5.7898922737899561</v>
      </c>
      <c r="I107" s="101">
        <v>6.8132426745541199</v>
      </c>
      <c r="J107" s="101">
        <v>7.8056634912909555</v>
      </c>
      <c r="K107" s="101">
        <v>9.2670403276841604</v>
      </c>
      <c r="L107" s="101">
        <v>11.19628637386894</v>
      </c>
      <c r="M107" s="101">
        <v>14.829024388305202</v>
      </c>
      <c r="N107" s="101">
        <v>15.899207711762173</v>
      </c>
      <c r="O107" s="101">
        <v>16.625738146458062</v>
      </c>
      <c r="P107" s="101">
        <v>17.284778341892174</v>
      </c>
      <c r="Q107" s="101">
        <v>18.123689257895467</v>
      </c>
      <c r="R107" s="101">
        <v>18.461872409022909</v>
      </c>
      <c r="S107" s="101">
        <v>18.537239218178751</v>
      </c>
      <c r="T107" s="101">
        <v>18.039104537880345</v>
      </c>
      <c r="U107" s="101">
        <v>24.416712155352819</v>
      </c>
      <c r="V107" s="101">
        <v>31.903066320398789</v>
      </c>
      <c r="W107" s="101">
        <v>38.750944776168645</v>
      </c>
      <c r="DA107" s="131" t="s">
        <v>1714</v>
      </c>
    </row>
    <row r="108" spans="1:105" ht="12" customHeight="1" x14ac:dyDescent="0.25">
      <c r="A108" s="107" t="s">
        <v>121</v>
      </c>
      <c r="B108" s="104">
        <v>1.3116151344499807E-2</v>
      </c>
      <c r="C108" s="104">
        <v>1.7981520870141224E-2</v>
      </c>
      <c r="D108" s="104">
        <v>3.2661241583509665E-2</v>
      </c>
      <c r="E108" s="104">
        <v>4.987818829632093E-2</v>
      </c>
      <c r="F108" s="104">
        <v>7.67874775409777E-2</v>
      </c>
      <c r="G108" s="104">
        <v>0.17572265358761929</v>
      </c>
      <c r="H108" s="104">
        <v>0.24539306131150021</v>
      </c>
      <c r="I108" s="104">
        <v>0.43610665159141659</v>
      </c>
      <c r="J108" s="104">
        <v>0.96582985302046054</v>
      </c>
      <c r="K108" s="104">
        <v>1.542979280083743</v>
      </c>
      <c r="L108" s="104">
        <v>3.122951361597103</v>
      </c>
      <c r="M108" s="104">
        <v>3.6471332759951958</v>
      </c>
      <c r="N108" s="104">
        <v>3.9189375479374053</v>
      </c>
      <c r="O108" s="104">
        <v>4.3629575402641407</v>
      </c>
      <c r="P108" s="104">
        <v>5.2458829257218955</v>
      </c>
      <c r="Q108" s="104">
        <v>5.1897636289417566</v>
      </c>
      <c r="R108" s="104">
        <v>5.8635947639907267</v>
      </c>
      <c r="S108" s="104">
        <v>6.6157675860759184</v>
      </c>
      <c r="T108" s="104">
        <v>6.6149857079703027</v>
      </c>
      <c r="U108" s="104">
        <v>9.8418022674294061</v>
      </c>
      <c r="V108" s="104">
        <v>15.264610139091685</v>
      </c>
      <c r="W108" s="104">
        <v>39.033580846910169</v>
      </c>
      <c r="DA108" s="132" t="s">
        <v>1715</v>
      </c>
    </row>
    <row r="109" spans="1:105" ht="12" customHeight="1" x14ac:dyDescent="0.25">
      <c r="A109" s="108" t="s">
        <v>53</v>
      </c>
      <c r="B109" s="98">
        <v>3.3901694527438916E-3</v>
      </c>
      <c r="C109" s="98">
        <v>4.0391446432939664E-3</v>
      </c>
      <c r="D109" s="98">
        <v>8.4384378604921567E-3</v>
      </c>
      <c r="E109" s="98">
        <v>1.0888959576969923E-2</v>
      </c>
      <c r="F109" s="98">
        <v>2.0542632800540903E-2</v>
      </c>
      <c r="G109" s="98">
        <v>4.0482251701999886E-2</v>
      </c>
      <c r="H109" s="98">
        <v>5.7280124075551886E-2</v>
      </c>
      <c r="I109" s="98">
        <v>0.10220625402642833</v>
      </c>
      <c r="J109" s="98">
        <v>0.27978559401856079</v>
      </c>
      <c r="K109" s="98">
        <v>0.38029431350067827</v>
      </c>
      <c r="L109" s="98">
        <v>0.71363299419704673</v>
      </c>
      <c r="M109" s="98">
        <v>0.9712244820334246</v>
      </c>
      <c r="N109" s="98">
        <v>0.81860525052490563</v>
      </c>
      <c r="O109" s="98">
        <v>0.89343878548449429</v>
      </c>
      <c r="P109" s="98">
        <v>1.5670644443577095</v>
      </c>
      <c r="Q109" s="98">
        <v>1.1330333297028761</v>
      </c>
      <c r="R109" s="98">
        <v>1.2196124434569084</v>
      </c>
      <c r="S109" s="98">
        <v>1.4491005343691161</v>
      </c>
      <c r="T109" s="98">
        <v>1.3014993550871035</v>
      </c>
      <c r="U109" s="98">
        <v>2.1597688282974414</v>
      </c>
      <c r="V109" s="98">
        <v>3.064479426879922</v>
      </c>
      <c r="W109" s="98">
        <v>9.5128981560156536</v>
      </c>
      <c r="DA109" s="63" t="s">
        <v>1716</v>
      </c>
    </row>
    <row r="110" spans="1:105" ht="12" customHeight="1" x14ac:dyDescent="0.25">
      <c r="A110" s="108" t="s">
        <v>52</v>
      </c>
      <c r="B110" s="98">
        <v>9.7259818917559155E-3</v>
      </c>
      <c r="C110" s="98">
        <v>1.3942376226847257E-2</v>
      </c>
      <c r="D110" s="98">
        <v>2.4222803723017508E-2</v>
      </c>
      <c r="E110" s="98">
        <v>3.898922871935101E-2</v>
      </c>
      <c r="F110" s="98">
        <v>5.6244844740436804E-2</v>
      </c>
      <c r="G110" s="98">
        <v>0.13524040188561942</v>
      </c>
      <c r="H110" s="98">
        <v>0.18811293723594832</v>
      </c>
      <c r="I110" s="98">
        <v>0.33390039756498824</v>
      </c>
      <c r="J110" s="98">
        <v>0.68604425900189969</v>
      </c>
      <c r="K110" s="98">
        <v>1.1626849665830647</v>
      </c>
      <c r="L110" s="98">
        <v>2.4093183674000564</v>
      </c>
      <c r="M110" s="98">
        <v>2.6759087939617712</v>
      </c>
      <c r="N110" s="98">
        <v>3.1003322974124998</v>
      </c>
      <c r="O110" s="98">
        <v>3.4695187547796462</v>
      </c>
      <c r="P110" s="98">
        <v>3.678818481364186</v>
      </c>
      <c r="Q110" s="98">
        <v>4.0567302992388807</v>
      </c>
      <c r="R110" s="98">
        <v>4.6439823205338184</v>
      </c>
      <c r="S110" s="98">
        <v>5.1666670517068027</v>
      </c>
      <c r="T110" s="98">
        <v>5.3134863528831993</v>
      </c>
      <c r="U110" s="98">
        <v>7.6820334391319642</v>
      </c>
      <c r="V110" s="98">
        <v>12.200130712211763</v>
      </c>
      <c r="W110" s="98">
        <v>29.520682690894517</v>
      </c>
      <c r="DA110" s="63" t="s">
        <v>1717</v>
      </c>
    </row>
    <row r="111" spans="1:105" ht="12" customHeight="1" x14ac:dyDescent="0.25">
      <c r="A111" s="121" t="s">
        <v>54</v>
      </c>
      <c r="B111" s="122">
        <v>1.0180720405302834</v>
      </c>
      <c r="C111" s="122">
        <v>1.1809327245023844</v>
      </c>
      <c r="D111" s="122">
        <v>1.5579438622731554</v>
      </c>
      <c r="E111" s="122">
        <v>1.9943195799447702</v>
      </c>
      <c r="F111" s="122">
        <v>3.131031762275879</v>
      </c>
      <c r="G111" s="122">
        <v>3.486240126598255</v>
      </c>
      <c r="H111" s="122">
        <v>4.2251527889605693</v>
      </c>
      <c r="I111" s="122">
        <v>4.5793762512688687</v>
      </c>
      <c r="J111" s="122">
        <v>5.3288682742524278</v>
      </c>
      <c r="K111" s="122">
        <v>6.8339437710917394</v>
      </c>
      <c r="L111" s="122">
        <v>8.4845429786180908</v>
      </c>
      <c r="M111" s="122">
        <v>10.365168617802233</v>
      </c>
      <c r="N111" s="122">
        <v>10.081201474794192</v>
      </c>
      <c r="O111" s="122">
        <v>11.580847783690848</v>
      </c>
      <c r="P111" s="122">
        <v>10.995103373454743</v>
      </c>
      <c r="Q111" s="122">
        <v>11.851211581781547</v>
      </c>
      <c r="R111" s="122">
        <v>12.544897410730929</v>
      </c>
      <c r="S111" s="122">
        <v>14.79162586181647</v>
      </c>
      <c r="T111" s="122">
        <v>14.826920940563529</v>
      </c>
      <c r="U111" s="122">
        <v>20.428105167700544</v>
      </c>
      <c r="V111" s="122">
        <v>29.929611550328936</v>
      </c>
      <c r="W111" s="122">
        <v>54.055083118336299</v>
      </c>
      <c r="DA111" s="130" t="s">
        <v>1718</v>
      </c>
    </row>
    <row r="112" spans="1:105" ht="12" customHeight="1" x14ac:dyDescent="0.25">
      <c r="A112" s="97" t="s">
        <v>50</v>
      </c>
      <c r="B112" s="98">
        <v>0.46995689519569245</v>
      </c>
      <c r="C112" s="98">
        <v>0.50039927096959724</v>
      </c>
      <c r="D112" s="98">
        <v>0.65176578891762205</v>
      </c>
      <c r="E112" s="98">
        <v>0.92026556533344728</v>
      </c>
      <c r="F112" s="98">
        <v>1.3855200841995308</v>
      </c>
      <c r="G112" s="98">
        <v>1.5563049197347822</v>
      </c>
      <c r="H112" s="98">
        <v>1.6701925204712289</v>
      </c>
      <c r="I112" s="98">
        <v>1.7128436019162101</v>
      </c>
      <c r="J112" s="98">
        <v>2.4259151051690941</v>
      </c>
      <c r="K112" s="98">
        <v>3.065621838514498</v>
      </c>
      <c r="L112" s="98">
        <v>3.8637857944031451</v>
      </c>
      <c r="M112" s="98">
        <v>4.7050041815053865</v>
      </c>
      <c r="N112" s="98">
        <v>4.5600518640324008</v>
      </c>
      <c r="O112" s="98">
        <v>4.793386588022531</v>
      </c>
      <c r="P112" s="98">
        <v>5.0855273272705777</v>
      </c>
      <c r="Q112" s="98">
        <v>4.9478145888258558</v>
      </c>
      <c r="R112" s="98">
        <v>5.3682529603106186</v>
      </c>
      <c r="S112" s="98">
        <v>5.7594813130583766</v>
      </c>
      <c r="T112" s="98">
        <v>5.8553901140521472</v>
      </c>
      <c r="U112" s="98">
        <v>7.8245084500091977</v>
      </c>
      <c r="V112" s="98">
        <v>11.385648037599294</v>
      </c>
      <c r="W112" s="98">
        <v>20.396939606166267</v>
      </c>
      <c r="DA112" s="63" t="s">
        <v>1719</v>
      </c>
    </row>
    <row r="113" spans="1:105" ht="12" customHeight="1" x14ac:dyDescent="0.25">
      <c r="A113" s="109" t="s">
        <v>120</v>
      </c>
      <c r="B113" s="33">
        <v>0.54811514533459105</v>
      </c>
      <c r="C113" s="33">
        <v>0.68053345353278716</v>
      </c>
      <c r="D113" s="33">
        <v>0.90617807335553346</v>
      </c>
      <c r="E113" s="33">
        <v>1.0740540146113229</v>
      </c>
      <c r="F113" s="33">
        <v>1.7455116780763484</v>
      </c>
      <c r="G113" s="33">
        <v>1.9299352068634725</v>
      </c>
      <c r="H113" s="33">
        <v>2.5549602684893409</v>
      </c>
      <c r="I113" s="33">
        <v>2.8665326493526591</v>
      </c>
      <c r="J113" s="33">
        <v>2.9029531690833337</v>
      </c>
      <c r="K113" s="33">
        <v>3.7683219325772419</v>
      </c>
      <c r="L113" s="33">
        <v>4.6207571842149457</v>
      </c>
      <c r="M113" s="33">
        <v>5.6601644362968475</v>
      </c>
      <c r="N113" s="33">
        <v>5.5211496107617917</v>
      </c>
      <c r="O113" s="33">
        <v>6.7874611956683166</v>
      </c>
      <c r="P113" s="33">
        <v>5.9095760461841653</v>
      </c>
      <c r="Q113" s="33">
        <v>6.9033969929556909</v>
      </c>
      <c r="R113" s="33">
        <v>7.1766444504203113</v>
      </c>
      <c r="S113" s="33">
        <v>9.0321445487580938</v>
      </c>
      <c r="T113" s="33">
        <v>8.9715308265113816</v>
      </c>
      <c r="U113" s="33">
        <v>12.603596717691346</v>
      </c>
      <c r="V113" s="33">
        <v>18.543963512729643</v>
      </c>
      <c r="W113" s="33">
        <v>33.658143512170028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7.6429645359273675</v>
      </c>
      <c r="C115" s="117">
        <f t="shared" si="17"/>
        <v>9.5681737394992101</v>
      </c>
      <c r="D115" s="117">
        <f t="shared" si="17"/>
        <v>11.777622222353243</v>
      </c>
      <c r="E115" s="117">
        <f t="shared" si="17"/>
        <v>17.59115843444707</v>
      </c>
      <c r="F115" s="117">
        <f t="shared" si="17"/>
        <v>25.553176902558292</v>
      </c>
      <c r="G115" s="117">
        <f t="shared" si="17"/>
        <v>38.183953194621139</v>
      </c>
      <c r="H115" s="117">
        <f t="shared" si="17"/>
        <v>40.245372284780146</v>
      </c>
      <c r="I115" s="117">
        <f t="shared" si="17"/>
        <v>47.00218026672048</v>
      </c>
      <c r="J115" s="117">
        <f t="shared" si="17"/>
        <v>59.055584473996312</v>
      </c>
      <c r="K115" s="117">
        <f t="shared" si="17"/>
        <v>78.058727582711498</v>
      </c>
      <c r="L115" s="117">
        <f t="shared" si="17"/>
        <v>117.51719073142138</v>
      </c>
      <c r="M115" s="117">
        <f t="shared" si="17"/>
        <v>137.69095099857083</v>
      </c>
      <c r="N115" s="117">
        <f t="shared" si="17"/>
        <v>164.38592116854039</v>
      </c>
      <c r="O115" s="117">
        <f t="shared" si="17"/>
        <v>177.15375276963289</v>
      </c>
      <c r="P115" s="117">
        <f t="shared" si="17"/>
        <v>144.65534834824584</v>
      </c>
      <c r="Q115" s="117">
        <f t="shared" si="17"/>
        <v>183.84415002840257</v>
      </c>
      <c r="R115" s="117">
        <f t="shared" ref="R115:V115" si="18">R116+R118+R120+R129</f>
        <v>189.09724409045666</v>
      </c>
      <c r="S115" s="117">
        <f t="shared" si="18"/>
        <v>218.77270775965678</v>
      </c>
      <c r="T115" s="117">
        <f t="shared" si="18"/>
        <v>208.53055776816095</v>
      </c>
      <c r="U115" s="117">
        <f t="shared" si="18"/>
        <v>223.38604206453948</v>
      </c>
      <c r="V115" s="117">
        <f t="shared" si="18"/>
        <v>245.20603844016125</v>
      </c>
      <c r="W115" s="117">
        <f t="shared" ref="W115" si="19">W116+W118+W120+W129</f>
        <v>1057.3828725873616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4.9354412372708607</v>
      </c>
      <c r="C116" s="122">
        <f t="shared" si="20"/>
        <v>6.4405467642305556</v>
      </c>
      <c r="D116" s="122">
        <f t="shared" si="20"/>
        <v>7.969573454895329</v>
      </c>
      <c r="E116" s="122">
        <f t="shared" si="20"/>
        <v>11.456641659528429</v>
      </c>
      <c r="F116" s="122">
        <f t="shared" si="20"/>
        <v>18.322812229961578</v>
      </c>
      <c r="G116" s="122">
        <f t="shared" si="20"/>
        <v>29.357201453004453</v>
      </c>
      <c r="H116" s="122">
        <f t="shared" si="20"/>
        <v>29.318071727556596</v>
      </c>
      <c r="I116" s="122">
        <f t="shared" si="20"/>
        <v>34.967458806162981</v>
      </c>
      <c r="J116" s="122">
        <f t="shared" si="20"/>
        <v>43.955274840841511</v>
      </c>
      <c r="K116" s="122">
        <f t="shared" si="20"/>
        <v>57.713428494004887</v>
      </c>
      <c r="L116" s="122">
        <f t="shared" si="20"/>
        <v>91.22772764167253</v>
      </c>
      <c r="M116" s="122">
        <f t="shared" si="20"/>
        <v>102.46292642163912</v>
      </c>
      <c r="N116" s="122">
        <f t="shared" si="20"/>
        <v>121.32664858171344</v>
      </c>
      <c r="O116" s="122">
        <f t="shared" si="20"/>
        <v>136.37424877907046</v>
      </c>
      <c r="P116" s="122">
        <f t="shared" si="20"/>
        <v>106.57455925716029</v>
      </c>
      <c r="Q116" s="122">
        <f t="shared" si="20"/>
        <v>133.97186225006945</v>
      </c>
      <c r="R116" s="122">
        <f t="shared" si="20"/>
        <v>142.0066004624467</v>
      </c>
      <c r="S116" s="122">
        <f t="shared" si="20"/>
        <v>159.94298094791182</v>
      </c>
      <c r="T116" s="122">
        <f t="shared" si="20"/>
        <v>154.24247702563653</v>
      </c>
      <c r="U116" s="122">
        <f t="shared" si="20"/>
        <v>142.33157539028483</v>
      </c>
      <c r="V116" s="122">
        <f t="shared" si="20"/>
        <v>137.05108163444038</v>
      </c>
      <c r="W116" s="122">
        <f t="shared" si="20"/>
        <v>856.8370210411739</v>
      </c>
      <c r="DA116" s="130" t="s">
        <v>1873</v>
      </c>
    </row>
    <row r="117" spans="1:105" ht="12" customHeight="1" x14ac:dyDescent="0.25">
      <c r="A117" s="97" t="s">
        <v>53</v>
      </c>
      <c r="B117" s="98">
        <v>4.9354412372708607</v>
      </c>
      <c r="C117" s="98">
        <v>6.4405467642305556</v>
      </c>
      <c r="D117" s="98">
        <v>7.969573454895329</v>
      </c>
      <c r="E117" s="98">
        <v>11.456641659528429</v>
      </c>
      <c r="F117" s="98">
        <v>18.322812229961578</v>
      </c>
      <c r="G117" s="98">
        <v>29.357201453004453</v>
      </c>
      <c r="H117" s="98">
        <v>29.318071727556596</v>
      </c>
      <c r="I117" s="98">
        <v>34.967458806162981</v>
      </c>
      <c r="J117" s="98">
        <v>43.955274840841511</v>
      </c>
      <c r="K117" s="98">
        <v>57.713428494004887</v>
      </c>
      <c r="L117" s="98">
        <v>91.22772764167253</v>
      </c>
      <c r="M117" s="98">
        <v>102.46292642163912</v>
      </c>
      <c r="N117" s="98">
        <v>121.32664858171344</v>
      </c>
      <c r="O117" s="98">
        <v>136.37424877907046</v>
      </c>
      <c r="P117" s="98">
        <v>106.57455925716029</v>
      </c>
      <c r="Q117" s="98">
        <v>133.97186225006945</v>
      </c>
      <c r="R117" s="98">
        <v>142.0066004624467</v>
      </c>
      <c r="S117" s="98">
        <v>159.94298094791182</v>
      </c>
      <c r="T117" s="98">
        <v>154.24247702563653</v>
      </c>
      <c r="U117" s="98">
        <v>142.33157539028483</v>
      </c>
      <c r="V117" s="98">
        <v>137.05108163444038</v>
      </c>
      <c r="W117" s="98">
        <v>856.8370210411739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0.64943103412238423</v>
      </c>
      <c r="C118" s="122">
        <f t="shared" si="21"/>
        <v>0.7455287637723832</v>
      </c>
      <c r="D118" s="122">
        <f t="shared" si="21"/>
        <v>0.62895193112545722</v>
      </c>
      <c r="E118" s="122">
        <f t="shared" si="21"/>
        <v>2.0220955002351131</v>
      </c>
      <c r="F118" s="122">
        <f t="shared" si="21"/>
        <v>0.94783683799916785</v>
      </c>
      <c r="G118" s="122">
        <f t="shared" si="21"/>
        <v>1.3911451478754513</v>
      </c>
      <c r="H118" s="122">
        <f t="shared" si="21"/>
        <v>2.0864317620288029</v>
      </c>
      <c r="I118" s="122">
        <f t="shared" si="21"/>
        <v>2.2299529264434099</v>
      </c>
      <c r="J118" s="122">
        <f t="shared" si="21"/>
        <v>3.4486237150151675</v>
      </c>
      <c r="K118" s="122">
        <f t="shared" si="21"/>
        <v>5.256481235652771</v>
      </c>
      <c r="L118" s="122">
        <f t="shared" si="21"/>
        <v>6.0342989370195106</v>
      </c>
      <c r="M118" s="122">
        <f t="shared" si="21"/>
        <v>8.9610932723533825</v>
      </c>
      <c r="N118" s="122">
        <f t="shared" si="21"/>
        <v>15.953827746344105</v>
      </c>
      <c r="O118" s="122">
        <f t="shared" si="21"/>
        <v>11.677999667330342</v>
      </c>
      <c r="P118" s="122">
        <f t="shared" si="21"/>
        <v>8.9049711844660244</v>
      </c>
      <c r="Q118" s="122">
        <f t="shared" si="21"/>
        <v>19.05211247459934</v>
      </c>
      <c r="R118" s="122">
        <f t="shared" si="21"/>
        <v>14.170417143890502</v>
      </c>
      <c r="S118" s="122">
        <f t="shared" si="21"/>
        <v>22.566306224064078</v>
      </c>
      <c r="T118" s="122">
        <f t="shared" si="21"/>
        <v>17.857454936561734</v>
      </c>
      <c r="U118" s="122">
        <f t="shared" si="21"/>
        <v>29.857998652666559</v>
      </c>
      <c r="V118" s="122">
        <f t="shared" si="21"/>
        <v>35.201321201971766</v>
      </c>
      <c r="W118" s="122">
        <f t="shared" si="21"/>
        <v>72.619034191133892</v>
      </c>
      <c r="DA118" s="130" t="s">
        <v>1875</v>
      </c>
    </row>
    <row r="119" spans="1:105" ht="12" customHeight="1" x14ac:dyDescent="0.25">
      <c r="A119" s="97" t="s">
        <v>53</v>
      </c>
      <c r="B119" s="98">
        <v>0.64943103412238423</v>
      </c>
      <c r="C119" s="98">
        <v>0.7455287637723832</v>
      </c>
      <c r="D119" s="98">
        <v>0.62895193112545722</v>
      </c>
      <c r="E119" s="98">
        <v>2.0220955002351131</v>
      </c>
      <c r="F119" s="98">
        <v>0.94783683799916785</v>
      </c>
      <c r="G119" s="98">
        <v>1.3911451478754513</v>
      </c>
      <c r="H119" s="98">
        <v>2.0864317620288029</v>
      </c>
      <c r="I119" s="98">
        <v>2.2299529264434099</v>
      </c>
      <c r="J119" s="98">
        <v>3.4486237150151675</v>
      </c>
      <c r="K119" s="98">
        <v>5.256481235652771</v>
      </c>
      <c r="L119" s="98">
        <v>6.0342989370195106</v>
      </c>
      <c r="M119" s="98">
        <v>8.9610932723533825</v>
      </c>
      <c r="N119" s="98">
        <v>15.953827746344105</v>
      </c>
      <c r="O119" s="98">
        <v>11.677999667330342</v>
      </c>
      <c r="P119" s="98">
        <v>8.9049711844660244</v>
      </c>
      <c r="Q119" s="98">
        <v>19.05211247459934</v>
      </c>
      <c r="R119" s="98">
        <v>14.170417143890502</v>
      </c>
      <c r="S119" s="98">
        <v>22.566306224064078</v>
      </c>
      <c r="T119" s="98">
        <v>17.857454936561734</v>
      </c>
      <c r="U119" s="98">
        <v>29.857998652666559</v>
      </c>
      <c r="V119" s="98">
        <v>35.201321201971766</v>
      </c>
      <c r="W119" s="98">
        <v>72.619034191133892</v>
      </c>
      <c r="DA119" s="63" t="s">
        <v>1876</v>
      </c>
    </row>
    <row r="120" spans="1:105" ht="12" customHeight="1" x14ac:dyDescent="0.25">
      <c r="A120" s="121" t="s">
        <v>55</v>
      </c>
      <c r="B120" s="122">
        <v>1.3500894530143828</v>
      </c>
      <c r="C120" s="122">
        <v>1.5507998139315222</v>
      </c>
      <c r="D120" s="122">
        <v>2.0759723021076693</v>
      </c>
      <c r="E120" s="122">
        <v>2.7081735418022288</v>
      </c>
      <c r="F120" s="122">
        <v>4.0625831773321215</v>
      </c>
      <c r="G120" s="122">
        <v>4.9606000334580616</v>
      </c>
      <c r="H120" s="122">
        <v>5.8027836867849798</v>
      </c>
      <c r="I120" s="122">
        <v>6.4927280202802455</v>
      </c>
      <c r="J120" s="122">
        <v>7.8623354413714877</v>
      </c>
      <c r="K120" s="122">
        <v>10.214450745589444</v>
      </c>
      <c r="L120" s="122">
        <v>14.20291615539057</v>
      </c>
      <c r="M120" s="122">
        <v>18.859324709014668</v>
      </c>
      <c r="N120" s="122">
        <v>19.888033453317718</v>
      </c>
      <c r="O120" s="122">
        <v>20.721926890691424</v>
      </c>
      <c r="P120" s="122">
        <v>21.295972256268154</v>
      </c>
      <c r="Q120" s="122">
        <v>22.206958126586002</v>
      </c>
      <c r="R120" s="122">
        <v>23.785137315278178</v>
      </c>
      <c r="S120" s="122">
        <v>25.310376653814508</v>
      </c>
      <c r="T120" s="122">
        <v>25.38583281052334</v>
      </c>
      <c r="U120" s="122">
        <v>35.677731850796732</v>
      </c>
      <c r="V120" s="122">
        <v>49.908924158225474</v>
      </c>
      <c r="W120" s="122">
        <v>85.714734927785628</v>
      </c>
      <c r="DA120" s="130" t="s">
        <v>1877</v>
      </c>
    </row>
    <row r="121" spans="1:105" ht="12" customHeight="1" x14ac:dyDescent="0.25">
      <c r="A121" s="97" t="s">
        <v>124</v>
      </c>
      <c r="B121" s="98">
        <v>0.67959166420918837</v>
      </c>
      <c r="C121" s="98">
        <v>0.75707707095372268</v>
      </c>
      <c r="D121" s="98">
        <v>0.85876262819256322</v>
      </c>
      <c r="E121" s="98">
        <v>1.0911041005282418</v>
      </c>
      <c r="F121" s="98">
        <v>1.7401953590357602</v>
      </c>
      <c r="G121" s="98">
        <v>1.7509731358967704</v>
      </c>
      <c r="H121" s="98">
        <v>1.7696520176021671</v>
      </c>
      <c r="I121" s="98">
        <v>1.6015504305696455</v>
      </c>
      <c r="J121" s="98">
        <v>1.8371712001683889</v>
      </c>
      <c r="K121" s="98">
        <v>2.6628009834277222</v>
      </c>
      <c r="L121" s="98">
        <v>3.8794500313010429</v>
      </c>
      <c r="M121" s="98">
        <v>5.6394520747583332</v>
      </c>
      <c r="N121" s="98">
        <v>5.5766242003520077</v>
      </c>
      <c r="O121" s="98">
        <v>5.4285449322464849</v>
      </c>
      <c r="P121" s="98">
        <v>4.8045645150335217</v>
      </c>
      <c r="Q121" s="98">
        <v>4.8972085705610411</v>
      </c>
      <c r="R121" s="98">
        <v>5.4384069900429131</v>
      </c>
      <c r="S121" s="98">
        <v>6.0361933564409149</v>
      </c>
      <c r="T121" s="98">
        <v>6.2240224252904168</v>
      </c>
      <c r="U121" s="98">
        <v>8.4517237241136218</v>
      </c>
      <c r="V121" s="98">
        <v>11.51052959359998</v>
      </c>
      <c r="W121" s="98">
        <v>19.424587277258336</v>
      </c>
      <c r="DA121" s="63" t="s">
        <v>1878</v>
      </c>
    </row>
    <row r="122" spans="1:105" ht="12" customHeight="1" x14ac:dyDescent="0.25">
      <c r="A122" s="97" t="s">
        <v>123</v>
      </c>
      <c r="B122" s="98">
        <v>1.0112971193589111E-4</v>
      </c>
      <c r="C122" s="98">
        <v>1.0280897833337332E-4</v>
      </c>
      <c r="D122" s="98">
        <v>1.0163377745735806E-4</v>
      </c>
      <c r="E122" s="98">
        <v>2.0073727872768629E-4</v>
      </c>
      <c r="F122" s="98">
        <v>3.4066849158895918E-4</v>
      </c>
      <c r="G122" s="98">
        <v>5.1879462361317623E-4</v>
      </c>
      <c r="H122" s="98">
        <v>7.1310064759046209E-4</v>
      </c>
      <c r="I122" s="98">
        <v>9.4049601258340576E-4</v>
      </c>
      <c r="J122" s="98">
        <v>1.9888805248262755E-3</v>
      </c>
      <c r="K122" s="98">
        <v>4.2373258197070801E-3</v>
      </c>
      <c r="L122" s="98">
        <v>9.8441258063268252E-3</v>
      </c>
      <c r="M122" s="98">
        <v>1.3504777357329186E-2</v>
      </c>
      <c r="N122" s="98">
        <v>1.4448237368895099E-2</v>
      </c>
      <c r="O122" s="98">
        <v>1.4903390039790193E-2</v>
      </c>
      <c r="P122" s="98">
        <v>1.3720703000229501E-2</v>
      </c>
      <c r="Q122" s="98">
        <v>1.569899192663125E-2</v>
      </c>
      <c r="R122" s="98">
        <v>1.9249816440550471E-2</v>
      </c>
      <c r="S122" s="98">
        <v>2.393206908375306E-2</v>
      </c>
      <c r="T122" s="98">
        <v>2.6221640661095523E-2</v>
      </c>
      <c r="U122" s="98">
        <v>3.6790978216948288E-2</v>
      </c>
      <c r="V122" s="98">
        <v>6.3291535018972014E-2</v>
      </c>
      <c r="W122" s="98">
        <v>0.1889370174618355</v>
      </c>
      <c r="DA122" s="63" t="s">
        <v>1879</v>
      </c>
    </row>
    <row r="123" spans="1:105" ht="12" customHeight="1" x14ac:dyDescent="0.25">
      <c r="A123" s="100" t="s">
        <v>50</v>
      </c>
      <c r="B123" s="101">
        <v>1.8219770261669666E-5</v>
      </c>
      <c r="C123" s="101">
        <v>1.6079672380491735E-5</v>
      </c>
      <c r="D123" s="101">
        <v>1.8692009742438335E-5</v>
      </c>
      <c r="E123" s="101">
        <v>3.0925421774984871E-5</v>
      </c>
      <c r="F123" s="101">
        <v>6.5717381925374269E-5</v>
      </c>
      <c r="G123" s="101">
        <v>8.5360801498347546E-5</v>
      </c>
      <c r="H123" s="101">
        <v>1.191691200866653E-4</v>
      </c>
      <c r="I123" s="101">
        <v>1.5799926899785565E-4</v>
      </c>
      <c r="J123" s="101">
        <v>4.2113215445947717E-4</v>
      </c>
      <c r="K123" s="101">
        <v>7.5493094980008159E-4</v>
      </c>
      <c r="L123" s="101">
        <v>1.6254549699558256E-3</v>
      </c>
      <c r="M123" s="101">
        <v>2.6318918153708558E-3</v>
      </c>
      <c r="N123" s="101">
        <v>2.1817090517452964E-3</v>
      </c>
      <c r="O123" s="101">
        <v>2.229631489346883E-3</v>
      </c>
      <c r="P123" s="101">
        <v>3.0487636931762563E-3</v>
      </c>
      <c r="Q123" s="101">
        <v>2.5257772169245988E-3</v>
      </c>
      <c r="R123" s="101">
        <v>2.9937467863511359E-3</v>
      </c>
      <c r="S123" s="101">
        <v>3.9806584136456314E-3</v>
      </c>
      <c r="T123" s="101">
        <v>3.9746662942886871E-3</v>
      </c>
      <c r="U123" s="101">
        <v>6.2943958441221137E-3</v>
      </c>
      <c r="V123" s="101">
        <v>1.0075163948450325E-2</v>
      </c>
      <c r="W123" s="101">
        <v>3.705888579320353E-2</v>
      </c>
      <c r="DA123" s="131" t="s">
        <v>1880</v>
      </c>
    </row>
    <row r="124" spans="1:105" ht="12" customHeight="1" x14ac:dyDescent="0.25">
      <c r="A124" s="103" t="s">
        <v>52</v>
      </c>
      <c r="B124" s="104">
        <v>8.2909941674221444E-5</v>
      </c>
      <c r="C124" s="104">
        <v>8.672930595288159E-5</v>
      </c>
      <c r="D124" s="104">
        <v>8.294176771491973E-5</v>
      </c>
      <c r="E124" s="104">
        <v>1.6981185695270142E-4</v>
      </c>
      <c r="F124" s="104">
        <v>2.7495110966358491E-4</v>
      </c>
      <c r="G124" s="104">
        <v>4.3343382211482868E-4</v>
      </c>
      <c r="H124" s="104">
        <v>5.9393152750379684E-4</v>
      </c>
      <c r="I124" s="104">
        <v>7.8249674358555005E-4</v>
      </c>
      <c r="J124" s="104">
        <v>1.5677483703667985E-3</v>
      </c>
      <c r="K124" s="104">
        <v>3.4823948699069982E-3</v>
      </c>
      <c r="L124" s="104">
        <v>8.2186708363709993E-3</v>
      </c>
      <c r="M124" s="104">
        <v>1.0872885541958329E-2</v>
      </c>
      <c r="N124" s="104">
        <v>1.2266528317149803E-2</v>
      </c>
      <c r="O124" s="104">
        <v>1.2673758550443309E-2</v>
      </c>
      <c r="P124" s="104">
        <v>1.0671939307053246E-2</v>
      </c>
      <c r="Q124" s="104">
        <v>1.3173214709706652E-2</v>
      </c>
      <c r="R124" s="104">
        <v>1.6256069654199335E-2</v>
      </c>
      <c r="S124" s="104">
        <v>1.9951410670107431E-2</v>
      </c>
      <c r="T124" s="104">
        <v>2.2246974366806838E-2</v>
      </c>
      <c r="U124" s="104">
        <v>3.0496582372826174E-2</v>
      </c>
      <c r="V124" s="104">
        <v>5.3216371070521684E-2</v>
      </c>
      <c r="W124" s="104">
        <v>0.15187813166863198</v>
      </c>
      <c r="DA124" s="132" t="s">
        <v>1881</v>
      </c>
    </row>
    <row r="125" spans="1:105" ht="12" customHeight="1" x14ac:dyDescent="0.25">
      <c r="A125" s="106" t="s">
        <v>122</v>
      </c>
      <c r="B125" s="101">
        <v>0.65853304163256932</v>
      </c>
      <c r="C125" s="101">
        <v>0.77709433758979862</v>
      </c>
      <c r="D125" s="101">
        <v>1.1874238355360582</v>
      </c>
      <c r="E125" s="101">
        <v>1.5707844819516998</v>
      </c>
      <c r="F125" s="101">
        <v>2.2523663076986433</v>
      </c>
      <c r="G125" s="101">
        <v>3.047263826723162</v>
      </c>
      <c r="H125" s="101">
        <v>3.8065928258964101</v>
      </c>
      <c r="I125" s="101">
        <v>4.488860081390988</v>
      </c>
      <c r="J125" s="101">
        <v>5.1518320565354241</v>
      </c>
      <c r="K125" s="101">
        <v>6.1322688410012987</v>
      </c>
      <c r="L125" s="101">
        <v>7.4289183940190968</v>
      </c>
      <c r="M125" s="101">
        <v>9.8827699643745124</v>
      </c>
      <c r="N125" s="101">
        <v>10.648756931469377</v>
      </c>
      <c r="O125" s="101">
        <v>11.20723373194472</v>
      </c>
      <c r="P125" s="101">
        <v>11.733190595423327</v>
      </c>
      <c r="Q125" s="101">
        <v>12.45884174961024</v>
      </c>
      <c r="R125" s="101">
        <v>12.831519382409269</v>
      </c>
      <c r="S125" s="101">
        <v>13.053898458836155</v>
      </c>
      <c r="T125" s="101">
        <v>12.884177547722492</v>
      </c>
      <c r="U125" s="101">
        <v>17.918259646376789</v>
      </c>
      <c r="V125" s="101">
        <v>23.838394573277078</v>
      </c>
      <c r="W125" s="101">
        <v>29.318602073308746</v>
      </c>
      <c r="DA125" s="131" t="s">
        <v>1882</v>
      </c>
    </row>
    <row r="126" spans="1:105" ht="12" customHeight="1" x14ac:dyDescent="0.25">
      <c r="A126" s="107" t="s">
        <v>121</v>
      </c>
      <c r="B126" s="104">
        <v>1.1863617460689242E-2</v>
      </c>
      <c r="C126" s="104">
        <v>1.6525596409667487E-2</v>
      </c>
      <c r="D126" s="104">
        <v>2.9684204601590297E-2</v>
      </c>
      <c r="E126" s="104">
        <v>4.6084222043559449E-2</v>
      </c>
      <c r="F126" s="104">
        <v>6.9680842106128446E-2</v>
      </c>
      <c r="G126" s="104">
        <v>0.16184427621451566</v>
      </c>
      <c r="H126" s="104">
        <v>0.22582574263881233</v>
      </c>
      <c r="I126" s="104">
        <v>0.40137701230702821</v>
      </c>
      <c r="J126" s="104">
        <v>0.87134330414284844</v>
      </c>
      <c r="K126" s="104">
        <v>1.4151435953407163</v>
      </c>
      <c r="L126" s="104">
        <v>2.8847036042641037</v>
      </c>
      <c r="M126" s="104">
        <v>3.3235978925244929</v>
      </c>
      <c r="N126" s="104">
        <v>3.6482040841274399</v>
      </c>
      <c r="O126" s="104">
        <v>4.071244836460429</v>
      </c>
      <c r="P126" s="104">
        <v>4.7444964428110774</v>
      </c>
      <c r="Q126" s="104">
        <v>4.8352088144880918</v>
      </c>
      <c r="R126" s="104">
        <v>5.4959611263854455</v>
      </c>
      <c r="S126" s="104">
        <v>6.1963527694536857</v>
      </c>
      <c r="T126" s="104">
        <v>6.2514111968493378</v>
      </c>
      <c r="U126" s="104">
        <v>9.270957502089372</v>
      </c>
      <c r="V126" s="104">
        <v>14.496708456329447</v>
      </c>
      <c r="W126" s="104">
        <v>36.78260855975671</v>
      </c>
      <c r="DA126" s="132" t="s">
        <v>1883</v>
      </c>
    </row>
    <row r="127" spans="1:105" ht="12" customHeight="1" x14ac:dyDescent="0.25">
      <c r="A127" s="108" t="s">
        <v>53</v>
      </c>
      <c r="B127" s="98">
        <v>2.1376355689333268E-3</v>
      </c>
      <c r="C127" s="98">
        <v>2.5832201828202292E-3</v>
      </c>
      <c r="D127" s="98">
        <v>5.4614008785727908E-3</v>
      </c>
      <c r="E127" s="98">
        <v>7.0949933242084396E-3</v>
      </c>
      <c r="F127" s="98">
        <v>1.3435997365691644E-2</v>
      </c>
      <c r="G127" s="98">
        <v>2.660387432889625E-2</v>
      </c>
      <c r="H127" s="98">
        <v>3.7712805402864001E-2</v>
      </c>
      <c r="I127" s="98">
        <v>6.7476614742039961E-2</v>
      </c>
      <c r="J127" s="98">
        <v>0.18529904514094875</v>
      </c>
      <c r="K127" s="98">
        <v>0.25245862875765163</v>
      </c>
      <c r="L127" s="98">
        <v>0.47538523686404699</v>
      </c>
      <c r="M127" s="98">
        <v>0.64768909856272161</v>
      </c>
      <c r="N127" s="98">
        <v>0.54787178671493997</v>
      </c>
      <c r="O127" s="98">
        <v>0.60172608168078268</v>
      </c>
      <c r="P127" s="98">
        <v>1.0656779614468912</v>
      </c>
      <c r="Q127" s="98">
        <v>0.77847851524921108</v>
      </c>
      <c r="R127" s="98">
        <v>0.851978805851627</v>
      </c>
      <c r="S127" s="98">
        <v>1.0296857177468834</v>
      </c>
      <c r="T127" s="98">
        <v>0.93792484396613807</v>
      </c>
      <c r="U127" s="98">
        <v>1.5889240629574073</v>
      </c>
      <c r="V127" s="98">
        <v>2.2965777441176849</v>
      </c>
      <c r="W127" s="98">
        <v>7.2619258688621926</v>
      </c>
      <c r="DA127" s="63" t="s">
        <v>1884</v>
      </c>
    </row>
    <row r="128" spans="1:105" ht="12" customHeight="1" x14ac:dyDescent="0.25">
      <c r="A128" s="108" t="s">
        <v>52</v>
      </c>
      <c r="B128" s="98">
        <v>9.7259818917559155E-3</v>
      </c>
      <c r="C128" s="98">
        <v>1.3942376226847257E-2</v>
      </c>
      <c r="D128" s="98">
        <v>2.4222803723017508E-2</v>
      </c>
      <c r="E128" s="98">
        <v>3.898922871935101E-2</v>
      </c>
      <c r="F128" s="98">
        <v>5.6244844740436804E-2</v>
      </c>
      <c r="G128" s="98">
        <v>0.13524040188561942</v>
      </c>
      <c r="H128" s="98">
        <v>0.18811293723594832</v>
      </c>
      <c r="I128" s="98">
        <v>0.33390039756498824</v>
      </c>
      <c r="J128" s="98">
        <v>0.68604425900189969</v>
      </c>
      <c r="K128" s="98">
        <v>1.1626849665830647</v>
      </c>
      <c r="L128" s="98">
        <v>2.4093183674000564</v>
      </c>
      <c r="M128" s="98">
        <v>2.6759087939617712</v>
      </c>
      <c r="N128" s="98">
        <v>3.1003322974124998</v>
      </c>
      <c r="O128" s="98">
        <v>3.4695187547796462</v>
      </c>
      <c r="P128" s="98">
        <v>3.678818481364186</v>
      </c>
      <c r="Q128" s="98">
        <v>4.0567302992388807</v>
      </c>
      <c r="R128" s="98">
        <v>4.6439823205338184</v>
      </c>
      <c r="S128" s="98">
        <v>5.1666670517068027</v>
      </c>
      <c r="T128" s="98">
        <v>5.3134863528831993</v>
      </c>
      <c r="U128" s="98">
        <v>7.6820334391319642</v>
      </c>
      <c r="V128" s="98">
        <v>12.200130712211763</v>
      </c>
      <c r="W128" s="98">
        <v>29.520682690894517</v>
      </c>
      <c r="DA128" s="63" t="s">
        <v>1885</v>
      </c>
    </row>
    <row r="129" spans="1:105" ht="12" customHeight="1" x14ac:dyDescent="0.25">
      <c r="A129" s="121" t="s">
        <v>54</v>
      </c>
      <c r="B129" s="122">
        <v>0.70800281151973976</v>
      </c>
      <c r="C129" s="122">
        <v>0.83129839756474988</v>
      </c>
      <c r="D129" s="122">
        <v>1.1031245342247877</v>
      </c>
      <c r="E129" s="122">
        <v>1.404247732881299</v>
      </c>
      <c r="F129" s="122">
        <v>2.2199446572654207</v>
      </c>
      <c r="G129" s="122">
        <v>2.4750065602831675</v>
      </c>
      <c r="H129" s="122">
        <v>3.0380851084097644</v>
      </c>
      <c r="I129" s="122">
        <v>3.31204051383384</v>
      </c>
      <c r="J129" s="122">
        <v>3.7893504767681514</v>
      </c>
      <c r="K129" s="122">
        <v>4.8743671074643924</v>
      </c>
      <c r="L129" s="122">
        <v>6.0522479973387675</v>
      </c>
      <c r="M129" s="122">
        <v>7.4076065955636663</v>
      </c>
      <c r="N129" s="122">
        <v>7.2174113871651242</v>
      </c>
      <c r="O129" s="122">
        <v>8.3795774325406551</v>
      </c>
      <c r="P129" s="122">
        <v>7.8798456503513759</v>
      </c>
      <c r="Q129" s="122">
        <v>8.6132171771477495</v>
      </c>
      <c r="R129" s="122">
        <v>9.1350891688413007</v>
      </c>
      <c r="S129" s="122">
        <v>10.953043933866386</v>
      </c>
      <c r="T129" s="122">
        <v>11.044792995439348</v>
      </c>
      <c r="U129" s="122">
        <v>15.518736170791367</v>
      </c>
      <c r="V129" s="122">
        <v>23.044711445523614</v>
      </c>
      <c r="W129" s="122">
        <v>42.212082427268093</v>
      </c>
      <c r="DA129" s="130" t="s">
        <v>1886</v>
      </c>
    </row>
    <row r="130" spans="1:105" ht="12" customHeight="1" x14ac:dyDescent="0.25">
      <c r="A130" s="97" t="s">
        <v>50</v>
      </c>
      <c r="B130" s="98">
        <v>0.2902569846895523</v>
      </c>
      <c r="C130" s="98">
        <v>0.30978230616017605</v>
      </c>
      <c r="D130" s="98">
        <v>0.40470006181768087</v>
      </c>
      <c r="E130" s="98">
        <v>0.57286446106213718</v>
      </c>
      <c r="F130" s="98">
        <v>0.86381322842560926</v>
      </c>
      <c r="G130" s="98">
        <v>0.97111815843196148</v>
      </c>
      <c r="H130" s="98">
        <v>1.0428508088709407</v>
      </c>
      <c r="I130" s="98">
        <v>1.0698332873661494</v>
      </c>
      <c r="J130" s="98">
        <v>1.5157192336640675</v>
      </c>
      <c r="K130" s="98">
        <v>1.9159413603666562</v>
      </c>
      <c r="L130" s="98">
        <v>2.4153878059834057</v>
      </c>
      <c r="M130" s="98">
        <v>2.9418005906637283</v>
      </c>
      <c r="N130" s="98">
        <v>2.8514970759455016</v>
      </c>
      <c r="O130" s="98">
        <v>2.9976127840664692</v>
      </c>
      <c r="P130" s="98">
        <v>3.1804704190765274</v>
      </c>
      <c r="Q130" s="98">
        <v>3.094493112024387</v>
      </c>
      <c r="R130" s="98">
        <v>3.3580944804388344</v>
      </c>
      <c r="S130" s="98">
        <v>3.604026625258669</v>
      </c>
      <c r="T130" s="98">
        <v>3.6660413318055083</v>
      </c>
      <c r="U130" s="98">
        <v>4.9065121277079564</v>
      </c>
      <c r="V130" s="98">
        <v>7.1506940501759102</v>
      </c>
      <c r="W130" s="98">
        <v>12.833626520740145</v>
      </c>
      <c r="DA130" s="63" t="s">
        <v>1887</v>
      </c>
    </row>
    <row r="131" spans="1:105" ht="12" customHeight="1" x14ac:dyDescent="0.25">
      <c r="A131" s="109" t="s">
        <v>120</v>
      </c>
      <c r="B131" s="33">
        <v>0.41774582683018746</v>
      </c>
      <c r="C131" s="33">
        <v>0.52151609140457378</v>
      </c>
      <c r="D131" s="33">
        <v>0.69842447240710681</v>
      </c>
      <c r="E131" s="33">
        <v>0.83138327181916194</v>
      </c>
      <c r="F131" s="33">
        <v>1.3561314288398114</v>
      </c>
      <c r="G131" s="33">
        <v>1.503888401851206</v>
      </c>
      <c r="H131" s="33">
        <v>1.9952342995388235</v>
      </c>
      <c r="I131" s="33">
        <v>2.2422072264676909</v>
      </c>
      <c r="J131" s="33">
        <v>2.2736312431040839</v>
      </c>
      <c r="K131" s="33">
        <v>2.9584257470977362</v>
      </c>
      <c r="L131" s="33">
        <v>3.6368601913553622</v>
      </c>
      <c r="M131" s="33">
        <v>4.465806004899938</v>
      </c>
      <c r="N131" s="33">
        <v>4.3659143112196226</v>
      </c>
      <c r="O131" s="33">
        <v>5.3819646484741863</v>
      </c>
      <c r="P131" s="33">
        <v>4.699375231274848</v>
      </c>
      <c r="Q131" s="33">
        <v>5.5187240651233616</v>
      </c>
      <c r="R131" s="33">
        <v>5.7769946884024668</v>
      </c>
      <c r="S131" s="33">
        <v>7.349017308607718</v>
      </c>
      <c r="T131" s="33">
        <v>7.3787516636338406</v>
      </c>
      <c r="U131" s="33">
        <v>10.612224043083412</v>
      </c>
      <c r="V131" s="33">
        <v>15.894017395347703</v>
      </c>
      <c r="W131" s="33">
        <v>29.378455906527947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1.0278188809117301</v>
      </c>
      <c r="C133" s="154">
        <f t="shared" si="22"/>
        <v>1.0640073517578468</v>
      </c>
      <c r="D133" s="154">
        <f t="shared" si="22"/>
        <v>1.0750734043311345</v>
      </c>
      <c r="E133" s="154">
        <f t="shared" si="22"/>
        <v>1.1692864290332909</v>
      </c>
      <c r="F133" s="154">
        <f t="shared" si="22"/>
        <v>1.1781359076914644</v>
      </c>
      <c r="G133" s="154">
        <f t="shared" si="22"/>
        <v>1.2934571395916823</v>
      </c>
      <c r="H133" s="154">
        <f t="shared" si="22"/>
        <v>1.2974170714787883</v>
      </c>
      <c r="I133" s="154">
        <f t="shared" si="22"/>
        <v>1.3530979281799478</v>
      </c>
      <c r="J133" s="154">
        <f t="shared" si="22"/>
        <v>1.4217946263040941</v>
      </c>
      <c r="K133" s="154">
        <f t="shared" si="22"/>
        <v>1.4903316690889625</v>
      </c>
      <c r="L133" s="154">
        <f t="shared" si="22"/>
        <v>1.5991882669262585</v>
      </c>
      <c r="M133" s="154">
        <f t="shared" si="22"/>
        <v>1.5977259337701675</v>
      </c>
      <c r="N133" s="154">
        <f t="shared" si="22"/>
        <v>1.717107846647953</v>
      </c>
      <c r="O133" s="154">
        <f t="shared" si="22"/>
        <v>1.7503800975388326</v>
      </c>
      <c r="P133" s="154">
        <f t="shared" si="22"/>
        <v>1.6621059202033308</v>
      </c>
      <c r="Q133" s="154">
        <f t="shared" si="22"/>
        <v>1.8187232099502189</v>
      </c>
      <c r="R133" s="154">
        <f t="shared" ref="R133:V133" si="23">IF(R115=0,"",R115/R97)</f>
        <v>1.8364972881923072</v>
      </c>
      <c r="S133" s="154">
        <f t="shared" si="23"/>
        <v>1.928895071672454</v>
      </c>
      <c r="T133" s="154">
        <f t="shared" si="23"/>
        <v>1.9360878251224072</v>
      </c>
      <c r="U133" s="154">
        <f t="shared" si="23"/>
        <v>1.8601071927041031</v>
      </c>
      <c r="V133" s="154">
        <f t="shared" si="23"/>
        <v>1.7151359603491605</v>
      </c>
      <c r="W133" s="154">
        <f t="shared" ref="W133" si="24">IF(W115=0,"",W115/W97)</f>
        <v>2.5112165048837465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1.3017665958750231</v>
      </c>
      <c r="C134" s="155">
        <f t="shared" si="25"/>
        <v>1.3320422567753436</v>
      </c>
      <c r="D134" s="155">
        <f t="shared" si="25"/>
        <v>1.3976852737529117</v>
      </c>
      <c r="E134" s="155">
        <f t="shared" si="25"/>
        <v>1.4814374852248009</v>
      </c>
      <c r="F134" s="155">
        <f t="shared" si="25"/>
        <v>1.5767730483788658</v>
      </c>
      <c r="G134" s="155">
        <f t="shared" si="25"/>
        <v>1.6639977178497376</v>
      </c>
      <c r="H134" s="155">
        <f t="shared" si="25"/>
        <v>1.732387324900412</v>
      </c>
      <c r="I134" s="155">
        <f t="shared" si="25"/>
        <v>1.8086904012307234</v>
      </c>
      <c r="J134" s="155">
        <f t="shared" si="25"/>
        <v>1.9077447595736232</v>
      </c>
      <c r="K134" s="155">
        <f t="shared" si="25"/>
        <v>2.034320771141747</v>
      </c>
      <c r="L134" s="155">
        <f t="shared" si="25"/>
        <v>2.1664176077478858</v>
      </c>
      <c r="M134" s="155">
        <f t="shared" si="25"/>
        <v>2.277466295392697</v>
      </c>
      <c r="N134" s="155">
        <f t="shared" si="25"/>
        <v>2.3597480219700069</v>
      </c>
      <c r="O134" s="155">
        <f t="shared" si="25"/>
        <v>2.4325037456869847</v>
      </c>
      <c r="P134" s="155">
        <f t="shared" si="25"/>
        <v>2.4820749637545294</v>
      </c>
      <c r="Q134" s="155">
        <f t="shared" si="25"/>
        <v>2.5618522017763476</v>
      </c>
      <c r="R134" s="155">
        <f t="shared" ref="R134:V134" si="26">IF(R116=0,"",R116/R98)</f>
        <v>2.650034233250171</v>
      </c>
      <c r="S134" s="155">
        <f t="shared" si="26"/>
        <v>2.7470253532712721</v>
      </c>
      <c r="T134" s="155">
        <f t="shared" si="26"/>
        <v>2.8260619327353478</v>
      </c>
      <c r="U134" s="155">
        <f t="shared" si="26"/>
        <v>3.0804706333105094</v>
      </c>
      <c r="V134" s="155">
        <f t="shared" si="26"/>
        <v>3.2836373085315502</v>
      </c>
      <c r="W134" s="155">
        <f t="shared" ref="W134" si="27">IF(W116=0,"",W116/W98)</f>
        <v>3.485057331661876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1.3017665958750231</v>
      </c>
      <c r="C135" s="156">
        <f t="shared" si="28"/>
        <v>1.3320422567753436</v>
      </c>
      <c r="D135" s="156">
        <f t="shared" si="28"/>
        <v>1.3976852737529117</v>
      </c>
      <c r="E135" s="156">
        <f t="shared" si="28"/>
        <v>1.4814374852248009</v>
      </c>
      <c r="F135" s="156">
        <f t="shared" si="28"/>
        <v>1.5767730483788658</v>
      </c>
      <c r="G135" s="156">
        <f t="shared" si="28"/>
        <v>1.6639977178497376</v>
      </c>
      <c r="H135" s="156">
        <f t="shared" si="28"/>
        <v>1.732387324900412</v>
      </c>
      <c r="I135" s="156">
        <f t="shared" si="28"/>
        <v>1.8086904012307234</v>
      </c>
      <c r="J135" s="156">
        <f t="shared" si="28"/>
        <v>1.9077447595736232</v>
      </c>
      <c r="K135" s="156">
        <f t="shared" si="28"/>
        <v>2.034320771141747</v>
      </c>
      <c r="L135" s="156">
        <f t="shared" si="28"/>
        <v>2.1664176077478858</v>
      </c>
      <c r="M135" s="156">
        <f t="shared" si="28"/>
        <v>2.277466295392697</v>
      </c>
      <c r="N135" s="156">
        <f t="shared" si="28"/>
        <v>2.3597480219700069</v>
      </c>
      <c r="O135" s="156">
        <f t="shared" si="28"/>
        <v>2.4325037456869847</v>
      </c>
      <c r="P135" s="156">
        <f t="shared" si="28"/>
        <v>2.4820749637545294</v>
      </c>
      <c r="Q135" s="156">
        <f t="shared" si="28"/>
        <v>2.5618522017763476</v>
      </c>
      <c r="R135" s="156">
        <f t="shared" ref="R135:V135" si="29">IF(R117=0,"",R117/R99)</f>
        <v>2.650034233250171</v>
      </c>
      <c r="S135" s="156">
        <f t="shared" si="29"/>
        <v>2.7470253532712721</v>
      </c>
      <c r="T135" s="156">
        <f t="shared" si="29"/>
        <v>2.8260619327353478</v>
      </c>
      <c r="U135" s="156">
        <f t="shared" si="29"/>
        <v>3.0804706333105094</v>
      </c>
      <c r="V135" s="156">
        <f t="shared" si="29"/>
        <v>3.2836373085315502</v>
      </c>
      <c r="W135" s="156">
        <f t="shared" ref="W135" si="30">IF(W117=0,"",W117/W99)</f>
        <v>3.485057331661876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1.7961149824261566</v>
      </c>
      <c r="C136" s="155">
        <f t="shared" si="31"/>
        <v>1.845695519217549</v>
      </c>
      <c r="D136" s="155">
        <f t="shared" si="31"/>
        <v>1.974603971888153</v>
      </c>
      <c r="E136" s="155">
        <f t="shared" si="31"/>
        <v>2.1130768413866661</v>
      </c>
      <c r="F136" s="155">
        <f t="shared" si="31"/>
        <v>2.2587751488216252</v>
      </c>
      <c r="G136" s="155">
        <f t="shared" si="31"/>
        <v>2.4364424460463376</v>
      </c>
      <c r="H136" s="155">
        <f t="shared" si="31"/>
        <v>2.548448285151085</v>
      </c>
      <c r="I136" s="155">
        <f t="shared" si="31"/>
        <v>2.6225958551247737</v>
      </c>
      <c r="J136" s="155">
        <f t="shared" si="31"/>
        <v>2.6871462153012642</v>
      </c>
      <c r="K136" s="155">
        <f t="shared" si="31"/>
        <v>2.7839977673006566</v>
      </c>
      <c r="L136" s="155">
        <f t="shared" si="31"/>
        <v>2.8774173846323987</v>
      </c>
      <c r="M136" s="155">
        <f t="shared" si="31"/>
        <v>2.9617065006525611</v>
      </c>
      <c r="N136" s="155">
        <f t="shared" si="31"/>
        <v>3.028930079511539</v>
      </c>
      <c r="O136" s="155">
        <f t="shared" si="31"/>
        <v>3.1335889212990997</v>
      </c>
      <c r="P136" s="155">
        <f t="shared" si="31"/>
        <v>3.1895823335500153</v>
      </c>
      <c r="Q136" s="155">
        <f t="shared" si="31"/>
        <v>3.2590078277055365</v>
      </c>
      <c r="R136" s="155">
        <f t="shared" ref="R136:V136" si="32">IF(R118=0,"",R118/R100)</f>
        <v>3.3694294736177457</v>
      </c>
      <c r="S136" s="155">
        <f t="shared" si="32"/>
        <v>3.502306866112836</v>
      </c>
      <c r="T136" s="155">
        <f t="shared" si="32"/>
        <v>3.6358805809173291</v>
      </c>
      <c r="U136" s="155">
        <f t="shared" si="32"/>
        <v>3.7968383441082034</v>
      </c>
      <c r="V136" s="155">
        <f t="shared" si="32"/>
        <v>3.906958969780209</v>
      </c>
      <c r="W136" s="155">
        <f t="shared" ref="W136" si="33">IF(W118=0,"",W118/W100)</f>
        <v>3.9881512171863256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1.7961149824261566</v>
      </c>
      <c r="C137" s="156">
        <f t="shared" si="34"/>
        <v>1.845695519217549</v>
      </c>
      <c r="D137" s="156">
        <f t="shared" si="34"/>
        <v>1.974603971888153</v>
      </c>
      <c r="E137" s="156">
        <f t="shared" si="34"/>
        <v>2.1130768413866661</v>
      </c>
      <c r="F137" s="156">
        <f t="shared" si="34"/>
        <v>2.2587751488216252</v>
      </c>
      <c r="G137" s="156">
        <f t="shared" si="34"/>
        <v>2.4364424460463376</v>
      </c>
      <c r="H137" s="156">
        <f t="shared" si="34"/>
        <v>2.548448285151085</v>
      </c>
      <c r="I137" s="156">
        <f t="shared" si="34"/>
        <v>2.6225958551247737</v>
      </c>
      <c r="J137" s="156">
        <f t="shared" si="34"/>
        <v>2.6871462153012642</v>
      </c>
      <c r="K137" s="156">
        <f t="shared" si="34"/>
        <v>2.7839977673006566</v>
      </c>
      <c r="L137" s="156">
        <f t="shared" si="34"/>
        <v>2.8774173846323987</v>
      </c>
      <c r="M137" s="156">
        <f t="shared" si="34"/>
        <v>2.9617065006525611</v>
      </c>
      <c r="N137" s="156">
        <f t="shared" si="34"/>
        <v>3.028930079511539</v>
      </c>
      <c r="O137" s="156">
        <f t="shared" si="34"/>
        <v>3.1335889212990997</v>
      </c>
      <c r="P137" s="156">
        <f t="shared" si="34"/>
        <v>3.1895823335500153</v>
      </c>
      <c r="Q137" s="156">
        <f t="shared" si="34"/>
        <v>3.2590078277055365</v>
      </c>
      <c r="R137" s="156">
        <f t="shared" ref="R137:V137" si="35">IF(R119=0,"",R119/R101)</f>
        <v>3.3694294736177457</v>
      </c>
      <c r="S137" s="156">
        <f t="shared" si="35"/>
        <v>3.502306866112836</v>
      </c>
      <c r="T137" s="156">
        <f t="shared" si="35"/>
        <v>3.6358805809173291</v>
      </c>
      <c r="U137" s="156">
        <f t="shared" si="35"/>
        <v>3.7968383441082034</v>
      </c>
      <c r="V137" s="156">
        <f t="shared" si="35"/>
        <v>3.906958969780209</v>
      </c>
      <c r="W137" s="156">
        <f t="shared" ref="W137" si="36">IF(W119=0,"",W119/W101)</f>
        <v>3.9881512171863256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0.59603652480292335</v>
      </c>
      <c r="C138" s="155">
        <f t="shared" si="37"/>
        <v>0.60280732522115632</v>
      </c>
      <c r="D138" s="155">
        <f t="shared" si="37"/>
        <v>0.6147868210391868</v>
      </c>
      <c r="E138" s="155">
        <f t="shared" si="37"/>
        <v>0.62119379068583158</v>
      </c>
      <c r="F138" s="155">
        <f t="shared" si="37"/>
        <v>0.62324924211101695</v>
      </c>
      <c r="G138" s="155">
        <f t="shared" si="37"/>
        <v>0.63426169340896998</v>
      </c>
      <c r="H138" s="155">
        <f t="shared" si="37"/>
        <v>0.6410327279744793</v>
      </c>
      <c r="I138" s="155">
        <f t="shared" si="37"/>
        <v>0.65096333245549309</v>
      </c>
      <c r="J138" s="155">
        <f t="shared" si="37"/>
        <v>0.66163109317170099</v>
      </c>
      <c r="K138" s="155">
        <f t="shared" si="37"/>
        <v>0.66827404085574871</v>
      </c>
      <c r="L138" s="155">
        <f t="shared" si="37"/>
        <v>0.6830323602912316</v>
      </c>
      <c r="M138" s="155">
        <f t="shared" si="37"/>
        <v>0.67842632090697963</v>
      </c>
      <c r="N138" s="155">
        <f t="shared" si="37"/>
        <v>0.68648670835144376</v>
      </c>
      <c r="O138" s="155">
        <f t="shared" si="37"/>
        <v>0.69448474348809197</v>
      </c>
      <c r="P138" s="155">
        <f t="shared" si="37"/>
        <v>0.70268239942107058</v>
      </c>
      <c r="Q138" s="155">
        <f t="shared" si="37"/>
        <v>0.71423236523770883</v>
      </c>
      <c r="R138" s="155">
        <f t="shared" ref="R138:V138" si="38">IF(R120=0,"",R120/R102)</f>
        <v>0.72895546764180597</v>
      </c>
      <c r="S138" s="155">
        <f t="shared" si="38"/>
        <v>0.74530608565424028</v>
      </c>
      <c r="T138" s="155">
        <f t="shared" si="38"/>
        <v>0.76027761088446011</v>
      </c>
      <c r="U138" s="155">
        <f t="shared" si="38"/>
        <v>0.78246482424017849</v>
      </c>
      <c r="V138" s="155">
        <f t="shared" si="38"/>
        <v>0.80124971093192654</v>
      </c>
      <c r="W138" s="155">
        <f t="shared" ref="W138" si="39">IF(W120=0,"",W120/W102)</f>
        <v>0.83266705276254893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0.5628161730866581</v>
      </c>
      <c r="C139" s="156">
        <f t="shared" si="40"/>
        <v>0.56713379011921905</v>
      </c>
      <c r="D139" s="156">
        <f t="shared" si="40"/>
        <v>0.57179078797179483</v>
      </c>
      <c r="E139" s="156">
        <f t="shared" si="40"/>
        <v>0.57705704197560914</v>
      </c>
      <c r="F139" s="156">
        <f t="shared" si="40"/>
        <v>0.58184464767592481</v>
      </c>
      <c r="G139" s="156">
        <f t="shared" si="40"/>
        <v>0.58439847870286021</v>
      </c>
      <c r="H139" s="156">
        <f t="shared" si="40"/>
        <v>0.58672332852126752</v>
      </c>
      <c r="I139" s="156">
        <f t="shared" si="40"/>
        <v>0.58802030299096741</v>
      </c>
      <c r="J139" s="156">
        <f t="shared" si="40"/>
        <v>0.59082664570683863</v>
      </c>
      <c r="K139" s="156">
        <f t="shared" si="40"/>
        <v>0.59569684732780215</v>
      </c>
      <c r="L139" s="156">
        <f t="shared" si="40"/>
        <v>0.60018443276624733</v>
      </c>
      <c r="M139" s="156">
        <f t="shared" si="40"/>
        <v>0.60591962626426776</v>
      </c>
      <c r="N139" s="156">
        <f t="shared" si="40"/>
        <v>0.61035007054093748</v>
      </c>
      <c r="O139" s="156">
        <f t="shared" si="40"/>
        <v>0.61458534475131654</v>
      </c>
      <c r="P139" s="156">
        <f t="shared" si="40"/>
        <v>0.61910968220044138</v>
      </c>
      <c r="Q139" s="156">
        <f t="shared" si="40"/>
        <v>0.63096339357263864</v>
      </c>
      <c r="R139" s="156">
        <f t="shared" ref="R139:V139" si="41">IF(R121=0,"",R121/R103)</f>
        <v>0.6565857865318212</v>
      </c>
      <c r="S139" s="156">
        <f t="shared" si="41"/>
        <v>0.68741187890464195</v>
      </c>
      <c r="T139" s="156">
        <f t="shared" si="41"/>
        <v>0.71471637256355203</v>
      </c>
      <c r="U139" s="156">
        <f t="shared" si="41"/>
        <v>0.74799571602772286</v>
      </c>
      <c r="V139" s="156">
        <f t="shared" si="41"/>
        <v>0.76457347568391187</v>
      </c>
      <c r="W139" s="156">
        <f t="shared" ref="W139" si="42">IF(W121=0,"",W121/W103)</f>
        <v>0.77834307947439496</v>
      </c>
      <c r="DA139" s="63" t="s">
        <v>2046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0.87723424922873028</v>
      </c>
      <c r="C140" s="156">
        <f t="shared" si="43"/>
        <v>0.89167020394273711</v>
      </c>
      <c r="D140" s="156">
        <f t="shared" si="43"/>
        <v>0.87499660261306222</v>
      </c>
      <c r="E140" s="156">
        <f t="shared" si="43"/>
        <v>0.89740175894327778</v>
      </c>
      <c r="F140" s="156">
        <f t="shared" si="43"/>
        <v>0.8804892279163582</v>
      </c>
      <c r="G140" s="156">
        <f t="shared" si="43"/>
        <v>0.89668205223439246</v>
      </c>
      <c r="H140" s="156">
        <f t="shared" si="43"/>
        <v>0.89569281473374696</v>
      </c>
      <c r="I140" s="156">
        <f t="shared" si="43"/>
        <v>0.89586090440721122</v>
      </c>
      <c r="J140" s="156">
        <f t="shared" si="43"/>
        <v>0.8740120800471638</v>
      </c>
      <c r="K140" s="156">
        <f t="shared" si="43"/>
        <v>0.89332795585682823</v>
      </c>
      <c r="L140" s="156">
        <f t="shared" si="43"/>
        <v>0.90204754106929153</v>
      </c>
      <c r="M140" s="156">
        <f t="shared" si="43"/>
        <v>0.88759785713436701</v>
      </c>
      <c r="N140" s="156">
        <f t="shared" si="43"/>
        <v>0.91217386489981933</v>
      </c>
      <c r="O140" s="156">
        <f t="shared" si="43"/>
        <v>0.9148928172068832</v>
      </c>
      <c r="P140" s="156">
        <f t="shared" si="43"/>
        <v>0.88069022252148788</v>
      </c>
      <c r="Q140" s="156">
        <f t="shared" si="43"/>
        <v>0.91632278458015304</v>
      </c>
      <c r="R140" s="156">
        <f t="shared" ref="R140:V140" si="44">IF(R122=0,"",R122/R104)</f>
        <v>0.92804611891938094</v>
      </c>
      <c r="S140" s="156">
        <f t="shared" si="44"/>
        <v>0.93274962859463073</v>
      </c>
      <c r="T140" s="156">
        <f t="shared" si="44"/>
        <v>0.94513757658706643</v>
      </c>
      <c r="U140" s="156">
        <f t="shared" si="44"/>
        <v>0.94529315083800891</v>
      </c>
      <c r="V140" s="156">
        <f t="shared" si="44"/>
        <v>0.95408805090282445</v>
      </c>
      <c r="W140" s="156">
        <f t="shared" ref="W140" si="45">IF(W122=0,"",W122/W104)</f>
        <v>0.94881289205867281</v>
      </c>
      <c r="DA140" s="63" t="s">
        <v>2047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0.5628161730866581</v>
      </c>
      <c r="C141" s="157">
        <f t="shared" si="46"/>
        <v>0.5628161730866581</v>
      </c>
      <c r="D141" s="157">
        <f t="shared" si="46"/>
        <v>0.5628161730866581</v>
      </c>
      <c r="E141" s="157">
        <f t="shared" si="46"/>
        <v>0.57401818988794595</v>
      </c>
      <c r="F141" s="157">
        <f t="shared" si="46"/>
        <v>0.58698729007278438</v>
      </c>
      <c r="G141" s="157">
        <f t="shared" si="46"/>
        <v>0.5881370000967403</v>
      </c>
      <c r="H141" s="157">
        <f t="shared" si="46"/>
        <v>0.58932565030496031</v>
      </c>
      <c r="I141" s="157">
        <f t="shared" si="46"/>
        <v>0.5910337998977635</v>
      </c>
      <c r="J141" s="157">
        <f t="shared" si="46"/>
        <v>0.59496465115811403</v>
      </c>
      <c r="K141" s="157">
        <f t="shared" si="46"/>
        <v>0.59871968333874481</v>
      </c>
      <c r="L141" s="157">
        <f t="shared" si="46"/>
        <v>0.60326734659538583</v>
      </c>
      <c r="M141" s="157">
        <f t="shared" si="46"/>
        <v>0.60613515762176828</v>
      </c>
      <c r="N141" s="157">
        <f t="shared" si="46"/>
        <v>0.61064104168318223</v>
      </c>
      <c r="O141" s="157">
        <f t="shared" si="46"/>
        <v>0.6166003337138537</v>
      </c>
      <c r="P141" s="157">
        <f t="shared" si="46"/>
        <v>0.62123958617229225</v>
      </c>
      <c r="Q141" s="157">
        <f t="shared" si="46"/>
        <v>0.63792152093926524</v>
      </c>
      <c r="R141" s="157">
        <f t="shared" ref="R141:V141" si="47">IF(R123=0,"",R123/R105)</f>
        <v>0.66731813850075072</v>
      </c>
      <c r="S141" s="157">
        <f t="shared" si="47"/>
        <v>0.69760989754190339</v>
      </c>
      <c r="T141" s="157">
        <f t="shared" si="47"/>
        <v>0.72309329051311277</v>
      </c>
      <c r="U141" s="157">
        <f t="shared" si="47"/>
        <v>0.74723380707948306</v>
      </c>
      <c r="V141" s="157">
        <f t="shared" si="47"/>
        <v>0.767875249556215</v>
      </c>
      <c r="W141" s="157">
        <f t="shared" ref="W141" si="48">IF(W123=0,"",W123/W105)</f>
        <v>0.78428567127503246</v>
      </c>
      <c r="DA141" s="131" t="s">
        <v>2048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0.63053944610444024</v>
      </c>
      <c r="C143" s="157">
        <f t="shared" si="52"/>
        <v>0.63716386124599955</v>
      </c>
      <c r="D143" s="157">
        <f t="shared" si="52"/>
        <v>0.64461202295202491</v>
      </c>
      <c r="E143" s="157">
        <f t="shared" si="52"/>
        <v>0.64942864320930371</v>
      </c>
      <c r="F143" s="157">
        <f t="shared" si="52"/>
        <v>0.65278536757513927</v>
      </c>
      <c r="G143" s="157">
        <f t="shared" si="52"/>
        <v>0.65552806340515979</v>
      </c>
      <c r="H143" s="157">
        <f t="shared" si="52"/>
        <v>0.65745486200638503</v>
      </c>
      <c r="I143" s="157">
        <f t="shared" si="52"/>
        <v>0.65884341653583522</v>
      </c>
      <c r="J143" s="157">
        <f t="shared" si="52"/>
        <v>0.66001206204744778</v>
      </c>
      <c r="K143" s="157">
        <f t="shared" si="52"/>
        <v>0.66172894734059684</v>
      </c>
      <c r="L143" s="157">
        <f t="shared" si="52"/>
        <v>0.66351628977242672</v>
      </c>
      <c r="M143" s="157">
        <f t="shared" si="52"/>
        <v>0.66644775175961568</v>
      </c>
      <c r="N143" s="157">
        <f t="shared" si="52"/>
        <v>0.66976651444030555</v>
      </c>
      <c r="O143" s="157">
        <f t="shared" si="52"/>
        <v>0.67408939279681268</v>
      </c>
      <c r="P143" s="157">
        <f t="shared" si="52"/>
        <v>0.67881637608196765</v>
      </c>
      <c r="Q143" s="157">
        <f t="shared" si="52"/>
        <v>0.687434085429523</v>
      </c>
      <c r="R143" s="157">
        <f t="shared" ref="R143:V143" si="53">IF(R125=0,"",R125/R107)</f>
        <v>0.69502806097490377</v>
      </c>
      <c r="S143" s="157">
        <f t="shared" si="53"/>
        <v>0.70419862986041115</v>
      </c>
      <c r="T143" s="157">
        <f t="shared" si="53"/>
        <v>0.71423598220560158</v>
      </c>
      <c r="U143" s="157">
        <f t="shared" si="53"/>
        <v>0.73385227021438315</v>
      </c>
      <c r="V143" s="157">
        <f t="shared" si="53"/>
        <v>0.74721327203695254</v>
      </c>
      <c r="W143" s="157">
        <f t="shared" ref="W143" si="54">IF(W125=0,"",W125/W107)</f>
        <v>0.75659063908396185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0.90450446545542429</v>
      </c>
      <c r="C144" s="158">
        <f t="shared" si="55"/>
        <v>0.91903218470850612</v>
      </c>
      <c r="D144" s="158">
        <f t="shared" si="55"/>
        <v>0.90885107737537929</v>
      </c>
      <c r="E144" s="158">
        <f t="shared" si="55"/>
        <v>0.92393536368598761</v>
      </c>
      <c r="F144" s="158">
        <f t="shared" si="55"/>
        <v>0.90745059399748096</v>
      </c>
      <c r="G144" s="158">
        <f t="shared" si="55"/>
        <v>0.92102112567869032</v>
      </c>
      <c r="H144" s="158">
        <f t="shared" si="55"/>
        <v>0.92026132047862075</v>
      </c>
      <c r="I144" s="158">
        <f t="shared" si="55"/>
        <v>0.92036434400242495</v>
      </c>
      <c r="J144" s="158">
        <f t="shared" si="55"/>
        <v>0.90217060636288859</v>
      </c>
      <c r="K144" s="158">
        <f t="shared" si="55"/>
        <v>0.91715009631491062</v>
      </c>
      <c r="L144" s="158">
        <f t="shared" si="55"/>
        <v>0.92371070511608688</v>
      </c>
      <c r="M144" s="158">
        <f t="shared" si="55"/>
        <v>0.9112904961274223</v>
      </c>
      <c r="N144" s="158">
        <f t="shared" si="55"/>
        <v>0.93091661694061534</v>
      </c>
      <c r="O144" s="158">
        <f t="shared" si="55"/>
        <v>0.93313877086549624</v>
      </c>
      <c r="P144" s="158">
        <f t="shared" si="55"/>
        <v>0.90442286074430045</v>
      </c>
      <c r="Q144" s="158">
        <f t="shared" si="55"/>
        <v>0.93168189539954793</v>
      </c>
      <c r="R144" s="158">
        <f t="shared" ref="R144:V144" si="56">IF(R126=0,"",R126/R108)</f>
        <v>0.93730234567658421</v>
      </c>
      <c r="S144" s="158">
        <f t="shared" si="56"/>
        <v>0.9366037559262258</v>
      </c>
      <c r="T144" s="158">
        <f t="shared" si="56"/>
        <v>0.94503774805092944</v>
      </c>
      <c r="U144" s="158">
        <f t="shared" si="56"/>
        <v>0.94199794409310622</v>
      </c>
      <c r="V144" s="158">
        <f t="shared" si="56"/>
        <v>0.94969398656335868</v>
      </c>
      <c r="W144" s="158">
        <f t="shared" ref="W144" si="57">IF(W126=0,"",W126/W108)</f>
        <v>0.94233241638829446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0.63053944610444024</v>
      </c>
      <c r="C145" s="156">
        <f t="shared" si="58"/>
        <v>0.63954634234479535</v>
      </c>
      <c r="D145" s="156">
        <f t="shared" si="58"/>
        <v>0.64720520182325125</v>
      </c>
      <c r="E145" s="156">
        <f t="shared" si="58"/>
        <v>0.65157678968836497</v>
      </c>
      <c r="F145" s="156">
        <f t="shared" si="58"/>
        <v>0.65405430239389095</v>
      </c>
      <c r="G145" s="156">
        <f t="shared" si="58"/>
        <v>0.65717377888794604</v>
      </c>
      <c r="H145" s="156">
        <f t="shared" si="58"/>
        <v>0.65839252291285555</v>
      </c>
      <c r="I145" s="156">
        <f t="shared" si="58"/>
        <v>0.66020044844410375</v>
      </c>
      <c r="J145" s="156">
        <f t="shared" si="58"/>
        <v>0.66228944271039247</v>
      </c>
      <c r="K145" s="156">
        <f t="shared" si="58"/>
        <v>0.66385065407295751</v>
      </c>
      <c r="L145" s="156">
        <f t="shared" si="58"/>
        <v>0.66614806312162278</v>
      </c>
      <c r="M145" s="156">
        <f t="shared" si="58"/>
        <v>0.66687888386696526</v>
      </c>
      <c r="N145" s="156">
        <f t="shared" si="58"/>
        <v>0.66927470397194977</v>
      </c>
      <c r="O145" s="156">
        <f t="shared" si="58"/>
        <v>0.67349447041800237</v>
      </c>
      <c r="P145" s="156">
        <f t="shared" si="58"/>
        <v>0.68004731093473259</v>
      </c>
      <c r="Q145" s="156">
        <f t="shared" si="58"/>
        <v>0.68707468248383952</v>
      </c>
      <c r="R145" s="156">
        <f t="shared" ref="R145:V145" si="59">IF(R127=0,"",R127/R109)</f>
        <v>0.69856519620015611</v>
      </c>
      <c r="S145" s="156">
        <f t="shared" si="59"/>
        <v>0.71056886208048353</v>
      </c>
      <c r="T145" s="156">
        <f t="shared" si="59"/>
        <v>0.72064948806937135</v>
      </c>
      <c r="U145" s="156">
        <f t="shared" si="59"/>
        <v>0.73569172873467459</v>
      </c>
      <c r="V145" s="156">
        <f t="shared" si="59"/>
        <v>0.74941855506464572</v>
      </c>
      <c r="W145" s="156">
        <f t="shared" ref="W145" si="60">IF(W127=0,"",W127/W109)</f>
        <v>0.76337681217263764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0.69543488410796761</v>
      </c>
      <c r="C147" s="155">
        <f t="shared" si="64"/>
        <v>0.70393374687371657</v>
      </c>
      <c r="D147" s="155">
        <f t="shared" si="64"/>
        <v>0.70806436671938067</v>
      </c>
      <c r="E147" s="155">
        <f t="shared" si="64"/>
        <v>0.70412372570708437</v>
      </c>
      <c r="F147" s="155">
        <f t="shared" si="64"/>
        <v>0.70901377750693628</v>
      </c>
      <c r="G147" s="155">
        <f t="shared" si="64"/>
        <v>0.70993576759102595</v>
      </c>
      <c r="H147" s="155">
        <f t="shared" si="64"/>
        <v>0.71904739548061747</v>
      </c>
      <c r="I147" s="155">
        <f t="shared" si="64"/>
        <v>0.7232514500017615</v>
      </c>
      <c r="J147" s="155">
        <f t="shared" si="64"/>
        <v>0.71109854508455628</v>
      </c>
      <c r="K147" s="155">
        <f t="shared" si="64"/>
        <v>0.71325829868303114</v>
      </c>
      <c r="L147" s="155">
        <f t="shared" si="64"/>
        <v>0.71332634092266922</v>
      </c>
      <c r="M147" s="155">
        <f t="shared" si="64"/>
        <v>0.71466339513677202</v>
      </c>
      <c r="N147" s="155">
        <f t="shared" si="64"/>
        <v>0.71592770020623642</v>
      </c>
      <c r="O147" s="155">
        <f t="shared" si="64"/>
        <v>0.72357202072386284</v>
      </c>
      <c r="P147" s="155">
        <f t="shared" si="64"/>
        <v>0.71666862808907539</v>
      </c>
      <c r="Q147" s="155">
        <f t="shared" si="64"/>
        <v>0.72677946197404386</v>
      </c>
      <c r="R147" s="155">
        <f t="shared" ref="R147:V147" si="65">IF(R129=0,"",R129/R111)</f>
        <v>0.72819162004681903</v>
      </c>
      <c r="S147" s="155">
        <f t="shared" si="65"/>
        <v>0.74048951996148638</v>
      </c>
      <c r="T147" s="155">
        <f t="shared" si="65"/>
        <v>0.74491481000771875</v>
      </c>
      <c r="U147" s="155">
        <f t="shared" si="65"/>
        <v>0.75967575276283972</v>
      </c>
      <c r="V147" s="155">
        <f t="shared" si="65"/>
        <v>0.76996359965354599</v>
      </c>
      <c r="W147" s="155">
        <f t="shared" ref="W147" si="66">IF(W129=0,"",W129/W111)</f>
        <v>0.78090865820811439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0.61762469634302908</v>
      </c>
      <c r="C148" s="156">
        <f t="shared" si="67"/>
        <v>0.61907025875542787</v>
      </c>
      <c r="D148" s="156">
        <f t="shared" si="67"/>
        <v>0.62092866593958596</v>
      </c>
      <c r="E148" s="156">
        <f t="shared" si="67"/>
        <v>0.62249907270469973</v>
      </c>
      <c r="F148" s="156">
        <f t="shared" si="67"/>
        <v>0.62345774577830682</v>
      </c>
      <c r="G148" s="156">
        <f t="shared" si="67"/>
        <v>0.62398964760546705</v>
      </c>
      <c r="H148" s="156">
        <f t="shared" si="67"/>
        <v>0.62438958149370127</v>
      </c>
      <c r="I148" s="156">
        <f t="shared" si="67"/>
        <v>0.62459484693716016</v>
      </c>
      <c r="J148" s="156">
        <f t="shared" si="67"/>
        <v>0.62480308170487975</v>
      </c>
      <c r="K148" s="156">
        <f t="shared" si="67"/>
        <v>0.62497641956225758</v>
      </c>
      <c r="L148" s="156">
        <f t="shared" si="67"/>
        <v>0.62513501899670421</v>
      </c>
      <c r="M148" s="156">
        <f t="shared" si="67"/>
        <v>0.62524930418286828</v>
      </c>
      <c r="N148" s="156">
        <f t="shared" si="67"/>
        <v>0.62532119391816654</v>
      </c>
      <c r="O148" s="156">
        <f t="shared" si="67"/>
        <v>0.62536428661037913</v>
      </c>
      <c r="P148" s="156">
        <f t="shared" si="67"/>
        <v>0.62539638751356352</v>
      </c>
      <c r="Q148" s="156">
        <f t="shared" si="67"/>
        <v>0.6254262475827187</v>
      </c>
      <c r="R148" s="156">
        <f t="shared" ref="R148:V148" si="68">IF(R130=0,"",R130/R112)</f>
        <v>0.62554698991765245</v>
      </c>
      <c r="S148" s="156">
        <f t="shared" si="68"/>
        <v>0.62575541604542051</v>
      </c>
      <c r="T148" s="156">
        <f t="shared" si="68"/>
        <v>0.62609685441923046</v>
      </c>
      <c r="U148" s="156">
        <f t="shared" si="68"/>
        <v>0.62706969505569243</v>
      </c>
      <c r="V148" s="156">
        <f t="shared" si="68"/>
        <v>0.62804453699621476</v>
      </c>
      <c r="W148" s="156">
        <f t="shared" ref="W148" si="69">IF(W130=0,"",W130/W112)</f>
        <v>0.62919373045848348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0.76214976065873707</v>
      </c>
      <c r="C149" s="159">
        <f t="shared" si="70"/>
        <v>0.76633424660797789</v>
      </c>
      <c r="D149" s="159">
        <f t="shared" si="70"/>
        <v>0.7707364511931688</v>
      </c>
      <c r="E149" s="159">
        <f t="shared" si="70"/>
        <v>0.77406095085452631</v>
      </c>
      <c r="F149" s="159">
        <f t="shared" si="70"/>
        <v>0.77692486728839538</v>
      </c>
      <c r="G149" s="159">
        <f t="shared" si="70"/>
        <v>0.7792429489357432</v>
      </c>
      <c r="H149" s="159">
        <f t="shared" si="70"/>
        <v>0.78092576395269586</v>
      </c>
      <c r="I149" s="159">
        <f t="shared" si="70"/>
        <v>0.7822018796730057</v>
      </c>
      <c r="J149" s="159">
        <f t="shared" si="70"/>
        <v>0.78321320072208711</v>
      </c>
      <c r="K149" s="159">
        <f t="shared" si="70"/>
        <v>0.78507776140941354</v>
      </c>
      <c r="L149" s="159">
        <f t="shared" si="70"/>
        <v>0.7870701805711211</v>
      </c>
      <c r="M149" s="159">
        <f t="shared" si="70"/>
        <v>0.78898873966666661</v>
      </c>
      <c r="N149" s="159">
        <f t="shared" si="70"/>
        <v>0.79076181936993861</v>
      </c>
      <c r="O149" s="159">
        <f t="shared" si="70"/>
        <v>0.79292750165686354</v>
      </c>
      <c r="P149" s="159">
        <f t="shared" si="70"/>
        <v>0.79521359815806947</v>
      </c>
      <c r="Q149" s="159">
        <f t="shared" si="70"/>
        <v>0.79942151244593551</v>
      </c>
      <c r="R149" s="159">
        <f t="shared" ref="R149:V149" si="71">IF(R131=0,"",R131/R113)</f>
        <v>0.8049715613352042</v>
      </c>
      <c r="S149" s="159">
        <f t="shared" si="71"/>
        <v>0.81365142784591471</v>
      </c>
      <c r="T149" s="159">
        <f t="shared" si="71"/>
        <v>0.82246294487772498</v>
      </c>
      <c r="U149" s="159">
        <f t="shared" si="71"/>
        <v>0.84199965143182542</v>
      </c>
      <c r="V149" s="159">
        <f t="shared" si="71"/>
        <v>0.85709925952114474</v>
      </c>
      <c r="W149" s="159">
        <f t="shared" ref="W149" si="72">IF(W131=0,"",W131/W113)</f>
        <v>0.87284837608186439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4.4316683021338568</v>
      </c>
      <c r="C151" s="117">
        <f t="shared" si="73"/>
        <v>4.8487464273818883</v>
      </c>
      <c r="D151" s="117">
        <f t="shared" si="73"/>
        <v>5.6897485000139687</v>
      </c>
      <c r="E151" s="117">
        <f t="shared" si="73"/>
        <v>7.4266356338236799</v>
      </c>
      <c r="F151" s="117">
        <f t="shared" si="73"/>
        <v>11.562033341277761</v>
      </c>
      <c r="G151" s="117">
        <f t="shared" si="73"/>
        <v>12.027506079386047</v>
      </c>
      <c r="H151" s="117">
        <f t="shared" si="73"/>
        <v>12.381274727446542</v>
      </c>
      <c r="I151" s="117">
        <f t="shared" si="73"/>
        <v>11.721299419495448</v>
      </c>
      <c r="J151" s="117">
        <f t="shared" si="73"/>
        <v>14.625702495574849</v>
      </c>
      <c r="K151" s="117">
        <f t="shared" si="73"/>
        <v>19.911630447082828</v>
      </c>
      <c r="L151" s="117">
        <f t="shared" si="73"/>
        <v>27.291168349519019</v>
      </c>
      <c r="M151" s="117">
        <f t="shared" si="73"/>
        <v>37.030065319610571</v>
      </c>
      <c r="N151" s="117">
        <f t="shared" si="73"/>
        <v>36.194655284887752</v>
      </c>
      <c r="O151" s="117">
        <f t="shared" si="73"/>
        <v>36.00833008449419</v>
      </c>
      <c r="P151" s="117">
        <f t="shared" si="73"/>
        <v>33.950355241561233</v>
      </c>
      <c r="Q151" s="117">
        <f t="shared" si="73"/>
        <v>33.586769467735564</v>
      </c>
      <c r="R151" s="117">
        <f t="shared" ref="R151:V151" si="74">R152+R154+R156+R165</f>
        <v>36.07632411521012</v>
      </c>
      <c r="S151" s="117">
        <f t="shared" si="74"/>
        <v>38.429261821289018</v>
      </c>
      <c r="T151" s="117">
        <f t="shared" si="74"/>
        <v>38.490123159940779</v>
      </c>
      <c r="U151" s="117">
        <f t="shared" si="74"/>
        <v>50.544516907001025</v>
      </c>
      <c r="V151" s="117">
        <f t="shared" si="74"/>
        <v>69.887010782868018</v>
      </c>
      <c r="W151" s="117">
        <f t="shared" ref="W151" si="75">W152+W154+W156+W165</f>
        <v>119.94231353528846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3.1901029034576962</v>
      </c>
      <c r="C156" s="122">
        <v>3.5267562050660213</v>
      </c>
      <c r="D156" s="122">
        <v>3.9678674938335394</v>
      </c>
      <c r="E156" s="122">
        <v>4.9954129085237531</v>
      </c>
      <c r="F156" s="122">
        <v>7.9016682880174782</v>
      </c>
      <c r="G156" s="122">
        <v>7.9159495560423814</v>
      </c>
      <c r="H156" s="122">
        <v>7.9688418772351994</v>
      </c>
      <c r="I156" s="122">
        <v>7.1961879226261889</v>
      </c>
      <c r="J156" s="122">
        <v>8.2167482159496892</v>
      </c>
      <c r="K156" s="122">
        <v>11.812653628069059</v>
      </c>
      <c r="L156" s="122">
        <v>17.083545481830544</v>
      </c>
      <c r="M156" s="122">
        <v>24.600052158613593</v>
      </c>
      <c r="N156" s="122">
        <v>24.147587418814979</v>
      </c>
      <c r="O156" s="122">
        <v>23.344822024485833</v>
      </c>
      <c r="P156" s="122">
        <v>20.51504909304305</v>
      </c>
      <c r="Q156" s="122">
        <v>20.515282581702525</v>
      </c>
      <c r="R156" s="122">
        <v>21.894093372351936</v>
      </c>
      <c r="S156" s="122">
        <v>23.21345631717443</v>
      </c>
      <c r="T156" s="122">
        <v>23.020938995017744</v>
      </c>
      <c r="U156" s="122">
        <v>29.873176508568459</v>
      </c>
      <c r="V156" s="122">
        <v>39.807599693257139</v>
      </c>
      <c r="W156" s="122">
        <v>66.056234380394301</v>
      </c>
      <c r="DA156" s="130" t="s">
        <v>2213</v>
      </c>
    </row>
    <row r="157" spans="1:105" ht="12" customHeight="1" x14ac:dyDescent="0.25">
      <c r="A157" s="97" t="s">
        <v>124</v>
      </c>
      <c r="B157" s="98">
        <v>3.1900173794778626</v>
      </c>
      <c r="C157" s="98">
        <v>3.5266807267500684</v>
      </c>
      <c r="D157" s="98">
        <v>3.9677797531517798</v>
      </c>
      <c r="E157" s="98">
        <v>4.9952705768516834</v>
      </c>
      <c r="F157" s="98">
        <v>7.9013725118817808</v>
      </c>
      <c r="G157" s="98">
        <v>7.9155661212152815</v>
      </c>
      <c r="H157" s="98">
        <v>7.9683076574562781</v>
      </c>
      <c r="I157" s="98">
        <v>7.1954816793364502</v>
      </c>
      <c r="J157" s="98">
        <v>8.2148782279770565</v>
      </c>
      <c r="K157" s="98">
        <v>11.809322469786153</v>
      </c>
      <c r="L157" s="98">
        <v>17.076427175086319</v>
      </c>
      <c r="M157" s="98">
        <v>24.588580924766891</v>
      </c>
      <c r="N157" s="98">
        <v>24.138148496363886</v>
      </c>
      <c r="O157" s="98">
        <v>23.335268999609916</v>
      </c>
      <c r="P157" s="98">
        <v>20.502083982711415</v>
      </c>
      <c r="Q157" s="98">
        <v>20.504822396777467</v>
      </c>
      <c r="R157" s="98">
        <v>21.882241315947137</v>
      </c>
      <c r="S157" s="98">
        <v>23.19838143755354</v>
      </c>
      <c r="T157" s="98">
        <v>23.006417279824987</v>
      </c>
      <c r="U157" s="98">
        <v>29.850922455785138</v>
      </c>
      <c r="V157" s="98">
        <v>39.772936144124635</v>
      </c>
      <c r="W157" s="98">
        <v>65.93140131019625</v>
      </c>
      <c r="DA157" s="63" t="s">
        <v>2214</v>
      </c>
    </row>
    <row r="158" spans="1:105" ht="12" customHeight="1" x14ac:dyDescent="0.25">
      <c r="A158" s="97" t="s">
        <v>123</v>
      </c>
      <c r="B158" s="98">
        <v>8.5523979833468852E-5</v>
      </c>
      <c r="C158" s="98">
        <v>7.5478315952812549E-5</v>
      </c>
      <c r="D158" s="98">
        <v>8.7740681759441771E-5</v>
      </c>
      <c r="E158" s="98">
        <v>1.4233167206942614E-4</v>
      </c>
      <c r="F158" s="98">
        <v>2.9577613569719066E-4</v>
      </c>
      <c r="G158" s="98">
        <v>3.8343482709978643E-4</v>
      </c>
      <c r="H158" s="98">
        <v>5.3421977892144812E-4</v>
      </c>
      <c r="I158" s="98">
        <v>7.062432897390708E-4</v>
      </c>
      <c r="J158" s="98">
        <v>1.8699879726332032E-3</v>
      </c>
      <c r="K158" s="98">
        <v>3.331158282906642E-3</v>
      </c>
      <c r="L158" s="98">
        <v>7.1183067442258585E-3</v>
      </c>
      <c r="M158" s="98">
        <v>1.147123384670262E-2</v>
      </c>
      <c r="N158" s="98">
        <v>9.438922451091989E-3</v>
      </c>
      <c r="O158" s="98">
        <v>9.553024875915174E-3</v>
      </c>
      <c r="P158" s="98">
        <v>1.2965110331634154E-2</v>
      </c>
      <c r="Q158" s="98">
        <v>1.0460184925057044E-2</v>
      </c>
      <c r="R158" s="98">
        <v>1.1852056404796807E-2</v>
      </c>
      <c r="S158" s="98">
        <v>1.5074879620888734E-2</v>
      </c>
      <c r="T158" s="98">
        <v>1.4521715192757788E-2</v>
      </c>
      <c r="U158" s="98">
        <v>2.2254052783319461E-2</v>
      </c>
      <c r="V158" s="98">
        <v>3.4663549132501387E-2</v>
      </c>
      <c r="W158" s="98">
        <v>0.12483307019804793</v>
      </c>
      <c r="DA158" s="63" t="s">
        <v>2215</v>
      </c>
    </row>
    <row r="159" spans="1:105" ht="12" customHeight="1" x14ac:dyDescent="0.25">
      <c r="A159" s="100" t="s">
        <v>50</v>
      </c>
      <c r="B159" s="101">
        <v>8.5523979833468852E-5</v>
      </c>
      <c r="C159" s="101">
        <v>7.5478315952812549E-5</v>
      </c>
      <c r="D159" s="101">
        <v>8.7740681759441771E-5</v>
      </c>
      <c r="E159" s="101">
        <v>1.4233167206942614E-4</v>
      </c>
      <c r="F159" s="101">
        <v>2.9577613569719066E-4</v>
      </c>
      <c r="G159" s="101">
        <v>3.8343482709978643E-4</v>
      </c>
      <c r="H159" s="101">
        <v>5.3421977892144812E-4</v>
      </c>
      <c r="I159" s="101">
        <v>7.062432897390708E-4</v>
      </c>
      <c r="J159" s="101">
        <v>1.8699879726332032E-3</v>
      </c>
      <c r="K159" s="101">
        <v>3.331158282906642E-3</v>
      </c>
      <c r="L159" s="101">
        <v>7.1183067442258585E-3</v>
      </c>
      <c r="M159" s="101">
        <v>1.147123384670262E-2</v>
      </c>
      <c r="N159" s="101">
        <v>9.438922451091989E-3</v>
      </c>
      <c r="O159" s="101">
        <v>9.553024875915174E-3</v>
      </c>
      <c r="P159" s="101">
        <v>1.2965110331634154E-2</v>
      </c>
      <c r="Q159" s="101">
        <v>1.0460184925057044E-2</v>
      </c>
      <c r="R159" s="101">
        <v>1.1852056404796807E-2</v>
      </c>
      <c r="S159" s="101">
        <v>1.5074879620888734E-2</v>
      </c>
      <c r="T159" s="101">
        <v>1.4521715192757788E-2</v>
      </c>
      <c r="U159" s="101">
        <v>2.2254052783319461E-2</v>
      </c>
      <c r="V159" s="101">
        <v>3.4663549132501387E-2</v>
      </c>
      <c r="W159" s="101">
        <v>0.12483307019804793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1.2415653986761603</v>
      </c>
      <c r="C165" s="122">
        <v>1.3219902223158668</v>
      </c>
      <c r="D165" s="122">
        <v>1.7218810061804295</v>
      </c>
      <c r="E165" s="122">
        <v>2.4312227252999268</v>
      </c>
      <c r="F165" s="122">
        <v>3.6603650532602821</v>
      </c>
      <c r="G165" s="122">
        <v>4.1115565233436655</v>
      </c>
      <c r="H165" s="122">
        <v>4.4124328502113421</v>
      </c>
      <c r="I165" s="122">
        <v>4.5251114968692603</v>
      </c>
      <c r="J165" s="122">
        <v>6.40895427962516</v>
      </c>
      <c r="K165" s="122">
        <v>8.0989768190137692</v>
      </c>
      <c r="L165" s="122">
        <v>10.207622867688475</v>
      </c>
      <c r="M165" s="122">
        <v>12.430013160996982</v>
      </c>
      <c r="N165" s="122">
        <v>12.047067866072771</v>
      </c>
      <c r="O165" s="122">
        <v>12.663508060008356</v>
      </c>
      <c r="P165" s="122">
        <v>13.435306148518185</v>
      </c>
      <c r="Q165" s="122">
        <v>13.071486886033037</v>
      </c>
      <c r="R165" s="122">
        <v>14.182230742858184</v>
      </c>
      <c r="S165" s="122">
        <v>15.215805504114586</v>
      </c>
      <c r="T165" s="122">
        <v>15.469184164923039</v>
      </c>
      <c r="U165" s="122">
        <v>20.671340398432562</v>
      </c>
      <c r="V165" s="122">
        <v>30.079411089610883</v>
      </c>
      <c r="W165" s="122">
        <v>53.886079154894169</v>
      </c>
      <c r="DA165" s="130" t="s">
        <v>2222</v>
      </c>
    </row>
    <row r="166" spans="1:105" ht="12" customHeight="1" x14ac:dyDescent="0.25">
      <c r="A166" s="97" t="s">
        <v>50</v>
      </c>
      <c r="B166" s="98">
        <v>1.2415653986761603</v>
      </c>
      <c r="C166" s="98">
        <v>1.3219902223158668</v>
      </c>
      <c r="D166" s="98">
        <v>1.7218810061804295</v>
      </c>
      <c r="E166" s="98">
        <v>2.4312227252999268</v>
      </c>
      <c r="F166" s="98">
        <v>3.6603650532602821</v>
      </c>
      <c r="G166" s="98">
        <v>4.1115565233436655</v>
      </c>
      <c r="H166" s="98">
        <v>4.4124328502113421</v>
      </c>
      <c r="I166" s="98">
        <v>4.5251114968692603</v>
      </c>
      <c r="J166" s="98">
        <v>6.40895427962516</v>
      </c>
      <c r="K166" s="98">
        <v>8.0989768190137692</v>
      </c>
      <c r="L166" s="98">
        <v>10.207622867688475</v>
      </c>
      <c r="M166" s="98">
        <v>12.430013160996982</v>
      </c>
      <c r="N166" s="98">
        <v>12.047067866072771</v>
      </c>
      <c r="O166" s="98">
        <v>12.663508060008356</v>
      </c>
      <c r="P166" s="98">
        <v>13.435306148518185</v>
      </c>
      <c r="Q166" s="98">
        <v>13.071486886033037</v>
      </c>
      <c r="R166" s="98">
        <v>14.182230742858184</v>
      </c>
      <c r="S166" s="98">
        <v>15.215805504114586</v>
      </c>
      <c r="T166" s="98">
        <v>15.469184164923039</v>
      </c>
      <c r="U166" s="98">
        <v>20.671340398432562</v>
      </c>
      <c r="V166" s="98">
        <v>30.079411089610883</v>
      </c>
      <c r="W166" s="98">
        <v>53.886079154894169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6514.1495395079646</v>
      </c>
      <c r="C169" s="117">
        <f t="shared" si="78"/>
        <v>6840.0086864539608</v>
      </c>
      <c r="D169" s="117">
        <f t="shared" si="78"/>
        <v>6365.026661882699</v>
      </c>
      <c r="E169" s="117">
        <f t="shared" si="78"/>
        <v>6449.1644576228991</v>
      </c>
      <c r="F169" s="117">
        <f t="shared" si="78"/>
        <v>6743.3599745166166</v>
      </c>
      <c r="G169" s="117">
        <f t="shared" si="78"/>
        <v>7067.2597049482756</v>
      </c>
      <c r="H169" s="117">
        <f t="shared" si="78"/>
        <v>6283.5607049891532</v>
      </c>
      <c r="I169" s="117">
        <f t="shared" si="78"/>
        <v>5953.9589501128585</v>
      </c>
      <c r="J169" s="117">
        <f t="shared" si="78"/>
        <v>5772.8109697710979</v>
      </c>
      <c r="K169" s="117">
        <f t="shared" si="78"/>
        <v>5586.097513867966</v>
      </c>
      <c r="L169" s="117">
        <f t="shared" si="78"/>
        <v>6005.7529754027419</v>
      </c>
      <c r="M169" s="117">
        <f t="shared" si="78"/>
        <v>5783.6807905657324</v>
      </c>
      <c r="N169" s="117">
        <f t="shared" si="78"/>
        <v>5765.3278189035318</v>
      </c>
      <c r="O169" s="117">
        <f t="shared" si="78"/>
        <v>5676.2869654335791</v>
      </c>
      <c r="P169" s="117">
        <f t="shared" si="78"/>
        <v>4719.0055635243034</v>
      </c>
      <c r="Q169" s="117">
        <f t="shared" si="78"/>
        <v>5161.975946116363</v>
      </c>
      <c r="R169" s="117">
        <f t="shared" ref="R169:V169" si="79">R170+R172+R174+R183</f>
        <v>4982.5559019695029</v>
      </c>
      <c r="S169" s="117">
        <f t="shared" si="79"/>
        <v>5242.5581937420011</v>
      </c>
      <c r="T169" s="117">
        <f t="shared" si="79"/>
        <v>4965.1170719723559</v>
      </c>
      <c r="U169" s="117">
        <f t="shared" si="79"/>
        <v>3913.8773041900358</v>
      </c>
      <c r="V169" s="117">
        <f t="shared" si="79"/>
        <v>3230.1188247764785</v>
      </c>
      <c r="W169" s="117">
        <f t="shared" ref="W169" si="80">W170+W172+W174+W183</f>
        <v>5020.3854640756626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3321.2787999310017</v>
      </c>
      <c r="C170" s="122">
        <f t="shared" si="81"/>
        <v>3677.7056330354012</v>
      </c>
      <c r="D170" s="122">
        <f t="shared" si="81"/>
        <v>3312.8854081093691</v>
      </c>
      <c r="E170" s="122">
        <f t="shared" si="81"/>
        <v>3315.1556278500339</v>
      </c>
      <c r="F170" s="122">
        <f t="shared" si="81"/>
        <v>3612.848730634616</v>
      </c>
      <c r="G170" s="122">
        <f t="shared" si="81"/>
        <v>4223.6131267067149</v>
      </c>
      <c r="H170" s="122">
        <f t="shared" si="81"/>
        <v>3428.1504988215806</v>
      </c>
      <c r="I170" s="122">
        <f t="shared" si="81"/>
        <v>3313.7283205832532</v>
      </c>
      <c r="J170" s="122">
        <f t="shared" si="81"/>
        <v>3202.2406322639449</v>
      </c>
      <c r="K170" s="122">
        <f t="shared" si="81"/>
        <v>3025.7108062759871</v>
      </c>
      <c r="L170" s="122">
        <f t="shared" si="81"/>
        <v>3441.5203298778983</v>
      </c>
      <c r="M170" s="122">
        <f t="shared" si="81"/>
        <v>3019.367650496165</v>
      </c>
      <c r="N170" s="122">
        <f t="shared" si="81"/>
        <v>3096.3320641823316</v>
      </c>
      <c r="O170" s="122">
        <f t="shared" si="81"/>
        <v>3144.3089118492103</v>
      </c>
      <c r="P170" s="122">
        <f t="shared" si="81"/>
        <v>2328.1627782743749</v>
      </c>
      <c r="Q170" s="122">
        <f t="shared" si="81"/>
        <v>2670.4982270832347</v>
      </c>
      <c r="R170" s="122">
        <f t="shared" si="81"/>
        <v>2593.0704646915851</v>
      </c>
      <c r="S170" s="122">
        <f t="shared" si="81"/>
        <v>2691.2945972044231</v>
      </c>
      <c r="T170" s="122">
        <f t="shared" si="81"/>
        <v>2515.9798475868865</v>
      </c>
      <c r="U170" s="122">
        <f t="shared" si="81"/>
        <v>1505.820928976595</v>
      </c>
      <c r="V170" s="122">
        <f t="shared" si="81"/>
        <v>943.00322179351087</v>
      </c>
      <c r="W170" s="122">
        <f t="shared" si="81"/>
        <v>2931.4145881138638</v>
      </c>
      <c r="DA170" s="130" t="s">
        <v>2377</v>
      </c>
    </row>
    <row r="171" spans="1:105" ht="12" customHeight="1" x14ac:dyDescent="0.25">
      <c r="A171" s="97" t="s">
        <v>53</v>
      </c>
      <c r="B171" s="98">
        <v>3321.2787999310017</v>
      </c>
      <c r="C171" s="98">
        <v>3677.7056330354012</v>
      </c>
      <c r="D171" s="98">
        <v>3312.8854081093691</v>
      </c>
      <c r="E171" s="98">
        <v>3315.1556278500339</v>
      </c>
      <c r="F171" s="98">
        <v>3612.848730634616</v>
      </c>
      <c r="G171" s="98">
        <v>4223.6131267067149</v>
      </c>
      <c r="H171" s="98">
        <v>3428.1504988215806</v>
      </c>
      <c r="I171" s="98">
        <v>3313.7283205832532</v>
      </c>
      <c r="J171" s="98">
        <v>3202.2406322639449</v>
      </c>
      <c r="K171" s="98">
        <v>3025.7108062759871</v>
      </c>
      <c r="L171" s="98">
        <v>3441.5203298778983</v>
      </c>
      <c r="M171" s="98">
        <v>3019.367650496165</v>
      </c>
      <c r="N171" s="98">
        <v>3096.3320641823316</v>
      </c>
      <c r="O171" s="98">
        <v>3144.3089118492103</v>
      </c>
      <c r="P171" s="98">
        <v>2328.1627782743749</v>
      </c>
      <c r="Q171" s="98">
        <v>2670.4982270832347</v>
      </c>
      <c r="R171" s="98">
        <v>2593.0704646915851</v>
      </c>
      <c r="S171" s="98">
        <v>2691.2945972044231</v>
      </c>
      <c r="T171" s="98">
        <v>2515.9798475868865</v>
      </c>
      <c r="U171" s="98">
        <v>1505.820928976595</v>
      </c>
      <c r="V171" s="98">
        <v>943.00322179351087</v>
      </c>
      <c r="W171" s="98">
        <v>2931.4145881138638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316.74617105059116</v>
      </c>
      <c r="C172" s="122">
        <f t="shared" si="82"/>
        <v>307.23916445409873</v>
      </c>
      <c r="D172" s="122">
        <f t="shared" si="82"/>
        <v>185.06239324728341</v>
      </c>
      <c r="E172" s="122">
        <f t="shared" si="82"/>
        <v>410.21949287238891</v>
      </c>
      <c r="F172" s="122">
        <f t="shared" si="82"/>
        <v>130.46301709058437</v>
      </c>
      <c r="G172" s="122">
        <f t="shared" si="82"/>
        <v>136.69055054469331</v>
      </c>
      <c r="H172" s="122">
        <f t="shared" si="82"/>
        <v>165.84326319002238</v>
      </c>
      <c r="I172" s="122">
        <f t="shared" si="82"/>
        <v>145.74087954344429</v>
      </c>
      <c r="J172" s="122">
        <f t="shared" si="82"/>
        <v>178.36832962308972</v>
      </c>
      <c r="K172" s="122">
        <f t="shared" si="82"/>
        <v>201.37066811827319</v>
      </c>
      <c r="L172" s="122">
        <f t="shared" si="82"/>
        <v>171.39163305182092</v>
      </c>
      <c r="M172" s="122">
        <f t="shared" si="82"/>
        <v>203.05803531297153</v>
      </c>
      <c r="N172" s="122">
        <f t="shared" si="82"/>
        <v>317.19958483501699</v>
      </c>
      <c r="O172" s="122">
        <f t="shared" si="82"/>
        <v>209.01275438687878</v>
      </c>
      <c r="P172" s="122">
        <f t="shared" si="82"/>
        <v>151.3817047271277</v>
      </c>
      <c r="Q172" s="122">
        <f t="shared" si="82"/>
        <v>298.53173412237805</v>
      </c>
      <c r="R172" s="122">
        <f t="shared" si="82"/>
        <v>203.50896073978848</v>
      </c>
      <c r="S172" s="122">
        <f t="shared" si="82"/>
        <v>297.82764192805467</v>
      </c>
      <c r="T172" s="122">
        <f t="shared" si="82"/>
        <v>226.40957762969211</v>
      </c>
      <c r="U172" s="122">
        <f t="shared" si="82"/>
        <v>256.28768185060761</v>
      </c>
      <c r="V172" s="122">
        <f t="shared" si="82"/>
        <v>203.56635681429873</v>
      </c>
      <c r="W172" s="122">
        <f t="shared" si="82"/>
        <v>217.10398784510113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316.74617105059116</v>
      </c>
      <c r="C173" s="98">
        <f>RES_hhdet_fech!C147</f>
        <v>307.23916445409873</v>
      </c>
      <c r="D173" s="98">
        <f>RES_hhdet_fech!D147</f>
        <v>185.06239324728341</v>
      </c>
      <c r="E173" s="98">
        <f>RES_hhdet_fech!E147</f>
        <v>410.21949287238891</v>
      </c>
      <c r="F173" s="98">
        <f>RES_hhdet_fech!F147</f>
        <v>130.46301709058437</v>
      </c>
      <c r="G173" s="98">
        <f>RES_hhdet_fech!G147</f>
        <v>136.69055054469331</v>
      </c>
      <c r="H173" s="98">
        <f>RES_hhdet_fech!H147</f>
        <v>165.84326319002238</v>
      </c>
      <c r="I173" s="98">
        <f>RES_hhdet_fech!I147</f>
        <v>145.74087954344429</v>
      </c>
      <c r="J173" s="98">
        <f>RES_hhdet_fech!J147</f>
        <v>178.36832962308972</v>
      </c>
      <c r="K173" s="98">
        <f>RES_hhdet_fech!K147</f>
        <v>201.37066811827319</v>
      </c>
      <c r="L173" s="98">
        <f>RES_hhdet_fech!L147</f>
        <v>171.39163305182092</v>
      </c>
      <c r="M173" s="98">
        <f>RES_hhdet_fech!M147</f>
        <v>203.05803531297153</v>
      </c>
      <c r="N173" s="98">
        <f>RES_hhdet_fech!N147</f>
        <v>317.19958483501699</v>
      </c>
      <c r="O173" s="98">
        <f>RES_hhdet_fech!O147</f>
        <v>209.01275438687878</v>
      </c>
      <c r="P173" s="98">
        <f>RES_hhdet_fech!P147</f>
        <v>151.3817047271277</v>
      </c>
      <c r="Q173" s="98">
        <f>RES_hhdet_fech!Q147</f>
        <v>298.53173412237805</v>
      </c>
      <c r="R173" s="98">
        <f>RES_hhdet_fech!R147</f>
        <v>203.50896073978848</v>
      </c>
      <c r="S173" s="98">
        <f>RES_hhdet_fech!S147</f>
        <v>297.82764192805467</v>
      </c>
      <c r="T173" s="98">
        <f>RES_hhdet_fech!T147</f>
        <v>226.40957762969211</v>
      </c>
      <c r="U173" s="98">
        <f>RES_hhdet_fech!U147</f>
        <v>256.28768185060761</v>
      </c>
      <c r="V173" s="98">
        <f>RES_hhdet_fech!V147</f>
        <v>203.56635681429873</v>
      </c>
      <c r="W173" s="98">
        <f>RES_hhdet_fech!W147</f>
        <v>217.10398784510113</v>
      </c>
      <c r="DA173" s="63" t="s">
        <v>2380</v>
      </c>
    </row>
    <row r="174" spans="1:105" ht="12" customHeight="1" x14ac:dyDescent="0.25">
      <c r="A174" s="121" t="s">
        <v>55</v>
      </c>
      <c r="B174" s="122">
        <v>1984.2762835484266</v>
      </c>
      <c r="C174" s="122">
        <v>1956.8135563311889</v>
      </c>
      <c r="D174" s="122">
        <v>1961.9039033278243</v>
      </c>
      <c r="E174" s="122">
        <v>1868.8709176318559</v>
      </c>
      <c r="F174" s="122">
        <v>2026.5967499216194</v>
      </c>
      <c r="G174" s="122">
        <v>1872.35387305838</v>
      </c>
      <c r="H174" s="122">
        <v>1833.688885122858</v>
      </c>
      <c r="I174" s="122">
        <v>1709.5733760803523</v>
      </c>
      <c r="J174" s="122">
        <v>1651.5772629712924</v>
      </c>
      <c r="K174" s="122">
        <v>1630.1606384704878</v>
      </c>
      <c r="L174" s="122">
        <v>1699.4246063443502</v>
      </c>
      <c r="M174" s="122">
        <v>1865.6262758144642</v>
      </c>
      <c r="N174" s="122">
        <v>1744.6835591929457</v>
      </c>
      <c r="O174" s="122">
        <v>1673.4540063774994</v>
      </c>
      <c r="P174" s="122">
        <v>1643.2857417721948</v>
      </c>
      <c r="Q174" s="122">
        <v>1587.7507187517324</v>
      </c>
      <c r="R174" s="122">
        <v>1578.9265847740271</v>
      </c>
      <c r="S174" s="122">
        <v>1569.7216998901386</v>
      </c>
      <c r="T174" s="122">
        <v>1539.231903658615</v>
      </c>
      <c r="U174" s="122">
        <v>1486.0094105739129</v>
      </c>
      <c r="V174" s="122">
        <v>1407.3308664008887</v>
      </c>
      <c r="W174" s="122">
        <v>1227.3630788100706</v>
      </c>
      <c r="DA174" s="130" t="s">
        <v>2381</v>
      </c>
    </row>
    <row r="175" spans="1:105" ht="12" customHeight="1" x14ac:dyDescent="0.25">
      <c r="A175" s="97" t="s">
        <v>124</v>
      </c>
      <c r="B175" s="98">
        <v>2089.7383658399613</v>
      </c>
      <c r="C175" s="98">
        <v>2107.9559599647368</v>
      </c>
      <c r="D175" s="98">
        <v>2066.3544887657195</v>
      </c>
      <c r="E175" s="98">
        <v>2020.7772125133417</v>
      </c>
      <c r="F175" s="98">
        <v>2272.3780992288507</v>
      </c>
      <c r="G175" s="98">
        <v>2067.7530523064452</v>
      </c>
      <c r="H175" s="98">
        <v>2023.0666334377288</v>
      </c>
      <c r="I175" s="98">
        <v>1862.2982304108709</v>
      </c>
      <c r="J175" s="98">
        <v>1783.1172649336372</v>
      </c>
      <c r="K175" s="98">
        <v>1800.4711616680327</v>
      </c>
      <c r="L175" s="98">
        <v>1927.8239128826644</v>
      </c>
      <c r="M175" s="98">
        <v>2142.5860019319844</v>
      </c>
      <c r="N175" s="98">
        <v>1994.9414929330167</v>
      </c>
      <c r="O175" s="98">
        <v>1918.3935116460257</v>
      </c>
      <c r="P175" s="98">
        <v>1752.4695729388995</v>
      </c>
      <c r="Q175" s="98">
        <v>1763.696570478653</v>
      </c>
      <c r="R175" s="98">
        <v>1747.8252584143472</v>
      </c>
      <c r="S175" s="98">
        <v>1722.4120287549144</v>
      </c>
      <c r="T175" s="98">
        <v>1673.2222596181259</v>
      </c>
      <c r="U175" s="98">
        <v>1528.8499271392172</v>
      </c>
      <c r="V175" s="98">
        <v>1457.7648477139578</v>
      </c>
      <c r="W175" s="98">
        <v>1337.2132036825139</v>
      </c>
      <c r="DA175" s="63" t="s">
        <v>2382</v>
      </c>
    </row>
    <row r="176" spans="1:105" ht="12" customHeight="1" x14ac:dyDescent="0.25">
      <c r="A176" s="97" t="s">
        <v>123</v>
      </c>
      <c r="B176" s="98">
        <v>1340.7348730951644</v>
      </c>
      <c r="C176" s="98">
        <v>1340.9312240447111</v>
      </c>
      <c r="D176" s="98">
        <v>1350.8633385537548</v>
      </c>
      <c r="E176" s="98">
        <v>1300.7410161263977</v>
      </c>
      <c r="F176" s="98">
        <v>1499.9140748738237</v>
      </c>
      <c r="G176" s="98">
        <v>1345.7571627728003</v>
      </c>
      <c r="H176" s="98">
        <v>1322.7367359904449</v>
      </c>
      <c r="I176" s="98">
        <v>1220.9449672974215</v>
      </c>
      <c r="J176" s="98">
        <v>1202.9519869961166</v>
      </c>
      <c r="K176" s="98">
        <v>1199.2309197676927</v>
      </c>
      <c r="L176" s="98">
        <v>1282.0124667010828</v>
      </c>
      <c r="M176" s="98">
        <v>1462.3978101045211</v>
      </c>
      <c r="N176" s="98">
        <v>1334.8666147828892</v>
      </c>
      <c r="O176" s="98">
        <v>1288.7753759399313</v>
      </c>
      <c r="P176" s="98">
        <v>1232.5812836620403</v>
      </c>
      <c r="Q176" s="98">
        <v>1214.9520754888981</v>
      </c>
      <c r="R176" s="98">
        <v>1237.0923949908147</v>
      </c>
      <c r="S176" s="98">
        <v>1269.7757113563969</v>
      </c>
      <c r="T176" s="98">
        <v>1265.3316339312235</v>
      </c>
      <c r="U176" s="98">
        <v>1210.2718625365669</v>
      </c>
      <c r="V176" s="98">
        <v>1167.173523454896</v>
      </c>
      <c r="W176" s="98">
        <v>1096.0154997942079</v>
      </c>
      <c r="DA176" s="63" t="s">
        <v>2383</v>
      </c>
    </row>
    <row r="177" spans="1:105" ht="12" customHeight="1" x14ac:dyDescent="0.25">
      <c r="A177" s="100" t="s">
        <v>50</v>
      </c>
      <c r="B177" s="101">
        <v>376.49225142396915</v>
      </c>
      <c r="C177" s="101">
        <v>332.26939581269829</v>
      </c>
      <c r="D177" s="101">
        <v>386.25058002923822</v>
      </c>
      <c r="E177" s="101">
        <v>313.28506794643891</v>
      </c>
      <c r="F177" s="101">
        <v>434.02027307799295</v>
      </c>
      <c r="G177" s="101">
        <v>337.59009253370874</v>
      </c>
      <c r="H177" s="101">
        <v>335.96192672342215</v>
      </c>
      <c r="I177" s="101">
        <v>310.90125450742681</v>
      </c>
      <c r="J177" s="101">
        <v>374.18318938857732</v>
      </c>
      <c r="K177" s="101">
        <v>318.79065157164086</v>
      </c>
      <c r="L177" s="101">
        <v>316.52618562032802</v>
      </c>
      <c r="M177" s="101">
        <v>417.34277826174934</v>
      </c>
      <c r="N177" s="101">
        <v>301.10049646077175</v>
      </c>
      <c r="O177" s="101">
        <v>286.08277769737572</v>
      </c>
      <c r="P177" s="101">
        <v>388.26390855299792</v>
      </c>
      <c r="Q177" s="101">
        <v>280.77837381884706</v>
      </c>
      <c r="R177" s="101">
        <v>267.56372792241331</v>
      </c>
      <c r="S177" s="101">
        <v>282.3931322357609</v>
      </c>
      <c r="T177" s="101">
        <v>250.69511673136645</v>
      </c>
      <c r="U177" s="101">
        <v>261.9423090714107</v>
      </c>
      <c r="V177" s="101">
        <v>230.85522458928745</v>
      </c>
      <c r="W177" s="101">
        <v>260.07481294792768</v>
      </c>
      <c r="DA177" s="131" t="s">
        <v>2384</v>
      </c>
    </row>
    <row r="178" spans="1:105" ht="12" customHeight="1" x14ac:dyDescent="0.25">
      <c r="A178" s="103" t="s">
        <v>52</v>
      </c>
      <c r="B178" s="104">
        <v>964.24262167119537</v>
      </c>
      <c r="C178" s="104">
        <v>1008.6618282320128</v>
      </c>
      <c r="D178" s="104">
        <v>964.61275852451649</v>
      </c>
      <c r="E178" s="104">
        <v>987.4559481799588</v>
      </c>
      <c r="F178" s="104">
        <v>1065.893801795831</v>
      </c>
      <c r="G178" s="104">
        <v>1008.1670702390917</v>
      </c>
      <c r="H178" s="104">
        <v>986.77480926702253</v>
      </c>
      <c r="I178" s="104">
        <v>910.04371278999474</v>
      </c>
      <c r="J178" s="104">
        <v>828.76879760753945</v>
      </c>
      <c r="K178" s="104">
        <v>880.44026819605187</v>
      </c>
      <c r="L178" s="104">
        <v>965.48628108075468</v>
      </c>
      <c r="M178" s="104">
        <v>1045.0550318427715</v>
      </c>
      <c r="N178" s="104">
        <v>1033.7661183221176</v>
      </c>
      <c r="O178" s="104">
        <v>1002.6925982425558</v>
      </c>
      <c r="P178" s="104">
        <v>844.31737510904259</v>
      </c>
      <c r="Q178" s="104">
        <v>934.17370167005095</v>
      </c>
      <c r="R178" s="104">
        <v>969.52866706840132</v>
      </c>
      <c r="S178" s="104">
        <v>987.3825791206358</v>
      </c>
      <c r="T178" s="104">
        <v>1014.6365171998568</v>
      </c>
      <c r="U178" s="104">
        <v>948.3295534651561</v>
      </c>
      <c r="V178" s="104">
        <v>936.31829886560843</v>
      </c>
      <c r="W178" s="104">
        <v>835.94068684628007</v>
      </c>
      <c r="DA178" s="132" t="s">
        <v>2385</v>
      </c>
    </row>
    <row r="179" spans="1:105" ht="12" customHeight="1" x14ac:dyDescent="0.25">
      <c r="A179" s="106" t="s">
        <v>122</v>
      </c>
      <c r="B179" s="101">
        <v>1886.3687757314394</v>
      </c>
      <c r="C179" s="101">
        <v>1828.0857858254678</v>
      </c>
      <c r="D179" s="101">
        <v>1899.0634550502318</v>
      </c>
      <c r="E179" s="101">
        <v>1782.277485703833</v>
      </c>
      <c r="F179" s="101">
        <v>1872.1692149573485</v>
      </c>
      <c r="G179" s="101">
        <v>1794.7347033386452</v>
      </c>
      <c r="H179" s="101">
        <v>1780.3042366860689</v>
      </c>
      <c r="I179" s="101">
        <v>1698.1636121185663</v>
      </c>
      <c r="J179" s="101">
        <v>1674.7507868962975</v>
      </c>
      <c r="K179" s="101">
        <v>1655.5149538558055</v>
      </c>
      <c r="L179" s="101">
        <v>1751.3962786906948</v>
      </c>
      <c r="M179" s="101">
        <v>1878.8503626280299</v>
      </c>
      <c r="N179" s="101">
        <v>1776.7465065944793</v>
      </c>
      <c r="O179" s="101">
        <v>1715.2556121221637</v>
      </c>
      <c r="P179" s="101">
        <v>1733.2020392316631</v>
      </c>
      <c r="Q179" s="101">
        <v>1658.3544273398659</v>
      </c>
      <c r="R179" s="101">
        <v>1656.8146128026701</v>
      </c>
      <c r="S179" s="101">
        <v>1653.9932187704756</v>
      </c>
      <c r="T179" s="101">
        <v>1625.7868428538645</v>
      </c>
      <c r="U179" s="101">
        <v>1592.0877454530603</v>
      </c>
      <c r="V179" s="101">
        <v>1514.1718140150094</v>
      </c>
      <c r="W179" s="101">
        <v>1343.1729828028019</v>
      </c>
      <c r="DA179" s="131" t="s">
        <v>2386</v>
      </c>
    </row>
    <row r="180" spans="1:105" ht="12" customHeight="1" x14ac:dyDescent="0.25">
      <c r="A180" s="107" t="s">
        <v>121</v>
      </c>
      <c r="B180" s="104">
        <v>1315.0072425563169</v>
      </c>
      <c r="C180" s="104">
        <v>1267.4247740590449</v>
      </c>
      <c r="D180" s="104">
        <v>1346.9866653057354</v>
      </c>
      <c r="E180" s="104">
        <v>1252.8797621732449</v>
      </c>
      <c r="F180" s="104">
        <v>1346.9658579209211</v>
      </c>
      <c r="G180" s="104">
        <v>1277.2840382650077</v>
      </c>
      <c r="H180" s="104">
        <v>1271.8009371892815</v>
      </c>
      <c r="I180" s="104">
        <v>1215.7047837986997</v>
      </c>
      <c r="J180" s="104">
        <v>1224.7956810192952</v>
      </c>
      <c r="K180" s="104">
        <v>1194.3327139683147</v>
      </c>
      <c r="L180" s="104">
        <v>1258.3994295396824</v>
      </c>
      <c r="M180" s="104">
        <v>1374.4705119839316</v>
      </c>
      <c r="N180" s="104">
        <v>1278.6792639016951</v>
      </c>
      <c r="O180" s="104">
        <v>1239.3736399519298</v>
      </c>
      <c r="P180" s="104">
        <v>1302.010722313066</v>
      </c>
      <c r="Q180" s="104">
        <v>1224.3037587900897</v>
      </c>
      <c r="R180" s="104">
        <v>1230.1321723286701</v>
      </c>
      <c r="S180" s="104">
        <v>1246.296764060887</v>
      </c>
      <c r="T180" s="104">
        <v>1231.6851120490326</v>
      </c>
      <c r="U180" s="104">
        <v>1241.8913739362019</v>
      </c>
      <c r="V180" s="104">
        <v>1191.9471455940775</v>
      </c>
      <c r="W180" s="104">
        <v>1078.9933240388407</v>
      </c>
      <c r="DA180" s="132" t="s">
        <v>2387</v>
      </c>
    </row>
    <row r="181" spans="1:105" ht="12" customHeight="1" x14ac:dyDescent="0.25">
      <c r="A181" s="108" t="s">
        <v>53</v>
      </c>
      <c r="B181" s="98">
        <v>339.8937132363057</v>
      </c>
      <c r="C181" s="98">
        <v>284.6984981909626</v>
      </c>
      <c r="D181" s="98">
        <v>348.01075289902053</v>
      </c>
      <c r="E181" s="98">
        <v>273.51749434159871</v>
      </c>
      <c r="F181" s="98">
        <v>360.34814399742186</v>
      </c>
      <c r="G181" s="98">
        <v>294.25536705891165</v>
      </c>
      <c r="H181" s="98">
        <v>296.86624019548503</v>
      </c>
      <c r="I181" s="98">
        <v>284.91340707750754</v>
      </c>
      <c r="J181" s="98">
        <v>354.80388817313946</v>
      </c>
      <c r="K181" s="98">
        <v>294.36425064977624</v>
      </c>
      <c r="L181" s="98">
        <v>287.55982684885498</v>
      </c>
      <c r="M181" s="98">
        <v>366.01881808323805</v>
      </c>
      <c r="N181" s="98">
        <v>267.09625921907343</v>
      </c>
      <c r="O181" s="98">
        <v>253.79675814427273</v>
      </c>
      <c r="P181" s="98">
        <v>388.94019138418548</v>
      </c>
      <c r="Q181" s="98">
        <v>267.29097191513921</v>
      </c>
      <c r="R181" s="98">
        <v>255.86428886290219</v>
      </c>
      <c r="S181" s="98">
        <v>272.98560345200241</v>
      </c>
      <c r="T181" s="98">
        <v>242.33421654573277</v>
      </c>
      <c r="U181" s="98">
        <v>272.53120969879615</v>
      </c>
      <c r="V181" s="98">
        <v>239.29189624351912</v>
      </c>
      <c r="W181" s="98">
        <v>262.96213106502108</v>
      </c>
      <c r="DA181" s="63" t="s">
        <v>2388</v>
      </c>
    </row>
    <row r="182" spans="1:105" ht="12" customHeight="1" x14ac:dyDescent="0.25">
      <c r="A182" s="108" t="s">
        <v>52</v>
      </c>
      <c r="B182" s="98">
        <v>975.11352932001114</v>
      </c>
      <c r="C182" s="98">
        <v>982.72627586808244</v>
      </c>
      <c r="D182" s="98">
        <v>998.97591240671511</v>
      </c>
      <c r="E182" s="98">
        <v>979.36226783164625</v>
      </c>
      <c r="F182" s="98">
        <v>986.6177139234992</v>
      </c>
      <c r="G182" s="98">
        <v>983.02867120609619</v>
      </c>
      <c r="H182" s="98">
        <v>974.93469699379636</v>
      </c>
      <c r="I182" s="98">
        <v>930.79137672119202</v>
      </c>
      <c r="J182" s="98">
        <v>869.9917928461557</v>
      </c>
      <c r="K182" s="98">
        <v>899.96846331853874</v>
      </c>
      <c r="L182" s="98">
        <v>970.83960269082718</v>
      </c>
      <c r="M182" s="98">
        <v>1008.4516939006934</v>
      </c>
      <c r="N182" s="98">
        <v>1011.5830046826218</v>
      </c>
      <c r="O182" s="98">
        <v>985.57688180765695</v>
      </c>
      <c r="P182" s="98">
        <v>913.07053092888066</v>
      </c>
      <c r="Q182" s="98">
        <v>957.01278687495039</v>
      </c>
      <c r="R182" s="98">
        <v>974.26788346576791</v>
      </c>
      <c r="S182" s="98">
        <v>973.31116060888485</v>
      </c>
      <c r="T182" s="98">
        <v>989.35089550329974</v>
      </c>
      <c r="U182" s="98">
        <v>969.3601642374058</v>
      </c>
      <c r="V182" s="98">
        <v>952.65524935055828</v>
      </c>
      <c r="W182" s="98">
        <v>816.03119297381966</v>
      </c>
      <c r="DA182" s="63" t="s">
        <v>2389</v>
      </c>
    </row>
    <row r="183" spans="1:105" ht="12" customHeight="1" x14ac:dyDescent="0.25">
      <c r="A183" s="121" t="s">
        <v>54</v>
      </c>
      <c r="B183" s="122">
        <v>891.8482849779449</v>
      </c>
      <c r="C183" s="122">
        <v>898.25033263327202</v>
      </c>
      <c r="D183" s="122">
        <v>905.17495719822148</v>
      </c>
      <c r="E183" s="122">
        <v>854.9184192686206</v>
      </c>
      <c r="F183" s="122">
        <v>973.45147686979647</v>
      </c>
      <c r="G183" s="122">
        <v>834.60215463848715</v>
      </c>
      <c r="H183" s="122">
        <v>855.87805785469175</v>
      </c>
      <c r="I183" s="122">
        <v>784.91637390580888</v>
      </c>
      <c r="J183" s="122">
        <v>740.62474491277067</v>
      </c>
      <c r="K183" s="122">
        <v>728.85540100321828</v>
      </c>
      <c r="L183" s="122">
        <v>693.41640612867195</v>
      </c>
      <c r="M183" s="122">
        <v>695.62882894213215</v>
      </c>
      <c r="N183" s="122">
        <v>607.11261069323655</v>
      </c>
      <c r="O183" s="122">
        <v>649.5112928199909</v>
      </c>
      <c r="P183" s="122">
        <v>596.17533875060565</v>
      </c>
      <c r="Q183" s="122">
        <v>605.19526615901805</v>
      </c>
      <c r="R183" s="122">
        <v>607.04989176410186</v>
      </c>
      <c r="S183" s="122">
        <v>683.71425471938483</v>
      </c>
      <c r="T183" s="122">
        <v>683.49574309716252</v>
      </c>
      <c r="U183" s="122">
        <v>665.75928278892013</v>
      </c>
      <c r="V183" s="122">
        <v>676.21837976778022</v>
      </c>
      <c r="W183" s="122">
        <v>644.50380930662664</v>
      </c>
      <c r="DA183" s="130" t="s">
        <v>2390</v>
      </c>
    </row>
    <row r="184" spans="1:105" ht="12" customHeight="1" x14ac:dyDescent="0.25">
      <c r="A184" s="97" t="s">
        <v>50</v>
      </c>
      <c r="B184" s="98">
        <v>1032.2188274081027</v>
      </c>
      <c r="C184" s="98">
        <v>1005.9885084488187</v>
      </c>
      <c r="D184" s="98">
        <v>1019.5072125234627</v>
      </c>
      <c r="E184" s="98">
        <v>995.32116849511692</v>
      </c>
      <c r="F184" s="98">
        <v>1066.7724977981161</v>
      </c>
      <c r="G184" s="98">
        <v>998.39076708674054</v>
      </c>
      <c r="H184" s="98">
        <v>959.03717848723181</v>
      </c>
      <c r="I184" s="98">
        <v>874.58274093539649</v>
      </c>
      <c r="J184" s="98">
        <v>858.38483245456268</v>
      </c>
      <c r="K184" s="98">
        <v>816.31060495291717</v>
      </c>
      <c r="L184" s="98">
        <v>796.55095082531648</v>
      </c>
      <c r="M184" s="98">
        <v>815.48731193603055</v>
      </c>
      <c r="N184" s="98">
        <v>707.10261434776623</v>
      </c>
      <c r="O184" s="98">
        <v>705.58786475675925</v>
      </c>
      <c r="P184" s="98">
        <v>726.95931385780091</v>
      </c>
      <c r="Q184" s="98">
        <v>694.56213388427841</v>
      </c>
      <c r="R184" s="98">
        <v>724.86685160121317</v>
      </c>
      <c r="S184" s="98">
        <v>787.46743714356671</v>
      </c>
      <c r="T184" s="98">
        <v>813.69562703341478</v>
      </c>
      <c r="U184" s="98">
        <v>809.47030968000649</v>
      </c>
      <c r="V184" s="98">
        <v>825.73123563260265</v>
      </c>
      <c r="W184" s="98">
        <v>797.98031970731654</v>
      </c>
      <c r="DA184" s="63" t="s">
        <v>2391</v>
      </c>
    </row>
    <row r="185" spans="1:105" ht="12" customHeight="1" x14ac:dyDescent="0.25">
      <c r="A185" s="109" t="s">
        <v>120</v>
      </c>
      <c r="B185" s="33">
        <v>798.71935098876008</v>
      </c>
      <c r="C185" s="33">
        <v>832.67796576394687</v>
      </c>
      <c r="D185" s="33">
        <v>837.61333596605107</v>
      </c>
      <c r="E185" s="33">
        <v>762.73115893812565</v>
      </c>
      <c r="F185" s="33">
        <v>910.2457544627357</v>
      </c>
      <c r="G185" s="33">
        <v>737.09061954688468</v>
      </c>
      <c r="H185" s="33">
        <v>799.64982702793498</v>
      </c>
      <c r="I185" s="33">
        <v>739.60676011029227</v>
      </c>
      <c r="J185" s="33">
        <v>664.44953566037213</v>
      </c>
      <c r="K185" s="33">
        <v>670.42349817765523</v>
      </c>
      <c r="L185" s="33">
        <v>625.67709922482038</v>
      </c>
      <c r="M185" s="33">
        <v>619.89332900908107</v>
      </c>
      <c r="N185" s="33">
        <v>543.62174770066656</v>
      </c>
      <c r="O185" s="33">
        <v>614.99402992943476</v>
      </c>
      <c r="P185" s="33">
        <v>516.25005195764925</v>
      </c>
      <c r="Q185" s="33">
        <v>554.09747010320973</v>
      </c>
      <c r="R185" s="33">
        <v>541.24542798290759</v>
      </c>
      <c r="S185" s="33">
        <v>630.72347474890648</v>
      </c>
      <c r="T185" s="33">
        <v>618.86571832433174</v>
      </c>
      <c r="U185" s="33">
        <v>599.66547409853854</v>
      </c>
      <c r="V185" s="33">
        <v>608.56324926223317</v>
      </c>
      <c r="W185" s="33">
        <v>577.22618996550511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6695.3658897887371</v>
      </c>
      <c r="C187" s="117">
        <f t="shared" si="83"/>
        <v>7277.819528474547</v>
      </c>
      <c r="D187" s="117">
        <f t="shared" si="83"/>
        <v>6842.870882048669</v>
      </c>
      <c r="E187" s="117">
        <f t="shared" si="83"/>
        <v>7540.9204789023006</v>
      </c>
      <c r="F187" s="117">
        <f t="shared" si="83"/>
        <v>7944.5945244674222</v>
      </c>
      <c r="G187" s="117">
        <f t="shared" si="83"/>
        <v>9141.1975227139519</v>
      </c>
      <c r="H187" s="117">
        <f t="shared" si="83"/>
        <v>8152.3989283262163</v>
      </c>
      <c r="I187" s="117">
        <f t="shared" si="83"/>
        <v>8056.2895198661672</v>
      </c>
      <c r="J187" s="117">
        <f t="shared" si="83"/>
        <v>8207.7516154898731</v>
      </c>
      <c r="K187" s="117">
        <f t="shared" si="83"/>
        <v>8325.1380315365495</v>
      </c>
      <c r="L187" s="117">
        <f t="shared" si="83"/>
        <v>9604.3296923215294</v>
      </c>
      <c r="M187" s="117">
        <f t="shared" si="83"/>
        <v>9240.7367917352149</v>
      </c>
      <c r="N187" s="117">
        <f t="shared" si="83"/>
        <v>9899.6896363369815</v>
      </c>
      <c r="O187" s="117">
        <f t="shared" si="83"/>
        <v>9935.6597322140315</v>
      </c>
      <c r="P187" s="117">
        <f t="shared" si="83"/>
        <v>7843.4870846061986</v>
      </c>
      <c r="Q187" s="117">
        <f t="shared" si="83"/>
        <v>9388.2054624065695</v>
      </c>
      <c r="R187" s="117">
        <f t="shared" ref="R187:V187" si="84">R188+R190+R192+R201</f>
        <v>9150.4504022335677</v>
      </c>
      <c r="S187" s="117">
        <f t="shared" si="84"/>
        <v>10112.344662864989</v>
      </c>
      <c r="T187" s="117">
        <f t="shared" si="84"/>
        <v>9612.9027133530944</v>
      </c>
      <c r="U187" s="117">
        <f t="shared" si="84"/>
        <v>7280.2313248852297</v>
      </c>
      <c r="V187" s="117">
        <f t="shared" si="84"/>
        <v>5540.0929525749061</v>
      </c>
      <c r="W187" s="117">
        <f t="shared" ref="W187" si="85">W188+W190+W192+W201</f>
        <v>12607.274838265252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4323.5297973380621</v>
      </c>
      <c r="C188" s="122">
        <f t="shared" si="86"/>
        <v>4898.8593111838691</v>
      </c>
      <c r="D188" s="122">
        <f t="shared" si="86"/>
        <v>4630.3711485453696</v>
      </c>
      <c r="E188" s="122">
        <f t="shared" si="86"/>
        <v>4911.1958164509997</v>
      </c>
      <c r="F188" s="122">
        <f t="shared" si="86"/>
        <v>5696.6425063344595</v>
      </c>
      <c r="G188" s="122">
        <f t="shared" si="86"/>
        <v>7028.0826039201684</v>
      </c>
      <c r="H188" s="122">
        <f t="shared" si="86"/>
        <v>5938.8844720095321</v>
      </c>
      <c r="I188" s="122">
        <f t="shared" si="86"/>
        <v>5993.5086057253357</v>
      </c>
      <c r="J188" s="122">
        <f t="shared" si="86"/>
        <v>6109.0577850952659</v>
      </c>
      <c r="K188" s="122">
        <f t="shared" si="86"/>
        <v>6155.2663406752818</v>
      </c>
      <c r="L188" s="122">
        <f t="shared" si="86"/>
        <v>7455.7702400697917</v>
      </c>
      <c r="M188" s="122">
        <f t="shared" si="86"/>
        <v>6876.5080574040521</v>
      </c>
      <c r="N188" s="122">
        <f t="shared" si="86"/>
        <v>7306.5634638165657</v>
      </c>
      <c r="O188" s="122">
        <f t="shared" si="86"/>
        <v>7648.5432056701711</v>
      </c>
      <c r="P188" s="122">
        <f t="shared" si="86"/>
        <v>5778.6745435000112</v>
      </c>
      <c r="Q188" s="122">
        <f t="shared" si="86"/>
        <v>6841.4217628930191</v>
      </c>
      <c r="R188" s="122">
        <f t="shared" si="86"/>
        <v>6871.7255006626301</v>
      </c>
      <c r="S188" s="122">
        <f t="shared" si="86"/>
        <v>7393.0544916425461</v>
      </c>
      <c r="T188" s="122">
        <f t="shared" si="86"/>
        <v>7110.3148707945829</v>
      </c>
      <c r="U188" s="122">
        <f t="shared" si="86"/>
        <v>4638.6371507367503</v>
      </c>
      <c r="V188" s="122">
        <f t="shared" si="86"/>
        <v>3096.4805611466245</v>
      </c>
      <c r="W188" s="122">
        <f t="shared" si="86"/>
        <v>10216.147902446801</v>
      </c>
      <c r="DA188" s="130" t="s">
        <v>2545</v>
      </c>
    </row>
    <row r="189" spans="1:105" ht="12" customHeight="1" x14ac:dyDescent="0.25">
      <c r="A189" s="97" t="s">
        <v>53</v>
      </c>
      <c r="B189" s="98">
        <v>4323.5297973380621</v>
      </c>
      <c r="C189" s="98">
        <v>4898.8593111838691</v>
      </c>
      <c r="D189" s="98">
        <v>4630.3711485453696</v>
      </c>
      <c r="E189" s="98">
        <v>4911.1958164509997</v>
      </c>
      <c r="F189" s="98">
        <v>5696.6425063344595</v>
      </c>
      <c r="G189" s="98">
        <v>7028.0826039201684</v>
      </c>
      <c r="H189" s="98">
        <v>5938.8844720095321</v>
      </c>
      <c r="I189" s="98">
        <v>5993.5086057253357</v>
      </c>
      <c r="J189" s="98">
        <v>6109.0577850952659</v>
      </c>
      <c r="K189" s="98">
        <v>6155.2663406752818</v>
      </c>
      <c r="L189" s="98">
        <v>7455.7702400697917</v>
      </c>
      <c r="M189" s="98">
        <v>6876.5080574040521</v>
      </c>
      <c r="N189" s="98">
        <v>7306.5634638165657</v>
      </c>
      <c r="O189" s="98">
        <v>7648.5432056701711</v>
      </c>
      <c r="P189" s="98">
        <v>5778.6745435000112</v>
      </c>
      <c r="Q189" s="98">
        <v>6841.4217628930191</v>
      </c>
      <c r="R189" s="98">
        <v>6871.7255006626301</v>
      </c>
      <c r="S189" s="98">
        <v>7393.0544916425461</v>
      </c>
      <c r="T189" s="98">
        <v>7110.3148707945829</v>
      </c>
      <c r="U189" s="98">
        <v>4638.6371507367503</v>
      </c>
      <c r="V189" s="98">
        <v>3096.4805611466245</v>
      </c>
      <c r="W189" s="98">
        <v>10216.147902446801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568.91254345008497</v>
      </c>
      <c r="C190" s="122">
        <f t="shared" si="87"/>
        <v>567.06994916107374</v>
      </c>
      <c r="D190" s="122">
        <f t="shared" si="87"/>
        <v>365.42493675321316</v>
      </c>
      <c r="E190" s="122">
        <f t="shared" si="87"/>
        <v>866.82531027402752</v>
      </c>
      <c r="F190" s="122">
        <f t="shared" si="87"/>
        <v>294.68662084450301</v>
      </c>
      <c r="G190" s="122">
        <f t="shared" si="87"/>
        <v>333.03865932053316</v>
      </c>
      <c r="H190" s="122">
        <f t="shared" si="87"/>
        <v>422.64297968047271</v>
      </c>
      <c r="I190" s="122">
        <f t="shared" si="87"/>
        <v>382.21942661287591</v>
      </c>
      <c r="J190" s="122">
        <f t="shared" si="87"/>
        <v>479.30178187629394</v>
      </c>
      <c r="K190" s="122">
        <f t="shared" si="87"/>
        <v>560.61549044111416</v>
      </c>
      <c r="L190" s="122">
        <f t="shared" si="87"/>
        <v>493.16526452384642</v>
      </c>
      <c r="M190" s="122">
        <f t="shared" si="87"/>
        <v>601.39830319616499</v>
      </c>
      <c r="N190" s="122">
        <f t="shared" si="87"/>
        <v>960.77536371535507</v>
      </c>
      <c r="O190" s="122">
        <f t="shared" si="87"/>
        <v>654.96005155693308</v>
      </c>
      <c r="P190" s="122">
        <f t="shared" si="87"/>
        <v>482.84441102033139</v>
      </c>
      <c r="Q190" s="122">
        <f t="shared" si="87"/>
        <v>972.91725832333816</v>
      </c>
      <c r="R190" s="122">
        <f t="shared" si="87"/>
        <v>685.70909046196005</v>
      </c>
      <c r="S190" s="122">
        <f t="shared" si="87"/>
        <v>1043.083795242821</v>
      </c>
      <c r="T190" s="122">
        <f t="shared" si="87"/>
        <v>823.19818663749209</v>
      </c>
      <c r="U190" s="122">
        <f t="shared" si="87"/>
        <v>973.08289757299099</v>
      </c>
      <c r="V190" s="122">
        <f t="shared" si="87"/>
        <v>795.32540370110303</v>
      </c>
      <c r="W190" s="122">
        <f t="shared" si="87"/>
        <v>865.84353338044525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568.91254345008497</v>
      </c>
      <c r="C191" s="98">
        <f>RES_hhdet_tesh!C147</f>
        <v>567.06994916107374</v>
      </c>
      <c r="D191" s="98">
        <f>RES_hhdet_tesh!D147</f>
        <v>365.42493675321316</v>
      </c>
      <c r="E191" s="98">
        <f>RES_hhdet_tesh!E147</f>
        <v>866.82531027402752</v>
      </c>
      <c r="F191" s="98">
        <f>RES_hhdet_tesh!F147</f>
        <v>294.68662084450301</v>
      </c>
      <c r="G191" s="98">
        <f>RES_hhdet_tesh!G147</f>
        <v>333.03865932053316</v>
      </c>
      <c r="H191" s="98">
        <f>RES_hhdet_tesh!H147</f>
        <v>422.64297968047271</v>
      </c>
      <c r="I191" s="98">
        <f>RES_hhdet_tesh!I147</f>
        <v>382.21942661287591</v>
      </c>
      <c r="J191" s="98">
        <f>RES_hhdet_tesh!J147</f>
        <v>479.30178187629394</v>
      </c>
      <c r="K191" s="98">
        <f>RES_hhdet_tesh!K147</f>
        <v>560.61549044111416</v>
      </c>
      <c r="L191" s="98">
        <f>RES_hhdet_tesh!L147</f>
        <v>493.16526452384642</v>
      </c>
      <c r="M191" s="98">
        <f>RES_hhdet_tesh!M147</f>
        <v>601.39830319616499</v>
      </c>
      <c r="N191" s="98">
        <f>RES_hhdet_tesh!N147</f>
        <v>960.77536371535507</v>
      </c>
      <c r="O191" s="98">
        <f>RES_hhdet_tesh!O147</f>
        <v>654.96005155693308</v>
      </c>
      <c r="P191" s="98">
        <f>RES_hhdet_tesh!P147</f>
        <v>482.84441102033139</v>
      </c>
      <c r="Q191" s="98">
        <f>RES_hhdet_tesh!Q147</f>
        <v>972.91725832333816</v>
      </c>
      <c r="R191" s="98">
        <f>RES_hhdet_tesh!R147</f>
        <v>685.70909046196005</v>
      </c>
      <c r="S191" s="98">
        <f>RES_hhdet_tesh!S147</f>
        <v>1043.083795242821</v>
      </c>
      <c r="T191" s="98">
        <f>RES_hhdet_tesh!T147</f>
        <v>823.19818663749209</v>
      </c>
      <c r="U191" s="98">
        <f>RES_hhdet_tesh!U147</f>
        <v>973.08289757299099</v>
      </c>
      <c r="V191" s="98">
        <f>RES_hhdet_tesh!V147</f>
        <v>795.32540370110303</v>
      </c>
      <c r="W191" s="98">
        <f>RES_hhdet_tesh!W147</f>
        <v>865.84353338044525</v>
      </c>
      <c r="DA191" s="63" t="s">
        <v>2548</v>
      </c>
    </row>
    <row r="192" spans="1:105" ht="12" customHeight="1" x14ac:dyDescent="0.25">
      <c r="A192" s="121" t="s">
        <v>55</v>
      </c>
      <c r="B192" s="122">
        <v>1182.7011402950641</v>
      </c>
      <c r="C192" s="122">
        <v>1179.5815458485024</v>
      </c>
      <c r="D192" s="122">
        <v>1206.1526639112851</v>
      </c>
      <c r="E192" s="122">
        <v>1160.9310096262411</v>
      </c>
      <c r="F192" s="122">
        <v>1263.0748884532995</v>
      </c>
      <c r="G192" s="122">
        <v>1187.5623381868518</v>
      </c>
      <c r="H192" s="122">
        <v>1175.4545882867872</v>
      </c>
      <c r="I192" s="122">
        <v>1112.869581970454</v>
      </c>
      <c r="J192" s="122">
        <v>1092.7348699572221</v>
      </c>
      <c r="K192" s="122">
        <v>1089.3940371146603</v>
      </c>
      <c r="L192" s="122">
        <v>1160.7620000083789</v>
      </c>
      <c r="M192" s="122">
        <v>1265.6899704881966</v>
      </c>
      <c r="N192" s="122">
        <v>1197.7020736652462</v>
      </c>
      <c r="O192" s="122">
        <v>1162.1882763581975</v>
      </c>
      <c r="P192" s="122">
        <v>1154.7079679629194</v>
      </c>
      <c r="Q192" s="122">
        <v>1134.0229512619221</v>
      </c>
      <c r="R192" s="122">
        <v>1150.9671669760305</v>
      </c>
      <c r="S192" s="122">
        <v>1169.9231357116394</v>
      </c>
      <c r="T192" s="122">
        <v>1170.2435543107115</v>
      </c>
      <c r="U192" s="122">
        <v>1162.7500922639679</v>
      </c>
      <c r="V192" s="122">
        <v>1127.6234498892898</v>
      </c>
      <c r="W192" s="122">
        <v>1021.9847975023497</v>
      </c>
      <c r="DA192" s="130" t="s">
        <v>2549</v>
      </c>
    </row>
    <row r="193" spans="1:105" ht="12" customHeight="1" x14ac:dyDescent="0.25">
      <c r="A193" s="97" t="s">
        <v>124</v>
      </c>
      <c r="B193" s="98">
        <v>1176.1385498144136</v>
      </c>
      <c r="C193" s="98">
        <v>1195.4930529791984</v>
      </c>
      <c r="D193" s="98">
        <v>1181.5224613604057</v>
      </c>
      <c r="E193" s="98">
        <v>1166.1037207446657</v>
      </c>
      <c r="F193" s="98">
        <v>1322.1710345322986</v>
      </c>
      <c r="G193" s="98">
        <v>1208.3917381010824</v>
      </c>
      <c r="H193" s="98">
        <v>1186.9803889908992</v>
      </c>
      <c r="I193" s="98">
        <v>1095.0691697057428</v>
      </c>
      <c r="J193" s="98">
        <v>1053.5131925426933</v>
      </c>
      <c r="K193" s="98">
        <v>1072.5349947102725</v>
      </c>
      <c r="L193" s="98">
        <v>1157.0499016266895</v>
      </c>
      <c r="M193" s="98">
        <v>1298.2349095296795</v>
      </c>
      <c r="N193" s="98">
        <v>1217.6126809367099</v>
      </c>
      <c r="O193" s="98">
        <v>1179.0165377236615</v>
      </c>
      <c r="P193" s="98">
        <v>1084.9708803681456</v>
      </c>
      <c r="Q193" s="98">
        <v>1112.8279733416355</v>
      </c>
      <c r="R193" s="98">
        <v>1147.597222016168</v>
      </c>
      <c r="S193" s="98">
        <v>1184.0064889343719</v>
      </c>
      <c r="T193" s="98">
        <v>1195.8793438868568</v>
      </c>
      <c r="U193" s="98">
        <v>1143.5731959494308</v>
      </c>
      <c r="V193" s="98">
        <v>1114.5683363464891</v>
      </c>
      <c r="W193" s="98">
        <v>1040.8106428680694</v>
      </c>
      <c r="DA193" s="63" t="s">
        <v>2550</v>
      </c>
    </row>
    <row r="194" spans="1:105" ht="12" customHeight="1" x14ac:dyDescent="0.25">
      <c r="A194" s="97" t="s">
        <v>123</v>
      </c>
      <c r="B194" s="98">
        <v>1176.1385498144136</v>
      </c>
      <c r="C194" s="98">
        <v>1195.6684180171317</v>
      </c>
      <c r="D194" s="98">
        <v>1182.0008318290743</v>
      </c>
      <c r="E194" s="98">
        <v>1167.2872758014958</v>
      </c>
      <c r="F194" s="98">
        <v>1320.6581857265319</v>
      </c>
      <c r="G194" s="98">
        <v>1206.716294524248</v>
      </c>
      <c r="H194" s="98">
        <v>1184.7657902110107</v>
      </c>
      <c r="I194" s="98">
        <v>1093.7968626345009</v>
      </c>
      <c r="J194" s="98">
        <v>1051.3945683513446</v>
      </c>
      <c r="K194" s="98">
        <v>1071.3065061563771</v>
      </c>
      <c r="L194" s="98">
        <v>1156.4361932078887</v>
      </c>
      <c r="M194" s="98">
        <v>1298.0211625267639</v>
      </c>
      <c r="N194" s="98">
        <v>1217.6304391322465</v>
      </c>
      <c r="O194" s="98">
        <v>1179.0913344405437</v>
      </c>
      <c r="P194" s="98">
        <v>1085.5222849841437</v>
      </c>
      <c r="Q194" s="98">
        <v>1113.2882689434234</v>
      </c>
      <c r="R194" s="98">
        <v>1148.0787959159077</v>
      </c>
      <c r="S194" s="98">
        <v>1184.3828231661621</v>
      </c>
      <c r="T194" s="98">
        <v>1195.9124740727095</v>
      </c>
      <c r="U194" s="98">
        <v>1144.0617023077771</v>
      </c>
      <c r="V194" s="98">
        <v>1113.5863120584636</v>
      </c>
      <c r="W194" s="98">
        <v>1039.9136361008741</v>
      </c>
      <c r="DA194" s="63" t="s">
        <v>2551</v>
      </c>
    </row>
    <row r="195" spans="1:105" ht="12" customHeight="1" x14ac:dyDescent="0.25">
      <c r="A195" s="100" t="s">
        <v>50</v>
      </c>
      <c r="B195" s="101">
        <v>211.89592814321821</v>
      </c>
      <c r="C195" s="101">
        <v>187.00658978511885</v>
      </c>
      <c r="D195" s="101">
        <v>217.38807330455785</v>
      </c>
      <c r="E195" s="101">
        <v>179.83132762153704</v>
      </c>
      <c r="F195" s="101">
        <v>254.76438393070092</v>
      </c>
      <c r="G195" s="101">
        <v>198.54922428515641</v>
      </c>
      <c r="H195" s="101">
        <v>197.99098094398821</v>
      </c>
      <c r="I195" s="101">
        <v>183.75314984450614</v>
      </c>
      <c r="J195" s="101">
        <v>222.62577074380545</v>
      </c>
      <c r="K195" s="101">
        <v>190.86623796032495</v>
      </c>
      <c r="L195" s="101">
        <v>190.94991212713387</v>
      </c>
      <c r="M195" s="101">
        <v>252.96613068399219</v>
      </c>
      <c r="N195" s="101">
        <v>183.86432081012896</v>
      </c>
      <c r="O195" s="101">
        <v>176.39873619798809</v>
      </c>
      <c r="P195" s="101">
        <v>241.20490987510109</v>
      </c>
      <c r="Q195" s="101">
        <v>179.11456727337247</v>
      </c>
      <c r="R195" s="101">
        <v>178.55012884750622</v>
      </c>
      <c r="S195" s="101">
        <v>197.00024404552636</v>
      </c>
      <c r="T195" s="101">
        <v>181.27595687285267</v>
      </c>
      <c r="U195" s="101">
        <v>195.7321488426208</v>
      </c>
      <c r="V195" s="101">
        <v>177.26801319285519</v>
      </c>
      <c r="W195" s="101">
        <v>203.97294925459397</v>
      </c>
      <c r="DA195" s="131" t="s">
        <v>2552</v>
      </c>
    </row>
    <row r="196" spans="1:105" ht="12" customHeight="1" x14ac:dyDescent="0.25">
      <c r="A196" s="103" t="s">
        <v>52</v>
      </c>
      <c r="B196" s="104">
        <v>964.24262167119537</v>
      </c>
      <c r="C196" s="104">
        <v>1008.6618282320128</v>
      </c>
      <c r="D196" s="104">
        <v>964.61275852451649</v>
      </c>
      <c r="E196" s="104">
        <v>987.4559481799588</v>
      </c>
      <c r="F196" s="104">
        <v>1065.893801795831</v>
      </c>
      <c r="G196" s="104">
        <v>1008.1670702390917</v>
      </c>
      <c r="H196" s="104">
        <v>986.77480926702253</v>
      </c>
      <c r="I196" s="104">
        <v>910.04371278999474</v>
      </c>
      <c r="J196" s="104">
        <v>828.76879760753945</v>
      </c>
      <c r="K196" s="104">
        <v>880.44026819605187</v>
      </c>
      <c r="L196" s="104">
        <v>965.48628108075468</v>
      </c>
      <c r="M196" s="104">
        <v>1045.0550318427715</v>
      </c>
      <c r="N196" s="104">
        <v>1033.7661183221176</v>
      </c>
      <c r="O196" s="104">
        <v>1002.6925982425558</v>
      </c>
      <c r="P196" s="104">
        <v>844.31737510904259</v>
      </c>
      <c r="Q196" s="104">
        <v>934.17370167005095</v>
      </c>
      <c r="R196" s="104">
        <v>969.52866706840132</v>
      </c>
      <c r="S196" s="104">
        <v>987.3825791206358</v>
      </c>
      <c r="T196" s="104">
        <v>1014.6365171998568</v>
      </c>
      <c r="U196" s="104">
        <v>948.3295534651561</v>
      </c>
      <c r="V196" s="104">
        <v>936.31829886560843</v>
      </c>
      <c r="W196" s="104">
        <v>835.94068684628007</v>
      </c>
      <c r="DA196" s="132" t="s">
        <v>2553</v>
      </c>
    </row>
    <row r="197" spans="1:105" ht="12" customHeight="1" x14ac:dyDescent="0.25">
      <c r="A197" s="106" t="s">
        <v>122</v>
      </c>
      <c r="B197" s="101">
        <v>1189.4299229984131</v>
      </c>
      <c r="C197" s="101">
        <v>1164.7901979854823</v>
      </c>
      <c r="D197" s="101">
        <v>1224.1591354741918</v>
      </c>
      <c r="E197" s="101">
        <v>1157.4620493631294</v>
      </c>
      <c r="F197" s="101">
        <v>1222.1246691487927</v>
      </c>
      <c r="G197" s="101">
        <v>1176.4989644056159</v>
      </c>
      <c r="H197" s="101">
        <v>1170.4696762598221</v>
      </c>
      <c r="I197" s="101">
        <v>1118.823916045031</v>
      </c>
      <c r="J197" s="101">
        <v>1105.3557202750112</v>
      </c>
      <c r="K197" s="101">
        <v>1095.5021677216187</v>
      </c>
      <c r="L197" s="101">
        <v>1162.0799607580848</v>
      </c>
      <c r="M197" s="101">
        <v>1252.1556000661892</v>
      </c>
      <c r="N197" s="101">
        <v>1190.0053147657738</v>
      </c>
      <c r="O197" s="101">
        <v>1156.2356140667546</v>
      </c>
      <c r="P197" s="101">
        <v>1176.525927289114</v>
      </c>
      <c r="Q197" s="101">
        <v>1140.0093590763811</v>
      </c>
      <c r="R197" s="101">
        <v>1151.5326477311257</v>
      </c>
      <c r="S197" s="101">
        <v>1164.7397584565801</v>
      </c>
      <c r="T197" s="101">
        <v>1161.195462562674</v>
      </c>
      <c r="U197" s="101">
        <v>1168.3572063812273</v>
      </c>
      <c r="V197" s="101">
        <v>1131.4092755762831</v>
      </c>
      <c r="W197" s="101">
        <v>1016.2321054590832</v>
      </c>
      <c r="DA197" s="131" t="s">
        <v>2554</v>
      </c>
    </row>
    <row r="198" spans="1:105" ht="12" customHeight="1" x14ac:dyDescent="0.25">
      <c r="A198" s="107" t="s">
        <v>121</v>
      </c>
      <c r="B198" s="104">
        <v>1189.4299229984126</v>
      </c>
      <c r="C198" s="104">
        <v>1164.8041590571688</v>
      </c>
      <c r="D198" s="104">
        <v>1224.2102819733873</v>
      </c>
      <c r="E198" s="104">
        <v>1157.5799187183509</v>
      </c>
      <c r="F198" s="104">
        <v>1222.3049678646664</v>
      </c>
      <c r="G198" s="104">
        <v>1176.4055827342609</v>
      </c>
      <c r="H198" s="104">
        <v>1170.3892098437555</v>
      </c>
      <c r="I198" s="104">
        <v>1118.8913358415</v>
      </c>
      <c r="J198" s="104">
        <v>1104.9746622158245</v>
      </c>
      <c r="K198" s="104">
        <v>1095.3823636480886</v>
      </c>
      <c r="L198" s="104">
        <v>1162.3970243777812</v>
      </c>
      <c r="M198" s="104">
        <v>1252.5419147783491</v>
      </c>
      <c r="N198" s="104">
        <v>1190.3437745034823</v>
      </c>
      <c r="O198" s="104">
        <v>1156.5075950278399</v>
      </c>
      <c r="P198" s="104">
        <v>1177.568262194136</v>
      </c>
      <c r="Q198" s="104">
        <v>1140.6616465343416</v>
      </c>
      <c r="R198" s="104">
        <v>1153.0057706158946</v>
      </c>
      <c r="S198" s="104">
        <v>1167.2862302181284</v>
      </c>
      <c r="T198" s="104">
        <v>1163.9889245986742</v>
      </c>
      <c r="U198" s="104">
        <v>1169.8591210348652</v>
      </c>
      <c r="V198" s="104">
        <v>1131.9850364720555</v>
      </c>
      <c r="W198" s="104">
        <v>1016.7703863083588</v>
      </c>
      <c r="DA198" s="132" t="s">
        <v>2555</v>
      </c>
    </row>
    <row r="199" spans="1:105" ht="12" customHeight="1" x14ac:dyDescent="0.25">
      <c r="A199" s="108" t="s">
        <v>53</v>
      </c>
      <c r="B199" s="98">
        <v>214.31639367840165</v>
      </c>
      <c r="C199" s="98">
        <v>182.07788318908646</v>
      </c>
      <c r="D199" s="98">
        <v>225.23436956667217</v>
      </c>
      <c r="E199" s="98">
        <v>178.21765088670443</v>
      </c>
      <c r="F199" s="98">
        <v>235.68725394116711</v>
      </c>
      <c r="G199" s="98">
        <v>193.37691152816461</v>
      </c>
      <c r="H199" s="98">
        <v>195.45451284995914</v>
      </c>
      <c r="I199" s="98">
        <v>188.09995912030794</v>
      </c>
      <c r="J199" s="98">
        <v>234.98286936966895</v>
      </c>
      <c r="K199" s="98">
        <v>195.41390032954999</v>
      </c>
      <c r="L199" s="98">
        <v>191.557421686954</v>
      </c>
      <c r="M199" s="98">
        <v>244.09022087765561</v>
      </c>
      <c r="N199" s="98">
        <v>178.7607698208605</v>
      </c>
      <c r="O199" s="98">
        <v>170.93071322018275</v>
      </c>
      <c r="P199" s="98">
        <v>264.49773126525554</v>
      </c>
      <c r="Q199" s="98">
        <v>183.64885965939118</v>
      </c>
      <c r="R199" s="98">
        <v>178.73788715012665</v>
      </c>
      <c r="S199" s="98">
        <v>193.97506960924349</v>
      </c>
      <c r="T199" s="98">
        <v>174.63802909537446</v>
      </c>
      <c r="U199" s="98">
        <v>200.49895679745941</v>
      </c>
      <c r="V199" s="98">
        <v>179.32978712149722</v>
      </c>
      <c r="W199" s="98">
        <v>200.73919333453912</v>
      </c>
      <c r="DA199" s="63" t="s">
        <v>2556</v>
      </c>
    </row>
    <row r="200" spans="1:105" ht="12" customHeight="1" x14ac:dyDescent="0.25">
      <c r="A200" s="108" t="s">
        <v>52</v>
      </c>
      <c r="B200" s="98">
        <v>975.11352932001114</v>
      </c>
      <c r="C200" s="98">
        <v>982.72627586808244</v>
      </c>
      <c r="D200" s="98">
        <v>998.97591240671511</v>
      </c>
      <c r="E200" s="98">
        <v>979.36226783164625</v>
      </c>
      <c r="F200" s="98">
        <v>986.6177139234992</v>
      </c>
      <c r="G200" s="98">
        <v>983.02867120609619</v>
      </c>
      <c r="H200" s="98">
        <v>974.93469699379636</v>
      </c>
      <c r="I200" s="98">
        <v>930.79137672119202</v>
      </c>
      <c r="J200" s="98">
        <v>869.9917928461557</v>
      </c>
      <c r="K200" s="98">
        <v>899.96846331853874</v>
      </c>
      <c r="L200" s="98">
        <v>970.83960269082718</v>
      </c>
      <c r="M200" s="98">
        <v>1008.4516939006934</v>
      </c>
      <c r="N200" s="98">
        <v>1011.5830046826218</v>
      </c>
      <c r="O200" s="98">
        <v>985.57688180765695</v>
      </c>
      <c r="P200" s="98">
        <v>913.07053092888066</v>
      </c>
      <c r="Q200" s="98">
        <v>957.01278687495039</v>
      </c>
      <c r="R200" s="98">
        <v>974.26788346576791</v>
      </c>
      <c r="S200" s="98">
        <v>973.31116060888485</v>
      </c>
      <c r="T200" s="98">
        <v>989.35089550329974</v>
      </c>
      <c r="U200" s="98">
        <v>969.3601642374058</v>
      </c>
      <c r="V200" s="98">
        <v>952.65524935055828</v>
      </c>
      <c r="W200" s="98">
        <v>816.03119297381966</v>
      </c>
      <c r="DA200" s="63" t="s">
        <v>2557</v>
      </c>
    </row>
    <row r="201" spans="1:105" ht="12" customHeight="1" x14ac:dyDescent="0.25">
      <c r="A201" s="121" t="s">
        <v>54</v>
      </c>
      <c r="B201" s="122">
        <v>620.22240870552685</v>
      </c>
      <c r="C201" s="122">
        <v>632.30872228110138</v>
      </c>
      <c r="D201" s="122">
        <v>640.92213283880119</v>
      </c>
      <c r="E201" s="122">
        <v>601.96834255103238</v>
      </c>
      <c r="F201" s="122">
        <v>690.19050883516036</v>
      </c>
      <c r="G201" s="122">
        <v>592.5139212863985</v>
      </c>
      <c r="H201" s="122">
        <v>615.41688834942534</v>
      </c>
      <c r="I201" s="122">
        <v>567.69190555750106</v>
      </c>
      <c r="J201" s="122">
        <v>526.65717856109177</v>
      </c>
      <c r="K201" s="122">
        <v>519.86216330549382</v>
      </c>
      <c r="L201" s="122">
        <v>494.63218771951307</v>
      </c>
      <c r="M201" s="122">
        <v>497.14046064680105</v>
      </c>
      <c r="N201" s="122">
        <v>434.64873513981291</v>
      </c>
      <c r="O201" s="122">
        <v>469.96819862872928</v>
      </c>
      <c r="P201" s="122">
        <v>427.26016212293638</v>
      </c>
      <c r="Q201" s="122">
        <v>439.84348992828933</v>
      </c>
      <c r="R201" s="122">
        <v>442.04864413294746</v>
      </c>
      <c r="S201" s="122">
        <v>506.28324026798276</v>
      </c>
      <c r="T201" s="122">
        <v>509.14610161030737</v>
      </c>
      <c r="U201" s="122">
        <v>505.76118431152128</v>
      </c>
      <c r="V201" s="122">
        <v>520.6635378378885</v>
      </c>
      <c r="W201" s="122">
        <v>503.29860493565621</v>
      </c>
      <c r="DA201" s="130" t="s">
        <v>2558</v>
      </c>
    </row>
    <row r="202" spans="1:105" ht="12" customHeight="1" x14ac:dyDescent="0.25">
      <c r="A202" s="97" t="s">
        <v>50</v>
      </c>
      <c r="B202" s="98">
        <v>637.52383983748689</v>
      </c>
      <c r="C202" s="98">
        <v>622.77756623039716</v>
      </c>
      <c r="D202" s="98">
        <v>633.04125338797962</v>
      </c>
      <c r="E202" s="98">
        <v>619.58650443156841</v>
      </c>
      <c r="F202" s="98">
        <v>665.08757673550713</v>
      </c>
      <c r="G202" s="98">
        <v>622.98550292700702</v>
      </c>
      <c r="H202" s="98">
        <v>598.81282251254277</v>
      </c>
      <c r="I202" s="98">
        <v>546.25987320842592</v>
      </c>
      <c r="J202" s="98">
        <v>536.32148860633765</v>
      </c>
      <c r="K202" s="98">
        <v>510.1748791341746</v>
      </c>
      <c r="L202" s="98">
        <v>497.95189377602691</v>
      </c>
      <c r="M202" s="98">
        <v>509.8828743579607</v>
      </c>
      <c r="N202" s="98">
        <v>442.16625102660214</v>
      </c>
      <c r="O202" s="98">
        <v>441.24945168455133</v>
      </c>
      <c r="P202" s="98">
        <v>454.63772875600756</v>
      </c>
      <c r="Q202" s="98">
        <v>434.3973891082901</v>
      </c>
      <c r="R202" s="98">
        <v>453.43827711022465</v>
      </c>
      <c r="S202" s="98">
        <v>492.76201375199349</v>
      </c>
      <c r="T202" s="98">
        <v>509.45227254030425</v>
      </c>
      <c r="U202" s="98">
        <v>507.59430024767858</v>
      </c>
      <c r="V202" s="98">
        <v>518.59599156619038</v>
      </c>
      <c r="W202" s="98">
        <v>502.08421418909984</v>
      </c>
      <c r="DA202" s="63" t="s">
        <v>2559</v>
      </c>
    </row>
    <row r="203" spans="1:105" ht="12" customHeight="1" x14ac:dyDescent="0.25">
      <c r="A203" s="109" t="s">
        <v>120</v>
      </c>
      <c r="B203" s="33">
        <v>608.74376218958525</v>
      </c>
      <c r="C203" s="33">
        <v>638.10964156077785</v>
      </c>
      <c r="D203" s="33">
        <v>645.57913003454553</v>
      </c>
      <c r="E203" s="33">
        <v>590.40040613402039</v>
      </c>
      <c r="F203" s="33">
        <v>707.19256198578637</v>
      </c>
      <c r="G203" s="33">
        <v>574.37266800858845</v>
      </c>
      <c r="H203" s="33">
        <v>624.46715206643114</v>
      </c>
      <c r="I203" s="33">
        <v>578.52179797713245</v>
      </c>
      <c r="J203" s="33">
        <v>520.4056475428647</v>
      </c>
      <c r="K203" s="33">
        <v>526.33457914558164</v>
      </c>
      <c r="L203" s="33">
        <v>492.45178746609463</v>
      </c>
      <c r="M203" s="33">
        <v>489.08885638264917</v>
      </c>
      <c r="N203" s="33">
        <v>429.87532226084483</v>
      </c>
      <c r="O203" s="33">
        <v>487.64567968583299</v>
      </c>
      <c r="P203" s="33">
        <v>410.52906136653257</v>
      </c>
      <c r="Q203" s="33">
        <v>442.9574375923745</v>
      </c>
      <c r="R203" s="33">
        <v>435.68717722894195</v>
      </c>
      <c r="S203" s="33">
        <v>513.18905580538444</v>
      </c>
      <c r="T203" s="33">
        <v>508.99412117689855</v>
      </c>
      <c r="U203" s="33">
        <v>504.91812016666967</v>
      </c>
      <c r="V203" s="33">
        <v>521.59911031444187</v>
      </c>
      <c r="W203" s="33">
        <v>503.83094254331291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333.81050784376743</v>
      </c>
      <c r="C205" s="117">
        <f t="shared" si="88"/>
        <v>317.1187983899207</v>
      </c>
      <c r="D205" s="117">
        <f t="shared" si="88"/>
        <v>284.24581605704998</v>
      </c>
      <c r="E205" s="117">
        <f t="shared" si="88"/>
        <v>273.74255930054113</v>
      </c>
      <c r="F205" s="117">
        <f t="shared" si="88"/>
        <v>309.08742591701446</v>
      </c>
      <c r="G205" s="117">
        <f t="shared" si="88"/>
        <v>247.58143432247937</v>
      </c>
      <c r="H205" s="117">
        <f t="shared" si="88"/>
        <v>215.65280907541046</v>
      </c>
      <c r="I205" s="117">
        <f t="shared" si="88"/>
        <v>172.74803129598905</v>
      </c>
      <c r="J205" s="117">
        <f t="shared" si="88"/>
        <v>174.78342828636636</v>
      </c>
      <c r="K205" s="117">
        <f t="shared" si="88"/>
        <v>182.59844879301238</v>
      </c>
      <c r="L205" s="117">
        <f t="shared" si="88"/>
        <v>191.78210121725488</v>
      </c>
      <c r="M205" s="117">
        <f t="shared" si="88"/>
        <v>213.6859481084561</v>
      </c>
      <c r="N205" s="117">
        <f t="shared" si="88"/>
        <v>187.42248410240242</v>
      </c>
      <c r="O205" s="117">
        <f t="shared" si="88"/>
        <v>173.6479335106103</v>
      </c>
      <c r="P205" s="117">
        <f t="shared" si="88"/>
        <v>158.28483158372333</v>
      </c>
      <c r="Q205" s="117">
        <f t="shared" si="88"/>
        <v>147.4759794670137</v>
      </c>
      <c r="R205" s="117">
        <f t="shared" ref="R205:V205" si="89">R206+R208+R210+R219</f>
        <v>150.10661699444168</v>
      </c>
      <c r="S205" s="117">
        <f t="shared" si="89"/>
        <v>152.73587204315086</v>
      </c>
      <c r="T205" s="117">
        <f t="shared" si="89"/>
        <v>152.56482957877648</v>
      </c>
      <c r="U205" s="117">
        <f t="shared" si="89"/>
        <v>141.63920512871096</v>
      </c>
      <c r="V205" s="117">
        <f t="shared" si="89"/>
        <v>135.7696320383956</v>
      </c>
      <c r="W205" s="117">
        <f t="shared" ref="W205" si="90">W206+W208+W210+W219</f>
        <v>122.96504015231261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240.29096892570774</v>
      </c>
      <c r="C210" s="122">
        <v>230.65769817305565</v>
      </c>
      <c r="D210" s="122">
        <v>198.22488354066741</v>
      </c>
      <c r="E210" s="122">
        <v>184.1287470889699</v>
      </c>
      <c r="F210" s="122">
        <v>211.23501718976337</v>
      </c>
      <c r="G210" s="122">
        <v>162.94667674027133</v>
      </c>
      <c r="H210" s="122">
        <v>138.79856264670369</v>
      </c>
      <c r="I210" s="122">
        <v>106.0571231890908</v>
      </c>
      <c r="J210" s="122">
        <v>98.193671243079976</v>
      </c>
      <c r="K210" s="122">
        <v>108.32725297644168</v>
      </c>
      <c r="L210" s="122">
        <v>120.05049423997066</v>
      </c>
      <c r="M210" s="122">
        <v>141.95722917742071</v>
      </c>
      <c r="N210" s="122">
        <v>125.04058357488675</v>
      </c>
      <c r="O210" s="122">
        <v>112.57895307037786</v>
      </c>
      <c r="P210" s="122">
        <v>95.646159444274772</v>
      </c>
      <c r="Q210" s="122">
        <v>90.080452533118446</v>
      </c>
      <c r="R210" s="122">
        <v>91.097093977448168</v>
      </c>
      <c r="S210" s="122">
        <v>92.261139707218547</v>
      </c>
      <c r="T210" s="122">
        <v>91.249010036259278</v>
      </c>
      <c r="U210" s="122">
        <v>83.712600975660791</v>
      </c>
      <c r="V210" s="122">
        <v>77.334301498128468</v>
      </c>
      <c r="W210" s="122">
        <v>67.720950792782475</v>
      </c>
      <c r="DA210" s="130" t="s">
        <v>2717</v>
      </c>
    </row>
    <row r="211" spans="1:105" ht="12" customHeight="1" x14ac:dyDescent="0.25">
      <c r="A211" s="97" t="s">
        <v>124</v>
      </c>
      <c r="B211" s="98">
        <v>474.70496718420577</v>
      </c>
      <c r="C211" s="98">
        <v>478.8432758655897</v>
      </c>
      <c r="D211" s="98">
        <v>469.39308566802083</v>
      </c>
      <c r="E211" s="98">
        <v>459.03975159453074</v>
      </c>
      <c r="F211" s="98">
        <v>516.19340902082581</v>
      </c>
      <c r="G211" s="98">
        <v>469.71078336193216</v>
      </c>
      <c r="H211" s="98">
        <v>459.55981645171448</v>
      </c>
      <c r="I211" s="98">
        <v>423.03966602013344</v>
      </c>
      <c r="J211" s="98">
        <v>405.05291790232513</v>
      </c>
      <c r="K211" s="98">
        <v>408.99502908451035</v>
      </c>
      <c r="L211" s="98">
        <v>437.92448005042621</v>
      </c>
      <c r="M211" s="98">
        <v>486.7098361988696</v>
      </c>
      <c r="N211" s="98">
        <v>453.17090953466413</v>
      </c>
      <c r="O211" s="98">
        <v>435.78227010551126</v>
      </c>
      <c r="P211" s="98">
        <v>398.09098818880051</v>
      </c>
      <c r="Q211" s="98">
        <v>400.64131294993092</v>
      </c>
      <c r="R211" s="98">
        <v>397.03598570140321</v>
      </c>
      <c r="S211" s="98">
        <v>391.26311645196643</v>
      </c>
      <c r="T211" s="98">
        <v>380.08916849485348</v>
      </c>
      <c r="U211" s="98">
        <v>347.29354944894459</v>
      </c>
      <c r="V211" s="98">
        <v>331.14586280670267</v>
      </c>
      <c r="W211" s="98">
        <v>303.76135134851995</v>
      </c>
      <c r="DA211" s="63" t="s">
        <v>2718</v>
      </c>
    </row>
    <row r="212" spans="1:105" ht="12" customHeight="1" x14ac:dyDescent="0.25">
      <c r="A212" s="97" t="s">
        <v>123</v>
      </c>
      <c r="B212" s="98">
        <v>85.523979833468857</v>
      </c>
      <c r="C212" s="98">
        <v>75.478315952812551</v>
      </c>
      <c r="D212" s="98">
        <v>87.74068175944177</v>
      </c>
      <c r="E212" s="98">
        <v>71.165836034713067</v>
      </c>
      <c r="F212" s="98">
        <v>98.592045232396899</v>
      </c>
      <c r="G212" s="98">
        <v>76.686965419957289</v>
      </c>
      <c r="H212" s="98">
        <v>76.317111274492589</v>
      </c>
      <c r="I212" s="98">
        <v>70.624328973907069</v>
      </c>
      <c r="J212" s="98">
        <v>84.999453301509234</v>
      </c>
      <c r="K212" s="98">
        <v>72.416484411013954</v>
      </c>
      <c r="L212" s="98">
        <v>71.902088325513731</v>
      </c>
      <c r="M212" s="98">
        <v>94.803585509939012</v>
      </c>
      <c r="N212" s="98">
        <v>68.397988776028896</v>
      </c>
      <c r="O212" s="98">
        <v>64.986563781735882</v>
      </c>
      <c r="P212" s="98">
        <v>88.198029466899001</v>
      </c>
      <c r="Q212" s="98">
        <v>63.78161539668929</v>
      </c>
      <c r="R212" s="98">
        <v>60.779776434855421</v>
      </c>
      <c r="S212" s="98">
        <v>64.148423918675462</v>
      </c>
      <c r="T212" s="98">
        <v>56.947902716697214</v>
      </c>
      <c r="U212" s="98">
        <v>59.502814928661664</v>
      </c>
      <c r="V212" s="98">
        <v>52.441072817702555</v>
      </c>
      <c r="W212" s="98">
        <v>59.078594509251268</v>
      </c>
      <c r="DA212" s="63" t="s">
        <v>2719</v>
      </c>
    </row>
    <row r="213" spans="1:105" ht="12" customHeight="1" x14ac:dyDescent="0.25">
      <c r="A213" s="100" t="s">
        <v>50</v>
      </c>
      <c r="B213" s="101">
        <v>85.523979833468857</v>
      </c>
      <c r="C213" s="101">
        <v>75.478315952812551</v>
      </c>
      <c r="D213" s="101">
        <v>87.74068175944177</v>
      </c>
      <c r="E213" s="101">
        <v>71.165836034713067</v>
      </c>
      <c r="F213" s="101">
        <v>98.592045232396899</v>
      </c>
      <c r="G213" s="101">
        <v>76.686965419957289</v>
      </c>
      <c r="H213" s="101">
        <v>76.317111274492589</v>
      </c>
      <c r="I213" s="101">
        <v>70.624328973907069</v>
      </c>
      <c r="J213" s="101">
        <v>84.999453301509234</v>
      </c>
      <c r="K213" s="101">
        <v>72.416484411013954</v>
      </c>
      <c r="L213" s="101">
        <v>71.902088325513731</v>
      </c>
      <c r="M213" s="101">
        <v>94.803585509939012</v>
      </c>
      <c r="N213" s="101">
        <v>68.397988776028896</v>
      </c>
      <c r="O213" s="101">
        <v>64.986563781735882</v>
      </c>
      <c r="P213" s="101">
        <v>88.198029466899001</v>
      </c>
      <c r="Q213" s="101">
        <v>63.78161539668929</v>
      </c>
      <c r="R213" s="101">
        <v>60.779776434855421</v>
      </c>
      <c r="S213" s="101">
        <v>64.148423918675462</v>
      </c>
      <c r="T213" s="101">
        <v>56.947902716697214</v>
      </c>
      <c r="U213" s="101">
        <v>59.502814928661664</v>
      </c>
      <c r="V213" s="101">
        <v>52.441072817702555</v>
      </c>
      <c r="W213" s="101">
        <v>59.078594509251268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93.519538918059681</v>
      </c>
      <c r="C219" s="122">
        <v>86.461100216865063</v>
      </c>
      <c r="D219" s="122">
        <v>86.020932516382558</v>
      </c>
      <c r="E219" s="122">
        <v>89.613812211571215</v>
      </c>
      <c r="F219" s="122">
        <v>97.852408727251103</v>
      </c>
      <c r="G219" s="122">
        <v>84.634757582208024</v>
      </c>
      <c r="H219" s="122">
        <v>76.854246428706773</v>
      </c>
      <c r="I219" s="122">
        <v>66.690908106898249</v>
      </c>
      <c r="J219" s="122">
        <v>76.589757043286369</v>
      </c>
      <c r="K219" s="122">
        <v>74.271195816570696</v>
      </c>
      <c r="L219" s="122">
        <v>71.731606977284216</v>
      </c>
      <c r="M219" s="122">
        <v>71.728718931035374</v>
      </c>
      <c r="N219" s="122">
        <v>62.381900527515668</v>
      </c>
      <c r="O219" s="122">
        <v>61.068980440232423</v>
      </c>
      <c r="P219" s="122">
        <v>62.638672139448566</v>
      </c>
      <c r="Q219" s="122">
        <v>57.395526933895241</v>
      </c>
      <c r="R219" s="122">
        <v>59.009523016993505</v>
      </c>
      <c r="S219" s="122">
        <v>60.474732335932316</v>
      </c>
      <c r="T219" s="122">
        <v>61.315819542517204</v>
      </c>
      <c r="U219" s="122">
        <v>57.926604153050164</v>
      </c>
      <c r="V219" s="122">
        <v>58.435330540267124</v>
      </c>
      <c r="W219" s="122">
        <v>55.244089359530136</v>
      </c>
      <c r="DA219" s="130" t="s">
        <v>2726</v>
      </c>
    </row>
    <row r="220" spans="1:105" ht="12" customHeight="1" x14ac:dyDescent="0.25">
      <c r="A220" s="97" t="s">
        <v>50</v>
      </c>
      <c r="B220" s="98">
        <v>234.4788288340246</v>
      </c>
      <c r="C220" s="98">
        <v>228.52034957923365</v>
      </c>
      <c r="D220" s="98">
        <v>231.5912583968298</v>
      </c>
      <c r="E220" s="98">
        <v>226.09715663535079</v>
      </c>
      <c r="F220" s="98">
        <v>242.32804059982007</v>
      </c>
      <c r="G220" s="98">
        <v>226.79444665142398</v>
      </c>
      <c r="H220" s="98">
        <v>217.85488546515955</v>
      </c>
      <c r="I220" s="98">
        <v>198.6702154308847</v>
      </c>
      <c r="J220" s="98">
        <v>194.99069854037847</v>
      </c>
      <c r="K220" s="98">
        <v>185.43311702110469</v>
      </c>
      <c r="L220" s="98">
        <v>180.94451398947893</v>
      </c>
      <c r="M220" s="98">
        <v>185.24609777938869</v>
      </c>
      <c r="N220" s="98">
        <v>160.62542987523861</v>
      </c>
      <c r="O220" s="98">
        <v>160.28133935814546</v>
      </c>
      <c r="P220" s="98">
        <v>165.13607773593804</v>
      </c>
      <c r="Q220" s="98">
        <v>157.77673433315275</v>
      </c>
      <c r="R220" s="98">
        <v>164.66075400973162</v>
      </c>
      <c r="S220" s="98">
        <v>178.88110302153262</v>
      </c>
      <c r="T220" s="98">
        <v>184.83909863691048</v>
      </c>
      <c r="U220" s="98">
        <v>183.87927554691032</v>
      </c>
      <c r="V220" s="98">
        <v>187.57310748630204</v>
      </c>
      <c r="W220" s="98">
        <v>181.26920942471403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70.809170418218528</v>
      </c>
      <c r="C223" s="118">
        <f t="shared" si="93"/>
        <v>74.32240476037876</v>
      </c>
      <c r="D223" s="118">
        <f t="shared" si="93"/>
        <v>69.130336219570893</v>
      </c>
      <c r="E223" s="118">
        <f t="shared" si="93"/>
        <v>69.993152250287281</v>
      </c>
      <c r="F223" s="118">
        <f t="shared" si="93"/>
        <v>73.115045821931005</v>
      </c>
      <c r="G223" s="118">
        <f t="shared" si="93"/>
        <v>76.525176523059997</v>
      </c>
      <c r="H223" s="118">
        <f t="shared" si="93"/>
        <v>67.95521179882661</v>
      </c>
      <c r="I223" s="118">
        <f t="shared" si="93"/>
        <v>64.298755750901279</v>
      </c>
      <c r="J223" s="118">
        <f t="shared" si="93"/>
        <v>62.24165154755817</v>
      </c>
      <c r="K223" s="118">
        <f t="shared" si="93"/>
        <v>60.110005559350782</v>
      </c>
      <c r="L223" s="118">
        <f t="shared" si="93"/>
        <v>64.506503337231507</v>
      </c>
      <c r="M223" s="118">
        <f t="shared" si="93"/>
        <v>61.957398656098256</v>
      </c>
      <c r="N223" s="118">
        <f t="shared" si="93"/>
        <v>61.595382680593282</v>
      </c>
      <c r="O223" s="118">
        <f t="shared" si="93"/>
        <v>60.468170974595715</v>
      </c>
      <c r="P223" s="118">
        <f t="shared" si="93"/>
        <v>50.058218358156822</v>
      </c>
      <c r="Q223" s="118">
        <f t="shared" si="93"/>
        <v>54.586748340554415</v>
      </c>
      <c r="R223" s="118">
        <f t="shared" ref="R223:V223" si="94">R224+R226+R228+R237</f>
        <v>52.520775085660965</v>
      </c>
      <c r="S223" s="118">
        <f t="shared" si="94"/>
        <v>55.077785415777385</v>
      </c>
      <c r="T223" s="118">
        <f t="shared" si="94"/>
        <v>51.965524429668378</v>
      </c>
      <c r="U223" s="118">
        <f t="shared" si="94"/>
        <v>40.804984496842167</v>
      </c>
      <c r="V223" s="118">
        <f t="shared" si="94"/>
        <v>33.536812496503984</v>
      </c>
      <c r="W223" s="118">
        <f t="shared" ref="W223" si="95">W224+W226+W228+W237</f>
        <v>51.897309275452066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36.102486613854175</v>
      </c>
      <c r="C224" s="123">
        <f t="shared" si="96"/>
        <v>39.961342035909986</v>
      </c>
      <c r="D224" s="123">
        <f t="shared" si="96"/>
        <v>35.981134767433858</v>
      </c>
      <c r="E224" s="123">
        <f t="shared" si="96"/>
        <v>35.979574426767094</v>
      </c>
      <c r="F224" s="123">
        <f t="shared" si="96"/>
        <v>39.172400922729999</v>
      </c>
      <c r="G224" s="123">
        <f t="shared" si="96"/>
        <v>45.733813893954007</v>
      </c>
      <c r="H224" s="123">
        <f t="shared" si="96"/>
        <v>37.074630796628192</v>
      </c>
      <c r="I224" s="123">
        <f t="shared" si="96"/>
        <v>35.786039120405448</v>
      </c>
      <c r="J224" s="123">
        <f t="shared" si="96"/>
        <v>34.526116765037244</v>
      </c>
      <c r="K224" s="123">
        <f t="shared" si="96"/>
        <v>32.55859621761271</v>
      </c>
      <c r="L224" s="123">
        <f t="shared" si="96"/>
        <v>36.964631005245693</v>
      </c>
      <c r="M224" s="123">
        <f t="shared" si="96"/>
        <v>32.344828835690137</v>
      </c>
      <c r="N224" s="123">
        <f t="shared" si="96"/>
        <v>33.08047077117876</v>
      </c>
      <c r="O224" s="123">
        <f t="shared" si="96"/>
        <v>33.495594926131446</v>
      </c>
      <c r="P224" s="123">
        <f t="shared" si="96"/>
        <v>24.696661014561975</v>
      </c>
      <c r="Q224" s="123">
        <f t="shared" si="96"/>
        <v>28.23992521223639</v>
      </c>
      <c r="R224" s="123">
        <f t="shared" si="96"/>
        <v>27.33337534727989</v>
      </c>
      <c r="S224" s="123">
        <f t="shared" si="96"/>
        <v>28.274468463203295</v>
      </c>
      <c r="T224" s="123">
        <f t="shared" si="96"/>
        <v>26.332553762401517</v>
      </c>
      <c r="U224" s="123">
        <f t="shared" si="96"/>
        <v>15.699265686262045</v>
      </c>
      <c r="V224" s="123">
        <f t="shared" si="96"/>
        <v>9.7907612532107322</v>
      </c>
      <c r="W224" s="123">
        <f t="shared" si="96"/>
        <v>30.302957926743041</v>
      </c>
      <c r="DA224" s="130" t="s">
        <v>2881</v>
      </c>
    </row>
    <row r="225" spans="1:105" ht="12" customHeight="1" x14ac:dyDescent="0.25">
      <c r="A225" s="97" t="s">
        <v>53</v>
      </c>
      <c r="B225" s="99">
        <v>36.102486613854175</v>
      </c>
      <c r="C225" s="99">
        <v>39.961342035909986</v>
      </c>
      <c r="D225" s="99">
        <v>35.981134767433858</v>
      </c>
      <c r="E225" s="99">
        <v>35.979574426767094</v>
      </c>
      <c r="F225" s="99">
        <v>39.172400922729999</v>
      </c>
      <c r="G225" s="99">
        <v>45.733813893954007</v>
      </c>
      <c r="H225" s="99">
        <v>37.074630796628192</v>
      </c>
      <c r="I225" s="99">
        <v>35.786039120405448</v>
      </c>
      <c r="J225" s="99">
        <v>34.526116765037244</v>
      </c>
      <c r="K225" s="99">
        <v>32.55859621761271</v>
      </c>
      <c r="L225" s="99">
        <v>36.964631005245693</v>
      </c>
      <c r="M225" s="99">
        <v>32.344828835690137</v>
      </c>
      <c r="N225" s="99">
        <v>33.08047077117876</v>
      </c>
      <c r="O225" s="99">
        <v>33.495594926131446</v>
      </c>
      <c r="P225" s="99">
        <v>24.696661014561975</v>
      </c>
      <c r="Q225" s="99">
        <v>28.23992521223639</v>
      </c>
      <c r="R225" s="99">
        <v>27.33337534727989</v>
      </c>
      <c r="S225" s="99">
        <v>28.274468463203295</v>
      </c>
      <c r="T225" s="99">
        <v>26.332553762401517</v>
      </c>
      <c r="U225" s="99">
        <v>15.699265686262045</v>
      </c>
      <c r="V225" s="99">
        <v>9.7907612532107322</v>
      </c>
      <c r="W225" s="99">
        <v>30.302957926743041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3.4430486234943891</v>
      </c>
      <c r="C226" s="123">
        <f t="shared" si="97"/>
        <v>3.3384100204463683</v>
      </c>
      <c r="D226" s="123">
        <f t="shared" si="97"/>
        <v>2.0099563044091018</v>
      </c>
      <c r="E226" s="123">
        <f t="shared" si="97"/>
        <v>4.4521357160794022</v>
      </c>
      <c r="F226" s="123">
        <f t="shared" si="97"/>
        <v>1.4145484608107717</v>
      </c>
      <c r="G226" s="123">
        <f t="shared" si="97"/>
        <v>1.4801024649119596</v>
      </c>
      <c r="H226" s="123">
        <f t="shared" si="97"/>
        <v>1.7935553748272368</v>
      </c>
      <c r="I226" s="123">
        <f t="shared" si="97"/>
        <v>1.5739035648722135</v>
      </c>
      <c r="J226" s="123">
        <f t="shared" si="97"/>
        <v>1.9231427250354882</v>
      </c>
      <c r="K226" s="123">
        <f t="shared" si="97"/>
        <v>2.1668780306876831</v>
      </c>
      <c r="L226" s="123">
        <f t="shared" si="97"/>
        <v>1.8408807346408458</v>
      </c>
      <c r="M226" s="123">
        <f t="shared" si="97"/>
        <v>2.1752493091824392</v>
      </c>
      <c r="N226" s="123">
        <f t="shared" si="97"/>
        <v>3.3888844533655664</v>
      </c>
      <c r="O226" s="123">
        <f t="shared" si="97"/>
        <v>2.2265644857459339</v>
      </c>
      <c r="P226" s="123">
        <f t="shared" si="97"/>
        <v>1.6058252800620063</v>
      </c>
      <c r="Q226" s="123">
        <f t="shared" si="97"/>
        <v>3.156906737325623</v>
      </c>
      <c r="R226" s="123">
        <f t="shared" si="97"/>
        <v>2.1451737953820276</v>
      </c>
      <c r="S226" s="123">
        <f t="shared" si="97"/>
        <v>3.1289470420340444</v>
      </c>
      <c r="T226" s="123">
        <f t="shared" si="97"/>
        <v>2.3696304169425977</v>
      </c>
      <c r="U226" s="123">
        <f t="shared" si="97"/>
        <v>2.6719833228931207</v>
      </c>
      <c r="V226" s="123">
        <f t="shared" si="97"/>
        <v>2.1135342411281055</v>
      </c>
      <c r="W226" s="123">
        <f t="shared" si="97"/>
        <v>2.2442724533315621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3.4430486234943891</v>
      </c>
      <c r="C227" s="99">
        <f>RES_hhdet_fecs!C147</f>
        <v>3.3384100204463683</v>
      </c>
      <c r="D227" s="99">
        <f>RES_hhdet_fecs!D147</f>
        <v>2.0099563044091018</v>
      </c>
      <c r="E227" s="99">
        <f>RES_hhdet_fecs!E147</f>
        <v>4.4521357160794022</v>
      </c>
      <c r="F227" s="99">
        <f>RES_hhdet_fecs!F147</f>
        <v>1.4145484608107717</v>
      </c>
      <c r="G227" s="99">
        <f>RES_hhdet_fecs!G147</f>
        <v>1.4801024649119596</v>
      </c>
      <c r="H227" s="99">
        <f>RES_hhdet_fecs!H147</f>
        <v>1.7935553748272368</v>
      </c>
      <c r="I227" s="99">
        <f>RES_hhdet_fecs!I147</f>
        <v>1.5739035648722135</v>
      </c>
      <c r="J227" s="99">
        <f>RES_hhdet_fecs!J147</f>
        <v>1.9231427250354882</v>
      </c>
      <c r="K227" s="99">
        <f>RES_hhdet_fecs!K147</f>
        <v>2.1668780306876831</v>
      </c>
      <c r="L227" s="99">
        <f>RES_hhdet_fecs!L147</f>
        <v>1.8408807346408458</v>
      </c>
      <c r="M227" s="99">
        <f>RES_hhdet_fecs!M147</f>
        <v>2.1752493091824392</v>
      </c>
      <c r="N227" s="99">
        <f>RES_hhdet_fecs!N147</f>
        <v>3.3888844533655664</v>
      </c>
      <c r="O227" s="99">
        <f>RES_hhdet_fecs!O147</f>
        <v>2.2265644857459339</v>
      </c>
      <c r="P227" s="99">
        <f>RES_hhdet_fecs!P147</f>
        <v>1.6058252800620063</v>
      </c>
      <c r="Q227" s="99">
        <f>RES_hhdet_fecs!Q147</f>
        <v>3.156906737325623</v>
      </c>
      <c r="R227" s="99">
        <f>RES_hhdet_fecs!R147</f>
        <v>2.1451737953820276</v>
      </c>
      <c r="S227" s="99">
        <f>RES_hhdet_fecs!S147</f>
        <v>3.1289470420340444</v>
      </c>
      <c r="T227" s="99">
        <f>RES_hhdet_fecs!T147</f>
        <v>2.3696304169425977</v>
      </c>
      <c r="U227" s="99">
        <f>RES_hhdet_fecs!U147</f>
        <v>2.6719833228931207</v>
      </c>
      <c r="V227" s="99">
        <f>RES_hhdet_fecs!V147</f>
        <v>2.1135342411281055</v>
      </c>
      <c r="W227" s="99">
        <f>RES_hhdet_fecs!W147</f>
        <v>2.2442724533315621</v>
      </c>
      <c r="DA227" s="63" t="s">
        <v>2884</v>
      </c>
    </row>
    <row r="228" spans="1:105" ht="12" customHeight="1" x14ac:dyDescent="0.25">
      <c r="A228" s="121" t="s">
        <v>55</v>
      </c>
      <c r="B228" s="123">
        <v>21.569194361666842</v>
      </c>
      <c r="C228" s="123">
        <v>21.262412935566054</v>
      </c>
      <c r="D228" s="123">
        <v>21.308170990037009</v>
      </c>
      <c r="E228" s="123">
        <v>20.282963403007287</v>
      </c>
      <c r="F228" s="123">
        <v>21.973424938465822</v>
      </c>
      <c r="G228" s="123">
        <v>20.274083114436259</v>
      </c>
      <c r="H228" s="123">
        <v>19.830908367406813</v>
      </c>
      <c r="I228" s="123">
        <v>18.462243671456729</v>
      </c>
      <c r="J228" s="123">
        <v>17.807078223073205</v>
      </c>
      <c r="K228" s="123">
        <v>17.541577961686102</v>
      </c>
      <c r="L228" s="123">
        <v>18.253154848276768</v>
      </c>
      <c r="M228" s="123">
        <v>19.985430576057478</v>
      </c>
      <c r="N228" s="123">
        <v>18.63978161530925</v>
      </c>
      <c r="O228" s="123">
        <v>17.826918123056423</v>
      </c>
      <c r="P228" s="123">
        <v>17.431629477682559</v>
      </c>
      <c r="Q228" s="123">
        <v>16.790110960753683</v>
      </c>
      <c r="R228" s="123">
        <v>16.643355271319354</v>
      </c>
      <c r="S228" s="123">
        <v>16.491337197218169</v>
      </c>
      <c r="T228" s="123">
        <v>16.109789947152741</v>
      </c>
      <c r="U228" s="123">
        <v>15.492716364847473</v>
      </c>
      <c r="V228" s="123">
        <v>14.611657944284795</v>
      </c>
      <c r="W228" s="123">
        <v>12.687639574704439</v>
      </c>
      <c r="DA228" s="130" t="s">
        <v>2885</v>
      </c>
    </row>
    <row r="229" spans="1:105" ht="12" customHeight="1" x14ac:dyDescent="0.25">
      <c r="A229" s="97" t="s">
        <v>124</v>
      </c>
      <c r="B229" s="99">
        <v>22.71557310417964</v>
      </c>
      <c r="C229" s="99">
        <v>22.904701332298004</v>
      </c>
      <c r="D229" s="99">
        <v>22.44260521525311</v>
      </c>
      <c r="E229" s="99">
        <v>21.931611145715941</v>
      </c>
      <c r="F229" s="99">
        <v>24.638315243103964</v>
      </c>
      <c r="G229" s="99">
        <v>22.389889991315233</v>
      </c>
      <c r="H229" s="99">
        <v>21.878983591141626</v>
      </c>
      <c r="I229" s="99">
        <v>20.111569470974352</v>
      </c>
      <c r="J229" s="99">
        <v>19.225324378988827</v>
      </c>
      <c r="K229" s="99">
        <v>19.374228836613586</v>
      </c>
      <c r="L229" s="99">
        <v>20.706342764892192</v>
      </c>
      <c r="M229" s="99">
        <v>22.952348147085548</v>
      </c>
      <c r="N229" s="99">
        <v>21.313477488600608</v>
      </c>
      <c r="O229" s="99">
        <v>20.436201968852757</v>
      </c>
      <c r="P229" s="99">
        <v>18.589828591489322</v>
      </c>
      <c r="Q229" s="99">
        <v>18.650699237420831</v>
      </c>
      <c r="R229" s="99">
        <v>18.423704438505478</v>
      </c>
      <c r="S229" s="99">
        <v>18.095486327754738</v>
      </c>
      <c r="T229" s="99">
        <v>17.512149451475157</v>
      </c>
      <c r="U229" s="99">
        <v>15.939359547149714</v>
      </c>
      <c r="V229" s="99">
        <v>15.135290375938645</v>
      </c>
      <c r="W229" s="99">
        <v>13.82319499076687</v>
      </c>
      <c r="DA229" s="63" t="s">
        <v>2886</v>
      </c>
    </row>
    <row r="230" spans="1:105" ht="12" customHeight="1" x14ac:dyDescent="0.25">
      <c r="A230" s="97" t="s">
        <v>123</v>
      </c>
      <c r="B230" s="99">
        <v>14.573863178740435</v>
      </c>
      <c r="C230" s="99">
        <v>14.570337225835916</v>
      </c>
      <c r="D230" s="99">
        <v>14.671680378050571</v>
      </c>
      <c r="E230" s="99">
        <v>14.117016952841967</v>
      </c>
      <c r="F230" s="99">
        <v>16.262855123824242</v>
      </c>
      <c r="G230" s="99">
        <v>14.572027736048037</v>
      </c>
      <c r="H230" s="99">
        <v>14.305082622492854</v>
      </c>
      <c r="I230" s="99">
        <v>13.185385202573656</v>
      </c>
      <c r="J230" s="99">
        <v>12.970062382975255</v>
      </c>
      <c r="K230" s="99">
        <v>12.904496757391406</v>
      </c>
      <c r="L230" s="99">
        <v>13.769820670334866</v>
      </c>
      <c r="M230" s="99">
        <v>15.665865284655206</v>
      </c>
      <c r="N230" s="99">
        <v>14.26139545708215</v>
      </c>
      <c r="O230" s="99">
        <v>13.7290257266322</v>
      </c>
      <c r="P230" s="99">
        <v>13.074962979202661</v>
      </c>
      <c r="Q230" s="99">
        <v>12.847848165670577</v>
      </c>
      <c r="R230" s="99">
        <v>13.04010486100351</v>
      </c>
      <c r="S230" s="99">
        <v>13.340135020291479</v>
      </c>
      <c r="T230" s="99">
        <v>13.243116120233807</v>
      </c>
      <c r="U230" s="99">
        <v>12.617954204874851</v>
      </c>
      <c r="V230" s="99">
        <v>12.118216613811233</v>
      </c>
      <c r="W230" s="99">
        <v>11.329858189281845</v>
      </c>
      <c r="DA230" s="63" t="s">
        <v>2887</v>
      </c>
    </row>
    <row r="231" spans="1:105" ht="12" customHeight="1" x14ac:dyDescent="0.25">
      <c r="A231" s="100" t="s">
        <v>50</v>
      </c>
      <c r="B231" s="102">
        <v>4.0924918641386085</v>
      </c>
      <c r="C231" s="102">
        <v>3.6103843806491467</v>
      </c>
      <c r="D231" s="102">
        <v>4.1950542991955819</v>
      </c>
      <c r="E231" s="102">
        <v>3.4001008351706816</v>
      </c>
      <c r="F231" s="102">
        <v>4.705875449874557</v>
      </c>
      <c r="G231" s="102">
        <v>3.6554679610103986</v>
      </c>
      <c r="H231" s="102">
        <v>3.6333481856401404</v>
      </c>
      <c r="I231" s="102">
        <v>3.3575246308748752</v>
      </c>
      <c r="J231" s="102">
        <v>4.0343915314104377</v>
      </c>
      <c r="K231" s="102">
        <v>3.4303926472224697</v>
      </c>
      <c r="L231" s="102">
        <v>3.3997398049275636</v>
      </c>
      <c r="M231" s="102">
        <v>4.4707641768863189</v>
      </c>
      <c r="N231" s="102">
        <v>3.2168856459484165</v>
      </c>
      <c r="O231" s="102">
        <v>3.0475736022572297</v>
      </c>
      <c r="P231" s="102">
        <v>4.1186218692274927</v>
      </c>
      <c r="Q231" s="102">
        <v>2.9691688979393041</v>
      </c>
      <c r="R231" s="102">
        <v>2.8203706394421642</v>
      </c>
      <c r="S231" s="102">
        <v>2.9667936464180173</v>
      </c>
      <c r="T231" s="102">
        <v>2.6238058486961937</v>
      </c>
      <c r="U231" s="102">
        <v>2.7309368766576378</v>
      </c>
      <c r="V231" s="102">
        <v>2.3968617877161216</v>
      </c>
      <c r="W231" s="102">
        <v>2.6884754365766628</v>
      </c>
      <c r="DA231" s="131" t="s">
        <v>2888</v>
      </c>
    </row>
    <row r="232" spans="1:105" ht="12" customHeight="1" x14ac:dyDescent="0.25">
      <c r="A232" s="103" t="s">
        <v>52</v>
      </c>
      <c r="B232" s="105">
        <v>10.481371314601828</v>
      </c>
      <c r="C232" s="105">
        <v>10.95995284518677</v>
      </c>
      <c r="D232" s="105">
        <v>10.476626078854988</v>
      </c>
      <c r="E232" s="105">
        <v>10.716916117671287</v>
      </c>
      <c r="F232" s="105">
        <v>11.556979673949689</v>
      </c>
      <c r="G232" s="105">
        <v>10.916559775037641</v>
      </c>
      <c r="H232" s="105">
        <v>10.671734436852713</v>
      </c>
      <c r="I232" s="105">
        <v>9.8278605716987819</v>
      </c>
      <c r="J232" s="105">
        <v>8.9356708515648187</v>
      </c>
      <c r="K232" s="105">
        <v>9.4741041101689358</v>
      </c>
      <c r="L232" s="105">
        <v>10.370080865407303</v>
      </c>
      <c r="M232" s="105">
        <v>11.195101107768885</v>
      </c>
      <c r="N232" s="105">
        <v>11.044509811133736</v>
      </c>
      <c r="O232" s="105">
        <v>10.681452124374973</v>
      </c>
      <c r="P232" s="105">
        <v>8.9563411099751704</v>
      </c>
      <c r="Q232" s="105">
        <v>9.8786792677312718</v>
      </c>
      <c r="R232" s="105">
        <v>10.219734221561344</v>
      </c>
      <c r="S232" s="105">
        <v>10.37334137387346</v>
      </c>
      <c r="T232" s="105">
        <v>10.619310271537612</v>
      </c>
      <c r="U232" s="105">
        <v>9.88701732821721</v>
      </c>
      <c r="V232" s="105">
        <v>9.7213548260951104</v>
      </c>
      <c r="W232" s="105">
        <v>8.6413827527051801</v>
      </c>
      <c r="DA232" s="132" t="s">
        <v>2889</v>
      </c>
    </row>
    <row r="233" spans="1:105" ht="12" customHeight="1" x14ac:dyDescent="0.25">
      <c r="A233" s="106" t="s">
        <v>122</v>
      </c>
      <c r="B233" s="102">
        <v>20.504934266900925</v>
      </c>
      <c r="C233" s="102">
        <v>19.863678240627046</v>
      </c>
      <c r="D233" s="102">
        <v>20.62566303706426</v>
      </c>
      <c r="E233" s="102">
        <v>19.343159913014258</v>
      </c>
      <c r="F233" s="102">
        <v>20.299040605173587</v>
      </c>
      <c r="G233" s="102">
        <v>19.433612987066073</v>
      </c>
      <c r="H233" s="102">
        <v>19.25356611487674</v>
      </c>
      <c r="I233" s="102">
        <v>18.339025887743187</v>
      </c>
      <c r="J233" s="102">
        <v>18.056931961368463</v>
      </c>
      <c r="K233" s="102">
        <v>17.814406718252094</v>
      </c>
      <c r="L233" s="102">
        <v>18.811371423181125</v>
      </c>
      <c r="M233" s="102">
        <v>20.127092961697333</v>
      </c>
      <c r="N233" s="102">
        <v>18.982334472163242</v>
      </c>
      <c r="O233" s="102">
        <v>18.272220951925632</v>
      </c>
      <c r="P233" s="102">
        <v>18.385442646917632</v>
      </c>
      <c r="Q233" s="102">
        <v>17.536729486845399</v>
      </c>
      <c r="R233" s="102">
        <v>17.464367555464733</v>
      </c>
      <c r="S233" s="102">
        <v>17.376685239533337</v>
      </c>
      <c r="T233" s="102">
        <v>17.015684559920139</v>
      </c>
      <c r="U233" s="102">
        <v>16.598659263353898</v>
      </c>
      <c r="V233" s="102">
        <v>15.720937516169126</v>
      </c>
      <c r="W233" s="102">
        <v>13.884803108795296</v>
      </c>
      <c r="DA233" s="131" t="s">
        <v>2890</v>
      </c>
    </row>
    <row r="234" spans="1:105" ht="12" customHeight="1" x14ac:dyDescent="0.25">
      <c r="A234" s="107" t="s">
        <v>121</v>
      </c>
      <c r="B234" s="105">
        <v>14.294202393516917</v>
      </c>
      <c r="C234" s="105">
        <v>13.771628279873235</v>
      </c>
      <c r="D234" s="105">
        <v>14.629575962894872</v>
      </c>
      <c r="E234" s="105">
        <v>13.597576014896427</v>
      </c>
      <c r="F234" s="105">
        <v>14.604510332332412</v>
      </c>
      <c r="G234" s="105">
        <v>13.830592135998492</v>
      </c>
      <c r="H234" s="105">
        <v>13.754224095268448</v>
      </c>
      <c r="I234" s="105">
        <v>13.128794742058668</v>
      </c>
      <c r="J234" s="105">
        <v>13.205578078711966</v>
      </c>
      <c r="K234" s="105">
        <v>12.851788909542257</v>
      </c>
      <c r="L234" s="105">
        <v>13.516198107653308</v>
      </c>
      <c r="M234" s="105">
        <v>14.723948387841457</v>
      </c>
      <c r="N234" s="105">
        <v>13.661103246812983</v>
      </c>
      <c r="O234" s="105">
        <v>13.202760469721227</v>
      </c>
      <c r="P234" s="105">
        <v>13.811455859681843</v>
      </c>
      <c r="Q234" s="105">
        <v>12.946740138095743</v>
      </c>
      <c r="R234" s="105">
        <v>12.966737638201229</v>
      </c>
      <c r="S234" s="105">
        <v>13.093467577958824</v>
      </c>
      <c r="T234" s="105">
        <v>12.890967494230152</v>
      </c>
      <c r="U234" s="105">
        <v>12.947610341790169</v>
      </c>
      <c r="V234" s="105">
        <v>12.375429541759313</v>
      </c>
      <c r="W234" s="105">
        <v>11.15389458528395</v>
      </c>
      <c r="DA234" s="132" t="s">
        <v>2891</v>
      </c>
    </row>
    <row r="235" spans="1:105" ht="12" customHeight="1" x14ac:dyDescent="0.25">
      <c r="A235" s="108" t="s">
        <v>53</v>
      </c>
      <c r="B235" s="99">
        <v>3.6946637037823629</v>
      </c>
      <c r="C235" s="99">
        <v>3.0934868634195127</v>
      </c>
      <c r="D235" s="99">
        <v>3.7797328485689645</v>
      </c>
      <c r="E235" s="99">
        <v>2.9685010748857592</v>
      </c>
      <c r="F235" s="99">
        <v>3.9070835844126668</v>
      </c>
      <c r="G235" s="99">
        <v>3.1862341058833121</v>
      </c>
      <c r="H235" s="99">
        <v>3.2105376514286967</v>
      </c>
      <c r="I235" s="99">
        <v>3.0768733418100767</v>
      </c>
      <c r="J235" s="99">
        <v>3.8254465789769303</v>
      </c>
      <c r="K235" s="99">
        <v>3.1675488476713336</v>
      </c>
      <c r="L235" s="99">
        <v>3.0886183641336773</v>
      </c>
      <c r="M235" s="99">
        <v>3.9209587542605147</v>
      </c>
      <c r="N235" s="99">
        <v>2.8535925130242892</v>
      </c>
      <c r="O235" s="99">
        <v>2.7036381102155498</v>
      </c>
      <c r="P235" s="99">
        <v>4.1257957352422165</v>
      </c>
      <c r="Q235" s="99">
        <v>2.8265426204884134</v>
      </c>
      <c r="R235" s="99">
        <v>2.6970476663411307</v>
      </c>
      <c r="S235" s="99">
        <v>2.8679591018128461</v>
      </c>
      <c r="T235" s="99">
        <v>2.536299641581127</v>
      </c>
      <c r="U235" s="99">
        <v>2.8413337778268439</v>
      </c>
      <c r="V235" s="99">
        <v>2.4844558022744305</v>
      </c>
      <c r="W235" s="99">
        <v>2.7183225553629891</v>
      </c>
      <c r="DA235" s="63" t="s">
        <v>2892</v>
      </c>
    </row>
    <row r="236" spans="1:105" ht="12" customHeight="1" x14ac:dyDescent="0.25">
      <c r="A236" s="108" t="s">
        <v>52</v>
      </c>
      <c r="B236" s="99">
        <v>10.599538689734555</v>
      </c>
      <c r="C236" s="99">
        <v>10.678141416453723</v>
      </c>
      <c r="D236" s="99">
        <v>10.84984311432591</v>
      </c>
      <c r="E236" s="99">
        <v>10.629074940010668</v>
      </c>
      <c r="F236" s="99">
        <v>10.697426747919744</v>
      </c>
      <c r="G236" s="99">
        <v>10.644358030115182</v>
      </c>
      <c r="H236" s="99">
        <v>10.543686443839752</v>
      </c>
      <c r="I236" s="99">
        <v>10.05192140024859</v>
      </c>
      <c r="J236" s="99">
        <v>9.380131499735036</v>
      </c>
      <c r="K236" s="99">
        <v>9.684240061870927</v>
      </c>
      <c r="L236" s="99">
        <v>10.427579743519628</v>
      </c>
      <c r="M236" s="99">
        <v>10.802989633580941</v>
      </c>
      <c r="N236" s="99">
        <v>10.807510733788694</v>
      </c>
      <c r="O236" s="99">
        <v>10.499122359505675</v>
      </c>
      <c r="P236" s="99">
        <v>9.685660124439627</v>
      </c>
      <c r="Q236" s="99">
        <v>10.120197517607329</v>
      </c>
      <c r="R236" s="99">
        <v>10.269689971860098</v>
      </c>
      <c r="S236" s="99">
        <v>10.225508476145981</v>
      </c>
      <c r="T236" s="99">
        <v>10.354667852649024</v>
      </c>
      <c r="U236" s="99">
        <v>10.106276563963325</v>
      </c>
      <c r="V236" s="99">
        <v>9.8909737394848829</v>
      </c>
      <c r="W236" s="99">
        <v>8.4355720299209622</v>
      </c>
      <c r="DA236" s="63" t="s">
        <v>2893</v>
      </c>
    </row>
    <row r="237" spans="1:105" ht="12" customHeight="1" x14ac:dyDescent="0.25">
      <c r="A237" s="121" t="s">
        <v>54</v>
      </c>
      <c r="B237" s="123">
        <v>9.6944408192031215</v>
      </c>
      <c r="C237" s="123">
        <v>9.760239768456362</v>
      </c>
      <c r="D237" s="123">
        <v>9.831074157690928</v>
      </c>
      <c r="E237" s="123">
        <v>9.2784787044335015</v>
      </c>
      <c r="F237" s="123">
        <v>10.554671499924417</v>
      </c>
      <c r="G237" s="123">
        <v>9.0371770497577746</v>
      </c>
      <c r="H237" s="123">
        <v>9.2561172599643662</v>
      </c>
      <c r="I237" s="123">
        <v>8.4765693941668943</v>
      </c>
      <c r="J237" s="123">
        <v>7.9853138344122296</v>
      </c>
      <c r="K237" s="123">
        <v>7.8429533493642891</v>
      </c>
      <c r="L237" s="123">
        <v>7.4478367490682063</v>
      </c>
      <c r="M237" s="123">
        <v>7.4518899351682037</v>
      </c>
      <c r="N237" s="123">
        <v>6.4862458407397074</v>
      </c>
      <c r="O237" s="123">
        <v>6.9190934396619141</v>
      </c>
      <c r="P237" s="123">
        <v>6.3241025858502864</v>
      </c>
      <c r="Q237" s="123">
        <v>6.3998054302387226</v>
      </c>
      <c r="R237" s="123">
        <v>6.3988706716796964</v>
      </c>
      <c r="S237" s="123">
        <v>7.1830327133218752</v>
      </c>
      <c r="T237" s="123">
        <v>7.15355030317152</v>
      </c>
      <c r="U237" s="123">
        <v>6.9410191228395242</v>
      </c>
      <c r="V237" s="123">
        <v>7.0208590578803491</v>
      </c>
      <c r="W237" s="123">
        <v>6.662439320673025</v>
      </c>
      <c r="DA237" s="130" t="s">
        <v>2894</v>
      </c>
    </row>
    <row r="238" spans="1:105" ht="12" customHeight="1" x14ac:dyDescent="0.25">
      <c r="A238" s="97" t="s">
        <v>50</v>
      </c>
      <c r="B238" s="99">
        <v>11.220276479000637</v>
      </c>
      <c r="C238" s="99">
        <v>10.930904993921031</v>
      </c>
      <c r="D238" s="99">
        <v>11.072832860558309</v>
      </c>
      <c r="E238" s="99">
        <v>10.802277805471046</v>
      </c>
      <c r="F238" s="99">
        <v>11.566506956893713</v>
      </c>
      <c r="G238" s="99">
        <v>10.810700735507396</v>
      </c>
      <c r="H238" s="99">
        <v>10.371758569198294</v>
      </c>
      <c r="I238" s="99">
        <v>9.44490590454825</v>
      </c>
      <c r="J238" s="99">
        <v>9.2549868539112197</v>
      </c>
      <c r="K238" s="99">
        <v>8.7840276472188776</v>
      </c>
      <c r="L238" s="99">
        <v>8.5555827517602019</v>
      </c>
      <c r="M238" s="99">
        <v>8.7358680940737798</v>
      </c>
      <c r="N238" s="99">
        <v>7.5545151105530586</v>
      </c>
      <c r="O238" s="99">
        <v>7.5164641787014821</v>
      </c>
      <c r="P238" s="99">
        <v>7.7114314829101911</v>
      </c>
      <c r="Q238" s="99">
        <v>7.3448401939463244</v>
      </c>
      <c r="R238" s="99">
        <v>7.640771047837112</v>
      </c>
      <c r="S238" s="99">
        <v>8.273053139720659</v>
      </c>
      <c r="T238" s="99">
        <v>8.5162382622575681</v>
      </c>
      <c r="U238" s="99">
        <v>8.4393098888883618</v>
      </c>
      <c r="V238" s="99">
        <v>8.5731810884181421</v>
      </c>
      <c r="W238" s="99">
        <v>8.2489744550321227</v>
      </c>
      <c r="DA238" s="63" t="s">
        <v>2895</v>
      </c>
    </row>
    <row r="239" spans="1:105" ht="12" customHeight="1" x14ac:dyDescent="0.25">
      <c r="A239" s="109" t="s">
        <v>120</v>
      </c>
      <c r="B239" s="110">
        <v>8.6821240896419347</v>
      </c>
      <c r="C239" s="110">
        <v>9.0477412593229509</v>
      </c>
      <c r="D239" s="110">
        <v>9.0972897072204972</v>
      </c>
      <c r="E239" s="110">
        <v>8.2779650735208357</v>
      </c>
      <c r="F239" s="110">
        <v>9.8693619053803765</v>
      </c>
      <c r="G239" s="110">
        <v>7.9813098894361127</v>
      </c>
      <c r="H239" s="110">
        <v>8.6480223414460031</v>
      </c>
      <c r="I239" s="110">
        <v>7.9872560120935487</v>
      </c>
      <c r="J239" s="110">
        <v>7.1640032362170984</v>
      </c>
      <c r="K239" s="110">
        <v>7.2141884567056218</v>
      </c>
      <c r="L239" s="110">
        <v>6.7202633965258416</v>
      </c>
      <c r="M239" s="110">
        <v>6.6405770823867893</v>
      </c>
      <c r="N239" s="110">
        <v>5.8079246549216519</v>
      </c>
      <c r="O239" s="110">
        <v>6.5513890288822187</v>
      </c>
      <c r="P239" s="110">
        <v>5.4762719561207236</v>
      </c>
      <c r="Q239" s="110">
        <v>5.8594575938343514</v>
      </c>
      <c r="R239" s="110">
        <v>5.7052303975146836</v>
      </c>
      <c r="S239" s="110">
        <v>6.6263169458721967</v>
      </c>
      <c r="T239" s="110">
        <v>6.4771245346471016</v>
      </c>
      <c r="U239" s="110">
        <v>6.2519436538510043</v>
      </c>
      <c r="V239" s="110">
        <v>6.3184274913425309</v>
      </c>
      <c r="W239" s="110">
        <v>5.9669693327116189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72.779002297541354</v>
      </c>
      <c r="C241" s="118">
        <f t="shared" si="98"/>
        <v>79.079585065365407</v>
      </c>
      <c r="D241" s="118">
        <f t="shared" si="98"/>
        <v>74.320185902130021</v>
      </c>
      <c r="E241" s="118">
        <f t="shared" si="98"/>
        <v>81.84204305152187</v>
      </c>
      <c r="F241" s="118">
        <f t="shared" si="98"/>
        <v>86.139460875323692</v>
      </c>
      <c r="G241" s="118">
        <f t="shared" si="98"/>
        <v>98.982035932265745</v>
      </c>
      <c r="H241" s="118">
        <f t="shared" si="98"/>
        <v>88.166251883754427</v>
      </c>
      <c r="I241" s="118">
        <f t="shared" si="98"/>
        <v>87.00251319109303</v>
      </c>
      <c r="J241" s="118">
        <f t="shared" si="98"/>
        <v>88.494845702610107</v>
      </c>
      <c r="K241" s="118">
        <f t="shared" si="98"/>
        <v>89.583844914214055</v>
      </c>
      <c r="L241" s="118">
        <f t="shared" si="98"/>
        <v>103.15804327734016</v>
      </c>
      <c r="M241" s="118">
        <f t="shared" si="98"/>
        <v>98.990942621785095</v>
      </c>
      <c r="N241" s="118">
        <f t="shared" si="98"/>
        <v>105.76591491813015</v>
      </c>
      <c r="O241" s="118">
        <f t="shared" si="98"/>
        <v>105.84228300850764</v>
      </c>
      <c r="P241" s="118">
        <f t="shared" si="98"/>
        <v>83.202061087923511</v>
      </c>
      <c r="Q241" s="118">
        <f t="shared" si="98"/>
        <v>99.278186162677912</v>
      </c>
      <c r="R241" s="118">
        <f t="shared" ref="R241:V241" si="99">R242+R244+R246+R255</f>
        <v>96.454261018574485</v>
      </c>
      <c r="S241" s="118">
        <f t="shared" si="99"/>
        <v>106.23926884712596</v>
      </c>
      <c r="T241" s="118">
        <f t="shared" si="99"/>
        <v>100.60981917438198</v>
      </c>
      <c r="U241" s="118">
        <f t="shared" si="99"/>
        <v>75.901645160755521</v>
      </c>
      <c r="V241" s="118">
        <f t="shared" si="99"/>
        <v>57.520193108241074</v>
      </c>
      <c r="W241" s="118">
        <f t="shared" ref="W241" si="100">W242+W244+W246+W255</f>
        <v>130.32537961157158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46.997011101940537</v>
      </c>
      <c r="C242" s="123">
        <f t="shared" si="101"/>
        <v>53.230196229284942</v>
      </c>
      <c r="D242" s="123">
        <f t="shared" si="101"/>
        <v>50.2903021973612</v>
      </c>
      <c r="E242" s="123">
        <f t="shared" si="101"/>
        <v>53.3014902582484</v>
      </c>
      <c r="F242" s="123">
        <f t="shared" si="101"/>
        <v>61.765986015252075</v>
      </c>
      <c r="G242" s="123">
        <f t="shared" si="101"/>
        <v>76.1009619481041</v>
      </c>
      <c r="H242" s="123">
        <f t="shared" si="101"/>
        <v>64.227620467441156</v>
      </c>
      <c r="I242" s="123">
        <f t="shared" si="101"/>
        <v>64.725865455144501</v>
      </c>
      <c r="J242" s="123">
        <f t="shared" si="101"/>
        <v>65.867018326926811</v>
      </c>
      <c r="K242" s="123">
        <f t="shared" si="101"/>
        <v>66.23462856470664</v>
      </c>
      <c r="L242" s="123">
        <f t="shared" si="101"/>
        <v>80.080827473667696</v>
      </c>
      <c r="M242" s="123">
        <f t="shared" si="101"/>
        <v>73.664257503530095</v>
      </c>
      <c r="N242" s="123">
        <f t="shared" si="101"/>
        <v>78.06157546812571</v>
      </c>
      <c r="O242" s="123">
        <f t="shared" si="101"/>
        <v>81.478160121828694</v>
      </c>
      <c r="P242" s="123">
        <f t="shared" si="101"/>
        <v>61.298963992576788</v>
      </c>
      <c r="Q242" s="123">
        <f t="shared" si="101"/>
        <v>72.346514582967203</v>
      </c>
      <c r="R242" s="123">
        <f t="shared" si="101"/>
        <v>72.434380380568001</v>
      </c>
      <c r="S242" s="123">
        <f t="shared" si="101"/>
        <v>77.670681718688471</v>
      </c>
      <c r="T242" s="123">
        <f t="shared" si="101"/>
        <v>74.41742777962989</v>
      </c>
      <c r="U242" s="123">
        <f t="shared" si="101"/>
        <v>48.361126911069583</v>
      </c>
      <c r="V242" s="123">
        <f t="shared" si="101"/>
        <v>32.149308929967873</v>
      </c>
      <c r="W242" s="123">
        <f t="shared" si="101"/>
        <v>105.60754569363721</v>
      </c>
      <c r="DA242" s="130" t="s">
        <v>3049</v>
      </c>
    </row>
    <row r="243" spans="1:105" ht="12" customHeight="1" x14ac:dyDescent="0.25">
      <c r="A243" s="97" t="s">
        <v>53</v>
      </c>
      <c r="B243" s="99">
        <v>46.997011101940537</v>
      </c>
      <c r="C243" s="99">
        <v>53.230196229284942</v>
      </c>
      <c r="D243" s="99">
        <v>50.2903021973612</v>
      </c>
      <c r="E243" s="99">
        <v>53.3014902582484</v>
      </c>
      <c r="F243" s="99">
        <v>61.765986015252075</v>
      </c>
      <c r="G243" s="99">
        <v>76.1009619481041</v>
      </c>
      <c r="H243" s="99">
        <v>64.227620467441156</v>
      </c>
      <c r="I243" s="99">
        <v>64.725865455144501</v>
      </c>
      <c r="J243" s="99">
        <v>65.867018326926811</v>
      </c>
      <c r="K243" s="99">
        <v>66.23462856470664</v>
      </c>
      <c r="L243" s="99">
        <v>80.080827473667696</v>
      </c>
      <c r="M243" s="99">
        <v>73.664257503530095</v>
      </c>
      <c r="N243" s="99">
        <v>78.06157546812571</v>
      </c>
      <c r="O243" s="99">
        <v>81.478160121828694</v>
      </c>
      <c r="P243" s="99">
        <v>61.298963992576788</v>
      </c>
      <c r="Q243" s="99">
        <v>72.346514582967203</v>
      </c>
      <c r="R243" s="99">
        <v>72.434380380568001</v>
      </c>
      <c r="S243" s="99">
        <v>77.670681718688471</v>
      </c>
      <c r="T243" s="99">
        <v>74.41742777962989</v>
      </c>
      <c r="U243" s="99">
        <v>48.361126911069583</v>
      </c>
      <c r="V243" s="99">
        <v>32.149308929967873</v>
      </c>
      <c r="W243" s="99">
        <v>105.60754569363721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6.1841112178800275</v>
      </c>
      <c r="C244" s="123">
        <f t="shared" si="102"/>
        <v>6.161688416048829</v>
      </c>
      <c r="D244" s="123">
        <f t="shared" si="102"/>
        <v>3.9688677020078464</v>
      </c>
      <c r="E244" s="123">
        <f t="shared" si="102"/>
        <v>9.4077048763578262</v>
      </c>
      <c r="F244" s="123">
        <f t="shared" si="102"/>
        <v>3.1951469100832526</v>
      </c>
      <c r="G244" s="123">
        <f t="shared" si="102"/>
        <v>3.6061844700093091</v>
      </c>
      <c r="H244" s="123">
        <f t="shared" si="102"/>
        <v>4.5707831193019839</v>
      </c>
      <c r="I244" s="123">
        <f t="shared" si="102"/>
        <v>4.1277129655999723</v>
      </c>
      <c r="J244" s="123">
        <f t="shared" si="102"/>
        <v>5.167765695063272</v>
      </c>
      <c r="K244" s="123">
        <f t="shared" si="102"/>
        <v>6.0325835994473556</v>
      </c>
      <c r="L244" s="123">
        <f t="shared" si="102"/>
        <v>5.2969822288904327</v>
      </c>
      <c r="M244" s="123">
        <f t="shared" si="102"/>
        <v>6.442450019545622</v>
      </c>
      <c r="N244" s="123">
        <f t="shared" si="102"/>
        <v>10.264694056787983</v>
      </c>
      <c r="O244" s="123">
        <f t="shared" si="102"/>
        <v>6.9771378050914858</v>
      </c>
      <c r="P244" s="123">
        <f t="shared" si="102"/>
        <v>5.1219119440537817</v>
      </c>
      <c r="Q244" s="123">
        <f t="shared" si="102"/>
        <v>10.288383768280552</v>
      </c>
      <c r="R244" s="123">
        <f t="shared" si="102"/>
        <v>7.2280118121926469</v>
      </c>
      <c r="S244" s="123">
        <f t="shared" si="102"/>
        <v>10.958532709019282</v>
      </c>
      <c r="T244" s="123">
        <f t="shared" si="102"/>
        <v>8.615693216912625</v>
      </c>
      <c r="U244" s="123">
        <f t="shared" si="102"/>
        <v>10.14508873517825</v>
      </c>
      <c r="V244" s="123">
        <f t="shared" si="102"/>
        <v>8.2574915613130582</v>
      </c>
      <c r="W244" s="123">
        <f t="shared" si="102"/>
        <v>8.9504979164520098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6.1841112178800275</v>
      </c>
      <c r="C245" s="99">
        <f>RES_hhdet_tess!C147</f>
        <v>6.161688416048829</v>
      </c>
      <c r="D245" s="99">
        <f>RES_hhdet_tess!D147</f>
        <v>3.9688677020078464</v>
      </c>
      <c r="E245" s="99">
        <f>RES_hhdet_tess!E147</f>
        <v>9.4077048763578262</v>
      </c>
      <c r="F245" s="99">
        <f>RES_hhdet_tess!F147</f>
        <v>3.1951469100832526</v>
      </c>
      <c r="G245" s="99">
        <f>RES_hhdet_tess!G147</f>
        <v>3.6061844700093091</v>
      </c>
      <c r="H245" s="99">
        <f>RES_hhdet_tess!H147</f>
        <v>4.5707831193019839</v>
      </c>
      <c r="I245" s="99">
        <f>RES_hhdet_tess!I147</f>
        <v>4.1277129655999723</v>
      </c>
      <c r="J245" s="99">
        <f>RES_hhdet_tess!J147</f>
        <v>5.167765695063272</v>
      </c>
      <c r="K245" s="99">
        <f>RES_hhdet_tess!K147</f>
        <v>6.0325835994473556</v>
      </c>
      <c r="L245" s="99">
        <f>RES_hhdet_tess!L147</f>
        <v>5.2969822288904327</v>
      </c>
      <c r="M245" s="99">
        <f>RES_hhdet_tess!M147</f>
        <v>6.442450019545622</v>
      </c>
      <c r="N245" s="99">
        <f>RES_hhdet_tess!N147</f>
        <v>10.264694056787983</v>
      </c>
      <c r="O245" s="99">
        <f>RES_hhdet_tess!O147</f>
        <v>6.9771378050914858</v>
      </c>
      <c r="P245" s="99">
        <f>RES_hhdet_tess!P147</f>
        <v>5.1219119440537817</v>
      </c>
      <c r="Q245" s="99">
        <f>RES_hhdet_tess!Q147</f>
        <v>10.288383768280552</v>
      </c>
      <c r="R245" s="99">
        <f>RES_hhdet_tess!R147</f>
        <v>7.2280118121926469</v>
      </c>
      <c r="S245" s="99">
        <f>RES_hhdet_tess!S147</f>
        <v>10.958532709019282</v>
      </c>
      <c r="T245" s="99">
        <f>RES_hhdet_tess!T147</f>
        <v>8.615693216912625</v>
      </c>
      <c r="U245" s="99">
        <f>RES_hhdet_tess!U147</f>
        <v>10.14508873517825</v>
      </c>
      <c r="V245" s="99">
        <f>RES_hhdet_tess!V147</f>
        <v>8.2574915613130582</v>
      </c>
      <c r="W245" s="99">
        <f>RES_hhdet_tess!W147</f>
        <v>8.9504979164520098</v>
      </c>
      <c r="DA245" s="63" t="s">
        <v>3052</v>
      </c>
    </row>
    <row r="246" spans="1:105" ht="12" customHeight="1" x14ac:dyDescent="0.25">
      <c r="A246" s="121" t="s">
        <v>55</v>
      </c>
      <c r="B246" s="123">
        <v>12.856027650126711</v>
      </c>
      <c r="C246" s="123">
        <v>12.817138269436287</v>
      </c>
      <c r="D246" s="123">
        <v>13.099982705124274</v>
      </c>
      <c r="E246" s="123">
        <v>12.599650922656091</v>
      </c>
      <c r="F246" s="123">
        <v>13.694920439482143</v>
      </c>
      <c r="G246" s="123">
        <v>12.859074288476547</v>
      </c>
      <c r="H246" s="123">
        <v>12.712261288970717</v>
      </c>
      <c r="I246" s="123">
        <v>12.01824366497681</v>
      </c>
      <c r="J246" s="123">
        <v>11.781716630925917</v>
      </c>
      <c r="K246" s="123">
        <v>11.72258118744212</v>
      </c>
      <c r="L246" s="123">
        <v>12.467495438779821</v>
      </c>
      <c r="M246" s="123">
        <v>13.558642137456529</v>
      </c>
      <c r="N246" s="123">
        <v>12.7959623254834</v>
      </c>
      <c r="O246" s="123">
        <v>12.380522659874059</v>
      </c>
      <c r="P246" s="123">
        <v>12.248899227197041</v>
      </c>
      <c r="Q246" s="123">
        <v>11.992040664102683</v>
      </c>
      <c r="R246" s="123">
        <v>12.132264824933317</v>
      </c>
      <c r="S246" s="123">
        <v>12.291093973662843</v>
      </c>
      <c r="T246" s="123">
        <v>12.247912612871781</v>
      </c>
      <c r="U246" s="123">
        <v>12.122505587423314</v>
      </c>
      <c r="V246" s="123">
        <v>11.70758670409438</v>
      </c>
      <c r="W246" s="123">
        <v>10.564579451182626</v>
      </c>
      <c r="DA246" s="130" t="s">
        <v>3053</v>
      </c>
    </row>
    <row r="247" spans="1:105" ht="12" customHeight="1" x14ac:dyDescent="0.25">
      <c r="A247" s="97" t="s">
        <v>124</v>
      </c>
      <c r="B247" s="99">
        <v>12.784691923964605</v>
      </c>
      <c r="C247" s="99">
        <v>12.990030078134899</v>
      </c>
      <c r="D247" s="99">
        <v>12.832474920169483</v>
      </c>
      <c r="E247" s="99">
        <v>12.655790653506138</v>
      </c>
      <c r="F247" s="99">
        <v>14.335671851952196</v>
      </c>
      <c r="G247" s="99">
        <v>13.08461764924902</v>
      </c>
      <c r="H247" s="99">
        <v>12.836910077256809</v>
      </c>
      <c r="I247" s="99">
        <v>11.826011173946229</v>
      </c>
      <c r="J247" s="99">
        <v>11.35883391546388</v>
      </c>
      <c r="K247" s="99">
        <v>11.541167037378102</v>
      </c>
      <c r="L247" s="99">
        <v>12.42762458701031</v>
      </c>
      <c r="M247" s="99">
        <v>13.907278211169432</v>
      </c>
      <c r="N247" s="99">
        <v>13.008682488640064</v>
      </c>
      <c r="O247" s="99">
        <v>12.559790232434905</v>
      </c>
      <c r="P247" s="99">
        <v>11.509142871437636</v>
      </c>
      <c r="Q247" s="99">
        <v>11.767908483345673</v>
      </c>
      <c r="R247" s="99">
        <v>12.096742469585926</v>
      </c>
      <c r="S247" s="99">
        <v>12.439052256255144</v>
      </c>
      <c r="T247" s="99">
        <v>12.516219931749122</v>
      </c>
      <c r="U247" s="99">
        <v>11.922572657493571</v>
      </c>
      <c r="V247" s="99">
        <v>11.572041568216671</v>
      </c>
      <c r="W247" s="99">
        <v>10.759188157288518</v>
      </c>
      <c r="DA247" s="63" t="s">
        <v>3054</v>
      </c>
    </row>
    <row r="248" spans="1:105" ht="12" customHeight="1" x14ac:dyDescent="0.25">
      <c r="A248" s="97" t="s">
        <v>123</v>
      </c>
      <c r="B248" s="99">
        <v>12.784691923964605</v>
      </c>
      <c r="C248" s="99">
        <v>12.991935565675565</v>
      </c>
      <c r="D248" s="99">
        <v>12.837670485418977</v>
      </c>
      <c r="E248" s="99">
        <v>12.668635844512453</v>
      </c>
      <c r="F248" s="99">
        <v>14.319268751691601</v>
      </c>
      <c r="G248" s="99">
        <v>13.066475735576043</v>
      </c>
      <c r="H248" s="99">
        <v>12.812959719139435</v>
      </c>
      <c r="I248" s="99">
        <v>11.812271112535095</v>
      </c>
      <c r="J248" s="99">
        <v>11.335991201685676</v>
      </c>
      <c r="K248" s="99">
        <v>11.527947709641534</v>
      </c>
      <c r="L248" s="99">
        <v>12.42103287664067</v>
      </c>
      <c r="M248" s="99">
        <v>13.90498845681563</v>
      </c>
      <c r="N248" s="99">
        <v>13.008872212951353</v>
      </c>
      <c r="O248" s="99">
        <v>12.56058702454431</v>
      </c>
      <c r="P248" s="99">
        <v>11.51499205561421</v>
      </c>
      <c r="Q248" s="99">
        <v>11.772776007030274</v>
      </c>
      <c r="R248" s="99">
        <v>12.101818706556063</v>
      </c>
      <c r="S248" s="99">
        <v>12.443005985579102</v>
      </c>
      <c r="T248" s="99">
        <v>12.516566676338893</v>
      </c>
      <c r="U248" s="99">
        <v>11.927665687455852</v>
      </c>
      <c r="V248" s="99">
        <v>11.561845669489383</v>
      </c>
      <c r="W248" s="99">
        <v>10.749915515187146</v>
      </c>
      <c r="DA248" s="63" t="s">
        <v>3055</v>
      </c>
    </row>
    <row r="249" spans="1:105" ht="12" customHeight="1" x14ac:dyDescent="0.25">
      <c r="A249" s="100" t="s">
        <v>50</v>
      </c>
      <c r="B249" s="102">
        <v>2.3033206093627752</v>
      </c>
      <c r="C249" s="102">
        <v>2.0319827204887964</v>
      </c>
      <c r="D249" s="102">
        <v>2.3610444065639902</v>
      </c>
      <c r="E249" s="102">
        <v>1.9517197268411681</v>
      </c>
      <c r="F249" s="102">
        <v>2.7622890777419111</v>
      </c>
      <c r="G249" s="102">
        <v>2.1499159605384035</v>
      </c>
      <c r="H249" s="102">
        <v>2.1412252822867237</v>
      </c>
      <c r="I249" s="102">
        <v>1.9844105408363131</v>
      </c>
      <c r="J249" s="102">
        <v>2.400320350120861</v>
      </c>
      <c r="K249" s="102">
        <v>2.0538435994725956</v>
      </c>
      <c r="L249" s="102">
        <v>2.0509520112333659</v>
      </c>
      <c r="M249" s="102">
        <v>2.7098873490467446</v>
      </c>
      <c r="N249" s="102">
        <v>1.9643624018176171</v>
      </c>
      <c r="O249" s="102">
        <v>1.8791349001693389</v>
      </c>
      <c r="P249" s="102">
        <v>2.5586509456390401</v>
      </c>
      <c r="Q249" s="102">
        <v>1.8940967392990027</v>
      </c>
      <c r="R249" s="102">
        <v>1.8820844849947171</v>
      </c>
      <c r="S249" s="102">
        <v>2.069664611705643</v>
      </c>
      <c r="T249" s="102">
        <v>1.8972564048012812</v>
      </c>
      <c r="U249" s="102">
        <v>2.0406483592386393</v>
      </c>
      <c r="V249" s="102">
        <v>1.840490843394273</v>
      </c>
      <c r="W249" s="102">
        <v>2.1085327624819641</v>
      </c>
      <c r="DA249" s="131" t="s">
        <v>3056</v>
      </c>
    </row>
    <row r="250" spans="1:105" ht="12" customHeight="1" x14ac:dyDescent="0.25">
      <c r="A250" s="103" t="s">
        <v>52</v>
      </c>
      <c r="B250" s="105">
        <v>10.481371314601828</v>
      </c>
      <c r="C250" s="105">
        <v>10.95995284518677</v>
      </c>
      <c r="D250" s="105">
        <v>10.476626078854988</v>
      </c>
      <c r="E250" s="105">
        <v>10.716916117671287</v>
      </c>
      <c r="F250" s="105">
        <v>11.556979673949689</v>
      </c>
      <c r="G250" s="105">
        <v>10.916559775037641</v>
      </c>
      <c r="H250" s="105">
        <v>10.671734436852713</v>
      </c>
      <c r="I250" s="105">
        <v>9.8278605716987819</v>
      </c>
      <c r="J250" s="105">
        <v>8.9356708515648187</v>
      </c>
      <c r="K250" s="105">
        <v>9.4741041101689358</v>
      </c>
      <c r="L250" s="105">
        <v>10.370080865407303</v>
      </c>
      <c r="M250" s="105">
        <v>11.195101107768885</v>
      </c>
      <c r="N250" s="105">
        <v>11.044509811133736</v>
      </c>
      <c r="O250" s="105">
        <v>10.681452124374973</v>
      </c>
      <c r="P250" s="105">
        <v>8.9563411099751704</v>
      </c>
      <c r="Q250" s="105">
        <v>9.8786792677312718</v>
      </c>
      <c r="R250" s="105">
        <v>10.219734221561344</v>
      </c>
      <c r="S250" s="105">
        <v>10.37334137387346</v>
      </c>
      <c r="T250" s="105">
        <v>10.619310271537612</v>
      </c>
      <c r="U250" s="105">
        <v>9.88701732821721</v>
      </c>
      <c r="V250" s="105">
        <v>9.7213548260951104</v>
      </c>
      <c r="W250" s="105">
        <v>8.6413827527051801</v>
      </c>
      <c r="DA250" s="132" t="s">
        <v>3057</v>
      </c>
    </row>
    <row r="251" spans="1:105" ht="12" customHeight="1" x14ac:dyDescent="0.25">
      <c r="A251" s="106" t="s">
        <v>122</v>
      </c>
      <c r="B251" s="102">
        <v>12.929169895059667</v>
      </c>
      <c r="C251" s="102">
        <v>12.656417926346069</v>
      </c>
      <c r="D251" s="102">
        <v>13.2955503750488</v>
      </c>
      <c r="E251" s="102">
        <v>12.562002097689442</v>
      </c>
      <c r="F251" s="102">
        <v>13.250916682870919</v>
      </c>
      <c r="G251" s="102">
        <v>12.739278686376784</v>
      </c>
      <c r="H251" s="102">
        <v>12.658350653187098</v>
      </c>
      <c r="I251" s="102">
        <v>12.08254647181985</v>
      </c>
      <c r="J251" s="102">
        <v>11.917792898073264</v>
      </c>
      <c r="K251" s="102">
        <v>11.788308605166213</v>
      </c>
      <c r="L251" s="102">
        <v>12.481651372240195</v>
      </c>
      <c r="M251" s="102">
        <v>13.413655853779971</v>
      </c>
      <c r="N251" s="102">
        <v>12.713731995360833</v>
      </c>
      <c r="O251" s="102">
        <v>12.317110326532749</v>
      </c>
      <c r="P251" s="102">
        <v>12.480339550243485</v>
      </c>
      <c r="Q251" s="102">
        <v>12.055345596214515</v>
      </c>
      <c r="R251" s="102">
        <v>12.138225518227673</v>
      </c>
      <c r="S251" s="102">
        <v>12.236637937195006</v>
      </c>
      <c r="T251" s="102">
        <v>12.153214174555252</v>
      </c>
      <c r="U251" s="102">
        <v>12.180963782927259</v>
      </c>
      <c r="V251" s="102">
        <v>11.746893160945215</v>
      </c>
      <c r="W251" s="102">
        <v>10.505112057638414</v>
      </c>
      <c r="DA251" s="131" t="s">
        <v>3058</v>
      </c>
    </row>
    <row r="252" spans="1:105" ht="12" customHeight="1" x14ac:dyDescent="0.25">
      <c r="A252" s="107" t="s">
        <v>121</v>
      </c>
      <c r="B252" s="105">
        <v>12.929169895059664</v>
      </c>
      <c r="C252" s="105">
        <v>12.656569625045346</v>
      </c>
      <c r="D252" s="105">
        <v>13.296105875421958</v>
      </c>
      <c r="E252" s="105">
        <v>12.563281340571194</v>
      </c>
      <c r="F252" s="105">
        <v>13.252871576117396</v>
      </c>
      <c r="G252" s="105">
        <v>12.738267537900175</v>
      </c>
      <c r="H252" s="105">
        <v>12.657480428070604</v>
      </c>
      <c r="I252" s="105">
        <v>12.08327456031731</v>
      </c>
      <c r="J252" s="105">
        <v>11.913684382644043</v>
      </c>
      <c r="K252" s="105">
        <v>11.787019436205583</v>
      </c>
      <c r="L252" s="105">
        <v>12.485056884509152</v>
      </c>
      <c r="M252" s="105">
        <v>13.417794231310602</v>
      </c>
      <c r="N252" s="105">
        <v>12.717348018199598</v>
      </c>
      <c r="O252" s="105">
        <v>12.320007676747228</v>
      </c>
      <c r="P252" s="105">
        <v>12.491396419657082</v>
      </c>
      <c r="Q252" s="105">
        <v>12.062243391106446</v>
      </c>
      <c r="R252" s="105">
        <v>12.153753604058863</v>
      </c>
      <c r="S252" s="105">
        <v>12.263390911614501</v>
      </c>
      <c r="T252" s="105">
        <v>12.182450890944992</v>
      </c>
      <c r="U252" s="105">
        <v>12.196622322884979</v>
      </c>
      <c r="V252" s="105">
        <v>11.752871016947362</v>
      </c>
      <c r="W252" s="105">
        <v>10.51067643669094</v>
      </c>
      <c r="DA252" s="132" t="s">
        <v>3059</v>
      </c>
    </row>
    <row r="253" spans="1:105" ht="12" customHeight="1" x14ac:dyDescent="0.25">
      <c r="A253" s="108" t="s">
        <v>53</v>
      </c>
      <c r="B253" s="99">
        <v>2.3296312053251107</v>
      </c>
      <c r="C253" s="99">
        <v>1.9784282085916229</v>
      </c>
      <c r="D253" s="99">
        <v>2.4462627610960488</v>
      </c>
      <c r="E253" s="99">
        <v>1.9342064005605237</v>
      </c>
      <c r="F253" s="99">
        <v>2.5554448281976496</v>
      </c>
      <c r="G253" s="99">
        <v>2.0939095077849923</v>
      </c>
      <c r="H253" s="99">
        <v>2.1137939842308535</v>
      </c>
      <c r="I253" s="99">
        <v>2.0313531600687207</v>
      </c>
      <c r="J253" s="99">
        <v>2.5335528829090084</v>
      </c>
      <c r="K253" s="99">
        <v>2.1027793743346579</v>
      </c>
      <c r="L253" s="99">
        <v>2.0574771409895245</v>
      </c>
      <c r="M253" s="99">
        <v>2.614804597729659</v>
      </c>
      <c r="N253" s="99">
        <v>1.9098372844109028</v>
      </c>
      <c r="O253" s="99">
        <v>1.82088531724155</v>
      </c>
      <c r="P253" s="99">
        <v>2.8057362952174567</v>
      </c>
      <c r="Q253" s="99">
        <v>1.9420458734991168</v>
      </c>
      <c r="R253" s="99">
        <v>1.8840636321987647</v>
      </c>
      <c r="S253" s="99">
        <v>2.0378824354685197</v>
      </c>
      <c r="T253" s="99">
        <v>1.8277830382959688</v>
      </c>
      <c r="U253" s="99">
        <v>2.0903457589216541</v>
      </c>
      <c r="V253" s="99">
        <v>1.8618972774624787</v>
      </c>
      <c r="W253" s="99">
        <v>2.0751044067699769</v>
      </c>
      <c r="DA253" s="63" t="s">
        <v>3060</v>
      </c>
    </row>
    <row r="254" spans="1:105" ht="12" customHeight="1" x14ac:dyDescent="0.25">
      <c r="A254" s="108" t="s">
        <v>52</v>
      </c>
      <c r="B254" s="99">
        <v>10.599538689734555</v>
      </c>
      <c r="C254" s="99">
        <v>10.678141416453723</v>
      </c>
      <c r="D254" s="99">
        <v>10.84984311432591</v>
      </c>
      <c r="E254" s="99">
        <v>10.629074940010668</v>
      </c>
      <c r="F254" s="99">
        <v>10.697426747919744</v>
      </c>
      <c r="G254" s="99">
        <v>10.644358030115182</v>
      </c>
      <c r="H254" s="99">
        <v>10.543686443839752</v>
      </c>
      <c r="I254" s="99">
        <v>10.05192140024859</v>
      </c>
      <c r="J254" s="99">
        <v>9.380131499735036</v>
      </c>
      <c r="K254" s="99">
        <v>9.684240061870927</v>
      </c>
      <c r="L254" s="99">
        <v>10.427579743519628</v>
      </c>
      <c r="M254" s="99">
        <v>10.802989633580941</v>
      </c>
      <c r="N254" s="99">
        <v>10.807510733788694</v>
      </c>
      <c r="O254" s="99">
        <v>10.499122359505675</v>
      </c>
      <c r="P254" s="99">
        <v>9.685660124439627</v>
      </c>
      <c r="Q254" s="99">
        <v>10.120197517607329</v>
      </c>
      <c r="R254" s="99">
        <v>10.269689971860098</v>
      </c>
      <c r="S254" s="99">
        <v>10.225508476145981</v>
      </c>
      <c r="T254" s="99">
        <v>10.354667852649024</v>
      </c>
      <c r="U254" s="99">
        <v>10.106276563963325</v>
      </c>
      <c r="V254" s="99">
        <v>9.8909737394848829</v>
      </c>
      <c r="W254" s="99">
        <v>8.4355720299209622</v>
      </c>
      <c r="DA254" s="63" t="s">
        <v>3061</v>
      </c>
    </row>
    <row r="255" spans="1:105" ht="12" customHeight="1" x14ac:dyDescent="0.25">
      <c r="A255" s="121" t="s">
        <v>54</v>
      </c>
      <c r="B255" s="123">
        <v>6.7418523275940734</v>
      </c>
      <c r="C255" s="123">
        <v>6.870562150595342</v>
      </c>
      <c r="D255" s="123">
        <v>6.9610332976366962</v>
      </c>
      <c r="E255" s="123">
        <v>6.5331969942595585</v>
      </c>
      <c r="F255" s="123">
        <v>7.4834075105062121</v>
      </c>
      <c r="G255" s="123">
        <v>6.4158152256757885</v>
      </c>
      <c r="H255" s="123">
        <v>6.6555870080405661</v>
      </c>
      <c r="I255" s="123">
        <v>6.130691105371759</v>
      </c>
      <c r="J255" s="123">
        <v>5.6783450496941148</v>
      </c>
      <c r="K255" s="123">
        <v>5.5940515626179526</v>
      </c>
      <c r="L255" s="123">
        <v>5.3127381360022108</v>
      </c>
      <c r="M255" s="123">
        <v>5.3255929612528492</v>
      </c>
      <c r="N255" s="123">
        <v>4.6436830677330443</v>
      </c>
      <c r="O255" s="123">
        <v>5.0064624217133922</v>
      </c>
      <c r="P255" s="123">
        <v>4.5322859240958993</v>
      </c>
      <c r="Q255" s="123">
        <v>4.6512471473274619</v>
      </c>
      <c r="R255" s="123">
        <v>4.6596040008805151</v>
      </c>
      <c r="S255" s="123">
        <v>5.3189604457553692</v>
      </c>
      <c r="T255" s="123">
        <v>5.3287855649676716</v>
      </c>
      <c r="U255" s="123">
        <v>5.2729239270843822</v>
      </c>
      <c r="V255" s="123">
        <v>5.4058059128657554</v>
      </c>
      <c r="W255" s="123">
        <v>5.2027565502997524</v>
      </c>
      <c r="DA255" s="130" t="s">
        <v>3062</v>
      </c>
    </row>
    <row r="256" spans="1:105" ht="12" customHeight="1" x14ac:dyDescent="0.25">
      <c r="A256" s="97" t="s">
        <v>50</v>
      </c>
      <c r="B256" s="99">
        <v>6.9299198532275987</v>
      </c>
      <c r="C256" s="99">
        <v>6.7669981830176908</v>
      </c>
      <c r="D256" s="99">
        <v>6.8754393362784798</v>
      </c>
      <c r="E256" s="99">
        <v>6.7244079170042843</v>
      </c>
      <c r="F256" s="99">
        <v>7.2112283538740565</v>
      </c>
      <c r="G256" s="99">
        <v>6.745765342317422</v>
      </c>
      <c r="H256" s="99">
        <v>6.4760179923754331</v>
      </c>
      <c r="I256" s="99">
        <v>5.8992395577871939</v>
      </c>
      <c r="J256" s="99">
        <v>5.7825443074618805</v>
      </c>
      <c r="K256" s="99">
        <v>5.489810148294735</v>
      </c>
      <c r="L256" s="99">
        <v>5.3483943860494882</v>
      </c>
      <c r="M256" s="99">
        <v>5.4620954472529499</v>
      </c>
      <c r="N256" s="99">
        <v>4.7239984084038689</v>
      </c>
      <c r="O256" s="99">
        <v>4.7005282589461208</v>
      </c>
      <c r="P256" s="99">
        <v>4.822701391970396</v>
      </c>
      <c r="Q256" s="99">
        <v>4.5936558415945772</v>
      </c>
      <c r="R256" s="99">
        <v>4.779661329624453</v>
      </c>
      <c r="S256" s="99">
        <v>5.1769078094117722</v>
      </c>
      <c r="T256" s="99">
        <v>5.3319899874841559</v>
      </c>
      <c r="U256" s="99">
        <v>5.2920354785057144</v>
      </c>
      <c r="V256" s="99">
        <v>5.3843395472602786</v>
      </c>
      <c r="W256" s="99">
        <v>5.1902030098183971</v>
      </c>
      <c r="DA256" s="63" t="s">
        <v>3063</v>
      </c>
    </row>
    <row r="257" spans="1:105" ht="12" customHeight="1" x14ac:dyDescent="0.25">
      <c r="A257" s="109" t="s">
        <v>120</v>
      </c>
      <c r="B257" s="110">
        <v>6.6170787969300555</v>
      </c>
      <c r="C257" s="110">
        <v>6.9335939814671699</v>
      </c>
      <c r="D257" s="110">
        <v>7.0116127844192668</v>
      </c>
      <c r="E257" s="110">
        <v>6.4076495159500961</v>
      </c>
      <c r="F257" s="110">
        <v>7.667752688558795</v>
      </c>
      <c r="G257" s="110">
        <v>6.2193794546142076</v>
      </c>
      <c r="H257" s="110">
        <v>6.7534634536737004</v>
      </c>
      <c r="I257" s="110">
        <v>6.2476466660890893</v>
      </c>
      <c r="J257" s="110">
        <v>5.6109419046209847</v>
      </c>
      <c r="K257" s="110">
        <v>5.6636989239760815</v>
      </c>
      <c r="L257" s="110">
        <v>5.2893189249890895</v>
      </c>
      <c r="M257" s="110">
        <v>5.2393405428917035</v>
      </c>
      <c r="N257" s="110">
        <v>4.5926850668893682</v>
      </c>
      <c r="O257" s="110">
        <v>5.1947765350537622</v>
      </c>
      <c r="P257" s="110">
        <v>4.3548059267188899</v>
      </c>
      <c r="Q257" s="110">
        <v>4.6841764517758797</v>
      </c>
      <c r="R257" s="110">
        <v>4.5925482208644635</v>
      </c>
      <c r="S257" s="110">
        <v>5.3915122443684931</v>
      </c>
      <c r="T257" s="110">
        <v>5.3271949191056196</v>
      </c>
      <c r="U257" s="110">
        <v>5.2641343773139573</v>
      </c>
      <c r="V257" s="110">
        <v>5.4155195241677276</v>
      </c>
      <c r="W257" s="110">
        <v>5.2082594921876222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3.628538920383269</v>
      </c>
      <c r="C259" s="118">
        <f t="shared" si="103"/>
        <v>3.4457604911726278</v>
      </c>
      <c r="D259" s="118">
        <f t="shared" si="103"/>
        <v>3.087184057013507</v>
      </c>
      <c r="E259" s="118">
        <f t="shared" si="103"/>
        <v>2.9709437178112066</v>
      </c>
      <c r="F259" s="118">
        <f t="shared" si="103"/>
        <v>3.351287992085159</v>
      </c>
      <c r="G259" s="118">
        <f t="shared" si="103"/>
        <v>2.6808428947495124</v>
      </c>
      <c r="H259" s="118">
        <f t="shared" si="103"/>
        <v>2.3322337451272754</v>
      </c>
      <c r="I259" s="118">
        <f t="shared" si="103"/>
        <v>1.8655626556745586</v>
      </c>
      <c r="J259" s="118">
        <f t="shared" si="103"/>
        <v>1.8844908133409746</v>
      </c>
      <c r="K259" s="118">
        <f t="shared" si="103"/>
        <v>1.964876865258431</v>
      </c>
      <c r="L259" s="118">
        <f t="shared" si="103"/>
        <v>2.0598903755881701</v>
      </c>
      <c r="M259" s="118">
        <f t="shared" si="103"/>
        <v>2.2891003071535212</v>
      </c>
      <c r="N259" s="118">
        <f t="shared" si="103"/>
        <v>2.0023769669060085</v>
      </c>
      <c r="O259" s="118">
        <f t="shared" si="103"/>
        <v>1.8498312359552744</v>
      </c>
      <c r="P259" s="118">
        <f t="shared" si="103"/>
        <v>1.6790521976593333</v>
      </c>
      <c r="Q259" s="118">
        <f t="shared" si="103"/>
        <v>1.5595257051709583</v>
      </c>
      <c r="R259" s="118">
        <f t="shared" ref="R259:V259" si="104">R260+R262+R264+R273</f>
        <v>1.5822634055983704</v>
      </c>
      <c r="S259" s="118">
        <f t="shared" si="104"/>
        <v>1.6046276025559529</v>
      </c>
      <c r="T259" s="118">
        <f t="shared" si="104"/>
        <v>1.5967622240646819</v>
      </c>
      <c r="U259" s="118">
        <f t="shared" si="104"/>
        <v>1.4766905347887915</v>
      </c>
      <c r="V259" s="118">
        <f t="shared" si="104"/>
        <v>1.4096325675282537</v>
      </c>
      <c r="W259" s="118">
        <f t="shared" ref="W259" si="105">W260+W262+W264+W273</f>
        <v>1.2711284351604863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2.6119762933634583</v>
      </c>
      <c r="C264" s="123">
        <v>2.5062884552567022</v>
      </c>
      <c r="D264" s="123">
        <v>2.152913659940324</v>
      </c>
      <c r="E264" s="123">
        <v>1.998359867132806</v>
      </c>
      <c r="F264" s="123">
        <v>2.2903208518292155</v>
      </c>
      <c r="G264" s="123">
        <v>1.7644071000623462</v>
      </c>
      <c r="H264" s="123">
        <v>1.5010733825711859</v>
      </c>
      <c r="I264" s="123">
        <v>1.1453456627290546</v>
      </c>
      <c r="J264" s="123">
        <v>1.0587106180491492</v>
      </c>
      <c r="K264" s="123">
        <v>1.1656709827348382</v>
      </c>
      <c r="L264" s="123">
        <v>1.2894365850616176</v>
      </c>
      <c r="M264" s="123">
        <v>1.5207099006237244</v>
      </c>
      <c r="N264" s="123">
        <v>1.335903670671867</v>
      </c>
      <c r="O264" s="123">
        <v>1.1992775248776757</v>
      </c>
      <c r="P264" s="123">
        <v>1.0145943398729229</v>
      </c>
      <c r="Q264" s="123">
        <v>0.9525807644508828</v>
      </c>
      <c r="R264" s="123">
        <v>0.96024812924942082</v>
      </c>
      <c r="S264" s="123">
        <v>0.96928618953148349</v>
      </c>
      <c r="T264" s="123">
        <v>0.95502333409001372</v>
      </c>
      <c r="U264" s="123">
        <v>0.87276404432639221</v>
      </c>
      <c r="V264" s="123">
        <v>0.8029258704036415</v>
      </c>
      <c r="W264" s="123">
        <v>0.70005284511909249</v>
      </c>
      <c r="DA264" s="130" t="s">
        <v>3221</v>
      </c>
    </row>
    <row r="265" spans="1:105" ht="12" customHeight="1" x14ac:dyDescent="0.25">
      <c r="A265" s="97" t="s">
        <v>124</v>
      </c>
      <c r="B265" s="99">
        <v>5.1600695863454495</v>
      </c>
      <c r="C265" s="99">
        <v>5.2030319546448158</v>
      </c>
      <c r="D265" s="99">
        <v>5.0980622006968961</v>
      </c>
      <c r="E265" s="99">
        <v>4.9819847878608332</v>
      </c>
      <c r="F265" s="99">
        <v>5.5968396906234972</v>
      </c>
      <c r="G265" s="99">
        <v>5.0860874104271696</v>
      </c>
      <c r="H265" s="99">
        <v>4.9700299125637315</v>
      </c>
      <c r="I265" s="99">
        <v>4.5685441210265338</v>
      </c>
      <c r="J265" s="99">
        <v>4.3672246859311024</v>
      </c>
      <c r="K265" s="99">
        <v>4.4010498225251427</v>
      </c>
      <c r="L265" s="99">
        <v>4.7036528224729119</v>
      </c>
      <c r="M265" s="99">
        <v>5.2138554050919526</v>
      </c>
      <c r="N265" s="99">
        <v>4.8415695463105148</v>
      </c>
      <c r="O265" s="99">
        <v>4.6422876392445929</v>
      </c>
      <c r="P265" s="99">
        <v>4.2228654628427158</v>
      </c>
      <c r="Q265" s="99">
        <v>4.2366928387725169</v>
      </c>
      <c r="R265" s="99">
        <v>4.185128700250905</v>
      </c>
      <c r="S265" s="99">
        <v>4.1105706742127675</v>
      </c>
      <c r="T265" s="99">
        <v>3.978059869397097</v>
      </c>
      <c r="U265" s="99">
        <v>3.6207849147305291</v>
      </c>
      <c r="V265" s="99">
        <v>3.438132561798223</v>
      </c>
      <c r="W265" s="99">
        <v>3.1400769741026031</v>
      </c>
      <c r="DA265" s="63" t="s">
        <v>3222</v>
      </c>
    </row>
    <row r="266" spans="1:105" ht="12" customHeight="1" x14ac:dyDescent="0.25">
      <c r="A266" s="97" t="s">
        <v>123</v>
      </c>
      <c r="B266" s="99">
        <v>0.92965045185772666</v>
      </c>
      <c r="C266" s="99">
        <v>0.82013491590826026</v>
      </c>
      <c r="D266" s="99">
        <v>0.95294853460526852</v>
      </c>
      <c r="E266" s="99">
        <v>0.7723669057173721</v>
      </c>
      <c r="F266" s="99">
        <v>1.0689866671935047</v>
      </c>
      <c r="G266" s="99">
        <v>0.83037610202312229</v>
      </c>
      <c r="H266" s="99">
        <v>0.82535137385001445</v>
      </c>
      <c r="I266" s="99">
        <v>0.7626952951495366</v>
      </c>
      <c r="J266" s="99">
        <v>0.91645238027519527</v>
      </c>
      <c r="K266" s="99">
        <v>0.77924799374305642</v>
      </c>
      <c r="L266" s="99">
        <v>0.77228489408734546</v>
      </c>
      <c r="M266" s="99">
        <v>1.0155787904214966</v>
      </c>
      <c r="N266" s="99">
        <v>0.73074774333364212</v>
      </c>
      <c r="O266" s="99">
        <v>0.69228681948875248</v>
      </c>
      <c r="P266" s="99">
        <v>0.93558614381371719</v>
      </c>
      <c r="Q266" s="99">
        <v>0.67447640685589216</v>
      </c>
      <c r="R266" s="99">
        <v>0.64067539445568211</v>
      </c>
      <c r="S266" s="99">
        <v>0.6739368447203169</v>
      </c>
      <c r="T266" s="99">
        <v>0.59602373658982744</v>
      </c>
      <c r="U266" s="99">
        <v>0.62035962090154917</v>
      </c>
      <c r="V266" s="99">
        <v>0.54447112369759443</v>
      </c>
      <c r="W266" s="99">
        <v>0.61071408017275486</v>
      </c>
      <c r="DA266" s="63" t="s">
        <v>3223</v>
      </c>
    </row>
    <row r="267" spans="1:105" ht="12" customHeight="1" x14ac:dyDescent="0.25">
      <c r="A267" s="100" t="s">
        <v>50</v>
      </c>
      <c r="B267" s="102">
        <v>0.92965045185772666</v>
      </c>
      <c r="C267" s="102">
        <v>0.82013491590826026</v>
      </c>
      <c r="D267" s="102">
        <v>0.95294853460526852</v>
      </c>
      <c r="E267" s="102">
        <v>0.7723669057173721</v>
      </c>
      <c r="F267" s="102">
        <v>1.0689866671935047</v>
      </c>
      <c r="G267" s="102">
        <v>0.83037610202312229</v>
      </c>
      <c r="H267" s="102">
        <v>0.82535137385001445</v>
      </c>
      <c r="I267" s="102">
        <v>0.7626952951495366</v>
      </c>
      <c r="J267" s="102">
        <v>0.91645238027519527</v>
      </c>
      <c r="K267" s="102">
        <v>0.77924799374305642</v>
      </c>
      <c r="L267" s="102">
        <v>0.77228489408734546</v>
      </c>
      <c r="M267" s="102">
        <v>1.0155787904214966</v>
      </c>
      <c r="N267" s="102">
        <v>0.73074774333364212</v>
      </c>
      <c r="O267" s="102">
        <v>0.69228681948875248</v>
      </c>
      <c r="P267" s="102">
        <v>0.93558614381371719</v>
      </c>
      <c r="Q267" s="102">
        <v>0.67447640685589216</v>
      </c>
      <c r="R267" s="102">
        <v>0.64067539445568211</v>
      </c>
      <c r="S267" s="102">
        <v>0.6739368447203169</v>
      </c>
      <c r="T267" s="102">
        <v>0.59602373658982744</v>
      </c>
      <c r="U267" s="102">
        <v>0.62035962090154917</v>
      </c>
      <c r="V267" s="102">
        <v>0.54447112369759443</v>
      </c>
      <c r="W267" s="102">
        <v>0.61071408017275486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1.0165626270198109</v>
      </c>
      <c r="C273" s="123">
        <v>0.93947203591592554</v>
      </c>
      <c r="D273" s="123">
        <v>0.93427039707318305</v>
      </c>
      <c r="E273" s="123">
        <v>0.97258385067840059</v>
      </c>
      <c r="F273" s="123">
        <v>1.0609671402559433</v>
      </c>
      <c r="G273" s="123">
        <v>0.91643579468716618</v>
      </c>
      <c r="H273" s="123">
        <v>0.8311603625560896</v>
      </c>
      <c r="I273" s="123">
        <v>0.72021699294550401</v>
      </c>
      <c r="J273" s="123">
        <v>0.82578019529182545</v>
      </c>
      <c r="K273" s="123">
        <v>0.7992058825235927</v>
      </c>
      <c r="L273" s="123">
        <v>0.7704537905265525</v>
      </c>
      <c r="M273" s="123">
        <v>0.76839040652979695</v>
      </c>
      <c r="N273" s="123">
        <v>0.66647329623414175</v>
      </c>
      <c r="O273" s="123">
        <v>0.65055371107759863</v>
      </c>
      <c r="P273" s="123">
        <v>0.66445785778641042</v>
      </c>
      <c r="Q273" s="123">
        <v>0.60694494072007565</v>
      </c>
      <c r="R273" s="123">
        <v>0.6220152763489496</v>
      </c>
      <c r="S273" s="123">
        <v>0.63534141302446956</v>
      </c>
      <c r="T273" s="123">
        <v>0.64173888997466833</v>
      </c>
      <c r="U273" s="123">
        <v>0.60392649046239932</v>
      </c>
      <c r="V273" s="123">
        <v>0.60670669712461223</v>
      </c>
      <c r="W273" s="123">
        <v>0.57107559004139397</v>
      </c>
      <c r="DA273" s="130" t="s">
        <v>3230</v>
      </c>
    </row>
    <row r="274" spans="1:105" ht="12" customHeight="1" x14ac:dyDescent="0.25">
      <c r="A274" s="97" t="s">
        <v>50</v>
      </c>
      <c r="B274" s="99">
        <v>2.5487980049697847</v>
      </c>
      <c r="C274" s="99">
        <v>2.4830643784191011</v>
      </c>
      <c r="D274" s="99">
        <v>2.5153047126044257</v>
      </c>
      <c r="E274" s="99">
        <v>2.4538454262908034</v>
      </c>
      <c r="F274" s="99">
        <v>2.627447720327976</v>
      </c>
      <c r="G274" s="99">
        <v>2.4557587790778603</v>
      </c>
      <c r="H274" s="99">
        <v>2.3560486765790842</v>
      </c>
      <c r="I274" s="99">
        <v>2.1455048252771807</v>
      </c>
      <c r="J274" s="99">
        <v>2.102362813734473</v>
      </c>
      <c r="K274" s="99">
        <v>1.9953797203422405</v>
      </c>
      <c r="L274" s="99">
        <v>1.943486177889848</v>
      </c>
      <c r="M274" s="99">
        <v>1.9844397962497997</v>
      </c>
      <c r="N274" s="99">
        <v>1.716083652513233</v>
      </c>
      <c r="O274" s="99">
        <v>1.707440002833829</v>
      </c>
      <c r="P274" s="99">
        <v>1.751728775657879</v>
      </c>
      <c r="Q274" s="99">
        <v>1.6684538984568478</v>
      </c>
      <c r="R274" s="99">
        <v>1.7356775512266787</v>
      </c>
      <c r="S274" s="99">
        <v>1.879306751218945</v>
      </c>
      <c r="T274" s="99">
        <v>1.9345486836544288</v>
      </c>
      <c r="U274" s="99">
        <v>1.9170736343598807</v>
      </c>
      <c r="V274" s="99">
        <v>1.9474838160450656</v>
      </c>
      <c r="W274" s="99">
        <v>1.873837037205097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0.52027725984203954</v>
      </c>
      <c r="D279" s="117">
        <f t="shared" si="108"/>
        <v>0.84090788062351063</v>
      </c>
      <c r="E279" s="117">
        <f t="shared" si="108"/>
        <v>1.2705273699372448</v>
      </c>
      <c r="F279" s="117">
        <f t="shared" si="108"/>
        <v>2.2457432613921116</v>
      </c>
      <c r="G279" s="117">
        <f t="shared" si="108"/>
        <v>2.6719648900414872</v>
      </c>
      <c r="H279" s="117">
        <f t="shared" si="108"/>
        <v>1.8288311295577366</v>
      </c>
      <c r="I279" s="117">
        <f t="shared" si="108"/>
        <v>1.9733885457064235</v>
      </c>
      <c r="J279" s="117">
        <f t="shared" si="108"/>
        <v>2.8839270639666275</v>
      </c>
      <c r="K279" s="117">
        <f t="shared" si="108"/>
        <v>4.0785200697590138</v>
      </c>
      <c r="L279" s="117">
        <f t="shared" si="108"/>
        <v>4.8467832942577846</v>
      </c>
      <c r="M279" s="117">
        <f t="shared" si="108"/>
        <v>4.8072775126688372</v>
      </c>
      <c r="N279" s="117">
        <f t="shared" si="108"/>
        <v>2.8516635724669923</v>
      </c>
      <c r="O279" s="117">
        <f t="shared" si="108"/>
        <v>2.2103816286139577</v>
      </c>
      <c r="P279" s="117">
        <f t="shared" si="108"/>
        <v>2.4167255168733481</v>
      </c>
      <c r="Q279" s="117">
        <f t="shared" si="108"/>
        <v>2.9847788844039025</v>
      </c>
      <c r="R279" s="117">
        <f t="shared" ref="R279:V279" si="109">R280+R282+R284+R293</f>
        <v>2.3773215653952597</v>
      </c>
      <c r="S279" s="117">
        <f t="shared" si="109"/>
        <v>2.0472527703419314</v>
      </c>
      <c r="T279" s="117">
        <f t="shared" si="109"/>
        <v>1.2740053147185375</v>
      </c>
      <c r="U279" s="117">
        <f t="shared" si="109"/>
        <v>8.6590770132906894</v>
      </c>
      <c r="V279" s="117">
        <f t="shared" si="109"/>
        <v>10.925783244417918</v>
      </c>
      <c r="W279" s="117">
        <f t="shared" ref="W279" si="110">W280+W282+W284+W293</f>
        <v>37.823438088144272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0.27625434230182211</v>
      </c>
      <c r="D280" s="122">
        <f t="shared" si="111"/>
        <v>0.41590195188623458</v>
      </c>
      <c r="E280" s="122">
        <f t="shared" si="111"/>
        <v>0.60006761369985084</v>
      </c>
      <c r="F280" s="122">
        <f t="shared" si="111"/>
        <v>1.1035006724321861</v>
      </c>
      <c r="G280" s="122">
        <f t="shared" si="111"/>
        <v>1.4890903101751638</v>
      </c>
      <c r="H280" s="122">
        <f t="shared" si="111"/>
        <v>0.89990342859456796</v>
      </c>
      <c r="I280" s="122">
        <f t="shared" si="111"/>
        <v>0.98341282159554211</v>
      </c>
      <c r="J280" s="122">
        <f t="shared" si="111"/>
        <v>1.4067980571671257</v>
      </c>
      <c r="K280" s="122">
        <f t="shared" si="111"/>
        <v>1.9357573330615085</v>
      </c>
      <c r="L280" s="122">
        <f t="shared" si="111"/>
        <v>2.4786097604507922</v>
      </c>
      <c r="M280" s="122">
        <f t="shared" si="111"/>
        <v>2.1466579213122396</v>
      </c>
      <c r="N280" s="122">
        <f t="shared" si="111"/>
        <v>1.3112820037745863</v>
      </c>
      <c r="O280" s="122">
        <f t="shared" si="111"/>
        <v>1.0392665591040298</v>
      </c>
      <c r="P280" s="122">
        <f t="shared" si="111"/>
        <v>0.96481931979012514</v>
      </c>
      <c r="Q280" s="122">
        <f t="shared" si="111"/>
        <v>1.2322481220077703</v>
      </c>
      <c r="R280" s="122">
        <f t="shared" si="111"/>
        <v>0.98045782097848644</v>
      </c>
      <c r="S280" s="122">
        <f t="shared" si="111"/>
        <v>0.82583193987963621</v>
      </c>
      <c r="T280" s="122">
        <f t="shared" si="111"/>
        <v>0.49325986803653754</v>
      </c>
      <c r="U280" s="122">
        <f t="shared" si="111"/>
        <v>2.4654615755692633</v>
      </c>
      <c r="V280" s="122">
        <f t="shared" si="111"/>
        <v>2.2856706181535613</v>
      </c>
      <c r="W280" s="122">
        <f t="shared" si="111"/>
        <v>17.663493367165959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0.27625434230182211</v>
      </c>
      <c r="D281" s="98">
        <v>0.41590195188623458</v>
      </c>
      <c r="E281" s="98">
        <v>0.60006761369985084</v>
      </c>
      <c r="F281" s="98">
        <v>1.1035006724321861</v>
      </c>
      <c r="G281" s="98">
        <v>1.4890903101751638</v>
      </c>
      <c r="H281" s="98">
        <v>0.89990342859456796</v>
      </c>
      <c r="I281" s="98">
        <v>0.98341282159554211</v>
      </c>
      <c r="J281" s="98">
        <v>1.4067980571671257</v>
      </c>
      <c r="K281" s="98">
        <v>1.9357573330615085</v>
      </c>
      <c r="L281" s="98">
        <v>2.4786097604507922</v>
      </c>
      <c r="M281" s="98">
        <v>2.1466579213122396</v>
      </c>
      <c r="N281" s="98">
        <v>1.3112820037745863</v>
      </c>
      <c r="O281" s="98">
        <v>1.0392665591040298</v>
      </c>
      <c r="P281" s="98">
        <v>0.96481931979012514</v>
      </c>
      <c r="Q281" s="98">
        <v>1.2322481220077703</v>
      </c>
      <c r="R281" s="98">
        <v>0.98045782097848644</v>
      </c>
      <c r="S281" s="98">
        <v>0.82583193987963621</v>
      </c>
      <c r="T281" s="98">
        <v>0.49325986803653754</v>
      </c>
      <c r="U281" s="98">
        <v>2.4654615755692633</v>
      </c>
      <c r="V281" s="98">
        <v>2.2856706181535613</v>
      </c>
      <c r="W281" s="98">
        <v>17.663493367165959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1.5586192751142657E-2</v>
      </c>
      <c r="D282" s="122">
        <f t="shared" si="112"/>
        <v>2.3954659232983042E-2</v>
      </c>
      <c r="E282" s="122">
        <f t="shared" si="112"/>
        <v>0.10358541107315487</v>
      </c>
      <c r="F282" s="122">
        <f t="shared" si="112"/>
        <v>6.7855202176225357E-2</v>
      </c>
      <c r="G282" s="122">
        <f t="shared" si="112"/>
        <v>7.9246999465239887E-2</v>
      </c>
      <c r="H282" s="122">
        <f t="shared" si="112"/>
        <v>7.4562063722122776E-2</v>
      </c>
      <c r="I282" s="122">
        <f t="shared" si="112"/>
        <v>7.6343856917978528E-2</v>
      </c>
      <c r="J282" s="122">
        <f t="shared" si="112"/>
        <v>0.13455178412668348</v>
      </c>
      <c r="K282" s="122">
        <f t="shared" si="112"/>
        <v>0.20173372722487523</v>
      </c>
      <c r="L282" s="122">
        <f t="shared" si="112"/>
        <v>0.17724501775325513</v>
      </c>
      <c r="M282" s="122">
        <f t="shared" si="112"/>
        <v>0.19444070273771188</v>
      </c>
      <c r="N282" s="122">
        <f t="shared" si="112"/>
        <v>0.17957255047145043</v>
      </c>
      <c r="O282" s="122">
        <f t="shared" si="112"/>
        <v>8.9427399705321681E-2</v>
      </c>
      <c r="P282" s="122">
        <f t="shared" si="112"/>
        <v>7.8588079842813949E-2</v>
      </c>
      <c r="Q282" s="122">
        <f t="shared" si="112"/>
        <v>0.17773050326911213</v>
      </c>
      <c r="R282" s="122">
        <f t="shared" si="112"/>
        <v>0.10227551795933899</v>
      </c>
      <c r="S282" s="122">
        <f t="shared" si="112"/>
        <v>0.12259216610320796</v>
      </c>
      <c r="T282" s="122">
        <f t="shared" si="112"/>
        <v>5.9087002338239582E-2</v>
      </c>
      <c r="U282" s="122">
        <f t="shared" si="112"/>
        <v>0.54873267155820293</v>
      </c>
      <c r="V282" s="122">
        <f t="shared" si="112"/>
        <v>0.58823896237243156</v>
      </c>
      <c r="W282" s="122">
        <f t="shared" si="112"/>
        <v>1.6426561533430082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1.5586192751142657E-2</v>
      </c>
      <c r="D283" s="98">
        <v>2.3954659232983042E-2</v>
      </c>
      <c r="E283" s="98">
        <v>0.10358541107315487</v>
      </c>
      <c r="F283" s="98">
        <v>6.7855202176225357E-2</v>
      </c>
      <c r="G283" s="98">
        <v>7.9246999465239887E-2</v>
      </c>
      <c r="H283" s="98">
        <v>7.4562063722122776E-2</v>
      </c>
      <c r="I283" s="98">
        <v>7.6343856917978528E-2</v>
      </c>
      <c r="J283" s="98">
        <v>0.13455178412668348</v>
      </c>
      <c r="K283" s="98">
        <v>0.20173372722487523</v>
      </c>
      <c r="L283" s="98">
        <v>0.17724501775325513</v>
      </c>
      <c r="M283" s="98">
        <v>0.19444070273771188</v>
      </c>
      <c r="N283" s="98">
        <v>0.17957255047145043</v>
      </c>
      <c r="O283" s="98">
        <v>8.9427399705321681E-2</v>
      </c>
      <c r="P283" s="98">
        <v>7.8588079842813949E-2</v>
      </c>
      <c r="Q283" s="98">
        <v>0.17773050326911213</v>
      </c>
      <c r="R283" s="98">
        <v>0.10227551795933899</v>
      </c>
      <c r="S283" s="98">
        <v>0.12259216610320796</v>
      </c>
      <c r="T283" s="98">
        <v>5.9087002338239582E-2</v>
      </c>
      <c r="U283" s="98">
        <v>0.54873267155820293</v>
      </c>
      <c r="V283" s="98">
        <v>0.58823896237243156</v>
      </c>
      <c r="W283" s="98">
        <v>1.6426561533430082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0.15577615048963828</v>
      </c>
      <c r="D284" s="122">
        <v>0.27249104719572542</v>
      </c>
      <c r="E284" s="122">
        <v>0.38508811389278269</v>
      </c>
      <c r="F284" s="122">
        <v>0.72377512949804956</v>
      </c>
      <c r="G284" s="122">
        <v>0.75885168600922048</v>
      </c>
      <c r="H284" s="122">
        <v>0.57790318958482123</v>
      </c>
      <c r="I284" s="122">
        <v>0.61677450011639234</v>
      </c>
      <c r="J284" s="122">
        <v>0.89596319937204028</v>
      </c>
      <c r="K284" s="122">
        <v>1.3267138444930457</v>
      </c>
      <c r="L284" s="122">
        <v>1.5288661091911728</v>
      </c>
      <c r="M284" s="122">
        <v>1.8007502420439625</v>
      </c>
      <c r="N284" s="122">
        <v>0.99491018441301815</v>
      </c>
      <c r="O284" s="122">
        <v>0.76145184646347996</v>
      </c>
      <c r="P284" s="122">
        <v>0.97902636267124077</v>
      </c>
      <c r="Q284" s="122">
        <v>1.1167986789848932</v>
      </c>
      <c r="R284" s="122">
        <v>0.90418871024078751</v>
      </c>
      <c r="S284" s="122">
        <v>0.74586162776112053</v>
      </c>
      <c r="T284" s="122">
        <v>0.48681361624259828</v>
      </c>
      <c r="U284" s="122">
        <v>3.8100022236128686</v>
      </c>
      <c r="V284" s="122">
        <v>5.27884740145105</v>
      </c>
      <c r="W284" s="122">
        <v>11.670510948551225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7.0329342341125686E-2</v>
      </c>
      <c r="D285" s="98">
        <v>9.0841412299400584E-2</v>
      </c>
      <c r="E285" s="98">
        <v>0.15793748178307093</v>
      </c>
      <c r="F285" s="98">
        <v>0.35551421169221553</v>
      </c>
      <c r="G285" s="98">
        <v>0.17644257836321348</v>
      </c>
      <c r="H285" s="98">
        <v>0.10969389213546728</v>
      </c>
      <c r="I285" s="98">
        <v>5.6197250662104688E-2</v>
      </c>
      <c r="J285" s="98">
        <v>0.24215524852448558</v>
      </c>
      <c r="K285" s="98">
        <v>0.49795924572488925</v>
      </c>
      <c r="L285" s="98">
        <v>0.5470943901907217</v>
      </c>
      <c r="M285" s="98">
        <v>0.69440666384897853</v>
      </c>
      <c r="N285" s="98">
        <v>0.22044665456949095</v>
      </c>
      <c r="O285" s="98">
        <v>0.11192051373340181</v>
      </c>
      <c r="P285" s="98">
        <v>0.10196002906008159</v>
      </c>
      <c r="Q285" s="98">
        <v>0.18585413257119665</v>
      </c>
      <c r="R285" s="98">
        <v>0.28518310256282148</v>
      </c>
      <c r="S285" s="98">
        <v>0.24752894222901636</v>
      </c>
      <c r="T285" s="98">
        <v>0.15109085069703873</v>
      </c>
      <c r="U285" s="98">
        <v>0.94190009143154174</v>
      </c>
      <c r="V285" s="98">
        <v>1.1492313077165508</v>
      </c>
      <c r="W285" s="98">
        <v>2.7111401510081019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1.2810968492598098E-4</v>
      </c>
      <c r="G286" s="98">
        <v>1.1468762052240923E-4</v>
      </c>
      <c r="H286" s="98">
        <v>1.1240102162449086E-4</v>
      </c>
      <c r="I286" s="98">
        <v>1.0336149464766731E-4</v>
      </c>
      <c r="J286" s="98">
        <v>5.0828021226039552E-4</v>
      </c>
      <c r="K286" s="98">
        <v>8.0794206580062783E-4</v>
      </c>
      <c r="L286" s="98">
        <v>1.5050416117809203E-3</v>
      </c>
      <c r="M286" s="98">
        <v>8.5162875887683648E-4</v>
      </c>
      <c r="N286" s="98">
        <v>5.5067888949736441E-4</v>
      </c>
      <c r="O286" s="98">
        <v>4.2058285815178202E-4</v>
      </c>
      <c r="P286" s="98">
        <v>2.9498244461088555E-4</v>
      </c>
      <c r="Q286" s="98">
        <v>7.7621067235650136E-4</v>
      </c>
      <c r="R286" s="98">
        <v>9.8844730735213977E-4</v>
      </c>
      <c r="S286" s="98">
        <v>9.1093512610460514E-4</v>
      </c>
      <c r="T286" s="98">
        <v>6.0367533893142939E-4</v>
      </c>
      <c r="U286" s="98">
        <v>3.1688560256260762E-3</v>
      </c>
      <c r="V286" s="98">
        <v>7.3192615468988982E-3</v>
      </c>
      <c r="W286" s="98">
        <v>3.2503149586511529E-2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3.7040597765891627E-5</v>
      </c>
      <c r="G287" s="101">
        <v>2.8706412288834033E-5</v>
      </c>
      <c r="H287" s="101">
        <v>2.8440609914133801E-5</v>
      </c>
      <c r="I287" s="101">
        <v>2.6186907330494361E-5</v>
      </c>
      <c r="J287" s="101">
        <v>1.5749549230044104E-4</v>
      </c>
      <c r="K287" s="101">
        <v>2.1385980394070109E-4</v>
      </c>
      <c r="L287" s="101">
        <v>3.6993483529713678E-4</v>
      </c>
      <c r="M287" s="101">
        <v>2.4007011062465556E-4</v>
      </c>
      <c r="N287" s="101">
        <v>1.2080087918404117E-4</v>
      </c>
      <c r="O287" s="101">
        <v>8.8843289038544201E-5</v>
      </c>
      <c r="P287" s="101">
        <v>8.6716108449682084E-5</v>
      </c>
      <c r="Q287" s="101">
        <v>1.645622360779837E-4</v>
      </c>
      <c r="R287" s="101">
        <v>1.9900691722900916E-4</v>
      </c>
      <c r="S287" s="101">
        <v>1.9185426717159901E-4</v>
      </c>
      <c r="T287" s="101">
        <v>1.1448300671274956E-4</v>
      </c>
      <c r="U287" s="101">
        <v>6.6545695914582757E-4</v>
      </c>
      <c r="V287" s="101">
        <v>1.4209355441102069E-3</v>
      </c>
      <c r="W287" s="101">
        <v>7.6676434173031322E-3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9.1069087160089345E-5</v>
      </c>
      <c r="G288" s="104">
        <v>8.5981208233575201E-5</v>
      </c>
      <c r="H288" s="104">
        <v>8.3960411710357066E-5</v>
      </c>
      <c r="I288" s="104">
        <v>7.7174587317172953E-5</v>
      </c>
      <c r="J288" s="104">
        <v>3.5078471995995454E-4</v>
      </c>
      <c r="K288" s="104">
        <v>5.9408226185992676E-4</v>
      </c>
      <c r="L288" s="104">
        <v>1.1351067764837836E-3</v>
      </c>
      <c r="M288" s="104">
        <v>6.1155864825218089E-4</v>
      </c>
      <c r="N288" s="104">
        <v>4.2987801031332329E-4</v>
      </c>
      <c r="O288" s="104">
        <v>3.3173956911323782E-4</v>
      </c>
      <c r="P288" s="104">
        <v>2.0826633616120345E-4</v>
      </c>
      <c r="Q288" s="104">
        <v>6.1164843627851766E-4</v>
      </c>
      <c r="R288" s="104">
        <v>7.894403901231305E-4</v>
      </c>
      <c r="S288" s="104">
        <v>7.1908085893300608E-4</v>
      </c>
      <c r="T288" s="104">
        <v>4.8919233221867981E-4</v>
      </c>
      <c r="U288" s="104">
        <v>2.5033990664802487E-3</v>
      </c>
      <c r="V288" s="104">
        <v>5.8983260027886918E-3</v>
      </c>
      <c r="W288" s="104">
        <v>2.4835506169208394E-2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8.3714467920466384E-2</v>
      </c>
      <c r="D289" s="101">
        <v>0.17785240809047353</v>
      </c>
      <c r="E289" s="101">
        <v>0.22148107756691052</v>
      </c>
      <c r="F289" s="101">
        <v>0.35963885622198599</v>
      </c>
      <c r="G289" s="101">
        <v>0.54498547229121541</v>
      </c>
      <c r="H289" s="101">
        <v>0.44509556226827918</v>
      </c>
      <c r="I289" s="101">
        <v>0.49559661269894212</v>
      </c>
      <c r="J289" s="101">
        <v>0.48408450501082906</v>
      </c>
      <c r="K289" s="101">
        <v>0.64682924833511057</v>
      </c>
      <c r="L289" s="101">
        <v>0.59278209132066639</v>
      </c>
      <c r="M289" s="101">
        <v>1.0210568926683015</v>
      </c>
      <c r="N289" s="101">
        <v>0.63966646230244251</v>
      </c>
      <c r="O289" s="101">
        <v>0.50387870774108034</v>
      </c>
      <c r="P289" s="101">
        <v>0.58990443853675201</v>
      </c>
      <c r="Q289" s="101">
        <v>0.75261663900103704</v>
      </c>
      <c r="R289" s="101">
        <v>0.39866095237872706</v>
      </c>
      <c r="S289" s="101">
        <v>0.3170264779754744</v>
      </c>
      <c r="T289" s="101">
        <v>0.24034895545913457</v>
      </c>
      <c r="U289" s="101">
        <v>2.0411722869401698</v>
      </c>
      <c r="V289" s="101">
        <v>2.5773477325057628</v>
      </c>
      <c r="W289" s="101">
        <v>2.9006003262076105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1.7323402280461858E-3</v>
      </c>
      <c r="D290" s="104">
        <v>3.797226805851327E-3</v>
      </c>
      <c r="E290" s="104">
        <v>5.6695545428012088E-3</v>
      </c>
      <c r="F290" s="104">
        <v>8.4939518989221394E-3</v>
      </c>
      <c r="G290" s="104">
        <v>3.7308947734269231E-2</v>
      </c>
      <c r="H290" s="104">
        <v>2.3001334159450305E-2</v>
      </c>
      <c r="I290" s="104">
        <v>6.4877275260697906E-2</v>
      </c>
      <c r="J290" s="104">
        <v>0.16921516562446531</v>
      </c>
      <c r="K290" s="104">
        <v>0.18111740836724532</v>
      </c>
      <c r="L290" s="104">
        <v>0.38748458606800373</v>
      </c>
      <c r="M290" s="104">
        <v>8.4435056767805577E-2</v>
      </c>
      <c r="N290" s="104">
        <v>0.13424638865158739</v>
      </c>
      <c r="O290" s="104">
        <v>0.14523204213084606</v>
      </c>
      <c r="P290" s="104">
        <v>0.28686691262979624</v>
      </c>
      <c r="Q290" s="104">
        <v>0.17755169674030302</v>
      </c>
      <c r="R290" s="104">
        <v>0.21935620799188682</v>
      </c>
      <c r="S290" s="104">
        <v>0.18039527243052506</v>
      </c>
      <c r="T290" s="104">
        <v>9.4770134747493587E-2</v>
      </c>
      <c r="U290" s="104">
        <v>0.82376098921553109</v>
      </c>
      <c r="V290" s="104">
        <v>1.544949099681838</v>
      </c>
      <c r="W290" s="104">
        <v>6.0262673217490015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3.8279447620160386E-4</v>
      </c>
      <c r="D291" s="98">
        <v>9.7294572417235025E-4</v>
      </c>
      <c r="E291" s="98">
        <v>1.2313902478279786E-3</v>
      </c>
      <c r="F291" s="98">
        <v>2.2642200107332523E-3</v>
      </c>
      <c r="G291" s="98">
        <v>8.5792628730947604E-3</v>
      </c>
      <c r="H291" s="98">
        <v>5.357007229024751E-3</v>
      </c>
      <c r="I291" s="98">
        <v>1.5173175232476748E-2</v>
      </c>
      <c r="J291" s="98">
        <v>4.8937083344992895E-2</v>
      </c>
      <c r="K291" s="98">
        <v>4.4532686247777106E-2</v>
      </c>
      <c r="L291" s="98">
        <v>8.8318403942358167E-2</v>
      </c>
      <c r="M291" s="98">
        <v>2.2341631384180938E-2</v>
      </c>
      <c r="N291" s="98">
        <v>2.7699792846991474E-2</v>
      </c>
      <c r="O291" s="98">
        <v>2.9159813068919092E-2</v>
      </c>
      <c r="P291" s="98">
        <v>8.3612463069433679E-2</v>
      </c>
      <c r="Q291" s="98">
        <v>3.7455877359714507E-2</v>
      </c>
      <c r="R291" s="98">
        <v>4.4177220217617649E-2</v>
      </c>
      <c r="S291" s="98">
        <v>3.8393249306645033E-2</v>
      </c>
      <c r="T291" s="98">
        <v>1.812488409256682E-2</v>
      </c>
      <c r="U291" s="98">
        <v>0.17710485296497619</v>
      </c>
      <c r="V291" s="98">
        <v>0.30572985135459446</v>
      </c>
      <c r="W291" s="98">
        <v>1.4603317555218551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1.349545751844582E-3</v>
      </c>
      <c r="D292" s="98">
        <v>2.8242810816789766E-3</v>
      </c>
      <c r="E292" s="98">
        <v>4.4381642949732304E-3</v>
      </c>
      <c r="F292" s="98">
        <v>6.2297318881888875E-3</v>
      </c>
      <c r="G292" s="98">
        <v>2.872968486117447E-2</v>
      </c>
      <c r="H292" s="98">
        <v>1.7644326930425554E-2</v>
      </c>
      <c r="I292" s="98">
        <v>4.9704100028221156E-2</v>
      </c>
      <c r="J292" s="98">
        <v>0.12027808227947241</v>
      </c>
      <c r="K292" s="98">
        <v>0.13658472211946823</v>
      </c>
      <c r="L292" s="98">
        <v>0.29916618212564555</v>
      </c>
      <c r="M292" s="98">
        <v>6.2093425383624633E-2</v>
      </c>
      <c r="N292" s="98">
        <v>0.10654659580459593</v>
      </c>
      <c r="O292" s="98">
        <v>0.11607222906192696</v>
      </c>
      <c r="P292" s="98">
        <v>0.20325444956036259</v>
      </c>
      <c r="Q292" s="98">
        <v>0.14009581938058852</v>
      </c>
      <c r="R292" s="98">
        <v>0.17517898777426918</v>
      </c>
      <c r="S292" s="98">
        <v>0.14200202312388002</v>
      </c>
      <c r="T292" s="98">
        <v>7.6645250654926764E-2</v>
      </c>
      <c r="U292" s="98">
        <v>0.64665613625055496</v>
      </c>
      <c r="V292" s="98">
        <v>1.2392192483272435</v>
      </c>
      <c r="W292" s="98">
        <v>4.5659355662271466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7.2660574299436509E-2</v>
      </c>
      <c r="D293" s="122">
        <v>0.12856022230856751</v>
      </c>
      <c r="E293" s="122">
        <v>0.18178623127145654</v>
      </c>
      <c r="F293" s="122">
        <v>0.35061225728565071</v>
      </c>
      <c r="G293" s="122">
        <v>0.34477589439186318</v>
      </c>
      <c r="H293" s="122">
        <v>0.27646244765622463</v>
      </c>
      <c r="I293" s="122">
        <v>0.29685736707651061</v>
      </c>
      <c r="J293" s="122">
        <v>0.44661402330077821</v>
      </c>
      <c r="K293" s="122">
        <v>0.61431516497958416</v>
      </c>
      <c r="L293" s="122">
        <v>0.66206240686256423</v>
      </c>
      <c r="M293" s="122">
        <v>0.66542864657492262</v>
      </c>
      <c r="N293" s="122">
        <v>0.36589883380793742</v>
      </c>
      <c r="O293" s="122">
        <v>0.32023582334112605</v>
      </c>
      <c r="P293" s="122">
        <v>0.39429175456916821</v>
      </c>
      <c r="Q293" s="122">
        <v>0.45800158014212666</v>
      </c>
      <c r="R293" s="122">
        <v>0.39039951621664692</v>
      </c>
      <c r="S293" s="122">
        <v>0.35296703659796674</v>
      </c>
      <c r="T293" s="122">
        <v>0.2348448281011622</v>
      </c>
      <c r="U293" s="122">
        <v>1.8348805425503549</v>
      </c>
      <c r="V293" s="122">
        <v>2.7730262624408759</v>
      </c>
      <c r="W293" s="122">
        <v>6.8467776190840812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2.6601907885835295E-2</v>
      </c>
      <c r="D294" s="98">
        <v>5.2932958669435551E-2</v>
      </c>
      <c r="E294" s="98">
        <v>9.4117824383847984E-2</v>
      </c>
      <c r="F294" s="98">
        <v>0.16043405174395259</v>
      </c>
      <c r="G294" s="98">
        <v>0.12468570013926336</v>
      </c>
      <c r="H294" s="98">
        <v>8.9080595219580991E-2</v>
      </c>
      <c r="I294" s="98">
        <v>9.3192502890890247E-2</v>
      </c>
      <c r="J294" s="98">
        <v>0.28283546265809284</v>
      </c>
      <c r="K294" s="98">
        <v>0.28392874120508133</v>
      </c>
      <c r="L294" s="98">
        <v>0.2921271269581332</v>
      </c>
      <c r="M294" s="98">
        <v>0.28079669445368677</v>
      </c>
      <c r="N294" s="98">
        <v>0.16460570076253303</v>
      </c>
      <c r="O294" s="98">
        <v>0.11397814366376016</v>
      </c>
      <c r="P294" s="98">
        <v>0.1802483716766666</v>
      </c>
      <c r="Q294" s="98">
        <v>0.16475914418240217</v>
      </c>
      <c r="R294" s="98">
        <v>0.17745886386794901</v>
      </c>
      <c r="S294" s="98">
        <v>0.11432450687726582</v>
      </c>
      <c r="T294" s="98">
        <v>9.2901820459731624E-2</v>
      </c>
      <c r="U294" s="98">
        <v>0.67483776517364369</v>
      </c>
      <c r="V294" s="98">
        <v>1.0696295775666702</v>
      </c>
      <c r="W294" s="98">
        <v>2.5641250943947691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4.6058666413601221E-2</v>
      </c>
      <c r="D295" s="33">
        <v>7.5627263639131942E-2</v>
      </c>
      <c r="E295" s="33">
        <v>8.766840688760856E-2</v>
      </c>
      <c r="F295" s="33">
        <v>0.19017820554169812</v>
      </c>
      <c r="G295" s="33">
        <v>0.22009019425259979</v>
      </c>
      <c r="H295" s="33">
        <v>0.18738185243664363</v>
      </c>
      <c r="I295" s="33">
        <v>0.20366486418562038</v>
      </c>
      <c r="J295" s="33">
        <v>0.16377856064268537</v>
      </c>
      <c r="K295" s="33">
        <v>0.33038642377450284</v>
      </c>
      <c r="L295" s="33">
        <v>0.36993527990443098</v>
      </c>
      <c r="M295" s="33">
        <v>0.38463195212123585</v>
      </c>
      <c r="N295" s="33">
        <v>0.20129313304540439</v>
      </c>
      <c r="O295" s="33">
        <v>0.20625767967736588</v>
      </c>
      <c r="P295" s="33">
        <v>0.21404338289250158</v>
      </c>
      <c r="Q295" s="33">
        <v>0.29324243595972449</v>
      </c>
      <c r="R295" s="33">
        <v>0.21294065234869794</v>
      </c>
      <c r="S295" s="33">
        <v>0.23864252972070094</v>
      </c>
      <c r="T295" s="33">
        <v>0.14194300764143056</v>
      </c>
      <c r="U295" s="33">
        <v>1.1600427773767112</v>
      </c>
      <c r="V295" s="33">
        <v>1.7033966848742057</v>
      </c>
      <c r="W295" s="33">
        <v>4.2826525246893121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0.59130426052658736</v>
      </c>
      <c r="D297" s="117">
        <f t="shared" si="113"/>
        <v>0.98062606063715907</v>
      </c>
      <c r="E297" s="117">
        <f t="shared" si="113"/>
        <v>1.6462192522040593</v>
      </c>
      <c r="F297" s="117">
        <f t="shared" si="113"/>
        <v>2.8864317445917562</v>
      </c>
      <c r="G297" s="117">
        <f t="shared" si="113"/>
        <v>3.855961062256001</v>
      </c>
      <c r="H297" s="117">
        <f t="shared" si="113"/>
        <v>2.6515025844446023</v>
      </c>
      <c r="I297" s="117">
        <f t="shared" si="113"/>
        <v>3.0212604813380097</v>
      </c>
      <c r="J297" s="117">
        <f t="shared" si="113"/>
        <v>4.602400968912999</v>
      </c>
      <c r="K297" s="117">
        <f t="shared" si="113"/>
        <v>6.7272436290997906</v>
      </c>
      <c r="L297" s="117">
        <f t="shared" si="113"/>
        <v>8.5959104882067585</v>
      </c>
      <c r="M297" s="117">
        <f t="shared" si="113"/>
        <v>8.2433943143619306</v>
      </c>
      <c r="N297" s="117">
        <f t="shared" si="113"/>
        <v>5.4151996390760884</v>
      </c>
      <c r="O297" s="117">
        <f t="shared" si="113"/>
        <v>4.359733100502031</v>
      </c>
      <c r="P297" s="117">
        <f t="shared" si="113"/>
        <v>4.522656210420787</v>
      </c>
      <c r="Q297" s="117">
        <f t="shared" si="113"/>
        <v>6.1283436851323208</v>
      </c>
      <c r="R297" s="117">
        <f t="shared" ref="R297:V297" si="114">R298+R300+R302+R311</f>
        <v>4.8525669546433381</v>
      </c>
      <c r="S297" s="117">
        <f t="shared" si="114"/>
        <v>4.2895435159004398</v>
      </c>
      <c r="T297" s="117">
        <f t="shared" si="114"/>
        <v>2.573434023147088</v>
      </c>
      <c r="U297" s="117">
        <f t="shared" si="114"/>
        <v>15.588294439217066</v>
      </c>
      <c r="V297" s="117">
        <f t="shared" si="114"/>
        <v>17.20883652590074</v>
      </c>
      <c r="W297" s="117">
        <f t="shared" ref="W297" si="115">W298+W300+W302+W311</f>
        <v>87.079972013445712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0.40582540878246665</v>
      </c>
      <c r="D298" s="122">
        <f t="shared" si="116"/>
        <v>0.65887256643478809</v>
      </c>
      <c r="E298" s="122">
        <f t="shared" si="116"/>
        <v>1.0217193829269346</v>
      </c>
      <c r="F298" s="122">
        <f t="shared" si="116"/>
        <v>2.0127322345109655</v>
      </c>
      <c r="G298" s="122">
        <f t="shared" si="116"/>
        <v>2.9014112376970993</v>
      </c>
      <c r="H298" s="122">
        <f t="shared" si="116"/>
        <v>1.8682687886500631</v>
      </c>
      <c r="I298" s="122">
        <f t="shared" si="116"/>
        <v>2.1703125551590325</v>
      </c>
      <c r="J298" s="122">
        <f t="shared" si="116"/>
        <v>3.2937813637562257</v>
      </c>
      <c r="K298" s="122">
        <f t="shared" si="116"/>
        <v>4.7998696146343853</v>
      </c>
      <c r="L298" s="122">
        <f t="shared" si="116"/>
        <v>6.4980951687921369</v>
      </c>
      <c r="M298" s="122">
        <f t="shared" si="116"/>
        <v>5.9632122008671216</v>
      </c>
      <c r="N298" s="122">
        <f t="shared" si="116"/>
        <v>3.8694745574996094</v>
      </c>
      <c r="O298" s="122">
        <f t="shared" si="116"/>
        <v>3.2621893055744922</v>
      </c>
      <c r="P298" s="122">
        <f t="shared" si="116"/>
        <v>3.2105944121852641</v>
      </c>
      <c r="Q298" s="122">
        <f t="shared" si="116"/>
        <v>4.2911472122806416</v>
      </c>
      <c r="R298" s="122">
        <f t="shared" si="116"/>
        <v>3.4735401225824445</v>
      </c>
      <c r="S298" s="122">
        <f t="shared" si="116"/>
        <v>2.9573083611881561</v>
      </c>
      <c r="T298" s="122">
        <f t="shared" si="116"/>
        <v>1.7784609847385087</v>
      </c>
      <c r="U298" s="122">
        <f t="shared" si="116"/>
        <v>8.9373973927044634</v>
      </c>
      <c r="V298" s="122">
        <f t="shared" si="116"/>
        <v>8.3394911396945322</v>
      </c>
      <c r="W298" s="122">
        <f t="shared" si="116"/>
        <v>64.922653426118259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0.40582540878246665</v>
      </c>
      <c r="D299" s="98">
        <v>0.65887256643478809</v>
      </c>
      <c r="E299" s="98">
        <v>1.0217193829269346</v>
      </c>
      <c r="F299" s="98">
        <v>2.0127322345109655</v>
      </c>
      <c r="G299" s="98">
        <v>2.9014112376970993</v>
      </c>
      <c r="H299" s="98">
        <v>1.8682687886500631</v>
      </c>
      <c r="I299" s="98">
        <v>2.1703125551590325</v>
      </c>
      <c r="J299" s="98">
        <v>3.2937813637562257</v>
      </c>
      <c r="K299" s="98">
        <v>4.7998696146343853</v>
      </c>
      <c r="L299" s="98">
        <v>6.4980951687921369</v>
      </c>
      <c r="M299" s="98">
        <v>5.9632122008671216</v>
      </c>
      <c r="N299" s="98">
        <v>3.8694745574996094</v>
      </c>
      <c r="O299" s="98">
        <v>3.2621893055744922</v>
      </c>
      <c r="P299" s="98">
        <v>3.2105944121852641</v>
      </c>
      <c r="Q299" s="98">
        <v>4.2911472122806416</v>
      </c>
      <c r="R299" s="98">
        <v>3.4735401225824445</v>
      </c>
      <c r="S299" s="98">
        <v>2.9573083611881561</v>
      </c>
      <c r="T299" s="98">
        <v>1.7784609847385087</v>
      </c>
      <c r="U299" s="98">
        <v>8.9373973927044634</v>
      </c>
      <c r="V299" s="98">
        <v>8.3394911396945322</v>
      </c>
      <c r="W299" s="98">
        <v>64.922653426118259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3.5885844974568162E-2</v>
      </c>
      <c r="D300" s="122">
        <f t="shared" si="117"/>
        <v>5.6982738267582392E-2</v>
      </c>
      <c r="E300" s="122">
        <f t="shared" si="117"/>
        <v>0.25439989227524212</v>
      </c>
      <c r="F300" s="122">
        <f t="shared" si="117"/>
        <v>0.17189043579888633</v>
      </c>
      <c r="G300" s="122">
        <f t="shared" si="117"/>
        <v>0.20692819101037097</v>
      </c>
      <c r="H300" s="122">
        <f t="shared" si="117"/>
        <v>0.20055821446357064</v>
      </c>
      <c r="I300" s="122">
        <f t="shared" si="117"/>
        <v>0.21141580581362407</v>
      </c>
      <c r="J300" s="122">
        <f t="shared" si="117"/>
        <v>0.38349340875566668</v>
      </c>
      <c r="K300" s="122">
        <f t="shared" si="117"/>
        <v>0.59169572795495506</v>
      </c>
      <c r="L300" s="122">
        <f t="shared" si="117"/>
        <v>0.53494096489036425</v>
      </c>
      <c r="M300" s="122">
        <f t="shared" si="117"/>
        <v>0.60658752541492822</v>
      </c>
      <c r="N300" s="122">
        <f t="shared" si="117"/>
        <v>0.58225693705497483</v>
      </c>
      <c r="O300" s="122">
        <f t="shared" si="117"/>
        <v>0.30307973457329512</v>
      </c>
      <c r="P300" s="122">
        <f t="shared" si="117"/>
        <v>0.27884294518217928</v>
      </c>
      <c r="Q300" s="122">
        <f t="shared" si="117"/>
        <v>0.65490802496515443</v>
      </c>
      <c r="R300" s="122">
        <f t="shared" si="117"/>
        <v>0.38563846788876355</v>
      </c>
      <c r="S300" s="122">
        <f t="shared" si="117"/>
        <v>0.47061105305559636</v>
      </c>
      <c r="T300" s="122">
        <f t="shared" si="117"/>
        <v>0.23019470901032735</v>
      </c>
      <c r="U300" s="122">
        <f t="shared" si="117"/>
        <v>2.1662730837282007</v>
      </c>
      <c r="V300" s="122">
        <f t="shared" si="117"/>
        <v>2.3533720476986675</v>
      </c>
      <c r="W300" s="122">
        <f t="shared" si="117"/>
        <v>6.656912175475215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3.5885844974568162E-2</v>
      </c>
      <c r="D301" s="98">
        <v>5.6982738267582392E-2</v>
      </c>
      <c r="E301" s="98">
        <v>0.25439989227524212</v>
      </c>
      <c r="F301" s="98">
        <v>0.17189043579888633</v>
      </c>
      <c r="G301" s="98">
        <v>0.20692819101037097</v>
      </c>
      <c r="H301" s="98">
        <v>0.20055821446357064</v>
      </c>
      <c r="I301" s="98">
        <v>0.21141580581362407</v>
      </c>
      <c r="J301" s="98">
        <v>0.38349340875566668</v>
      </c>
      <c r="K301" s="98">
        <v>0.59169572795495506</v>
      </c>
      <c r="L301" s="98">
        <v>0.53494096489036425</v>
      </c>
      <c r="M301" s="98">
        <v>0.60658752541492822</v>
      </c>
      <c r="N301" s="98">
        <v>0.58225693705497483</v>
      </c>
      <c r="O301" s="98">
        <v>0.30307973457329512</v>
      </c>
      <c r="P301" s="98">
        <v>0.27884294518217928</v>
      </c>
      <c r="Q301" s="98">
        <v>0.65490802496515443</v>
      </c>
      <c r="R301" s="98">
        <v>0.38563846788876355</v>
      </c>
      <c r="S301" s="98">
        <v>0.47061105305559636</v>
      </c>
      <c r="T301" s="98">
        <v>0.23019470901032735</v>
      </c>
      <c r="U301" s="98">
        <v>2.1662730837282007</v>
      </c>
      <c r="V301" s="98">
        <v>2.3533720476986675</v>
      </c>
      <c r="W301" s="98">
        <v>6.656912175475215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9.7219100335412326E-2</v>
      </c>
      <c r="D302" s="122">
        <v>0.17289028141689336</v>
      </c>
      <c r="E302" s="122">
        <v>0.24300772755696309</v>
      </c>
      <c r="F302" s="122">
        <v>0.45312483775482792</v>
      </c>
      <c r="G302" s="122">
        <v>0.49757141498156554</v>
      </c>
      <c r="H302" s="122">
        <v>0.38016188210158386</v>
      </c>
      <c r="I302" s="122">
        <v>0.42136274605108598</v>
      </c>
      <c r="J302" s="122">
        <v>0.61944908098922857</v>
      </c>
      <c r="K302" s="122">
        <v>0.89760555151499777</v>
      </c>
      <c r="L302" s="122">
        <v>1.0877554572772121</v>
      </c>
      <c r="M302" s="122">
        <v>1.1929452097461453</v>
      </c>
      <c r="N302" s="122">
        <v>0.7002045606500239</v>
      </c>
      <c r="O302" s="122">
        <v>0.55796950337423912</v>
      </c>
      <c r="P302" s="122">
        <v>0.74775935976024233</v>
      </c>
      <c r="Q302" s="122">
        <v>0.84035109232941929</v>
      </c>
      <c r="R302" s="122">
        <v>0.70661119197172106</v>
      </c>
      <c r="S302" s="122">
        <v>0.58995199888622996</v>
      </c>
      <c r="T302" s="122">
        <v>0.38550569606341961</v>
      </c>
      <c r="U302" s="122">
        <v>3.0562871159003002</v>
      </c>
      <c r="V302" s="122">
        <v>4.3492031530934074</v>
      </c>
      <c r="W302" s="122">
        <v>10.093679118054748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4.0937171985221774E-2</v>
      </c>
      <c r="D303" s="98">
        <v>5.3027690390861228E-2</v>
      </c>
      <c r="E303" s="98">
        <v>9.2500063255829656E-2</v>
      </c>
      <c r="F303" s="98">
        <v>0.20891746127327057</v>
      </c>
      <c r="G303" s="98">
        <v>0.10407914307426198</v>
      </c>
      <c r="H303" s="98">
        <v>6.4974875104619204E-2</v>
      </c>
      <c r="I303" s="98">
        <v>3.344088114908108E-2</v>
      </c>
      <c r="J303" s="98">
        <v>0.14488001080616261</v>
      </c>
      <c r="K303" s="98">
        <v>0.29987512192093074</v>
      </c>
      <c r="L303" s="98">
        <v>0.33200689624678476</v>
      </c>
      <c r="M303" s="98">
        <v>0.42819058769750767</v>
      </c>
      <c r="N303" s="98">
        <v>0.1395255731637044</v>
      </c>
      <c r="O303" s="98">
        <v>7.3520762646416063E-2</v>
      </c>
      <c r="P303" s="98">
        <v>6.9956756408179263E-2</v>
      </c>
      <c r="Q303" s="98">
        <v>0.1324485423947869</v>
      </c>
      <c r="R303" s="98">
        <v>0.20834086971969779</v>
      </c>
      <c r="S303" s="98">
        <v>0.18510304157797766</v>
      </c>
      <c r="T303" s="98">
        <v>0.11534705165702384</v>
      </c>
      <c r="U303" s="98">
        <v>0.73133748323866243</v>
      </c>
      <c r="V303" s="98">
        <v>0.90316834818750547</v>
      </c>
      <c r="W303" s="98">
        <v>2.1426941720595525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1.128359459657057E-4</v>
      </c>
      <c r="G304" s="98">
        <v>1.0291441573640335E-4</v>
      </c>
      <c r="H304" s="98">
        <v>1.0080661017314778E-4</v>
      </c>
      <c r="I304" s="98">
        <v>9.2757436039905551E-5</v>
      </c>
      <c r="J304" s="98">
        <v>4.4501331407652002E-4</v>
      </c>
      <c r="K304" s="98">
        <v>7.2287038123171788E-4</v>
      </c>
      <c r="L304" s="98">
        <v>1.3596035336845868E-3</v>
      </c>
      <c r="M304" s="98">
        <v>7.5959259882978254E-4</v>
      </c>
      <c r="N304" s="98">
        <v>5.0633556390944573E-4</v>
      </c>
      <c r="O304" s="98">
        <v>3.9010086632537146E-4</v>
      </c>
      <c r="P304" s="98">
        <v>2.6776394254090499E-4</v>
      </c>
      <c r="Q304" s="98">
        <v>7.2892335505604969E-4</v>
      </c>
      <c r="R304" s="98">
        <v>9.3482514063300472E-4</v>
      </c>
      <c r="S304" s="98">
        <v>8.6255017639294215E-4</v>
      </c>
      <c r="T304" s="98">
        <v>5.7659191484215461E-4</v>
      </c>
      <c r="U304" s="98">
        <v>3.0200925269997128E-3</v>
      </c>
      <c r="V304" s="98">
        <v>7.0150237464351407E-3</v>
      </c>
      <c r="W304" s="98">
        <v>3.0895471330941972E-2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2.1766858805616348E-5</v>
      </c>
      <c r="G305" s="101">
        <v>1.6933207502828148E-5</v>
      </c>
      <c r="H305" s="101">
        <v>1.6846198462790707E-5</v>
      </c>
      <c r="I305" s="101">
        <v>1.5582848722732604E-5</v>
      </c>
      <c r="J305" s="101">
        <v>9.4228594116565494E-5</v>
      </c>
      <c r="K305" s="101">
        <v>1.2878811937179109E-4</v>
      </c>
      <c r="L305" s="101">
        <v>2.2449675720080312E-4</v>
      </c>
      <c r="M305" s="101">
        <v>1.4803395057760168E-4</v>
      </c>
      <c r="N305" s="101">
        <v>7.6457553596122479E-5</v>
      </c>
      <c r="O305" s="101">
        <v>5.8361297212133626E-5</v>
      </c>
      <c r="P305" s="101">
        <v>5.949760637970154E-5</v>
      </c>
      <c r="Q305" s="101">
        <v>1.17274918777532E-4</v>
      </c>
      <c r="R305" s="101">
        <v>1.4538475050987425E-4</v>
      </c>
      <c r="S305" s="101">
        <v>1.4346931745993607E-4</v>
      </c>
      <c r="T305" s="101">
        <v>8.7399582623474796E-5</v>
      </c>
      <c r="U305" s="101">
        <v>5.1669346051946407E-4</v>
      </c>
      <c r="V305" s="101">
        <v>1.1166977436464487E-3</v>
      </c>
      <c r="W305" s="101">
        <v>6.0599651617335793E-3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9.1069087160089345E-5</v>
      </c>
      <c r="G306" s="104">
        <v>8.5981208233575201E-5</v>
      </c>
      <c r="H306" s="104">
        <v>8.3960411710357066E-5</v>
      </c>
      <c r="I306" s="104">
        <v>7.7174587317172953E-5</v>
      </c>
      <c r="J306" s="104">
        <v>3.5078471995995454E-4</v>
      </c>
      <c r="K306" s="104">
        <v>5.9408226185992676E-4</v>
      </c>
      <c r="L306" s="104">
        <v>1.1351067764837836E-3</v>
      </c>
      <c r="M306" s="104">
        <v>6.1155864825218089E-4</v>
      </c>
      <c r="N306" s="104">
        <v>4.2987801031332329E-4</v>
      </c>
      <c r="O306" s="104">
        <v>3.3173956911323782E-4</v>
      </c>
      <c r="P306" s="104">
        <v>2.0826633616120345E-4</v>
      </c>
      <c r="Q306" s="104">
        <v>6.1164843627851766E-4</v>
      </c>
      <c r="R306" s="104">
        <v>7.894403901231305E-4</v>
      </c>
      <c r="S306" s="104">
        <v>7.1908085893300608E-4</v>
      </c>
      <c r="T306" s="104">
        <v>4.8919233221867981E-4</v>
      </c>
      <c r="U306" s="104">
        <v>2.5033990664802487E-3</v>
      </c>
      <c r="V306" s="104">
        <v>5.8983260027886918E-3</v>
      </c>
      <c r="W306" s="104">
        <v>2.4835506169208394E-2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5.4682341015255473E-2</v>
      </c>
      <c r="D307" s="101">
        <v>0.11640153265972523</v>
      </c>
      <c r="E307" s="101">
        <v>0.14526187320566011</v>
      </c>
      <c r="F307" s="101">
        <v>0.23637662494585734</v>
      </c>
      <c r="G307" s="101">
        <v>0.35900810020899521</v>
      </c>
      <c r="H307" s="101">
        <v>0.2939045459457279</v>
      </c>
      <c r="I307" s="101">
        <v>0.32808050185116</v>
      </c>
      <c r="J307" s="101">
        <v>0.32135912916325282</v>
      </c>
      <c r="K307" s="101">
        <v>0.43076562757696418</v>
      </c>
      <c r="L307" s="101">
        <v>0.39619396943334806</v>
      </c>
      <c r="M307" s="101">
        <v>0.68687222981989238</v>
      </c>
      <c r="N307" s="101">
        <v>0.43479779249569317</v>
      </c>
      <c r="O307" s="101">
        <v>0.34785575507414179</v>
      </c>
      <c r="P307" s="101">
        <v>0.41540176113731964</v>
      </c>
      <c r="Q307" s="101">
        <v>0.54019369674074902</v>
      </c>
      <c r="R307" s="101">
        <v>0.29001840576288895</v>
      </c>
      <c r="S307" s="101">
        <v>0.23368423351666412</v>
      </c>
      <c r="T307" s="101">
        <v>0.17940755192667643</v>
      </c>
      <c r="U307" s="101">
        <v>1.5415213832128909</v>
      </c>
      <c r="V307" s="101">
        <v>1.9665273480669232</v>
      </c>
      <c r="W307" s="101">
        <v>2.2309588268352107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1.5995873349350809E-3</v>
      </c>
      <c r="D308" s="104">
        <v>3.4610583663068932E-3</v>
      </c>
      <c r="E308" s="104">
        <v>5.2457910954733112E-3</v>
      </c>
      <c r="F308" s="104">
        <v>7.7179155897343157E-3</v>
      </c>
      <c r="G308" s="104">
        <v>3.4381257282571957E-2</v>
      </c>
      <c r="H308" s="104">
        <v>2.1181654441063617E-2</v>
      </c>
      <c r="I308" s="104">
        <v>5.9748605614805016E-2</v>
      </c>
      <c r="J308" s="104">
        <v>0.15276492770573666</v>
      </c>
      <c r="K308" s="104">
        <v>0.16624193163587109</v>
      </c>
      <c r="L308" s="104">
        <v>0.35819498806339473</v>
      </c>
      <c r="M308" s="104">
        <v>7.7122799629915209E-2</v>
      </c>
      <c r="N308" s="104">
        <v>0.12537485942671689</v>
      </c>
      <c r="O308" s="104">
        <v>0.13620288478735584</v>
      </c>
      <c r="P308" s="104">
        <v>0.26213307827220256</v>
      </c>
      <c r="Q308" s="104">
        <v>0.16697992983882731</v>
      </c>
      <c r="R308" s="104">
        <v>0.20731709134850129</v>
      </c>
      <c r="S308" s="104">
        <v>0.1703021736151952</v>
      </c>
      <c r="T308" s="104">
        <v>9.0174500564877177E-2</v>
      </c>
      <c r="U308" s="104">
        <v>0.78040815692174692</v>
      </c>
      <c r="V308" s="104">
        <v>1.472492433092544</v>
      </c>
      <c r="W308" s="104">
        <v>5.6891306478290424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2.5004158309049884E-4</v>
      </c>
      <c r="D309" s="98">
        <v>6.3677728462791666E-4</v>
      </c>
      <c r="E309" s="98">
        <v>8.0762680050008103E-4</v>
      </c>
      <c r="F309" s="98">
        <v>1.488183701545428E-3</v>
      </c>
      <c r="G309" s="98">
        <v>5.6515724213974843E-3</v>
      </c>
      <c r="H309" s="98">
        <v>3.5373275106380642E-3</v>
      </c>
      <c r="I309" s="98">
        <v>1.0044505586583862E-2</v>
      </c>
      <c r="J309" s="98">
        <v>3.2486845426264239E-2</v>
      </c>
      <c r="K309" s="98">
        <v>2.9657209516402858E-2</v>
      </c>
      <c r="L309" s="98">
        <v>5.9028805937749194E-2</v>
      </c>
      <c r="M309" s="98">
        <v>1.5029374246290575E-2</v>
      </c>
      <c r="N309" s="98">
        <v>1.8828263622120957E-2</v>
      </c>
      <c r="O309" s="98">
        <v>2.0130655725428871E-2</v>
      </c>
      <c r="P309" s="98">
        <v>5.8878628711839978E-2</v>
      </c>
      <c r="Q309" s="98">
        <v>2.6884110458238786E-2</v>
      </c>
      <c r="R309" s="98">
        <v>3.2138103574232094E-2</v>
      </c>
      <c r="S309" s="98">
        <v>2.8300150491315172E-2</v>
      </c>
      <c r="T309" s="98">
        <v>1.3529249909950417E-2</v>
      </c>
      <c r="U309" s="98">
        <v>0.13375202067119196</v>
      </c>
      <c r="V309" s="98">
        <v>0.23327318476530057</v>
      </c>
      <c r="W309" s="98">
        <v>1.1231950816018956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1.349545751844582E-3</v>
      </c>
      <c r="D310" s="98">
        <v>2.8242810816789766E-3</v>
      </c>
      <c r="E310" s="98">
        <v>4.4381642949732304E-3</v>
      </c>
      <c r="F310" s="98">
        <v>6.2297318881888875E-3</v>
      </c>
      <c r="G310" s="98">
        <v>2.872968486117447E-2</v>
      </c>
      <c r="H310" s="98">
        <v>1.7644326930425554E-2</v>
      </c>
      <c r="I310" s="98">
        <v>4.9704100028221156E-2</v>
      </c>
      <c r="J310" s="98">
        <v>0.12027808227947241</v>
      </c>
      <c r="K310" s="98">
        <v>0.13658472211946823</v>
      </c>
      <c r="L310" s="98">
        <v>0.29916618212564555</v>
      </c>
      <c r="M310" s="98">
        <v>6.2093425383624633E-2</v>
      </c>
      <c r="N310" s="98">
        <v>0.10654659580459593</v>
      </c>
      <c r="O310" s="98">
        <v>0.11607222906192696</v>
      </c>
      <c r="P310" s="98">
        <v>0.20325444956036259</v>
      </c>
      <c r="Q310" s="98">
        <v>0.14009581938058852</v>
      </c>
      <c r="R310" s="98">
        <v>0.17517898777426918</v>
      </c>
      <c r="S310" s="98">
        <v>0.14200202312388002</v>
      </c>
      <c r="T310" s="98">
        <v>7.6645250654926764E-2</v>
      </c>
      <c r="U310" s="98">
        <v>0.64665613625055496</v>
      </c>
      <c r="V310" s="98">
        <v>1.2392192483272435</v>
      </c>
      <c r="W310" s="98">
        <v>4.5659355662271466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5.2373906434140173E-2</v>
      </c>
      <c r="D311" s="122">
        <v>9.1880474517895272E-2</v>
      </c>
      <c r="E311" s="122">
        <v>0.12709224944491929</v>
      </c>
      <c r="F311" s="122">
        <v>0.24868423652707644</v>
      </c>
      <c r="G311" s="122">
        <v>0.25005021856696535</v>
      </c>
      <c r="H311" s="122">
        <v>0.20251369922938495</v>
      </c>
      <c r="I311" s="122">
        <v>0.21816937431426728</v>
      </c>
      <c r="J311" s="122">
        <v>0.3056771154118787</v>
      </c>
      <c r="K311" s="122">
        <v>0.43807273499545329</v>
      </c>
      <c r="L311" s="122">
        <v>0.47511889724704703</v>
      </c>
      <c r="M311" s="122">
        <v>0.48064937833373567</v>
      </c>
      <c r="N311" s="122">
        <v>0.26326358387148041</v>
      </c>
      <c r="O311" s="122">
        <v>0.23649455698000438</v>
      </c>
      <c r="P311" s="122">
        <v>0.28545949329310077</v>
      </c>
      <c r="Q311" s="122">
        <v>0.3419373555571058</v>
      </c>
      <c r="R311" s="122">
        <v>0.28677717220040944</v>
      </c>
      <c r="S311" s="122">
        <v>0.27167210277045734</v>
      </c>
      <c r="T311" s="122">
        <v>0.17927263333483229</v>
      </c>
      <c r="U311" s="122">
        <v>1.4283368468840996</v>
      </c>
      <c r="V311" s="122">
        <v>2.1667701854141308</v>
      </c>
      <c r="W311" s="122">
        <v>5.4067272937974806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1.6600261868566044E-2</v>
      </c>
      <c r="D312" s="98">
        <v>3.3040072296345965E-2</v>
      </c>
      <c r="E312" s="98">
        <v>5.8762159448668951E-2</v>
      </c>
      <c r="F312" s="98">
        <v>0.10019204079454931</v>
      </c>
      <c r="G312" s="98">
        <v>7.7886579643668838E-2</v>
      </c>
      <c r="H312" s="98">
        <v>5.5659214199145192E-2</v>
      </c>
      <c r="I312" s="98">
        <v>5.8242669198490797E-2</v>
      </c>
      <c r="J312" s="98">
        <v>0.17680624138578666</v>
      </c>
      <c r="K312" s="98">
        <v>0.17753032982424821</v>
      </c>
      <c r="L312" s="98">
        <v>0.18269653746709416</v>
      </c>
      <c r="M312" s="98">
        <v>0.17563119472725627</v>
      </c>
      <c r="N312" s="98">
        <v>0.10295668166638325</v>
      </c>
      <c r="O312" s="98">
        <v>7.1290431617822128E-2</v>
      </c>
      <c r="P312" s="98">
        <v>0.11274077469753435</v>
      </c>
      <c r="Q312" s="98">
        <v>0.10305265662508811</v>
      </c>
      <c r="R312" s="98">
        <v>0.1110787318561503</v>
      </c>
      <c r="S312" s="98">
        <v>7.1647512059726373E-2</v>
      </c>
      <c r="T312" s="98">
        <v>5.8304469024174195E-2</v>
      </c>
      <c r="U312" s="98">
        <v>0.42414457521985899</v>
      </c>
      <c r="V312" s="98">
        <v>0.67319378200127244</v>
      </c>
      <c r="W312" s="98">
        <v>1.6158218373748701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3.5773644565574129E-2</v>
      </c>
      <c r="D313" s="33">
        <v>5.88404022215493E-2</v>
      </c>
      <c r="E313" s="33">
        <v>6.8330089996250329E-2</v>
      </c>
      <c r="F313" s="33">
        <v>0.14849219573252714</v>
      </c>
      <c r="G313" s="33">
        <v>0.17216363892329653</v>
      </c>
      <c r="H313" s="33">
        <v>0.14685448503023976</v>
      </c>
      <c r="I313" s="33">
        <v>0.15992670511577647</v>
      </c>
      <c r="J313" s="33">
        <v>0.12887087402609207</v>
      </c>
      <c r="K313" s="33">
        <v>0.26054240517120508</v>
      </c>
      <c r="L313" s="33">
        <v>0.2924223597799529</v>
      </c>
      <c r="M313" s="33">
        <v>0.30501818360647942</v>
      </c>
      <c r="N313" s="33">
        <v>0.16030690220509719</v>
      </c>
      <c r="O313" s="33">
        <v>0.16520412536218224</v>
      </c>
      <c r="P313" s="33">
        <v>0.17271871859556642</v>
      </c>
      <c r="Q313" s="33">
        <v>0.23888469893201772</v>
      </c>
      <c r="R313" s="33">
        <v>0.17569844034425913</v>
      </c>
      <c r="S313" s="33">
        <v>0.20002459071073098</v>
      </c>
      <c r="T313" s="33">
        <v>0.12096816431065809</v>
      </c>
      <c r="U313" s="33">
        <v>1.0041922716642406</v>
      </c>
      <c r="V313" s="33">
        <v>1.4935764034128582</v>
      </c>
      <c r="W313" s="33">
        <v>3.7909054564226108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1.1365175958413254</v>
      </c>
      <c r="D315" s="154">
        <f t="shared" si="118"/>
        <v>1.1661515883405102</v>
      </c>
      <c r="E315" s="154">
        <f t="shared" si="118"/>
        <v>1.2956975907456216</v>
      </c>
      <c r="F315" s="154">
        <f t="shared" si="118"/>
        <v>1.2852901728412574</v>
      </c>
      <c r="G315" s="154">
        <f t="shared" si="118"/>
        <v>1.4431181624531488</v>
      </c>
      <c r="H315" s="154">
        <f t="shared" si="118"/>
        <v>1.4498345645974493</v>
      </c>
      <c r="I315" s="154">
        <f t="shared" si="118"/>
        <v>1.531001326581874</v>
      </c>
      <c r="J315" s="154">
        <f t="shared" si="118"/>
        <v>1.5958798079250791</v>
      </c>
      <c r="K315" s="154">
        <f t="shared" si="118"/>
        <v>1.6494325181774283</v>
      </c>
      <c r="L315" s="154">
        <f t="shared" si="118"/>
        <v>1.773528950302099</v>
      </c>
      <c r="M315" s="154">
        <f t="shared" si="118"/>
        <v>1.714773963566226</v>
      </c>
      <c r="N315" s="154">
        <f t="shared" si="118"/>
        <v>1.8989616066075301</v>
      </c>
      <c r="O315" s="154">
        <f t="shared" si="118"/>
        <v>1.9723893123541052</v>
      </c>
      <c r="P315" s="154">
        <f t="shared" si="118"/>
        <v>1.871398377202554</v>
      </c>
      <c r="Q315" s="154">
        <f t="shared" si="118"/>
        <v>2.0531985525474621</v>
      </c>
      <c r="R315" s="154">
        <f t="shared" ref="R315:V315" si="119">IF(R297=0,"",R297/R279)</f>
        <v>2.0411908196510797</v>
      </c>
      <c r="S315" s="154">
        <f t="shared" si="119"/>
        <v>2.0952681457033768</v>
      </c>
      <c r="T315" s="154">
        <f t="shared" si="119"/>
        <v>2.0199554848133658</v>
      </c>
      <c r="U315" s="154">
        <f t="shared" si="119"/>
        <v>1.8002258687953487</v>
      </c>
      <c r="V315" s="154">
        <f t="shared" si="119"/>
        <v>1.5750666236851156</v>
      </c>
      <c r="W315" s="154">
        <f t="shared" ref="W315" si="120">IF(W297=0,"",W297/W279)</f>
        <v>2.3022754253728421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1.4690281622400037</v>
      </c>
      <c r="D316" s="155">
        <f t="shared" si="121"/>
        <v>1.5842016692795311</v>
      </c>
      <c r="E316" s="155">
        <f t="shared" si="121"/>
        <v>1.7026737647567676</v>
      </c>
      <c r="F316" s="155">
        <f t="shared" si="121"/>
        <v>1.8239519782754412</v>
      </c>
      <c r="G316" s="155">
        <f t="shared" si="121"/>
        <v>1.9484454487893366</v>
      </c>
      <c r="H316" s="155">
        <f t="shared" si="121"/>
        <v>2.07607697591268</v>
      </c>
      <c r="I316" s="155">
        <f t="shared" si="121"/>
        <v>2.2069191162647241</v>
      </c>
      <c r="J316" s="155">
        <f t="shared" si="121"/>
        <v>2.3413320390766854</v>
      </c>
      <c r="K316" s="155">
        <f t="shared" si="121"/>
        <v>2.4795822971483328</v>
      </c>
      <c r="L316" s="155">
        <f t="shared" si="121"/>
        <v>2.6216693214386071</v>
      </c>
      <c r="M316" s="155">
        <f t="shared" si="121"/>
        <v>2.7779051993630377</v>
      </c>
      <c r="N316" s="155">
        <f t="shared" si="121"/>
        <v>2.9509095269828665</v>
      </c>
      <c r="O316" s="155">
        <f t="shared" si="121"/>
        <v>3.1389341617870237</v>
      </c>
      <c r="P316" s="155">
        <f t="shared" si="121"/>
        <v>3.3276638913943568</v>
      </c>
      <c r="Q316" s="155">
        <f t="shared" si="121"/>
        <v>3.4823726939740327</v>
      </c>
      <c r="R316" s="155">
        <f t="shared" ref="R316:V316" si="122">IF(R298=0,"",R298/R280)</f>
        <v>3.5427736392738329</v>
      </c>
      <c r="S316" s="155">
        <f t="shared" si="122"/>
        <v>3.5810050669863647</v>
      </c>
      <c r="T316" s="155">
        <f t="shared" si="122"/>
        <v>3.605525403511586</v>
      </c>
      <c r="U316" s="155">
        <f t="shared" si="122"/>
        <v>3.625040228274846</v>
      </c>
      <c r="V316" s="155">
        <f t="shared" si="122"/>
        <v>3.6485970784501935</v>
      </c>
      <c r="W316" s="155">
        <f t="shared" ref="W316" si="123">IF(W298=0,"",W298/W280)</f>
        <v>3.6755273759606735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1.4690281622400037</v>
      </c>
      <c r="D317" s="156">
        <f t="shared" si="124"/>
        <v>1.5842016692795311</v>
      </c>
      <c r="E317" s="156">
        <f t="shared" si="124"/>
        <v>1.7026737647567676</v>
      </c>
      <c r="F317" s="156">
        <f t="shared" si="124"/>
        <v>1.8239519782754412</v>
      </c>
      <c r="G317" s="156">
        <f t="shared" si="124"/>
        <v>1.9484454487893366</v>
      </c>
      <c r="H317" s="156">
        <f t="shared" si="124"/>
        <v>2.07607697591268</v>
      </c>
      <c r="I317" s="156">
        <f t="shared" si="124"/>
        <v>2.2069191162647241</v>
      </c>
      <c r="J317" s="156">
        <f t="shared" si="124"/>
        <v>2.3413320390766854</v>
      </c>
      <c r="K317" s="156">
        <f t="shared" si="124"/>
        <v>2.4795822971483328</v>
      </c>
      <c r="L317" s="156">
        <f t="shared" si="124"/>
        <v>2.6216693214386071</v>
      </c>
      <c r="M317" s="156">
        <f t="shared" si="124"/>
        <v>2.7779051993630377</v>
      </c>
      <c r="N317" s="156">
        <f t="shared" si="124"/>
        <v>2.9509095269828665</v>
      </c>
      <c r="O317" s="156">
        <f t="shared" si="124"/>
        <v>3.1389341617870237</v>
      </c>
      <c r="P317" s="156">
        <f t="shared" si="124"/>
        <v>3.3276638913943568</v>
      </c>
      <c r="Q317" s="156">
        <f t="shared" si="124"/>
        <v>3.4823726939740327</v>
      </c>
      <c r="R317" s="156">
        <f t="shared" ref="R317:V317" si="125">IF(R299=0,"",R299/R281)</f>
        <v>3.5427736392738329</v>
      </c>
      <c r="S317" s="156">
        <f t="shared" si="125"/>
        <v>3.5810050669863647</v>
      </c>
      <c r="T317" s="156">
        <f t="shared" si="125"/>
        <v>3.605525403511586</v>
      </c>
      <c r="U317" s="156">
        <f t="shared" si="125"/>
        <v>3.625040228274846</v>
      </c>
      <c r="V317" s="156">
        <f t="shared" si="125"/>
        <v>3.6485970784501935</v>
      </c>
      <c r="W317" s="156">
        <f t="shared" ref="W317" si="126">IF(W299=0,"",W299/W281)</f>
        <v>3.6755273759606735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2.3024124972365234</v>
      </c>
      <c r="D318" s="155">
        <f t="shared" si="127"/>
        <v>2.3787747391172722</v>
      </c>
      <c r="E318" s="155">
        <f t="shared" si="127"/>
        <v>2.4559432611178993</v>
      </c>
      <c r="F318" s="155">
        <f t="shared" si="127"/>
        <v>2.5331946598946562</v>
      </c>
      <c r="G318" s="155">
        <f t="shared" si="127"/>
        <v>2.6111801381342632</v>
      </c>
      <c r="H318" s="155">
        <f t="shared" si="127"/>
        <v>2.6898157649043779</v>
      </c>
      <c r="I318" s="155">
        <f t="shared" si="127"/>
        <v>2.7692575977758453</v>
      </c>
      <c r="J318" s="155">
        <f t="shared" si="127"/>
        <v>2.8501547656521535</v>
      </c>
      <c r="K318" s="155">
        <f t="shared" si="127"/>
        <v>2.9330530699776545</v>
      </c>
      <c r="L318" s="155">
        <f t="shared" si="127"/>
        <v>3.018087456963455</v>
      </c>
      <c r="M318" s="155">
        <f t="shared" si="127"/>
        <v>3.1196530195284069</v>
      </c>
      <c r="N318" s="155">
        <f t="shared" si="127"/>
        <v>3.2424606963943838</v>
      </c>
      <c r="O318" s="155">
        <f t="shared" si="127"/>
        <v>3.3891149197225214</v>
      </c>
      <c r="P318" s="155">
        <f t="shared" si="127"/>
        <v>3.5481582670030911</v>
      </c>
      <c r="Q318" s="155">
        <f t="shared" si="127"/>
        <v>3.6848375091445047</v>
      </c>
      <c r="R318" s="155">
        <f t="shared" ref="R318:V318" si="128">IF(R300=0,"",R300/R282)</f>
        <v>3.7705843547238675</v>
      </c>
      <c r="S318" s="155">
        <f t="shared" si="128"/>
        <v>3.8388346336861203</v>
      </c>
      <c r="T318" s="155">
        <f t="shared" si="128"/>
        <v>3.8958603398526326</v>
      </c>
      <c r="U318" s="155">
        <f t="shared" si="128"/>
        <v>3.9477749294146571</v>
      </c>
      <c r="V318" s="155">
        <f t="shared" si="128"/>
        <v>4.0007075325430037</v>
      </c>
      <c r="W318" s="155">
        <f t="shared" ref="W318" si="129">IF(W300=0,"",W300/W282)</f>
        <v>4.0525292903981009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2.3024124972365234</v>
      </c>
      <c r="D319" s="156">
        <f t="shared" si="130"/>
        <v>2.3787747391172722</v>
      </c>
      <c r="E319" s="156">
        <f t="shared" si="130"/>
        <v>2.4559432611178993</v>
      </c>
      <c r="F319" s="156">
        <f t="shared" si="130"/>
        <v>2.5331946598946562</v>
      </c>
      <c r="G319" s="156">
        <f t="shared" si="130"/>
        <v>2.6111801381342632</v>
      </c>
      <c r="H319" s="156">
        <f t="shared" si="130"/>
        <v>2.6898157649043779</v>
      </c>
      <c r="I319" s="156">
        <f t="shared" si="130"/>
        <v>2.7692575977758453</v>
      </c>
      <c r="J319" s="156">
        <f t="shared" si="130"/>
        <v>2.8501547656521535</v>
      </c>
      <c r="K319" s="156">
        <f t="shared" si="130"/>
        <v>2.9330530699776545</v>
      </c>
      <c r="L319" s="156">
        <f t="shared" si="130"/>
        <v>3.018087456963455</v>
      </c>
      <c r="M319" s="156">
        <f t="shared" si="130"/>
        <v>3.1196530195284069</v>
      </c>
      <c r="N319" s="156">
        <f t="shared" si="130"/>
        <v>3.2424606963943838</v>
      </c>
      <c r="O319" s="156">
        <f t="shared" si="130"/>
        <v>3.3891149197225214</v>
      </c>
      <c r="P319" s="156">
        <f t="shared" si="130"/>
        <v>3.5481582670030911</v>
      </c>
      <c r="Q319" s="156">
        <f t="shared" si="130"/>
        <v>3.6848375091445047</v>
      </c>
      <c r="R319" s="156">
        <f t="shared" ref="R319:V319" si="131">IF(R301=0,"",R301/R283)</f>
        <v>3.7705843547238675</v>
      </c>
      <c r="S319" s="156">
        <f t="shared" si="131"/>
        <v>3.8388346336861203</v>
      </c>
      <c r="T319" s="156">
        <f t="shared" si="131"/>
        <v>3.8958603398526326</v>
      </c>
      <c r="U319" s="156">
        <f t="shared" si="131"/>
        <v>3.9477749294146571</v>
      </c>
      <c r="V319" s="156">
        <f t="shared" si="131"/>
        <v>4.0007075325430037</v>
      </c>
      <c r="W319" s="156">
        <f t="shared" ref="W319" si="132">IF(W301=0,"",W301/W283)</f>
        <v>4.0525292903981009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0.62409489533430873</v>
      </c>
      <c r="D320" s="155">
        <f t="shared" si="133"/>
        <v>0.63448059375216603</v>
      </c>
      <c r="E320" s="155">
        <f t="shared" si="133"/>
        <v>0.63104447732869262</v>
      </c>
      <c r="F320" s="155">
        <f t="shared" si="133"/>
        <v>0.62605748565728936</v>
      </c>
      <c r="G320" s="155">
        <f t="shared" si="133"/>
        <v>0.65568993804083053</v>
      </c>
      <c r="H320" s="155">
        <f t="shared" si="133"/>
        <v>0.6578297004636724</v>
      </c>
      <c r="I320" s="155">
        <f t="shared" si="133"/>
        <v>0.68317147672539968</v>
      </c>
      <c r="J320" s="155">
        <f t="shared" si="133"/>
        <v>0.6913778171060887</v>
      </c>
      <c r="K320" s="155">
        <f t="shared" si="133"/>
        <v>0.67656303975480425</v>
      </c>
      <c r="L320" s="155">
        <f t="shared" si="133"/>
        <v>0.71147855965796458</v>
      </c>
      <c r="M320" s="155">
        <f t="shared" si="133"/>
        <v>0.66247121999110714</v>
      </c>
      <c r="N320" s="155">
        <f t="shared" si="133"/>
        <v>0.7037867051920208</v>
      </c>
      <c r="O320" s="155">
        <f t="shared" si="133"/>
        <v>0.73277056975526023</v>
      </c>
      <c r="P320" s="155">
        <f t="shared" si="133"/>
        <v>0.76377857458302334</v>
      </c>
      <c r="Q320" s="155">
        <f t="shared" si="133"/>
        <v>0.75246426069670047</v>
      </c>
      <c r="R320" s="155">
        <f t="shared" ref="R320:V320" si="134">IF(R302=0,"",R302/R284)</f>
        <v>0.78148641314438538</v>
      </c>
      <c r="S320" s="155">
        <f t="shared" si="134"/>
        <v>0.79096708682696271</v>
      </c>
      <c r="T320" s="155">
        <f t="shared" si="134"/>
        <v>0.79189587801362371</v>
      </c>
      <c r="U320" s="155">
        <f t="shared" si="134"/>
        <v>0.80217462786731619</v>
      </c>
      <c r="V320" s="155">
        <f t="shared" si="134"/>
        <v>0.82389257016558159</v>
      </c>
      <c r="W320" s="155">
        <f t="shared" ref="W320" si="135">IF(W302=0,"",W302/W284)</f>
        <v>0.86488750685828153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0.58207812873693565</v>
      </c>
      <c r="D321" s="156">
        <f t="shared" si="136"/>
        <v>0.58373916750753918</v>
      </c>
      <c r="E321" s="156">
        <f t="shared" si="136"/>
        <v>0.58567518116364314</v>
      </c>
      <c r="F321" s="156">
        <f t="shared" si="136"/>
        <v>0.5876486913950425</v>
      </c>
      <c r="G321" s="156">
        <f t="shared" si="136"/>
        <v>0.58987543732222769</v>
      </c>
      <c r="H321" s="156">
        <f t="shared" si="136"/>
        <v>0.59232901522336356</v>
      </c>
      <c r="I321" s="156">
        <f t="shared" si="136"/>
        <v>0.59506258322404304</v>
      </c>
      <c r="J321" s="156">
        <f t="shared" si="136"/>
        <v>0.59829391140168919</v>
      </c>
      <c r="K321" s="156">
        <f t="shared" si="136"/>
        <v>0.60220816160245505</v>
      </c>
      <c r="L321" s="156">
        <f t="shared" si="136"/>
        <v>0.60685487221143752</v>
      </c>
      <c r="M321" s="156">
        <f t="shared" si="136"/>
        <v>0.61662799334919938</v>
      </c>
      <c r="N321" s="156">
        <f t="shared" si="136"/>
        <v>0.63292216176372973</v>
      </c>
      <c r="O321" s="156">
        <f t="shared" si="136"/>
        <v>0.65690158304263002</v>
      </c>
      <c r="P321" s="156">
        <f t="shared" si="136"/>
        <v>0.68611942398482562</v>
      </c>
      <c r="Q321" s="156">
        <f t="shared" si="136"/>
        <v>0.71264781989202619</v>
      </c>
      <c r="R321" s="156">
        <f t="shared" ref="R321:V321" si="137">IF(R303=0,"",R303/R285)</f>
        <v>0.73055124180719466</v>
      </c>
      <c r="S321" s="156">
        <f t="shared" si="137"/>
        <v>0.74780363019819474</v>
      </c>
      <c r="T321" s="156">
        <f t="shared" si="137"/>
        <v>0.7634284347787087</v>
      </c>
      <c r="U321" s="156">
        <f t="shared" si="137"/>
        <v>0.77644910526247335</v>
      </c>
      <c r="V321" s="156">
        <f t="shared" si="137"/>
        <v>0.78588909136320284</v>
      </c>
      <c r="W321" s="156">
        <f t="shared" ref="W321" si="138">IF(W303=0,"",W303/W285)</f>
        <v>0.79032954871876315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>
        <f t="shared" si="139"/>
        <v>0.88077607895843224</v>
      </c>
      <c r="G322" s="156">
        <f t="shared" si="139"/>
        <v>0.89734546124177827</v>
      </c>
      <c r="H322" s="156">
        <f t="shared" si="139"/>
        <v>0.89684781077811127</v>
      </c>
      <c r="I322" s="156">
        <f t="shared" si="139"/>
        <v>0.89740803725886253</v>
      </c>
      <c r="J322" s="156">
        <f t="shared" si="139"/>
        <v>0.87552752073011364</v>
      </c>
      <c r="K322" s="156">
        <f t="shared" si="139"/>
        <v>0.89470571199358406</v>
      </c>
      <c r="L322" s="156">
        <f t="shared" si="139"/>
        <v>0.90336607509194633</v>
      </c>
      <c r="M322" s="156">
        <f t="shared" si="139"/>
        <v>0.8919292484104987</v>
      </c>
      <c r="N322" s="156">
        <f t="shared" si="139"/>
        <v>0.91947516704627386</v>
      </c>
      <c r="O322" s="156">
        <f t="shared" si="139"/>
        <v>0.92752440753205856</v>
      </c>
      <c r="P322" s="156">
        <f t="shared" si="139"/>
        <v>0.90772840022434298</v>
      </c>
      <c r="Q322" s="156">
        <f t="shared" si="139"/>
        <v>0.93907927450044981</v>
      </c>
      <c r="R322" s="156">
        <f t="shared" ref="R322:V322" si="140">IF(R304=0,"",R304/R286)</f>
        <v>0.94575111255775635</v>
      </c>
      <c r="S322" s="156">
        <f t="shared" si="140"/>
        <v>0.94688430786661004</v>
      </c>
      <c r="T322" s="156">
        <f t="shared" si="140"/>
        <v>0.95513577855074328</v>
      </c>
      <c r="U322" s="156">
        <f t="shared" si="140"/>
        <v>0.95305451007450803</v>
      </c>
      <c r="V322" s="156">
        <f t="shared" si="140"/>
        <v>0.95843326563556674</v>
      </c>
      <c r="W322" s="156">
        <f t="shared" ref="W322" si="141">IF(W304=0,"",W304/W286)</f>
        <v>0.95053777015391994</v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>
        <f t="shared" si="142"/>
        <v>0.5876486913950425</v>
      </c>
      <c r="G323" s="157">
        <f t="shared" si="142"/>
        <v>0.58987543732222769</v>
      </c>
      <c r="H323" s="157">
        <f t="shared" si="142"/>
        <v>0.59232901522336368</v>
      </c>
      <c r="I323" s="157">
        <f t="shared" si="142"/>
        <v>0.59506258322404304</v>
      </c>
      <c r="J323" s="157">
        <f t="shared" si="142"/>
        <v>0.59829391140168919</v>
      </c>
      <c r="K323" s="157">
        <f t="shared" si="142"/>
        <v>0.60220816160245505</v>
      </c>
      <c r="L323" s="157">
        <f t="shared" si="142"/>
        <v>0.60685487221143752</v>
      </c>
      <c r="M323" s="157">
        <f t="shared" si="142"/>
        <v>0.61662799334919938</v>
      </c>
      <c r="N323" s="157">
        <f t="shared" si="142"/>
        <v>0.63292216176372973</v>
      </c>
      <c r="O323" s="157">
        <f t="shared" si="142"/>
        <v>0.65690158304263002</v>
      </c>
      <c r="P323" s="157">
        <f t="shared" si="142"/>
        <v>0.68611942398482562</v>
      </c>
      <c r="Q323" s="157">
        <f t="shared" si="142"/>
        <v>0.71264781989202608</v>
      </c>
      <c r="R323" s="157">
        <f t="shared" ref="R323:V323" si="143">IF(R305=0,"",R305/R287)</f>
        <v>0.73055124180719466</v>
      </c>
      <c r="S323" s="157">
        <f t="shared" si="143"/>
        <v>0.74780363019819474</v>
      </c>
      <c r="T323" s="157">
        <f t="shared" si="143"/>
        <v>0.7634284347787087</v>
      </c>
      <c r="U323" s="157">
        <f t="shared" si="143"/>
        <v>0.77644910526247335</v>
      </c>
      <c r="V323" s="157">
        <f t="shared" si="143"/>
        <v>0.78588909136320284</v>
      </c>
      <c r="W323" s="157">
        <f t="shared" ref="W323" si="144">IF(W305=0,"",W305/W287)</f>
        <v>0.79032954871876315</v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0.65320060407248692</v>
      </c>
      <c r="D325" s="157">
        <f t="shared" si="148"/>
        <v>0.65448387182090761</v>
      </c>
      <c r="E325" s="157">
        <f t="shared" si="148"/>
        <v>0.65586584100745937</v>
      </c>
      <c r="F325" s="157">
        <f t="shared" si="148"/>
        <v>0.65726108527037075</v>
      </c>
      <c r="G325" s="157">
        <f t="shared" si="148"/>
        <v>0.65874801891445212</v>
      </c>
      <c r="H325" s="157">
        <f t="shared" si="148"/>
        <v>0.6603178527504131</v>
      </c>
      <c r="I325" s="157">
        <f t="shared" si="148"/>
        <v>0.6619910093099397</v>
      </c>
      <c r="J325" s="157">
        <f t="shared" si="148"/>
        <v>0.66384923672792207</v>
      </c>
      <c r="K325" s="157">
        <f t="shared" si="148"/>
        <v>0.66596498022580497</v>
      </c>
      <c r="L325" s="157">
        <f t="shared" si="148"/>
        <v>0.66836359470756401</v>
      </c>
      <c r="M325" s="157">
        <f t="shared" si="148"/>
        <v>0.67270710844026238</v>
      </c>
      <c r="N325" s="157">
        <f t="shared" si="148"/>
        <v>0.67972579167377889</v>
      </c>
      <c r="O325" s="157">
        <f t="shared" si="148"/>
        <v>0.69035613081092639</v>
      </c>
      <c r="P325" s="157">
        <f t="shared" si="148"/>
        <v>0.70418483740810067</v>
      </c>
      <c r="Q325" s="157">
        <f t="shared" si="148"/>
        <v>0.7177541244075587</v>
      </c>
      <c r="R325" s="157">
        <f t="shared" ref="R325:V325" si="149">IF(R307=0,"",R307/R289)</f>
        <v>0.72748134481796978</v>
      </c>
      <c r="S325" s="157">
        <f t="shared" si="149"/>
        <v>0.73711266960718103</v>
      </c>
      <c r="T325" s="157">
        <f t="shared" si="149"/>
        <v>0.74644614778523666</v>
      </c>
      <c r="U325" s="157">
        <f t="shared" si="149"/>
        <v>0.75521375293788484</v>
      </c>
      <c r="V325" s="157">
        <f t="shared" si="149"/>
        <v>0.76300427888130384</v>
      </c>
      <c r="W325" s="157">
        <f t="shared" ref="W325" si="150">IF(W307=0,"",W307/W289)</f>
        <v>0.76913692888950247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0.92336788642215517</v>
      </c>
      <c r="D326" s="158">
        <f t="shared" si="151"/>
        <v>0.91147001305626096</v>
      </c>
      <c r="E326" s="158">
        <f t="shared" si="151"/>
        <v>0.92525630644722134</v>
      </c>
      <c r="F326" s="158">
        <f t="shared" si="151"/>
        <v>0.90863660185239559</v>
      </c>
      <c r="G326" s="158">
        <f t="shared" si="151"/>
        <v>0.92152846355920903</v>
      </c>
      <c r="H326" s="158">
        <f t="shared" si="151"/>
        <v>0.92088807954476604</v>
      </c>
      <c r="I326" s="158">
        <f t="shared" si="151"/>
        <v>0.9209481343770336</v>
      </c>
      <c r="J326" s="158">
        <f t="shared" si="151"/>
        <v>0.90278508514280431</v>
      </c>
      <c r="K326" s="158">
        <f t="shared" si="151"/>
        <v>0.91786832162918452</v>
      </c>
      <c r="L326" s="158">
        <f t="shared" si="151"/>
        <v>0.92441093385978279</v>
      </c>
      <c r="M326" s="158">
        <f t="shared" si="151"/>
        <v>0.91339785371378501</v>
      </c>
      <c r="N326" s="158">
        <f t="shared" si="151"/>
        <v>0.93391606795550397</v>
      </c>
      <c r="O326" s="158">
        <f t="shared" si="151"/>
        <v>0.93782944031486215</v>
      </c>
      <c r="P326" s="158">
        <f t="shared" si="151"/>
        <v>0.91377941035147237</v>
      </c>
      <c r="Q326" s="158">
        <f t="shared" si="151"/>
        <v>0.94045809138654102</v>
      </c>
      <c r="R326" s="158">
        <f t="shared" ref="R326:V326" si="152">IF(R308=0,"",R308/R290)</f>
        <v>0.94511613437523134</v>
      </c>
      <c r="S326" s="158">
        <f t="shared" si="152"/>
        <v>0.94405009244786631</v>
      </c>
      <c r="T326" s="158">
        <f t="shared" si="152"/>
        <v>0.95150756939555847</v>
      </c>
      <c r="U326" s="158">
        <f t="shared" si="152"/>
        <v>0.94737207410723689</v>
      </c>
      <c r="V326" s="158">
        <f t="shared" si="152"/>
        <v>0.95310093607341784</v>
      </c>
      <c r="W326" s="158">
        <f t="shared" ref="W326" si="153">IF(W308=0,"",W308/W290)</f>
        <v>0.94405547316110228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0.65320060407248692</v>
      </c>
      <c r="D327" s="156">
        <f t="shared" si="154"/>
        <v>0.65448387182090761</v>
      </c>
      <c r="E327" s="156">
        <f t="shared" si="154"/>
        <v>0.65586584100745937</v>
      </c>
      <c r="F327" s="156">
        <f t="shared" si="154"/>
        <v>0.65726108527037075</v>
      </c>
      <c r="G327" s="156">
        <f t="shared" si="154"/>
        <v>0.65874801891445212</v>
      </c>
      <c r="H327" s="156">
        <f t="shared" si="154"/>
        <v>0.6603178527504131</v>
      </c>
      <c r="I327" s="156">
        <f t="shared" si="154"/>
        <v>0.6619910093099397</v>
      </c>
      <c r="J327" s="156">
        <f t="shared" si="154"/>
        <v>0.66384923672792207</v>
      </c>
      <c r="K327" s="156">
        <f t="shared" si="154"/>
        <v>0.66596498022580497</v>
      </c>
      <c r="L327" s="156">
        <f t="shared" si="154"/>
        <v>0.66836359470756401</v>
      </c>
      <c r="M327" s="156">
        <f t="shared" si="154"/>
        <v>0.67270710844026238</v>
      </c>
      <c r="N327" s="156">
        <f t="shared" si="154"/>
        <v>0.67972579167377889</v>
      </c>
      <c r="O327" s="156">
        <f t="shared" si="154"/>
        <v>0.69035613081092639</v>
      </c>
      <c r="P327" s="156">
        <f t="shared" si="154"/>
        <v>0.70418483740810067</v>
      </c>
      <c r="Q327" s="156">
        <f t="shared" si="154"/>
        <v>0.7177541244075587</v>
      </c>
      <c r="R327" s="156">
        <f t="shared" ref="R327:V327" si="155">IF(R309=0,"",R309/R291)</f>
        <v>0.72748134481796989</v>
      </c>
      <c r="S327" s="156">
        <f t="shared" si="155"/>
        <v>0.73711266960718103</v>
      </c>
      <c r="T327" s="156">
        <f t="shared" si="155"/>
        <v>0.74644614778523666</v>
      </c>
      <c r="U327" s="156">
        <f t="shared" si="155"/>
        <v>0.75521375293788495</v>
      </c>
      <c r="V327" s="156">
        <f t="shared" si="155"/>
        <v>0.76300427888130384</v>
      </c>
      <c r="W327" s="156">
        <f t="shared" ref="W327" si="156">IF(W309=0,"",W309/W291)</f>
        <v>0.76913692888950258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0.7208022636637258</v>
      </c>
      <c r="D329" s="155">
        <f t="shared" si="160"/>
        <v>0.71468820501387831</v>
      </c>
      <c r="E329" s="155">
        <f t="shared" si="160"/>
        <v>0.69913022870877284</v>
      </c>
      <c r="F329" s="155">
        <f t="shared" si="160"/>
        <v>0.70928563208920703</v>
      </c>
      <c r="G329" s="155">
        <f t="shared" si="160"/>
        <v>0.72525435401456717</v>
      </c>
      <c r="H329" s="155">
        <f t="shared" si="160"/>
        <v>0.73251792764710877</v>
      </c>
      <c r="I329" s="155">
        <f t="shared" si="160"/>
        <v>0.73492996472624961</v>
      </c>
      <c r="J329" s="155">
        <f t="shared" si="160"/>
        <v>0.6844324169508138</v>
      </c>
      <c r="K329" s="155">
        <f t="shared" si="160"/>
        <v>0.71310747311603806</v>
      </c>
      <c r="L329" s="155">
        <f t="shared" si="160"/>
        <v>0.71763461015492414</v>
      </c>
      <c r="M329" s="155">
        <f t="shared" si="160"/>
        <v>0.72231542902116086</v>
      </c>
      <c r="N329" s="155">
        <f t="shared" si="160"/>
        <v>0.71949828626584011</v>
      </c>
      <c r="O329" s="155">
        <f t="shared" si="160"/>
        <v>0.7385012535842449</v>
      </c>
      <c r="P329" s="155">
        <f t="shared" si="160"/>
        <v>0.72398037743653687</v>
      </c>
      <c r="Q329" s="155">
        <f t="shared" si="160"/>
        <v>0.74658553678132744</v>
      </c>
      <c r="R329" s="155">
        <f t="shared" ref="R329:V329" si="161">IF(R311=0,"",R311/R293)</f>
        <v>0.73457358497664305</v>
      </c>
      <c r="S329" s="155">
        <f t="shared" si="161"/>
        <v>0.76968122969481367</v>
      </c>
      <c r="T329" s="155">
        <f t="shared" si="161"/>
        <v>0.76336632483815425</v>
      </c>
      <c r="U329" s="155">
        <f t="shared" si="161"/>
        <v>0.77843587839174089</v>
      </c>
      <c r="V329" s="155">
        <f t="shared" si="161"/>
        <v>0.78137384227544038</v>
      </c>
      <c r="W329" s="155">
        <f t="shared" ref="W329" si="162">IF(W311=0,"",W311/W293)</f>
        <v>0.78967473380868447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0.62402523682916655</v>
      </c>
      <c r="D330" s="156">
        <f t="shared" si="163"/>
        <v>0.62418714401890973</v>
      </c>
      <c r="E330" s="156">
        <f t="shared" si="163"/>
        <v>0.62434676782385767</v>
      </c>
      <c r="F330" s="156">
        <f t="shared" si="163"/>
        <v>0.62450608025815169</v>
      </c>
      <c r="G330" s="156">
        <f t="shared" si="163"/>
        <v>0.62466328982935593</v>
      </c>
      <c r="H330" s="156">
        <f t="shared" si="163"/>
        <v>0.62481861579333753</v>
      </c>
      <c r="I330" s="156">
        <f t="shared" si="163"/>
        <v>0.62497161672630785</v>
      </c>
      <c r="J330" s="156">
        <f t="shared" si="163"/>
        <v>0.62512048427081379</v>
      </c>
      <c r="K330" s="156">
        <f t="shared" si="163"/>
        <v>0.6252636808473655</v>
      </c>
      <c r="L330" s="156">
        <f t="shared" si="163"/>
        <v>0.6254007950904118</v>
      </c>
      <c r="M330" s="156">
        <f t="shared" si="163"/>
        <v>0.62547458070673267</v>
      </c>
      <c r="N330" s="156">
        <f t="shared" si="163"/>
        <v>0.62547458070673267</v>
      </c>
      <c r="O330" s="156">
        <f t="shared" si="163"/>
        <v>0.62547458070673267</v>
      </c>
      <c r="P330" s="156">
        <f t="shared" si="163"/>
        <v>0.62547458070673267</v>
      </c>
      <c r="Q330" s="156">
        <f t="shared" si="163"/>
        <v>0.62547458070673267</v>
      </c>
      <c r="R330" s="156">
        <f t="shared" ref="R330:V330" si="164">IF(R312=0,"",R312/R294)</f>
        <v>0.62594073598265787</v>
      </c>
      <c r="S330" s="156">
        <f t="shared" si="164"/>
        <v>0.62670300547759417</v>
      </c>
      <c r="T330" s="156">
        <f t="shared" si="164"/>
        <v>0.62759231988835262</v>
      </c>
      <c r="U330" s="156">
        <f t="shared" si="164"/>
        <v>0.62851339552806684</v>
      </c>
      <c r="V330" s="156">
        <f t="shared" si="164"/>
        <v>0.62937094870986976</v>
      </c>
      <c r="W330" s="156">
        <f t="shared" ref="W330" si="165">IF(W312=0,"",W312/W294)</f>
        <v>0.63016497943376093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0.77669735906661197</v>
      </c>
      <c r="D331" s="159">
        <f t="shared" si="166"/>
        <v>0.778031617041125</v>
      </c>
      <c r="E331" s="159">
        <f t="shared" si="166"/>
        <v>0.77941521264153835</v>
      </c>
      <c r="F331" s="159">
        <f t="shared" si="166"/>
        <v>0.78080553610002923</v>
      </c>
      <c r="G331" s="159">
        <f t="shared" si="166"/>
        <v>0.78224129660998232</v>
      </c>
      <c r="H331" s="159">
        <f t="shared" si="166"/>
        <v>0.7837177566589234</v>
      </c>
      <c r="I331" s="159">
        <f t="shared" si="166"/>
        <v>0.7852444541932333</v>
      </c>
      <c r="J331" s="159">
        <f t="shared" si="166"/>
        <v>0.78686046281264388</v>
      </c>
      <c r="K331" s="159">
        <f t="shared" si="166"/>
        <v>0.78859900535450544</v>
      </c>
      <c r="L331" s="159">
        <f t="shared" si="166"/>
        <v>0.79046897028987673</v>
      </c>
      <c r="M331" s="159">
        <f t="shared" si="166"/>
        <v>0.79301311792822093</v>
      </c>
      <c r="N331" s="159">
        <f t="shared" si="166"/>
        <v>0.7963853499609338</v>
      </c>
      <c r="O331" s="159">
        <f t="shared" si="166"/>
        <v>0.80095987514549383</v>
      </c>
      <c r="P331" s="159">
        <f t="shared" si="166"/>
        <v>0.80693323129877126</v>
      </c>
      <c r="Q331" s="159">
        <f t="shared" si="166"/>
        <v>0.81463209153271199</v>
      </c>
      <c r="R331" s="159">
        <f t="shared" ref="R331:V331" si="167">IF(R313=0,"",R313/R295)</f>
        <v>0.82510520375670982</v>
      </c>
      <c r="S331" s="159">
        <f t="shared" si="167"/>
        <v>0.83817662738001031</v>
      </c>
      <c r="T331" s="159">
        <f t="shared" si="167"/>
        <v>0.85223052773576502</v>
      </c>
      <c r="U331" s="159">
        <f t="shared" si="167"/>
        <v>0.86565107015716558</v>
      </c>
      <c r="V331" s="159">
        <f t="shared" si="167"/>
        <v>0.87682241997738619</v>
      </c>
      <c r="W331" s="159">
        <f t="shared" ref="W331" si="168">IF(W313=0,"",W313/W295)</f>
        <v>0.8851769865914173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0.25607983958210162</v>
      </c>
      <c r="D333" s="117">
        <f t="shared" si="169"/>
        <v>0.37983331245093599</v>
      </c>
      <c r="E333" s="117">
        <f t="shared" si="169"/>
        <v>0.66589755334744316</v>
      </c>
      <c r="F333" s="117">
        <f t="shared" si="169"/>
        <v>1.3631665079563726</v>
      </c>
      <c r="G333" s="117">
        <f t="shared" si="169"/>
        <v>0.79561784466236007</v>
      </c>
      <c r="H333" s="117">
        <f t="shared" si="169"/>
        <v>0.52521165034513773</v>
      </c>
      <c r="I333" s="117">
        <f t="shared" si="169"/>
        <v>0.39473761015667236</v>
      </c>
      <c r="J333" s="117">
        <f t="shared" si="169"/>
        <v>1.3873737128867276</v>
      </c>
      <c r="K333" s="117">
        <f t="shared" si="169"/>
        <v>2.066212031512396</v>
      </c>
      <c r="L333" s="117">
        <f t="shared" si="169"/>
        <v>2.218092140926534</v>
      </c>
      <c r="M333" s="117">
        <f t="shared" si="169"/>
        <v>2.5769955105769613</v>
      </c>
      <c r="N333" s="117">
        <f t="shared" si="169"/>
        <v>1.0175777143382292</v>
      </c>
      <c r="O333" s="117">
        <f t="shared" si="169"/>
        <v>0.59702977922785316</v>
      </c>
      <c r="P333" s="117">
        <f t="shared" si="169"/>
        <v>0.74578722617591653</v>
      </c>
      <c r="Q333" s="117">
        <f t="shared" si="169"/>
        <v>0.92670973011392888</v>
      </c>
      <c r="R333" s="117">
        <f t="shared" ref="R333:V333" si="170">R334+R336+R338+R347</f>
        <v>1.2227660525316584</v>
      </c>
      <c r="S333" s="117">
        <f t="shared" si="170"/>
        <v>0.95647691525946921</v>
      </c>
      <c r="T333" s="117">
        <f t="shared" si="170"/>
        <v>0.64489956265560444</v>
      </c>
      <c r="U333" s="117">
        <f t="shared" si="170"/>
        <v>4.2729705859288512</v>
      </c>
      <c r="V333" s="117">
        <f t="shared" si="170"/>
        <v>5.8656977102145591</v>
      </c>
      <c r="W333" s="117">
        <f t="shared" ref="W333" si="171">W334+W336+W338+W347</f>
        <v>13.956826137333668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0.18580103591422362</v>
      </c>
      <c r="D338" s="122">
        <v>0.2399912745845473</v>
      </c>
      <c r="E338" s="122">
        <v>0.4172504213482271</v>
      </c>
      <c r="F338" s="122">
        <v>0.93932047132833518</v>
      </c>
      <c r="G338" s="122">
        <v>0.46621433428688419</v>
      </c>
      <c r="H338" s="122">
        <v>0.28987222698790704</v>
      </c>
      <c r="I338" s="122">
        <v>0.1485350579903138</v>
      </c>
      <c r="J338" s="122">
        <v>0.64015896288582175</v>
      </c>
      <c r="K338" s="122">
        <v>1.3161089808419346</v>
      </c>
      <c r="L338" s="122">
        <v>1.4463300143279487</v>
      </c>
      <c r="M338" s="122">
        <v>1.8351669227632443</v>
      </c>
      <c r="N338" s="122">
        <v>0.58271071998015544</v>
      </c>
      <c r="O338" s="122">
        <v>0.29591424964436014</v>
      </c>
      <c r="P338" s="122">
        <v>0.2695943162957839</v>
      </c>
      <c r="Q338" s="122">
        <v>0.49143735806545058</v>
      </c>
      <c r="R338" s="122">
        <v>0.75394266187774872</v>
      </c>
      <c r="S338" s="122">
        <v>0.65444633881602143</v>
      </c>
      <c r="T338" s="122">
        <v>0.39946495591619691</v>
      </c>
      <c r="U338" s="122">
        <v>2.4901363993793448</v>
      </c>
      <c r="V338" s="122">
        <v>3.0398745624248376</v>
      </c>
      <c r="W338" s="122">
        <v>7.1827389229048819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0.18580103591422362</v>
      </c>
      <c r="D339" s="98">
        <v>0.2399912745845473</v>
      </c>
      <c r="E339" s="98">
        <v>0.4172504213482271</v>
      </c>
      <c r="F339" s="98">
        <v>0.93922261485468295</v>
      </c>
      <c r="G339" s="98">
        <v>0.46613849565448556</v>
      </c>
      <c r="H339" s="98">
        <v>0.28979709057104069</v>
      </c>
      <c r="I339" s="98">
        <v>0.14846587556449506</v>
      </c>
      <c r="J339" s="98">
        <v>0.6397428801435816</v>
      </c>
      <c r="K339" s="98">
        <v>1.3155439908706099</v>
      </c>
      <c r="L339" s="98">
        <v>1.4453526942886743</v>
      </c>
      <c r="M339" s="98">
        <v>1.8345326885480322</v>
      </c>
      <c r="N339" s="98">
        <v>0.5823915796648248</v>
      </c>
      <c r="O339" s="98">
        <v>0.29567953715327328</v>
      </c>
      <c r="P339" s="98">
        <v>0.26936522354098102</v>
      </c>
      <c r="Q339" s="98">
        <v>0.49100260589917344</v>
      </c>
      <c r="R339" s="98">
        <v>0.75341691131412336</v>
      </c>
      <c r="S339" s="98">
        <v>0.6539394846297254</v>
      </c>
      <c r="T339" s="98">
        <v>0.39916250660366631</v>
      </c>
      <c r="U339" s="98">
        <v>2.4883783480703205</v>
      </c>
      <c r="V339" s="98">
        <v>3.0361206343021707</v>
      </c>
      <c r="W339" s="98">
        <v>7.1624819996558964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9.7856473652254347E-5</v>
      </c>
      <c r="G340" s="98">
        <v>7.5838632398631808E-5</v>
      </c>
      <c r="H340" s="98">
        <v>7.5136416866340607E-5</v>
      </c>
      <c r="I340" s="98">
        <v>6.918242581873901E-5</v>
      </c>
      <c r="J340" s="98">
        <v>4.1608274224016009E-4</v>
      </c>
      <c r="K340" s="98">
        <v>5.6498997132466329E-4</v>
      </c>
      <c r="L340" s="98">
        <v>9.7732003927431519E-4</v>
      </c>
      <c r="M340" s="98">
        <v>6.3423421521204741E-4</v>
      </c>
      <c r="N340" s="98">
        <v>3.1914031533064624E-4</v>
      </c>
      <c r="O340" s="98">
        <v>2.3471249108689002E-4</v>
      </c>
      <c r="P340" s="98">
        <v>2.2909275480284839E-4</v>
      </c>
      <c r="Q340" s="98">
        <v>4.3475216627713171E-4</v>
      </c>
      <c r="R340" s="98">
        <v>5.2575056362533625E-4</v>
      </c>
      <c r="S340" s="98">
        <v>5.0685418629604613E-4</v>
      </c>
      <c r="T340" s="98">
        <v>3.024493125306171E-4</v>
      </c>
      <c r="U340" s="98">
        <v>1.7580513090241551E-3</v>
      </c>
      <c r="V340" s="98">
        <v>3.7539281226668681E-3</v>
      </c>
      <c r="W340" s="98">
        <v>2.0256923248985363E-2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9.7856473652254347E-5</v>
      </c>
      <c r="G341" s="101">
        <v>7.5838632398631808E-5</v>
      </c>
      <c r="H341" s="101">
        <v>7.5136416866340607E-5</v>
      </c>
      <c r="I341" s="101">
        <v>6.918242581873901E-5</v>
      </c>
      <c r="J341" s="101">
        <v>4.1608274224016009E-4</v>
      </c>
      <c r="K341" s="101">
        <v>5.6498997132466329E-4</v>
      </c>
      <c r="L341" s="101">
        <v>9.7732003927431519E-4</v>
      </c>
      <c r="M341" s="101">
        <v>6.3423421521204741E-4</v>
      </c>
      <c r="N341" s="101">
        <v>3.1914031533064624E-4</v>
      </c>
      <c r="O341" s="101">
        <v>2.3471249108689002E-4</v>
      </c>
      <c r="P341" s="101">
        <v>2.2909275480284839E-4</v>
      </c>
      <c r="Q341" s="101">
        <v>4.3475216627713171E-4</v>
      </c>
      <c r="R341" s="101">
        <v>5.2575056362533625E-4</v>
      </c>
      <c r="S341" s="101">
        <v>5.0685418629604613E-4</v>
      </c>
      <c r="T341" s="101">
        <v>3.024493125306171E-4</v>
      </c>
      <c r="U341" s="101">
        <v>1.7580513090241551E-3</v>
      </c>
      <c r="V341" s="101">
        <v>3.7539281226668681E-3</v>
      </c>
      <c r="W341" s="101">
        <v>2.0256923248985363E-2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7.0278803667878004E-2</v>
      </c>
      <c r="D347" s="122">
        <v>0.13984203786638866</v>
      </c>
      <c r="E347" s="122">
        <v>0.24864713199921601</v>
      </c>
      <c r="F347" s="122">
        <v>0.42384603662803749</v>
      </c>
      <c r="G347" s="122">
        <v>0.32940351037547588</v>
      </c>
      <c r="H347" s="122">
        <v>0.23533942335723065</v>
      </c>
      <c r="I347" s="122">
        <v>0.24620255216635856</v>
      </c>
      <c r="J347" s="122">
        <v>0.74721475000090598</v>
      </c>
      <c r="K347" s="122">
        <v>0.75010305067046124</v>
      </c>
      <c r="L347" s="122">
        <v>0.77176212659858501</v>
      </c>
      <c r="M347" s="122">
        <v>0.74182858781371719</v>
      </c>
      <c r="N347" s="122">
        <v>0.4348669943580738</v>
      </c>
      <c r="O347" s="122">
        <v>0.30111552958349302</v>
      </c>
      <c r="P347" s="122">
        <v>0.47619290988013263</v>
      </c>
      <c r="Q347" s="122">
        <v>0.43527237204847824</v>
      </c>
      <c r="R347" s="122">
        <v>0.4688233906539096</v>
      </c>
      <c r="S347" s="122">
        <v>0.30203057644344783</v>
      </c>
      <c r="T347" s="122">
        <v>0.24543460673940759</v>
      </c>
      <c r="U347" s="122">
        <v>1.7828341865495065</v>
      </c>
      <c r="V347" s="122">
        <v>2.8258231477897215</v>
      </c>
      <c r="W347" s="122">
        <v>6.7740872144287856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7.0278803667878004E-2</v>
      </c>
      <c r="D348" s="98">
        <v>0.13984203786638866</v>
      </c>
      <c r="E348" s="98">
        <v>0.24864713199921601</v>
      </c>
      <c r="F348" s="98">
        <v>0.42384603662803749</v>
      </c>
      <c r="G348" s="98">
        <v>0.32940351037547588</v>
      </c>
      <c r="H348" s="98">
        <v>0.23533942335723065</v>
      </c>
      <c r="I348" s="98">
        <v>0.24620255216635856</v>
      </c>
      <c r="J348" s="98">
        <v>0.74721475000090598</v>
      </c>
      <c r="K348" s="98">
        <v>0.75010305067046124</v>
      </c>
      <c r="L348" s="98">
        <v>0.77176212659858501</v>
      </c>
      <c r="M348" s="98">
        <v>0.74182858781371719</v>
      </c>
      <c r="N348" s="98">
        <v>0.4348669943580738</v>
      </c>
      <c r="O348" s="98">
        <v>0.30111552958349302</v>
      </c>
      <c r="P348" s="98">
        <v>0.47619290988013263</v>
      </c>
      <c r="Q348" s="98">
        <v>0.43527237204847824</v>
      </c>
      <c r="R348" s="98">
        <v>0.4688233906539096</v>
      </c>
      <c r="S348" s="98">
        <v>0.30203057644344783</v>
      </c>
      <c r="T348" s="98">
        <v>0.24543460673940759</v>
      </c>
      <c r="U348" s="98">
        <v>1.7828341865495065</v>
      </c>
      <c r="V348" s="98">
        <v>2.8258231477897215</v>
      </c>
      <c r="W348" s="98">
        <v>6.7740872144287856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6289.8383908138458</v>
      </c>
      <c r="D351" s="117">
        <f t="shared" si="174"/>
        <v>5866.681854619932</v>
      </c>
      <c r="E351" s="117">
        <f t="shared" si="174"/>
        <v>6033.5783227317916</v>
      </c>
      <c r="F351" s="117">
        <f t="shared" si="174"/>
        <v>6227.4664115379728</v>
      </c>
      <c r="G351" s="117">
        <f t="shared" si="174"/>
        <v>6290.4760467980759</v>
      </c>
      <c r="H351" s="117">
        <f t="shared" si="174"/>
        <v>5573.7175148732904</v>
      </c>
      <c r="I351" s="117">
        <f t="shared" si="174"/>
        <v>5151.6293572538061</v>
      </c>
      <c r="J351" s="117">
        <f t="shared" si="174"/>
        <v>4995.5424119648314</v>
      </c>
      <c r="K351" s="117">
        <f t="shared" si="174"/>
        <v>4838.1465127802248</v>
      </c>
      <c r="L351" s="117">
        <f t="shared" si="174"/>
        <v>5045.0272721935053</v>
      </c>
      <c r="M351" s="117">
        <f t="shared" si="174"/>
        <v>4965.6841169143418</v>
      </c>
      <c r="N351" s="117">
        <f t="shared" si="174"/>
        <v>4707.5723701619754</v>
      </c>
      <c r="O351" s="117">
        <f t="shared" si="174"/>
        <v>4417.7244098264864</v>
      </c>
      <c r="P351" s="117">
        <f t="shared" si="174"/>
        <v>3614.0565463851144</v>
      </c>
      <c r="Q351" s="117">
        <f t="shared" si="174"/>
        <v>3843.7579919850937</v>
      </c>
      <c r="R351" s="117">
        <f t="shared" ref="R351:V351" si="175">R352+R354+R356+R365</f>
        <v>3667.3630197037901</v>
      </c>
      <c r="S351" s="117">
        <f t="shared" si="175"/>
        <v>3825.4417929107753</v>
      </c>
      <c r="T351" s="117">
        <f t="shared" si="175"/>
        <v>3618.2373162824397</v>
      </c>
      <c r="U351" s="117">
        <f t="shared" si="175"/>
        <v>3065.7898704508866</v>
      </c>
      <c r="V351" s="117">
        <f t="shared" si="175"/>
        <v>2625.40257304036</v>
      </c>
      <c r="W351" s="117">
        <f t="shared" ref="W351" si="176">W352+W354+W356+W365</f>
        <v>3520.9517422408462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3339.7484417569558</v>
      </c>
      <c r="D352" s="122">
        <f t="shared" si="177"/>
        <v>2901.5835035614323</v>
      </c>
      <c r="E352" s="122">
        <f t="shared" si="177"/>
        <v>2849.6473447649105</v>
      </c>
      <c r="F352" s="122">
        <f t="shared" si="177"/>
        <v>3060.0173629914934</v>
      </c>
      <c r="G352" s="122">
        <f t="shared" si="177"/>
        <v>3505.6923699063063</v>
      </c>
      <c r="H352" s="122">
        <f t="shared" si="177"/>
        <v>2742.6302082166735</v>
      </c>
      <c r="I352" s="122">
        <f t="shared" si="177"/>
        <v>2567.2482862303377</v>
      </c>
      <c r="J352" s="122">
        <f t="shared" si="177"/>
        <v>2436.8575223195817</v>
      </c>
      <c r="K352" s="122">
        <f t="shared" si="177"/>
        <v>2296.2931235725564</v>
      </c>
      <c r="L352" s="122">
        <f t="shared" si="177"/>
        <v>2579.9902903466136</v>
      </c>
      <c r="M352" s="122">
        <f t="shared" si="177"/>
        <v>2217.3933408705348</v>
      </c>
      <c r="N352" s="122">
        <f t="shared" si="177"/>
        <v>2164.6855505888484</v>
      </c>
      <c r="O352" s="122">
        <f t="shared" si="177"/>
        <v>2077.104327612969</v>
      </c>
      <c r="P352" s="122">
        <f t="shared" si="177"/>
        <v>1442.8248282318573</v>
      </c>
      <c r="Q352" s="122">
        <f t="shared" si="177"/>
        <v>1586.8725123408669</v>
      </c>
      <c r="R352" s="122">
        <f t="shared" si="177"/>
        <v>1512.4982700596627</v>
      </c>
      <c r="S352" s="122">
        <f t="shared" si="177"/>
        <v>1543.1274840617239</v>
      </c>
      <c r="T352" s="122">
        <f t="shared" si="177"/>
        <v>1400.8821160598125</v>
      </c>
      <c r="U352" s="122">
        <f t="shared" si="177"/>
        <v>872.90910021525008</v>
      </c>
      <c r="V352" s="122">
        <f t="shared" si="177"/>
        <v>549.23344054889401</v>
      </c>
      <c r="W352" s="122">
        <f t="shared" si="177"/>
        <v>1644.2796025112468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3339.7484417569558</v>
      </c>
      <c r="D353" s="98">
        <v>2901.5835035614323</v>
      </c>
      <c r="E353" s="98">
        <v>2849.6473447649105</v>
      </c>
      <c r="F353" s="98">
        <v>3060.0173629914934</v>
      </c>
      <c r="G353" s="98">
        <v>3505.6923699063063</v>
      </c>
      <c r="H353" s="98">
        <v>2742.6302082166735</v>
      </c>
      <c r="I353" s="98">
        <v>2567.2482862303377</v>
      </c>
      <c r="J353" s="98">
        <v>2436.8575223195817</v>
      </c>
      <c r="K353" s="98">
        <v>2296.2931235725564</v>
      </c>
      <c r="L353" s="98">
        <v>2579.9902903466136</v>
      </c>
      <c r="M353" s="98">
        <v>2217.3933408705348</v>
      </c>
      <c r="N353" s="98">
        <v>2164.6855505888484</v>
      </c>
      <c r="O353" s="98">
        <v>2077.104327612969</v>
      </c>
      <c r="P353" s="98">
        <v>1442.8248282318573</v>
      </c>
      <c r="Q353" s="98">
        <v>1586.8725123408669</v>
      </c>
      <c r="R353" s="98">
        <v>1512.4982700596627</v>
      </c>
      <c r="S353" s="98">
        <v>1543.1274840617239</v>
      </c>
      <c r="T353" s="98">
        <v>1400.8821160598125</v>
      </c>
      <c r="U353" s="98">
        <v>872.90910021525008</v>
      </c>
      <c r="V353" s="98">
        <v>549.23344054889401</v>
      </c>
      <c r="W353" s="98">
        <v>1644.2796025112468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188.42767328044607</v>
      </c>
      <c r="D354" s="122">
        <f t="shared" si="178"/>
        <v>167.12218769021763</v>
      </c>
      <c r="E354" s="122">
        <f t="shared" si="178"/>
        <v>491.91438578227485</v>
      </c>
      <c r="F354" s="122">
        <f t="shared" si="178"/>
        <v>188.16309044098736</v>
      </c>
      <c r="G354" s="122">
        <f t="shared" si="178"/>
        <v>186.56732870055461</v>
      </c>
      <c r="H354" s="122">
        <f t="shared" si="178"/>
        <v>227.24234829357647</v>
      </c>
      <c r="I354" s="122">
        <f t="shared" si="178"/>
        <v>199.29945139306179</v>
      </c>
      <c r="J354" s="122">
        <f t="shared" si="178"/>
        <v>233.07078483665907</v>
      </c>
      <c r="K354" s="122">
        <f t="shared" si="178"/>
        <v>239.30673680388605</v>
      </c>
      <c r="L354" s="122">
        <f t="shared" si="178"/>
        <v>184.49472446705067</v>
      </c>
      <c r="M354" s="122">
        <f t="shared" si="178"/>
        <v>200.84779934626425</v>
      </c>
      <c r="N354" s="122">
        <f t="shared" si="178"/>
        <v>296.44127210546043</v>
      </c>
      <c r="O354" s="122">
        <f t="shared" si="178"/>
        <v>178.73185402524336</v>
      </c>
      <c r="P354" s="122">
        <f t="shared" si="178"/>
        <v>117.52338544064887</v>
      </c>
      <c r="Q354" s="122">
        <f t="shared" si="178"/>
        <v>228.878945080254</v>
      </c>
      <c r="R354" s="122">
        <f t="shared" si="178"/>
        <v>157.77480751652905</v>
      </c>
      <c r="S354" s="122">
        <f t="shared" si="178"/>
        <v>229.07244405210611</v>
      </c>
      <c r="T354" s="122">
        <f t="shared" si="178"/>
        <v>167.80997245268043</v>
      </c>
      <c r="U354" s="122">
        <f t="shared" si="178"/>
        <v>194.2815687476224</v>
      </c>
      <c r="V354" s="122">
        <f t="shared" si="178"/>
        <v>141.35042319864831</v>
      </c>
      <c r="W354" s="122">
        <f t="shared" si="178"/>
        <v>152.91346681751313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188.42767328044607</v>
      </c>
      <c r="D355" s="98">
        <f>RES_hhdet_in_fech!D147</f>
        <v>167.12218769021763</v>
      </c>
      <c r="E355" s="98">
        <f>RES_hhdet_in_fech!E147</f>
        <v>491.91438578227485</v>
      </c>
      <c r="F355" s="98">
        <f>RES_hhdet_in_fech!F147</f>
        <v>188.16309044098736</v>
      </c>
      <c r="G355" s="98">
        <f>RES_hhdet_in_fech!G147</f>
        <v>186.56732870055461</v>
      </c>
      <c r="H355" s="98">
        <f>RES_hhdet_in_fech!H147</f>
        <v>227.24234829357647</v>
      </c>
      <c r="I355" s="98">
        <f>RES_hhdet_in_fech!I147</f>
        <v>199.29945139306179</v>
      </c>
      <c r="J355" s="98">
        <f>RES_hhdet_in_fech!J147</f>
        <v>233.07078483665907</v>
      </c>
      <c r="K355" s="98">
        <f>RES_hhdet_in_fech!K147</f>
        <v>239.30673680388605</v>
      </c>
      <c r="L355" s="98">
        <f>RES_hhdet_in_fech!L147</f>
        <v>184.49472446705067</v>
      </c>
      <c r="M355" s="98">
        <f>RES_hhdet_in_fech!M147</f>
        <v>200.84779934626425</v>
      </c>
      <c r="N355" s="98">
        <f>RES_hhdet_in_fech!N147</f>
        <v>296.44127210546043</v>
      </c>
      <c r="O355" s="98">
        <f>RES_hhdet_in_fech!O147</f>
        <v>178.73185402524336</v>
      </c>
      <c r="P355" s="98">
        <f>RES_hhdet_in_fech!P147</f>
        <v>117.52338544064887</v>
      </c>
      <c r="Q355" s="98">
        <f>RES_hhdet_in_fech!Q147</f>
        <v>228.878945080254</v>
      </c>
      <c r="R355" s="98">
        <f>RES_hhdet_in_fech!R147</f>
        <v>157.77480751652905</v>
      </c>
      <c r="S355" s="98">
        <f>RES_hhdet_in_fech!S147</f>
        <v>229.07244405210611</v>
      </c>
      <c r="T355" s="98">
        <f>RES_hhdet_in_fech!T147</f>
        <v>167.80997245268043</v>
      </c>
      <c r="U355" s="98">
        <f>RES_hhdet_in_fech!U147</f>
        <v>194.2815687476224</v>
      </c>
      <c r="V355" s="98">
        <f>RES_hhdet_in_fech!V147</f>
        <v>141.35042319864831</v>
      </c>
      <c r="W355" s="98">
        <f>RES_hhdet_in_fech!W147</f>
        <v>152.91346681751313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1883.2397403269158</v>
      </c>
      <c r="D356" s="122">
        <v>1901.0623148687982</v>
      </c>
      <c r="E356" s="122">
        <v>1828.7361227329779</v>
      </c>
      <c r="F356" s="122">
        <v>2007.0349919080395</v>
      </c>
      <c r="G356" s="122">
        <v>1786.5273498557153</v>
      </c>
      <c r="H356" s="122">
        <v>1761.2720374401129</v>
      </c>
      <c r="I356" s="122">
        <v>1610.1206366674844</v>
      </c>
      <c r="J356" s="122">
        <v>1551.9886816647047</v>
      </c>
      <c r="K356" s="122">
        <v>1573.8149746485233</v>
      </c>
      <c r="L356" s="122">
        <v>1591.4000581664138</v>
      </c>
      <c r="M356" s="122">
        <v>1860.0875135421695</v>
      </c>
      <c r="N356" s="122">
        <v>1642.4138317563379</v>
      </c>
      <c r="O356" s="122">
        <v>1521.8568438512239</v>
      </c>
      <c r="P356" s="122">
        <v>1464.0705410655175</v>
      </c>
      <c r="Q356" s="122">
        <v>1438.1982766686199</v>
      </c>
      <c r="R356" s="122">
        <v>1394.8421143520839</v>
      </c>
      <c r="S356" s="122">
        <v>1393.6970968608341</v>
      </c>
      <c r="T356" s="122">
        <v>1382.5744461297722</v>
      </c>
      <c r="U356" s="122">
        <v>1348.95049502611</v>
      </c>
      <c r="V356" s="122">
        <v>1268.4765238718924</v>
      </c>
      <c r="W356" s="122">
        <v>1086.3979567743827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2049.9505048303054</v>
      </c>
      <c r="D357" s="98">
        <v>2016.1939409199022</v>
      </c>
      <c r="E357" s="98">
        <v>1979.324259846029</v>
      </c>
      <c r="F357" s="98">
        <v>2232.5217505294099</v>
      </c>
      <c r="G357" s="98">
        <v>2027.6948481859417</v>
      </c>
      <c r="H357" s="98">
        <v>1977.8914194348597</v>
      </c>
      <c r="I357" s="98">
        <v>1810.4543634356719</v>
      </c>
      <c r="J357" s="98">
        <v>1727.7702701470967</v>
      </c>
      <c r="K357" s="98">
        <v>1743.3070523119993</v>
      </c>
      <c r="L357" s="98">
        <v>1859.8970353458326</v>
      </c>
      <c r="M357" s="98">
        <v>2046.0981759725412</v>
      </c>
      <c r="N357" s="98">
        <v>1860.5185723099999</v>
      </c>
      <c r="O357" s="98">
        <v>1726.3071282751498</v>
      </c>
      <c r="P357" s="98">
        <v>1512.4937984295266</v>
      </c>
      <c r="Q357" s="98">
        <v>1485.555712579393</v>
      </c>
      <c r="R357" s="98">
        <v>1486.6335646820321</v>
      </c>
      <c r="S357" s="98">
        <v>1489.2713906484535</v>
      </c>
      <c r="T357" s="98">
        <v>1463.1029089147046</v>
      </c>
      <c r="U357" s="98">
        <v>1370.8294410397734</v>
      </c>
      <c r="V357" s="98">
        <v>1313.1813822699437</v>
      </c>
      <c r="W357" s="98">
        <v>1209.5968065456027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1489.9156356891588</v>
      </c>
      <c r="G358" s="98">
        <v>1333.8170266756192</v>
      </c>
      <c r="H358" s="98">
        <v>1307.2238814928287</v>
      </c>
      <c r="I358" s="98">
        <v>1202.0941827523709</v>
      </c>
      <c r="J358" s="98">
        <v>1182.25977371768</v>
      </c>
      <c r="K358" s="98">
        <v>1174.5457781576627</v>
      </c>
      <c r="L358" s="98">
        <v>1250.2595675008647</v>
      </c>
      <c r="M358" s="98">
        <v>1414.9203522482296</v>
      </c>
      <c r="N358" s="98">
        <v>1280.8790969708696</v>
      </c>
      <c r="O358" s="98">
        <v>1222.8446600763064</v>
      </c>
      <c r="P358" s="98">
        <v>1143.5486102748664</v>
      </c>
      <c r="Q358" s="98">
        <v>1128.4162649382638</v>
      </c>
      <c r="R358" s="98">
        <v>1149.5642184505384</v>
      </c>
      <c r="S358" s="98">
        <v>1177.1306129551731</v>
      </c>
      <c r="T358" s="98">
        <v>1170.1240319620872</v>
      </c>
      <c r="U358" s="98">
        <v>1116.7816841827657</v>
      </c>
      <c r="V358" s="98">
        <v>1077.5064783599264</v>
      </c>
      <c r="W358" s="98">
        <v>1008.0310125096776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430.78215201731962</v>
      </c>
      <c r="G359" s="101">
        <v>333.85557491913983</v>
      </c>
      <c r="H359" s="101">
        <v>330.76429330137609</v>
      </c>
      <c r="I359" s="101">
        <v>304.5537322536494</v>
      </c>
      <c r="J359" s="101">
        <v>366.33451509082585</v>
      </c>
      <c r="K359" s="101">
        <v>310.89868997879421</v>
      </c>
      <c r="L359" s="101">
        <v>307.31015246469298</v>
      </c>
      <c r="M359" s="101">
        <v>398.8593409378206</v>
      </c>
      <c r="N359" s="101">
        <v>280.98284498207977</v>
      </c>
      <c r="O359" s="101">
        <v>258.31186287956723</v>
      </c>
      <c r="P359" s="101">
        <v>336.16944708993418</v>
      </c>
      <c r="Q359" s="101">
        <v>239.2323506983688</v>
      </c>
      <c r="R359" s="101">
        <v>231.44504473733764</v>
      </c>
      <c r="S359" s="101">
        <v>247.91834746729967</v>
      </c>
      <c r="T359" s="101">
        <v>221.90622801154623</v>
      </c>
      <c r="U359" s="101">
        <v>234.52316469290832</v>
      </c>
      <c r="V359" s="101">
        <v>209.18329592407224</v>
      </c>
      <c r="W359" s="101">
        <v>237.79918118196113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1059.133483671839</v>
      </c>
      <c r="G360" s="104">
        <v>999.96145175647951</v>
      </c>
      <c r="H360" s="104">
        <v>976.45958819145278</v>
      </c>
      <c r="I360" s="104">
        <v>897.5404504987215</v>
      </c>
      <c r="J360" s="104">
        <v>815.9252586268542</v>
      </c>
      <c r="K360" s="104">
        <v>863.64708817886844</v>
      </c>
      <c r="L360" s="104">
        <v>942.94941503617167</v>
      </c>
      <c r="M360" s="104">
        <v>1016.0610113104092</v>
      </c>
      <c r="N360" s="104">
        <v>999.89625198879003</v>
      </c>
      <c r="O360" s="104">
        <v>964.53279719673901</v>
      </c>
      <c r="P360" s="104">
        <v>807.37916318493205</v>
      </c>
      <c r="Q360" s="104">
        <v>889.1839142398951</v>
      </c>
      <c r="R360" s="104">
        <v>918.11917371320067</v>
      </c>
      <c r="S360" s="104">
        <v>929.21226548787331</v>
      </c>
      <c r="T360" s="104">
        <v>948.21780395054111</v>
      </c>
      <c r="U360" s="104">
        <v>882.25851948985746</v>
      </c>
      <c r="V360" s="104">
        <v>868.32318243585439</v>
      </c>
      <c r="W360" s="104">
        <v>770.23183132771635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1779.888961453426</v>
      </c>
      <c r="D361" s="101">
        <v>1863.4446000830699</v>
      </c>
      <c r="E361" s="101">
        <v>1754.6491363100611</v>
      </c>
      <c r="F361" s="101">
        <v>1844.9933382715913</v>
      </c>
      <c r="G361" s="101">
        <v>1768.4656927307019</v>
      </c>
      <c r="H361" s="101">
        <v>1750.5787585999619</v>
      </c>
      <c r="I361" s="101">
        <v>1664.391742907507</v>
      </c>
      <c r="J361" s="101">
        <v>1634.6988366074163</v>
      </c>
      <c r="K361" s="101">
        <v>1609.8061541059997</v>
      </c>
      <c r="L361" s="101">
        <v>1695.1206594687362</v>
      </c>
      <c r="M361" s="101">
        <v>1807.9920313234388</v>
      </c>
      <c r="N361" s="101">
        <v>1692.6782608822311</v>
      </c>
      <c r="O361" s="101">
        <v>1611.2481086139028</v>
      </c>
      <c r="P361" s="101">
        <v>1599.9507043335882</v>
      </c>
      <c r="Q361" s="101">
        <v>1513.8241977831308</v>
      </c>
      <c r="R361" s="101">
        <v>1499.4912277375795</v>
      </c>
      <c r="S361" s="101">
        <v>1486.7007817962769</v>
      </c>
      <c r="T361" s="101">
        <v>1452.8369812836461</v>
      </c>
      <c r="U361" s="101">
        <v>1439.764295070001</v>
      </c>
      <c r="V361" s="101">
        <v>1373.5304096156358</v>
      </c>
      <c r="W361" s="101">
        <v>1212.1445128923649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1259.1948032610715</v>
      </c>
      <c r="D362" s="104">
        <v>1338.2347803651799</v>
      </c>
      <c r="E362" s="104">
        <v>1244.0928175995862</v>
      </c>
      <c r="F362" s="104">
        <v>1334.9278457360065</v>
      </c>
      <c r="G362" s="104">
        <v>1265.023504809187</v>
      </c>
      <c r="H362" s="104">
        <v>1255.8944426028499</v>
      </c>
      <c r="I362" s="104">
        <v>1197.6550972728835</v>
      </c>
      <c r="J362" s="104">
        <v>1203.6528294877869</v>
      </c>
      <c r="K362" s="104">
        <v>1169.5699385402904</v>
      </c>
      <c r="L362" s="104">
        <v>1227.5798790440977</v>
      </c>
      <c r="M362" s="104">
        <v>1332.4012350197813</v>
      </c>
      <c r="N362" s="104">
        <v>1232.2695343472465</v>
      </c>
      <c r="O362" s="104">
        <v>1186.1296699309969</v>
      </c>
      <c r="P362" s="104">
        <v>1234.7380436286198</v>
      </c>
      <c r="Q362" s="104">
        <v>1156.1737027378074</v>
      </c>
      <c r="R362" s="104">
        <v>1156.4427465755412</v>
      </c>
      <c r="S362" s="104">
        <v>1164.2602765632666</v>
      </c>
      <c r="T362" s="104">
        <v>1143.3367916113593</v>
      </c>
      <c r="U362" s="104">
        <v>1149.2730691670617</v>
      </c>
      <c r="V362" s="104">
        <v>1101.0330307800587</v>
      </c>
      <c r="W362" s="104">
        <v>991.84128600861698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278.24373488904081</v>
      </c>
      <c r="D363" s="98">
        <v>342.88965976134648</v>
      </c>
      <c r="E363" s="98">
        <v>270.20884117432814</v>
      </c>
      <c r="F363" s="98">
        <v>355.84971249767199</v>
      </c>
      <c r="G363" s="98">
        <v>290.89453998277571</v>
      </c>
      <c r="H363" s="98">
        <v>292.49762475848758</v>
      </c>
      <c r="I363" s="98">
        <v>280.10163167254694</v>
      </c>
      <c r="J363" s="98">
        <v>348.09680691270177</v>
      </c>
      <c r="K363" s="98">
        <v>287.5708723274002</v>
      </c>
      <c r="L363" s="98">
        <v>279.79924757549043</v>
      </c>
      <c r="M363" s="98">
        <v>352.55518724290943</v>
      </c>
      <c r="N363" s="98">
        <v>254.26092408090832</v>
      </c>
      <c r="O363" s="98">
        <v>238.15212499405129</v>
      </c>
      <c r="P363" s="98">
        <v>359.88636028775488</v>
      </c>
      <c r="Q363" s="98">
        <v>243.90361349019022</v>
      </c>
      <c r="R363" s="98">
        <v>232.90166415724988</v>
      </c>
      <c r="S363" s="98">
        <v>247.78772998683783</v>
      </c>
      <c r="T363" s="98">
        <v>218.66431742380925</v>
      </c>
      <c r="U363" s="98">
        <v>247.08846448928423</v>
      </c>
      <c r="V363" s="98">
        <v>217.88333667834632</v>
      </c>
      <c r="W363" s="98">
        <v>240.35065971412038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980.95106837203048</v>
      </c>
      <c r="D364" s="98">
        <v>995.34512060383315</v>
      </c>
      <c r="E364" s="98">
        <v>973.88397642525786</v>
      </c>
      <c r="F364" s="98">
        <v>979.07813323833477</v>
      </c>
      <c r="G364" s="98">
        <v>974.12896482641133</v>
      </c>
      <c r="H364" s="98">
        <v>963.39681784436243</v>
      </c>
      <c r="I364" s="98">
        <v>917.55346560033649</v>
      </c>
      <c r="J364" s="98">
        <v>855.55602257508508</v>
      </c>
      <c r="K364" s="98">
        <v>881.9990662128904</v>
      </c>
      <c r="L364" s="98">
        <v>947.78063146860745</v>
      </c>
      <c r="M364" s="98">
        <v>979.84604777687173</v>
      </c>
      <c r="N364" s="98">
        <v>978.00861026633822</v>
      </c>
      <c r="O364" s="98">
        <v>947.97754493694561</v>
      </c>
      <c r="P364" s="98">
        <v>874.85168334086484</v>
      </c>
      <c r="Q364" s="98">
        <v>912.27008924761731</v>
      </c>
      <c r="R364" s="98">
        <v>923.54108241829135</v>
      </c>
      <c r="S364" s="98">
        <v>916.47254657642873</v>
      </c>
      <c r="T364" s="98">
        <v>924.67247418755005</v>
      </c>
      <c r="U364" s="98">
        <v>902.18460467777754</v>
      </c>
      <c r="V364" s="98">
        <v>883.14969410171227</v>
      </c>
      <c r="W364" s="98">
        <v>751.49062629449656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878.42253544952871</v>
      </c>
      <c r="D365" s="122">
        <v>896.91384849948417</v>
      </c>
      <c r="E365" s="122">
        <v>863.28046945162919</v>
      </c>
      <c r="F365" s="122">
        <v>972.25096619745295</v>
      </c>
      <c r="G365" s="122">
        <v>811.68899833549983</v>
      </c>
      <c r="H365" s="122">
        <v>842.57292092292789</v>
      </c>
      <c r="I365" s="122">
        <v>774.96098296292223</v>
      </c>
      <c r="J365" s="122">
        <v>773.625423143886</v>
      </c>
      <c r="K365" s="122">
        <v>728.73167775525951</v>
      </c>
      <c r="L365" s="122">
        <v>689.14219921342726</v>
      </c>
      <c r="M365" s="122">
        <v>687.35546315537351</v>
      </c>
      <c r="N365" s="122">
        <v>604.03171571132884</v>
      </c>
      <c r="O365" s="122">
        <v>640.03138433705033</v>
      </c>
      <c r="P365" s="122">
        <v>589.63779164709092</v>
      </c>
      <c r="Q365" s="122">
        <v>589.80825789535299</v>
      </c>
      <c r="R365" s="122">
        <v>602.24782777551445</v>
      </c>
      <c r="S365" s="122">
        <v>659.54476793611082</v>
      </c>
      <c r="T365" s="122">
        <v>666.97078164017489</v>
      </c>
      <c r="U365" s="122">
        <v>649.64870646190423</v>
      </c>
      <c r="V365" s="122">
        <v>666.34218542092572</v>
      </c>
      <c r="W365" s="122">
        <v>637.36071613770366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998.00060874924043</v>
      </c>
      <c r="D366" s="98">
        <v>1014.1850236005527</v>
      </c>
      <c r="E366" s="98">
        <v>992.37560977710973</v>
      </c>
      <c r="F366" s="98">
        <v>1064.981747592562</v>
      </c>
      <c r="G366" s="98">
        <v>997.31409396123308</v>
      </c>
      <c r="H366" s="98">
        <v>958.37865162231901</v>
      </c>
      <c r="I366" s="98">
        <v>874.05549082343032</v>
      </c>
      <c r="J366" s="98">
        <v>857.94899079645802</v>
      </c>
      <c r="K366" s="98">
        <v>815.93557208181267</v>
      </c>
      <c r="L366" s="98">
        <v>796.21244118188167</v>
      </c>
      <c r="M366" s="98">
        <v>815.19359872600523</v>
      </c>
      <c r="N366" s="98">
        <v>706.9292097002434</v>
      </c>
      <c r="O366" s="98">
        <v>705.4634437517459</v>
      </c>
      <c r="P366" s="98">
        <v>726.86843363371452</v>
      </c>
      <c r="Q366" s="98">
        <v>694.50846206645053</v>
      </c>
      <c r="R366" s="98">
        <v>724.41087637214696</v>
      </c>
      <c r="S366" s="98">
        <v>786.2767681742173</v>
      </c>
      <c r="T366" s="98">
        <v>811.75670319059259</v>
      </c>
      <c r="U366" s="98">
        <v>807.61094967786346</v>
      </c>
      <c r="V366" s="98">
        <v>823.99099073328307</v>
      </c>
      <c r="W366" s="98">
        <v>796.75042342126665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821.56793004629162</v>
      </c>
      <c r="D367" s="33">
        <v>829.75950577651372</v>
      </c>
      <c r="E367" s="33">
        <v>757.49150973468613</v>
      </c>
      <c r="F367" s="33">
        <v>905.72175694101111</v>
      </c>
      <c r="G367" s="33">
        <v>734.26533538661374</v>
      </c>
      <c r="H367" s="33">
        <v>796.80107635764716</v>
      </c>
      <c r="I367" s="33">
        <v>736.74101725622552</v>
      </c>
      <c r="J367" s="33">
        <v>661.36967370639957</v>
      </c>
      <c r="K367" s="33">
        <v>667.42993025837563</v>
      </c>
      <c r="L367" s="33">
        <v>622.98686725869266</v>
      </c>
      <c r="M367" s="33">
        <v>616.74749802426209</v>
      </c>
      <c r="N367" s="33">
        <v>539.78306140605332</v>
      </c>
      <c r="O367" s="33">
        <v>608.82660270247857</v>
      </c>
      <c r="P367" s="33">
        <v>508.75220581234277</v>
      </c>
      <c r="Q367" s="33">
        <v>543.75151948526718</v>
      </c>
      <c r="R367" s="33">
        <v>528.03833407576906</v>
      </c>
      <c r="S367" s="33">
        <v>612.26839193729359</v>
      </c>
      <c r="T367" s="33">
        <v>597.2493411251221</v>
      </c>
      <c r="U367" s="33">
        <v>583.28134461267416</v>
      </c>
      <c r="V367" s="33">
        <v>594.8742851806802</v>
      </c>
      <c r="W367" s="33">
        <v>569.18667133838483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7148.5120061582238</v>
      </c>
      <c r="D369" s="117">
        <f t="shared" si="179"/>
        <v>6841.4403630534862</v>
      </c>
      <c r="E369" s="117">
        <f t="shared" si="179"/>
        <v>7817.6928963385899</v>
      </c>
      <c r="F369" s="117">
        <f t="shared" si="179"/>
        <v>8004.1013804487657</v>
      </c>
      <c r="G369" s="117">
        <f t="shared" si="179"/>
        <v>9077.9002336107878</v>
      </c>
      <c r="H369" s="117">
        <f t="shared" si="179"/>
        <v>8080.9683063654948</v>
      </c>
      <c r="I369" s="117">
        <f t="shared" si="179"/>
        <v>7887.1513800137063</v>
      </c>
      <c r="J369" s="117">
        <f t="shared" si="179"/>
        <v>7972.2852648880225</v>
      </c>
      <c r="K369" s="117">
        <f t="shared" si="179"/>
        <v>7980.1961858864324</v>
      </c>
      <c r="L369" s="117">
        <f t="shared" si="179"/>
        <v>8947.5019222988103</v>
      </c>
      <c r="M369" s="117">
        <f t="shared" si="179"/>
        <v>8515.025834979062</v>
      </c>
      <c r="N369" s="117">
        <f t="shared" si="179"/>
        <v>8939.4991912640053</v>
      </c>
      <c r="O369" s="117">
        <f t="shared" si="179"/>
        <v>8713.472410867611</v>
      </c>
      <c r="P369" s="117">
        <f t="shared" si="179"/>
        <v>6763.3395560233694</v>
      </c>
      <c r="Q369" s="117">
        <f t="shared" si="179"/>
        <v>7891.998345486536</v>
      </c>
      <c r="R369" s="117">
        <f t="shared" ref="R369:V369" si="180">R370+R372+R374+R383</f>
        <v>7485.7877281472383</v>
      </c>
      <c r="S369" s="117">
        <f t="shared" si="180"/>
        <v>8015.3263319283606</v>
      </c>
      <c r="T369" s="117">
        <f t="shared" si="180"/>
        <v>7308.6783123811074</v>
      </c>
      <c r="U369" s="117">
        <f t="shared" si="180"/>
        <v>5519.114233076426</v>
      </c>
      <c r="V369" s="117">
        <f t="shared" si="180"/>
        <v>4135.1839665328944</v>
      </c>
      <c r="W369" s="117">
        <f t="shared" ref="W369" si="181">W370+W372+W374+W383</f>
        <v>8106.2006700847933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4906.1845157381367</v>
      </c>
      <c r="D370" s="122">
        <f t="shared" si="182"/>
        <v>4596.6934298959723</v>
      </c>
      <c r="E370" s="122">
        <f t="shared" si="182"/>
        <v>4852.0197727399955</v>
      </c>
      <c r="F370" s="122">
        <f t="shared" si="182"/>
        <v>5581.3247227855336</v>
      </c>
      <c r="G370" s="122">
        <f t="shared" si="182"/>
        <v>6830.6503429994473</v>
      </c>
      <c r="H370" s="122">
        <f t="shared" si="182"/>
        <v>5693.9114287212351</v>
      </c>
      <c r="I370" s="122">
        <f t="shared" si="182"/>
        <v>5665.7093190795849</v>
      </c>
      <c r="J370" s="122">
        <f t="shared" si="182"/>
        <v>5705.4925916718657</v>
      </c>
      <c r="K370" s="122">
        <f t="shared" si="182"/>
        <v>5693.8477782739601</v>
      </c>
      <c r="L370" s="122">
        <f t="shared" si="182"/>
        <v>6763.8813938112007</v>
      </c>
      <c r="M370" s="122">
        <f t="shared" si="182"/>
        <v>6159.7084906372347</v>
      </c>
      <c r="N370" s="122">
        <f t="shared" si="182"/>
        <v>6387.791214154784</v>
      </c>
      <c r="O370" s="122">
        <f t="shared" si="182"/>
        <v>6519.8937315400153</v>
      </c>
      <c r="P370" s="122">
        <f t="shared" si="182"/>
        <v>4801.2360825144169</v>
      </c>
      <c r="Q370" s="122">
        <f t="shared" si="182"/>
        <v>5526.0815057938062</v>
      </c>
      <c r="R370" s="122">
        <f t="shared" si="182"/>
        <v>5358.4390006146477</v>
      </c>
      <c r="S370" s="122">
        <f t="shared" si="182"/>
        <v>5525.9473394309543</v>
      </c>
      <c r="T370" s="122">
        <f t="shared" si="182"/>
        <v>5050.9160567787194</v>
      </c>
      <c r="U370" s="122">
        <f t="shared" si="182"/>
        <v>3164.3306039074805</v>
      </c>
      <c r="V370" s="122">
        <f t="shared" si="182"/>
        <v>2003.9315265738426</v>
      </c>
      <c r="W370" s="122">
        <f t="shared" si="182"/>
        <v>6043.5946927638224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4906.1845157381367</v>
      </c>
      <c r="D371" s="98">
        <v>4596.6934298959723</v>
      </c>
      <c r="E371" s="98">
        <v>4852.0197727399955</v>
      </c>
      <c r="F371" s="98">
        <v>5581.3247227855336</v>
      </c>
      <c r="G371" s="98">
        <v>6830.6503429994473</v>
      </c>
      <c r="H371" s="98">
        <v>5693.9114287212351</v>
      </c>
      <c r="I371" s="98">
        <v>5665.7093190795849</v>
      </c>
      <c r="J371" s="98">
        <v>5705.4925916718657</v>
      </c>
      <c r="K371" s="98">
        <v>5693.8477782739601</v>
      </c>
      <c r="L371" s="98">
        <v>6763.8813938112007</v>
      </c>
      <c r="M371" s="98">
        <v>6159.7084906372347</v>
      </c>
      <c r="N371" s="98">
        <v>6387.791214154784</v>
      </c>
      <c r="O371" s="98">
        <v>6519.8937315400153</v>
      </c>
      <c r="P371" s="98">
        <v>4801.2360825144169</v>
      </c>
      <c r="Q371" s="98">
        <v>5526.0815057938062</v>
      </c>
      <c r="R371" s="98">
        <v>5358.4390006146477</v>
      </c>
      <c r="S371" s="98">
        <v>5525.9473394309543</v>
      </c>
      <c r="T371" s="98">
        <v>5050.9160567787194</v>
      </c>
      <c r="U371" s="98">
        <v>3164.3306039074805</v>
      </c>
      <c r="V371" s="98">
        <v>2003.9315265738426</v>
      </c>
      <c r="W371" s="98">
        <v>6043.5946927638224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433.83822978609953</v>
      </c>
      <c r="D372" s="122">
        <f t="shared" si="183"/>
        <v>397.54603842350525</v>
      </c>
      <c r="E372" s="122">
        <f t="shared" si="183"/>
        <v>1208.1138208089285</v>
      </c>
      <c r="F372" s="122">
        <f t="shared" si="183"/>
        <v>476.65373589438434</v>
      </c>
      <c r="G372" s="122">
        <f t="shared" si="183"/>
        <v>487.16090312765476</v>
      </c>
      <c r="H372" s="122">
        <f t="shared" si="183"/>
        <v>611.24005089395348</v>
      </c>
      <c r="I372" s="122">
        <f t="shared" si="183"/>
        <v>551.91152000279419</v>
      </c>
      <c r="J372" s="122">
        <f t="shared" si="183"/>
        <v>664.28780813649144</v>
      </c>
      <c r="K372" s="122">
        <f t="shared" si="183"/>
        <v>701.89935904897254</v>
      </c>
      <c r="L372" s="122">
        <f t="shared" si="183"/>
        <v>556.8212137899344</v>
      </c>
      <c r="M372" s="122">
        <f t="shared" si="183"/>
        <v>626.57544369620882</v>
      </c>
      <c r="N372" s="122">
        <f t="shared" si="183"/>
        <v>961.19917359110832</v>
      </c>
      <c r="O372" s="122">
        <f t="shared" si="183"/>
        <v>605.74279310662007</v>
      </c>
      <c r="P372" s="122">
        <f t="shared" si="183"/>
        <v>416.99157161742897</v>
      </c>
      <c r="Q372" s="122">
        <f t="shared" si="183"/>
        <v>843.38172188514523</v>
      </c>
      <c r="R372" s="122">
        <f t="shared" si="183"/>
        <v>594.90322079139412</v>
      </c>
      <c r="S372" s="122">
        <f t="shared" si="183"/>
        <v>879.37123185035114</v>
      </c>
      <c r="T372" s="122">
        <f t="shared" si="183"/>
        <v>653.76421631016058</v>
      </c>
      <c r="U372" s="122">
        <f t="shared" si="183"/>
        <v>766.97990634921371</v>
      </c>
      <c r="V372" s="122">
        <f t="shared" si="183"/>
        <v>565.50170281897351</v>
      </c>
      <c r="W372" s="122">
        <f t="shared" si="183"/>
        <v>619.68630317428995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433.83822978609953</v>
      </c>
      <c r="D373" s="98">
        <f>RES_hhdet_in_tesh!D147</f>
        <v>397.54603842350525</v>
      </c>
      <c r="E373" s="98">
        <f>RES_hhdet_in_tesh!E147</f>
        <v>1208.1138208089285</v>
      </c>
      <c r="F373" s="98">
        <f>RES_hhdet_in_tesh!F147</f>
        <v>476.65373589438434</v>
      </c>
      <c r="G373" s="98">
        <f>RES_hhdet_in_tesh!G147</f>
        <v>487.16090312765476</v>
      </c>
      <c r="H373" s="98">
        <f>RES_hhdet_in_tesh!H147</f>
        <v>611.24005089395348</v>
      </c>
      <c r="I373" s="98">
        <f>RES_hhdet_in_tesh!I147</f>
        <v>551.91152000279419</v>
      </c>
      <c r="J373" s="98">
        <f>RES_hhdet_in_tesh!J147</f>
        <v>664.28780813649144</v>
      </c>
      <c r="K373" s="98">
        <f>RES_hhdet_in_tesh!K147</f>
        <v>701.89935904897254</v>
      </c>
      <c r="L373" s="98">
        <f>RES_hhdet_in_tesh!L147</f>
        <v>556.8212137899344</v>
      </c>
      <c r="M373" s="98">
        <f>RES_hhdet_in_tesh!M147</f>
        <v>626.57544369620882</v>
      </c>
      <c r="N373" s="98">
        <f>RES_hhdet_in_tesh!N147</f>
        <v>961.19917359110832</v>
      </c>
      <c r="O373" s="98">
        <f>RES_hhdet_in_tesh!O147</f>
        <v>605.74279310662007</v>
      </c>
      <c r="P373" s="98">
        <f>RES_hhdet_in_tesh!P147</f>
        <v>416.99157161742897</v>
      </c>
      <c r="Q373" s="98">
        <f>RES_hhdet_in_tesh!Q147</f>
        <v>843.38172188514523</v>
      </c>
      <c r="R373" s="98">
        <f>RES_hhdet_in_tesh!R147</f>
        <v>594.90322079139412</v>
      </c>
      <c r="S373" s="98">
        <f>RES_hhdet_in_tesh!S147</f>
        <v>879.37123185035114</v>
      </c>
      <c r="T373" s="98">
        <f>RES_hhdet_in_tesh!T147</f>
        <v>653.76421631016058</v>
      </c>
      <c r="U373" s="98">
        <f>RES_hhdet_in_tesh!U147</f>
        <v>766.97990634921371</v>
      </c>
      <c r="V373" s="98">
        <f>RES_hhdet_in_tesh!V147</f>
        <v>565.50170281897351</v>
      </c>
      <c r="W373" s="98">
        <f>RES_hhdet_in_tesh!W147</f>
        <v>619.68630317428995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1175.3203086287374</v>
      </c>
      <c r="D374" s="122">
        <v>1206.1871462978224</v>
      </c>
      <c r="E374" s="122">
        <v>1154.0138307421316</v>
      </c>
      <c r="F374" s="122">
        <v>1256.5192806601451</v>
      </c>
      <c r="G374" s="122">
        <v>1171.4080073351433</v>
      </c>
      <c r="H374" s="122">
        <v>1158.6170568242715</v>
      </c>
      <c r="I374" s="122">
        <v>1099.9884930581661</v>
      </c>
      <c r="J374" s="122">
        <v>1073.0105469026998</v>
      </c>
      <c r="K374" s="122">
        <v>1064.7850432598352</v>
      </c>
      <c r="L374" s="122">
        <v>1132.2470212238411</v>
      </c>
      <c r="M374" s="122">
        <v>1232.2544443865058</v>
      </c>
      <c r="N374" s="122">
        <v>1155.909019213595</v>
      </c>
      <c r="O374" s="122">
        <v>1115.1719065548034</v>
      </c>
      <c r="P374" s="122">
        <v>1118.2257109440166</v>
      </c>
      <c r="Q374" s="122">
        <v>1082.192802988722</v>
      </c>
      <c r="R374" s="122">
        <v>1090.0501608477405</v>
      </c>
      <c r="S374" s="122">
        <v>1102.3685326232091</v>
      </c>
      <c r="T374" s="122">
        <v>1094.8550049371356</v>
      </c>
      <c r="U374" s="122">
        <v>1082.0938613590017</v>
      </c>
      <c r="V374" s="122">
        <v>1045.088383447516</v>
      </c>
      <c r="W374" s="122">
        <v>939.6120202905272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1193.2313538549604</v>
      </c>
      <c r="D375" s="98">
        <v>1176.9313726063283</v>
      </c>
      <c r="E375" s="98">
        <v>1159.241094466917</v>
      </c>
      <c r="F375" s="98">
        <v>1311.9384852095773</v>
      </c>
      <c r="G375" s="98">
        <v>1196.0873853297103</v>
      </c>
      <c r="H375" s="98">
        <v>1171.5624766925912</v>
      </c>
      <c r="I375" s="98">
        <v>1077.3336503152714</v>
      </c>
      <c r="J375" s="98">
        <v>1033.7144329298596</v>
      </c>
      <c r="K375" s="98">
        <v>1049.8337350814043</v>
      </c>
      <c r="L375" s="98">
        <v>1128.6875777112268</v>
      </c>
      <c r="M375" s="98">
        <v>1261.6814124454052</v>
      </c>
      <c r="N375" s="98">
        <v>1177.5634367880132</v>
      </c>
      <c r="O375" s="98">
        <v>1134.0138853817225</v>
      </c>
      <c r="P375" s="98">
        <v>1037.7513737590878</v>
      </c>
      <c r="Q375" s="98">
        <v>1058.6780398978499</v>
      </c>
      <c r="R375" s="98">
        <v>1086.0619967907148</v>
      </c>
      <c r="S375" s="98">
        <v>1113.6825522772274</v>
      </c>
      <c r="T375" s="98">
        <v>1116.9743636729288</v>
      </c>
      <c r="U375" s="98">
        <v>1064.3792929627884</v>
      </c>
      <c r="V375" s="98">
        <v>1032.0149233072009</v>
      </c>
      <c r="W375" s="98">
        <v>955.98009824884321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1312.2820515811572</v>
      </c>
      <c r="G376" s="98">
        <v>1196.8946550143708</v>
      </c>
      <c r="H376" s="98">
        <v>1172.3808763137088</v>
      </c>
      <c r="I376" s="98">
        <v>1078.7689811441014</v>
      </c>
      <c r="J376" s="98">
        <v>1035.1009685419854</v>
      </c>
      <c r="K376" s="98">
        <v>1050.8728167156098</v>
      </c>
      <c r="L376" s="98">
        <v>1129.4420783394103</v>
      </c>
      <c r="M376" s="98">
        <v>1262.0088463414816</v>
      </c>
      <c r="N376" s="98">
        <v>1177.7365216533708</v>
      </c>
      <c r="O376" s="98">
        <v>1134.2182688410176</v>
      </c>
      <c r="P376" s="98">
        <v>1038.0315505835749</v>
      </c>
      <c r="Q376" s="98">
        <v>1059.6723274127321</v>
      </c>
      <c r="R376" s="98">
        <v>1087.2016385561844</v>
      </c>
      <c r="S376" s="98">
        <v>1114.6065057166575</v>
      </c>
      <c r="T376" s="98">
        <v>1117.6273282690431</v>
      </c>
      <c r="U376" s="98">
        <v>1064.3538208789896</v>
      </c>
      <c r="V376" s="98">
        <v>1032.7180527979833</v>
      </c>
      <c r="W376" s="98">
        <v>958.17155087694709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253.1485679093181</v>
      </c>
      <c r="G377" s="101">
        <v>196.93320325789134</v>
      </c>
      <c r="H377" s="101">
        <v>195.92128812225593</v>
      </c>
      <c r="I377" s="101">
        <v>181.2285306453802</v>
      </c>
      <c r="J377" s="101">
        <v>219.17570991513134</v>
      </c>
      <c r="K377" s="101">
        <v>187.22572853674129</v>
      </c>
      <c r="L377" s="101">
        <v>186.49266330323857</v>
      </c>
      <c r="M377" s="101">
        <v>245.94783503107254</v>
      </c>
      <c r="N377" s="101">
        <v>177.84026966458089</v>
      </c>
      <c r="O377" s="101">
        <v>169.68547164427852</v>
      </c>
      <c r="P377" s="101">
        <v>230.65238739864299</v>
      </c>
      <c r="Q377" s="101">
        <v>170.48841317283714</v>
      </c>
      <c r="R377" s="101">
        <v>169.08246484298374</v>
      </c>
      <c r="S377" s="101">
        <v>185.39424022878404</v>
      </c>
      <c r="T377" s="101">
        <v>169.40952431850198</v>
      </c>
      <c r="U377" s="101">
        <v>182.09530138913235</v>
      </c>
      <c r="V377" s="101">
        <v>164.3948703621291</v>
      </c>
      <c r="W377" s="101">
        <v>187.93971954923072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1059.133483671839</v>
      </c>
      <c r="G378" s="104">
        <v>999.96145175647951</v>
      </c>
      <c r="H378" s="104">
        <v>976.45958819145278</v>
      </c>
      <c r="I378" s="104">
        <v>897.5404504987215</v>
      </c>
      <c r="J378" s="104">
        <v>815.9252586268542</v>
      </c>
      <c r="K378" s="104">
        <v>863.64708817886844</v>
      </c>
      <c r="L378" s="104">
        <v>942.94941503617167</v>
      </c>
      <c r="M378" s="104">
        <v>1016.0610113104092</v>
      </c>
      <c r="N378" s="104">
        <v>999.89625198879003</v>
      </c>
      <c r="O378" s="104">
        <v>964.53279719673901</v>
      </c>
      <c r="P378" s="104">
        <v>807.37916318493205</v>
      </c>
      <c r="Q378" s="104">
        <v>889.1839142398951</v>
      </c>
      <c r="R378" s="104">
        <v>918.11917371320067</v>
      </c>
      <c r="S378" s="104">
        <v>929.21226548787331</v>
      </c>
      <c r="T378" s="104">
        <v>948.21780395054111</v>
      </c>
      <c r="U378" s="104">
        <v>882.25851948985746</v>
      </c>
      <c r="V378" s="104">
        <v>868.32318243585439</v>
      </c>
      <c r="W378" s="104">
        <v>770.23183132771635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1162.6245448033294</v>
      </c>
      <c r="D379" s="101">
        <v>1219.5944367861302</v>
      </c>
      <c r="E379" s="101">
        <v>1150.8144314590104</v>
      </c>
      <c r="F379" s="101">
        <v>1212.6423238289901</v>
      </c>
      <c r="G379" s="101">
        <v>1164.9732716045241</v>
      </c>
      <c r="H379" s="101">
        <v>1155.9384069492105</v>
      </c>
      <c r="I379" s="101">
        <v>1101.8123697744704</v>
      </c>
      <c r="J379" s="101">
        <v>1085.1935749618553</v>
      </c>
      <c r="K379" s="101">
        <v>1072.0745235865811</v>
      </c>
      <c r="L379" s="101">
        <v>1132.9569374255809</v>
      </c>
      <c r="M379" s="101">
        <v>1216.2490914746265</v>
      </c>
      <c r="N379" s="101">
        <v>1150.5570709271697</v>
      </c>
      <c r="O379" s="101">
        <v>1112.3350100391172</v>
      </c>
      <c r="P379" s="101">
        <v>1126.6610265921238</v>
      </c>
      <c r="Q379" s="101">
        <v>1086.5535615868057</v>
      </c>
      <c r="R379" s="101">
        <v>1090.8518948972828</v>
      </c>
      <c r="S379" s="101">
        <v>1095.865982176937</v>
      </c>
      <c r="T379" s="101">
        <v>1084.4645680391097</v>
      </c>
      <c r="U379" s="101">
        <v>1087.3297966257837</v>
      </c>
      <c r="V379" s="101">
        <v>1048.0095797103202</v>
      </c>
      <c r="W379" s="101">
        <v>932.30510801629543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1162.700044080937</v>
      </c>
      <c r="D380" s="104">
        <v>1219.7608727317929</v>
      </c>
      <c r="E380" s="104">
        <v>1151.1047252897097</v>
      </c>
      <c r="F380" s="104">
        <v>1212.9643014677038</v>
      </c>
      <c r="G380" s="104">
        <v>1165.7551667530959</v>
      </c>
      <c r="H380" s="104">
        <v>1156.5382213594828</v>
      </c>
      <c r="I380" s="104">
        <v>1102.9782274606068</v>
      </c>
      <c r="J380" s="104">
        <v>1086.639822151509</v>
      </c>
      <c r="K380" s="104">
        <v>1073.5111965159249</v>
      </c>
      <c r="L380" s="104">
        <v>1134.7882623746339</v>
      </c>
      <c r="M380" s="104">
        <v>1217.0124283526648</v>
      </c>
      <c r="N380" s="104">
        <v>1150.8363181789402</v>
      </c>
      <c r="O380" s="104">
        <v>1112.387324492239</v>
      </c>
      <c r="P380" s="104">
        <v>1128.2782014454906</v>
      </c>
      <c r="Q380" s="104">
        <v>1087.3329137881085</v>
      </c>
      <c r="R380" s="104">
        <v>1092.9726982697507</v>
      </c>
      <c r="S380" s="104">
        <v>1099.1200217229302</v>
      </c>
      <c r="T380" s="104">
        <v>1087.8936115866406</v>
      </c>
      <c r="U380" s="104">
        <v>1088.7892112523891</v>
      </c>
      <c r="V380" s="104">
        <v>1049.3956122842262</v>
      </c>
      <c r="W380" s="104">
        <v>936.35319456358093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181.74897570890636</v>
      </c>
      <c r="D381" s="98">
        <v>224.41575212795973</v>
      </c>
      <c r="E381" s="98">
        <v>177.22074886445174</v>
      </c>
      <c r="F381" s="98">
        <v>233.88616822936933</v>
      </c>
      <c r="G381" s="98">
        <v>191.62620192668436</v>
      </c>
      <c r="H381" s="98">
        <v>193.1414035151206</v>
      </c>
      <c r="I381" s="98">
        <v>185.42476186027034</v>
      </c>
      <c r="J381" s="98">
        <v>231.08379957642393</v>
      </c>
      <c r="K381" s="98">
        <v>191.51213030303455</v>
      </c>
      <c r="L381" s="98">
        <v>187.00763090602646</v>
      </c>
      <c r="M381" s="98">
        <v>237.16638057579289</v>
      </c>
      <c r="N381" s="98">
        <v>172.82770791260199</v>
      </c>
      <c r="O381" s="98">
        <v>164.4097795552934</v>
      </c>
      <c r="P381" s="98">
        <v>253.42651810462581</v>
      </c>
      <c r="Q381" s="98">
        <v>175.06282454049111</v>
      </c>
      <c r="R381" s="98">
        <v>169.43161585145933</v>
      </c>
      <c r="S381" s="98">
        <v>182.64747514650136</v>
      </c>
      <c r="T381" s="98">
        <v>163.22113739909062</v>
      </c>
      <c r="U381" s="98">
        <v>186.60460657461164</v>
      </c>
      <c r="V381" s="98">
        <v>166.24591818251398</v>
      </c>
      <c r="W381" s="98">
        <v>184.86256826908445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980.95106837203048</v>
      </c>
      <c r="D382" s="98">
        <v>995.34512060383315</v>
      </c>
      <c r="E382" s="98">
        <v>973.88397642525786</v>
      </c>
      <c r="F382" s="98">
        <v>979.07813323833477</v>
      </c>
      <c r="G382" s="98">
        <v>974.12896482641133</v>
      </c>
      <c r="H382" s="98">
        <v>963.39681784436243</v>
      </c>
      <c r="I382" s="98">
        <v>917.55346560033649</v>
      </c>
      <c r="J382" s="98">
        <v>855.55602257508508</v>
      </c>
      <c r="K382" s="98">
        <v>881.9990662128904</v>
      </c>
      <c r="L382" s="98">
        <v>947.78063146860745</v>
      </c>
      <c r="M382" s="98">
        <v>979.84604777687173</v>
      </c>
      <c r="N382" s="98">
        <v>978.00861026633822</v>
      </c>
      <c r="O382" s="98">
        <v>947.97754493694561</v>
      </c>
      <c r="P382" s="98">
        <v>874.85168334086484</v>
      </c>
      <c r="Q382" s="98">
        <v>912.27008924761731</v>
      </c>
      <c r="R382" s="98">
        <v>923.54108241829135</v>
      </c>
      <c r="S382" s="98">
        <v>916.47254657642873</v>
      </c>
      <c r="T382" s="98">
        <v>924.67247418755005</v>
      </c>
      <c r="U382" s="98">
        <v>902.18460467777754</v>
      </c>
      <c r="V382" s="98">
        <v>883.14969410171227</v>
      </c>
      <c r="W382" s="98">
        <v>751.49062629449656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633.16895200524959</v>
      </c>
      <c r="D383" s="122">
        <v>641.01374843618601</v>
      </c>
      <c r="E383" s="122">
        <v>603.54547204753419</v>
      </c>
      <c r="F383" s="122">
        <v>689.60364110870262</v>
      </c>
      <c r="G383" s="122">
        <v>588.68098014854399</v>
      </c>
      <c r="H383" s="122">
        <v>617.19976992603438</v>
      </c>
      <c r="I383" s="122">
        <v>569.54204787316019</v>
      </c>
      <c r="J383" s="122">
        <v>529.49431817696598</v>
      </c>
      <c r="K383" s="122">
        <v>519.664005303664</v>
      </c>
      <c r="L383" s="122">
        <v>494.55229347383488</v>
      </c>
      <c r="M383" s="122">
        <v>496.48745625911232</v>
      </c>
      <c r="N383" s="122">
        <v>434.59978430451628</v>
      </c>
      <c r="O383" s="122">
        <v>472.66397966617131</v>
      </c>
      <c r="P383" s="122">
        <v>426.88619094750698</v>
      </c>
      <c r="Q383" s="122">
        <v>440.34231481886172</v>
      </c>
      <c r="R383" s="122">
        <v>442.39534589345556</v>
      </c>
      <c r="S383" s="122">
        <v>507.63922802384616</v>
      </c>
      <c r="T383" s="122">
        <v>509.14303435509146</v>
      </c>
      <c r="U383" s="122">
        <v>505.70986146073056</v>
      </c>
      <c r="V383" s="122">
        <v>520.66235369256276</v>
      </c>
      <c r="W383" s="122">
        <v>503.30765385615365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622.77756623039693</v>
      </c>
      <c r="D384" s="98">
        <v>633.04125338797951</v>
      </c>
      <c r="E384" s="98">
        <v>619.5865044315683</v>
      </c>
      <c r="F384" s="98">
        <v>665.08757673550724</v>
      </c>
      <c r="G384" s="98">
        <v>622.98550292700736</v>
      </c>
      <c r="H384" s="98">
        <v>598.81282251254254</v>
      </c>
      <c r="I384" s="98">
        <v>546.25987320842569</v>
      </c>
      <c r="J384" s="98">
        <v>536.32148860633765</v>
      </c>
      <c r="K384" s="98">
        <v>510.17487913417511</v>
      </c>
      <c r="L384" s="98">
        <v>497.95189377602651</v>
      </c>
      <c r="M384" s="98">
        <v>509.8828743579607</v>
      </c>
      <c r="N384" s="98">
        <v>442.16625102660169</v>
      </c>
      <c r="O384" s="98">
        <v>441.24945168455105</v>
      </c>
      <c r="P384" s="98">
        <v>454.63772875600705</v>
      </c>
      <c r="Q384" s="98">
        <v>434.39738910829095</v>
      </c>
      <c r="R384" s="98">
        <v>453.43827711022402</v>
      </c>
      <c r="S384" s="98">
        <v>492.76201375199156</v>
      </c>
      <c r="T384" s="98">
        <v>509.45227254030488</v>
      </c>
      <c r="U384" s="98">
        <v>507.59430024768051</v>
      </c>
      <c r="V384" s="98">
        <v>518.59599156619186</v>
      </c>
      <c r="W384" s="98">
        <v>502.08421418910279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638.10964156077785</v>
      </c>
      <c r="D385" s="33">
        <v>645.57913003454564</v>
      </c>
      <c r="E385" s="33">
        <v>590.40040613402027</v>
      </c>
      <c r="F385" s="33">
        <v>707.19256198578648</v>
      </c>
      <c r="G385" s="33">
        <v>574.37266800858822</v>
      </c>
      <c r="H385" s="33">
        <v>624.4671520664308</v>
      </c>
      <c r="I385" s="33">
        <v>578.52179797713234</v>
      </c>
      <c r="J385" s="33">
        <v>520.40564754286481</v>
      </c>
      <c r="K385" s="33">
        <v>526.33457914558198</v>
      </c>
      <c r="L385" s="33">
        <v>492.45178746609497</v>
      </c>
      <c r="M385" s="33">
        <v>489.0888563826494</v>
      </c>
      <c r="N385" s="33">
        <v>429.87532226084397</v>
      </c>
      <c r="O385" s="33">
        <v>487.64567968583236</v>
      </c>
      <c r="P385" s="33">
        <v>410.52906136653121</v>
      </c>
      <c r="Q385" s="33">
        <v>442.95743759237342</v>
      </c>
      <c r="R385" s="33">
        <v>435.68717722894104</v>
      </c>
      <c r="S385" s="33">
        <v>513.18905580538296</v>
      </c>
      <c r="T385" s="33">
        <v>508.99412117690071</v>
      </c>
      <c r="U385" s="33">
        <v>504.91812016667177</v>
      </c>
      <c r="V385" s="33">
        <v>521.59911031444187</v>
      </c>
      <c r="W385" s="33">
        <v>503.83094254331093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266.1952594408541</v>
      </c>
      <c r="D387" s="117">
        <f t="shared" si="184"/>
        <v>227.85441658724412</v>
      </c>
      <c r="E387" s="117">
        <f t="shared" si="184"/>
        <v>271.90590173435817</v>
      </c>
      <c r="F387" s="117">
        <f t="shared" si="184"/>
        <v>325.02777967486236</v>
      </c>
      <c r="G387" s="117">
        <f t="shared" si="184"/>
        <v>161.05624385877735</v>
      </c>
      <c r="H387" s="117">
        <f t="shared" si="184"/>
        <v>137.63408027912413</v>
      </c>
      <c r="I387" s="117">
        <f t="shared" si="184"/>
        <v>88.60552416535856</v>
      </c>
      <c r="J387" s="117">
        <f t="shared" si="184"/>
        <v>206.63892059677207</v>
      </c>
      <c r="K387" s="117">
        <f t="shared" si="184"/>
        <v>210.75194119873478</v>
      </c>
      <c r="L387" s="117">
        <f t="shared" si="184"/>
        <v>198.52252223454164</v>
      </c>
      <c r="M387" s="117">
        <f t="shared" si="184"/>
        <v>228.88316107797863</v>
      </c>
      <c r="N387" s="117">
        <f t="shared" si="184"/>
        <v>144.43970395148747</v>
      </c>
      <c r="O387" s="117">
        <f t="shared" si="184"/>
        <v>102.60006517062264</v>
      </c>
      <c r="P387" s="117">
        <f t="shared" si="184"/>
        <v>95.896518731633876</v>
      </c>
      <c r="Q387" s="117">
        <f t="shared" si="184"/>
        <v>102.61429853991018</v>
      </c>
      <c r="R387" s="117">
        <f t="shared" ref="R387:V387" si="185">R388+R390+R392+R401</f>
        <v>162.19207488150394</v>
      </c>
      <c r="S387" s="117">
        <f t="shared" si="185"/>
        <v>153.67559692472193</v>
      </c>
      <c r="T387" s="117">
        <f t="shared" si="185"/>
        <v>157.4846306851293</v>
      </c>
      <c r="U387" s="117">
        <f t="shared" si="185"/>
        <v>130.08312792038635</v>
      </c>
      <c r="V387" s="117">
        <f t="shared" si="185"/>
        <v>121.19460547148823</v>
      </c>
      <c r="W387" s="117">
        <f t="shared" ref="W387" si="186">W388+W390+W392+W401</f>
        <v>111.71359387623599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193.14036997320542</v>
      </c>
      <c r="D392" s="122">
        <v>143.96597155641709</v>
      </c>
      <c r="E392" s="122">
        <v>170.37583558522951</v>
      </c>
      <c r="F392" s="122">
        <v>223.96768510451483</v>
      </c>
      <c r="G392" s="122">
        <v>94.375371313134451</v>
      </c>
      <c r="H392" s="122">
        <v>75.962323634147538</v>
      </c>
      <c r="I392" s="122">
        <v>33.341202691428464</v>
      </c>
      <c r="J392" s="122">
        <v>95.346881573699989</v>
      </c>
      <c r="K392" s="122">
        <v>134.24204210954045</v>
      </c>
      <c r="L392" s="122">
        <v>129.44867218544246</v>
      </c>
      <c r="M392" s="122">
        <v>162.99555224826753</v>
      </c>
      <c r="N392" s="122">
        <v>82.712664298105821</v>
      </c>
      <c r="O392" s="122">
        <v>50.853110438968919</v>
      </c>
      <c r="P392" s="122">
        <v>34.665592940180524</v>
      </c>
      <c r="Q392" s="122">
        <v>54.416715542625461</v>
      </c>
      <c r="R392" s="122">
        <v>100.0056588244792</v>
      </c>
      <c r="S392" s="122">
        <v>105.14883335732992</v>
      </c>
      <c r="T392" s="122">
        <v>97.549439784175078</v>
      </c>
      <c r="U392" s="122">
        <v>75.807854340579169</v>
      </c>
      <c r="V392" s="122">
        <v>62.808623368764593</v>
      </c>
      <c r="W392" s="122">
        <v>57.492267300373648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465.66675667725218</v>
      </c>
      <c r="D393" s="98">
        <v>457.99861561936507</v>
      </c>
      <c r="E393" s="98">
        <v>449.623298866624</v>
      </c>
      <c r="F393" s="98">
        <v>507.13964085026078</v>
      </c>
      <c r="G393" s="98">
        <v>460.61116171391853</v>
      </c>
      <c r="H393" s="98">
        <v>449.29781483882277</v>
      </c>
      <c r="I393" s="98">
        <v>411.2628131980473</v>
      </c>
      <c r="J393" s="98">
        <v>392.48029456661453</v>
      </c>
      <c r="K393" s="98">
        <v>396.00963000319382</v>
      </c>
      <c r="L393" s="98">
        <v>422.49421054915939</v>
      </c>
      <c r="M393" s="98">
        <v>464.79166165392252</v>
      </c>
      <c r="N393" s="98">
        <v>422.63539888593959</v>
      </c>
      <c r="O393" s="98">
        <v>392.14792725898315</v>
      </c>
      <c r="P393" s="98">
        <v>343.57809125125129</v>
      </c>
      <c r="Q393" s="98">
        <v>337.45883566953501</v>
      </c>
      <c r="R393" s="98">
        <v>337.70368055317044</v>
      </c>
      <c r="S393" s="98">
        <v>338.30288909970278</v>
      </c>
      <c r="T393" s="98">
        <v>332.35845678906435</v>
      </c>
      <c r="U393" s="98">
        <v>311.39761582659503</v>
      </c>
      <c r="V393" s="98">
        <v>298.30228279644047</v>
      </c>
      <c r="W393" s="98">
        <v>274.77201057489918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97.856473652254351</v>
      </c>
      <c r="G394" s="98">
        <v>75.838632398631802</v>
      </c>
      <c r="H394" s="98">
        <v>75.13641686634061</v>
      </c>
      <c r="I394" s="98">
        <v>69.182425818739006</v>
      </c>
      <c r="J394" s="98">
        <v>83.216548448032015</v>
      </c>
      <c r="K394" s="98">
        <v>70.623746415582914</v>
      </c>
      <c r="L394" s="98">
        <v>69.808574233879654</v>
      </c>
      <c r="M394" s="98">
        <v>90.604887887435339</v>
      </c>
      <c r="N394" s="98">
        <v>63.828063066129246</v>
      </c>
      <c r="O394" s="98">
        <v>58.678122771722506</v>
      </c>
      <c r="P394" s="98">
        <v>76.364251600949459</v>
      </c>
      <c r="Q394" s="98">
        <v>54.344020784641465</v>
      </c>
      <c r="R394" s="98">
        <v>52.575056362533623</v>
      </c>
      <c r="S394" s="98">
        <v>56.317131810671789</v>
      </c>
      <c r="T394" s="98">
        <v>50.408218755102844</v>
      </c>
      <c r="U394" s="98">
        <v>53.274282091641062</v>
      </c>
      <c r="V394" s="98">
        <v>47.518077502112256</v>
      </c>
      <c r="W394" s="98">
        <v>54.018461997294303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97.856473652254351</v>
      </c>
      <c r="G395" s="101">
        <v>75.838632398631802</v>
      </c>
      <c r="H395" s="101">
        <v>75.13641686634061</v>
      </c>
      <c r="I395" s="101">
        <v>69.182425818739006</v>
      </c>
      <c r="J395" s="101">
        <v>83.216548448032015</v>
      </c>
      <c r="K395" s="101">
        <v>70.623746415582914</v>
      </c>
      <c r="L395" s="101">
        <v>69.808574233879654</v>
      </c>
      <c r="M395" s="101">
        <v>90.604887887435339</v>
      </c>
      <c r="N395" s="101">
        <v>63.828063066129246</v>
      </c>
      <c r="O395" s="101">
        <v>58.678122771722506</v>
      </c>
      <c r="P395" s="101">
        <v>76.364251600949459</v>
      </c>
      <c r="Q395" s="101">
        <v>54.344020784641465</v>
      </c>
      <c r="R395" s="101">
        <v>52.575056362533623</v>
      </c>
      <c r="S395" s="101">
        <v>56.317131810671789</v>
      </c>
      <c r="T395" s="101">
        <v>50.408218755102844</v>
      </c>
      <c r="U395" s="101">
        <v>53.274282091641062</v>
      </c>
      <c r="V395" s="101">
        <v>47.518077502112256</v>
      </c>
      <c r="W395" s="101">
        <v>54.018461997294303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73.05488946764865</v>
      </c>
      <c r="D401" s="122">
        <v>83.888445030827029</v>
      </c>
      <c r="E401" s="122">
        <v>101.53006614912863</v>
      </c>
      <c r="F401" s="122">
        <v>101.06009457034753</v>
      </c>
      <c r="G401" s="122">
        <v>66.680872545642885</v>
      </c>
      <c r="H401" s="122">
        <v>61.671756644976583</v>
      </c>
      <c r="I401" s="122">
        <v>55.264321473930096</v>
      </c>
      <c r="J401" s="122">
        <v>111.29203902307208</v>
      </c>
      <c r="K401" s="122">
        <v>76.509899089194334</v>
      </c>
      <c r="L401" s="122">
        <v>69.073850049099178</v>
      </c>
      <c r="M401" s="122">
        <v>65.887608829711098</v>
      </c>
      <c r="N401" s="122">
        <v>61.727039653381659</v>
      </c>
      <c r="O401" s="122">
        <v>51.746954731653723</v>
      </c>
      <c r="P401" s="122">
        <v>61.230925791453345</v>
      </c>
      <c r="Q401" s="122">
        <v>48.197582997284712</v>
      </c>
      <c r="R401" s="122">
        <v>62.186416057024751</v>
      </c>
      <c r="S401" s="122">
        <v>48.52676356739201</v>
      </c>
      <c r="T401" s="122">
        <v>59.935190900954233</v>
      </c>
      <c r="U401" s="122">
        <v>54.275273579807191</v>
      </c>
      <c r="V401" s="122">
        <v>58.385982102723638</v>
      </c>
      <c r="W401" s="122">
        <v>54.221326575862335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226.70581828347744</v>
      </c>
      <c r="D402" s="98">
        <v>230.38226996110157</v>
      </c>
      <c r="E402" s="98">
        <v>225.42804351696827</v>
      </c>
      <c r="F402" s="98">
        <v>241.92125378312645</v>
      </c>
      <c r="G402" s="98">
        <v>226.54986958423373</v>
      </c>
      <c r="H402" s="98">
        <v>217.70529450252604</v>
      </c>
      <c r="I402" s="98">
        <v>198.55044529545046</v>
      </c>
      <c r="J402" s="98">
        <v>194.8916927493234</v>
      </c>
      <c r="K402" s="98">
        <v>185.34792455410459</v>
      </c>
      <c r="L402" s="98">
        <v>180.86761813887628</v>
      </c>
      <c r="M402" s="98">
        <v>185.17937788659941</v>
      </c>
      <c r="N402" s="98">
        <v>160.58603927550732</v>
      </c>
      <c r="O402" s="98">
        <v>160.25307588264664</v>
      </c>
      <c r="P402" s="98">
        <v>165.11543338423462</v>
      </c>
      <c r="Q402" s="98">
        <v>157.76454224301494</v>
      </c>
      <c r="R402" s="98">
        <v>164.55717467669695</v>
      </c>
      <c r="S402" s="98">
        <v>178.61063065845525</v>
      </c>
      <c r="T402" s="98">
        <v>184.39865269677503</v>
      </c>
      <c r="U402" s="98">
        <v>183.45690332882347</v>
      </c>
      <c r="V402" s="98">
        <v>187.1777934549726</v>
      </c>
      <c r="W402" s="98">
        <v>180.98982618437495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67.366901087103827</v>
      </c>
      <c r="D405" s="118">
        <f t="shared" si="189"/>
        <v>62.681879046880695</v>
      </c>
      <c r="E405" s="118">
        <f t="shared" si="189"/>
        <v>63.902795484942601</v>
      </c>
      <c r="F405" s="118">
        <f t="shared" si="189"/>
        <v>65.643031318608678</v>
      </c>
      <c r="G405" s="118">
        <f t="shared" si="189"/>
        <v>65.863119805155151</v>
      </c>
      <c r="H405" s="118">
        <f t="shared" si="189"/>
        <v>58.227560490312101</v>
      </c>
      <c r="I405" s="118">
        <f t="shared" si="189"/>
        <v>53.647319583784828</v>
      </c>
      <c r="J405" s="118">
        <f t="shared" si="189"/>
        <v>51.675442344409724</v>
      </c>
      <c r="K405" s="118">
        <f t="shared" si="189"/>
        <v>49.445337269715239</v>
      </c>
      <c r="L405" s="118">
        <f t="shared" si="189"/>
        <v>51.385690311871208</v>
      </c>
      <c r="M405" s="118">
        <f t="shared" si="189"/>
        <v>49.783990432298353</v>
      </c>
      <c r="N405" s="118">
        <f t="shared" si="189"/>
        <v>46.865900198297744</v>
      </c>
      <c r="O405" s="118">
        <f t="shared" si="189"/>
        <v>43.536614690230763</v>
      </c>
      <c r="P405" s="118">
        <f t="shared" si="189"/>
        <v>35.252613842481452</v>
      </c>
      <c r="Q405" s="118">
        <f t="shared" si="189"/>
        <v>37.057738695898998</v>
      </c>
      <c r="R405" s="118">
        <f t="shared" ref="R405:V405" si="190">R406+R408+R410+R419</f>
        <v>34.96401407108057</v>
      </c>
      <c r="S405" s="118">
        <f t="shared" si="190"/>
        <v>36.054250371491669</v>
      </c>
      <c r="T405" s="118">
        <f t="shared" si="190"/>
        <v>33.733730835362223</v>
      </c>
      <c r="U405" s="118">
        <f t="shared" si="190"/>
        <v>28.273899088279247</v>
      </c>
      <c r="V405" s="118">
        <f t="shared" si="190"/>
        <v>23.974308814904216</v>
      </c>
      <c r="W405" s="118">
        <f t="shared" ref="W405" si="191">W406+W408+W410+W419</f>
        <v>31.658859227413451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35.770156393881301</v>
      </c>
      <c r="D406" s="123">
        <f t="shared" si="192"/>
        <v>31.001631027841842</v>
      </c>
      <c r="E406" s="123">
        <f t="shared" si="192"/>
        <v>30.181166421698677</v>
      </c>
      <c r="F406" s="123">
        <f t="shared" si="192"/>
        <v>32.255302930606916</v>
      </c>
      <c r="G406" s="123">
        <f t="shared" si="192"/>
        <v>36.705622093050643</v>
      </c>
      <c r="H406" s="123">
        <f t="shared" si="192"/>
        <v>28.651733053450965</v>
      </c>
      <c r="I406" s="123">
        <f t="shared" si="192"/>
        <v>26.734452289040611</v>
      </c>
      <c r="J406" s="123">
        <f t="shared" si="192"/>
        <v>25.207611108367704</v>
      </c>
      <c r="K406" s="123">
        <f t="shared" si="192"/>
        <v>23.467868876076466</v>
      </c>
      <c r="L406" s="123">
        <f t="shared" si="192"/>
        <v>26.278268662310769</v>
      </c>
      <c r="M406" s="123">
        <f t="shared" si="192"/>
        <v>22.230711069703958</v>
      </c>
      <c r="N406" s="123">
        <f t="shared" si="192"/>
        <v>21.550372250804834</v>
      </c>
      <c r="O406" s="123">
        <f t="shared" si="192"/>
        <v>20.469835234979829</v>
      </c>
      <c r="P406" s="123">
        <f t="shared" si="192"/>
        <v>14.07375503376595</v>
      </c>
      <c r="Q406" s="123">
        <f t="shared" si="192"/>
        <v>15.299065921593707</v>
      </c>
      <c r="R406" s="123">
        <f t="shared" si="192"/>
        <v>14.419900760498585</v>
      </c>
      <c r="S406" s="123">
        <f t="shared" si="192"/>
        <v>14.543759303460163</v>
      </c>
      <c r="T406" s="123">
        <f t="shared" si="192"/>
        <v>13.060774101956525</v>
      </c>
      <c r="U406" s="123">
        <f t="shared" si="192"/>
        <v>8.0503050944900014</v>
      </c>
      <c r="V406" s="123">
        <f t="shared" si="192"/>
        <v>5.0154183020940826</v>
      </c>
      <c r="W406" s="123">
        <f t="shared" si="192"/>
        <v>14.78464355017851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35.770156393881301</v>
      </c>
      <c r="D407" s="99">
        <v>31.001631027841842</v>
      </c>
      <c r="E407" s="99">
        <v>30.181166421698677</v>
      </c>
      <c r="F407" s="99">
        <v>32.255302930606916</v>
      </c>
      <c r="G407" s="99">
        <v>36.705622093050643</v>
      </c>
      <c r="H407" s="99">
        <v>28.651733053450965</v>
      </c>
      <c r="I407" s="99">
        <v>26.734452289040611</v>
      </c>
      <c r="J407" s="99">
        <v>25.207611108367704</v>
      </c>
      <c r="K407" s="99">
        <v>23.467868876076466</v>
      </c>
      <c r="L407" s="99">
        <v>26.278268662310769</v>
      </c>
      <c r="M407" s="99">
        <v>22.230711069703958</v>
      </c>
      <c r="N407" s="99">
        <v>21.550372250804834</v>
      </c>
      <c r="O407" s="99">
        <v>20.469835234979829</v>
      </c>
      <c r="P407" s="99">
        <v>14.07375503376595</v>
      </c>
      <c r="Q407" s="99">
        <v>15.299065921593707</v>
      </c>
      <c r="R407" s="99">
        <v>14.419900760498585</v>
      </c>
      <c r="S407" s="99">
        <v>14.543759303460163</v>
      </c>
      <c r="T407" s="99">
        <v>13.060774101956525</v>
      </c>
      <c r="U407" s="99">
        <v>8.0503050944900014</v>
      </c>
      <c r="V407" s="99">
        <v>5.0154183020940826</v>
      </c>
      <c r="W407" s="99">
        <v>14.78464355017851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2.0181422223019103</v>
      </c>
      <c r="D408" s="123">
        <f t="shared" si="193"/>
        <v>1.785597551467526</v>
      </c>
      <c r="E408" s="123">
        <f t="shared" si="193"/>
        <v>5.2099604429288879</v>
      </c>
      <c r="F408" s="123">
        <f t="shared" si="193"/>
        <v>1.9834062237476611</v>
      </c>
      <c r="G408" s="123">
        <f t="shared" si="193"/>
        <v>1.9534143728576905</v>
      </c>
      <c r="H408" s="123">
        <f t="shared" si="193"/>
        <v>2.3739573356411117</v>
      </c>
      <c r="I408" s="123">
        <f t="shared" si="193"/>
        <v>2.0754368414920532</v>
      </c>
      <c r="J408" s="123">
        <f t="shared" si="193"/>
        <v>2.4109565910493345</v>
      </c>
      <c r="K408" s="123">
        <f t="shared" si="193"/>
        <v>2.4456891251487867</v>
      </c>
      <c r="L408" s="123">
        <f t="shared" si="193"/>
        <v>1.8791551094065617</v>
      </c>
      <c r="M408" s="123">
        <f t="shared" si="193"/>
        <v>2.0136208195248519</v>
      </c>
      <c r="N408" s="123">
        <f t="shared" si="193"/>
        <v>2.9511998925834702</v>
      </c>
      <c r="O408" s="123">
        <f t="shared" si="193"/>
        <v>1.761400019489495</v>
      </c>
      <c r="P408" s="123">
        <f t="shared" si="193"/>
        <v>1.1463590763526534</v>
      </c>
      <c r="Q408" s="123">
        <f t="shared" si="193"/>
        <v>2.2066259523786282</v>
      </c>
      <c r="R408" s="123">
        <f t="shared" si="193"/>
        <v>1.5041981283095092</v>
      </c>
      <c r="S408" s="123">
        <f t="shared" si="193"/>
        <v>2.1589755375103641</v>
      </c>
      <c r="T408" s="123">
        <f t="shared" si="193"/>
        <v>1.5645343152959688</v>
      </c>
      <c r="U408" s="123">
        <f t="shared" si="193"/>
        <v>1.7917397152450605</v>
      </c>
      <c r="V408" s="123">
        <f t="shared" si="193"/>
        <v>1.2907653598272373</v>
      </c>
      <c r="W408" s="123">
        <f t="shared" si="193"/>
        <v>1.3749310624945963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2.0181422223019103</v>
      </c>
      <c r="D409" s="99">
        <f>RES_hhdet_in_fecs!D147</f>
        <v>1.785597551467526</v>
      </c>
      <c r="E409" s="99">
        <f>RES_hhdet_in_fecs!E147</f>
        <v>5.2099604429288879</v>
      </c>
      <c r="F409" s="99">
        <f>RES_hhdet_in_fecs!F147</f>
        <v>1.9834062237476611</v>
      </c>
      <c r="G409" s="99">
        <f>RES_hhdet_in_fecs!G147</f>
        <v>1.9534143728576905</v>
      </c>
      <c r="H409" s="99">
        <f>RES_hhdet_in_fecs!H147</f>
        <v>2.3739573356411117</v>
      </c>
      <c r="I409" s="99">
        <f>RES_hhdet_in_fecs!I147</f>
        <v>2.0754368414920532</v>
      </c>
      <c r="J409" s="99">
        <f>RES_hhdet_in_fecs!J147</f>
        <v>2.4109565910493345</v>
      </c>
      <c r="K409" s="99">
        <f>RES_hhdet_in_fecs!K147</f>
        <v>2.4456891251487867</v>
      </c>
      <c r="L409" s="99">
        <f>RES_hhdet_in_fecs!L147</f>
        <v>1.8791551094065617</v>
      </c>
      <c r="M409" s="99">
        <f>RES_hhdet_in_fecs!M147</f>
        <v>2.0136208195248519</v>
      </c>
      <c r="N409" s="99">
        <f>RES_hhdet_in_fecs!N147</f>
        <v>2.9511998925834702</v>
      </c>
      <c r="O409" s="99">
        <f>RES_hhdet_in_fecs!O147</f>
        <v>1.761400019489495</v>
      </c>
      <c r="P409" s="99">
        <f>RES_hhdet_in_fecs!P147</f>
        <v>1.1463590763526534</v>
      </c>
      <c r="Q409" s="99">
        <f>RES_hhdet_in_fecs!Q147</f>
        <v>2.2066259523786282</v>
      </c>
      <c r="R409" s="99">
        <f>RES_hhdet_in_fecs!R147</f>
        <v>1.5041981283095092</v>
      </c>
      <c r="S409" s="99">
        <f>RES_hhdet_in_fecs!S147</f>
        <v>2.1589755375103641</v>
      </c>
      <c r="T409" s="99">
        <f>RES_hhdet_in_fecs!T147</f>
        <v>1.5645343152959688</v>
      </c>
      <c r="U409" s="99">
        <f>RES_hhdet_in_fecs!U147</f>
        <v>1.7917397152450605</v>
      </c>
      <c r="V409" s="99">
        <f>RES_hhdet_in_fecs!V147</f>
        <v>1.2907653598272373</v>
      </c>
      <c r="W409" s="99">
        <f>RES_hhdet_in_fecs!W147</f>
        <v>1.3749310624945963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20.170315583178425</v>
      </c>
      <c r="D410" s="123">
        <v>20.311678907106657</v>
      </c>
      <c r="E410" s="123">
        <v>19.36849812766194</v>
      </c>
      <c r="F410" s="123">
        <v>21.155932786287913</v>
      </c>
      <c r="G410" s="123">
        <v>18.70546267140255</v>
      </c>
      <c r="H410" s="123">
        <v>18.399672001007538</v>
      </c>
      <c r="I410" s="123">
        <v>16.767249810416047</v>
      </c>
      <c r="J410" s="123">
        <v>16.054252976904866</v>
      </c>
      <c r="K410" s="123">
        <v>16.084219859002744</v>
      </c>
      <c r="L410" s="123">
        <v>16.209068086103425</v>
      </c>
      <c r="M410" s="123">
        <v>18.64850377050643</v>
      </c>
      <c r="N410" s="123">
        <v>16.35093348989723</v>
      </c>
      <c r="O410" s="123">
        <v>14.997878744329313</v>
      </c>
      <c r="P410" s="123">
        <v>14.280992220212967</v>
      </c>
      <c r="Q410" s="123">
        <v>13.865694989333411</v>
      </c>
      <c r="R410" s="123">
        <v>13.298187021878487</v>
      </c>
      <c r="S410" s="123">
        <v>13.13539894015938</v>
      </c>
      <c r="T410" s="123">
        <v>12.890087119413002</v>
      </c>
      <c r="U410" s="123">
        <v>12.440542823583435</v>
      </c>
      <c r="V410" s="123">
        <v>11.583308487636444</v>
      </c>
      <c r="W410" s="123">
        <v>9.7684156149724082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21.955860279979792</v>
      </c>
      <c r="D411" s="99">
        <v>21.541789357517899</v>
      </c>
      <c r="E411" s="99">
        <v>20.963406225919101</v>
      </c>
      <c r="F411" s="99">
        <v>23.532763648143764</v>
      </c>
      <c r="G411" s="99">
        <v>21.230556752909848</v>
      </c>
      <c r="H411" s="99">
        <v>20.662653240156306</v>
      </c>
      <c r="I411" s="99">
        <v>18.853457244615608</v>
      </c>
      <c r="J411" s="99">
        <v>17.872592326616818</v>
      </c>
      <c r="K411" s="99">
        <v>17.816410672670241</v>
      </c>
      <c r="L411" s="99">
        <v>18.9438208980573</v>
      </c>
      <c r="M411" s="99">
        <v>20.513373307252849</v>
      </c>
      <c r="N411" s="99">
        <v>18.522259642704061</v>
      </c>
      <c r="O411" s="99">
        <v>17.012733549774762</v>
      </c>
      <c r="P411" s="99">
        <v>14.753327495253405</v>
      </c>
      <c r="Q411" s="99">
        <v>14.322268865458966</v>
      </c>
      <c r="R411" s="99">
        <v>14.173311067056982</v>
      </c>
      <c r="S411" s="99">
        <v>14.036173204633386</v>
      </c>
      <c r="T411" s="99">
        <v>13.640874105094605</v>
      </c>
      <c r="U411" s="99">
        <v>12.642318919757063</v>
      </c>
      <c r="V411" s="99">
        <v>11.991538483206336</v>
      </c>
      <c r="W411" s="99">
        <v>10.876165827817989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15.705035125428203</v>
      </c>
      <c r="G412" s="99">
        <v>13.965453484368394</v>
      </c>
      <c r="H412" s="99">
        <v>13.656317786269195</v>
      </c>
      <c r="I412" s="99">
        <v>12.518200809831258</v>
      </c>
      <c r="J412" s="99">
        <v>12.229662313853449</v>
      </c>
      <c r="K412" s="99">
        <v>12.003731591491777</v>
      </c>
      <c r="L412" s="99">
        <v>12.734411030670302</v>
      </c>
      <c r="M412" s="99">
        <v>14.185433390507624</v>
      </c>
      <c r="N412" s="99">
        <v>12.751700282975587</v>
      </c>
      <c r="O412" s="99">
        <v>12.051117691571756</v>
      </c>
      <c r="P412" s="99">
        <v>11.154523193182603</v>
      </c>
      <c r="Q412" s="99">
        <v>10.879081142329806</v>
      </c>
      <c r="R412" s="99">
        <v>10.959749360389678</v>
      </c>
      <c r="S412" s="99">
        <v>11.094290316502315</v>
      </c>
      <c r="T412" s="99">
        <v>10.909358808657148</v>
      </c>
      <c r="U412" s="99">
        <v>10.299392318619084</v>
      </c>
      <c r="V412" s="99">
        <v>9.8394331320949995</v>
      </c>
      <c r="W412" s="99">
        <v>9.0637743025697954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4.5408267869544208</v>
      </c>
      <c r="G413" s="102">
        <v>3.4955652902789112</v>
      </c>
      <c r="H413" s="102">
        <v>3.4554312888745393</v>
      </c>
      <c r="I413" s="102">
        <v>3.1715191974438883</v>
      </c>
      <c r="J413" s="102">
        <v>3.7894780090351752</v>
      </c>
      <c r="K413" s="102">
        <v>3.1773511906071574</v>
      </c>
      <c r="L413" s="102">
        <v>3.1300810624515791</v>
      </c>
      <c r="M413" s="102">
        <v>3.9988064374542285</v>
      </c>
      <c r="N413" s="102">
        <v>2.7973046264418495</v>
      </c>
      <c r="O413" s="102">
        <v>2.5456599372945377</v>
      </c>
      <c r="P413" s="102">
        <v>3.2790996908323193</v>
      </c>
      <c r="Q413" s="102">
        <v>2.3064433188228159</v>
      </c>
      <c r="R413" s="102">
        <v>2.206557615758407</v>
      </c>
      <c r="S413" s="102">
        <v>2.3365955241658991</v>
      </c>
      <c r="T413" s="102">
        <v>2.0688872265911042</v>
      </c>
      <c r="U413" s="102">
        <v>2.1628632661037455</v>
      </c>
      <c r="V413" s="102">
        <v>1.9101927403063095</v>
      </c>
      <c r="W413" s="102">
        <v>2.138186306592929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11.164208338473781</v>
      </c>
      <c r="G414" s="105">
        <v>10.469888194089485</v>
      </c>
      <c r="H414" s="105">
        <v>10.200886497394658</v>
      </c>
      <c r="I414" s="105">
        <v>9.3466816123873713</v>
      </c>
      <c r="J414" s="105">
        <v>8.4401843048182741</v>
      </c>
      <c r="K414" s="105">
        <v>8.8263804008846183</v>
      </c>
      <c r="L414" s="105">
        <v>9.6043299682187211</v>
      </c>
      <c r="M414" s="105">
        <v>10.186626953053398</v>
      </c>
      <c r="N414" s="105">
        <v>9.9543956565337393</v>
      </c>
      <c r="O414" s="105">
        <v>9.5054577542772165</v>
      </c>
      <c r="P414" s="105">
        <v>7.8754235023502819</v>
      </c>
      <c r="Q414" s="105">
        <v>8.5726378235069909</v>
      </c>
      <c r="R414" s="105">
        <v>8.7531917446312697</v>
      </c>
      <c r="S414" s="105">
        <v>8.7576947923364141</v>
      </c>
      <c r="T414" s="105">
        <v>8.8404715820660442</v>
      </c>
      <c r="U414" s="105">
        <v>8.1365290525153391</v>
      </c>
      <c r="V414" s="105">
        <v>7.9292403917886913</v>
      </c>
      <c r="W414" s="105">
        <v>6.9255879959768656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19.063383852179744</v>
      </c>
      <c r="D415" s="102">
        <v>19.909756814405785</v>
      </c>
      <c r="E415" s="102">
        <v>18.583828518975096</v>
      </c>
      <c r="F415" s="102">
        <v>19.447869724740293</v>
      </c>
      <c r="G415" s="102">
        <v>18.516351850813717</v>
      </c>
      <c r="H415" s="102">
        <v>18.28796136284851</v>
      </c>
      <c r="I415" s="102">
        <v>17.332410690347068</v>
      </c>
      <c r="J415" s="102">
        <v>16.909832509730457</v>
      </c>
      <c r="K415" s="102">
        <v>16.452045844079645</v>
      </c>
      <c r="L415" s="102">
        <v>17.265505328149278</v>
      </c>
      <c r="M415" s="102">
        <v>18.126215012848832</v>
      </c>
      <c r="N415" s="102">
        <v>16.851337420778798</v>
      </c>
      <c r="O415" s="102">
        <v>15.878828457260367</v>
      </c>
      <c r="P415" s="102">
        <v>15.606408926637735</v>
      </c>
      <c r="Q415" s="102">
        <v>14.594805830635588</v>
      </c>
      <c r="R415" s="102">
        <v>14.295893835542138</v>
      </c>
      <c r="S415" s="102">
        <v>14.011945578079168</v>
      </c>
      <c r="T415" s="102">
        <v>13.545162295942946</v>
      </c>
      <c r="U415" s="102">
        <v>13.278062786387187</v>
      </c>
      <c r="V415" s="102">
        <v>12.542625860480143</v>
      </c>
      <c r="W415" s="102">
        <v>10.899073689808052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13.486523260211747</v>
      </c>
      <c r="D416" s="105">
        <v>14.2982136611213</v>
      </c>
      <c r="E416" s="105">
        <v>13.176427757277724</v>
      </c>
      <c r="F416" s="105">
        <v>14.071326056994366</v>
      </c>
      <c r="G416" s="105">
        <v>13.2451652361024</v>
      </c>
      <c r="H416" s="105">
        <v>13.12008895875425</v>
      </c>
      <c r="I416" s="105">
        <v>12.471973680342124</v>
      </c>
      <c r="J416" s="105">
        <v>12.450958727506375</v>
      </c>
      <c r="K416" s="105">
        <v>11.952879045494859</v>
      </c>
      <c r="L416" s="105">
        <v>12.503409019277319</v>
      </c>
      <c r="M416" s="105">
        <v>13.358129267680022</v>
      </c>
      <c r="N416" s="105">
        <v>12.267771257255003</v>
      </c>
      <c r="O416" s="105">
        <v>11.689291957092601</v>
      </c>
      <c r="P416" s="105">
        <v>12.044012839865074</v>
      </c>
      <c r="Q416" s="105">
        <v>11.14669109045558</v>
      </c>
      <c r="R416" s="105">
        <v>11.025328075357017</v>
      </c>
      <c r="S416" s="105">
        <v>10.97298920783062</v>
      </c>
      <c r="T416" s="105">
        <v>10.659614671713125</v>
      </c>
      <c r="U416" s="105">
        <v>10.599040428601688</v>
      </c>
      <c r="V416" s="105">
        <v>10.054269835182824</v>
      </c>
      <c r="W416" s="105">
        <v>8.9182033576237565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2.980111252739357</v>
      </c>
      <c r="D417" s="99">
        <v>3.6635646370803925</v>
      </c>
      <c r="E417" s="99">
        <v>2.8618341210110443</v>
      </c>
      <c r="F417" s="99">
        <v>3.7509722700268533</v>
      </c>
      <c r="G417" s="99">
        <v>3.0457507182311443</v>
      </c>
      <c r="H417" s="99">
        <v>3.0556667239503303</v>
      </c>
      <c r="I417" s="99">
        <v>2.9168833214132932</v>
      </c>
      <c r="J417" s="99">
        <v>3.6008214909370446</v>
      </c>
      <c r="K417" s="99">
        <v>2.938943401902808</v>
      </c>
      <c r="L417" s="99">
        <v>2.8498711126208689</v>
      </c>
      <c r="M417" s="99">
        <v>3.534579255408751</v>
      </c>
      <c r="N417" s="99">
        <v>2.5312764531950904</v>
      </c>
      <c r="O417" s="99">
        <v>2.3469859913540692</v>
      </c>
      <c r="P417" s="99">
        <v>3.5104417220837947</v>
      </c>
      <c r="Q417" s="99">
        <v>2.3514790459107728</v>
      </c>
      <c r="R417" s="99">
        <v>2.220444777083967</v>
      </c>
      <c r="S417" s="99">
        <v>2.3353644728002267</v>
      </c>
      <c r="T417" s="99">
        <v>2.0386620839043901</v>
      </c>
      <c r="U417" s="99">
        <v>2.278745317212636</v>
      </c>
      <c r="V417" s="99">
        <v>1.9896386378182005</v>
      </c>
      <c r="W417" s="99">
        <v>2.1611280864254434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10.506412007472388</v>
      </c>
      <c r="D418" s="99">
        <v>10.634649024040906</v>
      </c>
      <c r="E418" s="99">
        <v>10.314593636266677</v>
      </c>
      <c r="F418" s="99">
        <v>10.320353786967514</v>
      </c>
      <c r="G418" s="99">
        <v>10.199414517871256</v>
      </c>
      <c r="H418" s="99">
        <v>10.064422234803921</v>
      </c>
      <c r="I418" s="99">
        <v>9.5550903589288296</v>
      </c>
      <c r="J418" s="99">
        <v>8.8501372365693296</v>
      </c>
      <c r="K418" s="99">
        <v>9.0139356435920526</v>
      </c>
      <c r="L418" s="99">
        <v>9.6535379066564513</v>
      </c>
      <c r="M418" s="99">
        <v>9.8235500122712693</v>
      </c>
      <c r="N418" s="99">
        <v>9.7364948040599124</v>
      </c>
      <c r="O418" s="99">
        <v>9.3423059657385323</v>
      </c>
      <c r="P418" s="99">
        <v>8.5335711177812783</v>
      </c>
      <c r="Q418" s="99">
        <v>8.7952120445448081</v>
      </c>
      <c r="R418" s="99">
        <v>8.8048832982730509</v>
      </c>
      <c r="S418" s="99">
        <v>8.6376247350303927</v>
      </c>
      <c r="T418" s="99">
        <v>8.6209525878087359</v>
      </c>
      <c r="U418" s="99">
        <v>8.3202951113890506</v>
      </c>
      <c r="V418" s="99">
        <v>8.0646311973646228</v>
      </c>
      <c r="W418" s="99">
        <v>6.7570752711983131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9.4082868877421912</v>
      </c>
      <c r="D419" s="123">
        <v>9.5829715604646708</v>
      </c>
      <c r="E419" s="123">
        <v>9.1431704926530983</v>
      </c>
      <c r="F419" s="123">
        <v>10.248389377966182</v>
      </c>
      <c r="G419" s="123">
        <v>8.4986206678442624</v>
      </c>
      <c r="H419" s="123">
        <v>8.8021981002124861</v>
      </c>
      <c r="I419" s="123">
        <v>8.0701806428361138</v>
      </c>
      <c r="J419" s="123">
        <v>8.002621668087821</v>
      </c>
      <c r="K419" s="123">
        <v>7.4475594094872406</v>
      </c>
      <c r="L419" s="123">
        <v>7.0191984540504535</v>
      </c>
      <c r="M419" s="123">
        <v>6.8911547725631133</v>
      </c>
      <c r="N419" s="123">
        <v>6.0133945650122147</v>
      </c>
      <c r="O419" s="123">
        <v>6.3075006914321285</v>
      </c>
      <c r="P419" s="123">
        <v>5.7515075121498773</v>
      </c>
      <c r="Q419" s="123">
        <v>5.6863518325932532</v>
      </c>
      <c r="R419" s="123">
        <v>5.7417281603939916</v>
      </c>
      <c r="S419" s="123">
        <v>6.2161165903617617</v>
      </c>
      <c r="T419" s="123">
        <v>6.2183352986967275</v>
      </c>
      <c r="U419" s="123">
        <v>5.9913114549607478</v>
      </c>
      <c r="V419" s="123">
        <v>6.0848166653464508</v>
      </c>
      <c r="W419" s="123">
        <v>5.7308689997679405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10.68901999019092</v>
      </c>
      <c r="D420" s="99">
        <v>10.835941773530189</v>
      </c>
      <c r="E420" s="99">
        <v>10.5104421031398</v>
      </c>
      <c r="F420" s="99">
        <v>11.225854238481565</v>
      </c>
      <c r="G420" s="99">
        <v>10.442169585459828</v>
      </c>
      <c r="H420" s="99">
        <v>10.011998412379343</v>
      </c>
      <c r="I420" s="99">
        <v>9.1021172134873165</v>
      </c>
      <c r="J420" s="99">
        <v>8.8748908431165159</v>
      </c>
      <c r="K420" s="99">
        <v>8.3387738352635381</v>
      </c>
      <c r="L420" s="99">
        <v>8.1097531723039342</v>
      </c>
      <c r="M420" s="99">
        <v>8.1728094989386477</v>
      </c>
      <c r="N420" s="99">
        <v>7.0377832105283513</v>
      </c>
      <c r="O420" s="99">
        <v>6.9523327576401188</v>
      </c>
      <c r="P420" s="99">
        <v>7.0900972013867856</v>
      </c>
      <c r="Q420" s="99">
        <v>6.6957683504047765</v>
      </c>
      <c r="R420" s="99">
        <v>6.90640984779448</v>
      </c>
      <c r="S420" s="99">
        <v>7.4105478519044743</v>
      </c>
      <c r="T420" s="99">
        <v>7.5682106328414491</v>
      </c>
      <c r="U420" s="99">
        <v>7.448100313027334</v>
      </c>
      <c r="V420" s="99">
        <v>7.5244134653458792</v>
      </c>
      <c r="W420" s="99">
        <v>7.1640315860797488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8.7993493697067535</v>
      </c>
      <c r="D421" s="110">
        <v>8.8654688063790399</v>
      </c>
      <c r="E421" s="110">
        <v>8.0227391506272188</v>
      </c>
      <c r="F421" s="110">
        <v>9.547112377301584</v>
      </c>
      <c r="G421" s="110">
        <v>7.6879723241227929</v>
      </c>
      <c r="H421" s="110">
        <v>8.3240283973048506</v>
      </c>
      <c r="I421" s="110">
        <v>7.6721708924138774</v>
      </c>
      <c r="J421" s="110">
        <v>6.8414133288308729</v>
      </c>
      <c r="K421" s="110">
        <v>6.8210621398821205</v>
      </c>
      <c r="L421" s="110">
        <v>6.3453790241651911</v>
      </c>
      <c r="M421" s="110">
        <v>6.1832671627657332</v>
      </c>
      <c r="N421" s="110">
        <v>5.3737716800554036</v>
      </c>
      <c r="O421" s="110">
        <v>5.9999779877760853</v>
      </c>
      <c r="P421" s="110">
        <v>4.9625247482505843</v>
      </c>
      <c r="Q421" s="110">
        <v>5.2423180040470161</v>
      </c>
      <c r="R421" s="110">
        <v>5.0342274935701132</v>
      </c>
      <c r="S421" s="110">
        <v>5.7705434019062727</v>
      </c>
      <c r="T421" s="110">
        <v>5.5683048827247212</v>
      </c>
      <c r="U421" s="110">
        <v>5.3792459935387384</v>
      </c>
      <c r="V421" s="110">
        <v>5.4321954146830871</v>
      </c>
      <c r="W421" s="110">
        <v>5.1178777845315189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76.563668462795619</v>
      </c>
      <c r="D423" s="118">
        <f t="shared" si="194"/>
        <v>73.09657281068769</v>
      </c>
      <c r="E423" s="118">
        <f t="shared" si="194"/>
        <v>82.798698151750287</v>
      </c>
      <c r="F423" s="118">
        <f t="shared" si="194"/>
        <v>84.370343069318608</v>
      </c>
      <c r="G423" s="118">
        <f t="shared" si="194"/>
        <v>95.048264426647094</v>
      </c>
      <c r="H423" s="118">
        <f t="shared" si="194"/>
        <v>84.420329811043274</v>
      </c>
      <c r="I423" s="118">
        <f t="shared" si="194"/>
        <v>82.134117450336348</v>
      </c>
      <c r="J423" s="118">
        <f t="shared" si="194"/>
        <v>82.467795003040109</v>
      </c>
      <c r="K423" s="118">
        <f t="shared" si="194"/>
        <v>81.556747164918676</v>
      </c>
      <c r="L423" s="118">
        <f t="shared" si="194"/>
        <v>91.134009399361702</v>
      </c>
      <c r="M423" s="118">
        <f t="shared" si="194"/>
        <v>85.368290595735331</v>
      </c>
      <c r="N423" s="118">
        <f t="shared" si="194"/>
        <v>88.99654513566766</v>
      </c>
      <c r="O423" s="118">
        <f t="shared" si="194"/>
        <v>85.871153511089886</v>
      </c>
      <c r="P423" s="118">
        <f t="shared" si="194"/>
        <v>65.971684336968067</v>
      </c>
      <c r="Q423" s="118">
        <f t="shared" si="194"/>
        <v>76.08689545110191</v>
      </c>
      <c r="R423" s="118">
        <f t="shared" ref="R423:V423" si="195">R424+R426+R428+R437</f>
        <v>71.368224540040842</v>
      </c>
      <c r="S423" s="118">
        <f t="shared" si="195"/>
        <v>75.543322320600637</v>
      </c>
      <c r="T423" s="118">
        <f t="shared" si="195"/>
        <v>68.140634624107676</v>
      </c>
      <c r="U423" s="118">
        <f t="shared" si="195"/>
        <v>50.899404550429516</v>
      </c>
      <c r="V423" s="118">
        <f t="shared" si="195"/>
        <v>37.761133640275482</v>
      </c>
      <c r="W423" s="118">
        <f t="shared" ref="W423" si="196">W424+W426+W428+W437</f>
        <v>72.887413594612227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52.547367110340964</v>
      </c>
      <c r="D424" s="123">
        <f t="shared" si="197"/>
        <v>49.112835624695165</v>
      </c>
      <c r="E424" s="123">
        <f t="shared" si="197"/>
        <v>51.388680255984212</v>
      </c>
      <c r="F424" s="123">
        <f t="shared" si="197"/>
        <v>58.832123590154126</v>
      </c>
      <c r="G424" s="123">
        <f t="shared" si="197"/>
        <v>71.518902312185858</v>
      </c>
      <c r="H424" s="123">
        <f t="shared" si="197"/>
        <v>59.48320331226585</v>
      </c>
      <c r="I424" s="123">
        <f t="shared" si="197"/>
        <v>59.000773819550943</v>
      </c>
      <c r="J424" s="123">
        <f t="shared" si="197"/>
        <v>59.019387516606663</v>
      </c>
      <c r="K424" s="123">
        <f t="shared" si="197"/>
        <v>58.190512216917547</v>
      </c>
      <c r="L424" s="123">
        <f t="shared" si="197"/>
        <v>68.892930772501686</v>
      </c>
      <c r="M424" s="123">
        <f t="shared" si="197"/>
        <v>61.754807866068056</v>
      </c>
      <c r="N424" s="123">
        <f t="shared" si="197"/>
        <v>63.593198784927182</v>
      </c>
      <c r="O424" s="123">
        <f t="shared" si="197"/>
        <v>64.253465105229893</v>
      </c>
      <c r="P424" s="123">
        <f t="shared" si="197"/>
        <v>46.832726442192524</v>
      </c>
      <c r="Q424" s="123">
        <f t="shared" si="197"/>
        <v>53.277049408666599</v>
      </c>
      <c r="R424" s="123">
        <f t="shared" si="197"/>
        <v>51.086444295239083</v>
      </c>
      <c r="S424" s="123">
        <f t="shared" si="197"/>
        <v>52.081275758720935</v>
      </c>
      <c r="T424" s="123">
        <f t="shared" si="197"/>
        <v>47.090952814130468</v>
      </c>
      <c r="U424" s="123">
        <f t="shared" si="197"/>
        <v>29.18267981741219</v>
      </c>
      <c r="V424" s="123">
        <f t="shared" si="197"/>
        <v>18.2992405642261</v>
      </c>
      <c r="W424" s="123">
        <f t="shared" si="197"/>
        <v>54.341362112501514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52.547367110340964</v>
      </c>
      <c r="D425" s="99">
        <v>49.112835624695165</v>
      </c>
      <c r="E425" s="99">
        <v>51.388680255984212</v>
      </c>
      <c r="F425" s="99">
        <v>58.832123590154126</v>
      </c>
      <c r="G425" s="99">
        <v>71.518902312185858</v>
      </c>
      <c r="H425" s="99">
        <v>59.48320331226585</v>
      </c>
      <c r="I425" s="99">
        <v>59.000773819550943</v>
      </c>
      <c r="J425" s="99">
        <v>59.019387516606663</v>
      </c>
      <c r="K425" s="99">
        <v>58.190512216917547</v>
      </c>
      <c r="L425" s="99">
        <v>68.892930772501686</v>
      </c>
      <c r="M425" s="99">
        <v>61.754807866068056</v>
      </c>
      <c r="N425" s="99">
        <v>63.593198784927182</v>
      </c>
      <c r="O425" s="99">
        <v>64.253465105229893</v>
      </c>
      <c r="P425" s="99">
        <v>46.832726442192524</v>
      </c>
      <c r="Q425" s="99">
        <v>53.277049408666599</v>
      </c>
      <c r="R425" s="99">
        <v>51.086444295239083</v>
      </c>
      <c r="S425" s="99">
        <v>52.081275758720935</v>
      </c>
      <c r="T425" s="99">
        <v>47.090952814130468</v>
      </c>
      <c r="U425" s="99">
        <v>29.18267981741219</v>
      </c>
      <c r="V425" s="99">
        <v>18.2992405642261</v>
      </c>
      <c r="W425" s="99">
        <v>54.341362112501514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4.6465958738286082</v>
      </c>
      <c r="D426" s="123">
        <f t="shared" si="198"/>
        <v>4.2475343496606044</v>
      </c>
      <c r="E426" s="123">
        <f t="shared" si="198"/>
        <v>12.79536724050203</v>
      </c>
      <c r="F426" s="123">
        <f t="shared" si="198"/>
        <v>5.0243540543994003</v>
      </c>
      <c r="G426" s="123">
        <f t="shared" si="198"/>
        <v>5.1007168119520001</v>
      </c>
      <c r="H426" s="123">
        <f t="shared" si="198"/>
        <v>6.3855078666178553</v>
      </c>
      <c r="I426" s="123">
        <f t="shared" si="198"/>
        <v>5.7474192420057717</v>
      </c>
      <c r="J426" s="123">
        <f t="shared" si="198"/>
        <v>6.8715994177597297</v>
      </c>
      <c r="K426" s="123">
        <f t="shared" si="198"/>
        <v>7.1733359967286123</v>
      </c>
      <c r="L426" s="123">
        <f t="shared" si="198"/>
        <v>5.6714544653887344</v>
      </c>
      <c r="M426" s="123">
        <f t="shared" si="198"/>
        <v>6.2817982698159698</v>
      </c>
      <c r="N426" s="123">
        <f t="shared" si="198"/>
        <v>9.5691496589052303</v>
      </c>
      <c r="O426" s="123">
        <f t="shared" si="198"/>
        <v>5.9695870856513871</v>
      </c>
      <c r="P426" s="123">
        <f t="shared" si="198"/>
        <v>4.0674634337146953</v>
      </c>
      <c r="Q426" s="123">
        <f t="shared" si="198"/>
        <v>8.1310580779764869</v>
      </c>
      <c r="R426" s="123">
        <f t="shared" si="198"/>
        <v>5.6717059290087608</v>
      </c>
      <c r="S426" s="123">
        <f t="shared" si="198"/>
        <v>8.2879500666758936</v>
      </c>
      <c r="T426" s="123">
        <f t="shared" si="198"/>
        <v>6.0952071893000594</v>
      </c>
      <c r="U426" s="123">
        <f t="shared" si="198"/>
        <v>7.0733851278810045</v>
      </c>
      <c r="V426" s="123">
        <f t="shared" si="198"/>
        <v>5.1639746978064078</v>
      </c>
      <c r="W426" s="123">
        <f t="shared" si="198"/>
        <v>5.5719484030375321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4.6465958738286082</v>
      </c>
      <c r="D427" s="99">
        <f>RES_hhdet_in_tess!D147</f>
        <v>4.2475343496606044</v>
      </c>
      <c r="E427" s="99">
        <f>RES_hhdet_in_tess!E147</f>
        <v>12.79536724050203</v>
      </c>
      <c r="F427" s="99">
        <f>RES_hhdet_in_tess!F147</f>
        <v>5.0243540543994003</v>
      </c>
      <c r="G427" s="99">
        <f>RES_hhdet_in_tess!G147</f>
        <v>5.1007168119520001</v>
      </c>
      <c r="H427" s="99">
        <f>RES_hhdet_in_tess!H147</f>
        <v>6.3855078666178553</v>
      </c>
      <c r="I427" s="99">
        <f>RES_hhdet_in_tess!I147</f>
        <v>5.7474192420057717</v>
      </c>
      <c r="J427" s="99">
        <f>RES_hhdet_in_tess!J147</f>
        <v>6.8715994177597297</v>
      </c>
      <c r="K427" s="99">
        <f>RES_hhdet_in_tess!K147</f>
        <v>7.1733359967286123</v>
      </c>
      <c r="L427" s="99">
        <f>RES_hhdet_in_tess!L147</f>
        <v>5.6714544653887344</v>
      </c>
      <c r="M427" s="99">
        <f>RES_hhdet_in_tess!M147</f>
        <v>6.2817982698159698</v>
      </c>
      <c r="N427" s="99">
        <f>RES_hhdet_in_tess!N147</f>
        <v>9.5691496589052303</v>
      </c>
      <c r="O427" s="99">
        <f>RES_hhdet_in_tess!O147</f>
        <v>5.9695870856513871</v>
      </c>
      <c r="P427" s="99">
        <f>RES_hhdet_in_tess!P147</f>
        <v>4.0674634337146953</v>
      </c>
      <c r="Q427" s="99">
        <f>RES_hhdet_in_tess!Q147</f>
        <v>8.1310580779764869</v>
      </c>
      <c r="R427" s="99">
        <f>RES_hhdet_in_tess!R147</f>
        <v>5.6717059290087608</v>
      </c>
      <c r="S427" s="99">
        <f>RES_hhdet_in_tess!S147</f>
        <v>8.2879500666758936</v>
      </c>
      <c r="T427" s="99">
        <f>RES_hhdet_in_tess!T147</f>
        <v>6.0952071893000594</v>
      </c>
      <c r="U427" s="99">
        <f>RES_hhdet_in_tess!U147</f>
        <v>7.0733851278810045</v>
      </c>
      <c r="V427" s="99">
        <f>RES_hhdet_in_tess!V147</f>
        <v>5.1639746978064078</v>
      </c>
      <c r="W427" s="99">
        <f>RES_hhdet_in_tess!W147</f>
        <v>5.5719484030375321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12.588190992743717</v>
      </c>
      <c r="D428" s="123">
        <v>12.887366093084379</v>
      </c>
      <c r="E428" s="123">
        <v>12.222383777612187</v>
      </c>
      <c r="F428" s="123">
        <v>13.24483008691802</v>
      </c>
      <c r="G428" s="123">
        <v>12.264983660037009</v>
      </c>
      <c r="H428" s="123">
        <v>12.103850721052609</v>
      </c>
      <c r="I428" s="123">
        <v>11.454906813605611</v>
      </c>
      <c r="J428" s="123">
        <v>11.099554378441411</v>
      </c>
      <c r="K428" s="123">
        <v>10.881988679891487</v>
      </c>
      <c r="L428" s="123">
        <v>11.532404415298746</v>
      </c>
      <c r="M428" s="123">
        <v>12.354097043856154</v>
      </c>
      <c r="N428" s="123">
        <v>11.507569607668641</v>
      </c>
      <c r="O428" s="123">
        <v>10.990004152602497</v>
      </c>
      <c r="P428" s="123">
        <v>10.907515881585505</v>
      </c>
      <c r="Q428" s="123">
        <v>10.433439929194712</v>
      </c>
      <c r="R428" s="123">
        <v>10.392352477051034</v>
      </c>
      <c r="S428" s="123">
        <v>10.389668234007837</v>
      </c>
      <c r="T428" s="123">
        <v>10.207606857099661</v>
      </c>
      <c r="U428" s="123">
        <v>9.9794878099754527</v>
      </c>
      <c r="V428" s="123">
        <v>9.5434018008995842</v>
      </c>
      <c r="W428" s="123">
        <v>8.4485806271889956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12.780026066580247</v>
      </c>
      <c r="D429" s="99">
        <v>12.574786186180265</v>
      </c>
      <c r="E429" s="99">
        <v>12.277746739172215</v>
      </c>
      <c r="F429" s="99">
        <v>13.82899776274051</v>
      </c>
      <c r="G429" s="99">
        <v>12.52338394921707</v>
      </c>
      <c r="H429" s="99">
        <v>12.239089045643627</v>
      </c>
      <c r="I429" s="99">
        <v>11.218986970685011</v>
      </c>
      <c r="J429" s="99">
        <v>10.693063169979391</v>
      </c>
      <c r="K429" s="99">
        <v>10.729187917543108</v>
      </c>
      <c r="L429" s="99">
        <v>11.496150010286923</v>
      </c>
      <c r="M429" s="99">
        <v>12.649120219274353</v>
      </c>
      <c r="N429" s="99">
        <v>11.723148613809343</v>
      </c>
      <c r="O429" s="99">
        <v>11.175691600729502</v>
      </c>
      <c r="P429" s="99">
        <v>10.122544562902757</v>
      </c>
      <c r="Q429" s="99">
        <v>10.206733682876775</v>
      </c>
      <c r="R429" s="99">
        <v>10.354330000558132</v>
      </c>
      <c r="S429" s="99">
        <v>10.496301276515476</v>
      </c>
      <c r="T429" s="99">
        <v>10.413831167065796</v>
      </c>
      <c r="U429" s="99">
        <v>9.8161172136882087</v>
      </c>
      <c r="V429" s="99">
        <v>9.4240192826139069</v>
      </c>
      <c r="W429" s="99">
        <v>8.5957552304898233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13.832619257679102</v>
      </c>
      <c r="G430" s="99">
        <v>12.531836298381156</v>
      </c>
      <c r="H430" s="99">
        <v>12.247638709905713</v>
      </c>
      <c r="I430" s="99">
        <v>11.233934018762971</v>
      </c>
      <c r="J430" s="99">
        <v>10.707405925014614</v>
      </c>
      <c r="K430" s="99">
        <v>10.739807220145527</v>
      </c>
      <c r="L430" s="99">
        <v>11.503834911384214</v>
      </c>
      <c r="M430" s="99">
        <v>12.652402942372659</v>
      </c>
      <c r="N430" s="99">
        <v>11.724871747812996</v>
      </c>
      <c r="O430" s="99">
        <v>11.177705796974202</v>
      </c>
      <c r="P430" s="99">
        <v>10.125277493412971</v>
      </c>
      <c r="Q430" s="99">
        <v>10.216319626370598</v>
      </c>
      <c r="R430" s="99">
        <v>10.365195150942697</v>
      </c>
      <c r="S430" s="99">
        <v>10.505009407612528</v>
      </c>
      <c r="T430" s="99">
        <v>10.419918919196155</v>
      </c>
      <c r="U430" s="99">
        <v>9.8158823002866615</v>
      </c>
      <c r="V430" s="99">
        <v>9.4304400287966015</v>
      </c>
      <c r="W430" s="99">
        <v>8.6154598147430939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2.6684109192053205</v>
      </c>
      <c r="G431" s="102">
        <v>2.0619481042916723</v>
      </c>
      <c r="H431" s="102">
        <v>2.0467522125110542</v>
      </c>
      <c r="I431" s="102">
        <v>1.8872524063756044</v>
      </c>
      <c r="J431" s="102">
        <v>2.2672216201963407</v>
      </c>
      <c r="K431" s="102">
        <v>1.9134268192609083</v>
      </c>
      <c r="L431" s="102">
        <v>1.8995049431654929</v>
      </c>
      <c r="M431" s="102">
        <v>2.4657759893192623</v>
      </c>
      <c r="N431" s="102">
        <v>1.7704760912792579</v>
      </c>
      <c r="O431" s="102">
        <v>1.6722480426969843</v>
      </c>
      <c r="P431" s="102">
        <v>2.2498539910626909</v>
      </c>
      <c r="Q431" s="102">
        <v>1.6436818028636089</v>
      </c>
      <c r="R431" s="102">
        <v>1.6120034063114268</v>
      </c>
      <c r="S431" s="102">
        <v>1.7473146152761125</v>
      </c>
      <c r="T431" s="102">
        <v>1.5794473371301103</v>
      </c>
      <c r="U431" s="102">
        <v>1.679353247771324</v>
      </c>
      <c r="V431" s="102">
        <v>1.5011996370079121</v>
      </c>
      <c r="W431" s="102">
        <v>1.6898718187662285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11.164208338473781</v>
      </c>
      <c r="G432" s="105">
        <v>10.469888194089485</v>
      </c>
      <c r="H432" s="105">
        <v>10.200886497394658</v>
      </c>
      <c r="I432" s="105">
        <v>9.3466816123873713</v>
      </c>
      <c r="J432" s="105">
        <v>8.4401843048182741</v>
      </c>
      <c r="K432" s="105">
        <v>8.8263804008846183</v>
      </c>
      <c r="L432" s="105">
        <v>9.6043299682187211</v>
      </c>
      <c r="M432" s="105">
        <v>10.186626953053398</v>
      </c>
      <c r="N432" s="105">
        <v>9.9543956565337393</v>
      </c>
      <c r="O432" s="105">
        <v>9.5054577542772165</v>
      </c>
      <c r="P432" s="105">
        <v>7.8754235023502819</v>
      </c>
      <c r="Q432" s="105">
        <v>8.5726378235069909</v>
      </c>
      <c r="R432" s="105">
        <v>8.7531917446312697</v>
      </c>
      <c r="S432" s="105">
        <v>8.7576947923364141</v>
      </c>
      <c r="T432" s="105">
        <v>8.8404715820660442</v>
      </c>
      <c r="U432" s="105">
        <v>8.1365290525153391</v>
      </c>
      <c r="V432" s="105">
        <v>7.9292403917886913</v>
      </c>
      <c r="W432" s="105">
        <v>6.9255879959768656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12.452213847909503</v>
      </c>
      <c r="D433" s="102">
        <v>13.030614726904995</v>
      </c>
      <c r="E433" s="102">
        <v>12.188498320736009</v>
      </c>
      <c r="F433" s="102">
        <v>12.78232796147959</v>
      </c>
      <c r="G433" s="102">
        <v>12.197610099246484</v>
      </c>
      <c r="H433" s="102">
        <v>12.075867378298645</v>
      </c>
      <c r="I433" s="102">
        <v>11.473900046677246</v>
      </c>
      <c r="J433" s="102">
        <v>11.225579404781564</v>
      </c>
      <c r="K433" s="102">
        <v>10.956486385226537</v>
      </c>
      <c r="L433" s="102">
        <v>11.53963520556445</v>
      </c>
      <c r="M433" s="102">
        <v>12.193633688260007</v>
      </c>
      <c r="N433" s="102">
        <v>11.454288669100842</v>
      </c>
      <c r="O433" s="102">
        <v>10.962046575564697</v>
      </c>
      <c r="P433" s="102">
        <v>10.989796532528722</v>
      </c>
      <c r="Q433" s="102">
        <v>10.475482079866175</v>
      </c>
      <c r="R433" s="102">
        <v>10.399996072855117</v>
      </c>
      <c r="S433" s="102">
        <v>10.328382611448472</v>
      </c>
      <c r="T433" s="102">
        <v>10.110734216932446</v>
      </c>
      <c r="U433" s="102">
        <v>10.027775628652336</v>
      </c>
      <c r="V433" s="102">
        <v>9.570077199953646</v>
      </c>
      <c r="W433" s="102">
        <v>8.3828800655193429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12.453022477964954</v>
      </c>
      <c r="D434" s="105">
        <v>13.032392992383439</v>
      </c>
      <c r="E434" s="105">
        <v>12.191572878867429</v>
      </c>
      <c r="F434" s="105">
        <v>12.785721891984428</v>
      </c>
      <c r="G434" s="105">
        <v>12.205796769613293</v>
      </c>
      <c r="H434" s="105">
        <v>12.082133524683691</v>
      </c>
      <c r="I434" s="105">
        <v>11.486040892910546</v>
      </c>
      <c r="J434" s="105">
        <v>11.240539834921384</v>
      </c>
      <c r="K434" s="105">
        <v>10.971169028125015</v>
      </c>
      <c r="L434" s="105">
        <v>11.55828800794098</v>
      </c>
      <c r="M434" s="105">
        <v>12.201286602730228</v>
      </c>
      <c r="N434" s="105">
        <v>11.457068695153142</v>
      </c>
      <c r="O434" s="105">
        <v>10.962562133797174</v>
      </c>
      <c r="P434" s="105">
        <v>11.005570951077468</v>
      </c>
      <c r="Q434" s="105">
        <v>10.482995828205217</v>
      </c>
      <c r="R434" s="105">
        <v>10.420215450800134</v>
      </c>
      <c r="S434" s="105">
        <v>10.359051476081936</v>
      </c>
      <c r="T434" s="105">
        <v>10.142704046974989</v>
      </c>
      <c r="U434" s="105">
        <v>10.041234914390836</v>
      </c>
      <c r="V434" s="105">
        <v>9.5827339914474781</v>
      </c>
      <c r="W434" s="105">
        <v>8.4192786905284258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1.9466104704925635</v>
      </c>
      <c r="D435" s="99">
        <v>2.3977439683425334</v>
      </c>
      <c r="E435" s="99">
        <v>1.8769792426007517</v>
      </c>
      <c r="F435" s="99">
        <v>2.4653681050169163</v>
      </c>
      <c r="G435" s="99">
        <v>2.0063822517420355</v>
      </c>
      <c r="H435" s="99">
        <v>2.0177112898797716</v>
      </c>
      <c r="I435" s="99">
        <v>1.9309505339817155</v>
      </c>
      <c r="J435" s="99">
        <v>2.3904025983520554</v>
      </c>
      <c r="K435" s="99">
        <v>1.9572333845329635</v>
      </c>
      <c r="L435" s="99">
        <v>1.9047501012845292</v>
      </c>
      <c r="M435" s="99">
        <v>2.3777365904589565</v>
      </c>
      <c r="N435" s="99">
        <v>1.7205738910932278</v>
      </c>
      <c r="O435" s="99">
        <v>1.6202561680586418</v>
      </c>
      <c r="P435" s="99">
        <v>2.4719998332961901</v>
      </c>
      <c r="Q435" s="99">
        <v>1.6877837836604082</v>
      </c>
      <c r="R435" s="99">
        <v>1.6153321525270818</v>
      </c>
      <c r="S435" s="99">
        <v>1.7214267410515418</v>
      </c>
      <c r="T435" s="99">
        <v>1.5217514591662549</v>
      </c>
      <c r="U435" s="99">
        <v>1.7209398030017857</v>
      </c>
      <c r="V435" s="99">
        <v>1.5181027940828558</v>
      </c>
      <c r="W435" s="99">
        <v>1.6622034193301132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10.506412007472388</v>
      </c>
      <c r="D436" s="99">
        <v>10.634649024040906</v>
      </c>
      <c r="E436" s="99">
        <v>10.314593636266677</v>
      </c>
      <c r="F436" s="99">
        <v>10.320353786967514</v>
      </c>
      <c r="G436" s="99">
        <v>10.199414517871256</v>
      </c>
      <c r="H436" s="99">
        <v>10.064422234803921</v>
      </c>
      <c r="I436" s="99">
        <v>9.5550903589288296</v>
      </c>
      <c r="J436" s="99">
        <v>8.8501372365693296</v>
      </c>
      <c r="K436" s="99">
        <v>9.0139356435920526</v>
      </c>
      <c r="L436" s="99">
        <v>9.6535379066564513</v>
      </c>
      <c r="M436" s="99">
        <v>9.8235500122712693</v>
      </c>
      <c r="N436" s="99">
        <v>9.7364948040599124</v>
      </c>
      <c r="O436" s="99">
        <v>9.3423059657385323</v>
      </c>
      <c r="P436" s="99">
        <v>8.5335711177812783</v>
      </c>
      <c r="Q436" s="99">
        <v>8.7952120445448081</v>
      </c>
      <c r="R436" s="99">
        <v>8.8048832982730509</v>
      </c>
      <c r="S436" s="99">
        <v>8.6376247350303927</v>
      </c>
      <c r="T436" s="99">
        <v>8.6209525878087359</v>
      </c>
      <c r="U436" s="99">
        <v>8.3202951113890506</v>
      </c>
      <c r="V436" s="99">
        <v>8.0646311973646228</v>
      </c>
      <c r="W436" s="99">
        <v>6.7570752711983131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6.7815144858823198</v>
      </c>
      <c r="D437" s="123">
        <v>6.8488367432475412</v>
      </c>
      <c r="E437" s="123">
        <v>6.3922668776518634</v>
      </c>
      <c r="F437" s="123">
        <v>7.2690353378470585</v>
      </c>
      <c r="G437" s="123">
        <v>6.1636616424722392</v>
      </c>
      <c r="H437" s="123">
        <v>6.4477679111069675</v>
      </c>
      <c r="I437" s="123">
        <v>5.9310175751740077</v>
      </c>
      <c r="J437" s="123">
        <v>5.4772536902323017</v>
      </c>
      <c r="K437" s="123">
        <v>5.3109102713810188</v>
      </c>
      <c r="L437" s="123">
        <v>5.0372197461725428</v>
      </c>
      <c r="M437" s="123">
        <v>4.9775874159951448</v>
      </c>
      <c r="N437" s="123">
        <v>4.3266270841666064</v>
      </c>
      <c r="O437" s="123">
        <v>4.6580971676061189</v>
      </c>
      <c r="P437" s="123">
        <v>4.1639785794753461</v>
      </c>
      <c r="Q437" s="123">
        <v>4.2453480352641186</v>
      </c>
      <c r="R437" s="123">
        <v>4.2177218387419604</v>
      </c>
      <c r="S437" s="123">
        <v>4.7844282611959716</v>
      </c>
      <c r="T437" s="123">
        <v>4.7468677635774874</v>
      </c>
      <c r="U437" s="123">
        <v>4.663851795160868</v>
      </c>
      <c r="V437" s="123">
        <v>4.7545165773433897</v>
      </c>
      <c r="W437" s="123">
        <v>4.5255224518841901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6.6702182308505815</v>
      </c>
      <c r="D438" s="99">
        <v>6.7636555483750076</v>
      </c>
      <c r="E438" s="99">
        <v>6.5621605554951232</v>
      </c>
      <c r="F438" s="99">
        <v>7.0106142280234813</v>
      </c>
      <c r="G438" s="99">
        <v>6.5228400062093792</v>
      </c>
      <c r="H438" s="99">
        <v>6.255682989347954</v>
      </c>
      <c r="I438" s="99">
        <v>5.6885649105455238</v>
      </c>
      <c r="J438" s="99">
        <v>5.5478760616996059</v>
      </c>
      <c r="K438" s="99">
        <v>5.2139324219905836</v>
      </c>
      <c r="L438" s="99">
        <v>5.0718460819458695</v>
      </c>
      <c r="M438" s="99">
        <v>5.1118845945446534</v>
      </c>
      <c r="N438" s="99">
        <v>4.4019545027101037</v>
      </c>
      <c r="O438" s="99">
        <v>4.348507416518637</v>
      </c>
      <c r="P438" s="99">
        <v>4.434675574207378</v>
      </c>
      <c r="Q438" s="99">
        <v>4.1880329014788389</v>
      </c>
      <c r="R438" s="99">
        <v>4.3230032631263544</v>
      </c>
      <c r="S438" s="99">
        <v>4.6442126110240638</v>
      </c>
      <c r="T438" s="99">
        <v>4.749750868468662</v>
      </c>
      <c r="U438" s="99">
        <v>4.6812308179744653</v>
      </c>
      <c r="V438" s="99">
        <v>4.7356472411700548</v>
      </c>
      <c r="W438" s="99">
        <v>4.5145218171047583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6.8344314169556943</v>
      </c>
      <c r="D439" s="110">
        <v>6.8976150312547357</v>
      </c>
      <c r="E439" s="110">
        <v>6.2530449410537079</v>
      </c>
      <c r="F439" s="110">
        <v>7.4544381979661871</v>
      </c>
      <c r="G439" s="110">
        <v>6.0138494391234723</v>
      </c>
      <c r="H439" s="110">
        <v>6.523688861900931</v>
      </c>
      <c r="I439" s="110">
        <v>6.0245296448907473</v>
      </c>
      <c r="J439" s="110">
        <v>5.3832376582164505</v>
      </c>
      <c r="K439" s="110">
        <v>5.3790828189723152</v>
      </c>
      <c r="L439" s="110">
        <v>5.0158252233308422</v>
      </c>
      <c r="M439" s="110">
        <v>4.9034119717280387</v>
      </c>
      <c r="N439" s="110">
        <v>4.2795930400310782</v>
      </c>
      <c r="O439" s="110">
        <v>4.8057416199648442</v>
      </c>
      <c r="P439" s="110">
        <v>4.0044261305059647</v>
      </c>
      <c r="Q439" s="110">
        <v>4.270560480116413</v>
      </c>
      <c r="R439" s="110">
        <v>4.1537673018397996</v>
      </c>
      <c r="S439" s="110">
        <v>4.8367346067597703</v>
      </c>
      <c r="T439" s="110">
        <v>4.7454794087981256</v>
      </c>
      <c r="U439" s="110">
        <v>4.6565500509454534</v>
      </c>
      <c r="V439" s="110">
        <v>4.7630707292924868</v>
      </c>
      <c r="W439" s="110">
        <v>4.5302276350547688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2.8510668475677048</v>
      </c>
      <c r="D441" s="118">
        <f t="shared" si="199"/>
        <v>2.4344839782938035</v>
      </c>
      <c r="E441" s="118">
        <f t="shared" si="199"/>
        <v>2.8798080177755199</v>
      </c>
      <c r="F441" s="118">
        <f t="shared" si="199"/>
        <v>3.4260817017149687</v>
      </c>
      <c r="G441" s="118">
        <f t="shared" si="199"/>
        <v>1.6863058702907479</v>
      </c>
      <c r="H441" s="118">
        <f t="shared" si="199"/>
        <v>1.4378369039327532</v>
      </c>
      <c r="I441" s="118">
        <f t="shared" si="199"/>
        <v>0.92270785457315874</v>
      </c>
      <c r="J441" s="118">
        <f t="shared" si="199"/>
        <v>2.1375371775113514</v>
      </c>
      <c r="K441" s="118">
        <f t="shared" si="199"/>
        <v>2.1538621836465248</v>
      </c>
      <c r="L441" s="118">
        <f t="shared" si="199"/>
        <v>2.0220340341273082</v>
      </c>
      <c r="M441" s="118">
        <f t="shared" si="199"/>
        <v>2.2946922987725054</v>
      </c>
      <c r="N441" s="118">
        <f t="shared" si="199"/>
        <v>1.4379591470474136</v>
      </c>
      <c r="O441" s="118">
        <f t="shared" si="199"/>
        <v>1.0111222634418264</v>
      </c>
      <c r="P441" s="118">
        <f t="shared" si="199"/>
        <v>0.93540399833144727</v>
      </c>
      <c r="Q441" s="118">
        <f t="shared" si="199"/>
        <v>0.98930626477633565</v>
      </c>
      <c r="R441" s="118">
        <f t="shared" ref="R441:V441" si="200">R442+R444+R446+R455</f>
        <v>1.5463116026165009</v>
      </c>
      <c r="S441" s="118">
        <f t="shared" si="200"/>
        <v>1.4483708673283662</v>
      </c>
      <c r="T441" s="118">
        <f t="shared" si="200"/>
        <v>1.4682685732999281</v>
      </c>
      <c r="U441" s="118">
        <f t="shared" si="200"/>
        <v>1.1996768817583072</v>
      </c>
      <c r="V441" s="118">
        <f t="shared" si="200"/>
        <v>1.1067090922018654</v>
      </c>
      <c r="W441" s="118">
        <f t="shared" ref="W441" si="201">W442+W444+W446+W455</f>
        <v>1.0044798114913407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2.0686172507888605</v>
      </c>
      <c r="D446" s="123">
        <v>1.5381876569392765</v>
      </c>
      <c r="E446" s="123">
        <v>1.8044834416021394</v>
      </c>
      <c r="F446" s="123">
        <v>2.3608184767456781</v>
      </c>
      <c r="G446" s="123">
        <v>0.98813767689599863</v>
      </c>
      <c r="H446" s="123">
        <v>0.79356386156799019</v>
      </c>
      <c r="I446" s="123">
        <v>0.34720396830883404</v>
      </c>
      <c r="J446" s="123">
        <v>0.98629775811333509</v>
      </c>
      <c r="K446" s="123">
        <v>1.371939239613321</v>
      </c>
      <c r="L446" s="123">
        <v>1.3184882898188917</v>
      </c>
      <c r="M446" s="123">
        <v>1.6341291194892398</v>
      </c>
      <c r="N446" s="123">
        <v>0.82344001649345977</v>
      </c>
      <c r="O446" s="123">
        <v>0.50115671997477518</v>
      </c>
      <c r="P446" s="123">
        <v>0.33813880492909504</v>
      </c>
      <c r="Q446" s="123">
        <v>0.52463251574957648</v>
      </c>
      <c r="R446" s="123">
        <v>0.95343690917437218</v>
      </c>
      <c r="S446" s="123">
        <v>0.99101295206241058</v>
      </c>
      <c r="T446" s="123">
        <v>0.90947780843761117</v>
      </c>
      <c r="U446" s="123">
        <v>0.69912933185120063</v>
      </c>
      <c r="V446" s="123">
        <v>0.5735475954599909</v>
      </c>
      <c r="W446" s="123">
        <v>0.51694534045756613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4.9874932212002099</v>
      </c>
      <c r="D447" s="99">
        <v>4.8934328704537675</v>
      </c>
      <c r="E447" s="99">
        <v>4.7620473582797835</v>
      </c>
      <c r="F447" s="99">
        <v>5.3457025903123379</v>
      </c>
      <c r="G447" s="99">
        <v>4.8227332719910017</v>
      </c>
      <c r="H447" s="99">
        <v>4.6937283100339071</v>
      </c>
      <c r="I447" s="99">
        <v>4.2827513476868821</v>
      </c>
      <c r="J447" s="99">
        <v>4.0599380729142762</v>
      </c>
      <c r="K447" s="99">
        <v>4.0471758484037723</v>
      </c>
      <c r="L447" s="99">
        <v>4.3032783552026963</v>
      </c>
      <c r="M447" s="99">
        <v>4.6598178804755577</v>
      </c>
      <c r="N447" s="99">
        <v>4.2075165004366548</v>
      </c>
      <c r="O447" s="99">
        <v>3.8646125531668356</v>
      </c>
      <c r="P447" s="99">
        <v>3.3513658738217638</v>
      </c>
      <c r="Q447" s="99">
        <v>3.2534465954776599</v>
      </c>
      <c r="R447" s="99">
        <v>3.2196093419926646</v>
      </c>
      <c r="S447" s="99">
        <v>3.1884571051645207</v>
      </c>
      <c r="T447" s="99">
        <v>3.098660961713291</v>
      </c>
      <c r="U447" s="99">
        <v>2.8718291658120152</v>
      </c>
      <c r="V447" s="99">
        <v>2.7239978818451518</v>
      </c>
      <c r="W447" s="99">
        <v>2.4706298294471347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1.0314942129245666</v>
      </c>
      <c r="G448" s="99">
        <v>0.79405261133975746</v>
      </c>
      <c r="H448" s="99">
        <v>0.78493577158074057</v>
      </c>
      <c r="I448" s="99">
        <v>0.72044230089135375</v>
      </c>
      <c r="J448" s="99">
        <v>0.8608178245324305</v>
      </c>
      <c r="K448" s="99">
        <v>0.72176709645832215</v>
      </c>
      <c r="L448" s="99">
        <v>0.71102921414650067</v>
      </c>
      <c r="M448" s="99">
        <v>0.90836887033210267</v>
      </c>
      <c r="N448" s="99">
        <v>0.63543571894253059</v>
      </c>
      <c r="O448" s="99">
        <v>0.57827211135582723</v>
      </c>
      <c r="P448" s="99">
        <v>0.74488028576946974</v>
      </c>
      <c r="Q448" s="99">
        <v>0.5239316643037909</v>
      </c>
      <c r="R448" s="99">
        <v>0.50124162799567973</v>
      </c>
      <c r="S448" s="99">
        <v>0.53078103926952569</v>
      </c>
      <c r="T448" s="99">
        <v>0.46996842239243525</v>
      </c>
      <c r="U448" s="99">
        <v>0.49131601952812692</v>
      </c>
      <c r="V448" s="99">
        <v>0.43391938288798132</v>
      </c>
      <c r="W448" s="99">
        <v>0.48571040140564986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1.0314942129245666</v>
      </c>
      <c r="G449" s="102">
        <v>0.79405261133975746</v>
      </c>
      <c r="H449" s="102">
        <v>0.78493577158074057</v>
      </c>
      <c r="I449" s="102">
        <v>0.72044230089135375</v>
      </c>
      <c r="J449" s="102">
        <v>0.8608178245324305</v>
      </c>
      <c r="K449" s="102">
        <v>0.72176709645832215</v>
      </c>
      <c r="L449" s="102">
        <v>0.71102921414650067</v>
      </c>
      <c r="M449" s="102">
        <v>0.90836887033210267</v>
      </c>
      <c r="N449" s="102">
        <v>0.63543571894253059</v>
      </c>
      <c r="O449" s="102">
        <v>0.57827211135582723</v>
      </c>
      <c r="P449" s="102">
        <v>0.74488028576946974</v>
      </c>
      <c r="Q449" s="102">
        <v>0.5239316643037909</v>
      </c>
      <c r="R449" s="102">
        <v>0.50124162799567973</v>
      </c>
      <c r="S449" s="102">
        <v>0.53078103926952569</v>
      </c>
      <c r="T449" s="102">
        <v>0.46996842239243525</v>
      </c>
      <c r="U449" s="102">
        <v>0.49131601952812692</v>
      </c>
      <c r="V449" s="102">
        <v>0.43391938288798132</v>
      </c>
      <c r="W449" s="102">
        <v>0.48571040140564986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0.7824495967788444</v>
      </c>
      <c r="D455" s="123">
        <v>0.89629632135452708</v>
      </c>
      <c r="E455" s="123">
        <v>1.0753245761733805</v>
      </c>
      <c r="F455" s="123">
        <v>1.0652632249692906</v>
      </c>
      <c r="G455" s="123">
        <v>0.69816819339474934</v>
      </c>
      <c r="H455" s="123">
        <v>0.64427304236476302</v>
      </c>
      <c r="I455" s="123">
        <v>0.57550388626432469</v>
      </c>
      <c r="J455" s="123">
        <v>1.1512394193980162</v>
      </c>
      <c r="K455" s="123">
        <v>0.78192294403320384</v>
      </c>
      <c r="L455" s="123">
        <v>0.70354574430841665</v>
      </c>
      <c r="M455" s="123">
        <v>0.66056317928326569</v>
      </c>
      <c r="N455" s="123">
        <v>0.61451913055395369</v>
      </c>
      <c r="O455" s="123">
        <v>0.50996554346705114</v>
      </c>
      <c r="P455" s="123">
        <v>0.59726519340235218</v>
      </c>
      <c r="Q455" s="123">
        <v>0.46467374902675918</v>
      </c>
      <c r="R455" s="123">
        <v>0.59287469344212884</v>
      </c>
      <c r="S455" s="123">
        <v>0.45735791526595565</v>
      </c>
      <c r="T455" s="123">
        <v>0.55879076486231682</v>
      </c>
      <c r="U455" s="123">
        <v>0.50054754990710659</v>
      </c>
      <c r="V455" s="123">
        <v>0.53316149674187452</v>
      </c>
      <c r="W455" s="123">
        <v>0.48753447103377445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2.4281177809717689</v>
      </c>
      <c r="D456" s="99">
        <v>2.4614925332751181</v>
      </c>
      <c r="E456" s="99">
        <v>2.3875520281492375</v>
      </c>
      <c r="F456" s="99">
        <v>2.5500650488134733</v>
      </c>
      <c r="G456" s="99">
        <v>2.3720432430330547</v>
      </c>
      <c r="H456" s="99">
        <v>2.2743255593560923</v>
      </c>
      <c r="I456" s="99">
        <v>2.0676369462157793</v>
      </c>
      <c r="J456" s="99">
        <v>2.0160202039223476</v>
      </c>
      <c r="K456" s="99">
        <v>1.8942358644184658</v>
      </c>
      <c r="L456" s="99">
        <v>1.8422115306205622</v>
      </c>
      <c r="M456" s="99">
        <v>1.8565354057789039</v>
      </c>
      <c r="N456" s="99">
        <v>1.5987028341036205</v>
      </c>
      <c r="O456" s="99">
        <v>1.5792919092255298</v>
      </c>
      <c r="P456" s="99">
        <v>1.6105864802670224</v>
      </c>
      <c r="Q456" s="99">
        <v>1.5210107384779494</v>
      </c>
      <c r="R456" s="99">
        <v>1.5688600610249943</v>
      </c>
      <c r="S456" s="99">
        <v>1.6833800500386207</v>
      </c>
      <c r="T456" s="99">
        <v>1.7191947273562638</v>
      </c>
      <c r="U456" s="99">
        <v>1.6919104671072893</v>
      </c>
      <c r="V456" s="99">
        <v>1.70924576278797</v>
      </c>
      <c r="W456" s="99">
        <v>1.6273814150938759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574793</v>
      </c>
      <c r="C5" s="120">
        <v>549064</v>
      </c>
      <c r="D5" s="120">
        <v>532061</v>
      </c>
      <c r="E5" s="120">
        <v>520409</v>
      </c>
      <c r="F5" s="120">
        <v>515672</v>
      </c>
      <c r="G5" s="120">
        <v>500690</v>
      </c>
      <c r="H5" s="120">
        <v>463956</v>
      </c>
      <c r="I5" s="120">
        <v>434981</v>
      </c>
      <c r="J5" s="120">
        <v>417832</v>
      </c>
      <c r="K5" s="120">
        <v>418809</v>
      </c>
      <c r="L5" s="120">
        <v>428270</v>
      </c>
      <c r="M5" s="120">
        <v>422240</v>
      </c>
      <c r="N5" s="120">
        <v>387621</v>
      </c>
      <c r="O5" s="120">
        <v>323518</v>
      </c>
      <c r="P5" s="120">
        <v>275982</v>
      </c>
      <c r="Q5" s="120">
        <v>267620</v>
      </c>
      <c r="R5" s="120">
        <v>254542</v>
      </c>
      <c r="S5" s="120">
        <v>222749</v>
      </c>
      <c r="T5" s="120">
        <v>205316</v>
      </c>
      <c r="U5" s="120">
        <v>178146</v>
      </c>
      <c r="V5" s="120">
        <v>147322</v>
      </c>
      <c r="W5" s="120">
        <v>67161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574793</v>
      </c>
      <c r="C7" s="52">
        <v>549064</v>
      </c>
      <c r="D7" s="52">
        <v>532061</v>
      </c>
      <c r="E7" s="52">
        <v>520409</v>
      </c>
      <c r="F7" s="52">
        <v>515672</v>
      </c>
      <c r="G7" s="52">
        <v>500690</v>
      </c>
      <c r="H7" s="52">
        <v>463956</v>
      </c>
      <c r="I7" s="52">
        <v>434981</v>
      </c>
      <c r="J7" s="52">
        <v>417832</v>
      </c>
      <c r="K7" s="52">
        <v>418809</v>
      </c>
      <c r="L7" s="52">
        <v>428270</v>
      </c>
      <c r="M7" s="52">
        <v>422240</v>
      </c>
      <c r="N7" s="52">
        <v>387621</v>
      </c>
      <c r="O7" s="52">
        <v>323518</v>
      </c>
      <c r="P7" s="52">
        <v>275982</v>
      </c>
      <c r="Q7" s="52">
        <v>267620</v>
      </c>
      <c r="R7" s="52">
        <v>254542</v>
      </c>
      <c r="S7" s="52">
        <v>222749</v>
      </c>
      <c r="T7" s="52">
        <v>205316</v>
      </c>
      <c r="U7" s="52">
        <v>178146</v>
      </c>
      <c r="V7" s="52">
        <v>147322</v>
      </c>
      <c r="W7" s="52">
        <v>67161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254058</v>
      </c>
      <c r="C9" s="52">
        <v>248740</v>
      </c>
      <c r="D9" s="52">
        <v>256928</v>
      </c>
      <c r="E9" s="52">
        <v>237972</v>
      </c>
      <c r="F9" s="52">
        <v>216710</v>
      </c>
      <c r="G9" s="52">
        <v>216504</v>
      </c>
      <c r="H9" s="52">
        <v>183708</v>
      </c>
      <c r="I9" s="52">
        <v>171419</v>
      </c>
      <c r="J9" s="52">
        <v>182125</v>
      </c>
      <c r="K9" s="52">
        <v>207880</v>
      </c>
      <c r="L9" s="52">
        <v>243965</v>
      </c>
      <c r="M9" s="52">
        <v>277004</v>
      </c>
      <c r="N9" s="52">
        <v>257131</v>
      </c>
      <c r="O9" s="52">
        <v>236625</v>
      </c>
      <c r="P9" s="52">
        <v>220073</v>
      </c>
      <c r="Q9" s="52">
        <v>208531</v>
      </c>
      <c r="R9" s="52">
        <v>196941</v>
      </c>
      <c r="S9" s="52">
        <v>174582</v>
      </c>
      <c r="T9" s="52">
        <v>159203</v>
      </c>
      <c r="U9" s="52">
        <v>143240</v>
      </c>
      <c r="V9" s="52">
        <v>131193</v>
      </c>
      <c r="W9" s="52">
        <v>66842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290931</v>
      </c>
      <c r="C11" s="52">
        <v>272028</v>
      </c>
      <c r="D11" s="52">
        <v>249454</v>
      </c>
      <c r="E11" s="52">
        <v>233578</v>
      </c>
      <c r="F11" s="52">
        <v>225900</v>
      </c>
      <c r="G11" s="52">
        <v>194279</v>
      </c>
      <c r="H11" s="52">
        <v>154211</v>
      </c>
      <c r="I11" s="52">
        <v>127721</v>
      </c>
      <c r="J11" s="52">
        <v>116935</v>
      </c>
      <c r="K11" s="52">
        <v>116275</v>
      </c>
      <c r="L11" s="52">
        <v>117670</v>
      </c>
      <c r="M11" s="52">
        <v>118089</v>
      </c>
      <c r="N11" s="52">
        <v>104843</v>
      </c>
      <c r="O11" s="52">
        <v>90580</v>
      </c>
      <c r="P11" s="52">
        <v>77392</v>
      </c>
      <c r="Q11" s="52">
        <v>73132</v>
      </c>
      <c r="R11" s="52">
        <v>69032</v>
      </c>
      <c r="S11" s="52">
        <v>58985</v>
      </c>
      <c r="T11" s="52">
        <v>53785</v>
      </c>
      <c r="U11" s="52">
        <v>45536</v>
      </c>
      <c r="V11" s="52">
        <v>38845</v>
      </c>
      <c r="W11" s="52">
        <v>18198</v>
      </c>
      <c r="DA11" s="63" t="s">
        <v>1129</v>
      </c>
    </row>
    <row r="12" spans="1:105" ht="12" customHeight="1" x14ac:dyDescent="0.25">
      <c r="A12" s="97" t="s">
        <v>123</v>
      </c>
      <c r="B12" s="52">
        <v>52</v>
      </c>
      <c r="C12" s="52">
        <v>53</v>
      </c>
      <c r="D12" s="52">
        <v>50</v>
      </c>
      <c r="E12" s="52">
        <v>55</v>
      </c>
      <c r="F12" s="52">
        <v>65</v>
      </c>
      <c r="G12" s="52">
        <v>70</v>
      </c>
      <c r="H12" s="52">
        <v>71</v>
      </c>
      <c r="I12" s="52">
        <v>72</v>
      </c>
      <c r="J12" s="52">
        <v>95</v>
      </c>
      <c r="K12" s="52">
        <v>136</v>
      </c>
      <c r="L12" s="52">
        <v>235</v>
      </c>
      <c r="M12" s="52">
        <v>264</v>
      </c>
      <c r="N12" s="52">
        <v>276</v>
      </c>
      <c r="O12" s="52">
        <v>261</v>
      </c>
      <c r="P12" s="52">
        <v>225</v>
      </c>
      <c r="Q12" s="52">
        <v>221</v>
      </c>
      <c r="R12" s="52">
        <v>226</v>
      </c>
      <c r="S12" s="52">
        <v>213</v>
      </c>
      <c r="T12" s="52">
        <v>216</v>
      </c>
      <c r="U12" s="52">
        <v>205</v>
      </c>
      <c r="V12" s="52">
        <v>180</v>
      </c>
      <c r="W12" s="52">
        <v>92</v>
      </c>
      <c r="DA12" s="63" t="s">
        <v>1130</v>
      </c>
    </row>
    <row r="13" spans="1:105" ht="12" customHeight="1" x14ac:dyDescent="0.25">
      <c r="A13" s="97" t="s">
        <v>122</v>
      </c>
      <c r="B13" s="52">
        <v>278770</v>
      </c>
      <c r="C13" s="52">
        <v>271692</v>
      </c>
      <c r="D13" s="52">
        <v>276612</v>
      </c>
      <c r="E13" s="52">
        <v>279933</v>
      </c>
      <c r="F13" s="52">
        <v>282145</v>
      </c>
      <c r="G13" s="52">
        <v>293932</v>
      </c>
      <c r="H13" s="52">
        <v>294453</v>
      </c>
      <c r="I13" s="52">
        <v>287634</v>
      </c>
      <c r="J13" s="52">
        <v>271788</v>
      </c>
      <c r="K13" s="52">
        <v>261836</v>
      </c>
      <c r="L13" s="52">
        <v>244092</v>
      </c>
      <c r="M13" s="52">
        <v>236647</v>
      </c>
      <c r="N13" s="52">
        <v>212673</v>
      </c>
      <c r="O13" s="52">
        <v>168417</v>
      </c>
      <c r="P13" s="52">
        <v>141927</v>
      </c>
      <c r="Q13" s="52">
        <v>139678</v>
      </c>
      <c r="R13" s="52">
        <v>131394</v>
      </c>
      <c r="S13" s="52">
        <v>113572</v>
      </c>
      <c r="T13" s="52">
        <v>104665</v>
      </c>
      <c r="U13" s="52">
        <v>87248</v>
      </c>
      <c r="V13" s="52">
        <v>69477</v>
      </c>
      <c r="W13" s="52">
        <v>31090</v>
      </c>
      <c r="DA13" s="63" t="s">
        <v>1131</v>
      </c>
    </row>
    <row r="14" spans="1:105" ht="12" customHeight="1" x14ac:dyDescent="0.25">
      <c r="A14" s="97" t="s">
        <v>121</v>
      </c>
      <c r="B14" s="52">
        <v>5040</v>
      </c>
      <c r="C14" s="52">
        <v>5291</v>
      </c>
      <c r="D14" s="52">
        <v>5945</v>
      </c>
      <c r="E14" s="52">
        <v>6843</v>
      </c>
      <c r="F14" s="52">
        <v>7562</v>
      </c>
      <c r="G14" s="52">
        <v>12409</v>
      </c>
      <c r="H14" s="52">
        <v>15221</v>
      </c>
      <c r="I14" s="52">
        <v>19554</v>
      </c>
      <c r="J14" s="52">
        <v>29014</v>
      </c>
      <c r="K14" s="52">
        <v>40562</v>
      </c>
      <c r="L14" s="52">
        <v>66273</v>
      </c>
      <c r="M14" s="52">
        <v>67240</v>
      </c>
      <c r="N14" s="52">
        <v>69829</v>
      </c>
      <c r="O14" s="52">
        <v>64260</v>
      </c>
      <c r="P14" s="52">
        <v>56438</v>
      </c>
      <c r="Q14" s="52">
        <v>54589</v>
      </c>
      <c r="R14" s="52">
        <v>53890</v>
      </c>
      <c r="S14" s="52">
        <v>49979</v>
      </c>
      <c r="T14" s="52">
        <v>46650</v>
      </c>
      <c r="U14" s="52">
        <v>45157</v>
      </c>
      <c r="V14" s="52">
        <v>38820</v>
      </c>
      <c r="W14" s="52">
        <v>17781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229244</v>
      </c>
      <c r="C16" s="52">
        <v>214076</v>
      </c>
      <c r="D16" s="52">
        <v>204787</v>
      </c>
      <c r="E16" s="52">
        <v>204287</v>
      </c>
      <c r="F16" s="52">
        <v>204284</v>
      </c>
      <c r="G16" s="52">
        <v>189979</v>
      </c>
      <c r="H16" s="52">
        <v>167820</v>
      </c>
      <c r="I16" s="52">
        <v>152726</v>
      </c>
      <c r="J16" s="52">
        <v>156050</v>
      </c>
      <c r="K16" s="52">
        <v>159879</v>
      </c>
      <c r="L16" s="52">
        <v>163500</v>
      </c>
      <c r="M16" s="52">
        <v>159127</v>
      </c>
      <c r="N16" s="52">
        <v>148621</v>
      </c>
      <c r="O16" s="52">
        <v>127373</v>
      </c>
      <c r="P16" s="52">
        <v>108697</v>
      </c>
      <c r="Q16" s="52">
        <v>101990</v>
      </c>
      <c r="R16" s="52">
        <v>93526</v>
      </c>
      <c r="S16" s="52">
        <v>77370</v>
      </c>
      <c r="T16" s="52">
        <v>69031</v>
      </c>
      <c r="U16" s="52">
        <v>58166</v>
      </c>
      <c r="V16" s="52">
        <v>47145</v>
      </c>
      <c r="W16" s="52">
        <v>21401</v>
      </c>
      <c r="DA16" s="63" t="s">
        <v>1133</v>
      </c>
    </row>
    <row r="17" spans="1:105" ht="12" customHeight="1" x14ac:dyDescent="0.25">
      <c r="A17" s="109" t="s">
        <v>120</v>
      </c>
      <c r="B17" s="36">
        <v>345549</v>
      </c>
      <c r="C17" s="36">
        <v>334988</v>
      </c>
      <c r="D17" s="36">
        <v>327274</v>
      </c>
      <c r="E17" s="36">
        <v>316122</v>
      </c>
      <c r="F17" s="36">
        <v>311388</v>
      </c>
      <c r="G17" s="36">
        <v>310711</v>
      </c>
      <c r="H17" s="36">
        <v>296136</v>
      </c>
      <c r="I17" s="36">
        <v>282255</v>
      </c>
      <c r="J17" s="36">
        <v>261782</v>
      </c>
      <c r="K17" s="36">
        <v>258930</v>
      </c>
      <c r="L17" s="36">
        <v>264770</v>
      </c>
      <c r="M17" s="36">
        <v>263113</v>
      </c>
      <c r="N17" s="36">
        <v>239000</v>
      </c>
      <c r="O17" s="36">
        <v>196145</v>
      </c>
      <c r="P17" s="36">
        <v>167285</v>
      </c>
      <c r="Q17" s="36">
        <v>165630</v>
      </c>
      <c r="R17" s="36">
        <v>161016</v>
      </c>
      <c r="S17" s="36">
        <v>145379</v>
      </c>
      <c r="T17" s="36">
        <v>136285</v>
      </c>
      <c r="U17" s="36">
        <v>119980</v>
      </c>
      <c r="V17" s="36">
        <v>100177</v>
      </c>
      <c r="W17" s="36">
        <v>45760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44906</v>
      </c>
      <c r="D21" s="52">
        <v>44909</v>
      </c>
      <c r="E21" s="52">
        <v>44947</v>
      </c>
      <c r="F21" s="52">
        <v>45051</v>
      </c>
      <c r="G21" s="52">
        <v>45275</v>
      </c>
      <c r="H21" s="52">
        <v>45673</v>
      </c>
      <c r="I21" s="52">
        <v>46287</v>
      </c>
      <c r="J21" s="52">
        <v>47143</v>
      </c>
      <c r="K21" s="52">
        <v>48252</v>
      </c>
      <c r="L21" s="52">
        <v>49674</v>
      </c>
      <c r="M21" s="52">
        <v>51480</v>
      </c>
      <c r="N21" s="52">
        <v>53732</v>
      </c>
      <c r="O21" s="52">
        <v>64104</v>
      </c>
      <c r="P21" s="52">
        <v>47536</v>
      </c>
      <c r="Q21" s="52">
        <v>8362</v>
      </c>
      <c r="R21" s="52">
        <v>13144</v>
      </c>
      <c r="S21" s="52">
        <v>31793</v>
      </c>
      <c r="T21" s="52">
        <v>17719</v>
      </c>
      <c r="U21" s="52">
        <v>27170</v>
      </c>
      <c r="V21" s="52">
        <v>30824</v>
      </c>
      <c r="W21" s="52">
        <v>80180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39697</v>
      </c>
      <c r="D23" s="52">
        <v>39763</v>
      </c>
      <c r="E23" s="52">
        <v>40260</v>
      </c>
      <c r="F23" s="52">
        <v>48011</v>
      </c>
      <c r="G23" s="52">
        <v>49613</v>
      </c>
      <c r="H23" s="52">
        <v>56134</v>
      </c>
      <c r="I23" s="52">
        <v>35456</v>
      </c>
      <c r="J23" s="52">
        <v>20813</v>
      </c>
      <c r="K23" s="52">
        <v>32946</v>
      </c>
      <c r="L23" s="52">
        <v>35923</v>
      </c>
      <c r="M23" s="52">
        <v>35144</v>
      </c>
      <c r="N23" s="52">
        <v>61309</v>
      </c>
      <c r="O23" s="52">
        <v>69377</v>
      </c>
      <c r="P23" s="52">
        <v>28348</v>
      </c>
      <c r="Q23" s="52">
        <v>20733</v>
      </c>
      <c r="R23" s="52">
        <v>30213</v>
      </c>
      <c r="S23" s="52">
        <v>43898</v>
      </c>
      <c r="T23" s="52">
        <v>46225</v>
      </c>
      <c r="U23" s="52">
        <v>43681</v>
      </c>
      <c r="V23" s="52">
        <v>34310</v>
      </c>
      <c r="W23" s="52">
        <v>64590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45458</v>
      </c>
      <c r="D25" s="52">
        <v>45510</v>
      </c>
      <c r="E25" s="52">
        <v>45866</v>
      </c>
      <c r="F25" s="52">
        <v>46814</v>
      </c>
      <c r="G25" s="52">
        <v>48714</v>
      </c>
      <c r="H25" s="52">
        <v>51959</v>
      </c>
      <c r="I25" s="52">
        <v>29512</v>
      </c>
      <c r="J25" s="52">
        <v>21938</v>
      </c>
      <c r="K25" s="52">
        <v>25536</v>
      </c>
      <c r="L25" s="52">
        <v>25043</v>
      </c>
      <c r="M25" s="52">
        <v>25254</v>
      </c>
      <c r="N25" s="52">
        <v>22211</v>
      </c>
      <c r="O25" s="52">
        <v>16087</v>
      </c>
      <c r="P25" s="52">
        <v>13827</v>
      </c>
      <c r="Q25" s="52">
        <v>8683</v>
      </c>
      <c r="R25" s="52">
        <v>16066</v>
      </c>
      <c r="S25" s="52">
        <v>20772</v>
      </c>
      <c r="T25" s="52">
        <v>17417</v>
      </c>
      <c r="U25" s="52">
        <v>12959</v>
      </c>
      <c r="V25" s="52">
        <v>7813</v>
      </c>
      <c r="W25" s="52">
        <v>20661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8</v>
      </c>
      <c r="D26" s="52">
        <v>8</v>
      </c>
      <c r="E26" s="52">
        <v>8</v>
      </c>
      <c r="F26" s="52">
        <v>8</v>
      </c>
      <c r="G26" s="52">
        <v>10</v>
      </c>
      <c r="H26" s="52">
        <v>8</v>
      </c>
      <c r="I26" s="52">
        <v>9</v>
      </c>
      <c r="J26" s="52">
        <v>8</v>
      </c>
      <c r="K26" s="52">
        <v>13</v>
      </c>
      <c r="L26" s="52">
        <v>10</v>
      </c>
      <c r="M26" s="52">
        <v>12</v>
      </c>
      <c r="N26" s="52">
        <v>19</v>
      </c>
      <c r="O26" s="52">
        <v>23</v>
      </c>
      <c r="P26" s="52">
        <v>37</v>
      </c>
      <c r="Q26" s="52">
        <v>27</v>
      </c>
      <c r="R26" s="52">
        <v>45</v>
      </c>
      <c r="S26" s="52">
        <v>61</v>
      </c>
      <c r="T26" s="52">
        <v>53</v>
      </c>
      <c r="U26" s="52">
        <v>29</v>
      </c>
      <c r="V26" s="52">
        <v>33</v>
      </c>
      <c r="W26" s="52">
        <v>88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43558</v>
      </c>
      <c r="D27" s="52">
        <v>43630</v>
      </c>
      <c r="E27" s="52">
        <v>44149</v>
      </c>
      <c r="F27" s="52">
        <v>45668</v>
      </c>
      <c r="G27" s="52">
        <v>48736</v>
      </c>
      <c r="H27" s="52">
        <v>53948</v>
      </c>
      <c r="I27" s="52">
        <v>35830</v>
      </c>
      <c r="J27" s="52">
        <v>39406</v>
      </c>
      <c r="K27" s="52">
        <v>44942</v>
      </c>
      <c r="L27" s="52">
        <v>49183</v>
      </c>
      <c r="M27" s="52">
        <v>50170</v>
      </c>
      <c r="N27" s="52">
        <v>52571</v>
      </c>
      <c r="O27" s="52">
        <v>53060</v>
      </c>
      <c r="P27" s="52">
        <v>29983</v>
      </c>
      <c r="Q27" s="52">
        <v>19829</v>
      </c>
      <c r="R27" s="52">
        <v>24878</v>
      </c>
      <c r="S27" s="52">
        <v>31583</v>
      </c>
      <c r="T27" s="52">
        <v>28483</v>
      </c>
      <c r="U27" s="52">
        <v>27147</v>
      </c>
      <c r="V27" s="52">
        <v>20181</v>
      </c>
      <c r="W27" s="52">
        <v>38408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787</v>
      </c>
      <c r="D28" s="52">
        <v>789</v>
      </c>
      <c r="E28" s="52">
        <v>805</v>
      </c>
      <c r="F28" s="52">
        <v>848</v>
      </c>
      <c r="G28" s="52">
        <v>944</v>
      </c>
      <c r="H28" s="52">
        <v>1109</v>
      </c>
      <c r="I28" s="52">
        <v>938</v>
      </c>
      <c r="J28" s="52">
        <v>1731</v>
      </c>
      <c r="K28" s="52">
        <v>1937</v>
      </c>
      <c r="L28" s="52">
        <v>2665</v>
      </c>
      <c r="M28" s="52">
        <v>3825</v>
      </c>
      <c r="N28" s="52">
        <v>5650</v>
      </c>
      <c r="O28" s="52">
        <v>9012</v>
      </c>
      <c r="P28" s="52">
        <v>10020</v>
      </c>
      <c r="Q28" s="52">
        <v>7274</v>
      </c>
      <c r="R28" s="52">
        <v>12527</v>
      </c>
      <c r="S28" s="52">
        <v>13908</v>
      </c>
      <c r="T28" s="52">
        <v>13126</v>
      </c>
      <c r="U28" s="52">
        <v>6409</v>
      </c>
      <c r="V28" s="52">
        <v>8141</v>
      </c>
      <c r="W28" s="52">
        <v>21085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35819</v>
      </c>
      <c r="D30" s="52">
        <v>35860</v>
      </c>
      <c r="E30" s="52">
        <v>36153</v>
      </c>
      <c r="F30" s="52">
        <v>37018</v>
      </c>
      <c r="G30" s="52">
        <v>38857</v>
      </c>
      <c r="H30" s="52">
        <v>42079</v>
      </c>
      <c r="I30" s="52">
        <v>25485</v>
      </c>
      <c r="J30" s="52">
        <v>22907</v>
      </c>
      <c r="K30" s="52">
        <v>26468</v>
      </c>
      <c r="L30" s="52">
        <v>29355</v>
      </c>
      <c r="M30" s="52">
        <v>30427</v>
      </c>
      <c r="N30" s="52">
        <v>28122</v>
      </c>
      <c r="O30" s="52">
        <v>25789</v>
      </c>
      <c r="P30" s="52">
        <v>21021</v>
      </c>
      <c r="Q30" s="52">
        <v>15095</v>
      </c>
      <c r="R30" s="52">
        <v>23752</v>
      </c>
      <c r="S30" s="52">
        <v>25536</v>
      </c>
      <c r="T30" s="52">
        <v>21891</v>
      </c>
      <c r="U30" s="52">
        <v>16592</v>
      </c>
      <c r="V30" s="52">
        <v>12686</v>
      </c>
      <c r="W30" s="52">
        <v>25757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53992</v>
      </c>
      <c r="D31" s="36">
        <v>54076</v>
      </c>
      <c r="E31" s="36">
        <v>54678</v>
      </c>
      <c r="F31" s="36">
        <v>56321</v>
      </c>
      <c r="G31" s="36">
        <v>59546</v>
      </c>
      <c r="H31" s="36">
        <v>64952</v>
      </c>
      <c r="I31" s="36">
        <v>40802</v>
      </c>
      <c r="J31" s="36">
        <v>40175</v>
      </c>
      <c r="K31" s="36">
        <v>45958</v>
      </c>
      <c r="L31" s="36">
        <v>47536</v>
      </c>
      <c r="M31" s="36">
        <v>48844</v>
      </c>
      <c r="N31" s="36">
        <v>52328</v>
      </c>
      <c r="O31" s="36">
        <v>52382</v>
      </c>
      <c r="P31" s="36">
        <v>32843</v>
      </c>
      <c r="Q31" s="36">
        <v>20716</v>
      </c>
      <c r="R31" s="36">
        <v>29783</v>
      </c>
      <c r="S31" s="36">
        <v>40784</v>
      </c>
      <c r="T31" s="36">
        <v>37228</v>
      </c>
      <c r="U31" s="36">
        <v>29948</v>
      </c>
      <c r="V31" s="36">
        <v>23486</v>
      </c>
      <c r="W31" s="36">
        <v>54456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19177</v>
      </c>
      <c r="D35" s="52">
        <v>27906</v>
      </c>
      <c r="E35" s="52">
        <v>33295</v>
      </c>
      <c r="F35" s="52">
        <v>40314</v>
      </c>
      <c r="G35" s="52">
        <v>30293</v>
      </c>
      <c r="H35" s="52">
        <v>8939</v>
      </c>
      <c r="I35" s="52">
        <v>17312</v>
      </c>
      <c r="J35" s="52">
        <v>29994</v>
      </c>
      <c r="K35" s="52">
        <v>49229</v>
      </c>
      <c r="L35" s="52">
        <v>59135</v>
      </c>
      <c r="M35" s="52">
        <v>45450</v>
      </c>
      <c r="N35" s="52">
        <v>19113</v>
      </c>
      <c r="O35" s="52">
        <v>1</v>
      </c>
      <c r="P35" s="52">
        <v>0</v>
      </c>
      <c r="Q35" s="52">
        <v>0</v>
      </c>
      <c r="R35" s="52">
        <v>66</v>
      </c>
      <c r="S35" s="52">
        <v>0</v>
      </c>
      <c r="T35" s="52">
        <v>286</v>
      </c>
      <c r="U35" s="52">
        <v>0</v>
      </c>
      <c r="V35" s="52">
        <v>0</v>
      </c>
      <c r="W35" s="52">
        <v>19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34379</v>
      </c>
      <c r="D37" s="52">
        <v>47951</v>
      </c>
      <c r="E37" s="52">
        <v>21304</v>
      </c>
      <c r="F37" s="52">
        <v>26749</v>
      </c>
      <c r="G37" s="52">
        <v>49407</v>
      </c>
      <c r="H37" s="52">
        <v>23338</v>
      </c>
      <c r="I37" s="52">
        <v>23167</v>
      </c>
      <c r="J37" s="52">
        <v>31519</v>
      </c>
      <c r="K37" s="52">
        <v>58701</v>
      </c>
      <c r="L37" s="52">
        <v>72008</v>
      </c>
      <c r="M37" s="52">
        <v>68183</v>
      </c>
      <c r="N37" s="52">
        <v>41436</v>
      </c>
      <c r="O37" s="52">
        <v>48871</v>
      </c>
      <c r="P37" s="52">
        <v>11796</v>
      </c>
      <c r="Q37" s="52">
        <v>9191</v>
      </c>
      <c r="R37" s="52">
        <v>18623</v>
      </c>
      <c r="S37" s="52">
        <v>21539</v>
      </c>
      <c r="T37" s="52">
        <v>30846</v>
      </c>
      <c r="U37" s="52">
        <v>27718</v>
      </c>
      <c r="V37" s="52">
        <v>22263</v>
      </c>
      <c r="W37" s="52">
        <v>239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26555</v>
      </c>
      <c r="D39" s="52">
        <v>22936</v>
      </c>
      <c r="E39" s="52">
        <v>29990</v>
      </c>
      <c r="F39" s="52">
        <v>39136</v>
      </c>
      <c r="G39" s="52">
        <v>17093</v>
      </c>
      <c r="H39" s="52">
        <v>11891</v>
      </c>
      <c r="I39" s="52">
        <v>3022</v>
      </c>
      <c r="J39" s="52">
        <v>11152</v>
      </c>
      <c r="K39" s="52">
        <v>24876</v>
      </c>
      <c r="L39" s="52">
        <v>26438</v>
      </c>
      <c r="M39" s="52">
        <v>25673</v>
      </c>
      <c r="N39" s="52">
        <v>8965</v>
      </c>
      <c r="O39" s="52">
        <v>1824</v>
      </c>
      <c r="P39" s="52">
        <v>639</v>
      </c>
      <c r="Q39" s="52">
        <v>4423</v>
      </c>
      <c r="R39" s="52">
        <v>11966</v>
      </c>
      <c r="S39" s="52">
        <v>10725</v>
      </c>
      <c r="T39" s="52">
        <v>12217</v>
      </c>
      <c r="U39" s="52">
        <v>4710</v>
      </c>
      <c r="V39" s="52">
        <v>1122</v>
      </c>
      <c r="W39" s="52">
        <v>14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9</v>
      </c>
      <c r="D40" s="52">
        <v>5</v>
      </c>
      <c r="E40" s="52">
        <v>13</v>
      </c>
      <c r="F40" s="52">
        <v>18</v>
      </c>
      <c r="G40" s="52">
        <v>15</v>
      </c>
      <c r="H40" s="52">
        <v>9</v>
      </c>
      <c r="I40" s="52">
        <v>10</v>
      </c>
      <c r="J40" s="52">
        <v>31</v>
      </c>
      <c r="K40" s="52">
        <v>54</v>
      </c>
      <c r="L40" s="52">
        <v>109</v>
      </c>
      <c r="M40" s="52">
        <v>41</v>
      </c>
      <c r="N40" s="52">
        <v>31</v>
      </c>
      <c r="O40" s="52">
        <v>8</v>
      </c>
      <c r="P40" s="52">
        <v>1</v>
      </c>
      <c r="Q40" s="52">
        <v>23</v>
      </c>
      <c r="R40" s="52">
        <v>50</v>
      </c>
      <c r="S40" s="52">
        <v>48</v>
      </c>
      <c r="T40" s="52">
        <v>56</v>
      </c>
      <c r="U40" s="52">
        <v>18</v>
      </c>
      <c r="V40" s="52">
        <v>8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36480</v>
      </c>
      <c r="D41" s="52">
        <v>48550</v>
      </c>
      <c r="E41" s="52">
        <v>47470</v>
      </c>
      <c r="F41" s="52">
        <v>47880</v>
      </c>
      <c r="G41" s="52">
        <v>60523</v>
      </c>
      <c r="H41" s="52">
        <v>54469</v>
      </c>
      <c r="I41" s="52">
        <v>29011</v>
      </c>
      <c r="J41" s="52">
        <v>23560</v>
      </c>
      <c r="K41" s="52">
        <v>34990</v>
      </c>
      <c r="L41" s="52">
        <v>31439</v>
      </c>
      <c r="M41" s="52">
        <v>42725</v>
      </c>
      <c r="N41" s="52">
        <v>28597</v>
      </c>
      <c r="O41" s="52">
        <v>8804</v>
      </c>
      <c r="P41" s="52">
        <v>3493</v>
      </c>
      <c r="Q41" s="52">
        <v>17580</v>
      </c>
      <c r="R41" s="52">
        <v>16594</v>
      </c>
      <c r="S41" s="52">
        <v>13761</v>
      </c>
      <c r="T41" s="52">
        <v>19576</v>
      </c>
      <c r="U41" s="52">
        <v>9730</v>
      </c>
      <c r="V41" s="52">
        <v>2410</v>
      </c>
      <c r="W41" s="52">
        <v>21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1038</v>
      </c>
      <c r="D42" s="52">
        <v>1443</v>
      </c>
      <c r="E42" s="52">
        <v>1703</v>
      </c>
      <c r="F42" s="52">
        <v>1567</v>
      </c>
      <c r="G42" s="52">
        <v>5791</v>
      </c>
      <c r="H42" s="52">
        <v>3921</v>
      </c>
      <c r="I42" s="52">
        <v>5271</v>
      </c>
      <c r="J42" s="52">
        <v>11191</v>
      </c>
      <c r="K42" s="52">
        <v>13485</v>
      </c>
      <c r="L42" s="52">
        <v>28376</v>
      </c>
      <c r="M42" s="52">
        <v>4792</v>
      </c>
      <c r="N42" s="52">
        <v>8239</v>
      </c>
      <c r="O42" s="52">
        <v>3443</v>
      </c>
      <c r="P42" s="52">
        <v>2198</v>
      </c>
      <c r="Q42" s="52">
        <v>5425</v>
      </c>
      <c r="R42" s="52">
        <v>11828</v>
      </c>
      <c r="S42" s="52">
        <v>9997</v>
      </c>
      <c r="T42" s="52">
        <v>9797</v>
      </c>
      <c r="U42" s="52">
        <v>4916</v>
      </c>
      <c r="V42" s="52">
        <v>1804</v>
      </c>
      <c r="W42" s="52">
        <v>46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20651</v>
      </c>
      <c r="D44" s="52">
        <v>26571</v>
      </c>
      <c r="E44" s="52">
        <v>35653</v>
      </c>
      <c r="F44" s="52">
        <v>37015</v>
      </c>
      <c r="G44" s="52">
        <v>24552</v>
      </c>
      <c r="H44" s="52">
        <v>19920</v>
      </c>
      <c r="I44" s="52">
        <v>10391</v>
      </c>
      <c r="J44" s="52">
        <v>26231</v>
      </c>
      <c r="K44" s="52">
        <v>30297</v>
      </c>
      <c r="L44" s="52">
        <v>32976</v>
      </c>
      <c r="M44" s="52">
        <v>26054</v>
      </c>
      <c r="N44" s="52">
        <v>17616</v>
      </c>
      <c r="O44" s="52">
        <v>4541</v>
      </c>
      <c r="P44" s="52">
        <v>2345</v>
      </c>
      <c r="Q44" s="52">
        <v>8388</v>
      </c>
      <c r="R44" s="52">
        <v>15288</v>
      </c>
      <c r="S44" s="52">
        <v>9380</v>
      </c>
      <c r="T44" s="52">
        <v>13552</v>
      </c>
      <c r="U44" s="52">
        <v>5727</v>
      </c>
      <c r="V44" s="52">
        <v>1665</v>
      </c>
      <c r="W44" s="52">
        <v>13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43431</v>
      </c>
      <c r="D45" s="36">
        <v>46362</v>
      </c>
      <c r="E45" s="36">
        <v>43526</v>
      </c>
      <c r="F45" s="36">
        <v>51587</v>
      </c>
      <c r="G45" s="36">
        <v>58869</v>
      </c>
      <c r="H45" s="36">
        <v>50377</v>
      </c>
      <c r="I45" s="36">
        <v>26921</v>
      </c>
      <c r="J45" s="36">
        <v>19702</v>
      </c>
      <c r="K45" s="36">
        <v>43106</v>
      </c>
      <c r="L45" s="36">
        <v>53376</v>
      </c>
      <c r="M45" s="36">
        <v>47187</v>
      </c>
      <c r="N45" s="36">
        <v>28215</v>
      </c>
      <c r="O45" s="36">
        <v>9527</v>
      </c>
      <c r="P45" s="36">
        <v>3983</v>
      </c>
      <c r="Q45" s="36">
        <v>19061</v>
      </c>
      <c r="R45" s="36">
        <v>25169</v>
      </c>
      <c r="S45" s="36">
        <v>25147</v>
      </c>
      <c r="T45" s="36">
        <v>28134</v>
      </c>
      <c r="U45" s="36">
        <v>13643</v>
      </c>
      <c r="V45" s="36">
        <v>3683</v>
      </c>
      <c r="W45" s="36">
        <v>39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6049</v>
      </c>
      <c r="D49" s="52">
        <v>8072</v>
      </c>
      <c r="E49" s="52">
        <v>10000</v>
      </c>
      <c r="F49" s="52">
        <v>14910</v>
      </c>
      <c r="G49" s="52">
        <v>12185</v>
      </c>
      <c r="H49" s="52">
        <v>3402</v>
      </c>
      <c r="I49" s="52">
        <v>6548</v>
      </c>
      <c r="J49" s="52">
        <v>11581</v>
      </c>
      <c r="K49" s="52">
        <v>17718</v>
      </c>
      <c r="L49" s="52">
        <v>18581</v>
      </c>
      <c r="M49" s="52">
        <v>15101</v>
      </c>
      <c r="N49" s="52">
        <v>5725</v>
      </c>
      <c r="O49" s="52">
        <v>0</v>
      </c>
      <c r="P49" s="52">
        <v>0</v>
      </c>
      <c r="Q49" s="52">
        <v>0</v>
      </c>
      <c r="R49" s="52">
        <v>23</v>
      </c>
      <c r="S49" s="52">
        <v>0</v>
      </c>
      <c r="T49" s="52">
        <v>83</v>
      </c>
      <c r="U49" s="52">
        <v>0</v>
      </c>
      <c r="V49" s="52">
        <v>0</v>
      </c>
      <c r="W49" s="52">
        <v>4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3404</v>
      </c>
      <c r="D51" s="52">
        <v>5728</v>
      </c>
      <c r="E51" s="52">
        <v>7943</v>
      </c>
      <c r="F51" s="52">
        <v>11957</v>
      </c>
      <c r="G51" s="52">
        <v>9981</v>
      </c>
      <c r="H51" s="52">
        <v>2768</v>
      </c>
      <c r="I51" s="52">
        <v>5392</v>
      </c>
      <c r="J51" s="52">
        <v>9644</v>
      </c>
      <c r="K51" s="52">
        <v>15067</v>
      </c>
      <c r="L51" s="52">
        <v>15968</v>
      </c>
      <c r="M51" s="52">
        <v>13077</v>
      </c>
      <c r="N51" s="52">
        <v>4926</v>
      </c>
      <c r="O51" s="52">
        <v>0</v>
      </c>
      <c r="P51" s="52">
        <v>0</v>
      </c>
      <c r="Q51" s="52">
        <v>0</v>
      </c>
      <c r="R51" s="52">
        <v>20</v>
      </c>
      <c r="S51" s="52">
        <v>0</v>
      </c>
      <c r="T51" s="52">
        <v>76</v>
      </c>
      <c r="U51" s="52">
        <v>0</v>
      </c>
      <c r="V51" s="52">
        <v>0</v>
      </c>
      <c r="W51" s="52">
        <v>2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2506</v>
      </c>
      <c r="D53" s="52">
        <v>2538</v>
      </c>
      <c r="E53" s="52">
        <v>3787</v>
      </c>
      <c r="F53" s="52">
        <v>6586</v>
      </c>
      <c r="G53" s="52">
        <v>2497</v>
      </c>
      <c r="H53" s="52">
        <v>576</v>
      </c>
      <c r="I53" s="52">
        <v>530</v>
      </c>
      <c r="J53" s="52">
        <v>2812</v>
      </c>
      <c r="K53" s="52">
        <v>6004</v>
      </c>
      <c r="L53" s="52">
        <v>5688</v>
      </c>
      <c r="M53" s="52">
        <v>5295</v>
      </c>
      <c r="N53" s="52">
        <v>1120</v>
      </c>
      <c r="O53" s="52">
        <v>0</v>
      </c>
      <c r="P53" s="52">
        <v>0</v>
      </c>
      <c r="Q53" s="52">
        <v>0</v>
      </c>
      <c r="R53" s="52">
        <v>7</v>
      </c>
      <c r="S53" s="52">
        <v>0</v>
      </c>
      <c r="T53" s="52">
        <v>24</v>
      </c>
      <c r="U53" s="52">
        <v>0</v>
      </c>
      <c r="V53" s="52">
        <v>0</v>
      </c>
      <c r="W53" s="52">
        <v>1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1</v>
      </c>
      <c r="D54" s="52">
        <v>1</v>
      </c>
      <c r="E54" s="52">
        <v>2</v>
      </c>
      <c r="F54" s="52">
        <v>3</v>
      </c>
      <c r="G54" s="52">
        <v>2</v>
      </c>
      <c r="H54" s="52">
        <v>0</v>
      </c>
      <c r="I54" s="52">
        <v>2</v>
      </c>
      <c r="J54" s="52">
        <v>8</v>
      </c>
      <c r="K54" s="52">
        <v>14</v>
      </c>
      <c r="L54" s="52">
        <v>24</v>
      </c>
      <c r="M54" s="52">
        <v>9</v>
      </c>
      <c r="N54" s="52">
        <v>4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3444</v>
      </c>
      <c r="D55" s="52">
        <v>5373</v>
      </c>
      <c r="E55" s="52">
        <v>5996</v>
      </c>
      <c r="F55" s="52">
        <v>8057</v>
      </c>
      <c r="G55" s="52">
        <v>8840</v>
      </c>
      <c r="H55" s="52">
        <v>2636</v>
      </c>
      <c r="I55" s="52">
        <v>5091</v>
      </c>
      <c r="J55" s="52">
        <v>5940</v>
      </c>
      <c r="K55" s="52">
        <v>8445</v>
      </c>
      <c r="L55" s="52">
        <v>6763</v>
      </c>
      <c r="M55" s="52">
        <v>8808</v>
      </c>
      <c r="N55" s="52">
        <v>3571</v>
      </c>
      <c r="O55" s="52">
        <v>0</v>
      </c>
      <c r="P55" s="52">
        <v>0</v>
      </c>
      <c r="Q55" s="52">
        <v>0</v>
      </c>
      <c r="R55" s="52">
        <v>9</v>
      </c>
      <c r="S55" s="52">
        <v>0</v>
      </c>
      <c r="T55" s="52">
        <v>39</v>
      </c>
      <c r="U55" s="52">
        <v>0</v>
      </c>
      <c r="V55" s="52">
        <v>0</v>
      </c>
      <c r="W55" s="52">
        <v>1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98</v>
      </c>
      <c r="D56" s="52">
        <v>160</v>
      </c>
      <c r="E56" s="52">
        <v>215</v>
      </c>
      <c r="F56" s="52">
        <v>264</v>
      </c>
      <c r="G56" s="52">
        <v>846</v>
      </c>
      <c r="H56" s="52">
        <v>190</v>
      </c>
      <c r="I56" s="52">
        <v>925</v>
      </c>
      <c r="J56" s="52">
        <v>2821</v>
      </c>
      <c r="K56" s="52">
        <v>3255</v>
      </c>
      <c r="L56" s="52">
        <v>6106</v>
      </c>
      <c r="M56" s="52">
        <v>989</v>
      </c>
      <c r="N56" s="52">
        <v>1030</v>
      </c>
      <c r="O56" s="52">
        <v>0</v>
      </c>
      <c r="P56" s="52">
        <v>0</v>
      </c>
      <c r="Q56" s="52">
        <v>0</v>
      </c>
      <c r="R56" s="52">
        <v>7</v>
      </c>
      <c r="S56" s="52">
        <v>0</v>
      </c>
      <c r="T56" s="52">
        <v>20</v>
      </c>
      <c r="U56" s="52">
        <v>0</v>
      </c>
      <c r="V56" s="52">
        <v>0</v>
      </c>
      <c r="W56" s="52">
        <v>2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1949</v>
      </c>
      <c r="D58" s="52">
        <v>2941</v>
      </c>
      <c r="E58" s="52">
        <v>4503</v>
      </c>
      <c r="F58" s="52">
        <v>6229</v>
      </c>
      <c r="G58" s="52">
        <v>3586</v>
      </c>
      <c r="H58" s="52">
        <v>964</v>
      </c>
      <c r="I58" s="52">
        <v>1823</v>
      </c>
      <c r="J58" s="52">
        <v>6613</v>
      </c>
      <c r="K58" s="52">
        <v>7313</v>
      </c>
      <c r="L58" s="52">
        <v>7096</v>
      </c>
      <c r="M58" s="52">
        <v>5373</v>
      </c>
      <c r="N58" s="52">
        <v>2201</v>
      </c>
      <c r="O58" s="52">
        <v>0</v>
      </c>
      <c r="P58" s="52">
        <v>0</v>
      </c>
      <c r="Q58" s="52">
        <v>0</v>
      </c>
      <c r="R58" s="52">
        <v>9</v>
      </c>
      <c r="S58" s="52">
        <v>0</v>
      </c>
      <c r="T58" s="52">
        <v>27</v>
      </c>
      <c r="U58" s="52">
        <v>0</v>
      </c>
      <c r="V58" s="52">
        <v>0</v>
      </c>
      <c r="W58" s="52">
        <v>1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4100</v>
      </c>
      <c r="D59" s="36">
        <v>5131</v>
      </c>
      <c r="E59" s="36">
        <v>5497</v>
      </c>
      <c r="F59" s="36">
        <v>8681</v>
      </c>
      <c r="G59" s="36">
        <v>8599</v>
      </c>
      <c r="H59" s="36">
        <v>2438</v>
      </c>
      <c r="I59" s="36">
        <v>4725</v>
      </c>
      <c r="J59" s="36">
        <v>4968</v>
      </c>
      <c r="K59" s="36">
        <v>10405</v>
      </c>
      <c r="L59" s="36">
        <v>11485</v>
      </c>
      <c r="M59" s="36">
        <v>9728</v>
      </c>
      <c r="N59" s="36">
        <v>3524</v>
      </c>
      <c r="O59" s="36">
        <v>0</v>
      </c>
      <c r="P59" s="36">
        <v>0</v>
      </c>
      <c r="Q59" s="36">
        <v>0</v>
      </c>
      <c r="R59" s="36">
        <v>14</v>
      </c>
      <c r="S59" s="36">
        <v>0</v>
      </c>
      <c r="T59" s="36">
        <v>56</v>
      </c>
      <c r="U59" s="36">
        <v>0</v>
      </c>
      <c r="V59" s="36">
        <v>0</v>
      </c>
      <c r="W59" s="36">
        <v>3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13128</v>
      </c>
      <c r="D63" s="52">
        <v>19834</v>
      </c>
      <c r="E63" s="52">
        <v>23295</v>
      </c>
      <c r="F63" s="52">
        <v>25404</v>
      </c>
      <c r="G63" s="52">
        <v>18108</v>
      </c>
      <c r="H63" s="52">
        <v>5537</v>
      </c>
      <c r="I63" s="52">
        <v>10764</v>
      </c>
      <c r="J63" s="52">
        <v>18413</v>
      </c>
      <c r="K63" s="52">
        <v>31511</v>
      </c>
      <c r="L63" s="52">
        <v>40554</v>
      </c>
      <c r="M63" s="52">
        <v>30349</v>
      </c>
      <c r="N63" s="52">
        <v>13388</v>
      </c>
      <c r="O63" s="52">
        <v>1</v>
      </c>
      <c r="P63" s="52">
        <v>0</v>
      </c>
      <c r="Q63" s="52">
        <v>0</v>
      </c>
      <c r="R63" s="52">
        <v>43</v>
      </c>
      <c r="S63" s="52">
        <v>0</v>
      </c>
      <c r="T63" s="52">
        <v>203</v>
      </c>
      <c r="U63" s="52">
        <v>0</v>
      </c>
      <c r="V63" s="52">
        <v>0</v>
      </c>
      <c r="W63" s="52">
        <v>15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30975</v>
      </c>
      <c r="D65" s="52">
        <v>42223</v>
      </c>
      <c r="E65" s="52">
        <v>13361</v>
      </c>
      <c r="F65" s="52">
        <v>14792</v>
      </c>
      <c r="G65" s="52">
        <v>39426</v>
      </c>
      <c r="H65" s="52">
        <v>20570</v>
      </c>
      <c r="I65" s="52">
        <v>17775</v>
      </c>
      <c r="J65" s="52">
        <v>21875</v>
      </c>
      <c r="K65" s="52">
        <v>43634</v>
      </c>
      <c r="L65" s="52">
        <v>56040</v>
      </c>
      <c r="M65" s="52">
        <v>55106</v>
      </c>
      <c r="N65" s="52">
        <v>36510</v>
      </c>
      <c r="O65" s="52">
        <v>48871</v>
      </c>
      <c r="P65" s="52">
        <v>11796</v>
      </c>
      <c r="Q65" s="52">
        <v>9191</v>
      </c>
      <c r="R65" s="52">
        <v>18603</v>
      </c>
      <c r="S65" s="52">
        <v>21539</v>
      </c>
      <c r="T65" s="52">
        <v>30770</v>
      </c>
      <c r="U65" s="52">
        <v>27718</v>
      </c>
      <c r="V65" s="52">
        <v>22263</v>
      </c>
      <c r="W65" s="52">
        <v>237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24049</v>
      </c>
      <c r="D67" s="52">
        <f t="shared" si="0"/>
        <v>20398</v>
      </c>
      <c r="E67" s="52">
        <f t="shared" si="0"/>
        <v>26203</v>
      </c>
      <c r="F67" s="52">
        <f t="shared" si="0"/>
        <v>32550</v>
      </c>
      <c r="G67" s="52">
        <f t="shared" si="0"/>
        <v>14596</v>
      </c>
      <c r="H67" s="52">
        <f t="shared" si="0"/>
        <v>11315</v>
      </c>
      <c r="I67" s="52">
        <f t="shared" si="0"/>
        <v>2492</v>
      </c>
      <c r="J67" s="52">
        <f t="shared" si="0"/>
        <v>8340</v>
      </c>
      <c r="K67" s="52">
        <f t="shared" si="0"/>
        <v>18872</v>
      </c>
      <c r="L67" s="52">
        <f t="shared" si="0"/>
        <v>20750</v>
      </c>
      <c r="M67" s="52">
        <f t="shared" si="0"/>
        <v>20378</v>
      </c>
      <c r="N67" s="52">
        <f t="shared" si="0"/>
        <v>7845</v>
      </c>
      <c r="O67" s="52">
        <f t="shared" si="0"/>
        <v>1824</v>
      </c>
      <c r="P67" s="52">
        <f t="shared" si="0"/>
        <v>639</v>
      </c>
      <c r="Q67" s="52">
        <f t="shared" si="0"/>
        <v>4423</v>
      </c>
      <c r="R67" s="52">
        <f t="shared" ref="R67:V67" si="1">R39-R53</f>
        <v>11959</v>
      </c>
      <c r="S67" s="52">
        <f t="shared" si="1"/>
        <v>10725</v>
      </c>
      <c r="T67" s="52">
        <f t="shared" si="1"/>
        <v>12193</v>
      </c>
      <c r="U67" s="52">
        <f t="shared" si="1"/>
        <v>4710</v>
      </c>
      <c r="V67" s="52">
        <f t="shared" si="1"/>
        <v>1122</v>
      </c>
      <c r="W67" s="52">
        <f t="shared" ref="W67" si="2">W39-W53</f>
        <v>13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8</v>
      </c>
      <c r="D68" s="52">
        <f t="shared" si="3"/>
        <v>4</v>
      </c>
      <c r="E68" s="52">
        <f t="shared" si="3"/>
        <v>11</v>
      </c>
      <c r="F68" s="52">
        <f t="shared" si="3"/>
        <v>15</v>
      </c>
      <c r="G68" s="52">
        <f t="shared" si="3"/>
        <v>13</v>
      </c>
      <c r="H68" s="52">
        <f t="shared" si="3"/>
        <v>9</v>
      </c>
      <c r="I68" s="52">
        <f t="shared" si="3"/>
        <v>8</v>
      </c>
      <c r="J68" s="52">
        <f t="shared" si="3"/>
        <v>23</v>
      </c>
      <c r="K68" s="52">
        <f t="shared" si="3"/>
        <v>40</v>
      </c>
      <c r="L68" s="52">
        <f t="shared" si="3"/>
        <v>85</v>
      </c>
      <c r="M68" s="52">
        <f t="shared" si="3"/>
        <v>32</v>
      </c>
      <c r="N68" s="52">
        <f t="shared" si="3"/>
        <v>27</v>
      </c>
      <c r="O68" s="52">
        <f t="shared" si="3"/>
        <v>8</v>
      </c>
      <c r="P68" s="52">
        <f t="shared" si="3"/>
        <v>1</v>
      </c>
      <c r="Q68" s="52">
        <f t="shared" si="3"/>
        <v>23</v>
      </c>
      <c r="R68" s="52">
        <f t="shared" ref="R68:V68" si="4">R40-R54</f>
        <v>50</v>
      </c>
      <c r="S68" s="52">
        <f t="shared" si="4"/>
        <v>48</v>
      </c>
      <c r="T68" s="52">
        <f t="shared" si="4"/>
        <v>56</v>
      </c>
      <c r="U68" s="52">
        <f t="shared" si="4"/>
        <v>18</v>
      </c>
      <c r="V68" s="52">
        <f t="shared" si="4"/>
        <v>8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33036</v>
      </c>
      <c r="D69" s="52">
        <f t="shared" si="6"/>
        <v>43177</v>
      </c>
      <c r="E69" s="52">
        <f t="shared" si="6"/>
        <v>41474</v>
      </c>
      <c r="F69" s="52">
        <f t="shared" si="6"/>
        <v>39823</v>
      </c>
      <c r="G69" s="52">
        <f t="shared" si="6"/>
        <v>51683</v>
      </c>
      <c r="H69" s="52">
        <f t="shared" si="6"/>
        <v>51833</v>
      </c>
      <c r="I69" s="52">
        <f t="shared" si="6"/>
        <v>23920</v>
      </c>
      <c r="J69" s="52">
        <f t="shared" si="6"/>
        <v>17620</v>
      </c>
      <c r="K69" s="52">
        <f t="shared" si="6"/>
        <v>26545</v>
      </c>
      <c r="L69" s="52">
        <f t="shared" si="6"/>
        <v>24676</v>
      </c>
      <c r="M69" s="52">
        <f t="shared" si="6"/>
        <v>33917</v>
      </c>
      <c r="N69" s="52">
        <f t="shared" si="6"/>
        <v>25026</v>
      </c>
      <c r="O69" s="52">
        <f t="shared" si="6"/>
        <v>8804</v>
      </c>
      <c r="P69" s="52">
        <f t="shared" si="6"/>
        <v>3493</v>
      </c>
      <c r="Q69" s="52">
        <f t="shared" si="6"/>
        <v>17580</v>
      </c>
      <c r="R69" s="52">
        <f t="shared" ref="R69:V69" si="7">R41-R55</f>
        <v>16585</v>
      </c>
      <c r="S69" s="52">
        <f t="shared" si="7"/>
        <v>13761</v>
      </c>
      <c r="T69" s="52">
        <f t="shared" si="7"/>
        <v>19537</v>
      </c>
      <c r="U69" s="52">
        <f t="shared" si="7"/>
        <v>9730</v>
      </c>
      <c r="V69" s="52">
        <f t="shared" si="7"/>
        <v>2410</v>
      </c>
      <c r="W69" s="52">
        <f t="shared" ref="W69" si="8">W41-W55</f>
        <v>20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940</v>
      </c>
      <c r="D70" s="52">
        <f t="shared" si="9"/>
        <v>1283</v>
      </c>
      <c r="E70" s="52">
        <f t="shared" si="9"/>
        <v>1488</v>
      </c>
      <c r="F70" s="52">
        <f t="shared" si="9"/>
        <v>1303</v>
      </c>
      <c r="G70" s="52">
        <f t="shared" si="9"/>
        <v>4945</v>
      </c>
      <c r="H70" s="52">
        <f t="shared" si="9"/>
        <v>3731</v>
      </c>
      <c r="I70" s="52">
        <f t="shared" si="9"/>
        <v>4346</v>
      </c>
      <c r="J70" s="52">
        <f t="shared" si="9"/>
        <v>8370</v>
      </c>
      <c r="K70" s="52">
        <f t="shared" si="9"/>
        <v>10230</v>
      </c>
      <c r="L70" s="52">
        <f t="shared" si="9"/>
        <v>22270</v>
      </c>
      <c r="M70" s="52">
        <f t="shared" si="9"/>
        <v>3803</v>
      </c>
      <c r="N70" s="52">
        <f t="shared" si="9"/>
        <v>7209</v>
      </c>
      <c r="O70" s="52">
        <f t="shared" si="9"/>
        <v>3443</v>
      </c>
      <c r="P70" s="52">
        <f t="shared" si="9"/>
        <v>2198</v>
      </c>
      <c r="Q70" s="52">
        <f t="shared" si="9"/>
        <v>5425</v>
      </c>
      <c r="R70" s="52">
        <f t="shared" ref="R70:V70" si="10">R42-R56</f>
        <v>11821</v>
      </c>
      <c r="S70" s="52">
        <f t="shared" si="10"/>
        <v>9997</v>
      </c>
      <c r="T70" s="52">
        <f t="shared" si="10"/>
        <v>9777</v>
      </c>
      <c r="U70" s="52">
        <f t="shared" si="10"/>
        <v>4916</v>
      </c>
      <c r="V70" s="52">
        <f t="shared" si="10"/>
        <v>1804</v>
      </c>
      <c r="W70" s="52">
        <f t="shared" ref="W70" si="11">W42-W56</f>
        <v>44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18702</v>
      </c>
      <c r="D72" s="52">
        <v>23630</v>
      </c>
      <c r="E72" s="52">
        <v>31150</v>
      </c>
      <c r="F72" s="52">
        <v>30786</v>
      </c>
      <c r="G72" s="52">
        <v>20966</v>
      </c>
      <c r="H72" s="52">
        <v>18956</v>
      </c>
      <c r="I72" s="52">
        <v>8568</v>
      </c>
      <c r="J72" s="52">
        <v>19618</v>
      </c>
      <c r="K72" s="52">
        <v>22984</v>
      </c>
      <c r="L72" s="52">
        <v>25880</v>
      </c>
      <c r="M72" s="52">
        <v>20681</v>
      </c>
      <c r="N72" s="52">
        <v>15415</v>
      </c>
      <c r="O72" s="52">
        <v>4541</v>
      </c>
      <c r="P72" s="52">
        <v>2345</v>
      </c>
      <c r="Q72" s="52">
        <v>8388</v>
      </c>
      <c r="R72" s="52">
        <v>15279</v>
      </c>
      <c r="S72" s="52">
        <v>9380</v>
      </c>
      <c r="T72" s="52">
        <v>13525</v>
      </c>
      <c r="U72" s="52">
        <v>5727</v>
      </c>
      <c r="V72" s="52">
        <v>1665</v>
      </c>
      <c r="W72" s="52">
        <v>12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39331</v>
      </c>
      <c r="D73" s="36">
        <v>41231</v>
      </c>
      <c r="E73" s="36">
        <v>38029</v>
      </c>
      <c r="F73" s="36">
        <v>42906</v>
      </c>
      <c r="G73" s="36">
        <v>50270</v>
      </c>
      <c r="H73" s="36">
        <v>47939</v>
      </c>
      <c r="I73" s="36">
        <v>22196</v>
      </c>
      <c r="J73" s="36">
        <v>14734</v>
      </c>
      <c r="K73" s="36">
        <v>32701</v>
      </c>
      <c r="L73" s="36">
        <v>41891</v>
      </c>
      <c r="M73" s="36">
        <v>37459</v>
      </c>
      <c r="N73" s="36">
        <v>24691</v>
      </c>
      <c r="O73" s="36">
        <v>9527</v>
      </c>
      <c r="P73" s="36">
        <v>3983</v>
      </c>
      <c r="Q73" s="36">
        <v>19061</v>
      </c>
      <c r="R73" s="36">
        <v>25155</v>
      </c>
      <c r="S73" s="36">
        <v>25147</v>
      </c>
      <c r="T73" s="36">
        <v>28078</v>
      </c>
      <c r="U73" s="36">
        <v>13643</v>
      </c>
      <c r="V73" s="36">
        <v>3683</v>
      </c>
      <c r="W73" s="36">
        <v>36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785</v>
      </c>
      <c r="I79" s="138">
        <f>RES_hhdet_numvin!I163</f>
        <v>2853</v>
      </c>
      <c r="J79" s="138">
        <f>RES_hhdet_numvin!J163</f>
        <v>6946</v>
      </c>
      <c r="K79" s="138">
        <f>RES_hhdet_numvin!K163</f>
        <v>14217</v>
      </c>
      <c r="L79" s="138">
        <f>RES_hhdet_numvin!L163</f>
        <v>19942</v>
      </c>
      <c r="M79" s="138">
        <f>RES_hhdet_numvin!M163</f>
        <v>15654</v>
      </c>
      <c r="N79" s="138">
        <f>RES_hhdet_numvin!N163</f>
        <v>6594</v>
      </c>
      <c r="O79" s="138">
        <f>RES_hhdet_numvin!O163</f>
        <v>0</v>
      </c>
      <c r="P79" s="138">
        <f>RES_hhdet_numvin!P163</f>
        <v>0</v>
      </c>
      <c r="Q79" s="138">
        <f>RES_hhdet_numvin!Q163</f>
        <v>0</v>
      </c>
      <c r="R79" s="138">
        <f>RES_hhdet_numvin!R163</f>
        <v>26</v>
      </c>
      <c r="S79" s="138">
        <f>RES_hhdet_numvin!S163</f>
        <v>0</v>
      </c>
      <c r="T79" s="138">
        <f>RES_hhdet_numvin!T163</f>
        <v>125</v>
      </c>
      <c r="U79" s="138">
        <f>RES_hhdet_numvin!U163</f>
        <v>0</v>
      </c>
      <c r="V79" s="138">
        <f>RES_hhdet_numvin!V163</f>
        <v>0</v>
      </c>
      <c r="W79" s="138">
        <f>RES_hhdet_numvin!W163</f>
        <v>19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1482</v>
      </c>
      <c r="Q81" s="138">
        <f>RES_hhdet_numvin!Q165</f>
        <v>1990</v>
      </c>
      <c r="R81" s="138">
        <f>RES_hhdet_numvin!R165</f>
        <v>5956</v>
      </c>
      <c r="S81" s="138">
        <f>RES_hhdet_numvin!S165</f>
        <v>9357</v>
      </c>
      <c r="T81" s="138">
        <f>RES_hhdet_numvin!T165</f>
        <v>16077</v>
      </c>
      <c r="U81" s="138">
        <f>RES_hhdet_numvin!U165</f>
        <v>16810</v>
      </c>
      <c r="V81" s="138">
        <f>RES_hhdet_numvin!V165</f>
        <v>14931</v>
      </c>
      <c r="W81" s="138">
        <f>RES_hhdet_numvin!W165</f>
        <v>239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107</v>
      </c>
      <c r="Q83" s="138">
        <f>RES_hhdet_numvin!Q167</f>
        <v>1116</v>
      </c>
      <c r="R83" s="138">
        <f>RES_hhdet_numvin!R167</f>
        <v>4170</v>
      </c>
      <c r="S83" s="138">
        <f>RES_hhdet_numvin!S167</f>
        <v>4674</v>
      </c>
      <c r="T83" s="138">
        <f>RES_hhdet_numvin!T167</f>
        <v>5327</v>
      </c>
      <c r="U83" s="138">
        <f>RES_hhdet_numvin!U167</f>
        <v>2219</v>
      </c>
      <c r="V83" s="138">
        <f>RES_hhdet_numvin!V167</f>
        <v>571</v>
      </c>
      <c r="W83" s="138">
        <f>RES_hhdet_numvin!W167</f>
        <v>14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8</v>
      </c>
      <c r="R84" s="138">
        <f>RES_hhdet_numvin!R168</f>
        <v>19</v>
      </c>
      <c r="S84" s="138">
        <f>RES_hhdet_numvin!S168</f>
        <v>22</v>
      </c>
      <c r="T84" s="138">
        <f>RES_hhdet_numvin!T168</f>
        <v>28</v>
      </c>
      <c r="U84" s="138">
        <f>RES_hhdet_numvin!U168</f>
        <v>10</v>
      </c>
      <c r="V84" s="138">
        <f>RES_hhdet_numvin!V168</f>
        <v>5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598</v>
      </c>
      <c r="Q87" s="138">
        <f>RES_hhdet_numvin!Q171</f>
        <v>4428</v>
      </c>
      <c r="R87" s="138">
        <f>RES_hhdet_numvin!R171</f>
        <v>5780</v>
      </c>
      <c r="S87" s="138">
        <f>RES_hhdet_numvin!S171</f>
        <v>5992</v>
      </c>
      <c r="T87" s="138">
        <f>RES_hhdet_numvin!T171</f>
        <v>8514</v>
      </c>
      <c r="U87" s="138">
        <f>RES_hhdet_numvin!U171</f>
        <v>4556</v>
      </c>
      <c r="V87" s="138">
        <f>RES_hhdet_numvin!V171</f>
        <v>1201</v>
      </c>
      <c r="W87" s="138">
        <f>RES_hhdet_numvin!W171</f>
        <v>21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377</v>
      </c>
      <c r="Q88" s="138">
        <f>RES_hhdet_numvin!Q172</f>
        <v>1371</v>
      </c>
      <c r="R88" s="138">
        <f>RES_hhdet_numvin!R172</f>
        <v>4124</v>
      </c>
      <c r="S88" s="138">
        <f>RES_hhdet_numvin!S172</f>
        <v>4355</v>
      </c>
      <c r="T88" s="138">
        <f>RES_hhdet_numvin!T172</f>
        <v>4274</v>
      </c>
      <c r="U88" s="138">
        <f>RES_hhdet_numvin!U172</f>
        <v>2320</v>
      </c>
      <c r="V88" s="138">
        <f>RES_hhdet_numvin!V172</f>
        <v>914</v>
      </c>
      <c r="W88" s="138">
        <f>RES_hhdet_numvin!W172</f>
        <v>46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403</v>
      </c>
      <c r="Q92" s="138">
        <f>RES_hhdet_numvin!Q176</f>
        <v>2115</v>
      </c>
      <c r="R92" s="138">
        <f>RES_hhdet_numvin!R176</f>
        <v>5333</v>
      </c>
      <c r="S92" s="138">
        <f>RES_hhdet_numvin!S176</f>
        <v>4087</v>
      </c>
      <c r="T92" s="138">
        <f>RES_hhdet_numvin!T176</f>
        <v>5910</v>
      </c>
      <c r="U92" s="138">
        <f>RES_hhdet_numvin!U176</f>
        <v>2697</v>
      </c>
      <c r="V92" s="138">
        <f>RES_hhdet_numvin!V176</f>
        <v>843</v>
      </c>
      <c r="W92" s="138">
        <f>RES_hhdet_numvin!W176</f>
        <v>13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683</v>
      </c>
      <c r="Q93" s="39">
        <f>RES_hhdet_numvin!Q177</f>
        <v>4803</v>
      </c>
      <c r="R93" s="39">
        <f>RES_hhdet_numvin!R177</f>
        <v>8773</v>
      </c>
      <c r="S93" s="39">
        <f>RES_hhdet_numvin!S177</f>
        <v>10944</v>
      </c>
      <c r="T93" s="39">
        <f>RES_hhdet_numvin!T177</f>
        <v>12252</v>
      </c>
      <c r="U93" s="39">
        <f>RES_hhdet_numvin!U177</f>
        <v>6408</v>
      </c>
      <c r="V93" s="39">
        <f>RES_hhdet_numvin!V177</f>
        <v>1858</v>
      </c>
      <c r="W93" s="39">
        <f>RES_hhdet_numvin!W177</f>
        <v>39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510.82486914688889</v>
      </c>
      <c r="C97" s="117">
        <f t="shared" si="12"/>
        <v>462.37830905733273</v>
      </c>
      <c r="D97" s="117">
        <f t="shared" si="12"/>
        <v>479.67227240286178</v>
      </c>
      <c r="E97" s="117">
        <f t="shared" si="12"/>
        <v>514.53910723360514</v>
      </c>
      <c r="F97" s="117">
        <f t="shared" si="12"/>
        <v>512.82196357185876</v>
      </c>
      <c r="G97" s="117">
        <f t="shared" si="12"/>
        <v>555.32909401877828</v>
      </c>
      <c r="H97" s="117">
        <f t="shared" si="12"/>
        <v>464.7584368099624</v>
      </c>
      <c r="I97" s="117">
        <f t="shared" si="12"/>
        <v>405.69557599337173</v>
      </c>
      <c r="J97" s="117">
        <f t="shared" si="12"/>
        <v>426.85199233128043</v>
      </c>
      <c r="K97" s="117">
        <f t="shared" si="12"/>
        <v>408.99941628329339</v>
      </c>
      <c r="L97" s="117">
        <f t="shared" si="12"/>
        <v>471.26378560600108</v>
      </c>
      <c r="M97" s="117">
        <f t="shared" si="12"/>
        <v>478.1780476670852</v>
      </c>
      <c r="N97" s="117">
        <f t="shared" si="12"/>
        <v>441.95107600953514</v>
      </c>
      <c r="O97" s="117">
        <f t="shared" si="12"/>
        <v>327.61711469343965</v>
      </c>
      <c r="P97" s="117">
        <f t="shared" si="12"/>
        <v>211.16943079326711</v>
      </c>
      <c r="Q97" s="117">
        <f t="shared" si="12"/>
        <v>293.15389282300117</v>
      </c>
      <c r="R97" s="117">
        <f t="shared" ref="R97:V97" si="13">R98+R100+R102+R111</f>
        <v>288.55048545109855</v>
      </c>
      <c r="S97" s="117">
        <f t="shared" si="13"/>
        <v>205.84703522855082</v>
      </c>
      <c r="T97" s="117">
        <f t="shared" si="13"/>
        <v>201.63357297386457</v>
      </c>
      <c r="U97" s="117">
        <f t="shared" si="13"/>
        <v>198.20536398058459</v>
      </c>
      <c r="V97" s="117">
        <f t="shared" si="13"/>
        <v>178.90309024941951</v>
      </c>
      <c r="W97" s="117">
        <f t="shared" ref="W97" si="14">W98+W100+W102+W111</f>
        <v>17.841529649440275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360.85168494555188</v>
      </c>
      <c r="C98" s="122">
        <f t="shared" si="15"/>
        <v>317.83259694598325</v>
      </c>
      <c r="D98" s="122">
        <f t="shared" si="15"/>
        <v>340.44463418953137</v>
      </c>
      <c r="E98" s="122">
        <f t="shared" si="15"/>
        <v>375.20058103512895</v>
      </c>
      <c r="F98" s="122">
        <f t="shared" si="15"/>
        <v>372.52202597051348</v>
      </c>
      <c r="G98" s="122">
        <f t="shared" si="15"/>
        <v>432.14184921941705</v>
      </c>
      <c r="H98" s="122">
        <f t="shared" si="15"/>
        <v>351.45078399283784</v>
      </c>
      <c r="I98" s="122">
        <f t="shared" si="15"/>
        <v>307.42797492922517</v>
      </c>
      <c r="J98" s="122">
        <f t="shared" si="15"/>
        <v>334.8786395969795</v>
      </c>
      <c r="K98" s="122">
        <f t="shared" si="15"/>
        <v>317.37740932708613</v>
      </c>
      <c r="L98" s="122">
        <f t="shared" si="15"/>
        <v>376.95198283026986</v>
      </c>
      <c r="M98" s="122">
        <f t="shared" si="15"/>
        <v>378.45280592298997</v>
      </c>
      <c r="N98" s="122">
        <f t="shared" si="15"/>
        <v>354.45069271656479</v>
      </c>
      <c r="O98" s="122">
        <f t="shared" si="15"/>
        <v>257.83100230904768</v>
      </c>
      <c r="P98" s="122">
        <f t="shared" si="15"/>
        <v>154.05492453356072</v>
      </c>
      <c r="Q98" s="122">
        <f t="shared" si="15"/>
        <v>235.37313312201013</v>
      </c>
      <c r="R98" s="122">
        <f t="shared" si="15"/>
        <v>235.57532486412347</v>
      </c>
      <c r="S98" s="122">
        <f t="shared" si="15"/>
        <v>156.58972984347864</v>
      </c>
      <c r="T98" s="122">
        <f t="shared" si="15"/>
        <v>158.49212349783684</v>
      </c>
      <c r="U98" s="122">
        <f t="shared" si="15"/>
        <v>161.10265976596139</v>
      </c>
      <c r="V98" s="122">
        <f t="shared" si="15"/>
        <v>149.32313308407146</v>
      </c>
      <c r="W98" s="122">
        <f t="shared" si="15"/>
        <v>4.8700298330765408</v>
      </c>
      <c r="DA98" s="130" t="s">
        <v>1722</v>
      </c>
    </row>
    <row r="99" spans="1:105" ht="12" customHeight="1" x14ac:dyDescent="0.25">
      <c r="A99" s="97" t="s">
        <v>53</v>
      </c>
      <c r="B99" s="98">
        <v>360.85168494555188</v>
      </c>
      <c r="C99" s="98">
        <v>317.83259694598325</v>
      </c>
      <c r="D99" s="98">
        <v>340.44463418953137</v>
      </c>
      <c r="E99" s="98">
        <v>375.20058103512895</v>
      </c>
      <c r="F99" s="98">
        <v>372.52202597051348</v>
      </c>
      <c r="G99" s="98">
        <v>432.14184921941705</v>
      </c>
      <c r="H99" s="98">
        <v>351.45078399283784</v>
      </c>
      <c r="I99" s="98">
        <v>307.42797492922517</v>
      </c>
      <c r="J99" s="98">
        <v>334.8786395969795</v>
      </c>
      <c r="K99" s="98">
        <v>317.37740932708613</v>
      </c>
      <c r="L99" s="98">
        <v>376.95198283026986</v>
      </c>
      <c r="M99" s="98">
        <v>378.45280592298997</v>
      </c>
      <c r="N99" s="98">
        <v>354.45069271656479</v>
      </c>
      <c r="O99" s="98">
        <v>257.83100230904768</v>
      </c>
      <c r="P99" s="98">
        <v>154.05492453356072</v>
      </c>
      <c r="Q99" s="98">
        <v>235.37313312201013</v>
      </c>
      <c r="R99" s="98">
        <v>235.57532486412347</v>
      </c>
      <c r="S99" s="98">
        <v>156.58972984347864</v>
      </c>
      <c r="T99" s="98">
        <v>158.49212349783684</v>
      </c>
      <c r="U99" s="98">
        <v>161.10265976596139</v>
      </c>
      <c r="V99" s="98">
        <v>149.32313308407146</v>
      </c>
      <c r="W99" s="98">
        <v>4.8700298330765408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7.8272945432215906</v>
      </c>
      <c r="C100" s="122">
        <f t="shared" si="16"/>
        <v>8.8752698461520367</v>
      </c>
      <c r="D100" s="122">
        <f t="shared" si="16"/>
        <v>6.395482549258654</v>
      </c>
      <c r="E100" s="122">
        <f t="shared" si="16"/>
        <v>15.588131506086317</v>
      </c>
      <c r="F100" s="122">
        <f t="shared" si="16"/>
        <v>5.3370260516878529</v>
      </c>
      <c r="G100" s="122">
        <f t="shared" si="16"/>
        <v>4.921223260386685</v>
      </c>
      <c r="H100" s="122">
        <f t="shared" si="16"/>
        <v>5.0319835554209105</v>
      </c>
      <c r="I100" s="122">
        <f t="shared" si="16"/>
        <v>4.0261185829945134</v>
      </c>
      <c r="J100" s="122">
        <f t="shared" si="16"/>
        <v>4.9921731104627272</v>
      </c>
      <c r="K100" s="122">
        <f t="shared" si="16"/>
        <v>5.5870255759454013</v>
      </c>
      <c r="L100" s="122">
        <f t="shared" si="16"/>
        <v>4.968421743736311</v>
      </c>
      <c r="M100" s="122">
        <f t="shared" si="16"/>
        <v>6.129919877563939</v>
      </c>
      <c r="N100" s="122">
        <f t="shared" si="16"/>
        <v>8.782026705855186</v>
      </c>
      <c r="O100" s="122">
        <f t="shared" si="16"/>
        <v>4.6816014327204361</v>
      </c>
      <c r="P100" s="122">
        <f t="shared" si="16"/>
        <v>3.1983063141305057</v>
      </c>
      <c r="Q100" s="122">
        <f t="shared" si="16"/>
        <v>6.2778682354248749</v>
      </c>
      <c r="R100" s="122">
        <f t="shared" si="16"/>
        <v>4.0336741700150602</v>
      </c>
      <c r="S100" s="122">
        <f t="shared" si="16"/>
        <v>5.1554871436405598</v>
      </c>
      <c r="T100" s="122">
        <f t="shared" si="16"/>
        <v>3.3572426989025312</v>
      </c>
      <c r="U100" s="122">
        <f t="shared" si="16"/>
        <v>3.4870915616289269</v>
      </c>
      <c r="V100" s="122">
        <f t="shared" si="16"/>
        <v>2.3531131391351532</v>
      </c>
      <c r="W100" s="122">
        <f t="shared" si="16"/>
        <v>1.4415392236641942</v>
      </c>
      <c r="DA100" s="130" t="s">
        <v>1724</v>
      </c>
    </row>
    <row r="101" spans="1:105" ht="12" customHeight="1" x14ac:dyDescent="0.25">
      <c r="A101" s="97" t="s">
        <v>53</v>
      </c>
      <c r="B101" s="98">
        <v>7.8272945432215906</v>
      </c>
      <c r="C101" s="98">
        <v>8.8752698461520367</v>
      </c>
      <c r="D101" s="98">
        <v>6.395482549258654</v>
      </c>
      <c r="E101" s="98">
        <v>15.588131506086317</v>
      </c>
      <c r="F101" s="98">
        <v>5.3370260516878529</v>
      </c>
      <c r="G101" s="98">
        <v>4.921223260386685</v>
      </c>
      <c r="H101" s="98">
        <v>5.0319835554209105</v>
      </c>
      <c r="I101" s="98">
        <v>4.0261185829945134</v>
      </c>
      <c r="J101" s="98">
        <v>4.9921731104627272</v>
      </c>
      <c r="K101" s="98">
        <v>5.5870255759454013</v>
      </c>
      <c r="L101" s="98">
        <v>4.968421743736311</v>
      </c>
      <c r="M101" s="98">
        <v>6.129919877563939</v>
      </c>
      <c r="N101" s="98">
        <v>8.782026705855186</v>
      </c>
      <c r="O101" s="98">
        <v>4.6816014327204361</v>
      </c>
      <c r="P101" s="98">
        <v>3.1983063141305057</v>
      </c>
      <c r="Q101" s="98">
        <v>6.2778682354248749</v>
      </c>
      <c r="R101" s="98">
        <v>4.0336741700150602</v>
      </c>
      <c r="S101" s="98">
        <v>5.1554871436405598</v>
      </c>
      <c r="T101" s="98">
        <v>3.3572426989025312</v>
      </c>
      <c r="U101" s="98">
        <v>3.4870915616289269</v>
      </c>
      <c r="V101" s="98">
        <v>2.3531131391351532</v>
      </c>
      <c r="W101" s="98">
        <v>1.4415392236641942</v>
      </c>
      <c r="DA101" s="63" t="s">
        <v>1725</v>
      </c>
    </row>
    <row r="102" spans="1:105" ht="12" customHeight="1" x14ac:dyDescent="0.25">
      <c r="A102" s="121" t="s">
        <v>55</v>
      </c>
      <c r="B102" s="122">
        <v>98.067932144344269</v>
      </c>
      <c r="C102" s="122">
        <v>93.070615532449978</v>
      </c>
      <c r="D102" s="122">
        <v>91.119012304022206</v>
      </c>
      <c r="E102" s="122">
        <v>85.32843219942238</v>
      </c>
      <c r="F102" s="122">
        <v>91.63212000795285</v>
      </c>
      <c r="G102" s="122">
        <v>82.129480288986187</v>
      </c>
      <c r="H102" s="122">
        <v>74.017186798540095</v>
      </c>
      <c r="I102" s="122">
        <v>64.780084835885106</v>
      </c>
      <c r="J102" s="122">
        <v>60.478060730120554</v>
      </c>
      <c r="K102" s="122">
        <v>59.853043922503005</v>
      </c>
      <c r="L102" s="122">
        <v>63.868899095250221</v>
      </c>
      <c r="M102" s="122">
        <v>68.385178828706103</v>
      </c>
      <c r="N102" s="122">
        <v>58.492998808529926</v>
      </c>
      <c r="O102" s="122">
        <v>46.98328557159796</v>
      </c>
      <c r="P102" s="122">
        <v>39.666094851381516</v>
      </c>
      <c r="Q102" s="122">
        <v>37.477797463108296</v>
      </c>
      <c r="R102" s="122">
        <v>35.579079609878576</v>
      </c>
      <c r="S102" s="122">
        <v>30.938592287472236</v>
      </c>
      <c r="T102" s="122">
        <v>27.702736572489172</v>
      </c>
      <c r="U102" s="122">
        <v>23.311100847530675</v>
      </c>
      <c r="V102" s="122">
        <v>18.519096752093187</v>
      </c>
      <c r="W102" s="122">
        <v>7.7007284925715096</v>
      </c>
      <c r="DA102" s="130" t="s">
        <v>1726</v>
      </c>
    </row>
    <row r="103" spans="1:105" ht="12" customHeight="1" x14ac:dyDescent="0.25">
      <c r="A103" s="97" t="s">
        <v>124</v>
      </c>
      <c r="B103" s="98">
        <v>52.275982159259307</v>
      </c>
      <c r="C103" s="98">
        <v>49.527736101262086</v>
      </c>
      <c r="D103" s="98">
        <v>44.734915762907683</v>
      </c>
      <c r="E103" s="98">
        <v>41.131629408111145</v>
      </c>
      <c r="F103" s="98">
        <v>44.78766291845411</v>
      </c>
      <c r="G103" s="98">
        <v>34.976512881540629</v>
      </c>
      <c r="H103" s="98">
        <v>27.020438573640426</v>
      </c>
      <c r="I103" s="98">
        <v>20.532700237415437</v>
      </c>
      <c r="J103" s="98">
        <v>18.053754864501155</v>
      </c>
      <c r="K103" s="98">
        <v>18.170148965686444</v>
      </c>
      <c r="L103" s="98">
        <v>19.682593444402865</v>
      </c>
      <c r="M103" s="98">
        <v>21.928942215845105</v>
      </c>
      <c r="N103" s="98">
        <v>18.095135618988706</v>
      </c>
      <c r="O103" s="98">
        <v>15.066977178879897</v>
      </c>
      <c r="P103" s="98">
        <v>11.832581309862363</v>
      </c>
      <c r="Q103" s="98">
        <v>11.364608667469177</v>
      </c>
      <c r="R103" s="98">
        <v>10.727597712499795</v>
      </c>
      <c r="S103" s="98">
        <v>9.0628033302612732</v>
      </c>
      <c r="T103" s="98">
        <v>7.8969500321367061</v>
      </c>
      <c r="U103" s="98">
        <v>6.1615200968194097</v>
      </c>
      <c r="V103" s="98">
        <v>5.0679485561814888</v>
      </c>
      <c r="W103" s="98">
        <v>2.221814097830705</v>
      </c>
      <c r="DA103" s="63" t="s">
        <v>1727</v>
      </c>
    </row>
    <row r="104" spans="1:105" ht="12" customHeight="1" x14ac:dyDescent="0.25">
      <c r="A104" s="97" t="s">
        <v>123</v>
      </c>
      <c r="B104" s="98">
        <v>5.9946873087659974E-3</v>
      </c>
      <c r="C104" s="98">
        <v>6.1021269790068125E-3</v>
      </c>
      <c r="D104" s="98">
        <v>5.7911059037883093E-3</v>
      </c>
      <c r="E104" s="98">
        <v>6.1516455163098558E-3</v>
      </c>
      <c r="F104" s="98">
        <v>8.4397339129464455E-3</v>
      </c>
      <c r="G104" s="98">
        <v>8.1459611982344811E-3</v>
      </c>
      <c r="H104" s="98">
        <v>8.1211220299543391E-3</v>
      </c>
      <c r="I104" s="98">
        <v>7.5977987493717151E-3</v>
      </c>
      <c r="J104" s="98">
        <v>9.8863818708989706E-3</v>
      </c>
      <c r="K104" s="98">
        <v>1.4082793554752789E-2</v>
      </c>
      <c r="L104" s="98">
        <v>2.5974953670963891E-2</v>
      </c>
      <c r="M104" s="98">
        <v>3.3287539392348978E-2</v>
      </c>
      <c r="N104" s="98">
        <v>3.1765588079772096E-2</v>
      </c>
      <c r="O104" s="98">
        <v>2.9049116100471228E-2</v>
      </c>
      <c r="P104" s="98">
        <v>2.4024255916153998E-2</v>
      </c>
      <c r="Q104" s="98">
        <v>2.3332109236809836E-2</v>
      </c>
      <c r="R104" s="98">
        <v>2.436309016971127E-2</v>
      </c>
      <c r="S104" s="98">
        <v>2.3570335017631294E-2</v>
      </c>
      <c r="T104" s="98">
        <v>2.3732509989584059E-2</v>
      </c>
      <c r="U104" s="98">
        <v>2.1668317437723104E-2</v>
      </c>
      <c r="V104" s="98">
        <v>1.8498788243807726E-2</v>
      </c>
      <c r="W104" s="98">
        <v>8.983185120888219E-3</v>
      </c>
      <c r="DA104" s="63" t="s">
        <v>1728</v>
      </c>
    </row>
    <row r="105" spans="1:105" ht="12" customHeight="1" x14ac:dyDescent="0.25">
      <c r="A105" s="100" t="s">
        <v>50</v>
      </c>
      <c r="B105" s="101">
        <v>1.683370341706483E-3</v>
      </c>
      <c r="C105" s="101">
        <v>1.5056472221159935E-3</v>
      </c>
      <c r="D105" s="101">
        <v>1.6445352571447533E-3</v>
      </c>
      <c r="E105" s="101">
        <v>1.4834929552733182E-3</v>
      </c>
      <c r="F105" s="101">
        <v>2.4679961212736791E-3</v>
      </c>
      <c r="G105" s="101">
        <v>2.0574603350940052E-3</v>
      </c>
      <c r="H105" s="101">
        <v>2.070513120509797E-3</v>
      </c>
      <c r="I105" s="101">
        <v>1.9402444729630394E-3</v>
      </c>
      <c r="J105" s="101">
        <v>3.0856349415368241E-3</v>
      </c>
      <c r="K105" s="101">
        <v>3.7530484708459622E-3</v>
      </c>
      <c r="L105" s="101">
        <v>6.4253482060119436E-3</v>
      </c>
      <c r="M105" s="101">
        <v>9.5166163931479485E-3</v>
      </c>
      <c r="N105" s="101">
        <v>7.1845673333223682E-3</v>
      </c>
      <c r="O105" s="101">
        <v>6.4961501507957067E-3</v>
      </c>
      <c r="P105" s="101">
        <v>7.6480031258161522E-3</v>
      </c>
      <c r="Q105" s="101">
        <v>5.4964074930918009E-3</v>
      </c>
      <c r="R105" s="101">
        <v>5.3957474014063684E-3</v>
      </c>
      <c r="S105" s="101">
        <v>5.3475163197463276E-3</v>
      </c>
      <c r="T105" s="101">
        <v>4.7248117301547576E-3</v>
      </c>
      <c r="U105" s="101">
        <v>4.7379366329301969E-3</v>
      </c>
      <c r="V105" s="101">
        <v>3.7384473150284024E-3</v>
      </c>
      <c r="W105" s="101">
        <v>2.2039056143595671E-3</v>
      </c>
      <c r="DA105" s="131" t="s">
        <v>1729</v>
      </c>
    </row>
    <row r="106" spans="1:105" ht="12" customHeight="1" x14ac:dyDescent="0.25">
      <c r="A106" s="103" t="s">
        <v>52</v>
      </c>
      <c r="B106" s="104">
        <v>4.3113169670595149E-3</v>
      </c>
      <c r="C106" s="104">
        <v>4.5964797568908188E-3</v>
      </c>
      <c r="D106" s="104">
        <v>4.146570646643556E-3</v>
      </c>
      <c r="E106" s="104">
        <v>4.6681525610365376E-3</v>
      </c>
      <c r="F106" s="104">
        <v>5.9717377916727668E-3</v>
      </c>
      <c r="G106" s="104">
        <v>6.0885008631404768E-3</v>
      </c>
      <c r="H106" s="104">
        <v>6.0506089094445421E-3</v>
      </c>
      <c r="I106" s="104">
        <v>5.6575542764086759E-3</v>
      </c>
      <c r="J106" s="104">
        <v>6.8007469293621461E-3</v>
      </c>
      <c r="K106" s="104">
        <v>1.0329745083906827E-2</v>
      </c>
      <c r="L106" s="104">
        <v>1.9549605464951946E-2</v>
      </c>
      <c r="M106" s="104">
        <v>2.3770922999201031E-2</v>
      </c>
      <c r="N106" s="104">
        <v>2.4581020746449727E-2</v>
      </c>
      <c r="O106" s="104">
        <v>2.255296594967552E-2</v>
      </c>
      <c r="P106" s="104">
        <v>1.6376252790337845E-2</v>
      </c>
      <c r="Q106" s="104">
        <v>1.7835701743718034E-2</v>
      </c>
      <c r="R106" s="104">
        <v>1.89673427683049E-2</v>
      </c>
      <c r="S106" s="104">
        <v>1.8222818697884967E-2</v>
      </c>
      <c r="T106" s="104">
        <v>1.9007698259429301E-2</v>
      </c>
      <c r="U106" s="104">
        <v>1.6930380804792908E-2</v>
      </c>
      <c r="V106" s="104">
        <v>1.4760340928779323E-2</v>
      </c>
      <c r="W106" s="104">
        <v>6.7792795065286524E-3</v>
      </c>
      <c r="DA106" s="132" t="s">
        <v>1730</v>
      </c>
    </row>
    <row r="107" spans="1:105" ht="12" customHeight="1" x14ac:dyDescent="0.25">
      <c r="A107" s="106" t="s">
        <v>122</v>
      </c>
      <c r="B107" s="101">
        <v>45.216081135911722</v>
      </c>
      <c r="C107" s="101">
        <v>42.959123076156231</v>
      </c>
      <c r="D107" s="101">
        <v>45.687459950403806</v>
      </c>
      <c r="E107" s="101">
        <v>43.451240079639305</v>
      </c>
      <c r="F107" s="101">
        <v>45.957316620608623</v>
      </c>
      <c r="G107" s="101">
        <v>45.777748663405191</v>
      </c>
      <c r="H107" s="101">
        <v>45.318940252232807</v>
      </c>
      <c r="I107" s="101">
        <v>42.188369150533568</v>
      </c>
      <c r="J107" s="101">
        <v>39.348259516920237</v>
      </c>
      <c r="K107" s="101">
        <v>37.491560012657402</v>
      </c>
      <c r="L107" s="101">
        <v>36.973870629108035</v>
      </c>
      <c r="M107" s="101">
        <v>38.460064262764199</v>
      </c>
      <c r="N107" s="101">
        <v>32.672428824148007</v>
      </c>
      <c r="O107" s="101">
        <v>25.016840391441633</v>
      </c>
      <c r="P107" s="101">
        <v>21.438056315285841</v>
      </c>
      <c r="Q107" s="101">
        <v>20.287859861176962</v>
      </c>
      <c r="R107" s="101">
        <v>19.068156424171722</v>
      </c>
      <c r="S107" s="101">
        <v>16.441745640142479</v>
      </c>
      <c r="T107" s="101">
        <v>14.800464088758137</v>
      </c>
      <c r="U107" s="101">
        <v>12.233669388411341</v>
      </c>
      <c r="V107" s="101">
        <v>9.3644244899582514</v>
      </c>
      <c r="W107" s="101">
        <v>3.7634031100522405</v>
      </c>
      <c r="DA107" s="131" t="s">
        <v>1731</v>
      </c>
    </row>
    <row r="108" spans="1:105" ht="12" customHeight="1" x14ac:dyDescent="0.25">
      <c r="A108" s="107" t="s">
        <v>121</v>
      </c>
      <c r="B108" s="104">
        <v>0.56987416186447437</v>
      </c>
      <c r="C108" s="104">
        <v>0.57765422805265165</v>
      </c>
      <c r="D108" s="104">
        <v>0.69084548480692498</v>
      </c>
      <c r="E108" s="104">
        <v>0.73941106615561969</v>
      </c>
      <c r="F108" s="104">
        <v>0.87870073497717849</v>
      </c>
      <c r="G108" s="104">
        <v>1.3670727828421256</v>
      </c>
      <c r="H108" s="104">
        <v>1.6696868506369098</v>
      </c>
      <c r="I108" s="104">
        <v>2.0514176491867353</v>
      </c>
      <c r="J108" s="104">
        <v>3.0661599668282613</v>
      </c>
      <c r="K108" s="104">
        <v>4.1772521506043994</v>
      </c>
      <c r="L108" s="104">
        <v>7.1864600680683566</v>
      </c>
      <c r="M108" s="104">
        <v>7.962884810704459</v>
      </c>
      <c r="N108" s="104">
        <v>7.6936687773134418</v>
      </c>
      <c r="O108" s="104">
        <v>6.87041888517596</v>
      </c>
      <c r="P108" s="104">
        <v>6.3714329703171577</v>
      </c>
      <c r="Q108" s="104">
        <v>5.801996825225344</v>
      </c>
      <c r="R108" s="104">
        <v>5.7589623830373462</v>
      </c>
      <c r="S108" s="104">
        <v>5.4104729820508526</v>
      </c>
      <c r="T108" s="104">
        <v>4.9815899416047476</v>
      </c>
      <c r="U108" s="104">
        <v>4.8942430448622023</v>
      </c>
      <c r="V108" s="104">
        <v>4.0682249177096388</v>
      </c>
      <c r="W108" s="104">
        <v>1.7065280995676764</v>
      </c>
      <c r="DA108" s="132" t="s">
        <v>1732</v>
      </c>
    </row>
    <row r="109" spans="1:105" ht="12" customHeight="1" x14ac:dyDescent="0.25">
      <c r="A109" s="108" t="s">
        <v>53</v>
      </c>
      <c r="B109" s="98">
        <v>0.14729701760197603</v>
      </c>
      <c r="C109" s="98">
        <v>0.13049853779449019</v>
      </c>
      <c r="D109" s="98">
        <v>0.1799547040429926</v>
      </c>
      <c r="E109" s="98">
        <v>0.1626968615221312</v>
      </c>
      <c r="F109" s="98">
        <v>0.23640557440165427</v>
      </c>
      <c r="G109" s="98">
        <v>0.31585990492034893</v>
      </c>
      <c r="H109" s="98">
        <v>0.39017416416072503</v>
      </c>
      <c r="I109" s="98">
        <v>0.48133882957615032</v>
      </c>
      <c r="J109" s="98">
        <v>0.88935052500489897</v>
      </c>
      <c r="K109" s="98">
        <v>1.0306572651477564</v>
      </c>
      <c r="L109" s="98">
        <v>1.6435868854373124</v>
      </c>
      <c r="M109" s="98">
        <v>2.1219996791346536</v>
      </c>
      <c r="N109" s="98">
        <v>1.6091728543719848</v>
      </c>
      <c r="O109" s="98">
        <v>1.4128870343925268</v>
      </c>
      <c r="P109" s="98">
        <v>1.9201089586430298</v>
      </c>
      <c r="Q109" s="98">
        <v>1.2817794235468403</v>
      </c>
      <c r="R109" s="98">
        <v>1.2100394778778212</v>
      </c>
      <c r="S109" s="98">
        <v>1.1933267237953524</v>
      </c>
      <c r="T109" s="98">
        <v>0.97864039591221419</v>
      </c>
      <c r="U109" s="98">
        <v>1.080776666144498</v>
      </c>
      <c r="V109" s="98">
        <v>0.82860325421082104</v>
      </c>
      <c r="W109" s="98">
        <v>0.42642662442349399</v>
      </c>
      <c r="DA109" s="63" t="s">
        <v>1733</v>
      </c>
    </row>
    <row r="110" spans="1:105" ht="12" customHeight="1" x14ac:dyDescent="0.25">
      <c r="A110" s="108" t="s">
        <v>52</v>
      </c>
      <c r="B110" s="98">
        <v>0.42257714426249837</v>
      </c>
      <c r="C110" s="98">
        <v>0.44715569025816149</v>
      </c>
      <c r="D110" s="98">
        <v>0.51089078076393235</v>
      </c>
      <c r="E110" s="98">
        <v>0.57671420463348855</v>
      </c>
      <c r="F110" s="98">
        <v>0.64229516057552416</v>
      </c>
      <c r="G110" s="98">
        <v>1.0512128779217766</v>
      </c>
      <c r="H110" s="98">
        <v>1.2795126864761848</v>
      </c>
      <c r="I110" s="98">
        <v>1.570078819610585</v>
      </c>
      <c r="J110" s="98">
        <v>2.1768094418233623</v>
      </c>
      <c r="K110" s="98">
        <v>3.1465948854566426</v>
      </c>
      <c r="L110" s="98">
        <v>5.5428731826310447</v>
      </c>
      <c r="M110" s="98">
        <v>5.8408851315698058</v>
      </c>
      <c r="N110" s="98">
        <v>6.084495922941457</v>
      </c>
      <c r="O110" s="98">
        <v>5.4575318507834334</v>
      </c>
      <c r="P110" s="98">
        <v>4.4513240116741279</v>
      </c>
      <c r="Q110" s="98">
        <v>4.5202174016785035</v>
      </c>
      <c r="R110" s="98">
        <v>4.5489229051595252</v>
      </c>
      <c r="S110" s="98">
        <v>4.2171462582555002</v>
      </c>
      <c r="T110" s="98">
        <v>4.002949545692533</v>
      </c>
      <c r="U110" s="98">
        <v>3.8134663787177048</v>
      </c>
      <c r="V110" s="98">
        <v>3.2396216634988182</v>
      </c>
      <c r="W110" s="98">
        <v>1.2801014751441824</v>
      </c>
      <c r="DA110" s="63" t="s">
        <v>1734</v>
      </c>
    </row>
    <row r="111" spans="1:105" ht="12" customHeight="1" x14ac:dyDescent="0.25">
      <c r="A111" s="121" t="s">
        <v>54</v>
      </c>
      <c r="B111" s="122">
        <v>44.077957513771125</v>
      </c>
      <c r="C111" s="122">
        <v>42.599826732747438</v>
      </c>
      <c r="D111" s="122">
        <v>41.713143360049571</v>
      </c>
      <c r="E111" s="122">
        <v>38.421962492967545</v>
      </c>
      <c r="F111" s="122">
        <v>43.330791541704514</v>
      </c>
      <c r="G111" s="122">
        <v>36.136541249988312</v>
      </c>
      <c r="H111" s="122">
        <v>34.258482463163546</v>
      </c>
      <c r="I111" s="122">
        <v>29.461397645266928</v>
      </c>
      <c r="J111" s="122">
        <v>26.503118893717666</v>
      </c>
      <c r="K111" s="122">
        <v>26.18193745775887</v>
      </c>
      <c r="L111" s="122">
        <v>25.474481936744667</v>
      </c>
      <c r="M111" s="122">
        <v>25.210143037825169</v>
      </c>
      <c r="N111" s="122">
        <v>20.225357778585224</v>
      </c>
      <c r="O111" s="122">
        <v>18.121225380073597</v>
      </c>
      <c r="P111" s="122">
        <v>14.250105094194346</v>
      </c>
      <c r="Q111" s="122">
        <v>14.025094002457898</v>
      </c>
      <c r="R111" s="122">
        <v>13.362406807081456</v>
      </c>
      <c r="S111" s="122">
        <v>13.163225953959405</v>
      </c>
      <c r="T111" s="122">
        <v>12.081470204636016</v>
      </c>
      <c r="U111" s="122">
        <v>10.304511805463628</v>
      </c>
      <c r="V111" s="122">
        <v>8.7077472741197059</v>
      </c>
      <c r="W111" s="122">
        <v>3.8292321001280314</v>
      </c>
      <c r="DA111" s="130" t="s">
        <v>1735</v>
      </c>
    </row>
    <row r="112" spans="1:105" ht="12" customHeight="1" x14ac:dyDescent="0.25">
      <c r="A112" s="97" t="s">
        <v>50</v>
      </c>
      <c r="B112" s="98">
        <v>20.346515294096569</v>
      </c>
      <c r="C112" s="98">
        <v>18.54243025076174</v>
      </c>
      <c r="D112" s="98">
        <v>18.004788184492199</v>
      </c>
      <c r="E112" s="98">
        <v>17.546168788545462</v>
      </c>
      <c r="F112" s="98">
        <v>18.797828538661854</v>
      </c>
      <c r="G112" s="98">
        <v>16.345939909093161</v>
      </c>
      <c r="H112" s="98">
        <v>13.850763927274635</v>
      </c>
      <c r="I112" s="98">
        <v>11.486991033026868</v>
      </c>
      <c r="J112" s="98">
        <v>11.521035366598069</v>
      </c>
      <c r="K112" s="98">
        <v>11.225142569382571</v>
      </c>
      <c r="L112" s="98">
        <v>11.200948581768435</v>
      </c>
      <c r="M112" s="98">
        <v>11.159653538942049</v>
      </c>
      <c r="N112" s="98">
        <v>9.0368873331104336</v>
      </c>
      <c r="O112" s="98">
        <v>7.7280217684282686</v>
      </c>
      <c r="P112" s="98">
        <v>6.7948031190531379</v>
      </c>
      <c r="Q112" s="98">
        <v>6.0913560092771162</v>
      </c>
      <c r="R112" s="98">
        <v>5.8295415078801813</v>
      </c>
      <c r="S112" s="98">
        <v>5.239152929858049</v>
      </c>
      <c r="T112" s="98">
        <v>4.8293244239949962</v>
      </c>
      <c r="U112" s="98">
        <v>4.0517818017318223</v>
      </c>
      <c r="V112" s="98">
        <v>3.3537525691149392</v>
      </c>
      <c r="W112" s="98">
        <v>1.4736681461873182</v>
      </c>
      <c r="DA112" s="63" t="s">
        <v>1736</v>
      </c>
    </row>
    <row r="113" spans="1:105" ht="12" customHeight="1" x14ac:dyDescent="0.25">
      <c r="A113" s="109" t="s">
        <v>120</v>
      </c>
      <c r="B113" s="33">
        <v>23.731442219674559</v>
      </c>
      <c r="C113" s="33">
        <v>24.057396481985698</v>
      </c>
      <c r="D113" s="33">
        <v>23.708355175557369</v>
      </c>
      <c r="E113" s="33">
        <v>20.875793704422083</v>
      </c>
      <c r="F113" s="33">
        <v>24.53296300304266</v>
      </c>
      <c r="G113" s="33">
        <v>19.790601340895151</v>
      </c>
      <c r="H113" s="33">
        <v>20.407718535888907</v>
      </c>
      <c r="I113" s="33">
        <v>17.97440661224006</v>
      </c>
      <c r="J113" s="33">
        <v>14.982083527119597</v>
      </c>
      <c r="K113" s="33">
        <v>14.956794888376301</v>
      </c>
      <c r="L113" s="33">
        <v>14.273533354976232</v>
      </c>
      <c r="M113" s="33">
        <v>14.050489498883119</v>
      </c>
      <c r="N113" s="33">
        <v>11.18847044547479</v>
      </c>
      <c r="O113" s="33">
        <v>10.393203611645326</v>
      </c>
      <c r="P113" s="33">
        <v>7.4553019751412073</v>
      </c>
      <c r="Q113" s="33">
        <v>7.933737993180781</v>
      </c>
      <c r="R113" s="33">
        <v>7.5328652992012755</v>
      </c>
      <c r="S113" s="33">
        <v>7.9240730241013564</v>
      </c>
      <c r="T113" s="33">
        <v>7.2521457806410199</v>
      </c>
      <c r="U113" s="33">
        <v>6.2527300037318057</v>
      </c>
      <c r="V113" s="33">
        <v>5.3539947050047667</v>
      </c>
      <c r="W113" s="33">
        <v>2.3555639539407132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346.67710929266207</v>
      </c>
      <c r="C115" s="117">
        <f t="shared" si="17"/>
        <v>316.8600404777003</v>
      </c>
      <c r="D115" s="117">
        <f t="shared" si="17"/>
        <v>327.66292145151255</v>
      </c>
      <c r="E115" s="117">
        <f t="shared" si="17"/>
        <v>365.574713223125</v>
      </c>
      <c r="F115" s="117">
        <f t="shared" si="17"/>
        <v>352.80293147186745</v>
      </c>
      <c r="G115" s="117">
        <f t="shared" si="17"/>
        <v>384.77727410465479</v>
      </c>
      <c r="H115" s="117">
        <f t="shared" si="17"/>
        <v>325.82356213526407</v>
      </c>
      <c r="I115" s="117">
        <f t="shared" si="17"/>
        <v>285.79999345608462</v>
      </c>
      <c r="J115" s="117">
        <f t="shared" si="17"/>
        <v>304.40167573394217</v>
      </c>
      <c r="K115" s="117">
        <f t="shared" si="17"/>
        <v>296.41751956017634</v>
      </c>
      <c r="L115" s="117">
        <f t="shared" si="17"/>
        <v>343.21265022464286</v>
      </c>
      <c r="M115" s="117">
        <f t="shared" si="17"/>
        <v>354.00767038370668</v>
      </c>
      <c r="N115" s="117">
        <f t="shared" si="17"/>
        <v>338.12526194032989</v>
      </c>
      <c r="O115" s="117">
        <f t="shared" si="17"/>
        <v>248.851894288528</v>
      </c>
      <c r="P115" s="117">
        <f t="shared" si="17"/>
        <v>160.51941122633266</v>
      </c>
      <c r="Q115" s="117">
        <f t="shared" si="17"/>
        <v>228.86991159406926</v>
      </c>
      <c r="R115" s="117">
        <f t="shared" ref="R115:V115" si="18">R116+R118+R120+R129</f>
        <v>221.11654108665184</v>
      </c>
      <c r="S115" s="117">
        <f t="shared" si="18"/>
        <v>164.88223630101828</v>
      </c>
      <c r="T115" s="117">
        <f t="shared" si="18"/>
        <v>158.56258271910482</v>
      </c>
      <c r="U115" s="117">
        <f t="shared" si="18"/>
        <v>157.76220998064235</v>
      </c>
      <c r="V115" s="117">
        <f t="shared" si="18"/>
        <v>140.72366597067764</v>
      </c>
      <c r="W115" s="117">
        <f t="shared" ref="W115" si="19">W116+W118+W120+W129</f>
        <v>18.181712773058624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243.51196150690575</v>
      </c>
      <c r="C116" s="122">
        <f t="shared" si="20"/>
        <v>214.86066606058722</v>
      </c>
      <c r="D116" s="122">
        <f t="shared" si="20"/>
        <v>230.82064952997811</v>
      </c>
      <c r="E116" s="122">
        <f t="shared" si="20"/>
        <v>255.3727592967804</v>
      </c>
      <c r="F116" s="122">
        <f t="shared" si="20"/>
        <v>254.82259839931001</v>
      </c>
      <c r="G116" s="122">
        <f t="shared" si="20"/>
        <v>296.92722685867938</v>
      </c>
      <c r="H116" s="122">
        <f t="shared" si="20"/>
        <v>242.14666473621418</v>
      </c>
      <c r="I116" s="122">
        <f t="shared" si="20"/>
        <v>212.7205868190299</v>
      </c>
      <c r="J116" s="122">
        <f t="shared" si="20"/>
        <v>233.24156586260625</v>
      </c>
      <c r="K116" s="122">
        <f t="shared" si="20"/>
        <v>223.20027546740562</v>
      </c>
      <c r="L116" s="122">
        <f t="shared" si="20"/>
        <v>268.10416797378821</v>
      </c>
      <c r="M116" s="122">
        <f t="shared" si="20"/>
        <v>272.08150521444196</v>
      </c>
      <c r="N116" s="122">
        <f t="shared" si="20"/>
        <v>257.3953147370683</v>
      </c>
      <c r="O116" s="122">
        <f t="shared" si="20"/>
        <v>188.85411806162494</v>
      </c>
      <c r="P116" s="122">
        <f t="shared" si="20"/>
        <v>112.89611392500166</v>
      </c>
      <c r="Q116" s="122">
        <f t="shared" si="20"/>
        <v>172.54023968127441</v>
      </c>
      <c r="R116" s="122">
        <f t="shared" si="20"/>
        <v>172.91256148218224</v>
      </c>
      <c r="S116" s="122">
        <f t="shared" si="20"/>
        <v>115.17793338567195</v>
      </c>
      <c r="T116" s="122">
        <f t="shared" si="20"/>
        <v>116.83529101199241</v>
      </c>
      <c r="U116" s="122">
        <f t="shared" si="20"/>
        <v>119.04499863566191</v>
      </c>
      <c r="V116" s="122">
        <f t="shared" si="20"/>
        <v>110.57664398716373</v>
      </c>
      <c r="W116" s="122">
        <f t="shared" si="20"/>
        <v>3.6116911771452171</v>
      </c>
      <c r="DA116" s="130" t="s">
        <v>1890</v>
      </c>
    </row>
    <row r="117" spans="1:105" ht="12" customHeight="1" x14ac:dyDescent="0.25">
      <c r="A117" s="97" t="s">
        <v>53</v>
      </c>
      <c r="B117" s="98">
        <v>243.51196150690575</v>
      </c>
      <c r="C117" s="98">
        <v>214.86066606058722</v>
      </c>
      <c r="D117" s="98">
        <v>230.82064952997811</v>
      </c>
      <c r="E117" s="98">
        <v>255.3727592967804</v>
      </c>
      <c r="F117" s="98">
        <v>254.82259839931001</v>
      </c>
      <c r="G117" s="98">
        <v>296.92722685867938</v>
      </c>
      <c r="H117" s="98">
        <v>242.14666473621418</v>
      </c>
      <c r="I117" s="98">
        <v>212.7205868190299</v>
      </c>
      <c r="J117" s="98">
        <v>233.24156586260625</v>
      </c>
      <c r="K117" s="98">
        <v>223.20027546740562</v>
      </c>
      <c r="L117" s="98">
        <v>268.10416797378821</v>
      </c>
      <c r="M117" s="98">
        <v>272.08150521444196</v>
      </c>
      <c r="N117" s="98">
        <v>257.3953147370683</v>
      </c>
      <c r="O117" s="98">
        <v>188.85411806162494</v>
      </c>
      <c r="P117" s="98">
        <v>112.89611392500166</v>
      </c>
      <c r="Q117" s="98">
        <v>172.54023968127441</v>
      </c>
      <c r="R117" s="98">
        <v>172.91256148218224</v>
      </c>
      <c r="S117" s="98">
        <v>115.17793338567195</v>
      </c>
      <c r="T117" s="98">
        <v>116.83529101199241</v>
      </c>
      <c r="U117" s="98">
        <v>119.04499863566191</v>
      </c>
      <c r="V117" s="98">
        <v>110.57664398716373</v>
      </c>
      <c r="W117" s="98">
        <v>3.6116911771452171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14.058721000942798</v>
      </c>
      <c r="C118" s="122">
        <f t="shared" si="21"/>
        <v>16.440842173582624</v>
      </c>
      <c r="D118" s="122">
        <f t="shared" si="21"/>
        <v>12.41941016467387</v>
      </c>
      <c r="E118" s="122">
        <f t="shared" si="21"/>
        <v>31.266595587185407</v>
      </c>
      <c r="F118" s="122">
        <f t="shared" si="21"/>
        <v>11.159855239727827</v>
      </c>
      <c r="G118" s="122">
        <f t="shared" si="21"/>
        <v>11.053850544964735</v>
      </c>
      <c r="H118" s="122">
        <f t="shared" si="21"/>
        <v>12.116663089849759</v>
      </c>
      <c r="I118" s="122">
        <f t="shared" si="21"/>
        <v>10.170275655726684</v>
      </c>
      <c r="J118" s="122">
        <f t="shared" si="21"/>
        <v>12.941166186528976</v>
      </c>
      <c r="K118" s="122">
        <f t="shared" si="21"/>
        <v>15.139680443642927</v>
      </c>
      <c r="L118" s="122">
        <f t="shared" si="21"/>
        <v>14.027808080482904</v>
      </c>
      <c r="M118" s="122">
        <f t="shared" si="21"/>
        <v>17.829136557462839</v>
      </c>
      <c r="N118" s="122">
        <f t="shared" si="21"/>
        <v>26.241525765425052</v>
      </c>
      <c r="O118" s="122">
        <f t="shared" si="21"/>
        <v>14.529787632210271</v>
      </c>
      <c r="P118" s="122">
        <f t="shared" si="21"/>
        <v>10.056873423556532</v>
      </c>
      <c r="Q118" s="122">
        <f t="shared" si="21"/>
        <v>20.006324755052098</v>
      </c>
      <c r="R118" s="122">
        <f t="shared" si="21"/>
        <v>13.170455126910317</v>
      </c>
      <c r="S118" s="122">
        <f t="shared" si="21"/>
        <v>17.42551746732909</v>
      </c>
      <c r="T118" s="122">
        <f t="shared" si="21"/>
        <v>11.897287425779274</v>
      </c>
      <c r="U118" s="122">
        <f t="shared" si="21"/>
        <v>12.929364448401293</v>
      </c>
      <c r="V118" s="122">
        <f t="shared" si="21"/>
        <v>9.0161023145162194</v>
      </c>
      <c r="W118" s="122">
        <f t="shared" si="21"/>
        <v>5.6167303483112505</v>
      </c>
      <c r="DA118" s="130" t="s">
        <v>1892</v>
      </c>
    </row>
    <row r="119" spans="1:105" ht="12" customHeight="1" x14ac:dyDescent="0.25">
      <c r="A119" s="97" t="s">
        <v>53</v>
      </c>
      <c r="B119" s="98">
        <v>14.058721000942798</v>
      </c>
      <c r="C119" s="98">
        <v>16.440842173582624</v>
      </c>
      <c r="D119" s="98">
        <v>12.41941016467387</v>
      </c>
      <c r="E119" s="98">
        <v>31.266595587185407</v>
      </c>
      <c r="F119" s="98">
        <v>11.159855239727827</v>
      </c>
      <c r="G119" s="98">
        <v>11.053850544964735</v>
      </c>
      <c r="H119" s="98">
        <v>12.116663089849759</v>
      </c>
      <c r="I119" s="98">
        <v>10.170275655726684</v>
      </c>
      <c r="J119" s="98">
        <v>12.941166186528976</v>
      </c>
      <c r="K119" s="98">
        <v>15.139680443642927</v>
      </c>
      <c r="L119" s="98">
        <v>14.027808080482904</v>
      </c>
      <c r="M119" s="98">
        <v>17.829136557462839</v>
      </c>
      <c r="N119" s="98">
        <v>26.241525765425052</v>
      </c>
      <c r="O119" s="98">
        <v>14.529787632210271</v>
      </c>
      <c r="P119" s="98">
        <v>10.056873423556532</v>
      </c>
      <c r="Q119" s="98">
        <v>20.006324755052098</v>
      </c>
      <c r="R119" s="98">
        <v>13.170455126910317</v>
      </c>
      <c r="S119" s="98">
        <v>17.42551746732909</v>
      </c>
      <c r="T119" s="98">
        <v>11.897287425779274</v>
      </c>
      <c r="U119" s="98">
        <v>12.929364448401293</v>
      </c>
      <c r="V119" s="98">
        <v>9.0161023145162194</v>
      </c>
      <c r="W119" s="98">
        <v>5.6167303483112505</v>
      </c>
      <c r="DA119" s="63" t="s">
        <v>1893</v>
      </c>
    </row>
    <row r="120" spans="1:105" ht="12" customHeight="1" x14ac:dyDescent="0.25">
      <c r="A120" s="121" t="s">
        <v>55</v>
      </c>
      <c r="B120" s="122">
        <v>58.453003446846694</v>
      </c>
      <c r="C120" s="122">
        <v>55.714955040134036</v>
      </c>
      <c r="D120" s="122">
        <v>55.109028277884597</v>
      </c>
      <c r="E120" s="122">
        <v>52.003971802726646</v>
      </c>
      <c r="F120" s="122">
        <v>56.203278519203955</v>
      </c>
      <c r="G120" s="122">
        <v>51.274436691536366</v>
      </c>
      <c r="H120" s="122">
        <v>47.018534187239716</v>
      </c>
      <c r="I120" s="122">
        <v>41.695136528734281</v>
      </c>
      <c r="J120" s="122">
        <v>39.308728764593269</v>
      </c>
      <c r="K120" s="122">
        <v>39.345830022364424</v>
      </c>
      <c r="L120" s="122">
        <v>42.869015150614381</v>
      </c>
      <c r="M120" s="122">
        <v>46.055603984341225</v>
      </c>
      <c r="N120" s="122">
        <v>40.00386491039319</v>
      </c>
      <c r="O120" s="122">
        <v>32.411021419164506</v>
      </c>
      <c r="P120" s="122">
        <v>27.412244064077804</v>
      </c>
      <c r="Q120" s="122">
        <v>26.205442591656801</v>
      </c>
      <c r="R120" s="122">
        <v>25.355031370619756</v>
      </c>
      <c r="S120" s="122">
        <v>22.585586071583624</v>
      </c>
      <c r="T120" s="122">
        <v>20.841503539258891</v>
      </c>
      <c r="U120" s="122">
        <v>18.040228141135998</v>
      </c>
      <c r="V120" s="122">
        <v>14.535782773352125</v>
      </c>
      <c r="W120" s="122">
        <v>6.046979278673267</v>
      </c>
      <c r="DA120" s="130" t="s">
        <v>1894</v>
      </c>
    </row>
    <row r="121" spans="1:105" ht="12" customHeight="1" x14ac:dyDescent="0.25">
      <c r="A121" s="97" t="s">
        <v>124</v>
      </c>
      <c r="B121" s="98">
        <v>29.421768223220738</v>
      </c>
      <c r="C121" s="98">
        <v>27.96533378458652</v>
      </c>
      <c r="D121" s="98">
        <v>25.350158411582697</v>
      </c>
      <c r="E121" s="98">
        <v>23.435999079606052</v>
      </c>
      <c r="F121" s="98">
        <v>25.715100164374491</v>
      </c>
      <c r="G121" s="98">
        <v>20.219515098941176</v>
      </c>
      <c r="H121" s="98">
        <v>15.769400515127133</v>
      </c>
      <c r="I121" s="98">
        <v>12.051214605080823</v>
      </c>
      <c r="J121" s="98">
        <v>10.622125295811303</v>
      </c>
      <c r="K121" s="98">
        <v>10.757624366497454</v>
      </c>
      <c r="L121" s="98">
        <v>11.741122476131366</v>
      </c>
      <c r="M121" s="98">
        <v>13.215321601353441</v>
      </c>
      <c r="N121" s="98">
        <v>10.9983900677368</v>
      </c>
      <c r="O121" s="98">
        <v>9.199152299646018</v>
      </c>
      <c r="P121" s="98">
        <v>7.2377792535576262</v>
      </c>
      <c r="Q121" s="98">
        <v>7.0250388586602588</v>
      </c>
      <c r="R121" s="98">
        <v>6.8506292333510848</v>
      </c>
      <c r="S121" s="98">
        <v>6.0466373818011778</v>
      </c>
      <c r="T121" s="98">
        <v>5.574022681239855</v>
      </c>
      <c r="U121" s="98">
        <v>4.5359327188017318</v>
      </c>
      <c r="V121" s="98">
        <v>3.7876774807086879</v>
      </c>
      <c r="W121" s="98">
        <v>1.6665793037351602</v>
      </c>
      <c r="DA121" s="63" t="s">
        <v>1895</v>
      </c>
    </row>
    <row r="122" spans="1:105" ht="12" customHeight="1" x14ac:dyDescent="0.25">
      <c r="A122" s="97" t="s">
        <v>123</v>
      </c>
      <c r="B122" s="98">
        <v>5.2587450206663371E-3</v>
      </c>
      <c r="C122" s="98">
        <v>5.44867023371212E-3</v>
      </c>
      <c r="D122" s="98">
        <v>5.0810544545022585E-3</v>
      </c>
      <c r="E122" s="98">
        <v>5.5182968881210791E-3</v>
      </c>
      <c r="F122" s="98">
        <v>7.3990714499865204E-3</v>
      </c>
      <c r="G122" s="98">
        <v>7.2875750633614369E-3</v>
      </c>
      <c r="H122" s="98">
        <v>7.2646305707587478E-3</v>
      </c>
      <c r="I122" s="98">
        <v>6.7999097524101357E-3</v>
      </c>
      <c r="J122" s="98">
        <v>8.6275791305181742E-3</v>
      </c>
      <c r="K122" s="98">
        <v>1.2569078806447824E-2</v>
      </c>
      <c r="L122" s="98">
        <v>2.3416046157898957E-2</v>
      </c>
      <c r="M122" s="98">
        <v>2.9524915115091532E-2</v>
      </c>
      <c r="N122" s="98">
        <v>2.8952969685636556E-2</v>
      </c>
      <c r="O122" s="98">
        <v>2.6520597403235577E-2</v>
      </c>
      <c r="P122" s="98">
        <v>2.105462693593111E-2</v>
      </c>
      <c r="Q122" s="98">
        <v>2.1255444768095457E-2</v>
      </c>
      <c r="R122" s="98">
        <v>2.2460402447928299E-2</v>
      </c>
      <c r="S122" s="98">
        <v>2.185859251706445E-2</v>
      </c>
      <c r="T122" s="98">
        <v>2.2403632302329318E-2</v>
      </c>
      <c r="U122" s="98">
        <v>2.0424756576946604E-2</v>
      </c>
      <c r="V122" s="98">
        <v>1.7554835401079976E-2</v>
      </c>
      <c r="W122" s="98">
        <v>8.4334514550010644E-3</v>
      </c>
      <c r="DA122" s="63" t="s">
        <v>1896</v>
      </c>
    </row>
    <row r="123" spans="1:105" ht="12" customHeight="1" x14ac:dyDescent="0.25">
      <c r="A123" s="100" t="s">
        <v>50</v>
      </c>
      <c r="B123" s="101">
        <v>9.474280536068227E-4</v>
      </c>
      <c r="C123" s="101">
        <v>8.5219047682130104E-4</v>
      </c>
      <c r="D123" s="101">
        <v>9.3448380785870263E-4</v>
      </c>
      <c r="E123" s="101">
        <v>8.5014432708454125E-4</v>
      </c>
      <c r="F123" s="101">
        <v>1.4273336583137532E-3</v>
      </c>
      <c r="G123" s="101">
        <v>1.1990742002209599E-3</v>
      </c>
      <c r="H123" s="101">
        <v>1.2140216613142059E-3</v>
      </c>
      <c r="I123" s="101">
        <v>1.1423554760014594E-3</v>
      </c>
      <c r="J123" s="101">
        <v>1.8268322011560285E-3</v>
      </c>
      <c r="K123" s="101">
        <v>2.2393337225409971E-3</v>
      </c>
      <c r="L123" s="101">
        <v>3.8664406929470119E-3</v>
      </c>
      <c r="M123" s="101">
        <v>5.7539921158905015E-3</v>
      </c>
      <c r="N123" s="101">
        <v>4.3719489391868304E-3</v>
      </c>
      <c r="O123" s="101">
        <v>3.9676314535600551E-3</v>
      </c>
      <c r="P123" s="101">
        <v>4.6783741455932656E-3</v>
      </c>
      <c r="Q123" s="101">
        <v>3.4197430243774227E-3</v>
      </c>
      <c r="R123" s="101">
        <v>3.4930596796234003E-3</v>
      </c>
      <c r="S123" s="101">
        <v>3.6357738191794813E-3</v>
      </c>
      <c r="T123" s="101">
        <v>3.3959340429000158E-3</v>
      </c>
      <c r="U123" s="101">
        <v>3.4943757721536952E-3</v>
      </c>
      <c r="V123" s="101">
        <v>2.7944944723006519E-3</v>
      </c>
      <c r="W123" s="101">
        <v>1.6541719484724118E-3</v>
      </c>
      <c r="DA123" s="131" t="s">
        <v>1897</v>
      </c>
    </row>
    <row r="124" spans="1:105" ht="12" customHeight="1" x14ac:dyDescent="0.25">
      <c r="A124" s="103" t="s">
        <v>52</v>
      </c>
      <c r="B124" s="104">
        <v>4.3113169670595149E-3</v>
      </c>
      <c r="C124" s="104">
        <v>4.5964797568908188E-3</v>
      </c>
      <c r="D124" s="104">
        <v>4.146570646643556E-3</v>
      </c>
      <c r="E124" s="104">
        <v>4.6681525610365376E-3</v>
      </c>
      <c r="F124" s="104">
        <v>5.9717377916727668E-3</v>
      </c>
      <c r="G124" s="104">
        <v>6.0885008631404768E-3</v>
      </c>
      <c r="H124" s="104">
        <v>6.0506089094445421E-3</v>
      </c>
      <c r="I124" s="104">
        <v>5.6575542764086759E-3</v>
      </c>
      <c r="J124" s="104">
        <v>6.8007469293621461E-3</v>
      </c>
      <c r="K124" s="104">
        <v>1.0329745083906827E-2</v>
      </c>
      <c r="L124" s="104">
        <v>1.9549605464951946E-2</v>
      </c>
      <c r="M124" s="104">
        <v>2.3770922999201031E-2</v>
      </c>
      <c r="N124" s="104">
        <v>2.4581020746449727E-2</v>
      </c>
      <c r="O124" s="104">
        <v>2.255296594967552E-2</v>
      </c>
      <c r="P124" s="104">
        <v>1.6376252790337845E-2</v>
      </c>
      <c r="Q124" s="104">
        <v>1.7835701743718034E-2</v>
      </c>
      <c r="R124" s="104">
        <v>1.89673427683049E-2</v>
      </c>
      <c r="S124" s="104">
        <v>1.8222818697884967E-2</v>
      </c>
      <c r="T124" s="104">
        <v>1.9007698259429301E-2</v>
      </c>
      <c r="U124" s="104">
        <v>1.6930380804792908E-2</v>
      </c>
      <c r="V124" s="104">
        <v>1.4760340928779323E-2</v>
      </c>
      <c r="W124" s="104">
        <v>6.7792795065286524E-3</v>
      </c>
      <c r="DA124" s="132" t="s">
        <v>1898</v>
      </c>
    </row>
    <row r="125" spans="1:105" ht="12" customHeight="1" x14ac:dyDescent="0.25">
      <c r="A125" s="106" t="s">
        <v>122</v>
      </c>
      <c r="B125" s="101">
        <v>28.510522754451205</v>
      </c>
      <c r="C125" s="101">
        <v>27.21416863553776</v>
      </c>
      <c r="D125" s="101">
        <v>29.127709905430294</v>
      </c>
      <c r="E125" s="101">
        <v>27.880793712877214</v>
      </c>
      <c r="F125" s="101">
        <v>29.68505004141721</v>
      </c>
      <c r="G125" s="101">
        <v>29.78963134227714</v>
      </c>
      <c r="H125" s="101">
        <v>29.705840170349184</v>
      </c>
      <c r="I125" s="101">
        <v>27.749752156609446</v>
      </c>
      <c r="J125" s="101">
        <v>25.913215006312484</v>
      </c>
      <c r="K125" s="101">
        <v>24.745808440233322</v>
      </c>
      <c r="L125" s="101">
        <v>24.467933087933954</v>
      </c>
      <c r="M125" s="101">
        <v>25.556118013206586</v>
      </c>
      <c r="N125" s="101">
        <v>21.816810994734396</v>
      </c>
      <c r="O125" s="101">
        <v>16.78130521302193</v>
      </c>
      <c r="P125" s="101">
        <v>14.41262926542491</v>
      </c>
      <c r="Q125" s="101">
        <v>13.771510113686997</v>
      </c>
      <c r="R125" s="101">
        <v>13.098479497434942</v>
      </c>
      <c r="S125" s="101">
        <v>11.459491913558072</v>
      </c>
      <c r="T125" s="101">
        <v>10.535535890998359</v>
      </c>
      <c r="U125" s="101">
        <v>8.8816406686000313</v>
      </c>
      <c r="V125" s="101">
        <v>6.8810957364381968</v>
      </c>
      <c r="W125" s="101">
        <v>2.7769671134078475</v>
      </c>
      <c r="DA125" s="131" t="s">
        <v>1899</v>
      </c>
    </row>
    <row r="126" spans="1:105" ht="12" customHeight="1" x14ac:dyDescent="0.25">
      <c r="A126" s="107" t="s">
        <v>121</v>
      </c>
      <c r="B126" s="104">
        <v>0.5154537241540843</v>
      </c>
      <c r="C126" s="104">
        <v>0.5300039497760437</v>
      </c>
      <c r="D126" s="104">
        <v>0.62607890641709674</v>
      </c>
      <c r="E126" s="104">
        <v>0.68166071335526679</v>
      </c>
      <c r="F126" s="104">
        <v>0.79572924196227302</v>
      </c>
      <c r="G126" s="104">
        <v>1.2580026752546849</v>
      </c>
      <c r="H126" s="104">
        <v>1.5360288711926433</v>
      </c>
      <c r="I126" s="104">
        <v>1.8873698572916053</v>
      </c>
      <c r="J126" s="104">
        <v>2.7647608833389654</v>
      </c>
      <c r="K126" s="104">
        <v>3.829828136827206</v>
      </c>
      <c r="L126" s="104">
        <v>6.636543540391159</v>
      </c>
      <c r="M126" s="104">
        <v>7.2546394546661039</v>
      </c>
      <c r="N126" s="104">
        <v>7.1597108782363517</v>
      </c>
      <c r="O126" s="104">
        <v>6.4040433090933222</v>
      </c>
      <c r="P126" s="104">
        <v>5.7407809181593379</v>
      </c>
      <c r="Q126" s="104">
        <v>5.3876381745414506</v>
      </c>
      <c r="R126" s="104">
        <v>5.3834622373858014</v>
      </c>
      <c r="S126" s="104">
        <v>5.0575981837073094</v>
      </c>
      <c r="T126" s="104">
        <v>4.7095413347183488</v>
      </c>
      <c r="U126" s="104">
        <v>4.602229997157286</v>
      </c>
      <c r="V126" s="104">
        <v>3.849454720804161</v>
      </c>
      <c r="W126" s="104">
        <v>1.5949994100752578</v>
      </c>
      <c r="DA126" s="132" t="s">
        <v>1900</v>
      </c>
    </row>
    <row r="127" spans="1:105" ht="12" customHeight="1" x14ac:dyDescent="0.25">
      <c r="A127" s="108" t="s">
        <v>53</v>
      </c>
      <c r="B127" s="98">
        <v>9.2876579891585945E-2</v>
      </c>
      <c r="C127" s="98">
        <v>8.2848259517882258E-2</v>
      </c>
      <c r="D127" s="98">
        <v>0.11518812565316441</v>
      </c>
      <c r="E127" s="98">
        <v>0.1049465087217783</v>
      </c>
      <c r="F127" s="98">
        <v>0.1534340813867488</v>
      </c>
      <c r="G127" s="98">
        <v>0.20678979733290836</v>
      </c>
      <c r="H127" s="98">
        <v>0.2565161847164586</v>
      </c>
      <c r="I127" s="98">
        <v>0.31729103768102029</v>
      </c>
      <c r="J127" s="98">
        <v>0.58795144151560319</v>
      </c>
      <c r="K127" s="98">
        <v>0.68323325137056357</v>
      </c>
      <c r="L127" s="98">
        <v>1.0936703577601143</v>
      </c>
      <c r="M127" s="98">
        <v>1.4137543230962981</v>
      </c>
      <c r="N127" s="98">
        <v>1.0752149552948949</v>
      </c>
      <c r="O127" s="98">
        <v>0.94651145830988859</v>
      </c>
      <c r="P127" s="98">
        <v>1.2894569064852102</v>
      </c>
      <c r="Q127" s="98">
        <v>0.8674207728629475</v>
      </c>
      <c r="R127" s="98">
        <v>0.8345393322262763</v>
      </c>
      <c r="S127" s="98">
        <v>0.84045192545180958</v>
      </c>
      <c r="T127" s="98">
        <v>0.70659178902581576</v>
      </c>
      <c r="U127" s="98">
        <v>0.78876361843958165</v>
      </c>
      <c r="V127" s="98">
        <v>0.60983305730534287</v>
      </c>
      <c r="W127" s="98">
        <v>0.31489793493107537</v>
      </c>
      <c r="DA127" s="63" t="s">
        <v>1901</v>
      </c>
    </row>
    <row r="128" spans="1:105" ht="12" customHeight="1" x14ac:dyDescent="0.25">
      <c r="A128" s="108" t="s">
        <v>52</v>
      </c>
      <c r="B128" s="98">
        <v>0.42257714426249837</v>
      </c>
      <c r="C128" s="98">
        <v>0.44715569025816149</v>
      </c>
      <c r="D128" s="98">
        <v>0.51089078076393235</v>
      </c>
      <c r="E128" s="98">
        <v>0.57671420463348855</v>
      </c>
      <c r="F128" s="98">
        <v>0.64229516057552416</v>
      </c>
      <c r="G128" s="98">
        <v>1.0512128779217766</v>
      </c>
      <c r="H128" s="98">
        <v>1.2795126864761848</v>
      </c>
      <c r="I128" s="98">
        <v>1.570078819610585</v>
      </c>
      <c r="J128" s="98">
        <v>2.1768094418233623</v>
      </c>
      <c r="K128" s="98">
        <v>3.1465948854566426</v>
      </c>
      <c r="L128" s="98">
        <v>5.5428731826310447</v>
      </c>
      <c r="M128" s="98">
        <v>5.8408851315698058</v>
      </c>
      <c r="N128" s="98">
        <v>6.084495922941457</v>
      </c>
      <c r="O128" s="98">
        <v>5.4575318507834334</v>
      </c>
      <c r="P128" s="98">
        <v>4.4513240116741279</v>
      </c>
      <c r="Q128" s="98">
        <v>4.5202174016785035</v>
      </c>
      <c r="R128" s="98">
        <v>4.5489229051595252</v>
      </c>
      <c r="S128" s="98">
        <v>4.2171462582555002</v>
      </c>
      <c r="T128" s="98">
        <v>4.002949545692533</v>
      </c>
      <c r="U128" s="98">
        <v>3.8134663787177048</v>
      </c>
      <c r="V128" s="98">
        <v>3.2396216634988182</v>
      </c>
      <c r="W128" s="98">
        <v>1.2801014751441824</v>
      </c>
      <c r="DA128" s="63" t="s">
        <v>1902</v>
      </c>
    </row>
    <row r="129" spans="1:105" ht="12" customHeight="1" x14ac:dyDescent="0.25">
      <c r="A129" s="121" t="s">
        <v>54</v>
      </c>
      <c r="B129" s="122">
        <v>30.653423337966807</v>
      </c>
      <c r="C129" s="122">
        <v>29.843577203396421</v>
      </c>
      <c r="D129" s="122">
        <v>29.313833478975919</v>
      </c>
      <c r="E129" s="122">
        <v>26.931386536432555</v>
      </c>
      <c r="F129" s="122">
        <v>30.617199313625669</v>
      </c>
      <c r="G129" s="122">
        <v>25.521760009474306</v>
      </c>
      <c r="H129" s="122">
        <v>24.5417001219604</v>
      </c>
      <c r="I129" s="122">
        <v>21.213994452593745</v>
      </c>
      <c r="J129" s="122">
        <v>18.910214920213686</v>
      </c>
      <c r="K129" s="122">
        <v>18.731733626763386</v>
      </c>
      <c r="L129" s="122">
        <v>18.211659019757423</v>
      </c>
      <c r="M129" s="122">
        <v>18.041424627460653</v>
      </c>
      <c r="N129" s="122">
        <v>14.484556527443381</v>
      </c>
      <c r="O129" s="122">
        <v>13.056967175528287</v>
      </c>
      <c r="P129" s="122">
        <v>10.154179813696654</v>
      </c>
      <c r="Q129" s="122">
        <v>10.117904566085935</v>
      </c>
      <c r="R129" s="122">
        <v>9.6784931069394862</v>
      </c>
      <c r="S129" s="122">
        <v>9.6931993764336006</v>
      </c>
      <c r="T129" s="122">
        <v>8.988500742074244</v>
      </c>
      <c r="U129" s="122">
        <v>7.7476187554431455</v>
      </c>
      <c r="V129" s="122">
        <v>6.595136895645572</v>
      </c>
      <c r="W129" s="122">
        <v>2.9063119689288905</v>
      </c>
      <c r="DA129" s="130" t="s">
        <v>1903</v>
      </c>
    </row>
    <row r="130" spans="1:105" ht="12" customHeight="1" x14ac:dyDescent="0.25">
      <c r="A130" s="97" t="s">
        <v>50</v>
      </c>
      <c r="B130" s="98">
        <v>12.566510330155191</v>
      </c>
      <c r="C130" s="98">
        <v>11.463605354113371</v>
      </c>
      <c r="D130" s="98">
        <v>11.146914802885995</v>
      </c>
      <c r="E130" s="98">
        <v>10.883359263182443</v>
      </c>
      <c r="F130" s="98">
        <v>11.682437706434769</v>
      </c>
      <c r="G130" s="98">
        <v>10.176626213290612</v>
      </c>
      <c r="H130" s="98">
        <v>8.6408226890846844</v>
      </c>
      <c r="I130" s="98">
        <v>7.1735241096844362</v>
      </c>
      <c r="J130" s="98">
        <v>7.1962999395545095</v>
      </c>
      <c r="K130" s="98">
        <v>7.0134350387869961</v>
      </c>
      <c r="L130" s="98">
        <v>7.0004414989149106</v>
      </c>
      <c r="M130" s="98">
        <v>6.9764516034358843</v>
      </c>
      <c r="N130" s="98">
        <v>5.6504892857974767</v>
      </c>
      <c r="O130" s="98">
        <v>4.8326110412223873</v>
      </c>
      <c r="P130" s="98">
        <v>4.2491622702142466</v>
      </c>
      <c r="Q130" s="98">
        <v>3.8094746100734707</v>
      </c>
      <c r="R130" s="98">
        <v>3.6464547123827029</v>
      </c>
      <c r="S130" s="98">
        <v>3.2781596736020426</v>
      </c>
      <c r="T130" s="98">
        <v>3.0239036823499368</v>
      </c>
      <c r="U130" s="98">
        <v>2.5386698252972075</v>
      </c>
      <c r="V130" s="98">
        <v>2.1022534842982075</v>
      </c>
      <c r="W130" s="98">
        <v>0.92391266275674955</v>
      </c>
      <c r="DA130" s="63" t="s">
        <v>1904</v>
      </c>
    </row>
    <row r="131" spans="1:105" ht="12" customHeight="1" x14ac:dyDescent="0.25">
      <c r="A131" s="109" t="s">
        <v>120</v>
      </c>
      <c r="B131" s="33">
        <v>18.086913007811614</v>
      </c>
      <c r="C131" s="33">
        <v>18.379971849283049</v>
      </c>
      <c r="D131" s="33">
        <v>18.166918676089924</v>
      </c>
      <c r="E131" s="33">
        <v>16.048027273250113</v>
      </c>
      <c r="F131" s="33">
        <v>18.9347616071909</v>
      </c>
      <c r="G131" s="33">
        <v>15.345133796183696</v>
      </c>
      <c r="H131" s="33">
        <v>15.900877432875715</v>
      </c>
      <c r="I131" s="33">
        <v>14.040470342909311</v>
      </c>
      <c r="J131" s="33">
        <v>11.713914980659178</v>
      </c>
      <c r="K131" s="33">
        <v>11.718298587976388</v>
      </c>
      <c r="L131" s="33">
        <v>11.211217520842512</v>
      </c>
      <c r="M131" s="33">
        <v>11.06497302402477</v>
      </c>
      <c r="N131" s="33">
        <v>8.8340672416459043</v>
      </c>
      <c r="O131" s="33">
        <v>8.2243561343059</v>
      </c>
      <c r="P131" s="33">
        <v>5.9050175434824066</v>
      </c>
      <c r="Q131" s="33">
        <v>6.3084299560124641</v>
      </c>
      <c r="R131" s="33">
        <v>6.0320383945567828</v>
      </c>
      <c r="S131" s="33">
        <v>6.4150397028315584</v>
      </c>
      <c r="T131" s="33">
        <v>5.9645970597243068</v>
      </c>
      <c r="U131" s="33">
        <v>5.2089489301459375</v>
      </c>
      <c r="V131" s="33">
        <v>4.4928834113473641</v>
      </c>
      <c r="W131" s="33">
        <v>1.9823993061721412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0.67866137737505938</v>
      </c>
      <c r="C133" s="154">
        <f t="shared" si="22"/>
        <v>0.68528309886269156</v>
      </c>
      <c r="D133" s="154">
        <f t="shared" si="22"/>
        <v>0.6830974819747736</v>
      </c>
      <c r="E133" s="154">
        <f t="shared" si="22"/>
        <v>0.71048965585651969</v>
      </c>
      <c r="F133" s="154">
        <f t="shared" si="22"/>
        <v>0.68796377014462884</v>
      </c>
      <c r="G133" s="154">
        <f t="shared" si="22"/>
        <v>0.69288153321864976</v>
      </c>
      <c r="H133" s="154">
        <f t="shared" si="22"/>
        <v>0.7010600267349032</v>
      </c>
      <c r="I133" s="154">
        <f t="shared" si="22"/>
        <v>0.70446909053983386</v>
      </c>
      <c r="J133" s="154">
        <f t="shared" si="22"/>
        <v>0.71313167374815856</v>
      </c>
      <c r="K133" s="154">
        <f t="shared" si="22"/>
        <v>0.72473824597065628</v>
      </c>
      <c r="L133" s="154">
        <f t="shared" si="22"/>
        <v>0.72828140143063091</v>
      </c>
      <c r="M133" s="154">
        <f t="shared" si="22"/>
        <v>0.74032606078598617</v>
      </c>
      <c r="N133" s="154">
        <f t="shared" si="22"/>
        <v>0.76507396473231981</v>
      </c>
      <c r="O133" s="154">
        <f t="shared" si="22"/>
        <v>0.75958148438425011</v>
      </c>
      <c r="P133" s="154">
        <f t="shared" si="22"/>
        <v>0.76014511486503777</v>
      </c>
      <c r="Q133" s="154">
        <f t="shared" si="22"/>
        <v>0.78071592155951708</v>
      </c>
      <c r="R133" s="154">
        <f t="shared" ref="R133:V133" si="23">IF(R115=0,"",R115/R97)</f>
        <v>0.7663010538380296</v>
      </c>
      <c r="S133" s="154">
        <f t="shared" si="23"/>
        <v>0.80099398137044064</v>
      </c>
      <c r="T133" s="154">
        <f t="shared" si="23"/>
        <v>0.78638978807193705</v>
      </c>
      <c r="U133" s="154">
        <f t="shared" si="23"/>
        <v>0.79595328205192317</v>
      </c>
      <c r="V133" s="154">
        <f t="shared" si="23"/>
        <v>0.78659158863318879</v>
      </c>
      <c r="W133" s="154">
        <f t="shared" ref="W133" si="24">IF(W115=0,"",W115/W97)</f>
        <v>1.0190669258915825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0.67482561857414836</v>
      </c>
      <c r="C134" s="155">
        <f t="shared" si="25"/>
        <v>0.67601834464167165</v>
      </c>
      <c r="D134" s="155">
        <f t="shared" si="25"/>
        <v>0.67799761356049537</v>
      </c>
      <c r="E134" s="155">
        <f t="shared" si="25"/>
        <v>0.68062996755559546</v>
      </c>
      <c r="F134" s="155">
        <f t="shared" si="25"/>
        <v>0.68404706469485421</v>
      </c>
      <c r="G134" s="155">
        <f t="shared" si="25"/>
        <v>0.6871059292105649</v>
      </c>
      <c r="H134" s="155">
        <f t="shared" si="25"/>
        <v>0.68899167611801049</v>
      </c>
      <c r="I134" s="155">
        <f t="shared" si="25"/>
        <v>0.6919363368541902</v>
      </c>
      <c r="J134" s="155">
        <f t="shared" si="25"/>
        <v>0.69649579962253894</v>
      </c>
      <c r="K134" s="155">
        <f t="shared" si="25"/>
        <v>0.70326453272349176</v>
      </c>
      <c r="L134" s="155">
        <f t="shared" si="25"/>
        <v>0.71124222761949885</v>
      </c>
      <c r="M134" s="155">
        <f t="shared" si="25"/>
        <v>0.71893113475767667</v>
      </c>
      <c r="N134" s="155">
        <f t="shared" si="25"/>
        <v>0.72618087656805208</v>
      </c>
      <c r="O134" s="155">
        <f t="shared" si="25"/>
        <v>0.73247249698566519</v>
      </c>
      <c r="P134" s="155">
        <f t="shared" si="25"/>
        <v>0.73283028288009933</v>
      </c>
      <c r="Q134" s="155">
        <f t="shared" si="25"/>
        <v>0.73304984894701175</v>
      </c>
      <c r="R134" s="155">
        <f t="shared" ref="R134:V134" si="26">IF(R116=0,"",R116/R98)</f>
        <v>0.73400115900048435</v>
      </c>
      <c r="S134" s="155">
        <f t="shared" si="26"/>
        <v>0.73553951144049867</v>
      </c>
      <c r="T134" s="155">
        <f t="shared" si="26"/>
        <v>0.73716780640892243</v>
      </c>
      <c r="U134" s="155">
        <f t="shared" si="26"/>
        <v>0.73893875376484852</v>
      </c>
      <c r="V134" s="155">
        <f t="shared" si="26"/>
        <v>0.74051917946904589</v>
      </c>
      <c r="W134" s="155">
        <f t="shared" ref="W134" si="27">IF(W116=0,"",W116/W98)</f>
        <v>0.74161582186111696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0.67482561857414836</v>
      </c>
      <c r="C135" s="156">
        <f t="shared" si="28"/>
        <v>0.67601834464167165</v>
      </c>
      <c r="D135" s="156">
        <f t="shared" si="28"/>
        <v>0.67799761356049537</v>
      </c>
      <c r="E135" s="156">
        <f t="shared" si="28"/>
        <v>0.68062996755559546</v>
      </c>
      <c r="F135" s="156">
        <f t="shared" si="28"/>
        <v>0.68404706469485421</v>
      </c>
      <c r="G135" s="156">
        <f t="shared" si="28"/>
        <v>0.6871059292105649</v>
      </c>
      <c r="H135" s="156">
        <f t="shared" si="28"/>
        <v>0.68899167611801049</v>
      </c>
      <c r="I135" s="156">
        <f t="shared" si="28"/>
        <v>0.6919363368541902</v>
      </c>
      <c r="J135" s="156">
        <f t="shared" si="28"/>
        <v>0.69649579962253894</v>
      </c>
      <c r="K135" s="156">
        <f t="shared" si="28"/>
        <v>0.70326453272349176</v>
      </c>
      <c r="L135" s="156">
        <f t="shared" si="28"/>
        <v>0.71124222761949885</v>
      </c>
      <c r="M135" s="156">
        <f t="shared" si="28"/>
        <v>0.71893113475767667</v>
      </c>
      <c r="N135" s="156">
        <f t="shared" si="28"/>
        <v>0.72618087656805208</v>
      </c>
      <c r="O135" s="156">
        <f t="shared" si="28"/>
        <v>0.73247249698566519</v>
      </c>
      <c r="P135" s="156">
        <f t="shared" si="28"/>
        <v>0.73283028288009933</v>
      </c>
      <c r="Q135" s="156">
        <f t="shared" si="28"/>
        <v>0.73304984894701175</v>
      </c>
      <c r="R135" s="156">
        <f t="shared" ref="R135:V135" si="29">IF(R117=0,"",R117/R99)</f>
        <v>0.73400115900048435</v>
      </c>
      <c r="S135" s="156">
        <f t="shared" si="29"/>
        <v>0.73553951144049867</v>
      </c>
      <c r="T135" s="156">
        <f t="shared" si="29"/>
        <v>0.73716780640892243</v>
      </c>
      <c r="U135" s="156">
        <f t="shared" si="29"/>
        <v>0.73893875376484852</v>
      </c>
      <c r="V135" s="156">
        <f t="shared" si="29"/>
        <v>0.74051917946904589</v>
      </c>
      <c r="W135" s="156">
        <f t="shared" ref="W135" si="30">IF(W117=0,"",W117/W99)</f>
        <v>0.74161582186111696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1.7961149824261566</v>
      </c>
      <c r="C136" s="155">
        <f t="shared" si="31"/>
        <v>1.8524329354009126</v>
      </c>
      <c r="D136" s="155">
        <f t="shared" si="31"/>
        <v>1.9419035340990012</v>
      </c>
      <c r="E136" s="155">
        <f t="shared" si="31"/>
        <v>2.0057949584898935</v>
      </c>
      <c r="F136" s="155">
        <f t="shared" si="31"/>
        <v>2.0910250637053727</v>
      </c>
      <c r="G136" s="155">
        <f t="shared" si="31"/>
        <v>2.246159127536957</v>
      </c>
      <c r="H136" s="155">
        <f t="shared" si="31"/>
        <v>2.4079297868127147</v>
      </c>
      <c r="I136" s="155">
        <f t="shared" si="31"/>
        <v>2.526074542037537</v>
      </c>
      <c r="J136" s="155">
        <f t="shared" si="31"/>
        <v>2.5922911526057741</v>
      </c>
      <c r="K136" s="155">
        <f t="shared" si="31"/>
        <v>2.7097925788680652</v>
      </c>
      <c r="L136" s="155">
        <f t="shared" si="31"/>
        <v>2.82339318278843</v>
      </c>
      <c r="M136" s="155">
        <f t="shared" si="31"/>
        <v>2.908543164278393</v>
      </c>
      <c r="N136" s="155">
        <f t="shared" si="31"/>
        <v>2.9880945076071339</v>
      </c>
      <c r="O136" s="155">
        <f t="shared" si="31"/>
        <v>3.103593469247369</v>
      </c>
      <c r="P136" s="155">
        <f t="shared" si="31"/>
        <v>3.144437222640009</v>
      </c>
      <c r="Q136" s="155">
        <f t="shared" si="31"/>
        <v>3.186802271854007</v>
      </c>
      <c r="R136" s="155">
        <f t="shared" ref="R136:V136" si="32">IF(R118=0,"",R118/R100)</f>
        <v>3.2651261782161112</v>
      </c>
      <c r="S136" s="155">
        <f t="shared" si="32"/>
        <v>3.3799943597617079</v>
      </c>
      <c r="T136" s="155">
        <f t="shared" si="32"/>
        <v>3.5437674582384071</v>
      </c>
      <c r="U136" s="155">
        <f t="shared" si="32"/>
        <v>3.7077788810230126</v>
      </c>
      <c r="V136" s="155">
        <f t="shared" si="32"/>
        <v>3.8315634571782362</v>
      </c>
      <c r="W136" s="155">
        <f t="shared" ref="W136" si="33">IF(W118=0,"",W118/W100)</f>
        <v>3.896342365235332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1.7961149824261566</v>
      </c>
      <c r="C137" s="156">
        <f t="shared" si="34"/>
        <v>1.8524329354009126</v>
      </c>
      <c r="D137" s="156">
        <f t="shared" si="34"/>
        <v>1.9419035340990012</v>
      </c>
      <c r="E137" s="156">
        <f t="shared" si="34"/>
        <v>2.0057949584898935</v>
      </c>
      <c r="F137" s="156">
        <f t="shared" si="34"/>
        <v>2.0910250637053727</v>
      </c>
      <c r="G137" s="156">
        <f t="shared" si="34"/>
        <v>2.246159127536957</v>
      </c>
      <c r="H137" s="156">
        <f t="shared" si="34"/>
        <v>2.4079297868127147</v>
      </c>
      <c r="I137" s="156">
        <f t="shared" si="34"/>
        <v>2.526074542037537</v>
      </c>
      <c r="J137" s="156">
        <f t="shared" si="34"/>
        <v>2.5922911526057741</v>
      </c>
      <c r="K137" s="156">
        <f t="shared" si="34"/>
        <v>2.7097925788680652</v>
      </c>
      <c r="L137" s="156">
        <f t="shared" si="34"/>
        <v>2.82339318278843</v>
      </c>
      <c r="M137" s="156">
        <f t="shared" si="34"/>
        <v>2.908543164278393</v>
      </c>
      <c r="N137" s="156">
        <f t="shared" si="34"/>
        <v>2.9880945076071339</v>
      </c>
      <c r="O137" s="156">
        <f t="shared" si="34"/>
        <v>3.103593469247369</v>
      </c>
      <c r="P137" s="156">
        <f t="shared" si="34"/>
        <v>3.144437222640009</v>
      </c>
      <c r="Q137" s="156">
        <f t="shared" si="34"/>
        <v>3.186802271854007</v>
      </c>
      <c r="R137" s="156">
        <f t="shared" ref="R137:V137" si="35">IF(R119=0,"",R119/R101)</f>
        <v>3.2651261782161112</v>
      </c>
      <c r="S137" s="156">
        <f t="shared" si="35"/>
        <v>3.3799943597617079</v>
      </c>
      <c r="T137" s="156">
        <f t="shared" si="35"/>
        <v>3.5437674582384071</v>
      </c>
      <c r="U137" s="156">
        <f t="shared" si="35"/>
        <v>3.7077788810230126</v>
      </c>
      <c r="V137" s="156">
        <f t="shared" si="35"/>
        <v>3.8315634571782362</v>
      </c>
      <c r="W137" s="156">
        <f t="shared" ref="W137" si="36">IF(W119=0,"",W119/W101)</f>
        <v>3.896342365235332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0.59604604857794763</v>
      </c>
      <c r="C138" s="155">
        <f t="shared" si="37"/>
        <v>0.59863099348159432</v>
      </c>
      <c r="D138" s="155">
        <f t="shared" si="37"/>
        <v>0.60480273967425302</v>
      </c>
      <c r="E138" s="155">
        <f t="shared" si="37"/>
        <v>0.60945654879943612</v>
      </c>
      <c r="F138" s="155">
        <f t="shared" si="37"/>
        <v>0.61335783254088205</v>
      </c>
      <c r="G138" s="155">
        <f t="shared" si="37"/>
        <v>0.62431220203900917</v>
      </c>
      <c r="H138" s="155">
        <f t="shared" si="37"/>
        <v>0.6352380605225475</v>
      </c>
      <c r="I138" s="155">
        <f t="shared" si="37"/>
        <v>0.64364127701230089</v>
      </c>
      <c r="J138" s="155">
        <f t="shared" si="37"/>
        <v>0.64996675306779328</v>
      </c>
      <c r="K138" s="155">
        <f t="shared" si="37"/>
        <v>0.65737391858146643</v>
      </c>
      <c r="L138" s="155">
        <f t="shared" si="37"/>
        <v>0.67120328920468975</v>
      </c>
      <c r="M138" s="155">
        <f t="shared" si="37"/>
        <v>0.67347347441619065</v>
      </c>
      <c r="N138" s="155">
        <f t="shared" si="37"/>
        <v>0.68390859975124918</v>
      </c>
      <c r="O138" s="155">
        <f t="shared" si="37"/>
        <v>0.68984152608427651</v>
      </c>
      <c r="P138" s="155">
        <f t="shared" si="37"/>
        <v>0.69107493860397184</v>
      </c>
      <c r="Q138" s="155">
        <f t="shared" si="37"/>
        <v>0.69922579141563568</v>
      </c>
      <c r="R138" s="155">
        <f t="shared" ref="R138:V138" si="38">IF(R120=0,"",R120/R102)</f>
        <v>0.71263876549465033</v>
      </c>
      <c r="S138" s="155">
        <f t="shared" si="38"/>
        <v>0.73001337170499059</v>
      </c>
      <c r="T138" s="155">
        <f t="shared" si="38"/>
        <v>0.75232652502482433</v>
      </c>
      <c r="U138" s="155">
        <f t="shared" si="38"/>
        <v>0.77389001313710948</v>
      </c>
      <c r="V138" s="155">
        <f t="shared" si="38"/>
        <v>0.78490776131990159</v>
      </c>
      <c r="W138" s="155">
        <f t="shared" ref="W138" si="39">IF(W120=0,"",W120/W102)</f>
        <v>0.7852476924107209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0.5628161730866581</v>
      </c>
      <c r="C139" s="156">
        <f t="shared" si="40"/>
        <v>0.56463985608811007</v>
      </c>
      <c r="D139" s="156">
        <f t="shared" si="40"/>
        <v>0.56667500048367114</v>
      </c>
      <c r="E139" s="156">
        <f t="shared" si="40"/>
        <v>0.56978046862846821</v>
      </c>
      <c r="F139" s="156">
        <f t="shared" si="40"/>
        <v>0.57415588331086942</v>
      </c>
      <c r="G139" s="156">
        <f t="shared" si="40"/>
        <v>0.57808836368054073</v>
      </c>
      <c r="H139" s="156">
        <f t="shared" si="40"/>
        <v>0.58361008731038311</v>
      </c>
      <c r="I139" s="156">
        <f t="shared" si="40"/>
        <v>0.58692789870475282</v>
      </c>
      <c r="J139" s="156">
        <f t="shared" si="40"/>
        <v>0.58836100166051541</v>
      </c>
      <c r="K139" s="156">
        <f t="shared" si="40"/>
        <v>0.59204932148948097</v>
      </c>
      <c r="L139" s="156">
        <f t="shared" si="40"/>
        <v>0.59652314159190167</v>
      </c>
      <c r="M139" s="156">
        <f t="shared" si="40"/>
        <v>0.60264291233366019</v>
      </c>
      <c r="N139" s="156">
        <f t="shared" si="40"/>
        <v>0.6078092090227436</v>
      </c>
      <c r="O139" s="156">
        <f t="shared" si="40"/>
        <v>0.61055062275802141</v>
      </c>
      <c r="P139" s="156">
        <f t="shared" si="40"/>
        <v>0.61168219038773852</v>
      </c>
      <c r="Q139" s="156">
        <f t="shared" si="40"/>
        <v>0.61815052891079336</v>
      </c>
      <c r="R139" s="156">
        <f t="shared" ref="R139:V139" si="41">IF(R121=0,"",R121/R103)</f>
        <v>0.63859863288578878</v>
      </c>
      <c r="S139" s="156">
        <f t="shared" si="41"/>
        <v>0.66719282780980949</v>
      </c>
      <c r="T139" s="156">
        <f t="shared" si="41"/>
        <v>0.70584499820263791</v>
      </c>
      <c r="U139" s="156">
        <f t="shared" si="41"/>
        <v>0.73617104992373394</v>
      </c>
      <c r="V139" s="156">
        <f t="shared" si="41"/>
        <v>0.74737883360887203</v>
      </c>
      <c r="W139" s="156">
        <f t="shared" ref="W139" si="42">IF(W121=0,"",W121/W103)</f>
        <v>0.75009844674329185</v>
      </c>
      <c r="DA139" s="63" t="s">
        <v>2063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0.87723424922873028</v>
      </c>
      <c r="C140" s="156">
        <f t="shared" si="43"/>
        <v>0.89291328293514971</v>
      </c>
      <c r="D140" s="156">
        <f t="shared" si="43"/>
        <v>0.87738931715588842</v>
      </c>
      <c r="E140" s="156">
        <f t="shared" si="43"/>
        <v>0.89704403049402315</v>
      </c>
      <c r="F140" s="156">
        <f t="shared" si="43"/>
        <v>0.8766948728841365</v>
      </c>
      <c r="G140" s="156">
        <f t="shared" si="43"/>
        <v>0.89462432805853687</v>
      </c>
      <c r="H140" s="156">
        <f t="shared" si="43"/>
        <v>0.89453532947338232</v>
      </c>
      <c r="I140" s="156">
        <f t="shared" si="43"/>
        <v>0.8949841890682404</v>
      </c>
      <c r="J140" s="156">
        <f t="shared" si="43"/>
        <v>0.87267306110376519</v>
      </c>
      <c r="K140" s="156">
        <f t="shared" si="43"/>
        <v>0.89251317627999294</v>
      </c>
      <c r="L140" s="156">
        <f t="shared" si="43"/>
        <v>0.90148557932076667</v>
      </c>
      <c r="M140" s="156">
        <f t="shared" si="43"/>
        <v>0.88696598348983791</v>
      </c>
      <c r="N140" s="156">
        <f t="shared" si="43"/>
        <v>0.91145706520300251</v>
      </c>
      <c r="O140" s="156">
        <f t="shared" si="43"/>
        <v>0.91295712101909243</v>
      </c>
      <c r="P140" s="156">
        <f t="shared" si="43"/>
        <v>0.87639038684123827</v>
      </c>
      <c r="Q140" s="156">
        <f t="shared" si="43"/>
        <v>0.91099542490405738</v>
      </c>
      <c r="R140" s="156">
        <f t="shared" ref="R140:V140" si="44">IF(R122=0,"",R122/R104)</f>
        <v>0.92190285762072854</v>
      </c>
      <c r="S140" s="156">
        <f t="shared" si="44"/>
        <v>0.92737725198702481</v>
      </c>
      <c r="T140" s="156">
        <f t="shared" si="44"/>
        <v>0.94400602010331092</v>
      </c>
      <c r="U140" s="156">
        <f t="shared" si="44"/>
        <v>0.94260925591704947</v>
      </c>
      <c r="V140" s="156">
        <f t="shared" si="44"/>
        <v>0.94897217967540504</v>
      </c>
      <c r="W140" s="156">
        <f t="shared" ref="W140" si="45">IF(W122=0,"",W122/W104)</f>
        <v>0.93880414814018665</v>
      </c>
      <c r="DA140" s="63" t="s">
        <v>2064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0.5628161730866581</v>
      </c>
      <c r="C141" s="157">
        <f t="shared" si="46"/>
        <v>0.5659961140323807</v>
      </c>
      <c r="D141" s="157">
        <f t="shared" si="46"/>
        <v>0.56823580023523246</v>
      </c>
      <c r="E141" s="157">
        <f t="shared" si="46"/>
        <v>0.57306933886174805</v>
      </c>
      <c r="F141" s="157">
        <f t="shared" si="46"/>
        <v>0.57833707517219979</v>
      </c>
      <c r="G141" s="157">
        <f t="shared" si="46"/>
        <v>0.58279334953311468</v>
      </c>
      <c r="H141" s="157">
        <f t="shared" si="46"/>
        <v>0.58633855023111003</v>
      </c>
      <c r="I141" s="157">
        <f t="shared" si="46"/>
        <v>0.58876883398972613</v>
      </c>
      <c r="J141" s="157">
        <f t="shared" si="46"/>
        <v>0.5920441775416766</v>
      </c>
      <c r="K141" s="157">
        <f t="shared" si="46"/>
        <v>0.59667061055468762</v>
      </c>
      <c r="L141" s="157">
        <f t="shared" si="46"/>
        <v>0.60174804056990039</v>
      </c>
      <c r="M141" s="157">
        <f t="shared" si="46"/>
        <v>0.60462583319355279</v>
      </c>
      <c r="N141" s="157">
        <f t="shared" si="46"/>
        <v>0.60851944680224812</v>
      </c>
      <c r="O141" s="157">
        <f t="shared" si="46"/>
        <v>0.61076658658729799</v>
      </c>
      <c r="P141" s="157">
        <f t="shared" si="46"/>
        <v>0.61171185061381828</v>
      </c>
      <c r="Q141" s="157">
        <f t="shared" si="46"/>
        <v>0.6221778550217667</v>
      </c>
      <c r="R141" s="157">
        <f t="shared" ref="R141:V141" si="47">IF(R123=0,"",R123/R105)</f>
        <v>0.64737272147190505</v>
      </c>
      <c r="S141" s="157">
        <f t="shared" si="47"/>
        <v>0.67989952751597271</v>
      </c>
      <c r="T141" s="157">
        <f t="shared" si="47"/>
        <v>0.71874483828137303</v>
      </c>
      <c r="U141" s="157">
        <f t="shared" si="47"/>
        <v>0.73753113282829696</v>
      </c>
      <c r="V141" s="157">
        <f t="shared" si="47"/>
        <v>0.74750136535745748</v>
      </c>
      <c r="W141" s="157">
        <f t="shared" ref="W141" si="48">IF(W123=0,"",W123/W105)</f>
        <v>0.75056387972998451</v>
      </c>
      <c r="DA141" s="131" t="s">
        <v>2065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0.63053944610444024</v>
      </c>
      <c r="C143" s="157">
        <f t="shared" si="52"/>
        <v>0.63348985469963059</v>
      </c>
      <c r="D143" s="157">
        <f t="shared" si="52"/>
        <v>0.63754277294141515</v>
      </c>
      <c r="E143" s="157">
        <f t="shared" si="52"/>
        <v>0.64165703123262063</v>
      </c>
      <c r="F143" s="157">
        <f t="shared" si="52"/>
        <v>0.64592652975098974</v>
      </c>
      <c r="G143" s="157">
        <f t="shared" si="52"/>
        <v>0.65074478785128687</v>
      </c>
      <c r="H143" s="157">
        <f t="shared" si="52"/>
        <v>0.65548399863312368</v>
      </c>
      <c r="I143" s="157">
        <f t="shared" si="52"/>
        <v>0.65775835177687803</v>
      </c>
      <c r="J143" s="157">
        <f t="shared" si="52"/>
        <v>0.65856064091397692</v>
      </c>
      <c r="K143" s="157">
        <f t="shared" si="52"/>
        <v>0.66003677712741138</v>
      </c>
      <c r="L143" s="157">
        <f t="shared" si="52"/>
        <v>0.6617628252496599</v>
      </c>
      <c r="M143" s="157">
        <f t="shared" si="52"/>
        <v>0.66448453748292879</v>
      </c>
      <c r="N143" s="157">
        <f t="shared" si="52"/>
        <v>0.66774377601856505</v>
      </c>
      <c r="O143" s="157">
        <f t="shared" si="52"/>
        <v>0.67080034690403534</v>
      </c>
      <c r="P143" s="157">
        <f t="shared" si="52"/>
        <v>0.67229179051779819</v>
      </c>
      <c r="Q143" s="157">
        <f t="shared" si="52"/>
        <v>0.6788054633618742</v>
      </c>
      <c r="R143" s="157">
        <f t="shared" ref="R143:V143" si="53">IF(R125=0,"",R125/R107)</f>
        <v>0.68692951778131384</v>
      </c>
      <c r="S143" s="157">
        <f t="shared" si="53"/>
        <v>0.69697537988787228</v>
      </c>
      <c r="T143" s="157">
        <f t="shared" si="53"/>
        <v>0.71183821181666507</v>
      </c>
      <c r="U143" s="157">
        <f t="shared" si="53"/>
        <v>0.72599972964884885</v>
      </c>
      <c r="V143" s="157">
        <f t="shared" si="53"/>
        <v>0.73481245364485548</v>
      </c>
      <c r="W143" s="157">
        <f t="shared" ref="W143" si="54">IF(W125=0,"",W125/W107)</f>
        <v>0.73788723455917538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0.90450446545542429</v>
      </c>
      <c r="C144" s="158">
        <f t="shared" si="55"/>
        <v>0.91751072533954559</v>
      </c>
      <c r="D144" s="158">
        <f t="shared" si="55"/>
        <v>0.90625026896147554</v>
      </c>
      <c r="E144" s="158">
        <f t="shared" si="55"/>
        <v>0.92189682377813031</v>
      </c>
      <c r="F144" s="158">
        <f t="shared" si="55"/>
        <v>0.90557479957375886</v>
      </c>
      <c r="G144" s="158">
        <f t="shared" si="55"/>
        <v>0.92021631257943304</v>
      </c>
      <c r="H144" s="158">
        <f t="shared" si="55"/>
        <v>0.91995027127794526</v>
      </c>
      <c r="I144" s="158">
        <f t="shared" si="55"/>
        <v>0.92003198765489558</v>
      </c>
      <c r="J144" s="158">
        <f t="shared" si="55"/>
        <v>0.90170144847299882</v>
      </c>
      <c r="K144" s="158">
        <f t="shared" si="55"/>
        <v>0.91682953260867306</v>
      </c>
      <c r="L144" s="158">
        <f t="shared" si="55"/>
        <v>0.92347880285028716</v>
      </c>
      <c r="M144" s="158">
        <f t="shared" si="55"/>
        <v>0.91105668700792142</v>
      </c>
      <c r="N144" s="158">
        <f t="shared" si="55"/>
        <v>0.93059775322644667</v>
      </c>
      <c r="O144" s="158">
        <f t="shared" si="55"/>
        <v>0.93211832002137185</v>
      </c>
      <c r="P144" s="158">
        <f t="shared" si="55"/>
        <v>0.9010188045458748</v>
      </c>
      <c r="Q144" s="158">
        <f t="shared" si="55"/>
        <v>0.92858344063850806</v>
      </c>
      <c r="R144" s="158">
        <f t="shared" ref="R144:V144" si="56">IF(R126=0,"",R126/R108)</f>
        <v>0.93479725674931369</v>
      </c>
      <c r="S144" s="158">
        <f t="shared" si="56"/>
        <v>0.93477930681583676</v>
      </c>
      <c r="T144" s="158">
        <f t="shared" si="56"/>
        <v>0.94538920102308499</v>
      </c>
      <c r="U144" s="158">
        <f t="shared" si="56"/>
        <v>0.94033540119928027</v>
      </c>
      <c r="V144" s="158">
        <f t="shared" si="56"/>
        <v>0.94622465538885625</v>
      </c>
      <c r="W144" s="158">
        <f t="shared" ref="W144" si="57">IF(W126=0,"",W126/W108)</f>
        <v>0.93464585228882391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0.63053944610444024</v>
      </c>
      <c r="C145" s="156">
        <f t="shared" si="58"/>
        <v>0.63485967672949828</v>
      </c>
      <c r="D145" s="156">
        <f t="shared" si="58"/>
        <v>0.64009510763133515</v>
      </c>
      <c r="E145" s="156">
        <f t="shared" si="58"/>
        <v>0.64504322787752555</v>
      </c>
      <c r="F145" s="156">
        <f t="shared" si="58"/>
        <v>0.64902903315665272</v>
      </c>
      <c r="G145" s="156">
        <f t="shared" si="58"/>
        <v>0.65468834160845768</v>
      </c>
      <c r="H145" s="156">
        <f t="shared" si="58"/>
        <v>0.65744021075365588</v>
      </c>
      <c r="I145" s="156">
        <f t="shared" si="58"/>
        <v>0.65918437945348263</v>
      </c>
      <c r="J145" s="156">
        <f t="shared" si="58"/>
        <v>0.66110203455759409</v>
      </c>
      <c r="K145" s="156">
        <f t="shared" si="58"/>
        <v>0.66291023648158576</v>
      </c>
      <c r="L145" s="156">
        <f t="shared" si="58"/>
        <v>0.66541681942729747</v>
      </c>
      <c r="M145" s="156">
        <f t="shared" si="58"/>
        <v>0.66623682227549808</v>
      </c>
      <c r="N145" s="156">
        <f t="shared" si="58"/>
        <v>0.66817865611741334</v>
      </c>
      <c r="O145" s="156">
        <f t="shared" si="58"/>
        <v>0.66991304702349597</v>
      </c>
      <c r="P145" s="156">
        <f t="shared" si="58"/>
        <v>0.67155402857788293</v>
      </c>
      <c r="Q145" s="156">
        <f t="shared" si="58"/>
        <v>0.67673170354278911</v>
      </c>
      <c r="R145" s="156">
        <f t="shared" ref="R145:V145" si="59">IF(R127=0,"",R127/R109)</f>
        <v>0.68967942574063734</v>
      </c>
      <c r="S145" s="156">
        <f t="shared" si="59"/>
        <v>0.70429322388655524</v>
      </c>
      <c r="T145" s="156">
        <f t="shared" si="59"/>
        <v>0.72201371614870302</v>
      </c>
      <c r="U145" s="156">
        <f t="shared" si="59"/>
        <v>0.72981185026261963</v>
      </c>
      <c r="V145" s="156">
        <f t="shared" si="59"/>
        <v>0.73597714491980915</v>
      </c>
      <c r="W145" s="156">
        <f t="shared" ref="W145" si="60">IF(W127=0,"",W127/W109)</f>
        <v>0.73845749044586639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0.69543656437324397</v>
      </c>
      <c r="C147" s="155">
        <f t="shared" si="64"/>
        <v>0.70055630485593023</v>
      </c>
      <c r="D147" s="155">
        <f t="shared" si="64"/>
        <v>0.70274812967106692</v>
      </c>
      <c r="E147" s="155">
        <f t="shared" si="64"/>
        <v>0.70093729703062058</v>
      </c>
      <c r="F147" s="155">
        <f t="shared" si="64"/>
        <v>0.70659219977917054</v>
      </c>
      <c r="G147" s="155">
        <f t="shared" si="64"/>
        <v>0.70625906981295727</v>
      </c>
      <c r="H147" s="155">
        <f t="shared" si="64"/>
        <v>0.71636857085975358</v>
      </c>
      <c r="I147" s="155">
        <f t="shared" si="64"/>
        <v>0.7200606946086906</v>
      </c>
      <c r="J147" s="155">
        <f t="shared" si="64"/>
        <v>0.7135090400509877</v>
      </c>
      <c r="K147" s="155">
        <f t="shared" si="64"/>
        <v>0.71544490001874717</v>
      </c>
      <c r="L147" s="155">
        <f t="shared" si="64"/>
        <v>0.71489811117566759</v>
      </c>
      <c r="M147" s="155">
        <f t="shared" si="64"/>
        <v>0.71564150193005227</v>
      </c>
      <c r="N147" s="155">
        <f t="shared" si="64"/>
        <v>0.71615823492525554</v>
      </c>
      <c r="O147" s="155">
        <f t="shared" si="64"/>
        <v>0.72053445071578592</v>
      </c>
      <c r="P147" s="155">
        <f t="shared" si="64"/>
        <v>0.71256876679692571</v>
      </c>
      <c r="Q147" s="155">
        <f t="shared" si="64"/>
        <v>0.72141438512374834</v>
      </c>
      <c r="R147" s="155">
        <f t="shared" ref="R147:V147" si="65">IF(R129=0,"",R129/R111)</f>
        <v>0.72430762262157244</v>
      </c>
      <c r="S147" s="155">
        <f t="shared" si="65"/>
        <v>0.73638478974205823</v>
      </c>
      <c r="T147" s="155">
        <f t="shared" si="65"/>
        <v>0.74399063936979226</v>
      </c>
      <c r="U147" s="155">
        <f t="shared" si="65"/>
        <v>0.75186664848452367</v>
      </c>
      <c r="V147" s="155">
        <f t="shared" si="65"/>
        <v>0.75738726538917556</v>
      </c>
      <c r="W147" s="155">
        <f t="shared" ref="W147" si="66">IF(W129=0,"",W129/W111)</f>
        <v>0.75898036288573822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0.61762469634302908</v>
      </c>
      <c r="C148" s="156">
        <f t="shared" si="67"/>
        <v>0.61823640154409831</v>
      </c>
      <c r="D148" s="156">
        <f t="shared" si="67"/>
        <v>0.619108355436639</v>
      </c>
      <c r="E148" s="156">
        <f t="shared" si="67"/>
        <v>0.62026983749793563</v>
      </c>
      <c r="F148" s="156">
        <f t="shared" si="67"/>
        <v>0.62147804372229887</v>
      </c>
      <c r="G148" s="156">
        <f t="shared" si="67"/>
        <v>0.62257822247525874</v>
      </c>
      <c r="H148" s="156">
        <f t="shared" si="67"/>
        <v>0.62385170481964225</v>
      </c>
      <c r="I148" s="156">
        <f t="shared" si="67"/>
        <v>0.62449113863321126</v>
      </c>
      <c r="J148" s="156">
        <f t="shared" si="67"/>
        <v>0.62462267587669362</v>
      </c>
      <c r="K148" s="156">
        <f t="shared" si="67"/>
        <v>0.62479696764980719</v>
      </c>
      <c r="L148" s="156">
        <f t="shared" si="67"/>
        <v>0.62498648644003174</v>
      </c>
      <c r="M148" s="156">
        <f t="shared" si="67"/>
        <v>0.62514947969408574</v>
      </c>
      <c r="N148" s="156">
        <f t="shared" si="67"/>
        <v>0.62526941827575244</v>
      </c>
      <c r="O148" s="156">
        <f t="shared" si="67"/>
        <v>0.62533610619024538</v>
      </c>
      <c r="P148" s="156">
        <f t="shared" si="67"/>
        <v>0.62535473004350584</v>
      </c>
      <c r="Q148" s="156">
        <f t="shared" si="67"/>
        <v>0.62539024221727524</v>
      </c>
      <c r="R148" s="156">
        <f t="shared" ref="R148:V148" si="68">IF(R130=0,"",R130/R112)</f>
        <v>0.62551312267929582</v>
      </c>
      <c r="S148" s="156">
        <f t="shared" si="68"/>
        <v>0.62570413910228462</v>
      </c>
      <c r="T148" s="156">
        <f t="shared" si="68"/>
        <v>0.62615459572882692</v>
      </c>
      <c r="U148" s="156">
        <f t="shared" si="68"/>
        <v>0.62655640148542135</v>
      </c>
      <c r="V148" s="156">
        <f t="shared" si="68"/>
        <v>0.62683619049839312</v>
      </c>
      <c r="W148" s="156">
        <f t="shared" ref="W148" si="69">IF(W130=0,"",W130/W112)</f>
        <v>0.62694756967306453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0.76214976065873707</v>
      </c>
      <c r="C149" s="159">
        <f t="shared" si="70"/>
        <v>0.76400502702135975</v>
      </c>
      <c r="D149" s="159">
        <f t="shared" si="70"/>
        <v>0.76626651412829749</v>
      </c>
      <c r="E149" s="159">
        <f t="shared" si="70"/>
        <v>0.76873854476971037</v>
      </c>
      <c r="F149" s="159">
        <f t="shared" si="70"/>
        <v>0.77180899856419904</v>
      </c>
      <c r="G149" s="159">
        <f t="shared" si="70"/>
        <v>0.77537481210713011</v>
      </c>
      <c r="H149" s="159">
        <f t="shared" si="70"/>
        <v>0.77915997346359489</v>
      </c>
      <c r="I149" s="159">
        <f t="shared" si="70"/>
        <v>0.78113679331968322</v>
      </c>
      <c r="J149" s="159">
        <f t="shared" si="70"/>
        <v>0.78186154545563757</v>
      </c>
      <c r="K149" s="159">
        <f t="shared" si="70"/>
        <v>0.78347658542026832</v>
      </c>
      <c r="L149" s="159">
        <f t="shared" si="70"/>
        <v>0.7854549565286093</v>
      </c>
      <c r="M149" s="159">
        <f t="shared" si="70"/>
        <v>0.78751512713520277</v>
      </c>
      <c r="N149" s="159">
        <f t="shared" si="70"/>
        <v>0.78956880519971961</v>
      </c>
      <c r="O149" s="159">
        <f t="shared" si="70"/>
        <v>0.79132060157954698</v>
      </c>
      <c r="P149" s="159">
        <f t="shared" si="70"/>
        <v>0.7920561183399365</v>
      </c>
      <c r="Q149" s="159">
        <f t="shared" si="70"/>
        <v>0.7951396884337113</v>
      </c>
      <c r="R149" s="159">
        <f t="shared" ref="R149:V149" si="71">IF(R131=0,"",R131/R113)</f>
        <v>0.80076281135630711</v>
      </c>
      <c r="S149" s="159">
        <f t="shared" si="71"/>
        <v>0.80956342569282003</v>
      </c>
      <c r="T149" s="159">
        <f t="shared" si="71"/>
        <v>0.82245961955788127</v>
      </c>
      <c r="U149" s="159">
        <f t="shared" si="71"/>
        <v>0.83306794424788688</v>
      </c>
      <c r="V149" s="159">
        <f t="shared" si="71"/>
        <v>0.83916470951073985</v>
      </c>
      <c r="W149" s="159">
        <f t="shared" ref="W149" si="72">IF(W131=0,"",W131/W113)</f>
        <v>0.84158161057597669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191.86370269204662</v>
      </c>
      <c r="C151" s="117">
        <f t="shared" si="73"/>
        <v>179.83656256198552</v>
      </c>
      <c r="D151" s="117">
        <f t="shared" si="73"/>
        <v>165.75453650895594</v>
      </c>
      <c r="E151" s="117">
        <f t="shared" si="73"/>
        <v>155.02308086076033</v>
      </c>
      <c r="F151" s="117">
        <f t="shared" si="73"/>
        <v>167.99117331109144</v>
      </c>
      <c r="G151" s="117">
        <f t="shared" si="73"/>
        <v>135.59272495633539</v>
      </c>
      <c r="H151" s="117">
        <f t="shared" si="73"/>
        <v>107.98190647620859</v>
      </c>
      <c r="I151" s="117">
        <f t="shared" si="73"/>
        <v>84.597013267614415</v>
      </c>
      <c r="J151" s="117">
        <f t="shared" si="73"/>
        <v>78.140926576517799</v>
      </c>
      <c r="K151" s="117">
        <f t="shared" si="73"/>
        <v>77.668477433152134</v>
      </c>
      <c r="L151" s="117">
        <f t="shared" si="73"/>
        <v>81.607302819320097</v>
      </c>
      <c r="M151" s="117">
        <f t="shared" si="73"/>
        <v>87.440936608540014</v>
      </c>
      <c r="N151" s="117">
        <f t="shared" si="73"/>
        <v>71.698279880729075</v>
      </c>
      <c r="O151" s="117">
        <f t="shared" si="73"/>
        <v>60.238604094319996</v>
      </c>
      <c r="P151" s="117">
        <f t="shared" si="73"/>
        <v>49.231348039262947</v>
      </c>
      <c r="Q151" s="117">
        <f t="shared" si="73"/>
        <v>46.130924163788379</v>
      </c>
      <c r="R151" s="117">
        <f t="shared" ref="R151:V151" si="74">R152+R154+R156+R165</f>
        <v>43.756077505360579</v>
      </c>
      <c r="S151" s="117">
        <f t="shared" si="74"/>
        <v>37.798048073704109</v>
      </c>
      <c r="T151" s="117">
        <f t="shared" si="74"/>
        <v>33.633655220585624</v>
      </c>
      <c r="U151" s="117">
        <f t="shared" si="74"/>
        <v>26.994741073809855</v>
      </c>
      <c r="V151" s="117">
        <f t="shared" si="74"/>
        <v>22.258922784046689</v>
      </c>
      <c r="W151" s="117">
        <f t="shared" ref="W151" si="75">W152+W154+W156+W165</f>
        <v>9.7688090662782248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138.11083805481948</v>
      </c>
      <c r="C156" s="122">
        <v>130.84985752146139</v>
      </c>
      <c r="D156" s="122">
        <v>118.18821234416096</v>
      </c>
      <c r="E156" s="122">
        <v>108.66836988643068</v>
      </c>
      <c r="F156" s="122">
        <v>118.32973899139402</v>
      </c>
      <c r="G156" s="122">
        <v>92.408863611947496</v>
      </c>
      <c r="H156" s="122">
        <v>71.389977699048401</v>
      </c>
      <c r="I156" s="122">
        <v>54.2498670775989</v>
      </c>
      <c r="J156" s="122">
        <v>47.703839655735067</v>
      </c>
      <c r="K156" s="122">
        <v>48.013101053263341</v>
      </c>
      <c r="L156" s="122">
        <v>52.015843828844659</v>
      </c>
      <c r="M156" s="122">
        <v>57.958573785892348</v>
      </c>
      <c r="N156" s="122">
        <v>47.823991112494738</v>
      </c>
      <c r="O156" s="122">
        <v>39.822169042544985</v>
      </c>
      <c r="P156" s="122">
        <v>31.280356087287537</v>
      </c>
      <c r="Q156" s="122">
        <v>30.038348590474634</v>
      </c>
      <c r="R156" s="122">
        <v>28.35518201830396</v>
      </c>
      <c r="S156" s="122">
        <v>23.956882931577677</v>
      </c>
      <c r="T156" s="122">
        <v>20.875204041106421</v>
      </c>
      <c r="U156" s="122">
        <v>16.290457043843162</v>
      </c>
      <c r="V156" s="122">
        <v>13.398741801276948</v>
      </c>
      <c r="W156" s="122">
        <v>5.8755682219758167</v>
      </c>
      <c r="DA156" s="130" t="s">
        <v>2230</v>
      </c>
    </row>
    <row r="157" spans="1:105" ht="12" customHeight="1" x14ac:dyDescent="0.25">
      <c r="A157" s="97" t="s">
        <v>124</v>
      </c>
      <c r="B157" s="98">
        <v>138.10639080786814</v>
      </c>
      <c r="C157" s="98">
        <v>130.84587979603018</v>
      </c>
      <c r="D157" s="98">
        <v>118.18386769448554</v>
      </c>
      <c r="E157" s="98">
        <v>108.66445068971014</v>
      </c>
      <c r="F157" s="98">
        <v>118.32321886450671</v>
      </c>
      <c r="G157" s="98">
        <v>92.403428067566054</v>
      </c>
      <c r="H157" s="98">
        <v>71.384507670894308</v>
      </c>
      <c r="I157" s="98">
        <v>54.244741202380915</v>
      </c>
      <c r="J157" s="98">
        <v>47.695687806883562</v>
      </c>
      <c r="K157" s="98">
        <v>48.003185984097229</v>
      </c>
      <c r="L157" s="98">
        <v>51.998868889039365</v>
      </c>
      <c r="M157" s="98">
        <v>57.933432114928486</v>
      </c>
      <c r="N157" s="98">
        <v>47.805010413846198</v>
      </c>
      <c r="O157" s="98">
        <v>39.805007053149183</v>
      </c>
      <c r="P157" s="98">
        <v>31.260151051151134</v>
      </c>
      <c r="Q157" s="98">
        <v>30.023827792013734</v>
      </c>
      <c r="R157" s="98">
        <v>28.34092715080001</v>
      </c>
      <c r="S157" s="98">
        <v>23.942755484360017</v>
      </c>
      <c r="T157" s="98">
        <v>20.862721698961028</v>
      </c>
      <c r="U157" s="98">
        <v>16.277940027400373</v>
      </c>
      <c r="V157" s="98">
        <v>13.388865306478037</v>
      </c>
      <c r="W157" s="98">
        <v>5.8697457880872843</v>
      </c>
      <c r="DA157" s="63" t="s">
        <v>2231</v>
      </c>
    </row>
    <row r="158" spans="1:105" ht="12" customHeight="1" x14ac:dyDescent="0.25">
      <c r="A158" s="97" t="s">
        <v>123</v>
      </c>
      <c r="B158" s="98">
        <v>4.4472469513403799E-3</v>
      </c>
      <c r="C158" s="98">
        <v>3.9777254312093578E-3</v>
      </c>
      <c r="D158" s="98">
        <v>4.3446496754212163E-3</v>
      </c>
      <c r="E158" s="98">
        <v>3.9191967205422862E-3</v>
      </c>
      <c r="F158" s="98">
        <v>6.5201268873061923E-3</v>
      </c>
      <c r="G158" s="98">
        <v>5.4355443814430686E-3</v>
      </c>
      <c r="H158" s="98">
        <v>5.4700281540917143E-3</v>
      </c>
      <c r="I158" s="98">
        <v>5.125875217982444E-3</v>
      </c>
      <c r="J158" s="98">
        <v>8.1518488515058447E-3</v>
      </c>
      <c r="K158" s="98">
        <v>9.9150691661125997E-3</v>
      </c>
      <c r="L158" s="98">
        <v>1.6974939805295342E-2</v>
      </c>
      <c r="M158" s="98">
        <v>2.514167096385889E-2</v>
      </c>
      <c r="N158" s="98">
        <v>1.8980698648538234E-2</v>
      </c>
      <c r="O158" s="98">
        <v>1.7161989395802778E-2</v>
      </c>
      <c r="P158" s="98">
        <v>2.0205036136402423E-2</v>
      </c>
      <c r="Q158" s="98">
        <v>1.4520798460900432E-2</v>
      </c>
      <c r="R158" s="98">
        <v>1.4254867503951366E-2</v>
      </c>
      <c r="S158" s="98">
        <v>1.4127447217661288E-2</v>
      </c>
      <c r="T158" s="98">
        <v>1.2482342145393335E-2</v>
      </c>
      <c r="U158" s="98">
        <v>1.2517016442788607E-2</v>
      </c>
      <c r="V158" s="98">
        <v>9.8764947989119396E-3</v>
      </c>
      <c r="W158" s="98">
        <v>5.8224338885326018E-3</v>
      </c>
      <c r="DA158" s="63" t="s">
        <v>2232</v>
      </c>
    </row>
    <row r="159" spans="1:105" ht="12" customHeight="1" x14ac:dyDescent="0.25">
      <c r="A159" s="100" t="s">
        <v>50</v>
      </c>
      <c r="B159" s="101">
        <v>4.4472469513403799E-3</v>
      </c>
      <c r="C159" s="101">
        <v>3.9777254312093578E-3</v>
      </c>
      <c r="D159" s="101">
        <v>4.3446496754212163E-3</v>
      </c>
      <c r="E159" s="101">
        <v>3.9191967205422862E-3</v>
      </c>
      <c r="F159" s="101">
        <v>6.5201268873061923E-3</v>
      </c>
      <c r="G159" s="101">
        <v>5.4355443814430686E-3</v>
      </c>
      <c r="H159" s="101">
        <v>5.4700281540917143E-3</v>
      </c>
      <c r="I159" s="101">
        <v>5.125875217982444E-3</v>
      </c>
      <c r="J159" s="101">
        <v>8.1518488515058447E-3</v>
      </c>
      <c r="K159" s="101">
        <v>9.9150691661125997E-3</v>
      </c>
      <c r="L159" s="101">
        <v>1.6974939805295342E-2</v>
      </c>
      <c r="M159" s="101">
        <v>2.514167096385889E-2</v>
      </c>
      <c r="N159" s="101">
        <v>1.8980698648538234E-2</v>
      </c>
      <c r="O159" s="101">
        <v>1.7161989395802778E-2</v>
      </c>
      <c r="P159" s="101">
        <v>2.0205036136402423E-2</v>
      </c>
      <c r="Q159" s="101">
        <v>1.4520798460900432E-2</v>
      </c>
      <c r="R159" s="101">
        <v>1.4254867503951366E-2</v>
      </c>
      <c r="S159" s="101">
        <v>1.4127447217661288E-2</v>
      </c>
      <c r="T159" s="101">
        <v>1.2482342145393335E-2</v>
      </c>
      <c r="U159" s="101">
        <v>1.2517016442788607E-2</v>
      </c>
      <c r="V159" s="101">
        <v>9.8764947989119396E-3</v>
      </c>
      <c r="W159" s="101">
        <v>5.8224338885326018E-3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53.752864637227148</v>
      </c>
      <c r="C165" s="122">
        <v>48.986705040524129</v>
      </c>
      <c r="D165" s="122">
        <v>47.566324164794963</v>
      </c>
      <c r="E165" s="122">
        <v>46.354710974329635</v>
      </c>
      <c r="F165" s="122">
        <v>49.661434319697427</v>
      </c>
      <c r="G165" s="122">
        <v>43.183861344387886</v>
      </c>
      <c r="H165" s="122">
        <v>36.591928777160184</v>
      </c>
      <c r="I165" s="122">
        <v>30.347146190015522</v>
      </c>
      <c r="J165" s="122">
        <v>30.437086920782736</v>
      </c>
      <c r="K165" s="122">
        <v>29.655376379888793</v>
      </c>
      <c r="L165" s="122">
        <v>29.591458990475445</v>
      </c>
      <c r="M165" s="122">
        <v>29.482362822647666</v>
      </c>
      <c r="N165" s="122">
        <v>23.874288768234333</v>
      </c>
      <c r="O165" s="122">
        <v>20.416435051775007</v>
      </c>
      <c r="P165" s="122">
        <v>17.950991951975411</v>
      </c>
      <c r="Q165" s="122">
        <v>16.092575573313745</v>
      </c>
      <c r="R165" s="122">
        <v>15.400895487056623</v>
      </c>
      <c r="S165" s="122">
        <v>13.84116514212643</v>
      </c>
      <c r="T165" s="122">
        <v>12.758451179479202</v>
      </c>
      <c r="U165" s="122">
        <v>10.704284029966692</v>
      </c>
      <c r="V165" s="122">
        <v>8.8601809827697409</v>
      </c>
      <c r="W165" s="122">
        <v>3.893240844302408</v>
      </c>
      <c r="DA165" s="130" t="s">
        <v>2239</v>
      </c>
    </row>
    <row r="166" spans="1:105" ht="12" customHeight="1" x14ac:dyDescent="0.25">
      <c r="A166" s="97" t="s">
        <v>50</v>
      </c>
      <c r="B166" s="98">
        <v>53.752864637227148</v>
      </c>
      <c r="C166" s="98">
        <v>48.986705040524129</v>
      </c>
      <c r="D166" s="98">
        <v>47.566324164794963</v>
      </c>
      <c r="E166" s="98">
        <v>46.354710974329635</v>
      </c>
      <c r="F166" s="98">
        <v>49.661434319697427</v>
      </c>
      <c r="G166" s="98">
        <v>43.183861344387886</v>
      </c>
      <c r="H166" s="98">
        <v>36.591928777160184</v>
      </c>
      <c r="I166" s="98">
        <v>30.347146190015522</v>
      </c>
      <c r="J166" s="98">
        <v>30.437086920782736</v>
      </c>
      <c r="K166" s="98">
        <v>29.655376379888793</v>
      </c>
      <c r="L166" s="98">
        <v>29.591458990475445</v>
      </c>
      <c r="M166" s="98">
        <v>29.482362822647666</v>
      </c>
      <c r="N166" s="98">
        <v>23.874288768234333</v>
      </c>
      <c r="O166" s="98">
        <v>20.416435051775007</v>
      </c>
      <c r="P166" s="98">
        <v>17.950991951975411</v>
      </c>
      <c r="Q166" s="98">
        <v>16.092575573313745</v>
      </c>
      <c r="R166" s="98">
        <v>15.400895487056623</v>
      </c>
      <c r="S166" s="98">
        <v>13.84116514212643</v>
      </c>
      <c r="T166" s="98">
        <v>12.758451179479202</v>
      </c>
      <c r="U166" s="98">
        <v>10.704284029966692</v>
      </c>
      <c r="V166" s="98">
        <v>8.8601809827697409</v>
      </c>
      <c r="W166" s="98">
        <v>3.893240844302408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10335.709078186959</v>
      </c>
      <c r="C169" s="117">
        <f t="shared" si="78"/>
        <v>9793.8668977328307</v>
      </c>
      <c r="D169" s="117">
        <f t="shared" si="78"/>
        <v>10484.866449608753</v>
      </c>
      <c r="E169" s="117">
        <f t="shared" si="78"/>
        <v>11498.820768139731</v>
      </c>
      <c r="F169" s="117">
        <f t="shared" si="78"/>
        <v>11565.722855498681</v>
      </c>
      <c r="G169" s="117">
        <f t="shared" si="78"/>
        <v>12899.153894502369</v>
      </c>
      <c r="H169" s="117">
        <f t="shared" si="78"/>
        <v>11650.114709368696</v>
      </c>
      <c r="I169" s="117">
        <f t="shared" si="78"/>
        <v>10847.001475473442</v>
      </c>
      <c r="J169" s="117">
        <f t="shared" si="78"/>
        <v>11881.063850573415</v>
      </c>
      <c r="K169" s="117">
        <f t="shared" si="78"/>
        <v>11357.595494305762</v>
      </c>
      <c r="L169" s="117">
        <f t="shared" si="78"/>
        <v>12797.529190925798</v>
      </c>
      <c r="M169" s="117">
        <f t="shared" si="78"/>
        <v>13170.733929443446</v>
      </c>
      <c r="N169" s="117">
        <f t="shared" si="78"/>
        <v>13260.094303432719</v>
      </c>
      <c r="O169" s="117">
        <f t="shared" si="78"/>
        <v>11777.357191515475</v>
      </c>
      <c r="P169" s="117">
        <f t="shared" si="78"/>
        <v>8898.7704999807811</v>
      </c>
      <c r="Q169" s="117">
        <f t="shared" si="78"/>
        <v>12739.629973587564</v>
      </c>
      <c r="R169" s="117">
        <f t="shared" ref="R169:V169" si="79">R170+R172+R174+R183</f>
        <v>13183.844496374966</v>
      </c>
      <c r="S169" s="117">
        <f t="shared" si="79"/>
        <v>10747.527574570686</v>
      </c>
      <c r="T169" s="117">
        <f t="shared" si="79"/>
        <v>11421.41115980267</v>
      </c>
      <c r="U169" s="117">
        <f t="shared" si="79"/>
        <v>12939.54612000381</v>
      </c>
      <c r="V169" s="117">
        <f t="shared" si="79"/>
        <v>14123.097294367095</v>
      </c>
      <c r="W169" s="117">
        <f t="shared" ref="W169" si="80">W170+W172+W174+W183</f>
        <v>3089.5458647576779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7301.2460066785234</v>
      </c>
      <c r="C170" s="122">
        <f t="shared" si="81"/>
        <v>6732.1716639258548</v>
      </c>
      <c r="D170" s="122">
        <f t="shared" si="81"/>
        <v>7441.5736083348529</v>
      </c>
      <c r="E170" s="122">
        <f t="shared" si="81"/>
        <v>8384.9102483595598</v>
      </c>
      <c r="F170" s="122">
        <f t="shared" si="81"/>
        <v>8401.5249267694817</v>
      </c>
      <c r="G170" s="122">
        <f t="shared" si="81"/>
        <v>10037.767293977951</v>
      </c>
      <c r="H170" s="122">
        <f t="shared" si="81"/>
        <v>8809.8281255910133</v>
      </c>
      <c r="I170" s="122">
        <f t="shared" si="81"/>
        <v>8219.6402795222966</v>
      </c>
      <c r="J170" s="122">
        <f t="shared" si="81"/>
        <v>9321.0634382069147</v>
      </c>
      <c r="K170" s="122">
        <f t="shared" si="81"/>
        <v>8813.3236641858493</v>
      </c>
      <c r="L170" s="122">
        <f t="shared" si="81"/>
        <v>10236.419922749756</v>
      </c>
      <c r="M170" s="122">
        <f t="shared" si="81"/>
        <v>10423.944043398003</v>
      </c>
      <c r="N170" s="122">
        <f t="shared" si="81"/>
        <v>10634.773545018585</v>
      </c>
      <c r="O170" s="122">
        <f t="shared" si="81"/>
        <v>9268.648288052671</v>
      </c>
      <c r="P170" s="122">
        <f t="shared" si="81"/>
        <v>6491.9406784692883</v>
      </c>
      <c r="Q170" s="122">
        <f t="shared" si="81"/>
        <v>10228.643368242201</v>
      </c>
      <c r="R170" s="122">
        <f t="shared" si="81"/>
        <v>10763.414399862326</v>
      </c>
      <c r="S170" s="122">
        <f t="shared" si="81"/>
        <v>8175.7429127836995</v>
      </c>
      <c r="T170" s="122">
        <f t="shared" si="81"/>
        <v>8977.6899816859986</v>
      </c>
      <c r="U170" s="122">
        <f t="shared" si="81"/>
        <v>10517.350561214571</v>
      </c>
      <c r="V170" s="122">
        <f t="shared" si="81"/>
        <v>11787.974896945136</v>
      </c>
      <c r="W170" s="122">
        <f t="shared" si="81"/>
        <v>843.32346091749923</v>
      </c>
      <c r="DA170" s="130" t="s">
        <v>2394</v>
      </c>
    </row>
    <row r="171" spans="1:105" ht="12" customHeight="1" x14ac:dyDescent="0.25">
      <c r="A171" s="97" t="s">
        <v>53</v>
      </c>
      <c r="B171" s="98">
        <v>7301.2460066785234</v>
      </c>
      <c r="C171" s="98">
        <v>6732.1716639258548</v>
      </c>
      <c r="D171" s="98">
        <v>7441.5736083348529</v>
      </c>
      <c r="E171" s="98">
        <v>8384.9102483595598</v>
      </c>
      <c r="F171" s="98">
        <v>8401.5249267694817</v>
      </c>
      <c r="G171" s="98">
        <v>10037.767293977951</v>
      </c>
      <c r="H171" s="98">
        <v>8809.8281255910133</v>
      </c>
      <c r="I171" s="98">
        <v>8219.6402795222966</v>
      </c>
      <c r="J171" s="98">
        <v>9321.0634382069147</v>
      </c>
      <c r="K171" s="98">
        <v>8813.3236641858493</v>
      </c>
      <c r="L171" s="98">
        <v>10236.419922749756</v>
      </c>
      <c r="M171" s="98">
        <v>10423.944043398003</v>
      </c>
      <c r="N171" s="98">
        <v>10634.773545018585</v>
      </c>
      <c r="O171" s="98">
        <v>9268.648288052671</v>
      </c>
      <c r="P171" s="98">
        <v>6491.9406784692883</v>
      </c>
      <c r="Q171" s="98">
        <v>10228.643368242201</v>
      </c>
      <c r="R171" s="98">
        <v>10763.414399862326</v>
      </c>
      <c r="S171" s="98">
        <v>8175.7429127836995</v>
      </c>
      <c r="T171" s="98">
        <v>8977.6899816859986</v>
      </c>
      <c r="U171" s="98">
        <v>10517.350561214571</v>
      </c>
      <c r="V171" s="98">
        <v>11787.974896945136</v>
      </c>
      <c r="W171" s="98">
        <v>843.32346091749923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158.37255418501459</v>
      </c>
      <c r="C172" s="122">
        <f t="shared" si="82"/>
        <v>187.99154253556637</v>
      </c>
      <c r="D172" s="122">
        <f t="shared" si="82"/>
        <v>139.79498976222303</v>
      </c>
      <c r="E172" s="122">
        <f t="shared" si="82"/>
        <v>348.36055759178618</v>
      </c>
      <c r="F172" s="122">
        <f t="shared" si="82"/>
        <v>120.36645965095975</v>
      </c>
      <c r="G172" s="122">
        <f t="shared" si="82"/>
        <v>114.30990536718758</v>
      </c>
      <c r="H172" s="122">
        <f t="shared" si="82"/>
        <v>126.13689390706271</v>
      </c>
      <c r="I172" s="122">
        <f t="shared" si="82"/>
        <v>107.64552732240303</v>
      </c>
      <c r="J172" s="122">
        <f t="shared" si="82"/>
        <v>138.95291235396408</v>
      </c>
      <c r="K172" s="122">
        <f t="shared" si="82"/>
        <v>155.14735224946222</v>
      </c>
      <c r="L172" s="122">
        <f t="shared" si="82"/>
        <v>134.92129936641206</v>
      </c>
      <c r="M172" s="122">
        <f t="shared" si="82"/>
        <v>168.83992084139021</v>
      </c>
      <c r="N172" s="122">
        <f t="shared" si="82"/>
        <v>263.49184019724368</v>
      </c>
      <c r="O172" s="122">
        <f t="shared" si="82"/>
        <v>168.29673978739567</v>
      </c>
      <c r="P172" s="122">
        <f t="shared" si="82"/>
        <v>134.7780015846605</v>
      </c>
      <c r="Q172" s="122">
        <f t="shared" si="82"/>
        <v>272.81820334052497</v>
      </c>
      <c r="R172" s="122">
        <f t="shared" si="82"/>
        <v>184.2981928219121</v>
      </c>
      <c r="S172" s="122">
        <f t="shared" si="82"/>
        <v>269.17434188499038</v>
      </c>
      <c r="T172" s="122">
        <f t="shared" si="82"/>
        <v>190.16897167408501</v>
      </c>
      <c r="U172" s="122">
        <f t="shared" si="82"/>
        <v>227.64965175611252</v>
      </c>
      <c r="V172" s="122">
        <f t="shared" si="82"/>
        <v>185.76116132106426</v>
      </c>
      <c r="W172" s="122">
        <f t="shared" si="82"/>
        <v>249.62554415828501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158.37255418501459</v>
      </c>
      <c r="C173" s="98">
        <f>RES_hhdet_fech!C165</f>
        <v>187.99154253556637</v>
      </c>
      <c r="D173" s="98">
        <f>RES_hhdet_fech!D165</f>
        <v>139.79498976222303</v>
      </c>
      <c r="E173" s="98">
        <f>RES_hhdet_fech!E165</f>
        <v>348.36055759178618</v>
      </c>
      <c r="F173" s="98">
        <f>RES_hhdet_fech!F165</f>
        <v>120.36645965095975</v>
      </c>
      <c r="G173" s="98">
        <f>RES_hhdet_fech!G165</f>
        <v>114.30990536718758</v>
      </c>
      <c r="H173" s="98">
        <f>RES_hhdet_fech!H165</f>
        <v>126.13689390706271</v>
      </c>
      <c r="I173" s="98">
        <f>RES_hhdet_fech!I165</f>
        <v>107.64552732240303</v>
      </c>
      <c r="J173" s="98">
        <f>RES_hhdet_fech!J165</f>
        <v>138.95291235396408</v>
      </c>
      <c r="K173" s="98">
        <f>RES_hhdet_fech!K165</f>
        <v>155.14735224946222</v>
      </c>
      <c r="L173" s="98">
        <f>RES_hhdet_fech!L165</f>
        <v>134.92129936641206</v>
      </c>
      <c r="M173" s="98">
        <f>RES_hhdet_fech!M165</f>
        <v>168.83992084139021</v>
      </c>
      <c r="N173" s="98">
        <f>RES_hhdet_fech!N165</f>
        <v>263.49184019724368</v>
      </c>
      <c r="O173" s="98">
        <f>RES_hhdet_fech!O165</f>
        <v>168.29673978739567</v>
      </c>
      <c r="P173" s="98">
        <f>RES_hhdet_fech!P165</f>
        <v>134.7780015846605</v>
      </c>
      <c r="Q173" s="98">
        <f>RES_hhdet_fech!Q165</f>
        <v>272.81820334052497</v>
      </c>
      <c r="R173" s="98">
        <f>RES_hhdet_fech!R165</f>
        <v>184.2981928219121</v>
      </c>
      <c r="S173" s="98">
        <f>RES_hhdet_fech!S165</f>
        <v>269.17434188499038</v>
      </c>
      <c r="T173" s="98">
        <f>RES_hhdet_fech!T165</f>
        <v>190.16897167408501</v>
      </c>
      <c r="U173" s="98">
        <f>RES_hhdet_fech!U165</f>
        <v>227.64965175611252</v>
      </c>
      <c r="V173" s="98">
        <f>RES_hhdet_fech!V165</f>
        <v>185.76116132106426</v>
      </c>
      <c r="W173" s="98">
        <f>RES_hhdet_fech!W165</f>
        <v>249.62554415828501</v>
      </c>
      <c r="DA173" s="63" t="s">
        <v>2397</v>
      </c>
    </row>
    <row r="174" spans="1:105" ht="12" customHeight="1" x14ac:dyDescent="0.25">
      <c r="A174" s="121" t="s">
        <v>55</v>
      </c>
      <c r="B174" s="122">
        <v>1984.2448513442641</v>
      </c>
      <c r="C174" s="122">
        <v>1971.3753927454597</v>
      </c>
      <c r="D174" s="122">
        <v>1991.7154482207459</v>
      </c>
      <c r="E174" s="122">
        <v>1906.9033519391137</v>
      </c>
      <c r="F174" s="122">
        <v>2066.5879778085518</v>
      </c>
      <c r="G174" s="122">
        <v>1907.6990867820596</v>
      </c>
      <c r="H174" s="122">
        <v>1855.3912062071001</v>
      </c>
      <c r="I174" s="122">
        <v>1732.0121721209521</v>
      </c>
      <c r="J174" s="122">
        <v>1683.3556220952487</v>
      </c>
      <c r="K174" s="122">
        <v>1662.0724502546745</v>
      </c>
      <c r="L174" s="122">
        <v>1734.408892702641</v>
      </c>
      <c r="M174" s="122">
        <v>1883.5724464234841</v>
      </c>
      <c r="N174" s="122">
        <v>1754.9967007546109</v>
      </c>
      <c r="O174" s="122">
        <v>1688.9805550160556</v>
      </c>
      <c r="P174" s="122">
        <v>1671.5462715741135</v>
      </c>
      <c r="Q174" s="122">
        <v>1628.6779183018812</v>
      </c>
      <c r="R174" s="122">
        <v>1625.6047955264273</v>
      </c>
      <c r="S174" s="122">
        <v>1615.3420590139669</v>
      </c>
      <c r="T174" s="122">
        <v>1569.2046715212114</v>
      </c>
      <c r="U174" s="122">
        <v>1521.8309861393561</v>
      </c>
      <c r="V174" s="122">
        <v>1461.947945499272</v>
      </c>
      <c r="W174" s="122">
        <v>1333.5041522402385</v>
      </c>
      <c r="DA174" s="130" t="s">
        <v>2398</v>
      </c>
    </row>
    <row r="175" spans="1:105" ht="12" customHeight="1" x14ac:dyDescent="0.25">
      <c r="A175" s="97" t="s">
        <v>124</v>
      </c>
      <c r="B175" s="98">
        <v>2089.7383658399613</v>
      </c>
      <c r="C175" s="98">
        <v>2117.4569193527063</v>
      </c>
      <c r="D175" s="98">
        <v>2085.6232825395318</v>
      </c>
      <c r="E175" s="98">
        <v>2047.9704853039782</v>
      </c>
      <c r="F175" s="98">
        <v>2305.8013268774735</v>
      </c>
      <c r="G175" s="98">
        <v>2093.7767067584118</v>
      </c>
      <c r="H175" s="98">
        <v>2037.7774647167721</v>
      </c>
      <c r="I175" s="98">
        <v>1869.6635929967781</v>
      </c>
      <c r="J175" s="98">
        <v>1795.5716344477569</v>
      </c>
      <c r="K175" s="98">
        <v>1817.4055684449224</v>
      </c>
      <c r="L175" s="98">
        <v>1945.3434329770148</v>
      </c>
      <c r="M175" s="98">
        <v>2159.6727719794271</v>
      </c>
      <c r="N175" s="98">
        <v>2007.2530092503903</v>
      </c>
      <c r="O175" s="98">
        <v>1934.5213578093751</v>
      </c>
      <c r="P175" s="98">
        <v>1778.1284969208609</v>
      </c>
      <c r="Q175" s="98">
        <v>1807.2854400627159</v>
      </c>
      <c r="R175" s="98">
        <v>1807.3061970734241</v>
      </c>
      <c r="S175" s="98">
        <v>1786.9018009822598</v>
      </c>
      <c r="T175" s="98">
        <v>1707.5677024030845</v>
      </c>
      <c r="U175" s="98">
        <v>1573.6665215655687</v>
      </c>
      <c r="V175" s="98">
        <v>1517.3186177987054</v>
      </c>
      <c r="W175" s="98">
        <v>1419.9196591807397</v>
      </c>
      <c r="DA175" s="63" t="s">
        <v>2399</v>
      </c>
    </row>
    <row r="176" spans="1:105" ht="12" customHeight="1" x14ac:dyDescent="0.25">
      <c r="A176" s="97" t="s">
        <v>123</v>
      </c>
      <c r="B176" s="98">
        <v>1340.7348730951646</v>
      </c>
      <c r="C176" s="98">
        <v>1339.0139012424384</v>
      </c>
      <c r="D176" s="98">
        <v>1347.0112332211606</v>
      </c>
      <c r="E176" s="98">
        <v>1300.7934064487931</v>
      </c>
      <c r="F176" s="98">
        <v>1510.0631601164177</v>
      </c>
      <c r="G176" s="98">
        <v>1353.3932676495288</v>
      </c>
      <c r="H176" s="98">
        <v>1330.2626649066051</v>
      </c>
      <c r="I176" s="98">
        <v>1227.2555479887922</v>
      </c>
      <c r="J176" s="98">
        <v>1210.3012753532109</v>
      </c>
      <c r="K176" s="98">
        <v>1204.2859488365805</v>
      </c>
      <c r="L176" s="98">
        <v>1285.4838774183409</v>
      </c>
      <c r="M176" s="98">
        <v>1466.4169815644645</v>
      </c>
      <c r="N176" s="98">
        <v>1338.5282223469185</v>
      </c>
      <c r="O176" s="98">
        <v>1294.4108055497334</v>
      </c>
      <c r="P176" s="98">
        <v>1241.7870946883156</v>
      </c>
      <c r="Q176" s="98">
        <v>1227.8390516927529</v>
      </c>
      <c r="R176" s="98">
        <v>1253.7289321846995</v>
      </c>
      <c r="S176" s="98">
        <v>1286.9624237326382</v>
      </c>
      <c r="T176" s="98">
        <v>1277.8198665688085</v>
      </c>
      <c r="U176" s="98">
        <v>1229.28064293034</v>
      </c>
      <c r="V176" s="98">
        <v>1195.227262641577</v>
      </c>
      <c r="W176" s="98">
        <v>1135.5917712601085</v>
      </c>
      <c r="DA176" s="63" t="s">
        <v>2400</v>
      </c>
    </row>
    <row r="177" spans="1:105" ht="12" customHeight="1" x14ac:dyDescent="0.25">
      <c r="A177" s="100" t="s">
        <v>50</v>
      </c>
      <c r="B177" s="101">
        <v>376.49225142396921</v>
      </c>
      <c r="C177" s="101">
        <v>330.3901357209246</v>
      </c>
      <c r="D177" s="101">
        <v>382.51890081186963</v>
      </c>
      <c r="E177" s="101">
        <v>313.69132854233982</v>
      </c>
      <c r="F177" s="101">
        <v>441.58145985250599</v>
      </c>
      <c r="G177" s="101">
        <v>341.8323385306183</v>
      </c>
      <c r="H177" s="101">
        <v>339.1558815708301</v>
      </c>
      <c r="I177" s="101">
        <v>313.40337806333542</v>
      </c>
      <c r="J177" s="101">
        <v>377.74667757971855</v>
      </c>
      <c r="K177" s="101">
        <v>320.94083614660696</v>
      </c>
      <c r="L177" s="101">
        <v>317.98638142944219</v>
      </c>
      <c r="M177" s="101">
        <v>419.23579034966156</v>
      </c>
      <c r="N177" s="101">
        <v>302.74100755992441</v>
      </c>
      <c r="O177" s="101">
        <v>289.46446840518797</v>
      </c>
      <c r="P177" s="101">
        <v>395.31678379218607</v>
      </c>
      <c r="Q177" s="101">
        <v>289.24533549618843</v>
      </c>
      <c r="R177" s="101">
        <v>277.6661162759118</v>
      </c>
      <c r="S177" s="101">
        <v>291.97941220023375</v>
      </c>
      <c r="T177" s="101">
        <v>254.3961130634251</v>
      </c>
      <c r="U177" s="101">
        <v>268.79123434623506</v>
      </c>
      <c r="V177" s="101">
        <v>241.54523485433512</v>
      </c>
      <c r="W177" s="101">
        <v>278.60241625001919</v>
      </c>
      <c r="DA177" s="131" t="s">
        <v>2401</v>
      </c>
    </row>
    <row r="178" spans="1:105" ht="12" customHeight="1" x14ac:dyDescent="0.25">
      <c r="A178" s="103" t="s">
        <v>52</v>
      </c>
      <c r="B178" s="104">
        <v>964.24262167119537</v>
      </c>
      <c r="C178" s="104">
        <v>1008.6237655215136</v>
      </c>
      <c r="D178" s="104">
        <v>964.49233240929107</v>
      </c>
      <c r="E178" s="104">
        <v>987.10207790645336</v>
      </c>
      <c r="F178" s="104">
        <v>1068.481700263912</v>
      </c>
      <c r="G178" s="104">
        <v>1011.5609291189107</v>
      </c>
      <c r="H178" s="104">
        <v>991.10678333577494</v>
      </c>
      <c r="I178" s="104">
        <v>913.85216992545691</v>
      </c>
      <c r="J178" s="104">
        <v>832.55459777349222</v>
      </c>
      <c r="K178" s="104">
        <v>883.34511268997358</v>
      </c>
      <c r="L178" s="104">
        <v>967.49749598889832</v>
      </c>
      <c r="M178" s="104">
        <v>1047.181191214803</v>
      </c>
      <c r="N178" s="104">
        <v>1035.7872147869939</v>
      </c>
      <c r="O178" s="104">
        <v>1004.9463371445454</v>
      </c>
      <c r="P178" s="104">
        <v>846.4703108961296</v>
      </c>
      <c r="Q178" s="104">
        <v>938.5937161965644</v>
      </c>
      <c r="R178" s="104">
        <v>976.06281590878757</v>
      </c>
      <c r="S178" s="104">
        <v>994.98301153240448</v>
      </c>
      <c r="T178" s="104">
        <v>1023.4237535053833</v>
      </c>
      <c r="U178" s="104">
        <v>960.48940858410492</v>
      </c>
      <c r="V178" s="104">
        <v>953.68202778724174</v>
      </c>
      <c r="W178" s="104">
        <v>856.98935501008953</v>
      </c>
      <c r="DA178" s="132" t="s">
        <v>2402</v>
      </c>
    </row>
    <row r="179" spans="1:105" ht="12" customHeight="1" x14ac:dyDescent="0.25">
      <c r="A179" s="106" t="s">
        <v>122</v>
      </c>
      <c r="B179" s="101">
        <v>1886.3687757314394</v>
      </c>
      <c r="C179" s="101">
        <v>1838.9006719951155</v>
      </c>
      <c r="D179" s="101">
        <v>1920.9042240510037</v>
      </c>
      <c r="E179" s="101">
        <v>1805.2102543330193</v>
      </c>
      <c r="F179" s="101">
        <v>1894.3578383373026</v>
      </c>
      <c r="G179" s="101">
        <v>1811.2870220166649</v>
      </c>
      <c r="H179" s="101">
        <v>1789.9606223521835</v>
      </c>
      <c r="I179" s="101">
        <v>1705.8161873099334</v>
      </c>
      <c r="J179" s="101">
        <v>1683.7397463529751</v>
      </c>
      <c r="K179" s="101">
        <v>1665.2669722544097</v>
      </c>
      <c r="L179" s="101">
        <v>1761.6559142312178</v>
      </c>
      <c r="M179" s="101">
        <v>1890.1171254059745</v>
      </c>
      <c r="N179" s="101">
        <v>1786.6882360470831</v>
      </c>
      <c r="O179" s="101">
        <v>1727.5325754078638</v>
      </c>
      <c r="P179" s="101">
        <v>1756.7101041153151</v>
      </c>
      <c r="Q179" s="101">
        <v>1689.2267227873256</v>
      </c>
      <c r="R179" s="101">
        <v>1687.7685374759662</v>
      </c>
      <c r="S179" s="101">
        <v>1683.6676451489541</v>
      </c>
      <c r="T179" s="101">
        <v>1644.574569839556</v>
      </c>
      <c r="U179" s="101">
        <v>1630.7259190723444</v>
      </c>
      <c r="V179" s="101">
        <v>1567.544033539365</v>
      </c>
      <c r="W179" s="101">
        <v>1407.7960170443087</v>
      </c>
      <c r="DA179" s="131" t="s">
        <v>2403</v>
      </c>
    </row>
    <row r="180" spans="1:105" ht="12" customHeight="1" x14ac:dyDescent="0.25">
      <c r="A180" s="107" t="s">
        <v>121</v>
      </c>
      <c r="B180" s="104">
        <v>1315.0072425563169</v>
      </c>
      <c r="C180" s="104">
        <v>1269.725698781391</v>
      </c>
      <c r="D180" s="104">
        <v>1351.4773739788961</v>
      </c>
      <c r="E180" s="104">
        <v>1256.6638461770947</v>
      </c>
      <c r="F180" s="104">
        <v>1351.4003633674406</v>
      </c>
      <c r="G180" s="104">
        <v>1281.2520319489017</v>
      </c>
      <c r="H180" s="104">
        <v>1275.7675627690205</v>
      </c>
      <c r="I180" s="104">
        <v>1220.1077661880809</v>
      </c>
      <c r="J180" s="104">
        <v>1229.0425454681424</v>
      </c>
      <c r="K180" s="104">
        <v>1197.7082617111871</v>
      </c>
      <c r="L180" s="104">
        <v>1261.1249014173945</v>
      </c>
      <c r="M180" s="104">
        <v>1377.2806417086979</v>
      </c>
      <c r="N180" s="104">
        <v>1281.3783367963929</v>
      </c>
      <c r="O180" s="104">
        <v>1243.4324873108685</v>
      </c>
      <c r="P180" s="104">
        <v>1312.9410228000379</v>
      </c>
      <c r="Q180" s="104">
        <v>1236.095606759068</v>
      </c>
      <c r="R180" s="104">
        <v>1242.8415757046639</v>
      </c>
      <c r="S180" s="104">
        <v>1259.0047976400372</v>
      </c>
      <c r="T180" s="104">
        <v>1241.9269243486219</v>
      </c>
      <c r="U180" s="104">
        <v>1260.4922074484002</v>
      </c>
      <c r="V180" s="104">
        <v>1218.7907210964217</v>
      </c>
      <c r="W180" s="104">
        <v>1116.1870422345244</v>
      </c>
      <c r="DA180" s="132" t="s">
        <v>2404</v>
      </c>
    </row>
    <row r="181" spans="1:105" ht="12" customHeight="1" x14ac:dyDescent="0.25">
      <c r="A181" s="108" t="s">
        <v>53</v>
      </c>
      <c r="B181" s="98">
        <v>339.89371323630576</v>
      </c>
      <c r="C181" s="98">
        <v>286.84520781514283</v>
      </c>
      <c r="D181" s="98">
        <v>352.03922758957168</v>
      </c>
      <c r="E181" s="98">
        <v>276.5109600324983</v>
      </c>
      <c r="F181" s="98">
        <v>363.5806440480348</v>
      </c>
      <c r="G181" s="98">
        <v>296.03116240016584</v>
      </c>
      <c r="H181" s="98">
        <v>298.12269425065585</v>
      </c>
      <c r="I181" s="98">
        <v>286.28263209423284</v>
      </c>
      <c r="J181" s="98">
        <v>356.48813006848331</v>
      </c>
      <c r="K181" s="98">
        <v>295.51166100459562</v>
      </c>
      <c r="L181" s="98">
        <v>288.42689296751229</v>
      </c>
      <c r="M181" s="98">
        <v>367.02641684021444</v>
      </c>
      <c r="N181" s="98">
        <v>268.00727915831789</v>
      </c>
      <c r="O181" s="98">
        <v>255.70924696522076</v>
      </c>
      <c r="P181" s="98">
        <v>395.67077481516776</v>
      </c>
      <c r="Q181" s="98">
        <v>273.07872823920115</v>
      </c>
      <c r="R181" s="98">
        <v>261.13859951232251</v>
      </c>
      <c r="S181" s="98">
        <v>277.68442341263227</v>
      </c>
      <c r="T181" s="98">
        <v>243.97830234638911</v>
      </c>
      <c r="U181" s="98">
        <v>278.34959424365019</v>
      </c>
      <c r="V181" s="98">
        <v>248.2394602388421</v>
      </c>
      <c r="W181" s="98">
        <v>278.91241448991821</v>
      </c>
      <c r="DA181" s="63" t="s">
        <v>2405</v>
      </c>
    </row>
    <row r="182" spans="1:105" ht="12" customHeight="1" x14ac:dyDescent="0.25">
      <c r="A182" s="108" t="s">
        <v>52</v>
      </c>
      <c r="B182" s="98">
        <v>975.11352932001091</v>
      </c>
      <c r="C182" s="98">
        <v>982.88049096624809</v>
      </c>
      <c r="D182" s="98">
        <v>999.4381463893244</v>
      </c>
      <c r="E182" s="98">
        <v>980.15288614459621</v>
      </c>
      <c r="F182" s="98">
        <v>987.81971931940575</v>
      </c>
      <c r="G182" s="98">
        <v>985.22086954873578</v>
      </c>
      <c r="H182" s="98">
        <v>977.64486851836466</v>
      </c>
      <c r="I182" s="98">
        <v>933.82513409384796</v>
      </c>
      <c r="J182" s="98">
        <v>872.55441539965886</v>
      </c>
      <c r="K182" s="98">
        <v>902.19660070659131</v>
      </c>
      <c r="L182" s="98">
        <v>972.6980084498822</v>
      </c>
      <c r="M182" s="98">
        <v>1010.2542248684838</v>
      </c>
      <c r="N182" s="98">
        <v>1013.3710576380752</v>
      </c>
      <c r="O182" s="98">
        <v>987.72324034564781</v>
      </c>
      <c r="P182" s="98">
        <v>917.27024798487025</v>
      </c>
      <c r="Q182" s="98">
        <v>963.01687851986651</v>
      </c>
      <c r="R182" s="98">
        <v>981.70297619234134</v>
      </c>
      <c r="S182" s="98">
        <v>981.32037422740473</v>
      </c>
      <c r="T182" s="98">
        <v>997.9486220022327</v>
      </c>
      <c r="U182" s="98">
        <v>982.14261320475009</v>
      </c>
      <c r="V182" s="98">
        <v>970.55126085758002</v>
      </c>
      <c r="W182" s="98">
        <v>837.27462774460605</v>
      </c>
      <c r="DA182" s="63" t="s">
        <v>2406</v>
      </c>
    </row>
    <row r="183" spans="1:105" ht="12" customHeight="1" x14ac:dyDescent="0.25">
      <c r="A183" s="121" t="s">
        <v>54</v>
      </c>
      <c r="B183" s="122">
        <v>891.84566597915807</v>
      </c>
      <c r="C183" s="122">
        <v>902.32829852595091</v>
      </c>
      <c r="D183" s="122">
        <v>911.78240329093194</v>
      </c>
      <c r="E183" s="122">
        <v>858.64661024927045</v>
      </c>
      <c r="F183" s="122">
        <v>977.24349126968991</v>
      </c>
      <c r="G183" s="122">
        <v>839.37760837517033</v>
      </c>
      <c r="H183" s="122">
        <v>858.75848366351988</v>
      </c>
      <c r="I183" s="122">
        <v>787.7034965077886</v>
      </c>
      <c r="J183" s="122">
        <v>737.69187791728837</v>
      </c>
      <c r="K183" s="122">
        <v>727.0520276157763</v>
      </c>
      <c r="L183" s="122">
        <v>691.77907610698969</v>
      </c>
      <c r="M183" s="122">
        <v>694.37751878056724</v>
      </c>
      <c r="N183" s="122">
        <v>606.83221746227923</v>
      </c>
      <c r="O183" s="122">
        <v>651.43160865935101</v>
      </c>
      <c r="P183" s="122">
        <v>600.50554835271953</v>
      </c>
      <c r="Q183" s="122">
        <v>609.49048370295702</v>
      </c>
      <c r="R183" s="122">
        <v>610.52710816430022</v>
      </c>
      <c r="S183" s="122">
        <v>687.26826088803045</v>
      </c>
      <c r="T183" s="122">
        <v>684.34753492137418</v>
      </c>
      <c r="U183" s="122">
        <v>672.7149208937725</v>
      </c>
      <c r="V183" s="122">
        <v>687.41329060162218</v>
      </c>
      <c r="W183" s="122">
        <v>663.09270744165519</v>
      </c>
      <c r="DA183" s="130" t="s">
        <v>2407</v>
      </c>
    </row>
    <row r="184" spans="1:105" ht="12" customHeight="1" x14ac:dyDescent="0.25">
      <c r="A184" s="97" t="s">
        <v>50</v>
      </c>
      <c r="B184" s="98">
        <v>1032.2188274081027</v>
      </c>
      <c r="C184" s="98">
        <v>1007.345353128604</v>
      </c>
      <c r="D184" s="98">
        <v>1022.5047809951034</v>
      </c>
      <c r="E184" s="98">
        <v>998.89832936400126</v>
      </c>
      <c r="F184" s="98">
        <v>1070.1706736926894</v>
      </c>
      <c r="G184" s="98">
        <v>1000.6541835821509</v>
      </c>
      <c r="H184" s="98">
        <v>959.86404763558573</v>
      </c>
      <c r="I184" s="98">
        <v>874.72798157551756</v>
      </c>
      <c r="J184" s="98">
        <v>858.63275433217268</v>
      </c>
      <c r="K184" s="98">
        <v>816.54506271567436</v>
      </c>
      <c r="L184" s="98">
        <v>796.74025691722863</v>
      </c>
      <c r="M184" s="98">
        <v>815.61752975859554</v>
      </c>
      <c r="N184" s="98">
        <v>707.16116621523429</v>
      </c>
      <c r="O184" s="98">
        <v>705.61966167728451</v>
      </c>
      <c r="P184" s="98">
        <v>727.00773963023812</v>
      </c>
      <c r="Q184" s="98">
        <v>694.60212165793564</v>
      </c>
      <c r="R184" s="98">
        <v>724.90609816143638</v>
      </c>
      <c r="S184" s="98">
        <v>787.53197071538204</v>
      </c>
      <c r="T184" s="98">
        <v>813.62059148877756</v>
      </c>
      <c r="U184" s="98">
        <v>810.13345174399296</v>
      </c>
      <c r="V184" s="98">
        <v>827.32299032361311</v>
      </c>
      <c r="W184" s="98">
        <v>800.83923836075462</v>
      </c>
      <c r="DA184" s="63" t="s">
        <v>2408</v>
      </c>
    </row>
    <row r="185" spans="1:105" ht="12" customHeight="1" x14ac:dyDescent="0.25">
      <c r="A185" s="109" t="s">
        <v>120</v>
      </c>
      <c r="B185" s="33">
        <v>798.71935098876031</v>
      </c>
      <c r="C185" s="33">
        <v>835.21654831066689</v>
      </c>
      <c r="D185" s="33">
        <v>842.49946739347524</v>
      </c>
      <c r="E185" s="33">
        <v>768.01197253727616</v>
      </c>
      <c r="F185" s="33">
        <v>916.2792391658835</v>
      </c>
      <c r="G185" s="33">
        <v>740.76776681421188</v>
      </c>
      <c r="H185" s="33">
        <v>801.46205315256498</v>
      </c>
      <c r="I185" s="33">
        <v>740.6152199264917</v>
      </c>
      <c r="J185" s="33">
        <v>665.5982130948687</v>
      </c>
      <c r="K185" s="33">
        <v>671.79362975250604</v>
      </c>
      <c r="L185" s="33">
        <v>626.96375313809563</v>
      </c>
      <c r="M185" s="33">
        <v>621.05328460399403</v>
      </c>
      <c r="N185" s="33">
        <v>544.44314343461008</v>
      </c>
      <c r="O185" s="33">
        <v>616.24287136269152</v>
      </c>
      <c r="P185" s="33">
        <v>518.30804896369807</v>
      </c>
      <c r="Q185" s="33">
        <v>557.08128274281523</v>
      </c>
      <c r="R185" s="33">
        <v>544.0901738318604</v>
      </c>
      <c r="S185" s="33">
        <v>633.90839990850657</v>
      </c>
      <c r="T185" s="33">
        <v>618.86822048541705</v>
      </c>
      <c r="U185" s="33">
        <v>606.09476532256122</v>
      </c>
      <c r="V185" s="33">
        <v>621.56940634282762</v>
      </c>
      <c r="W185" s="33">
        <v>598.67152063659296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7014.4465591502676</v>
      </c>
      <c r="C187" s="117">
        <f t="shared" si="83"/>
        <v>6711.5714575270904</v>
      </c>
      <c r="D187" s="117">
        <f t="shared" si="83"/>
        <v>7162.1858705695231</v>
      </c>
      <c r="E187" s="117">
        <f t="shared" si="83"/>
        <v>8169.7932103113972</v>
      </c>
      <c r="F187" s="117">
        <f t="shared" si="83"/>
        <v>7956.7983001167777</v>
      </c>
      <c r="G187" s="117">
        <f t="shared" si="83"/>
        <v>8937.585527646117</v>
      </c>
      <c r="H187" s="117">
        <f t="shared" si="83"/>
        <v>8167.4297296147079</v>
      </c>
      <c r="I187" s="117">
        <f t="shared" si="83"/>
        <v>7641.3772645110093</v>
      </c>
      <c r="J187" s="117">
        <f t="shared" si="83"/>
        <v>8472.762949668162</v>
      </c>
      <c r="K187" s="117">
        <f t="shared" si="83"/>
        <v>8231.2838369873862</v>
      </c>
      <c r="L187" s="117">
        <f t="shared" si="83"/>
        <v>9320.2024940168521</v>
      </c>
      <c r="M187" s="117">
        <f t="shared" si="83"/>
        <v>9750.6375676451989</v>
      </c>
      <c r="N187" s="117">
        <f t="shared" si="83"/>
        <v>10144.952921451719</v>
      </c>
      <c r="O187" s="117">
        <f t="shared" si="83"/>
        <v>8945.8624576548464</v>
      </c>
      <c r="P187" s="117">
        <f t="shared" si="83"/>
        <v>6764.3569238655009</v>
      </c>
      <c r="Q187" s="117">
        <f t="shared" si="83"/>
        <v>9946.0319551566608</v>
      </c>
      <c r="R187" s="117">
        <f t="shared" ref="R187:V187" si="84">R188+R190+R192+R201</f>
        <v>10102.793931208838</v>
      </c>
      <c r="S187" s="117">
        <f t="shared" si="84"/>
        <v>8608.7049018439702</v>
      </c>
      <c r="T187" s="117">
        <f t="shared" si="84"/>
        <v>8981.681101439679</v>
      </c>
      <c r="U187" s="117">
        <f t="shared" si="84"/>
        <v>10299.274202479259</v>
      </c>
      <c r="V187" s="117">
        <f t="shared" si="84"/>
        <v>11109.109537197302</v>
      </c>
      <c r="W187" s="117">
        <f t="shared" ref="W187" si="85">W188+W190+W192+W201</f>
        <v>3148.4540067996577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4927.0678528188655</v>
      </c>
      <c r="C188" s="122">
        <f t="shared" si="86"/>
        <v>4551.0715440907243</v>
      </c>
      <c r="D188" s="122">
        <f t="shared" si="86"/>
        <v>5045.369147585795</v>
      </c>
      <c r="E188" s="122">
        <f t="shared" si="86"/>
        <v>5707.021190297547</v>
      </c>
      <c r="F188" s="122">
        <f t="shared" si="86"/>
        <v>5747.0384651173135</v>
      </c>
      <c r="G188" s="122">
        <f t="shared" si="86"/>
        <v>6897.0094237281373</v>
      </c>
      <c r="H188" s="122">
        <f t="shared" si="86"/>
        <v>6069.8982465625431</v>
      </c>
      <c r="I188" s="122">
        <f t="shared" si="86"/>
        <v>5687.4677852718105</v>
      </c>
      <c r="J188" s="122">
        <f t="shared" si="86"/>
        <v>6492.0815327263363</v>
      </c>
      <c r="K188" s="122">
        <f t="shared" si="86"/>
        <v>6198.0979484345544</v>
      </c>
      <c r="L188" s="122">
        <f t="shared" si="86"/>
        <v>7280.5741087051547</v>
      </c>
      <c r="M188" s="122">
        <f t="shared" si="86"/>
        <v>7494.097919770652</v>
      </c>
      <c r="N188" s="122">
        <f t="shared" si="86"/>
        <v>7722.7691750243257</v>
      </c>
      <c r="O188" s="122">
        <f t="shared" si="86"/>
        <v>6789.029955231852</v>
      </c>
      <c r="P188" s="122">
        <f t="shared" si="86"/>
        <v>4757.4907238434726</v>
      </c>
      <c r="Q188" s="122">
        <f t="shared" si="86"/>
        <v>7498.1054760227989</v>
      </c>
      <c r="R188" s="122">
        <f t="shared" si="86"/>
        <v>7900.3586443014483</v>
      </c>
      <c r="S188" s="122">
        <f t="shared" si="86"/>
        <v>6013.5819477320429</v>
      </c>
      <c r="T188" s="122">
        <f t="shared" si="86"/>
        <v>6618.0640304188264</v>
      </c>
      <c r="U188" s="122">
        <f t="shared" si="86"/>
        <v>7771.677916611924</v>
      </c>
      <c r="V188" s="122">
        <f t="shared" si="86"/>
        <v>8729.2214982875212</v>
      </c>
      <c r="W188" s="122">
        <f t="shared" si="86"/>
        <v>625.42202156309281</v>
      </c>
      <c r="DA188" s="130" t="s">
        <v>2562</v>
      </c>
    </row>
    <row r="189" spans="1:105" ht="12" customHeight="1" x14ac:dyDescent="0.25">
      <c r="A189" s="97" t="s">
        <v>53</v>
      </c>
      <c r="B189" s="98">
        <v>4927.0678528188655</v>
      </c>
      <c r="C189" s="98">
        <v>4551.0715440907243</v>
      </c>
      <c r="D189" s="98">
        <v>5045.369147585795</v>
      </c>
      <c r="E189" s="98">
        <v>5707.021190297547</v>
      </c>
      <c r="F189" s="98">
        <v>5747.0384651173135</v>
      </c>
      <c r="G189" s="98">
        <v>6897.0094237281373</v>
      </c>
      <c r="H189" s="98">
        <v>6069.8982465625431</v>
      </c>
      <c r="I189" s="98">
        <v>5687.4677852718105</v>
      </c>
      <c r="J189" s="98">
        <v>6492.0815327263363</v>
      </c>
      <c r="K189" s="98">
        <v>6198.0979484345544</v>
      </c>
      <c r="L189" s="98">
        <v>7280.5741087051547</v>
      </c>
      <c r="M189" s="98">
        <v>7494.097919770652</v>
      </c>
      <c r="N189" s="98">
        <v>7722.7691750243257</v>
      </c>
      <c r="O189" s="98">
        <v>6789.029955231852</v>
      </c>
      <c r="P189" s="98">
        <v>4757.4907238434726</v>
      </c>
      <c r="Q189" s="98">
        <v>7498.1054760227989</v>
      </c>
      <c r="R189" s="98">
        <v>7900.3586443014483</v>
      </c>
      <c r="S189" s="98">
        <v>6013.5819477320429</v>
      </c>
      <c r="T189" s="98">
        <v>6618.0640304188264</v>
      </c>
      <c r="U189" s="98">
        <v>7771.677916611924</v>
      </c>
      <c r="V189" s="98">
        <v>8729.2214982875212</v>
      </c>
      <c r="W189" s="98">
        <v>625.42202156309281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284.45531737680301</v>
      </c>
      <c r="C190" s="122">
        <f t="shared" si="87"/>
        <v>348.24172496970465</v>
      </c>
      <c r="D190" s="122">
        <f t="shared" si="87"/>
        <v>271.46838466859464</v>
      </c>
      <c r="E190" s="122">
        <f t="shared" si="87"/>
        <v>698.739850154333</v>
      </c>
      <c r="F190" s="122">
        <f t="shared" si="87"/>
        <v>251.68928395963835</v>
      </c>
      <c r="G190" s="122">
        <f t="shared" si="87"/>
        <v>256.75823730839414</v>
      </c>
      <c r="H190" s="122">
        <f t="shared" si="87"/>
        <v>303.72878405485153</v>
      </c>
      <c r="I190" s="122">
        <f t="shared" si="87"/>
        <v>271.92062613332843</v>
      </c>
      <c r="J190" s="122">
        <f t="shared" si="87"/>
        <v>360.2064053239867</v>
      </c>
      <c r="K190" s="122">
        <f t="shared" si="87"/>
        <v>420.41714375662235</v>
      </c>
      <c r="L190" s="122">
        <f t="shared" si="87"/>
        <v>380.9358768440847</v>
      </c>
      <c r="M190" s="122">
        <f t="shared" si="87"/>
        <v>491.07819762053055</v>
      </c>
      <c r="N190" s="122">
        <f t="shared" si="87"/>
        <v>787.33852049268069</v>
      </c>
      <c r="O190" s="122">
        <f t="shared" si="87"/>
        <v>522.32466249978506</v>
      </c>
      <c r="P190" s="122">
        <f t="shared" si="87"/>
        <v>423.80096497584066</v>
      </c>
      <c r="Q190" s="122">
        <f t="shared" si="87"/>
        <v>869.4176702087135</v>
      </c>
      <c r="R190" s="122">
        <f t="shared" si="87"/>
        <v>601.75685398074575</v>
      </c>
      <c r="S190" s="122">
        <f t="shared" si="87"/>
        <v>909.80775736383703</v>
      </c>
      <c r="T190" s="122">
        <f t="shared" si="87"/>
        <v>673.91461338528393</v>
      </c>
      <c r="U190" s="122">
        <f t="shared" si="87"/>
        <v>844.07457105355741</v>
      </c>
      <c r="V190" s="122">
        <f t="shared" si="87"/>
        <v>711.75567748078117</v>
      </c>
      <c r="W190" s="122">
        <f t="shared" si="87"/>
        <v>972.62658314884879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284.45531737680301</v>
      </c>
      <c r="C191" s="98">
        <f>RES_hhdet_tesh!C165</f>
        <v>348.24172496970465</v>
      </c>
      <c r="D191" s="98">
        <f>RES_hhdet_tesh!D165</f>
        <v>271.46838466859464</v>
      </c>
      <c r="E191" s="98">
        <f>RES_hhdet_tesh!E165</f>
        <v>698.739850154333</v>
      </c>
      <c r="F191" s="98">
        <f>RES_hhdet_tesh!F165</f>
        <v>251.68928395963835</v>
      </c>
      <c r="G191" s="98">
        <f>RES_hhdet_tesh!G165</f>
        <v>256.75823730839414</v>
      </c>
      <c r="H191" s="98">
        <f>RES_hhdet_tesh!H165</f>
        <v>303.72878405485153</v>
      </c>
      <c r="I191" s="98">
        <f>RES_hhdet_tesh!I165</f>
        <v>271.92062613332843</v>
      </c>
      <c r="J191" s="98">
        <f>RES_hhdet_tesh!J165</f>
        <v>360.2064053239867</v>
      </c>
      <c r="K191" s="98">
        <f>RES_hhdet_tesh!K165</f>
        <v>420.41714375662235</v>
      </c>
      <c r="L191" s="98">
        <f>RES_hhdet_tesh!L165</f>
        <v>380.9358768440847</v>
      </c>
      <c r="M191" s="98">
        <f>RES_hhdet_tesh!M165</f>
        <v>491.07819762053055</v>
      </c>
      <c r="N191" s="98">
        <f>RES_hhdet_tesh!N165</f>
        <v>787.33852049268069</v>
      </c>
      <c r="O191" s="98">
        <f>RES_hhdet_tesh!O165</f>
        <v>522.32466249978506</v>
      </c>
      <c r="P191" s="98">
        <f>RES_hhdet_tesh!P165</f>
        <v>423.80096497584066</v>
      </c>
      <c r="Q191" s="98">
        <f>RES_hhdet_tesh!Q165</f>
        <v>869.4176702087135</v>
      </c>
      <c r="R191" s="98">
        <f>RES_hhdet_tesh!R165</f>
        <v>601.75685398074575</v>
      </c>
      <c r="S191" s="98">
        <f>RES_hhdet_tesh!S165</f>
        <v>909.80775736383703</v>
      </c>
      <c r="T191" s="98">
        <f>RES_hhdet_tesh!T165</f>
        <v>673.91461338528393</v>
      </c>
      <c r="U191" s="98">
        <f>RES_hhdet_tesh!U165</f>
        <v>844.07457105355741</v>
      </c>
      <c r="V191" s="98">
        <f>RES_hhdet_tesh!V165</f>
        <v>711.75567748078117</v>
      </c>
      <c r="W191" s="98">
        <f>RES_hhdet_tesh!W165</f>
        <v>972.62658314884879</v>
      </c>
      <c r="DA191" s="63" t="s">
        <v>2565</v>
      </c>
    </row>
    <row r="192" spans="1:105" ht="12" customHeight="1" x14ac:dyDescent="0.25">
      <c r="A192" s="121" t="s">
        <v>55</v>
      </c>
      <c r="B192" s="122">
        <v>1182.701303054886</v>
      </c>
      <c r="C192" s="122">
        <v>1180.1264098843831</v>
      </c>
      <c r="D192" s="122">
        <v>1204.5949597354397</v>
      </c>
      <c r="E192" s="122">
        <v>1162.1747357668889</v>
      </c>
      <c r="F192" s="122">
        <v>1267.5579228236979</v>
      </c>
      <c r="G192" s="122">
        <v>1190.9998176967144</v>
      </c>
      <c r="H192" s="122">
        <v>1178.6151113415883</v>
      </c>
      <c r="I192" s="122">
        <v>1114.7945262647786</v>
      </c>
      <c r="J192" s="122">
        <v>1094.125187951664</v>
      </c>
      <c r="K192" s="122">
        <v>1092.6030795902147</v>
      </c>
      <c r="L192" s="122">
        <v>1164.1409536078766</v>
      </c>
      <c r="M192" s="122">
        <v>1268.5360798074282</v>
      </c>
      <c r="N192" s="122">
        <v>1200.257336181148</v>
      </c>
      <c r="O192" s="122">
        <v>1165.1289235989441</v>
      </c>
      <c r="P192" s="122">
        <v>1155.1637370017786</v>
      </c>
      <c r="Q192" s="122">
        <v>1138.813606385803</v>
      </c>
      <c r="R192" s="122">
        <v>1158.4689946661367</v>
      </c>
      <c r="S192" s="122">
        <v>1179.2213029576678</v>
      </c>
      <c r="T192" s="122">
        <v>1180.5542975782739</v>
      </c>
      <c r="U192" s="122">
        <v>1177.7298018558465</v>
      </c>
      <c r="V192" s="122">
        <v>1147.4942890680634</v>
      </c>
      <c r="W192" s="122">
        <v>1047.1310583667619</v>
      </c>
      <c r="DA192" s="130" t="s">
        <v>2566</v>
      </c>
    </row>
    <row r="193" spans="1:105" ht="12" customHeight="1" x14ac:dyDescent="0.25">
      <c r="A193" s="97" t="s">
        <v>124</v>
      </c>
      <c r="B193" s="98">
        <v>1176.1385498144139</v>
      </c>
      <c r="C193" s="98">
        <v>1195.6005702160851</v>
      </c>
      <c r="D193" s="98">
        <v>1181.8705746418448</v>
      </c>
      <c r="E193" s="98">
        <v>1166.8935828537722</v>
      </c>
      <c r="F193" s="98">
        <v>1323.8893975727105</v>
      </c>
      <c r="G193" s="98">
        <v>1210.3879503224018</v>
      </c>
      <c r="H193" s="98">
        <v>1189.2674841024866</v>
      </c>
      <c r="I193" s="98">
        <v>1097.3577239223773</v>
      </c>
      <c r="J193" s="98">
        <v>1056.4443253968911</v>
      </c>
      <c r="K193" s="98">
        <v>1075.9937336690209</v>
      </c>
      <c r="L193" s="98">
        <v>1160.442376114624</v>
      </c>
      <c r="M193" s="98">
        <v>1301.5114889933907</v>
      </c>
      <c r="N193" s="98">
        <v>1220.0268638610016</v>
      </c>
      <c r="O193" s="98">
        <v>1181.123219749207</v>
      </c>
      <c r="P193" s="98">
        <v>1087.6495337874096</v>
      </c>
      <c r="Q193" s="98">
        <v>1117.1744506675436</v>
      </c>
      <c r="R193" s="98">
        <v>1154.1432666571027</v>
      </c>
      <c r="S193" s="98">
        <v>1192.2080656157957</v>
      </c>
      <c r="T193" s="98">
        <v>1205.2781218335876</v>
      </c>
      <c r="U193" s="98">
        <v>1158.487735410755</v>
      </c>
      <c r="V193" s="98">
        <v>1134.0118187834223</v>
      </c>
      <c r="W193" s="98">
        <v>1065.079530851737</v>
      </c>
      <c r="DA193" s="63" t="s">
        <v>2567</v>
      </c>
    </row>
    <row r="194" spans="1:105" ht="12" customHeight="1" x14ac:dyDescent="0.25">
      <c r="A194" s="97" t="s">
        <v>123</v>
      </c>
      <c r="B194" s="98">
        <v>1176.1385498144134</v>
      </c>
      <c r="C194" s="98">
        <v>1195.6232984541878</v>
      </c>
      <c r="D194" s="98">
        <v>1181.8532661172253</v>
      </c>
      <c r="E194" s="98">
        <v>1166.8689601608755</v>
      </c>
      <c r="F194" s="98">
        <v>1323.8646302052805</v>
      </c>
      <c r="G194" s="98">
        <v>1210.7785426699074</v>
      </c>
      <c r="H194" s="98">
        <v>1189.9669512383693</v>
      </c>
      <c r="I194" s="98">
        <v>1098.3743113962485</v>
      </c>
      <c r="J194" s="98">
        <v>1056.1973188202776</v>
      </c>
      <c r="K194" s="98">
        <v>1074.8410773455014</v>
      </c>
      <c r="L194" s="98">
        <v>1158.8451779419784</v>
      </c>
      <c r="M194" s="98">
        <v>1300.6619802595249</v>
      </c>
      <c r="N194" s="98">
        <v>1220.0110052317143</v>
      </c>
      <c r="O194" s="98">
        <v>1181.7415624506887</v>
      </c>
      <c r="P194" s="98">
        <v>1088.2902722883503</v>
      </c>
      <c r="Q194" s="98">
        <v>1118.5557586106343</v>
      </c>
      <c r="R194" s="98">
        <v>1155.8162852628589</v>
      </c>
      <c r="S194" s="98">
        <v>1193.4996759317351</v>
      </c>
      <c r="T194" s="98">
        <v>1206.2696466485647</v>
      </c>
      <c r="U194" s="98">
        <v>1158.7313121458001</v>
      </c>
      <c r="V194" s="98">
        <v>1134.237420636445</v>
      </c>
      <c r="W194" s="98">
        <v>1066.098265452852</v>
      </c>
      <c r="DA194" s="63" t="s">
        <v>2568</v>
      </c>
    </row>
    <row r="195" spans="1:105" ht="12" customHeight="1" x14ac:dyDescent="0.25">
      <c r="A195" s="100" t="s">
        <v>50</v>
      </c>
      <c r="B195" s="101">
        <v>211.89592814321824</v>
      </c>
      <c r="C195" s="101">
        <v>186.99953293267419</v>
      </c>
      <c r="D195" s="101">
        <v>217.36093370793424</v>
      </c>
      <c r="E195" s="101">
        <v>179.76688225442211</v>
      </c>
      <c r="F195" s="101">
        <v>255.38292994136842</v>
      </c>
      <c r="G195" s="101">
        <v>199.21761355099665</v>
      </c>
      <c r="H195" s="101">
        <v>198.86016790259458</v>
      </c>
      <c r="I195" s="101">
        <v>184.52214147079133</v>
      </c>
      <c r="J195" s="101">
        <v>223.64272104678537</v>
      </c>
      <c r="K195" s="101">
        <v>191.4959646555279</v>
      </c>
      <c r="L195" s="101">
        <v>191.34768195307976</v>
      </c>
      <c r="M195" s="101">
        <v>253.48078904472172</v>
      </c>
      <c r="N195" s="101">
        <v>184.22379044472041</v>
      </c>
      <c r="O195" s="101">
        <v>176.79522530614346</v>
      </c>
      <c r="P195" s="101">
        <v>241.81996139222079</v>
      </c>
      <c r="Q195" s="101">
        <v>179.9620424140698</v>
      </c>
      <c r="R195" s="101">
        <v>179.75346935407143</v>
      </c>
      <c r="S195" s="101">
        <v>198.51666439933038</v>
      </c>
      <c r="T195" s="101">
        <v>182.84589314318143</v>
      </c>
      <c r="U195" s="101">
        <v>198.24190356169501</v>
      </c>
      <c r="V195" s="101">
        <v>180.5553928492032</v>
      </c>
      <c r="W195" s="101">
        <v>209.10891044276249</v>
      </c>
      <c r="DA195" s="131" t="s">
        <v>2569</v>
      </c>
    </row>
    <row r="196" spans="1:105" ht="12" customHeight="1" x14ac:dyDescent="0.25">
      <c r="A196" s="103" t="s">
        <v>52</v>
      </c>
      <c r="B196" s="104">
        <v>964.24262167119537</v>
      </c>
      <c r="C196" s="104">
        <v>1008.6237655215136</v>
      </c>
      <c r="D196" s="104">
        <v>964.49233240929107</v>
      </c>
      <c r="E196" s="104">
        <v>987.10207790645336</v>
      </c>
      <c r="F196" s="104">
        <v>1068.481700263912</v>
      </c>
      <c r="G196" s="104">
        <v>1011.5609291189107</v>
      </c>
      <c r="H196" s="104">
        <v>991.10678333577494</v>
      </c>
      <c r="I196" s="104">
        <v>913.85216992545691</v>
      </c>
      <c r="J196" s="104">
        <v>832.55459777349222</v>
      </c>
      <c r="K196" s="104">
        <v>883.34511268997358</v>
      </c>
      <c r="L196" s="104">
        <v>967.49749598889832</v>
      </c>
      <c r="M196" s="104">
        <v>1047.181191214803</v>
      </c>
      <c r="N196" s="104">
        <v>1035.7872147869939</v>
      </c>
      <c r="O196" s="104">
        <v>1004.9463371445454</v>
      </c>
      <c r="P196" s="104">
        <v>846.4703108961296</v>
      </c>
      <c r="Q196" s="104">
        <v>938.5937161965644</v>
      </c>
      <c r="R196" s="104">
        <v>976.06281590878757</v>
      </c>
      <c r="S196" s="104">
        <v>994.98301153240448</v>
      </c>
      <c r="T196" s="104">
        <v>1023.4237535053833</v>
      </c>
      <c r="U196" s="104">
        <v>960.48940858410492</v>
      </c>
      <c r="V196" s="104">
        <v>953.68202778724174</v>
      </c>
      <c r="W196" s="104">
        <v>856.98935501008953</v>
      </c>
      <c r="DA196" s="132" t="s">
        <v>2570</v>
      </c>
    </row>
    <row r="197" spans="1:105" ht="12" customHeight="1" x14ac:dyDescent="0.25">
      <c r="A197" s="106" t="s">
        <v>122</v>
      </c>
      <c r="B197" s="101">
        <v>1189.4299229984126</v>
      </c>
      <c r="C197" s="101">
        <v>1164.9249195092391</v>
      </c>
      <c r="D197" s="101">
        <v>1224.6586055563544</v>
      </c>
      <c r="E197" s="101">
        <v>1158.3258525460092</v>
      </c>
      <c r="F197" s="101">
        <v>1223.6159846238002</v>
      </c>
      <c r="G197" s="101">
        <v>1178.6855888800237</v>
      </c>
      <c r="H197" s="101">
        <v>1173.2905461352439</v>
      </c>
      <c r="I197" s="101">
        <v>1122.0148437993</v>
      </c>
      <c r="J197" s="101">
        <v>1108.8447264905521</v>
      </c>
      <c r="K197" s="101">
        <v>1099.1374454235229</v>
      </c>
      <c r="L197" s="101">
        <v>1165.7983949194233</v>
      </c>
      <c r="M197" s="101">
        <v>1255.9536038639517</v>
      </c>
      <c r="N197" s="101">
        <v>1193.0499493060286</v>
      </c>
      <c r="O197" s="101">
        <v>1158.8294508716165</v>
      </c>
      <c r="P197" s="101">
        <v>1181.0217813163929</v>
      </c>
      <c r="Q197" s="101">
        <v>1146.6563282849108</v>
      </c>
      <c r="R197" s="101">
        <v>1159.3780275748391</v>
      </c>
      <c r="S197" s="101">
        <v>1173.4748965826116</v>
      </c>
      <c r="T197" s="101">
        <v>1170.6710209937507</v>
      </c>
      <c r="U197" s="101">
        <v>1183.9065763778924</v>
      </c>
      <c r="V197" s="101">
        <v>1151.8508774814145</v>
      </c>
      <c r="W197" s="101">
        <v>1038.7947098402465</v>
      </c>
      <c r="DA197" s="131" t="s">
        <v>2571</v>
      </c>
    </row>
    <row r="198" spans="1:105" ht="12" customHeight="1" x14ac:dyDescent="0.25">
      <c r="A198" s="107" t="s">
        <v>121</v>
      </c>
      <c r="B198" s="104">
        <v>1189.4299229984128</v>
      </c>
      <c r="C198" s="104">
        <v>1164.9869468711752</v>
      </c>
      <c r="D198" s="104">
        <v>1224.7767336637232</v>
      </c>
      <c r="E198" s="104">
        <v>1158.5144083474722</v>
      </c>
      <c r="F198" s="104">
        <v>1223.7941132003748</v>
      </c>
      <c r="G198" s="104">
        <v>1179.0290203249242</v>
      </c>
      <c r="H198" s="104">
        <v>1173.6427154569633</v>
      </c>
      <c r="I198" s="104">
        <v>1122.5381732791946</v>
      </c>
      <c r="J198" s="104">
        <v>1108.2294434835655</v>
      </c>
      <c r="K198" s="104">
        <v>1098.0943057862139</v>
      </c>
      <c r="L198" s="104">
        <v>1164.6221142056218</v>
      </c>
      <c r="M198" s="104">
        <v>1254.7807385152705</v>
      </c>
      <c r="N198" s="104">
        <v>1192.4478012557645</v>
      </c>
      <c r="O198" s="104">
        <v>1159.0262011322025</v>
      </c>
      <c r="P198" s="104">
        <v>1182.9845508025282</v>
      </c>
      <c r="Q198" s="104">
        <v>1147.8179114824793</v>
      </c>
      <c r="R198" s="104">
        <v>1161.8048955427141</v>
      </c>
      <c r="S198" s="104">
        <v>1176.8916320157668</v>
      </c>
      <c r="T198" s="104">
        <v>1174.104302739001</v>
      </c>
      <c r="U198" s="104">
        <v>1185.2854455995578</v>
      </c>
      <c r="V198" s="104">
        <v>1153.2498300605976</v>
      </c>
      <c r="W198" s="104">
        <v>1043.2395894030283</v>
      </c>
      <c r="DA198" s="132" t="s">
        <v>2572</v>
      </c>
    </row>
    <row r="199" spans="1:105" ht="12" customHeight="1" x14ac:dyDescent="0.25">
      <c r="A199" s="108" t="s">
        <v>53</v>
      </c>
      <c r="B199" s="98">
        <v>214.31639367840171</v>
      </c>
      <c r="C199" s="98">
        <v>182.10645590492734</v>
      </c>
      <c r="D199" s="98">
        <v>225.338587274399</v>
      </c>
      <c r="E199" s="98">
        <v>178.36152220287616</v>
      </c>
      <c r="F199" s="98">
        <v>235.9743938809691</v>
      </c>
      <c r="G199" s="98">
        <v>193.80815077618863</v>
      </c>
      <c r="H199" s="98">
        <v>195.99784693859888</v>
      </c>
      <c r="I199" s="98">
        <v>188.71303918534653</v>
      </c>
      <c r="J199" s="98">
        <v>235.67502808390657</v>
      </c>
      <c r="K199" s="98">
        <v>195.89770507962265</v>
      </c>
      <c r="L199" s="98">
        <v>191.92410575573959</v>
      </c>
      <c r="M199" s="98">
        <v>244.52651364678687</v>
      </c>
      <c r="N199" s="98">
        <v>179.07674361768932</v>
      </c>
      <c r="O199" s="98">
        <v>171.30296078655471</v>
      </c>
      <c r="P199" s="98">
        <v>265.71430281765822</v>
      </c>
      <c r="Q199" s="98">
        <v>184.80103296261296</v>
      </c>
      <c r="R199" s="98">
        <v>180.10191935037284</v>
      </c>
      <c r="S199" s="98">
        <v>195.57125778836203</v>
      </c>
      <c r="T199" s="98">
        <v>176.15568073676823</v>
      </c>
      <c r="U199" s="98">
        <v>203.14283239480778</v>
      </c>
      <c r="V199" s="98">
        <v>182.69856920301746</v>
      </c>
      <c r="W199" s="98">
        <v>205.96496165842228</v>
      </c>
      <c r="DA199" s="63" t="s">
        <v>2573</v>
      </c>
    </row>
    <row r="200" spans="1:105" ht="12" customHeight="1" x14ac:dyDescent="0.25">
      <c r="A200" s="108" t="s">
        <v>52</v>
      </c>
      <c r="B200" s="98">
        <v>975.11352932001091</v>
      </c>
      <c r="C200" s="98">
        <v>982.88049096624809</v>
      </c>
      <c r="D200" s="98">
        <v>999.4381463893244</v>
      </c>
      <c r="E200" s="98">
        <v>980.15288614459621</v>
      </c>
      <c r="F200" s="98">
        <v>987.81971931940575</v>
      </c>
      <c r="G200" s="98">
        <v>985.22086954873578</v>
      </c>
      <c r="H200" s="98">
        <v>977.64486851836466</v>
      </c>
      <c r="I200" s="98">
        <v>933.82513409384796</v>
      </c>
      <c r="J200" s="98">
        <v>872.55441539965886</v>
      </c>
      <c r="K200" s="98">
        <v>902.19660070659131</v>
      </c>
      <c r="L200" s="98">
        <v>972.6980084498822</v>
      </c>
      <c r="M200" s="98">
        <v>1010.2542248684838</v>
      </c>
      <c r="N200" s="98">
        <v>1013.3710576380752</v>
      </c>
      <c r="O200" s="98">
        <v>987.72324034564781</v>
      </c>
      <c r="P200" s="98">
        <v>917.27024798487025</v>
      </c>
      <c r="Q200" s="98">
        <v>963.01687851986651</v>
      </c>
      <c r="R200" s="98">
        <v>981.70297619234134</v>
      </c>
      <c r="S200" s="98">
        <v>981.32037422740473</v>
      </c>
      <c r="T200" s="98">
        <v>997.9486220022327</v>
      </c>
      <c r="U200" s="98">
        <v>982.14261320475009</v>
      </c>
      <c r="V200" s="98">
        <v>970.55126085758002</v>
      </c>
      <c r="W200" s="98">
        <v>837.27462774460605</v>
      </c>
      <c r="DA200" s="63" t="s">
        <v>2574</v>
      </c>
    </row>
    <row r="201" spans="1:105" ht="12" customHeight="1" x14ac:dyDescent="0.25">
      <c r="A201" s="121" t="s">
        <v>54</v>
      </c>
      <c r="B201" s="122">
        <v>620.22208589971342</v>
      </c>
      <c r="C201" s="122">
        <v>632.13177858227891</v>
      </c>
      <c r="D201" s="122">
        <v>640.75337857969271</v>
      </c>
      <c r="E201" s="122">
        <v>601.8574340926283</v>
      </c>
      <c r="F201" s="122">
        <v>690.51262821612681</v>
      </c>
      <c r="G201" s="122">
        <v>592.81804891287254</v>
      </c>
      <c r="H201" s="122">
        <v>615.18758765572477</v>
      </c>
      <c r="I201" s="122">
        <v>567.19432684109245</v>
      </c>
      <c r="J201" s="122">
        <v>526.34982366617487</v>
      </c>
      <c r="K201" s="122">
        <v>520.16566520599645</v>
      </c>
      <c r="L201" s="122">
        <v>494.55155485973529</v>
      </c>
      <c r="M201" s="122">
        <v>496.9253704465882</v>
      </c>
      <c r="N201" s="122">
        <v>434.58788975356481</v>
      </c>
      <c r="O201" s="122">
        <v>469.37891632426636</v>
      </c>
      <c r="P201" s="122">
        <v>427.90149804440904</v>
      </c>
      <c r="Q201" s="122">
        <v>439.69520253934468</v>
      </c>
      <c r="R201" s="122">
        <v>442.20943826050802</v>
      </c>
      <c r="S201" s="122">
        <v>506.09389379042233</v>
      </c>
      <c r="T201" s="122">
        <v>509.14816005729438</v>
      </c>
      <c r="U201" s="122">
        <v>505.79191295793214</v>
      </c>
      <c r="V201" s="122">
        <v>520.63807236093726</v>
      </c>
      <c r="W201" s="122">
        <v>503.27434372095411</v>
      </c>
      <c r="DA201" s="130" t="s">
        <v>2575</v>
      </c>
    </row>
    <row r="202" spans="1:105" ht="12" customHeight="1" x14ac:dyDescent="0.25">
      <c r="A202" s="97" t="s">
        <v>50</v>
      </c>
      <c r="B202" s="98">
        <v>637.52383983748689</v>
      </c>
      <c r="C202" s="98">
        <v>622.77756623039704</v>
      </c>
      <c r="D202" s="98">
        <v>633.04125338797928</v>
      </c>
      <c r="E202" s="98">
        <v>619.58650443156841</v>
      </c>
      <c r="F202" s="98">
        <v>665.08757673550735</v>
      </c>
      <c r="G202" s="98">
        <v>622.98550292700679</v>
      </c>
      <c r="H202" s="98">
        <v>598.81282251254243</v>
      </c>
      <c r="I202" s="98">
        <v>546.25987320842557</v>
      </c>
      <c r="J202" s="98">
        <v>536.32148860633731</v>
      </c>
      <c r="K202" s="98">
        <v>510.174879134175</v>
      </c>
      <c r="L202" s="98">
        <v>497.95189377602696</v>
      </c>
      <c r="M202" s="98">
        <v>509.8828743579615</v>
      </c>
      <c r="N202" s="98">
        <v>442.16625102660225</v>
      </c>
      <c r="O202" s="98">
        <v>441.24945168455139</v>
      </c>
      <c r="P202" s="98">
        <v>454.63772875600694</v>
      </c>
      <c r="Q202" s="98">
        <v>434.39738910828964</v>
      </c>
      <c r="R202" s="98">
        <v>453.43827711022425</v>
      </c>
      <c r="S202" s="98">
        <v>492.76201375199372</v>
      </c>
      <c r="T202" s="98">
        <v>509.45227254030459</v>
      </c>
      <c r="U202" s="98">
        <v>507.59430024767948</v>
      </c>
      <c r="V202" s="98">
        <v>518.59599156619265</v>
      </c>
      <c r="W202" s="98">
        <v>502.08421418910319</v>
      </c>
      <c r="DA202" s="63" t="s">
        <v>2576</v>
      </c>
    </row>
    <row r="203" spans="1:105" ht="12" customHeight="1" x14ac:dyDescent="0.25">
      <c r="A203" s="109" t="s">
        <v>120</v>
      </c>
      <c r="B203" s="33">
        <v>608.74376218958548</v>
      </c>
      <c r="C203" s="33">
        <v>638.10964156077785</v>
      </c>
      <c r="D203" s="33">
        <v>645.57913003454541</v>
      </c>
      <c r="E203" s="33">
        <v>590.4004061340205</v>
      </c>
      <c r="F203" s="33">
        <v>707.19256198578671</v>
      </c>
      <c r="G203" s="33">
        <v>574.37266800858799</v>
      </c>
      <c r="H203" s="33">
        <v>624.46715206643091</v>
      </c>
      <c r="I203" s="33">
        <v>578.52179797713165</v>
      </c>
      <c r="J203" s="33">
        <v>520.40564754286481</v>
      </c>
      <c r="K203" s="33">
        <v>526.33457914558153</v>
      </c>
      <c r="L203" s="33">
        <v>492.45178746609668</v>
      </c>
      <c r="M203" s="33">
        <v>489.08885638264957</v>
      </c>
      <c r="N203" s="33">
        <v>429.8753222608446</v>
      </c>
      <c r="O203" s="33">
        <v>487.64567968583248</v>
      </c>
      <c r="P203" s="33">
        <v>410.52906136653246</v>
      </c>
      <c r="Q203" s="33">
        <v>442.95743759237428</v>
      </c>
      <c r="R203" s="33">
        <v>435.68717722894229</v>
      </c>
      <c r="S203" s="33">
        <v>513.18905580538467</v>
      </c>
      <c r="T203" s="33">
        <v>508.99412117689911</v>
      </c>
      <c r="U203" s="33">
        <v>504.91812016667154</v>
      </c>
      <c r="V203" s="33">
        <v>521.59911031444187</v>
      </c>
      <c r="W203" s="33">
        <v>503.83094254331303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333.79617130348953</v>
      </c>
      <c r="C205" s="117">
        <f t="shared" si="88"/>
        <v>327.53296985776797</v>
      </c>
      <c r="D205" s="117">
        <f t="shared" si="88"/>
        <v>311.53295676427314</v>
      </c>
      <c r="E205" s="117">
        <f t="shared" si="88"/>
        <v>297.88700975724925</v>
      </c>
      <c r="F205" s="117">
        <f t="shared" si="88"/>
        <v>325.77136883734516</v>
      </c>
      <c r="G205" s="117">
        <f t="shared" si="88"/>
        <v>270.81172972564934</v>
      </c>
      <c r="H205" s="117">
        <f t="shared" si="88"/>
        <v>232.74169635958708</v>
      </c>
      <c r="I205" s="117">
        <f t="shared" si="88"/>
        <v>194.48438728959292</v>
      </c>
      <c r="J205" s="117">
        <f t="shared" si="88"/>
        <v>187.0151797289767</v>
      </c>
      <c r="K205" s="117">
        <f t="shared" si="88"/>
        <v>185.45083184256339</v>
      </c>
      <c r="L205" s="117">
        <f t="shared" si="88"/>
        <v>190.55106082452681</v>
      </c>
      <c r="M205" s="117">
        <f t="shared" si="88"/>
        <v>207.08823562083177</v>
      </c>
      <c r="N205" s="117">
        <f t="shared" si="88"/>
        <v>184.97006065390951</v>
      </c>
      <c r="O205" s="117">
        <f t="shared" si="88"/>
        <v>186.19861675183449</v>
      </c>
      <c r="P205" s="117">
        <f t="shared" si="88"/>
        <v>178.38608329261672</v>
      </c>
      <c r="Q205" s="117">
        <f t="shared" si="88"/>
        <v>172.37472596886772</v>
      </c>
      <c r="R205" s="117">
        <f t="shared" ref="R205:V205" si="89">R206+R208+R210+R219</f>
        <v>171.90120885889394</v>
      </c>
      <c r="S205" s="117">
        <f t="shared" si="89"/>
        <v>169.68896863152747</v>
      </c>
      <c r="T205" s="117">
        <f t="shared" si="89"/>
        <v>163.81409739419053</v>
      </c>
      <c r="U205" s="117">
        <f t="shared" si="89"/>
        <v>151.53155879901794</v>
      </c>
      <c r="V205" s="117">
        <f t="shared" si="89"/>
        <v>151.09028375970112</v>
      </c>
      <c r="W205" s="117">
        <f t="shared" ref="W205" si="90">W206+W208+W210+W219</f>
        <v>145.45359756820511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240.27926236892151</v>
      </c>
      <c r="C210" s="122">
        <v>238.31439963549127</v>
      </c>
      <c r="D210" s="122">
        <v>222.13282376299139</v>
      </c>
      <c r="E210" s="122">
        <v>208.81339463082054</v>
      </c>
      <c r="F210" s="122">
        <v>229.46706237956303</v>
      </c>
      <c r="G210" s="122">
        <v>184.56303024216081</v>
      </c>
      <c r="H210" s="122">
        <v>153.87230189726699</v>
      </c>
      <c r="I210" s="122">
        <v>124.71778555292967</v>
      </c>
      <c r="J210" s="122">
        <v>114.16990478406409</v>
      </c>
      <c r="K210" s="122">
        <v>114.64199922461873</v>
      </c>
      <c r="L210" s="122">
        <v>121.45572612801423</v>
      </c>
      <c r="M210" s="122">
        <v>137.26452677598604</v>
      </c>
      <c r="N210" s="122">
        <v>123.37822541218029</v>
      </c>
      <c r="O210" s="122">
        <v>123.09104607021861</v>
      </c>
      <c r="P210" s="122">
        <v>113.34201537523295</v>
      </c>
      <c r="Q210" s="122">
        <v>112.24254013330332</v>
      </c>
      <c r="R210" s="122">
        <v>111.39686974371209</v>
      </c>
      <c r="S210" s="122">
        <v>107.55102349091435</v>
      </c>
      <c r="T210" s="122">
        <v>101.67353757674229</v>
      </c>
      <c r="U210" s="122">
        <v>91.444416623685967</v>
      </c>
      <c r="V210" s="122">
        <v>90.948682486505405</v>
      </c>
      <c r="W210" s="122">
        <v>87.484823364390294</v>
      </c>
      <c r="DA210" s="130" t="s">
        <v>2734</v>
      </c>
    </row>
    <row r="211" spans="1:105" ht="12" customHeight="1" x14ac:dyDescent="0.25">
      <c r="A211" s="97" t="s">
        <v>124</v>
      </c>
      <c r="B211" s="98">
        <v>474.7049671842056</v>
      </c>
      <c r="C211" s="98">
        <v>481.00151380016092</v>
      </c>
      <c r="D211" s="98">
        <v>473.77018486168009</v>
      </c>
      <c r="E211" s="98">
        <v>465.21697544165175</v>
      </c>
      <c r="F211" s="98">
        <v>523.78582941348702</v>
      </c>
      <c r="G211" s="98">
        <v>475.62231670724088</v>
      </c>
      <c r="H211" s="98">
        <v>462.90152888506208</v>
      </c>
      <c r="I211" s="98">
        <v>424.71278178514825</v>
      </c>
      <c r="J211" s="98">
        <v>407.88205248115241</v>
      </c>
      <c r="K211" s="98">
        <v>412.84184892794866</v>
      </c>
      <c r="L211" s="98">
        <v>441.90421423505876</v>
      </c>
      <c r="M211" s="98">
        <v>490.5912668828467</v>
      </c>
      <c r="N211" s="98">
        <v>455.96759358131868</v>
      </c>
      <c r="O211" s="98">
        <v>439.44587163997778</v>
      </c>
      <c r="P211" s="98">
        <v>403.91966936054285</v>
      </c>
      <c r="Q211" s="98">
        <v>410.54296056464659</v>
      </c>
      <c r="R211" s="98">
        <v>410.54767572719908</v>
      </c>
      <c r="S211" s="98">
        <v>405.91261311113021</v>
      </c>
      <c r="T211" s="98">
        <v>387.89107927788467</v>
      </c>
      <c r="U211" s="98">
        <v>357.47408703883463</v>
      </c>
      <c r="V211" s="98">
        <v>344.67409721915396</v>
      </c>
      <c r="W211" s="98">
        <v>322.54894977949687</v>
      </c>
      <c r="DA211" s="63" t="s">
        <v>2735</v>
      </c>
    </row>
    <row r="212" spans="1:105" ht="12" customHeight="1" x14ac:dyDescent="0.25">
      <c r="A212" s="97" t="s">
        <v>123</v>
      </c>
      <c r="B212" s="98">
        <v>85.523979833468857</v>
      </c>
      <c r="C212" s="98">
        <v>75.051423230365245</v>
      </c>
      <c r="D212" s="98">
        <v>86.89299350842434</v>
      </c>
      <c r="E212" s="98">
        <v>71.258122191677927</v>
      </c>
      <c r="F212" s="98">
        <v>100.30964442009527</v>
      </c>
      <c r="G212" s="98">
        <v>77.650634020615257</v>
      </c>
      <c r="H212" s="98">
        <v>77.042650057629771</v>
      </c>
      <c r="I212" s="98">
        <v>71.192711360867278</v>
      </c>
      <c r="J212" s="98">
        <v>85.808935279008892</v>
      </c>
      <c r="K212" s="98">
        <v>72.904920339063239</v>
      </c>
      <c r="L212" s="98">
        <v>72.233786405512106</v>
      </c>
      <c r="M212" s="98">
        <v>95.23360213582913</v>
      </c>
      <c r="N212" s="98">
        <v>68.770647277312435</v>
      </c>
      <c r="O212" s="98">
        <v>65.754748642922522</v>
      </c>
      <c r="P212" s="98">
        <v>89.800160606232993</v>
      </c>
      <c r="Q212" s="98">
        <v>65.704970411314179</v>
      </c>
      <c r="R212" s="98">
        <v>63.07463497323613</v>
      </c>
      <c r="S212" s="98">
        <v>66.326043275405098</v>
      </c>
      <c r="T212" s="98">
        <v>57.788621043487666</v>
      </c>
      <c r="U212" s="98">
        <v>61.058616794090767</v>
      </c>
      <c r="V212" s="98">
        <v>54.869415549510776</v>
      </c>
      <c r="W212" s="98">
        <v>63.287324875354365</v>
      </c>
      <c r="DA212" s="63" t="s">
        <v>2736</v>
      </c>
    </row>
    <row r="213" spans="1:105" ht="12" customHeight="1" x14ac:dyDescent="0.25">
      <c r="A213" s="100" t="s">
        <v>50</v>
      </c>
      <c r="B213" s="101">
        <v>85.523979833468857</v>
      </c>
      <c r="C213" s="101">
        <v>75.051423230365245</v>
      </c>
      <c r="D213" s="101">
        <v>86.89299350842434</v>
      </c>
      <c r="E213" s="101">
        <v>71.258122191677927</v>
      </c>
      <c r="F213" s="101">
        <v>100.30964442009527</v>
      </c>
      <c r="G213" s="101">
        <v>77.650634020615257</v>
      </c>
      <c r="H213" s="101">
        <v>77.042650057629771</v>
      </c>
      <c r="I213" s="101">
        <v>71.192711360867278</v>
      </c>
      <c r="J213" s="101">
        <v>85.808935279008892</v>
      </c>
      <c r="K213" s="101">
        <v>72.904920339063239</v>
      </c>
      <c r="L213" s="101">
        <v>72.233786405512106</v>
      </c>
      <c r="M213" s="101">
        <v>95.23360213582913</v>
      </c>
      <c r="N213" s="101">
        <v>68.770647277312435</v>
      </c>
      <c r="O213" s="101">
        <v>65.754748642922522</v>
      </c>
      <c r="P213" s="101">
        <v>89.800160606232993</v>
      </c>
      <c r="Q213" s="101">
        <v>65.704970411314179</v>
      </c>
      <c r="R213" s="101">
        <v>63.07463497323613</v>
      </c>
      <c r="S213" s="101">
        <v>66.326043275405098</v>
      </c>
      <c r="T213" s="101">
        <v>57.788621043487666</v>
      </c>
      <c r="U213" s="101">
        <v>61.058616794090767</v>
      </c>
      <c r="V213" s="101">
        <v>54.869415549510776</v>
      </c>
      <c r="W213" s="101">
        <v>63.287324875354365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93.516908934568008</v>
      </c>
      <c r="C219" s="122">
        <v>89.218570222276682</v>
      </c>
      <c r="D219" s="122">
        <v>89.400133001281745</v>
      </c>
      <c r="E219" s="122">
        <v>89.073615126428706</v>
      </c>
      <c r="F219" s="122">
        <v>96.304306457782133</v>
      </c>
      <c r="G219" s="122">
        <v>86.248699483488565</v>
      </c>
      <c r="H219" s="122">
        <v>78.869394462320102</v>
      </c>
      <c r="I219" s="122">
        <v>69.766601736663262</v>
      </c>
      <c r="J219" s="122">
        <v>72.845274944912632</v>
      </c>
      <c r="K219" s="122">
        <v>70.808832617944674</v>
      </c>
      <c r="L219" s="122">
        <v>69.095334696512595</v>
      </c>
      <c r="M219" s="122">
        <v>69.82370884484574</v>
      </c>
      <c r="N219" s="122">
        <v>61.591835241729243</v>
      </c>
      <c r="O219" s="122">
        <v>63.10757068161589</v>
      </c>
      <c r="P219" s="122">
        <v>65.044067917383771</v>
      </c>
      <c r="Q219" s="122">
        <v>60.1321858355644</v>
      </c>
      <c r="R219" s="122">
        <v>60.504339115181864</v>
      </c>
      <c r="S219" s="122">
        <v>62.137945140613112</v>
      </c>
      <c r="T219" s="122">
        <v>62.140559817448235</v>
      </c>
      <c r="U219" s="122">
        <v>60.087142175331984</v>
      </c>
      <c r="V219" s="122">
        <v>60.141601273195725</v>
      </c>
      <c r="W219" s="122">
        <v>57.968774203814831</v>
      </c>
      <c r="DA219" s="130" t="s">
        <v>2743</v>
      </c>
    </row>
    <row r="220" spans="1:105" ht="12" customHeight="1" x14ac:dyDescent="0.25">
      <c r="A220" s="97" t="s">
        <v>50</v>
      </c>
      <c r="B220" s="98">
        <v>234.47882883402465</v>
      </c>
      <c r="C220" s="98">
        <v>228.82857041669371</v>
      </c>
      <c r="D220" s="98">
        <v>232.27218605084778</v>
      </c>
      <c r="E220" s="98">
        <v>226.90974449832655</v>
      </c>
      <c r="F220" s="98">
        <v>243.09997023603134</v>
      </c>
      <c r="G220" s="98">
        <v>227.30860434252148</v>
      </c>
      <c r="H220" s="98">
        <v>218.04271706089966</v>
      </c>
      <c r="I220" s="98">
        <v>198.70320829469455</v>
      </c>
      <c r="J220" s="98">
        <v>195.04701647409635</v>
      </c>
      <c r="K220" s="98">
        <v>185.48637644649261</v>
      </c>
      <c r="L220" s="98">
        <v>180.98751676131772</v>
      </c>
      <c r="M220" s="98">
        <v>185.27567805996259</v>
      </c>
      <c r="N220" s="98">
        <v>160.63873051745264</v>
      </c>
      <c r="O220" s="98">
        <v>160.288562346612</v>
      </c>
      <c r="P220" s="98">
        <v>165.14707813440489</v>
      </c>
      <c r="Q220" s="98">
        <v>157.7858179558167</v>
      </c>
      <c r="R220" s="98">
        <v>164.66966925835192</v>
      </c>
      <c r="S220" s="98">
        <v>178.89576246770622</v>
      </c>
      <c r="T220" s="98">
        <v>184.82205356259075</v>
      </c>
      <c r="U220" s="98">
        <v>184.02991489816546</v>
      </c>
      <c r="V220" s="98">
        <v>187.93469048191199</v>
      </c>
      <c r="W220" s="98">
        <v>181.91864138602907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112.34973668807561</v>
      </c>
      <c r="C223" s="118">
        <f t="shared" si="93"/>
        <v>106.41854025479886</v>
      </c>
      <c r="D223" s="118">
        <f t="shared" si="93"/>
        <v>113.87577482108426</v>
      </c>
      <c r="E223" s="118">
        <f t="shared" si="93"/>
        <v>124.79736220276594</v>
      </c>
      <c r="F223" s="118">
        <f t="shared" si="93"/>
        <v>125.40163356830999</v>
      </c>
      <c r="G223" s="118">
        <f t="shared" si="93"/>
        <v>139.67365994541942</v>
      </c>
      <c r="H223" s="118">
        <f t="shared" si="93"/>
        <v>125.99321463182105</v>
      </c>
      <c r="I223" s="118">
        <f t="shared" si="93"/>
        <v>117.14032702357015</v>
      </c>
      <c r="J223" s="118">
        <f t="shared" si="93"/>
        <v>128.09999150743067</v>
      </c>
      <c r="K223" s="118">
        <f t="shared" si="93"/>
        <v>122.21503949916783</v>
      </c>
      <c r="L223" s="118">
        <f t="shared" si="93"/>
        <v>137.45551354572882</v>
      </c>
      <c r="M223" s="118">
        <f t="shared" si="93"/>
        <v>141.09084546834185</v>
      </c>
      <c r="N223" s="118">
        <f t="shared" si="93"/>
        <v>141.66767418197347</v>
      </c>
      <c r="O223" s="118">
        <f t="shared" si="93"/>
        <v>125.46145968697417</v>
      </c>
      <c r="P223" s="118">
        <f t="shared" si="93"/>
        <v>94.396285575573941</v>
      </c>
      <c r="Q223" s="118">
        <f t="shared" si="93"/>
        <v>134.71875548804272</v>
      </c>
      <c r="R223" s="118">
        <f t="shared" ref="R223:V223" si="94">R224+R226+R228+R237</f>
        <v>138.96998752883775</v>
      </c>
      <c r="S223" s="118">
        <f t="shared" si="94"/>
        <v>112.91243618601327</v>
      </c>
      <c r="T223" s="118">
        <f t="shared" si="94"/>
        <v>119.53789045506662</v>
      </c>
      <c r="U223" s="118">
        <f t="shared" si="94"/>
        <v>134.90407025730644</v>
      </c>
      <c r="V223" s="118">
        <f t="shared" si="94"/>
        <v>146.63351149747493</v>
      </c>
      <c r="W223" s="118">
        <f t="shared" ref="W223" si="95">W224+W226+W228+W237</f>
        <v>31.937610849079363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79.36495310964068</v>
      </c>
      <c r="C224" s="123">
        <f t="shared" si="96"/>
        <v>73.150665482859964</v>
      </c>
      <c r="D224" s="123">
        <f t="shared" si="96"/>
        <v>80.822675673554699</v>
      </c>
      <c r="E224" s="123">
        <f t="shared" si="96"/>
        <v>91.001912491892881</v>
      </c>
      <c r="F224" s="123">
        <f t="shared" si="96"/>
        <v>91.09373996290023</v>
      </c>
      <c r="G224" s="123">
        <f t="shared" si="96"/>
        <v>108.69020612490468</v>
      </c>
      <c r="H224" s="123">
        <f t="shared" si="96"/>
        <v>95.276192002163597</v>
      </c>
      <c r="I224" s="123">
        <f t="shared" si="96"/>
        <v>88.766591627786767</v>
      </c>
      <c r="J224" s="123">
        <f t="shared" si="96"/>
        <v>100.4984201997114</v>
      </c>
      <c r="K224" s="123">
        <f t="shared" si="96"/>
        <v>94.837036613731215</v>
      </c>
      <c r="L224" s="123">
        <f t="shared" si="96"/>
        <v>109.94718873929043</v>
      </c>
      <c r="M224" s="123">
        <f t="shared" si="96"/>
        <v>111.66599265283757</v>
      </c>
      <c r="N224" s="123">
        <f t="shared" si="96"/>
        <v>113.61937548096779</v>
      </c>
      <c r="O224" s="123">
        <f t="shared" si="96"/>
        <v>98.736764507914998</v>
      </c>
      <c r="P224" s="123">
        <f t="shared" si="96"/>
        <v>68.865141114246697</v>
      </c>
      <c r="Q224" s="123">
        <f t="shared" si="96"/>
        <v>108.16563022297575</v>
      </c>
      <c r="R224" s="123">
        <f t="shared" si="96"/>
        <v>113.45640229053548</v>
      </c>
      <c r="S224" s="123">
        <f t="shared" si="96"/>
        <v>85.89352700030777</v>
      </c>
      <c r="T224" s="123">
        <f t="shared" si="96"/>
        <v>93.961604792526472</v>
      </c>
      <c r="U224" s="123">
        <f t="shared" si="96"/>
        <v>109.65094029359925</v>
      </c>
      <c r="V224" s="123">
        <f t="shared" si="96"/>
        <v>122.38902816824438</v>
      </c>
      <c r="W224" s="123">
        <f t="shared" si="96"/>
        <v>8.7177008187235216</v>
      </c>
      <c r="DA224" s="130" t="s">
        <v>2898</v>
      </c>
    </row>
    <row r="225" spans="1:105" ht="12" customHeight="1" x14ac:dyDescent="0.25">
      <c r="A225" s="97" t="s">
        <v>53</v>
      </c>
      <c r="B225" s="99">
        <v>79.36495310964068</v>
      </c>
      <c r="C225" s="99">
        <v>73.150665482859964</v>
      </c>
      <c r="D225" s="99">
        <v>80.822675673554699</v>
      </c>
      <c r="E225" s="99">
        <v>91.001912491892881</v>
      </c>
      <c r="F225" s="99">
        <v>91.09373996290023</v>
      </c>
      <c r="G225" s="99">
        <v>108.69020612490468</v>
      </c>
      <c r="H225" s="99">
        <v>95.276192002163597</v>
      </c>
      <c r="I225" s="99">
        <v>88.766591627786767</v>
      </c>
      <c r="J225" s="99">
        <v>100.4984201997114</v>
      </c>
      <c r="K225" s="99">
        <v>94.837036613731215</v>
      </c>
      <c r="L225" s="99">
        <v>109.94718873929043</v>
      </c>
      <c r="M225" s="99">
        <v>111.66599265283757</v>
      </c>
      <c r="N225" s="99">
        <v>113.61937548096779</v>
      </c>
      <c r="O225" s="99">
        <v>98.736764507914998</v>
      </c>
      <c r="P225" s="99">
        <v>68.865141114246697</v>
      </c>
      <c r="Q225" s="99">
        <v>108.16563022297575</v>
      </c>
      <c r="R225" s="99">
        <v>113.45640229053548</v>
      </c>
      <c r="S225" s="99">
        <v>85.89352700030777</v>
      </c>
      <c r="T225" s="99">
        <v>93.961604792526472</v>
      </c>
      <c r="U225" s="99">
        <v>109.65094029359925</v>
      </c>
      <c r="V225" s="99">
        <v>122.38902816824438</v>
      </c>
      <c r="W225" s="99">
        <v>8.7177008187235216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1.7215185360485745</v>
      </c>
      <c r="C226" s="123">
        <f t="shared" si="97"/>
        <v>2.0426850544103283</v>
      </c>
      <c r="D226" s="123">
        <f t="shared" si="97"/>
        <v>1.5183085880767437</v>
      </c>
      <c r="E226" s="123">
        <f t="shared" si="97"/>
        <v>3.7807771387650657</v>
      </c>
      <c r="F226" s="123">
        <f t="shared" si="97"/>
        <v>1.3050762892773471</v>
      </c>
      <c r="G226" s="123">
        <f t="shared" si="97"/>
        <v>1.2377620254189226</v>
      </c>
      <c r="H226" s="123">
        <f t="shared" si="97"/>
        <v>1.3641404521316494</v>
      </c>
      <c r="I226" s="123">
        <f t="shared" si="97"/>
        <v>1.1624993600012921</v>
      </c>
      <c r="J226" s="123">
        <f t="shared" si="97"/>
        <v>1.4981711331865692</v>
      </c>
      <c r="K226" s="123">
        <f t="shared" si="97"/>
        <v>1.6694853935294471</v>
      </c>
      <c r="L226" s="123">
        <f t="shared" si="97"/>
        <v>1.4491607103203299</v>
      </c>
      <c r="M226" s="123">
        <f t="shared" si="97"/>
        <v>1.8086894252009456</v>
      </c>
      <c r="N226" s="123">
        <f t="shared" si="97"/>
        <v>2.815083762791065</v>
      </c>
      <c r="O226" s="123">
        <f t="shared" si="97"/>
        <v>1.7928262080305084</v>
      </c>
      <c r="P226" s="123">
        <f t="shared" si="97"/>
        <v>1.4296966897750927</v>
      </c>
      <c r="Q226" s="123">
        <f t="shared" si="97"/>
        <v>2.8849918643413477</v>
      </c>
      <c r="R226" s="123">
        <f t="shared" si="97"/>
        <v>1.942674427409298</v>
      </c>
      <c r="S226" s="123">
        <f t="shared" si="97"/>
        <v>2.8279183737953941</v>
      </c>
      <c r="T226" s="123">
        <f t="shared" si="97"/>
        <v>1.9903317887666514</v>
      </c>
      <c r="U226" s="123">
        <f t="shared" si="97"/>
        <v>2.3734112719054865</v>
      </c>
      <c r="V226" s="123">
        <f t="shared" si="97"/>
        <v>1.9286712267584953</v>
      </c>
      <c r="W226" s="123">
        <f t="shared" si="97"/>
        <v>2.5804580466852158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1.7215185360485745</v>
      </c>
      <c r="C227" s="99">
        <f>RES_hhdet_fecs!C165</f>
        <v>2.0426850544103283</v>
      </c>
      <c r="D227" s="99">
        <f>RES_hhdet_fecs!D165</f>
        <v>1.5183085880767437</v>
      </c>
      <c r="E227" s="99">
        <f>RES_hhdet_fecs!E165</f>
        <v>3.7807771387650657</v>
      </c>
      <c r="F227" s="99">
        <f>RES_hhdet_fecs!F165</f>
        <v>1.3050762892773471</v>
      </c>
      <c r="G227" s="99">
        <f>RES_hhdet_fecs!G165</f>
        <v>1.2377620254189226</v>
      </c>
      <c r="H227" s="99">
        <f>RES_hhdet_fecs!H165</f>
        <v>1.3641404521316494</v>
      </c>
      <c r="I227" s="99">
        <f>RES_hhdet_fecs!I165</f>
        <v>1.1624993600012921</v>
      </c>
      <c r="J227" s="99">
        <f>RES_hhdet_fecs!J165</f>
        <v>1.4981711331865692</v>
      </c>
      <c r="K227" s="99">
        <f>RES_hhdet_fecs!K165</f>
        <v>1.6694853935294471</v>
      </c>
      <c r="L227" s="99">
        <f>RES_hhdet_fecs!L165</f>
        <v>1.4491607103203299</v>
      </c>
      <c r="M227" s="99">
        <f>RES_hhdet_fecs!M165</f>
        <v>1.8086894252009456</v>
      </c>
      <c r="N227" s="99">
        <f>RES_hhdet_fecs!N165</f>
        <v>2.815083762791065</v>
      </c>
      <c r="O227" s="99">
        <f>RES_hhdet_fecs!O165</f>
        <v>1.7928262080305084</v>
      </c>
      <c r="P227" s="99">
        <f>RES_hhdet_fecs!P165</f>
        <v>1.4296966897750927</v>
      </c>
      <c r="Q227" s="99">
        <f>RES_hhdet_fecs!Q165</f>
        <v>2.8849918643413477</v>
      </c>
      <c r="R227" s="99">
        <f>RES_hhdet_fecs!R165</f>
        <v>1.942674427409298</v>
      </c>
      <c r="S227" s="99">
        <f>RES_hhdet_fecs!S165</f>
        <v>2.8279183737953941</v>
      </c>
      <c r="T227" s="99">
        <f>RES_hhdet_fecs!T165</f>
        <v>1.9903317887666514</v>
      </c>
      <c r="U227" s="99">
        <f>RES_hhdet_fecs!U165</f>
        <v>2.3734112719054865</v>
      </c>
      <c r="V227" s="99">
        <f>RES_hhdet_fecs!V165</f>
        <v>1.9286712267584953</v>
      </c>
      <c r="W227" s="99">
        <f>RES_hhdet_fecs!W165</f>
        <v>2.5804580466852158</v>
      </c>
      <c r="DA227" s="63" t="s">
        <v>2901</v>
      </c>
    </row>
    <row r="228" spans="1:105" ht="12" customHeight="1" x14ac:dyDescent="0.25">
      <c r="A228" s="121" t="s">
        <v>55</v>
      </c>
      <c r="B228" s="123">
        <v>21.568852691846761</v>
      </c>
      <c r="C228" s="123">
        <v>21.420639445157949</v>
      </c>
      <c r="D228" s="123">
        <v>21.631953156420412</v>
      </c>
      <c r="E228" s="123">
        <v>20.69573159684214</v>
      </c>
      <c r="F228" s="123">
        <v>22.407030807124485</v>
      </c>
      <c r="G228" s="123">
        <v>20.656805531946407</v>
      </c>
      <c r="H228" s="123">
        <v>20.065613798777093</v>
      </c>
      <c r="I228" s="123">
        <v>18.704567590389942</v>
      </c>
      <c r="J228" s="123">
        <v>18.149708107492387</v>
      </c>
      <c r="K228" s="123">
        <v>17.884969601197277</v>
      </c>
      <c r="L228" s="123">
        <v>18.628913557295334</v>
      </c>
      <c r="M228" s="123">
        <v>20.17767805427016</v>
      </c>
      <c r="N228" s="123">
        <v>18.749964751651827</v>
      </c>
      <c r="O228" s="123">
        <v>17.992318851285791</v>
      </c>
      <c r="P228" s="123">
        <v>17.731411233117729</v>
      </c>
      <c r="Q228" s="123">
        <v>17.22290699960552</v>
      </c>
      <c r="R228" s="123">
        <v>17.135387043077067</v>
      </c>
      <c r="S228" s="123">
        <v>16.970620069731108</v>
      </c>
      <c r="T228" s="123">
        <v>16.423488612866137</v>
      </c>
      <c r="U228" s="123">
        <v>15.866182041463226</v>
      </c>
      <c r="V228" s="123">
        <v>15.178721523116439</v>
      </c>
      <c r="W228" s="123">
        <v>13.784853355210053</v>
      </c>
      <c r="DA228" s="130" t="s">
        <v>2902</v>
      </c>
    </row>
    <row r="229" spans="1:105" ht="12" customHeight="1" x14ac:dyDescent="0.25">
      <c r="A229" s="97" t="s">
        <v>124</v>
      </c>
      <c r="B229" s="99">
        <v>22.71557310417964</v>
      </c>
      <c r="C229" s="99">
        <v>23.007937187925357</v>
      </c>
      <c r="D229" s="99">
        <v>22.651882923405743</v>
      </c>
      <c r="E229" s="99">
        <v>22.226741297090644</v>
      </c>
      <c r="F229" s="99">
        <v>25.000707408179068</v>
      </c>
      <c r="G229" s="99">
        <v>22.671677393201357</v>
      </c>
      <c r="H229" s="99">
        <v>22.038077726177267</v>
      </c>
      <c r="I229" s="99">
        <v>20.19111043756417</v>
      </c>
      <c r="J229" s="99">
        <v>19.35960567307615</v>
      </c>
      <c r="K229" s="99">
        <v>19.556453955845043</v>
      </c>
      <c r="L229" s="99">
        <v>20.894516168970156</v>
      </c>
      <c r="M229" s="99">
        <v>23.13538933865707</v>
      </c>
      <c r="N229" s="99">
        <v>21.445010782589641</v>
      </c>
      <c r="O229" s="99">
        <v>20.608008180412551</v>
      </c>
      <c r="P229" s="99">
        <v>18.862013059643481</v>
      </c>
      <c r="Q229" s="99">
        <v>19.111641845304277</v>
      </c>
      <c r="R229" s="99">
        <v>19.050688874337403</v>
      </c>
      <c r="S229" s="99">
        <v>18.773009343234094</v>
      </c>
      <c r="T229" s="99">
        <v>17.871613069395561</v>
      </c>
      <c r="U229" s="99">
        <v>16.406604761712458</v>
      </c>
      <c r="V229" s="99">
        <v>15.753609307574326</v>
      </c>
      <c r="W229" s="99">
        <v>14.678157728345848</v>
      </c>
      <c r="DA229" s="63" t="s">
        <v>2903</v>
      </c>
    </row>
    <row r="230" spans="1:105" ht="12" customHeight="1" x14ac:dyDescent="0.25">
      <c r="A230" s="97" t="s">
        <v>123</v>
      </c>
      <c r="B230" s="99">
        <v>14.573863178740439</v>
      </c>
      <c r="C230" s="99">
        <v>14.549503912912055</v>
      </c>
      <c r="D230" s="99">
        <v>14.629842794181492</v>
      </c>
      <c r="E230" s="99">
        <v>14.117585548019834</v>
      </c>
      <c r="F230" s="99">
        <v>16.372896829348964</v>
      </c>
      <c r="G230" s="99">
        <v>14.654712439601679</v>
      </c>
      <c r="H230" s="99">
        <v>14.386473750468193</v>
      </c>
      <c r="I230" s="99">
        <v>13.253535233489321</v>
      </c>
      <c r="J230" s="99">
        <v>13.049301396246276</v>
      </c>
      <c r="K230" s="99">
        <v>12.958892124582754</v>
      </c>
      <c r="L230" s="99">
        <v>13.807106347573812</v>
      </c>
      <c r="M230" s="99">
        <v>15.708920463083642</v>
      </c>
      <c r="N230" s="99">
        <v>14.300515196014087</v>
      </c>
      <c r="O230" s="99">
        <v>13.789058653655786</v>
      </c>
      <c r="P230" s="99">
        <v>13.172616286094094</v>
      </c>
      <c r="Q230" s="99">
        <v>12.984125074794841</v>
      </c>
      <c r="R230" s="99">
        <v>13.215469442024844</v>
      </c>
      <c r="S230" s="99">
        <v>13.520696879841509</v>
      </c>
      <c r="T230" s="99">
        <v>13.373819495160275</v>
      </c>
      <c r="U230" s="99">
        <v>12.816134405475776</v>
      </c>
      <c r="V230" s="99">
        <v>12.409485462409908</v>
      </c>
      <c r="W230" s="99">
        <v>11.738970600058305</v>
      </c>
      <c r="DA230" s="63" t="s">
        <v>2904</v>
      </c>
    </row>
    <row r="231" spans="1:105" ht="12" customHeight="1" x14ac:dyDescent="0.25">
      <c r="A231" s="100" t="s">
        <v>50</v>
      </c>
      <c r="B231" s="102">
        <v>4.0924918641386094</v>
      </c>
      <c r="C231" s="102">
        <v>3.5899646508515168</v>
      </c>
      <c r="D231" s="102">
        <v>4.1545246592326954</v>
      </c>
      <c r="E231" s="102">
        <v>3.4045100047505601</v>
      </c>
      <c r="F231" s="102">
        <v>4.7878578028226251</v>
      </c>
      <c r="G231" s="102">
        <v>3.7014035339652804</v>
      </c>
      <c r="H231" s="102">
        <v>3.6678900462700792</v>
      </c>
      <c r="I231" s="102">
        <v>3.3845458839147362</v>
      </c>
      <c r="J231" s="102">
        <v>4.0728125695231139</v>
      </c>
      <c r="K231" s="102">
        <v>3.4535300175304484</v>
      </c>
      <c r="L231" s="102">
        <v>3.4154234546246807</v>
      </c>
      <c r="M231" s="102">
        <v>4.4910429766400854</v>
      </c>
      <c r="N231" s="102">
        <v>3.2344124739308167</v>
      </c>
      <c r="O231" s="102">
        <v>3.0835979705015459</v>
      </c>
      <c r="P231" s="102">
        <v>4.1934372861672529</v>
      </c>
      <c r="Q231" s="102">
        <v>3.0587051358285717</v>
      </c>
      <c r="R231" s="102">
        <v>2.9268592121709447</v>
      </c>
      <c r="S231" s="102">
        <v>3.0675061328238069</v>
      </c>
      <c r="T231" s="102">
        <v>2.6625409303709762</v>
      </c>
      <c r="U231" s="102">
        <v>2.8023418461900373</v>
      </c>
      <c r="V231" s="102">
        <v>2.5078511628111433</v>
      </c>
      <c r="W231" s="102">
        <v>2.8800011203278335</v>
      </c>
      <c r="DA231" s="131" t="s">
        <v>2905</v>
      </c>
    </row>
    <row r="232" spans="1:105" ht="12" customHeight="1" x14ac:dyDescent="0.25">
      <c r="A232" s="103" t="s">
        <v>52</v>
      </c>
      <c r="B232" s="105">
        <v>10.481371314601828</v>
      </c>
      <c r="C232" s="105">
        <v>10.959539262060538</v>
      </c>
      <c r="D232" s="105">
        <v>10.475318134948797</v>
      </c>
      <c r="E232" s="105">
        <v>10.713075543269273</v>
      </c>
      <c r="F232" s="105">
        <v>11.585039026526342</v>
      </c>
      <c r="G232" s="105">
        <v>10.953308905636401</v>
      </c>
      <c r="H232" s="105">
        <v>10.718583704198114</v>
      </c>
      <c r="I232" s="105">
        <v>9.8689893495745871</v>
      </c>
      <c r="J232" s="105">
        <v>8.9764888267231608</v>
      </c>
      <c r="K232" s="105">
        <v>9.5053621070523047</v>
      </c>
      <c r="L232" s="105">
        <v>10.391682892949129</v>
      </c>
      <c r="M232" s="105">
        <v>11.217877486443557</v>
      </c>
      <c r="N232" s="105">
        <v>11.066102722083269</v>
      </c>
      <c r="O232" s="105">
        <v>10.705460683154241</v>
      </c>
      <c r="P232" s="105">
        <v>8.979178999926841</v>
      </c>
      <c r="Q232" s="105">
        <v>9.9254199389662681</v>
      </c>
      <c r="R232" s="105">
        <v>10.288610229853898</v>
      </c>
      <c r="S232" s="105">
        <v>10.453190747017702</v>
      </c>
      <c r="T232" s="105">
        <v>10.711278564789298</v>
      </c>
      <c r="U232" s="105">
        <v>10.013792559285736</v>
      </c>
      <c r="V232" s="105">
        <v>9.9016342995987632</v>
      </c>
      <c r="W232" s="105">
        <v>8.8589694797304741</v>
      </c>
      <c r="DA232" s="132" t="s">
        <v>2906</v>
      </c>
    </row>
    <row r="233" spans="1:105" ht="12" customHeight="1" x14ac:dyDescent="0.25">
      <c r="A233" s="106" t="s">
        <v>122</v>
      </c>
      <c r="B233" s="102">
        <v>20.504934266900925</v>
      </c>
      <c r="C233" s="102">
        <v>19.98119100766926</v>
      </c>
      <c r="D233" s="102">
        <v>20.862874879924121</v>
      </c>
      <c r="E233" s="102">
        <v>19.592050568033294</v>
      </c>
      <c r="F233" s="102">
        <v>20.539621298074714</v>
      </c>
      <c r="G233" s="102">
        <v>19.612843574533308</v>
      </c>
      <c r="H233" s="102">
        <v>19.357997624964792</v>
      </c>
      <c r="I233" s="102">
        <v>18.421668557472341</v>
      </c>
      <c r="J233" s="102">
        <v>18.153849682251298</v>
      </c>
      <c r="K233" s="102">
        <v>17.919344714536567</v>
      </c>
      <c r="L233" s="102">
        <v>18.921567965886773</v>
      </c>
      <c r="M233" s="102">
        <v>20.247787608977223</v>
      </c>
      <c r="N233" s="102">
        <v>19.088549530417556</v>
      </c>
      <c r="O233" s="102">
        <v>18.403004599674464</v>
      </c>
      <c r="P233" s="102">
        <v>18.634811254197828</v>
      </c>
      <c r="Q233" s="102">
        <v>17.863197149592569</v>
      </c>
      <c r="R233" s="102">
        <v>17.790650721729271</v>
      </c>
      <c r="S233" s="102">
        <v>17.688441757631907</v>
      </c>
      <c r="T233" s="102">
        <v>17.212319215558797</v>
      </c>
      <c r="U233" s="102">
        <v>17.001489999471584</v>
      </c>
      <c r="V233" s="102">
        <v>16.275076300470484</v>
      </c>
      <c r="W233" s="102">
        <v>14.552831812636484</v>
      </c>
      <c r="DA233" s="131" t="s">
        <v>2907</v>
      </c>
    </row>
    <row r="234" spans="1:105" ht="12" customHeight="1" x14ac:dyDescent="0.25">
      <c r="A234" s="107" t="s">
        <v>121</v>
      </c>
      <c r="B234" s="105">
        <v>14.294202393516917</v>
      </c>
      <c r="C234" s="105">
        <v>13.796629747908801</v>
      </c>
      <c r="D234" s="105">
        <v>14.678349395738264</v>
      </c>
      <c r="E234" s="105">
        <v>13.638644895919652</v>
      </c>
      <c r="F234" s="105">
        <v>14.652591566338183</v>
      </c>
      <c r="G234" s="105">
        <v>13.873558070431292</v>
      </c>
      <c r="H234" s="105">
        <v>13.797122205759175</v>
      </c>
      <c r="I234" s="105">
        <v>13.176343993170816</v>
      </c>
      <c r="J234" s="105">
        <v>13.251367185367116</v>
      </c>
      <c r="K234" s="105">
        <v>12.888111976421449</v>
      </c>
      <c r="L234" s="105">
        <v>13.545471815961861</v>
      </c>
      <c r="M234" s="105">
        <v>14.754051765592992</v>
      </c>
      <c r="N234" s="105">
        <v>13.689939495687959</v>
      </c>
      <c r="O234" s="105">
        <v>13.245998431007306</v>
      </c>
      <c r="P234" s="105">
        <v>13.927402188019816</v>
      </c>
      <c r="Q234" s="105">
        <v>13.071436309537024</v>
      </c>
      <c r="R234" s="105">
        <v>13.100706574890863</v>
      </c>
      <c r="S234" s="105">
        <v>13.226976891668384</v>
      </c>
      <c r="T234" s="105">
        <v>12.998159558292997</v>
      </c>
      <c r="U234" s="105">
        <v>13.1415374028866</v>
      </c>
      <c r="V234" s="105">
        <v>12.654133827017354</v>
      </c>
      <c r="W234" s="105">
        <v>11.538377790830159</v>
      </c>
      <c r="DA234" s="132" t="s">
        <v>2908</v>
      </c>
    </row>
    <row r="235" spans="1:105" ht="12" customHeight="1" x14ac:dyDescent="0.25">
      <c r="A235" s="108" t="s">
        <v>53</v>
      </c>
      <c r="B235" s="99">
        <v>3.6946637037823633</v>
      </c>
      <c r="C235" s="99">
        <v>3.1168126556670135</v>
      </c>
      <c r="D235" s="99">
        <v>3.8234859739843823</v>
      </c>
      <c r="E235" s="99">
        <v>3.0009893299513424</v>
      </c>
      <c r="F235" s="99">
        <v>3.9421320454488735</v>
      </c>
      <c r="G235" s="99">
        <v>3.205462641076827</v>
      </c>
      <c r="H235" s="99">
        <v>3.2241259026517386</v>
      </c>
      <c r="I235" s="99">
        <v>3.0916600519060164</v>
      </c>
      <c r="J235" s="99">
        <v>3.8436058427603323</v>
      </c>
      <c r="K235" s="99">
        <v>3.1798957217879815</v>
      </c>
      <c r="L235" s="99">
        <v>3.0979313351642608</v>
      </c>
      <c r="M235" s="99">
        <v>3.9317526068488542</v>
      </c>
      <c r="N235" s="99">
        <v>2.8633256320333107</v>
      </c>
      <c r="O235" s="99">
        <v>2.7240114108813409</v>
      </c>
      <c r="P235" s="99">
        <v>4.1971923484757641</v>
      </c>
      <c r="Q235" s="99">
        <v>2.8877468572411469</v>
      </c>
      <c r="R235" s="99">
        <v>2.7526438079199167</v>
      </c>
      <c r="S235" s="99">
        <v>2.917324428421499</v>
      </c>
      <c r="T235" s="99">
        <v>2.5535068452784491</v>
      </c>
      <c r="U235" s="99">
        <v>2.9019946194161457</v>
      </c>
      <c r="V235" s="99">
        <v>2.5773541729813907</v>
      </c>
      <c r="W235" s="99">
        <v>2.8832056699876172</v>
      </c>
      <c r="DA235" s="63" t="s">
        <v>2909</v>
      </c>
    </row>
    <row r="236" spans="1:105" ht="12" customHeight="1" x14ac:dyDescent="0.25">
      <c r="A236" s="108" t="s">
        <v>52</v>
      </c>
      <c r="B236" s="99">
        <v>10.599538689734551</v>
      </c>
      <c r="C236" s="99">
        <v>10.679817092241787</v>
      </c>
      <c r="D236" s="99">
        <v>10.854863421753882</v>
      </c>
      <c r="E236" s="99">
        <v>10.637655565968309</v>
      </c>
      <c r="F236" s="99">
        <v>10.710459520889309</v>
      </c>
      <c r="G236" s="99">
        <v>10.668095429354464</v>
      </c>
      <c r="H236" s="99">
        <v>10.572996303107436</v>
      </c>
      <c r="I236" s="99">
        <v>10.0846839412648</v>
      </c>
      <c r="J236" s="99">
        <v>9.407761342606781</v>
      </c>
      <c r="K236" s="99">
        <v>9.7082162546334665</v>
      </c>
      <c r="L236" s="99">
        <v>10.447540480797599</v>
      </c>
      <c r="M236" s="99">
        <v>10.822299158744142</v>
      </c>
      <c r="N236" s="99">
        <v>10.82661386365465</v>
      </c>
      <c r="O236" s="99">
        <v>10.521987020125966</v>
      </c>
      <c r="P236" s="99">
        <v>9.7302098395440524</v>
      </c>
      <c r="Q236" s="99">
        <v>10.183689452295873</v>
      </c>
      <c r="R236" s="99">
        <v>10.348062766970944</v>
      </c>
      <c r="S236" s="99">
        <v>10.309652463246884</v>
      </c>
      <c r="T236" s="99">
        <v>10.444652713014547</v>
      </c>
      <c r="U236" s="99">
        <v>10.239542783470455</v>
      </c>
      <c r="V236" s="99">
        <v>10.076779654035967</v>
      </c>
      <c r="W236" s="99">
        <v>8.6551721208425416</v>
      </c>
      <c r="DA236" s="63" t="s">
        <v>2910</v>
      </c>
    </row>
    <row r="237" spans="1:105" ht="12" customHeight="1" x14ac:dyDescent="0.25">
      <c r="A237" s="121" t="s">
        <v>54</v>
      </c>
      <c r="B237" s="123">
        <v>9.6944123505395918</v>
      </c>
      <c r="C237" s="123">
        <v>9.8045502723706228</v>
      </c>
      <c r="D237" s="123">
        <v>9.9028374030324109</v>
      </c>
      <c r="E237" s="123">
        <v>9.3189409752658623</v>
      </c>
      <c r="F237" s="123">
        <v>10.595786509007928</v>
      </c>
      <c r="G237" s="123">
        <v>9.0888862631494245</v>
      </c>
      <c r="H237" s="123">
        <v>9.2872683787487045</v>
      </c>
      <c r="I237" s="123">
        <v>8.5066684453921493</v>
      </c>
      <c r="J237" s="123">
        <v>7.953692067040314</v>
      </c>
      <c r="K237" s="123">
        <v>7.8235478907099054</v>
      </c>
      <c r="L237" s="123">
        <v>7.4302505388227349</v>
      </c>
      <c r="M237" s="123">
        <v>7.4384853360331737</v>
      </c>
      <c r="N237" s="123">
        <v>6.4832501865628123</v>
      </c>
      <c r="O237" s="123">
        <v>6.9395501197428828</v>
      </c>
      <c r="P237" s="123">
        <v>6.3700365384344231</v>
      </c>
      <c r="Q237" s="123">
        <v>6.4452264011201015</v>
      </c>
      <c r="R237" s="123">
        <v>6.4355237678159192</v>
      </c>
      <c r="S237" s="123">
        <v>7.220370742178984</v>
      </c>
      <c r="T237" s="123">
        <v>7.1624652609073465</v>
      </c>
      <c r="U237" s="123">
        <v>7.0135366503384819</v>
      </c>
      <c r="V237" s="123">
        <v>7.1370905793556059</v>
      </c>
      <c r="W237" s="123">
        <v>6.8545986284605736</v>
      </c>
      <c r="DA237" s="130" t="s">
        <v>2911</v>
      </c>
    </row>
    <row r="238" spans="1:105" ht="12" customHeight="1" x14ac:dyDescent="0.25">
      <c r="A238" s="97" t="s">
        <v>50</v>
      </c>
      <c r="B238" s="99">
        <v>11.220276479000637</v>
      </c>
      <c r="C238" s="99">
        <v>10.945648244128837</v>
      </c>
      <c r="D238" s="99">
        <v>11.105389348895848</v>
      </c>
      <c r="E238" s="99">
        <v>10.841100937826377</v>
      </c>
      <c r="F238" s="99">
        <v>11.603351762329229</v>
      </c>
      <c r="G238" s="99">
        <v>10.835209293857844</v>
      </c>
      <c r="H238" s="99">
        <v>10.380700962014153</v>
      </c>
      <c r="I238" s="99">
        <v>9.4464744058635084</v>
      </c>
      <c r="J238" s="99">
        <v>9.2576599133961093</v>
      </c>
      <c r="K238" s="99">
        <v>8.7865505636892358</v>
      </c>
      <c r="L238" s="99">
        <v>8.5576160478514183</v>
      </c>
      <c r="M238" s="99">
        <v>8.7372630461530765</v>
      </c>
      <c r="N238" s="99">
        <v>7.5551406646926749</v>
      </c>
      <c r="O238" s="99">
        <v>7.5168029039348072</v>
      </c>
      <c r="P238" s="99">
        <v>7.7119451733176705</v>
      </c>
      <c r="Q238" s="99">
        <v>7.3452630557651535</v>
      </c>
      <c r="R238" s="99">
        <v>7.641184743097722</v>
      </c>
      <c r="S238" s="99">
        <v>8.2737311228901742</v>
      </c>
      <c r="T238" s="99">
        <v>8.5154529310415228</v>
      </c>
      <c r="U238" s="99">
        <v>8.4462236216237248</v>
      </c>
      <c r="V238" s="99">
        <v>8.5897075326478038</v>
      </c>
      <c r="W238" s="99">
        <v>8.2785279995980776</v>
      </c>
      <c r="DA238" s="63" t="s">
        <v>2912</v>
      </c>
    </row>
    <row r="239" spans="1:105" ht="12" customHeight="1" x14ac:dyDescent="0.25">
      <c r="A239" s="109" t="s">
        <v>120</v>
      </c>
      <c r="B239" s="110">
        <v>8.6821240896419365</v>
      </c>
      <c r="C239" s="110">
        <v>9.0753250780290013</v>
      </c>
      <c r="D239" s="110">
        <v>9.1503578130327874</v>
      </c>
      <c r="E239" s="110">
        <v>8.3352780468027987</v>
      </c>
      <c r="F239" s="110">
        <v>9.9347801111715022</v>
      </c>
      <c r="G239" s="110">
        <v>8.0211265023075029</v>
      </c>
      <c r="H239" s="110">
        <v>8.6676211351727535</v>
      </c>
      <c r="I239" s="110">
        <v>7.9981467004489293</v>
      </c>
      <c r="J239" s="110">
        <v>7.176388117861908</v>
      </c>
      <c r="K239" s="110">
        <v>7.2289319545369546</v>
      </c>
      <c r="L239" s="110">
        <v>6.7340830699773599</v>
      </c>
      <c r="M239" s="110">
        <v>6.6530030501778583</v>
      </c>
      <c r="N239" s="110">
        <v>5.8167002503697658</v>
      </c>
      <c r="O239" s="110">
        <v>6.5646926475622092</v>
      </c>
      <c r="P239" s="110">
        <v>5.4981027554538544</v>
      </c>
      <c r="Q239" s="110">
        <v>5.891010749322426</v>
      </c>
      <c r="R239" s="110">
        <v>5.7352166655763552</v>
      </c>
      <c r="S239" s="110">
        <v>6.6597774470288948</v>
      </c>
      <c r="T239" s="110">
        <v>6.4771507225720031</v>
      </c>
      <c r="U239" s="110">
        <v>6.3189736367380691</v>
      </c>
      <c r="V239" s="110">
        <v>6.4534643351781931</v>
      </c>
      <c r="W239" s="110">
        <v>6.1886564852850112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76.247427048454654</v>
      </c>
      <c r="C241" s="118">
        <f t="shared" si="98"/>
        <v>72.926827042252654</v>
      </c>
      <c r="D241" s="118">
        <f t="shared" si="98"/>
        <v>77.788255038208959</v>
      </c>
      <c r="E241" s="118">
        <f t="shared" si="98"/>
        <v>88.667234923244607</v>
      </c>
      <c r="F241" s="118">
        <f t="shared" si="98"/>
        <v>86.271780611949794</v>
      </c>
      <c r="G241" s="118">
        <f t="shared" si="98"/>
        <v>96.777299653242537</v>
      </c>
      <c r="H241" s="118">
        <f t="shared" si="98"/>
        <v>88.328806418200855</v>
      </c>
      <c r="I241" s="118">
        <f t="shared" si="98"/>
        <v>82.521739643833172</v>
      </c>
      <c r="J241" s="118">
        <f t="shared" si="98"/>
        <v>91.352161350818946</v>
      </c>
      <c r="K241" s="118">
        <f t="shared" si="98"/>
        <v>88.5739133578614</v>
      </c>
      <c r="L241" s="118">
        <f t="shared" si="98"/>
        <v>100.10629403945049</v>
      </c>
      <c r="M241" s="118">
        <f t="shared" si="98"/>
        <v>104.45322983854182</v>
      </c>
      <c r="N241" s="118">
        <f t="shared" si="98"/>
        <v>108.38624916080897</v>
      </c>
      <c r="O241" s="118">
        <f t="shared" si="98"/>
        <v>95.298201782046618</v>
      </c>
      <c r="P241" s="118">
        <f t="shared" si="98"/>
        <v>71.754875341677561</v>
      </c>
      <c r="Q241" s="118">
        <f t="shared" si="98"/>
        <v>105.1770773421985</v>
      </c>
      <c r="R241" s="118">
        <f t="shared" ref="R241:V241" si="99">R242+R244+R246+R255</f>
        <v>106.49284789520617</v>
      </c>
      <c r="S241" s="118">
        <f t="shared" si="99"/>
        <v>90.442181806870579</v>
      </c>
      <c r="T241" s="118">
        <f t="shared" si="99"/>
        <v>94.003376341526263</v>
      </c>
      <c r="U241" s="118">
        <f t="shared" si="99"/>
        <v>107.37733748346626</v>
      </c>
      <c r="V241" s="118">
        <f t="shared" si="99"/>
        <v>115.34068675566176</v>
      </c>
      <c r="W241" s="118">
        <f t="shared" ref="W241" si="100">W242+W244+W246+W255</f>
        <v>32.546562908292955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53.557503575321562</v>
      </c>
      <c r="C242" s="123">
        <f t="shared" si="101"/>
        <v>49.451191789159651</v>
      </c>
      <c r="D242" s="123">
        <f t="shared" si="101"/>
        <v>54.797581228243985</v>
      </c>
      <c r="E242" s="123">
        <f t="shared" si="101"/>
        <v>61.938628746854185</v>
      </c>
      <c r="F242" s="123">
        <f t="shared" si="101"/>
        <v>62.312405433698238</v>
      </c>
      <c r="G242" s="123">
        <f t="shared" si="101"/>
        <v>74.681685075540457</v>
      </c>
      <c r="H242" s="123">
        <f t="shared" si="101"/>
        <v>65.644503221712085</v>
      </c>
      <c r="I242" s="123">
        <f t="shared" si="101"/>
        <v>61.420830245962605</v>
      </c>
      <c r="J242" s="123">
        <f t="shared" si="101"/>
        <v>69.996727537799913</v>
      </c>
      <c r="K242" s="123">
        <f t="shared" si="101"/>
        <v>66.695524239036374</v>
      </c>
      <c r="L242" s="123">
        <f t="shared" si="101"/>
        <v>78.199083439434403</v>
      </c>
      <c r="M242" s="123">
        <f t="shared" si="101"/>
        <v>80.280158811746901</v>
      </c>
      <c r="N242" s="123">
        <f t="shared" si="101"/>
        <v>82.508217681883821</v>
      </c>
      <c r="O242" s="123">
        <f t="shared" si="101"/>
        <v>72.321964443398116</v>
      </c>
      <c r="P242" s="123">
        <f t="shared" si="101"/>
        <v>50.466460843331369</v>
      </c>
      <c r="Q242" s="123">
        <f t="shared" si="101"/>
        <v>79.290798896210703</v>
      </c>
      <c r="R242" s="123">
        <f t="shared" si="101"/>
        <v>83.277130777278231</v>
      </c>
      <c r="S242" s="123">
        <f t="shared" si="101"/>
        <v>63.178082885707674</v>
      </c>
      <c r="T242" s="123">
        <f t="shared" si="101"/>
        <v>69.26547009156883</v>
      </c>
      <c r="U242" s="123">
        <f t="shared" si="101"/>
        <v>81.025329169696036</v>
      </c>
      <c r="V242" s="123">
        <f t="shared" si="101"/>
        <v>90.631422715162259</v>
      </c>
      <c r="W242" s="123">
        <f t="shared" si="101"/>
        <v>6.4651848574169781</v>
      </c>
      <c r="DA242" s="130" t="s">
        <v>3066</v>
      </c>
    </row>
    <row r="243" spans="1:105" ht="12" customHeight="1" x14ac:dyDescent="0.25">
      <c r="A243" s="97" t="s">
        <v>53</v>
      </c>
      <c r="B243" s="99">
        <v>53.557503575321562</v>
      </c>
      <c r="C243" s="99">
        <v>49.451191789159651</v>
      </c>
      <c r="D243" s="99">
        <v>54.797581228243985</v>
      </c>
      <c r="E243" s="99">
        <v>61.938628746854185</v>
      </c>
      <c r="F243" s="99">
        <v>62.312405433698238</v>
      </c>
      <c r="G243" s="99">
        <v>74.681685075540457</v>
      </c>
      <c r="H243" s="99">
        <v>65.644503221712085</v>
      </c>
      <c r="I243" s="99">
        <v>61.420830245962605</v>
      </c>
      <c r="J243" s="99">
        <v>69.996727537799913</v>
      </c>
      <c r="K243" s="99">
        <v>66.695524239036374</v>
      </c>
      <c r="L243" s="99">
        <v>78.199083439434403</v>
      </c>
      <c r="M243" s="99">
        <v>80.280158811746901</v>
      </c>
      <c r="N243" s="99">
        <v>82.508217681883821</v>
      </c>
      <c r="O243" s="99">
        <v>72.321964443398116</v>
      </c>
      <c r="P243" s="99">
        <v>50.466460843331369</v>
      </c>
      <c r="Q243" s="99">
        <v>79.290798896210703</v>
      </c>
      <c r="R243" s="99">
        <v>83.277130777278231</v>
      </c>
      <c r="S243" s="99">
        <v>63.178082885707674</v>
      </c>
      <c r="T243" s="99">
        <v>69.26547009156883</v>
      </c>
      <c r="U243" s="99">
        <v>81.025329169696036</v>
      </c>
      <c r="V243" s="99">
        <v>90.631422715162259</v>
      </c>
      <c r="W243" s="99">
        <v>6.4651848574169781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3.092045235121188</v>
      </c>
      <c r="C244" s="123">
        <f t="shared" si="102"/>
        <v>3.7839370714408962</v>
      </c>
      <c r="D244" s="123">
        <f t="shared" si="102"/>
        <v>2.948408813039094</v>
      </c>
      <c r="E244" s="123">
        <f t="shared" si="102"/>
        <v>7.5834637241088148</v>
      </c>
      <c r="F244" s="123">
        <f t="shared" si="102"/>
        <v>2.7289472309265368</v>
      </c>
      <c r="G244" s="123">
        <f t="shared" si="102"/>
        <v>2.7802104711133433</v>
      </c>
      <c r="H244" s="123">
        <f t="shared" si="102"/>
        <v>3.2847544280839629</v>
      </c>
      <c r="I244" s="123">
        <f t="shared" si="102"/>
        <v>2.9365600384341941</v>
      </c>
      <c r="J244" s="123">
        <f t="shared" si="102"/>
        <v>3.8836957736489106</v>
      </c>
      <c r="K244" s="123">
        <f t="shared" si="102"/>
        <v>4.5239591299147275</v>
      </c>
      <c r="L244" s="123">
        <f t="shared" si="102"/>
        <v>4.0915504702832575</v>
      </c>
      <c r="M244" s="123">
        <f t="shared" si="102"/>
        <v>5.2606512639708267</v>
      </c>
      <c r="N244" s="123">
        <f t="shared" si="102"/>
        <v>8.4117363300500081</v>
      </c>
      <c r="O244" s="123">
        <f t="shared" si="102"/>
        <v>5.5642037107390117</v>
      </c>
      <c r="P244" s="123">
        <f t="shared" si="102"/>
        <v>4.495591488414008</v>
      </c>
      <c r="Q244" s="123">
        <f t="shared" si="102"/>
        <v>9.1938986275633354</v>
      </c>
      <c r="R244" s="123">
        <f t="shared" si="102"/>
        <v>6.3430771286850929</v>
      </c>
      <c r="S244" s="123">
        <f t="shared" si="102"/>
        <v>9.558348153294931</v>
      </c>
      <c r="T244" s="123">
        <f t="shared" si="102"/>
        <v>7.0532730241286981</v>
      </c>
      <c r="U244" s="123">
        <f t="shared" si="102"/>
        <v>8.8000841899531288</v>
      </c>
      <c r="V244" s="123">
        <f t="shared" si="102"/>
        <v>7.3898261933589717</v>
      </c>
      <c r="W244" s="123">
        <f t="shared" si="102"/>
        <v>10.054348009012015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3.092045235121188</v>
      </c>
      <c r="C245" s="99">
        <f>RES_hhdet_tess!C165</f>
        <v>3.7839370714408962</v>
      </c>
      <c r="D245" s="99">
        <f>RES_hhdet_tess!D165</f>
        <v>2.948408813039094</v>
      </c>
      <c r="E245" s="99">
        <f>RES_hhdet_tess!E165</f>
        <v>7.5834637241088148</v>
      </c>
      <c r="F245" s="99">
        <f>RES_hhdet_tess!F165</f>
        <v>2.7289472309265368</v>
      </c>
      <c r="G245" s="99">
        <f>RES_hhdet_tess!G165</f>
        <v>2.7802104711133433</v>
      </c>
      <c r="H245" s="99">
        <f>RES_hhdet_tess!H165</f>
        <v>3.2847544280839629</v>
      </c>
      <c r="I245" s="99">
        <f>RES_hhdet_tess!I165</f>
        <v>2.9365600384341941</v>
      </c>
      <c r="J245" s="99">
        <f>RES_hhdet_tess!J165</f>
        <v>3.8836957736489106</v>
      </c>
      <c r="K245" s="99">
        <f>RES_hhdet_tess!K165</f>
        <v>4.5239591299147275</v>
      </c>
      <c r="L245" s="99">
        <f>RES_hhdet_tess!L165</f>
        <v>4.0915504702832575</v>
      </c>
      <c r="M245" s="99">
        <f>RES_hhdet_tess!M165</f>
        <v>5.2606512639708267</v>
      </c>
      <c r="N245" s="99">
        <f>RES_hhdet_tess!N165</f>
        <v>8.4117363300500081</v>
      </c>
      <c r="O245" s="99">
        <f>RES_hhdet_tess!O165</f>
        <v>5.5642037107390117</v>
      </c>
      <c r="P245" s="99">
        <f>RES_hhdet_tess!P165</f>
        <v>4.495591488414008</v>
      </c>
      <c r="Q245" s="99">
        <f>RES_hhdet_tess!Q165</f>
        <v>9.1938986275633354</v>
      </c>
      <c r="R245" s="99">
        <f>RES_hhdet_tess!R165</f>
        <v>6.3430771286850929</v>
      </c>
      <c r="S245" s="99">
        <f>RES_hhdet_tess!S165</f>
        <v>9.558348153294931</v>
      </c>
      <c r="T245" s="99">
        <f>RES_hhdet_tess!T165</f>
        <v>7.0532730241286981</v>
      </c>
      <c r="U245" s="99">
        <f>RES_hhdet_tess!U165</f>
        <v>8.8000841899531288</v>
      </c>
      <c r="V245" s="99">
        <f>RES_hhdet_tess!V165</f>
        <v>7.3898261933589717</v>
      </c>
      <c r="W245" s="99">
        <f>RES_hhdet_tess!W165</f>
        <v>10.054348009012015</v>
      </c>
      <c r="DA245" s="63" t="s">
        <v>3069</v>
      </c>
    </row>
    <row r="246" spans="1:105" ht="12" customHeight="1" x14ac:dyDescent="0.25">
      <c r="A246" s="121" t="s">
        <v>55</v>
      </c>
      <c r="B246" s="123">
        <v>12.856029419335094</v>
      </c>
      <c r="C246" s="123">
        <v>12.823058672065935</v>
      </c>
      <c r="D246" s="123">
        <v>13.083064533508168</v>
      </c>
      <c r="E246" s="123">
        <v>12.613149153890856</v>
      </c>
      <c r="F246" s="123">
        <v>13.743527849534646</v>
      </c>
      <c r="G246" s="123">
        <v>12.896295748741048</v>
      </c>
      <c r="H246" s="123">
        <v>12.746441592729628</v>
      </c>
      <c r="I246" s="123">
        <v>12.039031769841477</v>
      </c>
      <c r="J246" s="123">
        <v>11.796706847755029</v>
      </c>
      <c r="K246" s="123">
        <v>11.75711255044946</v>
      </c>
      <c r="L246" s="123">
        <v>12.503788053966467</v>
      </c>
      <c r="M246" s="123">
        <v>13.589130944860649</v>
      </c>
      <c r="N246" s="123">
        <v>12.823262138687481</v>
      </c>
      <c r="O246" s="123">
        <v>12.411848694165887</v>
      </c>
      <c r="P246" s="123">
        <v>12.253733929288611</v>
      </c>
      <c r="Q246" s="123">
        <v>12.042700777277062</v>
      </c>
      <c r="R246" s="123">
        <v>12.211341068651468</v>
      </c>
      <c r="S246" s="123">
        <v>12.388779577028789</v>
      </c>
      <c r="T246" s="123">
        <v>12.355826116902353</v>
      </c>
      <c r="U246" s="123">
        <v>12.278679828503746</v>
      </c>
      <c r="V246" s="123">
        <v>11.913896330407534</v>
      </c>
      <c r="W246" s="123">
        <v>10.824524287398877</v>
      </c>
      <c r="DA246" s="130" t="s">
        <v>3070</v>
      </c>
    </row>
    <row r="247" spans="1:105" ht="12" customHeight="1" x14ac:dyDescent="0.25">
      <c r="A247" s="97" t="s">
        <v>124</v>
      </c>
      <c r="B247" s="99">
        <v>12.784691923964607</v>
      </c>
      <c r="C247" s="99">
        <v>12.99119834267445</v>
      </c>
      <c r="D247" s="99">
        <v>12.836255766577009</v>
      </c>
      <c r="E247" s="99">
        <v>12.664363072340036</v>
      </c>
      <c r="F247" s="99">
        <v>14.354303245339651</v>
      </c>
      <c r="G247" s="99">
        <v>13.106232886128881</v>
      </c>
      <c r="H247" s="99">
        <v>12.861644465927325</v>
      </c>
      <c r="I247" s="99">
        <v>11.850726021635142</v>
      </c>
      <c r="J247" s="99">
        <v>11.390436985563682</v>
      </c>
      <c r="K247" s="99">
        <v>11.578385295298336</v>
      </c>
      <c r="L247" s="99">
        <v>12.464062427156865</v>
      </c>
      <c r="M247" s="99">
        <v>13.942378409021408</v>
      </c>
      <c r="N247" s="99">
        <v>13.034475041250019</v>
      </c>
      <c r="O247" s="99">
        <v>12.582232228353282</v>
      </c>
      <c r="P247" s="99">
        <v>11.537557463444855</v>
      </c>
      <c r="Q247" s="99">
        <v>11.813871515028488</v>
      </c>
      <c r="R247" s="99">
        <v>12.165743870684373</v>
      </c>
      <c r="S247" s="99">
        <v>12.525217190212334</v>
      </c>
      <c r="T247" s="99">
        <v>12.61458869484575</v>
      </c>
      <c r="U247" s="99">
        <v>12.078067453113594</v>
      </c>
      <c r="V247" s="99">
        <v>11.773914149424769</v>
      </c>
      <c r="W247" s="99">
        <v>11.010063313085263</v>
      </c>
      <c r="DA247" s="63" t="s">
        <v>3071</v>
      </c>
    </row>
    <row r="248" spans="1:105" ht="12" customHeight="1" x14ac:dyDescent="0.25">
      <c r="A248" s="97" t="s">
        <v>123</v>
      </c>
      <c r="B248" s="99">
        <v>12.784691923964601</v>
      </c>
      <c r="C248" s="99">
        <v>12.991445303956107</v>
      </c>
      <c r="D248" s="99">
        <v>12.836067779284894</v>
      </c>
      <c r="E248" s="99">
        <v>12.664095840839884</v>
      </c>
      <c r="F248" s="99">
        <v>14.354034704551173</v>
      </c>
      <c r="G248" s="99">
        <v>13.110462269169735</v>
      </c>
      <c r="H248" s="99">
        <v>12.86920903633523</v>
      </c>
      <c r="I248" s="99">
        <v>11.861704483231795</v>
      </c>
      <c r="J248" s="99">
        <v>11.387773794727876</v>
      </c>
      <c r="K248" s="99">
        <v>11.565981971181138</v>
      </c>
      <c r="L248" s="99">
        <v>12.446907264486013</v>
      </c>
      <c r="M248" s="99">
        <v>13.933278088102623</v>
      </c>
      <c r="N248" s="99">
        <v>13.034305611449939</v>
      </c>
      <c r="O248" s="99">
        <v>12.588819290004988</v>
      </c>
      <c r="P248" s="99">
        <v>11.544354282681198</v>
      </c>
      <c r="Q248" s="99">
        <v>11.82847853952015</v>
      </c>
      <c r="R248" s="99">
        <v>12.183379043402116</v>
      </c>
      <c r="S248" s="99">
        <v>12.53878671737696</v>
      </c>
      <c r="T248" s="99">
        <v>12.624966115206322</v>
      </c>
      <c r="U248" s="99">
        <v>12.080606915678418</v>
      </c>
      <c r="V248" s="99">
        <v>11.776256467913381</v>
      </c>
      <c r="W248" s="99">
        <v>11.020594294230435</v>
      </c>
      <c r="DA248" s="63" t="s">
        <v>3072</v>
      </c>
    </row>
    <row r="249" spans="1:105" ht="12" customHeight="1" x14ac:dyDescent="0.25">
      <c r="A249" s="100" t="s">
        <v>50</v>
      </c>
      <c r="B249" s="102">
        <v>2.3033206093627756</v>
      </c>
      <c r="C249" s="102">
        <v>2.0319060418955708</v>
      </c>
      <c r="D249" s="102">
        <v>2.3607496443360971</v>
      </c>
      <c r="E249" s="102">
        <v>1.9510202975706106</v>
      </c>
      <c r="F249" s="102">
        <v>2.7689956780248313</v>
      </c>
      <c r="G249" s="102">
        <v>2.1571533635333338</v>
      </c>
      <c r="H249" s="102">
        <v>2.1506253321371176</v>
      </c>
      <c r="I249" s="102">
        <v>1.9927151336572062</v>
      </c>
      <c r="J249" s="102">
        <v>2.4112849680047148</v>
      </c>
      <c r="K249" s="102">
        <v>2.0606198641288334</v>
      </c>
      <c r="L249" s="102">
        <v>2.0552243715368812</v>
      </c>
      <c r="M249" s="102">
        <v>2.715400601659065</v>
      </c>
      <c r="N249" s="102">
        <v>1.9682028893666712</v>
      </c>
      <c r="O249" s="102">
        <v>1.8833586068507493</v>
      </c>
      <c r="P249" s="102">
        <v>2.5651752827543577</v>
      </c>
      <c r="Q249" s="102">
        <v>1.9030586005538823</v>
      </c>
      <c r="R249" s="102">
        <v>1.8947688135482204</v>
      </c>
      <c r="S249" s="102">
        <v>2.0855959703592548</v>
      </c>
      <c r="T249" s="102">
        <v>1.9136875504170245</v>
      </c>
      <c r="U249" s="102">
        <v>2.0668143563926793</v>
      </c>
      <c r="V249" s="102">
        <v>1.8746221683146167</v>
      </c>
      <c r="W249" s="102">
        <v>2.161624814499961</v>
      </c>
      <c r="DA249" s="131" t="s">
        <v>3073</v>
      </c>
    </row>
    <row r="250" spans="1:105" ht="12" customHeight="1" x14ac:dyDescent="0.25">
      <c r="A250" s="103" t="s">
        <v>52</v>
      </c>
      <c r="B250" s="105">
        <v>10.481371314601828</v>
      </c>
      <c r="C250" s="105">
        <v>10.959539262060538</v>
      </c>
      <c r="D250" s="105">
        <v>10.475318134948797</v>
      </c>
      <c r="E250" s="105">
        <v>10.713075543269273</v>
      </c>
      <c r="F250" s="105">
        <v>11.585039026526342</v>
      </c>
      <c r="G250" s="105">
        <v>10.953308905636401</v>
      </c>
      <c r="H250" s="105">
        <v>10.718583704198114</v>
      </c>
      <c r="I250" s="105">
        <v>9.8689893495745871</v>
      </c>
      <c r="J250" s="105">
        <v>8.9764888267231608</v>
      </c>
      <c r="K250" s="105">
        <v>9.5053621070523047</v>
      </c>
      <c r="L250" s="105">
        <v>10.391682892949129</v>
      </c>
      <c r="M250" s="105">
        <v>11.217877486443557</v>
      </c>
      <c r="N250" s="105">
        <v>11.066102722083269</v>
      </c>
      <c r="O250" s="105">
        <v>10.705460683154241</v>
      </c>
      <c r="P250" s="105">
        <v>8.979178999926841</v>
      </c>
      <c r="Q250" s="105">
        <v>9.9254199389662681</v>
      </c>
      <c r="R250" s="105">
        <v>10.288610229853898</v>
      </c>
      <c r="S250" s="105">
        <v>10.453190747017702</v>
      </c>
      <c r="T250" s="105">
        <v>10.711278564789298</v>
      </c>
      <c r="U250" s="105">
        <v>10.013792559285736</v>
      </c>
      <c r="V250" s="105">
        <v>9.9016342995987632</v>
      </c>
      <c r="W250" s="105">
        <v>8.8589694797304741</v>
      </c>
      <c r="DA250" s="132" t="s">
        <v>3074</v>
      </c>
    </row>
    <row r="251" spans="1:105" ht="12" customHeight="1" x14ac:dyDescent="0.25">
      <c r="A251" s="106" t="s">
        <v>122</v>
      </c>
      <c r="B251" s="102">
        <v>12.929169895059664</v>
      </c>
      <c r="C251" s="102">
        <v>12.657881788173967</v>
      </c>
      <c r="D251" s="102">
        <v>13.300975102476619</v>
      </c>
      <c r="E251" s="102">
        <v>12.571377003243622</v>
      </c>
      <c r="F251" s="102">
        <v>13.267086307464917</v>
      </c>
      <c r="G251" s="102">
        <v>12.762955731070152</v>
      </c>
      <c r="H251" s="102">
        <v>12.688857688742434</v>
      </c>
      <c r="I251" s="102">
        <v>12.117006347342945</v>
      </c>
      <c r="J251" s="102">
        <v>11.955410881799411</v>
      </c>
      <c r="K251" s="102">
        <v>11.82742653361783</v>
      </c>
      <c r="L251" s="102">
        <v>12.521590275258692</v>
      </c>
      <c r="M251" s="102">
        <v>13.454341784403804</v>
      </c>
      <c r="N251" s="102">
        <v>12.746260142158425</v>
      </c>
      <c r="O251" s="102">
        <v>12.344741869538188</v>
      </c>
      <c r="P251" s="102">
        <v>12.528030624045876</v>
      </c>
      <c r="Q251" s="102">
        <v>12.125635818253695</v>
      </c>
      <c r="R251" s="102">
        <v>12.220923121293275</v>
      </c>
      <c r="S251" s="102">
        <v>12.328408413650001</v>
      </c>
      <c r="T251" s="102">
        <v>12.252386531620996</v>
      </c>
      <c r="U251" s="102">
        <v>12.343077143243976</v>
      </c>
      <c r="V251" s="102">
        <v>11.959128749605954</v>
      </c>
      <c r="W251" s="102">
        <v>10.738348821231124</v>
      </c>
      <c r="DA251" s="131" t="s">
        <v>3075</v>
      </c>
    </row>
    <row r="252" spans="1:105" ht="12" customHeight="1" x14ac:dyDescent="0.25">
      <c r="A252" s="107" t="s">
        <v>121</v>
      </c>
      <c r="B252" s="105">
        <v>12.929169895059665</v>
      </c>
      <c r="C252" s="105">
        <v>12.658555767244954</v>
      </c>
      <c r="D252" s="105">
        <v>13.302258087798315</v>
      </c>
      <c r="E252" s="105">
        <v>12.573423410186134</v>
      </c>
      <c r="F252" s="105">
        <v>13.269017670922848</v>
      </c>
      <c r="G252" s="105">
        <v>12.766674449928917</v>
      </c>
      <c r="H252" s="105">
        <v>12.692666316043113</v>
      </c>
      <c r="I252" s="105">
        <v>12.122657954061589</v>
      </c>
      <c r="J252" s="105">
        <v>11.948776985293094</v>
      </c>
      <c r="K252" s="105">
        <v>11.816201679550719</v>
      </c>
      <c r="L252" s="105">
        <v>12.508956096646763</v>
      </c>
      <c r="M252" s="105">
        <v>13.441777521504527</v>
      </c>
      <c r="N252" s="105">
        <v>12.739826936493211</v>
      </c>
      <c r="O252" s="105">
        <v>12.346837804516257</v>
      </c>
      <c r="P252" s="105">
        <v>12.548851269879213</v>
      </c>
      <c r="Q252" s="105">
        <v>12.137919302397009</v>
      </c>
      <c r="R252" s="105">
        <v>12.246504567685673</v>
      </c>
      <c r="S252" s="105">
        <v>12.364304290062863</v>
      </c>
      <c r="T252" s="105">
        <v>12.288319679585191</v>
      </c>
      <c r="U252" s="105">
        <v>12.357452846118717</v>
      </c>
      <c r="V252" s="105">
        <v>11.973653419713967</v>
      </c>
      <c r="W252" s="105">
        <v>10.784296944340889</v>
      </c>
      <c r="DA252" s="132" t="s">
        <v>3076</v>
      </c>
    </row>
    <row r="253" spans="1:105" ht="12" customHeight="1" x14ac:dyDescent="0.25">
      <c r="A253" s="108" t="s">
        <v>53</v>
      </c>
      <c r="B253" s="99">
        <v>2.3296312053251116</v>
      </c>
      <c r="C253" s="99">
        <v>1.9787386750031692</v>
      </c>
      <c r="D253" s="99">
        <v>2.4473946660444339</v>
      </c>
      <c r="E253" s="99">
        <v>1.9357678442178263</v>
      </c>
      <c r="F253" s="99">
        <v>2.5585581500335399</v>
      </c>
      <c r="G253" s="99">
        <v>2.098579020574455</v>
      </c>
      <c r="H253" s="99">
        <v>2.1196700129356798</v>
      </c>
      <c r="I253" s="99">
        <v>2.0379740127967891</v>
      </c>
      <c r="J253" s="99">
        <v>2.541015642686312</v>
      </c>
      <c r="K253" s="99">
        <v>2.1079854249172536</v>
      </c>
      <c r="L253" s="99">
        <v>2.0614156158491639</v>
      </c>
      <c r="M253" s="99">
        <v>2.6194783627603866</v>
      </c>
      <c r="N253" s="99">
        <v>1.9132130728385612</v>
      </c>
      <c r="O253" s="99">
        <v>1.8248507843902915</v>
      </c>
      <c r="P253" s="99">
        <v>2.8186414303351648</v>
      </c>
      <c r="Q253" s="99">
        <v>1.954229850101137</v>
      </c>
      <c r="R253" s="99">
        <v>1.898441800714729</v>
      </c>
      <c r="S253" s="99">
        <v>2.0546518268159795</v>
      </c>
      <c r="T253" s="99">
        <v>1.843666966570644</v>
      </c>
      <c r="U253" s="99">
        <v>2.1179100626482641</v>
      </c>
      <c r="V253" s="99">
        <v>1.8968737656779997</v>
      </c>
      <c r="W253" s="99">
        <v>2.1291248234983482</v>
      </c>
      <c r="DA253" s="63" t="s">
        <v>3077</v>
      </c>
    </row>
    <row r="254" spans="1:105" ht="12" customHeight="1" x14ac:dyDescent="0.25">
      <c r="A254" s="108" t="s">
        <v>52</v>
      </c>
      <c r="B254" s="99">
        <v>10.599538689734551</v>
      </c>
      <c r="C254" s="99">
        <v>10.679817092241787</v>
      </c>
      <c r="D254" s="99">
        <v>10.854863421753882</v>
      </c>
      <c r="E254" s="99">
        <v>10.637655565968309</v>
      </c>
      <c r="F254" s="99">
        <v>10.710459520889309</v>
      </c>
      <c r="G254" s="99">
        <v>10.668095429354464</v>
      </c>
      <c r="H254" s="99">
        <v>10.572996303107436</v>
      </c>
      <c r="I254" s="99">
        <v>10.0846839412648</v>
      </c>
      <c r="J254" s="99">
        <v>9.407761342606781</v>
      </c>
      <c r="K254" s="99">
        <v>9.7082162546334665</v>
      </c>
      <c r="L254" s="99">
        <v>10.447540480797599</v>
      </c>
      <c r="M254" s="99">
        <v>10.822299158744142</v>
      </c>
      <c r="N254" s="99">
        <v>10.82661386365465</v>
      </c>
      <c r="O254" s="99">
        <v>10.521987020125966</v>
      </c>
      <c r="P254" s="99">
        <v>9.7302098395440524</v>
      </c>
      <c r="Q254" s="99">
        <v>10.183689452295873</v>
      </c>
      <c r="R254" s="99">
        <v>10.348062766970944</v>
      </c>
      <c r="S254" s="99">
        <v>10.309652463246884</v>
      </c>
      <c r="T254" s="99">
        <v>10.444652713014547</v>
      </c>
      <c r="U254" s="99">
        <v>10.239542783470455</v>
      </c>
      <c r="V254" s="99">
        <v>10.076779654035967</v>
      </c>
      <c r="W254" s="99">
        <v>8.6551721208425416</v>
      </c>
      <c r="DA254" s="63" t="s">
        <v>3078</v>
      </c>
    </row>
    <row r="255" spans="1:105" ht="12" customHeight="1" x14ac:dyDescent="0.25">
      <c r="A255" s="121" t="s">
        <v>54</v>
      </c>
      <c r="B255" s="123">
        <v>6.7418488186767984</v>
      </c>
      <c r="C255" s="123">
        <v>6.8686395095861688</v>
      </c>
      <c r="D255" s="123">
        <v>6.9592004634177105</v>
      </c>
      <c r="E255" s="123">
        <v>6.5319932983907476</v>
      </c>
      <c r="F255" s="123">
        <v>7.4869000977903699</v>
      </c>
      <c r="G255" s="123">
        <v>6.4191083578476782</v>
      </c>
      <c r="H255" s="123">
        <v>6.6531071756751903</v>
      </c>
      <c r="I255" s="123">
        <v>6.1253175895948999</v>
      </c>
      <c r="J255" s="123">
        <v>5.6750311916150915</v>
      </c>
      <c r="K255" s="123">
        <v>5.597317438460828</v>
      </c>
      <c r="L255" s="123">
        <v>5.3118720757663587</v>
      </c>
      <c r="M255" s="123">
        <v>5.3232888179634497</v>
      </c>
      <c r="N255" s="123">
        <v>4.6430330101876587</v>
      </c>
      <c r="O255" s="123">
        <v>5.0001849337436051</v>
      </c>
      <c r="P255" s="123">
        <v>4.5390890806435751</v>
      </c>
      <c r="Q255" s="123">
        <v>4.6496790411474072</v>
      </c>
      <c r="R255" s="123">
        <v>4.6612989205913742</v>
      </c>
      <c r="S255" s="123">
        <v>5.3169711908391806</v>
      </c>
      <c r="T255" s="123">
        <v>5.328807108926382</v>
      </c>
      <c r="U255" s="123">
        <v>5.2732442953133658</v>
      </c>
      <c r="V255" s="123">
        <v>5.4055415167329892</v>
      </c>
      <c r="W255" s="123">
        <v>5.2025057544650899</v>
      </c>
      <c r="DA255" s="130" t="s">
        <v>3079</v>
      </c>
    </row>
    <row r="256" spans="1:105" ht="12" customHeight="1" x14ac:dyDescent="0.25">
      <c r="A256" s="97" t="s">
        <v>50</v>
      </c>
      <c r="B256" s="99">
        <v>6.9299198532275987</v>
      </c>
      <c r="C256" s="99">
        <v>6.76699818301769</v>
      </c>
      <c r="D256" s="99">
        <v>6.8754393362784763</v>
      </c>
      <c r="E256" s="99">
        <v>6.7244079170042843</v>
      </c>
      <c r="F256" s="99">
        <v>7.2112283538740591</v>
      </c>
      <c r="G256" s="99">
        <v>6.7457653423174193</v>
      </c>
      <c r="H256" s="99">
        <v>6.4760179923754286</v>
      </c>
      <c r="I256" s="99">
        <v>5.8992395577871894</v>
      </c>
      <c r="J256" s="99">
        <v>5.7825443074618761</v>
      </c>
      <c r="K256" s="99">
        <v>5.4898101482947395</v>
      </c>
      <c r="L256" s="99">
        <v>5.3483943860494882</v>
      </c>
      <c r="M256" s="99">
        <v>5.4620954472529579</v>
      </c>
      <c r="N256" s="99">
        <v>4.7239984084038706</v>
      </c>
      <c r="O256" s="99">
        <v>4.7005282589461208</v>
      </c>
      <c r="P256" s="99">
        <v>4.8227013919703898</v>
      </c>
      <c r="Q256" s="99">
        <v>4.5936558415945727</v>
      </c>
      <c r="R256" s="99">
        <v>4.7796613296244495</v>
      </c>
      <c r="S256" s="99">
        <v>5.1769078094117749</v>
      </c>
      <c r="T256" s="99">
        <v>5.3319899874841594</v>
      </c>
      <c r="U256" s="99">
        <v>5.2920354785057233</v>
      </c>
      <c r="V256" s="99">
        <v>5.3843395472603017</v>
      </c>
      <c r="W256" s="99">
        <v>5.1902030098184317</v>
      </c>
      <c r="DA256" s="63" t="s">
        <v>3080</v>
      </c>
    </row>
    <row r="257" spans="1:105" ht="12" customHeight="1" x14ac:dyDescent="0.25">
      <c r="A257" s="109" t="s">
        <v>120</v>
      </c>
      <c r="B257" s="110">
        <v>6.6170787969300573</v>
      </c>
      <c r="C257" s="110">
        <v>6.9335939814671699</v>
      </c>
      <c r="D257" s="110">
        <v>7.0116127844192651</v>
      </c>
      <c r="E257" s="110">
        <v>6.4076495159500979</v>
      </c>
      <c r="F257" s="110">
        <v>7.6677526885587985</v>
      </c>
      <c r="G257" s="110">
        <v>6.2193794546142023</v>
      </c>
      <c r="H257" s="110">
        <v>6.7534634536736977</v>
      </c>
      <c r="I257" s="110">
        <v>6.2476466660890813</v>
      </c>
      <c r="J257" s="110">
        <v>5.6109419046209856</v>
      </c>
      <c r="K257" s="110">
        <v>5.6636989239760807</v>
      </c>
      <c r="L257" s="110">
        <v>5.2893189249891117</v>
      </c>
      <c r="M257" s="110">
        <v>5.239340542891707</v>
      </c>
      <c r="N257" s="110">
        <v>4.5926850668893655</v>
      </c>
      <c r="O257" s="110">
        <v>5.1947765350537569</v>
      </c>
      <c r="P257" s="110">
        <v>4.354805926718889</v>
      </c>
      <c r="Q257" s="110">
        <v>4.684176451775877</v>
      </c>
      <c r="R257" s="110">
        <v>4.592548220864467</v>
      </c>
      <c r="S257" s="110">
        <v>5.3915122443684949</v>
      </c>
      <c r="T257" s="110">
        <v>5.3271949191056258</v>
      </c>
      <c r="U257" s="110">
        <v>5.2641343773139768</v>
      </c>
      <c r="V257" s="110">
        <v>5.4155195241677276</v>
      </c>
      <c r="W257" s="110">
        <v>5.208259492187624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3.6283830813873132</v>
      </c>
      <c r="C259" s="118">
        <f t="shared" si="103"/>
        <v>3.5589191584430631</v>
      </c>
      <c r="D259" s="118">
        <f t="shared" si="103"/>
        <v>3.3835487561368742</v>
      </c>
      <c r="E259" s="118">
        <f t="shared" si="103"/>
        <v>3.2329848252942663</v>
      </c>
      <c r="F259" s="118">
        <f t="shared" si="103"/>
        <v>3.5321840521680112</v>
      </c>
      <c r="G259" s="118">
        <f t="shared" si="103"/>
        <v>2.9323834536970947</v>
      </c>
      <c r="H259" s="118">
        <f t="shared" si="103"/>
        <v>2.517045989223277</v>
      </c>
      <c r="I259" s="118">
        <f t="shared" si="103"/>
        <v>2.1003006941222173</v>
      </c>
      <c r="J259" s="118">
        <f t="shared" si="103"/>
        <v>2.0163718700902629</v>
      </c>
      <c r="K259" s="118">
        <f t="shared" si="103"/>
        <v>1.9955703432258765</v>
      </c>
      <c r="L259" s="118">
        <f t="shared" si="103"/>
        <v>2.0466680350212152</v>
      </c>
      <c r="M259" s="118">
        <f t="shared" si="103"/>
        <v>2.2184226336067985</v>
      </c>
      <c r="N259" s="118">
        <f t="shared" si="103"/>
        <v>1.9761758616870677</v>
      </c>
      <c r="O259" s="118">
        <f t="shared" si="103"/>
        <v>1.9835307590237614</v>
      </c>
      <c r="P259" s="118">
        <f t="shared" si="103"/>
        <v>1.8922820474170374</v>
      </c>
      <c r="Q259" s="118">
        <f t="shared" si="103"/>
        <v>1.8228244154864379</v>
      </c>
      <c r="R259" s="118">
        <f t="shared" ref="R259:V259" si="104">R260+R262+R264+R273</f>
        <v>1.8119986820142779</v>
      </c>
      <c r="S259" s="118">
        <f t="shared" si="104"/>
        <v>1.7827351182993454</v>
      </c>
      <c r="T259" s="118">
        <f t="shared" si="104"/>
        <v>1.7144984411576583</v>
      </c>
      <c r="U259" s="118">
        <f t="shared" si="104"/>
        <v>1.579825433198105</v>
      </c>
      <c r="V259" s="118">
        <f t="shared" si="104"/>
        <v>1.568699726346233</v>
      </c>
      <c r="W259" s="118">
        <f t="shared" ref="W259" si="105">W260+W262+W264+W273</f>
        <v>1.5035997518995523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2.6118490424353888</v>
      </c>
      <c r="C264" s="123">
        <v>2.5894849088441818</v>
      </c>
      <c r="D264" s="123">
        <v>2.4125769785222122</v>
      </c>
      <c r="E264" s="123">
        <v>2.2662637646057924</v>
      </c>
      <c r="F264" s="123">
        <v>2.4880022487170144</v>
      </c>
      <c r="G264" s="123">
        <v>1.9984716932113347</v>
      </c>
      <c r="H264" s="123">
        <v>1.6640922808463294</v>
      </c>
      <c r="I264" s="123">
        <v>1.3468682767638336</v>
      </c>
      <c r="J264" s="123">
        <v>1.2309641642517495</v>
      </c>
      <c r="K264" s="123">
        <v>1.2336217177768729</v>
      </c>
      <c r="L264" s="123">
        <v>1.3045298790826871</v>
      </c>
      <c r="M264" s="123">
        <v>1.4704395548027063</v>
      </c>
      <c r="N264" s="123">
        <v>1.3181434338908151</v>
      </c>
      <c r="O264" s="123">
        <v>1.3112604180411238</v>
      </c>
      <c r="P264" s="123">
        <v>1.2023082572019008</v>
      </c>
      <c r="Q264" s="123">
        <v>1.1869399151251085</v>
      </c>
      <c r="R264" s="123">
        <v>1.1742266531808567</v>
      </c>
      <c r="S264" s="123">
        <v>1.1299201599995308</v>
      </c>
      <c r="T264" s="123">
        <v>1.0641277182808033</v>
      </c>
      <c r="U264" s="123">
        <v>0.9533737806899597</v>
      </c>
      <c r="V264" s="123">
        <v>0.94427761850682801</v>
      </c>
      <c r="W264" s="123">
        <v>0.9043582345496235</v>
      </c>
      <c r="DA264" s="130" t="s">
        <v>3238</v>
      </c>
    </row>
    <row r="265" spans="1:105" ht="12" customHeight="1" x14ac:dyDescent="0.25">
      <c r="A265" s="97" t="s">
        <v>124</v>
      </c>
      <c r="B265" s="99">
        <v>5.1600695863454478</v>
      </c>
      <c r="C265" s="99">
        <v>5.2264830116091252</v>
      </c>
      <c r="D265" s="99">
        <v>5.1456017248808488</v>
      </c>
      <c r="E265" s="99">
        <v>5.0490265530471117</v>
      </c>
      <c r="F265" s="99">
        <v>5.6791606948419586</v>
      </c>
      <c r="G265" s="99">
        <v>5.1500982366396206</v>
      </c>
      <c r="H265" s="99">
        <v>5.0061697362784292</v>
      </c>
      <c r="I265" s="99">
        <v>4.5866126469970787</v>
      </c>
      <c r="J265" s="99">
        <v>4.3977280246959776</v>
      </c>
      <c r="K265" s="99">
        <v>4.4424440806097616</v>
      </c>
      <c r="L265" s="99">
        <v>4.7463982929432618</v>
      </c>
      <c r="M265" s="99">
        <v>5.2554350421693403</v>
      </c>
      <c r="N265" s="99">
        <v>4.8714486493730629</v>
      </c>
      <c r="O265" s="99">
        <v>4.6813151382625167</v>
      </c>
      <c r="P265" s="99">
        <v>4.2846948866286141</v>
      </c>
      <c r="Q265" s="99">
        <v>4.3414005615793201</v>
      </c>
      <c r="R265" s="99">
        <v>4.3275544846944847</v>
      </c>
      <c r="S265" s="99">
        <v>4.2644768024090576</v>
      </c>
      <c r="T265" s="99">
        <v>4.0597156248438955</v>
      </c>
      <c r="U265" s="99">
        <v>3.7269243376706029</v>
      </c>
      <c r="V265" s="99">
        <v>3.5785898903085842</v>
      </c>
      <c r="W265" s="99">
        <v>3.3342903095710432</v>
      </c>
      <c r="DA265" s="63" t="s">
        <v>3239</v>
      </c>
    </row>
    <row r="266" spans="1:105" ht="12" customHeight="1" x14ac:dyDescent="0.25">
      <c r="A266" s="97" t="s">
        <v>123</v>
      </c>
      <c r="B266" s="99">
        <v>0.92965045185772666</v>
      </c>
      <c r="C266" s="99">
        <v>0.8154963700874307</v>
      </c>
      <c r="D266" s="99">
        <v>0.94374182159129949</v>
      </c>
      <c r="E266" s="99">
        <v>0.77336849267913743</v>
      </c>
      <c r="F266" s="99">
        <v>1.0876097784891876</v>
      </c>
      <c r="G266" s="99">
        <v>0.84081082677555319</v>
      </c>
      <c r="H266" s="99">
        <v>0.83319790291071127</v>
      </c>
      <c r="I266" s="99">
        <v>0.7688334429900715</v>
      </c>
      <c r="J266" s="99">
        <v>0.92518010329287093</v>
      </c>
      <c r="K266" s="99">
        <v>0.78450387878221672</v>
      </c>
      <c r="L266" s="99">
        <v>0.7758475919525426</v>
      </c>
      <c r="M266" s="99">
        <v>1.020185322573562</v>
      </c>
      <c r="N266" s="99">
        <v>0.7347291375781243</v>
      </c>
      <c r="O266" s="99">
        <v>0.70047011497913148</v>
      </c>
      <c r="P266" s="99">
        <v>0.95258121392575323</v>
      </c>
      <c r="Q266" s="99">
        <v>0.69481545865481842</v>
      </c>
      <c r="R266" s="99">
        <v>0.6648653386367519</v>
      </c>
      <c r="S266" s="99">
        <v>0.69681469313225597</v>
      </c>
      <c r="T266" s="99">
        <v>0.60482279774307113</v>
      </c>
      <c r="U266" s="99">
        <v>0.636579973780529</v>
      </c>
      <c r="V266" s="99">
        <v>0.56968347014417942</v>
      </c>
      <c r="W266" s="99">
        <v>0.65422105449367074</v>
      </c>
      <c r="DA266" s="63" t="s">
        <v>3240</v>
      </c>
    </row>
    <row r="267" spans="1:105" ht="12" customHeight="1" x14ac:dyDescent="0.25">
      <c r="A267" s="100" t="s">
        <v>50</v>
      </c>
      <c r="B267" s="102">
        <v>0.92965045185772666</v>
      </c>
      <c r="C267" s="102">
        <v>0.8154963700874307</v>
      </c>
      <c r="D267" s="102">
        <v>0.94374182159129949</v>
      </c>
      <c r="E267" s="102">
        <v>0.77336849267913743</v>
      </c>
      <c r="F267" s="102">
        <v>1.0876097784891876</v>
      </c>
      <c r="G267" s="102">
        <v>0.84081082677555319</v>
      </c>
      <c r="H267" s="102">
        <v>0.83319790291071127</v>
      </c>
      <c r="I267" s="102">
        <v>0.7688334429900715</v>
      </c>
      <c r="J267" s="102">
        <v>0.92518010329287093</v>
      </c>
      <c r="K267" s="102">
        <v>0.78450387878221672</v>
      </c>
      <c r="L267" s="102">
        <v>0.7758475919525426</v>
      </c>
      <c r="M267" s="102">
        <v>1.020185322573562</v>
      </c>
      <c r="N267" s="102">
        <v>0.7347291375781243</v>
      </c>
      <c r="O267" s="102">
        <v>0.70047011497913148</v>
      </c>
      <c r="P267" s="102">
        <v>0.95258121392575323</v>
      </c>
      <c r="Q267" s="102">
        <v>0.69481545865481842</v>
      </c>
      <c r="R267" s="102">
        <v>0.6648653386367519</v>
      </c>
      <c r="S267" s="102">
        <v>0.69681469313225597</v>
      </c>
      <c r="T267" s="102">
        <v>0.60482279774307113</v>
      </c>
      <c r="U267" s="102">
        <v>0.636579973780529</v>
      </c>
      <c r="V267" s="102">
        <v>0.56968347014417942</v>
      </c>
      <c r="W267" s="102">
        <v>0.65422105449367074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1.0165340389519244</v>
      </c>
      <c r="C273" s="123">
        <v>0.96943424959888114</v>
      </c>
      <c r="D273" s="123">
        <v>0.97097177761466225</v>
      </c>
      <c r="E273" s="123">
        <v>0.96672106068847408</v>
      </c>
      <c r="F273" s="123">
        <v>1.0441818034509966</v>
      </c>
      <c r="G273" s="123">
        <v>0.93391176048575997</v>
      </c>
      <c r="H273" s="123">
        <v>0.85295370837694762</v>
      </c>
      <c r="I273" s="123">
        <v>0.75343241735838395</v>
      </c>
      <c r="J273" s="123">
        <v>0.78540770583851338</v>
      </c>
      <c r="K273" s="123">
        <v>0.76194862544900366</v>
      </c>
      <c r="L273" s="123">
        <v>0.74213815593852794</v>
      </c>
      <c r="M273" s="123">
        <v>0.74798307880409198</v>
      </c>
      <c r="N273" s="123">
        <v>0.65803242779625259</v>
      </c>
      <c r="O273" s="123">
        <v>0.6722703409826376</v>
      </c>
      <c r="P273" s="123">
        <v>0.68997379021513661</v>
      </c>
      <c r="Q273" s="123">
        <v>0.63588450036132949</v>
      </c>
      <c r="R273" s="123">
        <v>0.6377720288334211</v>
      </c>
      <c r="S273" s="123">
        <v>0.65281495829981462</v>
      </c>
      <c r="T273" s="123">
        <v>0.65037072287685505</v>
      </c>
      <c r="U273" s="123">
        <v>0.62645165250814527</v>
      </c>
      <c r="V273" s="123">
        <v>0.62442210783940488</v>
      </c>
      <c r="W273" s="123">
        <v>0.5992415173499287</v>
      </c>
      <c r="DA273" s="130" t="s">
        <v>3247</v>
      </c>
    </row>
    <row r="274" spans="1:105" ht="12" customHeight="1" x14ac:dyDescent="0.25">
      <c r="A274" s="97" t="s">
        <v>50</v>
      </c>
      <c r="B274" s="99">
        <v>2.5487980049697851</v>
      </c>
      <c r="C274" s="99">
        <v>2.4864134551363071</v>
      </c>
      <c r="D274" s="99">
        <v>2.5227002444951818</v>
      </c>
      <c r="E274" s="99">
        <v>2.4626644890366403</v>
      </c>
      <c r="F274" s="99">
        <v>2.6358173863307077</v>
      </c>
      <c r="G274" s="99">
        <v>2.4613261431927485</v>
      </c>
      <c r="H274" s="99">
        <v>2.3580800305311351</v>
      </c>
      <c r="I274" s="99">
        <v>2.1458611260359541</v>
      </c>
      <c r="J274" s="99">
        <v>2.1029700259270601</v>
      </c>
      <c r="K274" s="99">
        <v>1.9959528260476471</v>
      </c>
      <c r="L274" s="99">
        <v>1.9439480614299287</v>
      </c>
      <c r="M274" s="99">
        <v>1.9847566735641331</v>
      </c>
      <c r="N274" s="99">
        <v>1.7162257533915881</v>
      </c>
      <c r="O274" s="99">
        <v>1.7075169476578314</v>
      </c>
      <c r="P274" s="99">
        <v>1.7518454655708422</v>
      </c>
      <c r="Q274" s="99">
        <v>1.6685499557476127</v>
      </c>
      <c r="R274" s="99">
        <v>1.7357715262420788</v>
      </c>
      <c r="S274" s="99">
        <v>1.8794607618757322</v>
      </c>
      <c r="T274" s="99">
        <v>1.9343702878153928</v>
      </c>
      <c r="U274" s="99">
        <v>1.9186441578880453</v>
      </c>
      <c r="V274" s="99">
        <v>1.9512379631162755</v>
      </c>
      <c r="W274" s="99">
        <v>1.8805504203886998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4.8703491357334983</v>
      </c>
      <c r="D279" s="117">
        <f t="shared" si="108"/>
        <v>6.9258111118951007</v>
      </c>
      <c r="E279" s="117">
        <f t="shared" si="108"/>
        <v>9.4897810016967572</v>
      </c>
      <c r="F279" s="117">
        <f t="shared" si="108"/>
        <v>14.054747151721935</v>
      </c>
      <c r="G279" s="117">
        <f t="shared" si="108"/>
        <v>12.577531358991575</v>
      </c>
      <c r="H279" s="117">
        <f t="shared" si="108"/>
        <v>3.1550839186081583</v>
      </c>
      <c r="I279" s="117">
        <f t="shared" si="108"/>
        <v>5.5654934538785117</v>
      </c>
      <c r="J279" s="117">
        <f t="shared" si="108"/>
        <v>10.690268199615026</v>
      </c>
      <c r="K279" s="117">
        <f t="shared" si="108"/>
        <v>15.577009589239889</v>
      </c>
      <c r="L279" s="117">
        <f t="shared" si="108"/>
        <v>18.011770006012295</v>
      </c>
      <c r="M279" s="117">
        <f t="shared" si="108"/>
        <v>15.118697565580725</v>
      </c>
      <c r="N279" s="117">
        <f t="shared" si="108"/>
        <v>5.6210548067647288</v>
      </c>
      <c r="O279" s="117">
        <f t="shared" si="108"/>
        <v>0</v>
      </c>
      <c r="P279" s="117">
        <f t="shared" si="108"/>
        <v>0</v>
      </c>
      <c r="Q279" s="117">
        <f t="shared" si="108"/>
        <v>0</v>
      </c>
      <c r="R279" s="117">
        <f t="shared" ref="R279:V279" si="109">R280+R282+R284+R293</f>
        <v>1.9126689441965102E-2</v>
      </c>
      <c r="S279" s="117">
        <f t="shared" si="109"/>
        <v>0</v>
      </c>
      <c r="T279" s="117">
        <f t="shared" si="109"/>
        <v>5.5054419117777455E-2</v>
      </c>
      <c r="U279" s="117">
        <f t="shared" si="109"/>
        <v>0</v>
      </c>
      <c r="V279" s="117">
        <f t="shared" si="109"/>
        <v>0</v>
      </c>
      <c r="W279" s="117">
        <f t="shared" ref="W279" si="110">W280+W282+W284+W293</f>
        <v>7.5525469973309115E-4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3.3358764260436793</v>
      </c>
      <c r="D280" s="122">
        <f t="shared" si="111"/>
        <v>4.8678595481898004</v>
      </c>
      <c r="E280" s="122">
        <f t="shared" si="111"/>
        <v>6.7529897235126448</v>
      </c>
      <c r="F280" s="122">
        <f t="shared" si="111"/>
        <v>9.9952648679498957</v>
      </c>
      <c r="G280" s="122">
        <f t="shared" si="111"/>
        <v>9.6637803365620432</v>
      </c>
      <c r="H280" s="122">
        <f t="shared" si="111"/>
        <v>2.3274600854789256</v>
      </c>
      <c r="I280" s="122">
        <f t="shared" si="111"/>
        <v>4.1117469093636858</v>
      </c>
      <c r="J280" s="122">
        <f t="shared" si="111"/>
        <v>8.1455615988626242</v>
      </c>
      <c r="K280" s="122">
        <f t="shared" si="111"/>
        <v>11.714300558479492</v>
      </c>
      <c r="L280" s="122">
        <f t="shared" si="111"/>
        <v>14.083322292991966</v>
      </c>
      <c r="M280" s="122">
        <f t="shared" si="111"/>
        <v>11.559867471073224</v>
      </c>
      <c r="N280" s="122">
        <f t="shared" si="111"/>
        <v>4.3731667215005832</v>
      </c>
      <c r="O280" s="122">
        <f t="shared" si="111"/>
        <v>0</v>
      </c>
      <c r="P280" s="122">
        <f t="shared" si="111"/>
        <v>0</v>
      </c>
      <c r="Q280" s="122">
        <f t="shared" si="111"/>
        <v>0</v>
      </c>
      <c r="R280" s="122">
        <f t="shared" si="111"/>
        <v>1.4884764530226656E-2</v>
      </c>
      <c r="S280" s="122">
        <f t="shared" si="111"/>
        <v>0</v>
      </c>
      <c r="T280" s="122">
        <f t="shared" si="111"/>
        <v>3.9307737728602493E-2</v>
      </c>
      <c r="U280" s="122">
        <f t="shared" si="111"/>
        <v>0</v>
      </c>
      <c r="V280" s="122">
        <f t="shared" si="111"/>
        <v>0</v>
      </c>
      <c r="W280" s="122">
        <f t="shared" si="111"/>
        <v>1.3384962366349217E-4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3.3358764260436793</v>
      </c>
      <c r="D281" s="98">
        <v>4.8678595481898004</v>
      </c>
      <c r="E281" s="98">
        <v>6.7529897235126448</v>
      </c>
      <c r="F281" s="98">
        <v>9.9952648679498957</v>
      </c>
      <c r="G281" s="98">
        <v>9.6637803365620432</v>
      </c>
      <c r="H281" s="98">
        <v>2.3274600854789256</v>
      </c>
      <c r="I281" s="98">
        <v>4.1117469093636858</v>
      </c>
      <c r="J281" s="98">
        <v>8.1455615988626242</v>
      </c>
      <c r="K281" s="98">
        <v>11.714300558479492</v>
      </c>
      <c r="L281" s="98">
        <v>14.083322292991966</v>
      </c>
      <c r="M281" s="98">
        <v>11.559867471073224</v>
      </c>
      <c r="N281" s="98">
        <v>4.3731667215005832</v>
      </c>
      <c r="O281" s="98">
        <v>0</v>
      </c>
      <c r="P281" s="98">
        <v>0</v>
      </c>
      <c r="Q281" s="98">
        <v>0</v>
      </c>
      <c r="R281" s="98">
        <v>1.4884764530226656E-2</v>
      </c>
      <c r="S281" s="98">
        <v>0</v>
      </c>
      <c r="T281" s="98">
        <v>3.9307737728602493E-2</v>
      </c>
      <c r="U281" s="98">
        <v>0</v>
      </c>
      <c r="V281" s="98">
        <v>0</v>
      </c>
      <c r="W281" s="98">
        <v>1.3384962366349217E-4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9.8069131469296855E-2</v>
      </c>
      <c r="D282" s="122">
        <f t="shared" si="112"/>
        <v>0.11598671858539887</v>
      </c>
      <c r="E282" s="122">
        <f t="shared" si="112"/>
        <v>0.42215439720578207</v>
      </c>
      <c r="F282" s="122">
        <f t="shared" si="112"/>
        <v>0.23990084341251527</v>
      </c>
      <c r="G282" s="122">
        <f t="shared" si="112"/>
        <v>0.19151678006357367</v>
      </c>
      <c r="H282" s="122">
        <f t="shared" si="112"/>
        <v>6.5896485435132768E-2</v>
      </c>
      <c r="I282" s="122">
        <f t="shared" si="112"/>
        <v>0.11086616657736069</v>
      </c>
      <c r="J282" s="122">
        <f t="shared" si="112"/>
        <v>0.22889705523332782</v>
      </c>
      <c r="K282" s="122">
        <f t="shared" si="112"/>
        <v>0.35483563718155448</v>
      </c>
      <c r="L282" s="122">
        <f t="shared" si="112"/>
        <v>0.28496258996012663</v>
      </c>
      <c r="M282" s="122">
        <f t="shared" si="112"/>
        <v>0.25108137352632154</v>
      </c>
      <c r="N282" s="122">
        <f t="shared" si="112"/>
        <v>0.14205466253771717</v>
      </c>
      <c r="O282" s="122">
        <f t="shared" si="112"/>
        <v>0</v>
      </c>
      <c r="P282" s="122">
        <f t="shared" si="112"/>
        <v>0</v>
      </c>
      <c r="Q282" s="122">
        <f t="shared" si="112"/>
        <v>0</v>
      </c>
      <c r="R282" s="122">
        <f t="shared" si="112"/>
        <v>2.9444513591288035E-4</v>
      </c>
      <c r="S282" s="122">
        <f t="shared" si="112"/>
        <v>0</v>
      </c>
      <c r="T282" s="122">
        <f t="shared" si="112"/>
        <v>1.1288617842398711E-3</v>
      </c>
      <c r="U282" s="122">
        <f t="shared" si="112"/>
        <v>0</v>
      </c>
      <c r="V282" s="122">
        <f t="shared" si="112"/>
        <v>0</v>
      </c>
      <c r="W282" s="122">
        <f t="shared" si="112"/>
        <v>2.727486722251201E-5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9.8069131469296855E-2</v>
      </c>
      <c r="D283" s="98">
        <v>0.11598671858539887</v>
      </c>
      <c r="E283" s="98">
        <v>0.42215439720578207</v>
      </c>
      <c r="F283" s="98">
        <v>0.23990084341251527</v>
      </c>
      <c r="G283" s="98">
        <v>0.19151678006357367</v>
      </c>
      <c r="H283" s="98">
        <v>6.5896485435132768E-2</v>
      </c>
      <c r="I283" s="98">
        <v>0.11086616657736069</v>
      </c>
      <c r="J283" s="98">
        <v>0.22889705523332782</v>
      </c>
      <c r="K283" s="98">
        <v>0.35483563718155448</v>
      </c>
      <c r="L283" s="98">
        <v>0.28496258996012663</v>
      </c>
      <c r="M283" s="98">
        <v>0.25108137352632154</v>
      </c>
      <c r="N283" s="98">
        <v>0.14205466253771717</v>
      </c>
      <c r="O283" s="98">
        <v>0</v>
      </c>
      <c r="P283" s="98">
        <v>0</v>
      </c>
      <c r="Q283" s="98">
        <v>0</v>
      </c>
      <c r="R283" s="98">
        <v>2.9444513591288035E-4</v>
      </c>
      <c r="S283" s="98">
        <v>0</v>
      </c>
      <c r="T283" s="98">
        <v>1.1288617842398711E-3</v>
      </c>
      <c r="U283" s="98">
        <v>0</v>
      </c>
      <c r="V283" s="98">
        <v>0</v>
      </c>
      <c r="W283" s="98">
        <v>2.727486722251201E-5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0.97952209071905438</v>
      </c>
      <c r="D284" s="122">
        <v>1.3194184841097114</v>
      </c>
      <c r="E284" s="122">
        <v>1.5723670443628615</v>
      </c>
      <c r="F284" s="122">
        <v>2.5731204018591818</v>
      </c>
      <c r="G284" s="122">
        <v>1.871820144349237</v>
      </c>
      <c r="H284" s="122">
        <v>0.51525460097665687</v>
      </c>
      <c r="I284" s="122">
        <v>0.90655153302716629</v>
      </c>
      <c r="J284" s="122">
        <v>1.5454483060426893</v>
      </c>
      <c r="K284" s="122">
        <v>2.3976803357136083</v>
      </c>
      <c r="L284" s="122">
        <v>2.5424595295010706</v>
      </c>
      <c r="M284" s="122">
        <v>2.4152504521303748</v>
      </c>
      <c r="N284" s="122">
        <v>0.80848632909399787</v>
      </c>
      <c r="O284" s="122">
        <v>0</v>
      </c>
      <c r="P284" s="122">
        <v>0</v>
      </c>
      <c r="Q284" s="122">
        <v>0</v>
      </c>
      <c r="R284" s="122">
        <v>2.7512429259192801E-3</v>
      </c>
      <c r="S284" s="122">
        <v>0</v>
      </c>
      <c r="T284" s="122">
        <v>9.8574245843716501E-3</v>
      </c>
      <c r="U284" s="122">
        <v>0</v>
      </c>
      <c r="V284" s="122">
        <v>0</v>
      </c>
      <c r="W284" s="122">
        <v>3.7879827097637151E-4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0.44171762382671925</v>
      </c>
      <c r="D285" s="98">
        <v>0.43999142064098995</v>
      </c>
      <c r="E285" s="98">
        <v>0.6445142710263897</v>
      </c>
      <c r="F285" s="98">
        <v>1.2642638219249092</v>
      </c>
      <c r="G285" s="98">
        <v>0.43535288357010282</v>
      </c>
      <c r="H285" s="98">
        <v>9.7959196697719603E-2</v>
      </c>
      <c r="I285" s="98">
        <v>8.2505658866801904E-2</v>
      </c>
      <c r="J285" s="98">
        <v>0.41775494408027819</v>
      </c>
      <c r="K285" s="98">
        <v>0.89998413947388167</v>
      </c>
      <c r="L285" s="98">
        <v>0.90963837807799641</v>
      </c>
      <c r="M285" s="98">
        <v>0.93156404486454047</v>
      </c>
      <c r="N285" s="98">
        <v>0.17917289776330181</v>
      </c>
      <c r="O285" s="98">
        <v>0</v>
      </c>
      <c r="P285" s="98">
        <v>0</v>
      </c>
      <c r="Q285" s="98">
        <v>0</v>
      </c>
      <c r="R285" s="98">
        <v>8.9479234331678629E-4</v>
      </c>
      <c r="S285" s="98">
        <v>0</v>
      </c>
      <c r="T285" s="98">
        <v>3.0193009298325815E-3</v>
      </c>
      <c r="U285" s="98">
        <v>0</v>
      </c>
      <c r="V285" s="98">
        <v>0</v>
      </c>
      <c r="W285" s="98">
        <v>1.0400660417417048E-4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1.1412519283511529E-4</v>
      </c>
      <c r="D286" s="98">
        <v>1.1447523959336382E-4</v>
      </c>
      <c r="E286" s="98">
        <v>2.2111580431032185E-4</v>
      </c>
      <c r="F286" s="98">
        <v>3.8432905477794291E-4</v>
      </c>
      <c r="G286" s="98">
        <v>2.2937524104481847E-4</v>
      </c>
      <c r="H286" s="98">
        <v>0</v>
      </c>
      <c r="I286" s="98">
        <v>2.0672298929533462E-4</v>
      </c>
      <c r="J286" s="98">
        <v>8.1324833961663292E-4</v>
      </c>
      <c r="K286" s="98">
        <v>1.4138986151510987E-3</v>
      </c>
      <c r="L286" s="98">
        <v>2.5800713344815776E-3</v>
      </c>
      <c r="M286" s="98">
        <v>1.0949512614130755E-3</v>
      </c>
      <c r="N286" s="98">
        <v>4.4054311159789157E-4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2.7569345494139435E-5</v>
      </c>
      <c r="D287" s="101">
        <v>3.1885327445444332E-5</v>
      </c>
      <c r="E287" s="101">
        <v>5.2447452733636504E-5</v>
      </c>
      <c r="F287" s="101">
        <v>1.1112179329767489E-4</v>
      </c>
      <c r="G287" s="101">
        <v>5.7412824577668067E-5</v>
      </c>
      <c r="H287" s="101">
        <v>0</v>
      </c>
      <c r="I287" s="101">
        <v>5.2373814660988721E-5</v>
      </c>
      <c r="J287" s="101">
        <v>2.5199278768070569E-4</v>
      </c>
      <c r="K287" s="101">
        <v>3.7425465689622695E-4</v>
      </c>
      <c r="L287" s="101">
        <v>6.3417400336652021E-4</v>
      </c>
      <c r="M287" s="101">
        <v>3.0866157080312862E-4</v>
      </c>
      <c r="N287" s="101">
        <v>9.664070334723295E-5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8.6555847340975855E-5</v>
      </c>
      <c r="D288" s="104">
        <v>8.2589912147919484E-5</v>
      </c>
      <c r="E288" s="104">
        <v>1.6866835157668535E-4</v>
      </c>
      <c r="F288" s="104">
        <v>2.7320726148026802E-4</v>
      </c>
      <c r="G288" s="104">
        <v>1.719624164671504E-4</v>
      </c>
      <c r="H288" s="104">
        <v>0</v>
      </c>
      <c r="I288" s="104">
        <v>1.5434917463434591E-4</v>
      </c>
      <c r="J288" s="104">
        <v>5.6125555193592717E-4</v>
      </c>
      <c r="K288" s="104">
        <v>1.0396439582548718E-3</v>
      </c>
      <c r="L288" s="104">
        <v>1.9458973311150573E-3</v>
      </c>
      <c r="M288" s="104">
        <v>7.8628969060994685E-4</v>
      </c>
      <c r="N288" s="104">
        <v>3.4390240825065864E-4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0.5270797578027171</v>
      </c>
      <c r="D289" s="101">
        <v>0.86090179159469749</v>
      </c>
      <c r="E289" s="101">
        <v>0.90463252117928861</v>
      </c>
      <c r="F289" s="101">
        <v>1.2781695035644207</v>
      </c>
      <c r="G289" s="101">
        <v>1.3442163992897167</v>
      </c>
      <c r="H289" s="101">
        <v>0.39677778225877036</v>
      </c>
      <c r="I289" s="101">
        <v>0.72858283432004445</v>
      </c>
      <c r="J289" s="101">
        <v>0.83491926822425222</v>
      </c>
      <c r="K289" s="101">
        <v>1.168943505711536</v>
      </c>
      <c r="L289" s="101">
        <v>0.9857352553729205</v>
      </c>
      <c r="M289" s="101">
        <v>1.3692857963797809</v>
      </c>
      <c r="N289" s="101">
        <v>0.51973809712901531</v>
      </c>
      <c r="O289" s="101">
        <v>0</v>
      </c>
      <c r="P289" s="101">
        <v>0</v>
      </c>
      <c r="Q289" s="101">
        <v>0</v>
      </c>
      <c r="R289" s="101">
        <v>1.1603973387479122E-3</v>
      </c>
      <c r="S289" s="101">
        <v>0</v>
      </c>
      <c r="T289" s="101">
        <v>4.8719382863338084E-3</v>
      </c>
      <c r="U289" s="101">
        <v>0</v>
      </c>
      <c r="V289" s="101">
        <v>0</v>
      </c>
      <c r="W289" s="101">
        <v>1.0422566748859541E-4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1.0610583896782889E-2</v>
      </c>
      <c r="D290" s="104">
        <v>1.8410796634430678E-2</v>
      </c>
      <c r="E290" s="104">
        <v>2.2999136352872828E-2</v>
      </c>
      <c r="F290" s="104">
        <v>3.0302747315073576E-2</v>
      </c>
      <c r="G290" s="104">
        <v>9.2021486248372517E-2</v>
      </c>
      <c r="H290" s="104">
        <v>2.051762202016694E-2</v>
      </c>
      <c r="I290" s="104">
        <v>9.5256316851024675E-2</v>
      </c>
      <c r="J290" s="104">
        <v>0.29196084539854228</v>
      </c>
      <c r="K290" s="104">
        <v>0.32733879191303922</v>
      </c>
      <c r="L290" s="104">
        <v>0.64450582471567186</v>
      </c>
      <c r="M290" s="104">
        <v>0.11330565962464004</v>
      </c>
      <c r="N290" s="104">
        <v>0.10913479109008289</v>
      </c>
      <c r="O290" s="104">
        <v>0</v>
      </c>
      <c r="P290" s="104">
        <v>0</v>
      </c>
      <c r="Q290" s="104">
        <v>0</v>
      </c>
      <c r="R290" s="104">
        <v>6.960532438545819E-4</v>
      </c>
      <c r="S290" s="104">
        <v>0</v>
      </c>
      <c r="T290" s="104">
        <v>1.9661853682052606E-3</v>
      </c>
      <c r="U290" s="104">
        <v>0</v>
      </c>
      <c r="V290" s="104">
        <v>0</v>
      </c>
      <c r="W290" s="104">
        <v>1.7056599931360562E-4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2.3446161667348242E-3</v>
      </c>
      <c r="D291" s="98">
        <v>4.7173126020477593E-3</v>
      </c>
      <c r="E291" s="98">
        <v>4.9952623260946282E-3</v>
      </c>
      <c r="F291" s="98">
        <v>8.0777578761294395E-3</v>
      </c>
      <c r="G291" s="98">
        <v>2.1160514258420315E-2</v>
      </c>
      <c r="H291" s="98">
        <v>4.778551049364802E-3</v>
      </c>
      <c r="I291" s="98">
        <v>2.2278074746096811E-2</v>
      </c>
      <c r="J291" s="98">
        <v>8.4435175606253798E-2</v>
      </c>
      <c r="K291" s="98">
        <v>8.0485226949758196E-2</v>
      </c>
      <c r="L291" s="98">
        <v>0.14690061957832717</v>
      </c>
      <c r="M291" s="98">
        <v>2.9980832345936154E-2</v>
      </c>
      <c r="N291" s="98">
        <v>2.2518379346804434E-2</v>
      </c>
      <c r="O291" s="98">
        <v>0</v>
      </c>
      <c r="P291" s="98">
        <v>0</v>
      </c>
      <c r="Q291" s="98">
        <v>0</v>
      </c>
      <c r="R291" s="98">
        <v>1.4018156914021918E-4</v>
      </c>
      <c r="S291" s="98">
        <v>0</v>
      </c>
      <c r="T291" s="98">
        <v>3.7603493967980947E-4</v>
      </c>
      <c r="U291" s="98">
        <v>0</v>
      </c>
      <c r="V291" s="98">
        <v>0</v>
      </c>
      <c r="W291" s="98">
        <v>4.133287355358906E-5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8.2659677300480645E-3</v>
      </c>
      <c r="D292" s="98">
        <v>1.369348403238292E-2</v>
      </c>
      <c r="E292" s="98">
        <v>1.8003874026778201E-2</v>
      </c>
      <c r="F292" s="98">
        <v>2.2224989438944135E-2</v>
      </c>
      <c r="G292" s="98">
        <v>7.0860971989952198E-2</v>
      </c>
      <c r="H292" s="98">
        <v>1.5739070970802137E-2</v>
      </c>
      <c r="I292" s="98">
        <v>7.2978242104927871E-2</v>
      </c>
      <c r="J292" s="98">
        <v>0.20752566979228845</v>
      </c>
      <c r="K292" s="98">
        <v>0.24685356496328104</v>
      </c>
      <c r="L292" s="98">
        <v>0.49760520513734463</v>
      </c>
      <c r="M292" s="98">
        <v>8.3324827278703884E-2</v>
      </c>
      <c r="N292" s="98">
        <v>8.6616411743278457E-2</v>
      </c>
      <c r="O292" s="98">
        <v>0</v>
      </c>
      <c r="P292" s="98">
        <v>0</v>
      </c>
      <c r="Q292" s="98">
        <v>0</v>
      </c>
      <c r="R292" s="98">
        <v>5.5587167471436271E-4</v>
      </c>
      <c r="S292" s="98">
        <v>0</v>
      </c>
      <c r="T292" s="98">
        <v>1.5901504285254513E-3</v>
      </c>
      <c r="U292" s="98">
        <v>0</v>
      </c>
      <c r="V292" s="98">
        <v>0</v>
      </c>
      <c r="W292" s="98">
        <v>1.2923312576001658E-4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0.45688148750146729</v>
      </c>
      <c r="D293" s="122">
        <v>0.62254636101019067</v>
      </c>
      <c r="E293" s="122">
        <v>0.7422698366154683</v>
      </c>
      <c r="F293" s="122">
        <v>1.2464610385003427</v>
      </c>
      <c r="G293" s="122">
        <v>0.85041409801672163</v>
      </c>
      <c r="H293" s="122">
        <v>0.24647274671744279</v>
      </c>
      <c r="I293" s="122">
        <v>0.43632884491029911</v>
      </c>
      <c r="J293" s="122">
        <v>0.77036123947638591</v>
      </c>
      <c r="K293" s="122">
        <v>1.1101930578652359</v>
      </c>
      <c r="L293" s="122">
        <v>1.1010255935591333</v>
      </c>
      <c r="M293" s="122">
        <v>0.89249826885080386</v>
      </c>
      <c r="N293" s="122">
        <v>0.29734709363243061</v>
      </c>
      <c r="O293" s="122">
        <v>0</v>
      </c>
      <c r="P293" s="122">
        <v>0</v>
      </c>
      <c r="Q293" s="122">
        <v>0</v>
      </c>
      <c r="R293" s="122">
        <v>1.1962368499062847E-3</v>
      </c>
      <c r="S293" s="122">
        <v>0</v>
      </c>
      <c r="T293" s="122">
        <v>4.760395020563443E-3</v>
      </c>
      <c r="U293" s="122">
        <v>0</v>
      </c>
      <c r="V293" s="122">
        <v>0</v>
      </c>
      <c r="W293" s="122">
        <v>2.1533193787071547E-4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0.16724876925642898</v>
      </c>
      <c r="D294" s="98">
        <v>0.2564675971117133</v>
      </c>
      <c r="E294" s="98">
        <v>0.38423623136941754</v>
      </c>
      <c r="F294" s="98">
        <v>0.57040165999605064</v>
      </c>
      <c r="G294" s="98">
        <v>0.30751232510274989</v>
      </c>
      <c r="H294" s="98">
        <v>7.9439124691652249E-2</v>
      </c>
      <c r="I294" s="98">
        <v>0.13700801029846202</v>
      </c>
      <c r="J294" s="98">
        <v>0.48784322236775368</v>
      </c>
      <c r="K294" s="98">
        <v>0.51306421656356804</v>
      </c>
      <c r="L294" s="98">
        <v>0.48580597443049289</v>
      </c>
      <c r="M294" s="98">
        <v>0.37661523696946048</v>
      </c>
      <c r="N294" s="98">
        <v>0.13378772059761271</v>
      </c>
      <c r="O294" s="98">
        <v>0</v>
      </c>
      <c r="P294" s="98">
        <v>0</v>
      </c>
      <c r="Q294" s="98">
        <v>0</v>
      </c>
      <c r="R294" s="98">
        <v>5.6059311155196251E-4</v>
      </c>
      <c r="S294" s="98">
        <v>0</v>
      </c>
      <c r="T294" s="98">
        <v>1.8845598440366297E-3</v>
      </c>
      <c r="U294" s="98">
        <v>0</v>
      </c>
      <c r="V294" s="98">
        <v>0</v>
      </c>
      <c r="W294" s="98">
        <v>6.8508204937340198E-5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0.28963271824503833</v>
      </c>
      <c r="D295" s="33">
        <v>0.36607876389847732</v>
      </c>
      <c r="E295" s="33">
        <v>0.35803360524605071</v>
      </c>
      <c r="F295" s="33">
        <v>0.6760593785042921</v>
      </c>
      <c r="G295" s="33">
        <v>0.54290177291397168</v>
      </c>
      <c r="H295" s="33">
        <v>0.16703362202579056</v>
      </c>
      <c r="I295" s="33">
        <v>0.29932083461183712</v>
      </c>
      <c r="J295" s="33">
        <v>0.28251801710863228</v>
      </c>
      <c r="K295" s="33">
        <v>0.59712884130166788</v>
      </c>
      <c r="L295" s="33">
        <v>0.61521961912864032</v>
      </c>
      <c r="M295" s="33">
        <v>0.51588303188134332</v>
      </c>
      <c r="N295" s="33">
        <v>0.16355937303481788</v>
      </c>
      <c r="O295" s="33">
        <v>0</v>
      </c>
      <c r="P295" s="33">
        <v>0</v>
      </c>
      <c r="Q295" s="33">
        <v>0</v>
      </c>
      <c r="R295" s="33">
        <v>6.3564373835432221E-4</v>
      </c>
      <c r="S295" s="33">
        <v>0</v>
      </c>
      <c r="T295" s="33">
        <v>2.8758351765268133E-3</v>
      </c>
      <c r="U295" s="33">
        <v>0</v>
      </c>
      <c r="V295" s="33">
        <v>0</v>
      </c>
      <c r="W295" s="33">
        <v>1.4682373293337526E-4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3.5372639741161218</v>
      </c>
      <c r="D297" s="117">
        <f t="shared" si="113"/>
        <v>5.0326820796225018</v>
      </c>
      <c r="E297" s="117">
        <f t="shared" si="113"/>
        <v>7.3897680977113094</v>
      </c>
      <c r="F297" s="117">
        <f t="shared" si="113"/>
        <v>10.300946942669341</v>
      </c>
      <c r="G297" s="117">
        <f t="shared" si="113"/>
        <v>9.3351639930638353</v>
      </c>
      <c r="H297" s="117">
        <f t="shared" si="113"/>
        <v>2.3881823399510762</v>
      </c>
      <c r="I297" s="117">
        <f t="shared" si="113"/>
        <v>4.2491998777675288</v>
      </c>
      <c r="J297" s="117">
        <f t="shared" si="113"/>
        <v>8.2245295009925528</v>
      </c>
      <c r="K297" s="117">
        <f t="shared" si="113"/>
        <v>12.09324394181256</v>
      </c>
      <c r="L297" s="117">
        <f t="shared" si="113"/>
        <v>13.900485546646443</v>
      </c>
      <c r="M297" s="117">
        <f t="shared" si="113"/>
        <v>11.659223989330634</v>
      </c>
      <c r="N297" s="117">
        <f t="shared" si="113"/>
        <v>4.5389205812119</v>
      </c>
      <c r="O297" s="117">
        <f t="shared" si="113"/>
        <v>0</v>
      </c>
      <c r="P297" s="117">
        <f t="shared" si="113"/>
        <v>0</v>
      </c>
      <c r="Q297" s="117">
        <f t="shared" si="113"/>
        <v>0</v>
      </c>
      <c r="R297" s="117">
        <f t="shared" ref="R297:V297" si="114">R298+R300+R302+R311</f>
        <v>1.6001027624377259E-2</v>
      </c>
      <c r="S297" s="117">
        <f t="shared" si="114"/>
        <v>0</v>
      </c>
      <c r="T297" s="117">
        <f t="shared" si="114"/>
        <v>4.828846654503368E-2</v>
      </c>
      <c r="U297" s="117">
        <f t="shared" si="114"/>
        <v>0</v>
      </c>
      <c r="V297" s="117">
        <f t="shared" si="114"/>
        <v>0</v>
      </c>
      <c r="W297" s="117">
        <f t="shared" ref="W297" si="115">W298+W300+W302+W311</f>
        <v>7.2109255300404154E-4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2.3708409001380946</v>
      </c>
      <c r="D298" s="122">
        <f t="shared" si="116"/>
        <v>3.4747025186722578</v>
      </c>
      <c r="E298" s="122">
        <f t="shared" si="116"/>
        <v>4.8417542998123171</v>
      </c>
      <c r="F298" s="122">
        <f t="shared" si="116"/>
        <v>7.1982344481175931</v>
      </c>
      <c r="G298" s="122">
        <f t="shared" si="116"/>
        <v>6.9909972231263655</v>
      </c>
      <c r="H298" s="122">
        <f t="shared" si="116"/>
        <v>1.6914727138543337</v>
      </c>
      <c r="I298" s="122">
        <f t="shared" si="116"/>
        <v>3.0021938020158081</v>
      </c>
      <c r="J298" s="122">
        <f t="shared" si="116"/>
        <v>5.9763837426504658</v>
      </c>
      <c r="K298" s="122">
        <f t="shared" si="116"/>
        <v>8.6386243924864328</v>
      </c>
      <c r="L298" s="122">
        <f t="shared" si="116"/>
        <v>10.44134104606418</v>
      </c>
      <c r="M298" s="122">
        <f t="shared" si="116"/>
        <v>8.6312454334897186</v>
      </c>
      <c r="N298" s="122">
        <f t="shared" si="116"/>
        <v>3.2953671234765713</v>
      </c>
      <c r="O298" s="122">
        <f t="shared" si="116"/>
        <v>0</v>
      </c>
      <c r="P298" s="122">
        <f t="shared" si="116"/>
        <v>0</v>
      </c>
      <c r="Q298" s="122">
        <f t="shared" si="116"/>
        <v>0</v>
      </c>
      <c r="R298" s="122">
        <f t="shared" si="116"/>
        <v>1.1859716155260092E-2</v>
      </c>
      <c r="S298" s="122">
        <f t="shared" si="116"/>
        <v>0</v>
      </c>
      <c r="T298" s="122">
        <f t="shared" si="116"/>
        <v>3.2444468866227018E-2</v>
      </c>
      <c r="U298" s="122">
        <f t="shared" si="116"/>
        <v>0</v>
      </c>
      <c r="V298" s="122">
        <f t="shared" si="116"/>
        <v>0</v>
      </c>
      <c r="W298" s="122">
        <f t="shared" si="116"/>
        <v>1.1403682612805936E-4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2.3708409001380946</v>
      </c>
      <c r="D299" s="98">
        <v>3.4747025186722578</v>
      </c>
      <c r="E299" s="98">
        <v>4.8417542998123171</v>
      </c>
      <c r="F299" s="98">
        <v>7.1982344481175931</v>
      </c>
      <c r="G299" s="98">
        <v>6.9909972231263655</v>
      </c>
      <c r="H299" s="98">
        <v>1.6914727138543337</v>
      </c>
      <c r="I299" s="98">
        <v>3.0021938020158081</v>
      </c>
      <c r="J299" s="98">
        <v>5.9763837426504658</v>
      </c>
      <c r="K299" s="98">
        <v>8.6386243924864328</v>
      </c>
      <c r="L299" s="98">
        <v>10.44134104606418</v>
      </c>
      <c r="M299" s="98">
        <v>8.6312454334897186</v>
      </c>
      <c r="N299" s="98">
        <v>3.2953671234765713</v>
      </c>
      <c r="O299" s="98">
        <v>0</v>
      </c>
      <c r="P299" s="98">
        <v>0</v>
      </c>
      <c r="Q299" s="98">
        <v>0</v>
      </c>
      <c r="R299" s="98">
        <v>1.1859716155260092E-2</v>
      </c>
      <c r="S299" s="98">
        <v>0</v>
      </c>
      <c r="T299" s="98">
        <v>3.2444468866227018E-2</v>
      </c>
      <c r="U299" s="98">
        <v>0</v>
      </c>
      <c r="V299" s="98">
        <v>0</v>
      </c>
      <c r="W299" s="98">
        <v>1.1403682612805936E-4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0.22579559388804069</v>
      </c>
      <c r="D300" s="122">
        <f t="shared" si="117"/>
        <v>0.27590627624405067</v>
      </c>
      <c r="E300" s="122">
        <f t="shared" si="117"/>
        <v>1.0367872469688295</v>
      </c>
      <c r="F300" s="122">
        <f t="shared" si="117"/>
        <v>0.60771553543680779</v>
      </c>
      <c r="G300" s="122">
        <f t="shared" si="117"/>
        <v>0.50008481222143164</v>
      </c>
      <c r="H300" s="122">
        <f t="shared" si="117"/>
        <v>0.17724940537521183</v>
      </c>
      <c r="I300" s="122">
        <f t="shared" si="117"/>
        <v>0.30701697413063855</v>
      </c>
      <c r="J300" s="122">
        <f t="shared" si="117"/>
        <v>0.65239203281701352</v>
      </c>
      <c r="K300" s="122">
        <f t="shared" si="117"/>
        <v>1.0407517549728356</v>
      </c>
      <c r="L300" s="122">
        <f t="shared" si="117"/>
        <v>0.86004201846247841</v>
      </c>
      <c r="M300" s="122">
        <f t="shared" si="117"/>
        <v>0.78328676506872874</v>
      </c>
      <c r="N300" s="122">
        <f t="shared" si="117"/>
        <v>0.46060666001811562</v>
      </c>
      <c r="O300" s="122">
        <f t="shared" si="117"/>
        <v>0</v>
      </c>
      <c r="P300" s="122">
        <f t="shared" si="117"/>
        <v>0</v>
      </c>
      <c r="Q300" s="122">
        <f t="shared" si="117"/>
        <v>0</v>
      </c>
      <c r="R300" s="122">
        <f t="shared" si="117"/>
        <v>1.1102302227976495E-3</v>
      </c>
      <c r="S300" s="122">
        <f t="shared" si="117"/>
        <v>0</v>
      </c>
      <c r="T300" s="122">
        <f t="shared" si="117"/>
        <v>4.3978878543953935E-3</v>
      </c>
      <c r="U300" s="122">
        <f t="shared" si="117"/>
        <v>0</v>
      </c>
      <c r="V300" s="122">
        <f t="shared" si="117"/>
        <v>0</v>
      </c>
      <c r="W300" s="122">
        <f t="shared" si="117"/>
        <v>1.1053219831094902E-4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0.22579559388804069</v>
      </c>
      <c r="D301" s="98">
        <v>0.27590627624405067</v>
      </c>
      <c r="E301" s="98">
        <v>1.0367872469688295</v>
      </c>
      <c r="F301" s="98">
        <v>0.60771553543680779</v>
      </c>
      <c r="G301" s="98">
        <v>0.50008481222143164</v>
      </c>
      <c r="H301" s="98">
        <v>0.17724940537521183</v>
      </c>
      <c r="I301" s="98">
        <v>0.30701697413063855</v>
      </c>
      <c r="J301" s="98">
        <v>0.65239203281701352</v>
      </c>
      <c r="K301" s="98">
        <v>1.0407517549728356</v>
      </c>
      <c r="L301" s="98">
        <v>0.86004201846247841</v>
      </c>
      <c r="M301" s="98">
        <v>0.78328676506872874</v>
      </c>
      <c r="N301" s="98">
        <v>0.46060666001811562</v>
      </c>
      <c r="O301" s="98">
        <v>0</v>
      </c>
      <c r="P301" s="98">
        <v>0</v>
      </c>
      <c r="Q301" s="98">
        <v>0</v>
      </c>
      <c r="R301" s="98">
        <v>1.1102302227976495E-3</v>
      </c>
      <c r="S301" s="98">
        <v>0</v>
      </c>
      <c r="T301" s="98">
        <v>4.3978878543953935E-3</v>
      </c>
      <c r="U301" s="98">
        <v>0</v>
      </c>
      <c r="V301" s="98">
        <v>0</v>
      </c>
      <c r="W301" s="98">
        <v>1.1053219831094902E-4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0.61130305988515132</v>
      </c>
      <c r="D302" s="122">
        <v>0.83716865509129212</v>
      </c>
      <c r="E302" s="122">
        <v>0.99227306322817987</v>
      </c>
      <c r="F302" s="122">
        <v>1.6109067487895674</v>
      </c>
      <c r="G302" s="122">
        <v>1.2273101102781967</v>
      </c>
      <c r="H302" s="122">
        <v>0.33891796125119117</v>
      </c>
      <c r="I302" s="122">
        <v>0.61932295851696217</v>
      </c>
      <c r="J302" s="122">
        <v>1.0684906764152993</v>
      </c>
      <c r="K302" s="122">
        <v>1.6221721634747017</v>
      </c>
      <c r="L302" s="122">
        <v>1.8089670206165371</v>
      </c>
      <c r="M302" s="122">
        <v>1.6000265217424585</v>
      </c>
      <c r="N302" s="122">
        <v>0.56900969073898711</v>
      </c>
      <c r="O302" s="122">
        <v>0</v>
      </c>
      <c r="P302" s="122">
        <v>0</v>
      </c>
      <c r="Q302" s="122">
        <v>0</v>
      </c>
      <c r="R302" s="122">
        <v>2.1557102252363547E-3</v>
      </c>
      <c r="S302" s="122">
        <v>0</v>
      </c>
      <c r="T302" s="122">
        <v>7.8125000097513664E-3</v>
      </c>
      <c r="U302" s="122">
        <v>0</v>
      </c>
      <c r="V302" s="122">
        <v>0</v>
      </c>
      <c r="W302" s="122">
        <v>3.2338706753158217E-4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0.25711416790718239</v>
      </c>
      <c r="D303" s="98">
        <v>0.25684022559543096</v>
      </c>
      <c r="E303" s="98">
        <v>0.37747601244593421</v>
      </c>
      <c r="F303" s="98">
        <v>0.74294298053226793</v>
      </c>
      <c r="G303" s="98">
        <v>0.25680397258540727</v>
      </c>
      <c r="H303" s="98">
        <v>5.802407451203203E-2</v>
      </c>
      <c r="I303" s="98">
        <v>4.9096030495880814E-2</v>
      </c>
      <c r="J303" s="98">
        <v>0.24994023950118358</v>
      </c>
      <c r="K303" s="98">
        <v>0.54197779410393376</v>
      </c>
      <c r="L303" s="98">
        <v>0.55201848168714185</v>
      </c>
      <c r="M303" s="98">
        <v>0.57442846766108513</v>
      </c>
      <c r="N303" s="98">
        <v>0.11340249778182071</v>
      </c>
      <c r="O303" s="98">
        <v>0</v>
      </c>
      <c r="P303" s="98">
        <v>0</v>
      </c>
      <c r="Q303" s="98">
        <v>0</v>
      </c>
      <c r="R303" s="98">
        <v>6.536916575696479E-4</v>
      </c>
      <c r="S303" s="98">
        <v>0</v>
      </c>
      <c r="T303" s="98">
        <v>2.3050201829879877E-3</v>
      </c>
      <c r="U303" s="98">
        <v>0</v>
      </c>
      <c r="V303" s="98">
        <v>0</v>
      </c>
      <c r="W303" s="98">
        <v>8.2199492540743194E-5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1.0260336037670661E-4</v>
      </c>
      <c r="D304" s="98">
        <v>1.0120262664662845E-4</v>
      </c>
      <c r="E304" s="98">
        <v>1.9938552295802953E-4</v>
      </c>
      <c r="F304" s="98">
        <v>3.3850783789711708E-4</v>
      </c>
      <c r="G304" s="98">
        <v>2.058288314728067E-4</v>
      </c>
      <c r="H304" s="98">
        <v>0</v>
      </c>
      <c r="I304" s="98">
        <v>1.855148720798111E-4</v>
      </c>
      <c r="J304" s="98">
        <v>7.1202130252243198E-4</v>
      </c>
      <c r="K304" s="98">
        <v>1.2650231671555061E-3</v>
      </c>
      <c r="L304" s="98">
        <v>2.3307489148878626E-3</v>
      </c>
      <c r="M304" s="98">
        <v>9.766190556382919E-4</v>
      </c>
      <c r="N304" s="98">
        <v>4.0506845112755661E-4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1.6047513035730751E-5</v>
      </c>
      <c r="D305" s="101">
        <v>1.8612714498708964E-5</v>
      </c>
      <c r="E305" s="101">
        <v>3.0717171381344172E-5</v>
      </c>
      <c r="F305" s="101">
        <v>6.5300576416849054E-5</v>
      </c>
      <c r="G305" s="101">
        <v>3.3866415005656296E-5</v>
      </c>
      <c r="H305" s="101">
        <v>0</v>
      </c>
      <c r="I305" s="101">
        <v>3.1165697445465209E-5</v>
      </c>
      <c r="J305" s="101">
        <v>1.5076575058650481E-4</v>
      </c>
      <c r="K305" s="101">
        <v>2.2537920890063439E-4</v>
      </c>
      <c r="L305" s="101">
        <v>3.848515837728054E-4</v>
      </c>
      <c r="M305" s="101">
        <v>1.9032936502834502E-4</v>
      </c>
      <c r="N305" s="101">
        <v>6.1166042876897986E-5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8.6555847340975855E-5</v>
      </c>
      <c r="D306" s="104">
        <v>8.2589912147919484E-5</v>
      </c>
      <c r="E306" s="104">
        <v>1.6866835157668535E-4</v>
      </c>
      <c r="F306" s="104">
        <v>2.7320726148026802E-4</v>
      </c>
      <c r="G306" s="104">
        <v>1.719624164671504E-4</v>
      </c>
      <c r="H306" s="104">
        <v>0</v>
      </c>
      <c r="I306" s="104">
        <v>1.5434917463434591E-4</v>
      </c>
      <c r="J306" s="104">
        <v>5.6125555193592717E-4</v>
      </c>
      <c r="K306" s="104">
        <v>1.0396439582548718E-3</v>
      </c>
      <c r="L306" s="104">
        <v>1.9458973311150573E-3</v>
      </c>
      <c r="M306" s="104">
        <v>7.8628969060994685E-4</v>
      </c>
      <c r="N306" s="104">
        <v>3.4390240825065864E-4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0.3442888161911149</v>
      </c>
      <c r="D307" s="101">
        <v>0.56344633782045372</v>
      </c>
      <c r="E307" s="101">
        <v>0.59331756930595247</v>
      </c>
      <c r="F307" s="101">
        <v>0.84009107507224212</v>
      </c>
      <c r="G307" s="101">
        <v>0.88549989002441898</v>
      </c>
      <c r="H307" s="101">
        <v>0.2619994532001822</v>
      </c>
      <c r="I307" s="101">
        <v>0.48231528585742278</v>
      </c>
      <c r="J307" s="101">
        <v>0.55426051894010508</v>
      </c>
      <c r="K307" s="101">
        <v>0.77847543866626623</v>
      </c>
      <c r="L307" s="101">
        <v>0.65882955871102378</v>
      </c>
      <c r="M307" s="101">
        <v>0.9211282887109643</v>
      </c>
      <c r="N307" s="101">
        <v>0.35327938953404331</v>
      </c>
      <c r="O307" s="101">
        <v>0</v>
      </c>
      <c r="P307" s="101">
        <v>0</v>
      </c>
      <c r="Q307" s="101">
        <v>0</v>
      </c>
      <c r="R307" s="101">
        <v>8.4416741651552438E-4</v>
      </c>
      <c r="S307" s="101">
        <v>0</v>
      </c>
      <c r="T307" s="101">
        <v>3.6366395660812787E-3</v>
      </c>
      <c r="U307" s="101">
        <v>0</v>
      </c>
      <c r="V307" s="101">
        <v>0</v>
      </c>
      <c r="W307" s="101">
        <v>8.0163809803636757E-5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9.7974724264773706E-3</v>
      </c>
      <c r="D308" s="104">
        <v>1.6780889048760697E-2</v>
      </c>
      <c r="E308" s="104">
        <v>2.1280095953335132E-2</v>
      </c>
      <c r="F308" s="104">
        <v>2.7534185347160255E-2</v>
      </c>
      <c r="G308" s="104">
        <v>8.4800418836897595E-2</v>
      </c>
      <c r="H308" s="104">
        <v>1.8894433538976938E-2</v>
      </c>
      <c r="I308" s="104">
        <v>8.7726127291578776E-2</v>
      </c>
      <c r="J308" s="104">
        <v>0.26357789667148812</v>
      </c>
      <c r="K308" s="104">
        <v>0.30045390753734619</v>
      </c>
      <c r="L308" s="104">
        <v>0.59578823130348368</v>
      </c>
      <c r="M308" s="104">
        <v>0.10349314631477088</v>
      </c>
      <c r="N308" s="104">
        <v>0.10192273497199557</v>
      </c>
      <c r="O308" s="104">
        <v>0</v>
      </c>
      <c r="P308" s="104">
        <v>0</v>
      </c>
      <c r="Q308" s="104">
        <v>0</v>
      </c>
      <c r="R308" s="104">
        <v>6.5785115115118259E-4</v>
      </c>
      <c r="S308" s="104">
        <v>0</v>
      </c>
      <c r="T308" s="104">
        <v>1.8708402606820989E-3</v>
      </c>
      <c r="U308" s="104">
        <v>0</v>
      </c>
      <c r="V308" s="104">
        <v>0</v>
      </c>
      <c r="W308" s="104">
        <v>1.6102376518720222E-4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1.5315046964293059E-3</v>
      </c>
      <c r="D309" s="98">
        <v>3.0874050163777777E-3</v>
      </c>
      <c r="E309" s="98">
        <v>3.2762219265569312E-3</v>
      </c>
      <c r="F309" s="98">
        <v>5.3091959082161204E-3</v>
      </c>
      <c r="G309" s="98">
        <v>1.3939446846945399E-2</v>
      </c>
      <c r="H309" s="98">
        <v>3.1553625681747994E-3</v>
      </c>
      <c r="I309" s="98">
        <v>1.4747885186650907E-2</v>
      </c>
      <c r="J309" s="98">
        <v>5.6052226879199647E-2</v>
      </c>
      <c r="K309" s="98">
        <v>5.3600342574065145E-2</v>
      </c>
      <c r="L309" s="98">
        <v>9.8183026166139109E-2</v>
      </c>
      <c r="M309" s="98">
        <v>2.0168319036066997E-2</v>
      </c>
      <c r="N309" s="98">
        <v>1.5306323228717117E-2</v>
      </c>
      <c r="O309" s="98">
        <v>0</v>
      </c>
      <c r="P309" s="98">
        <v>0</v>
      </c>
      <c r="Q309" s="98">
        <v>0</v>
      </c>
      <c r="R309" s="98">
        <v>1.0197947643681987E-4</v>
      </c>
      <c r="S309" s="98">
        <v>0</v>
      </c>
      <c r="T309" s="98">
        <v>2.8068983215664761E-4</v>
      </c>
      <c r="U309" s="98">
        <v>0</v>
      </c>
      <c r="V309" s="98">
        <v>0</v>
      </c>
      <c r="W309" s="98">
        <v>3.1790639427185631E-5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8.2659677300480645E-3</v>
      </c>
      <c r="D310" s="98">
        <v>1.369348403238292E-2</v>
      </c>
      <c r="E310" s="98">
        <v>1.8003874026778201E-2</v>
      </c>
      <c r="F310" s="98">
        <v>2.2224989438944135E-2</v>
      </c>
      <c r="G310" s="98">
        <v>7.0860971989952198E-2</v>
      </c>
      <c r="H310" s="98">
        <v>1.5739070970802137E-2</v>
      </c>
      <c r="I310" s="98">
        <v>7.2978242104927871E-2</v>
      </c>
      <c r="J310" s="98">
        <v>0.20752566979228845</v>
      </c>
      <c r="K310" s="98">
        <v>0.24685356496328104</v>
      </c>
      <c r="L310" s="98">
        <v>0.49760520513734463</v>
      </c>
      <c r="M310" s="98">
        <v>8.3324827278703884E-2</v>
      </c>
      <c r="N310" s="98">
        <v>8.6616411743278457E-2</v>
      </c>
      <c r="O310" s="98">
        <v>0</v>
      </c>
      <c r="P310" s="98">
        <v>0</v>
      </c>
      <c r="Q310" s="98">
        <v>0</v>
      </c>
      <c r="R310" s="98">
        <v>5.5587167471436271E-4</v>
      </c>
      <c r="S310" s="98">
        <v>0</v>
      </c>
      <c r="T310" s="98">
        <v>1.5901504285254513E-3</v>
      </c>
      <c r="U310" s="98">
        <v>0</v>
      </c>
      <c r="V310" s="98">
        <v>0</v>
      </c>
      <c r="W310" s="98">
        <v>1.2923312576001658E-4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0.3293244202048351</v>
      </c>
      <c r="D311" s="122">
        <v>0.44490462961490118</v>
      </c>
      <c r="E311" s="122">
        <v>0.51895348770198302</v>
      </c>
      <c r="F311" s="122">
        <v>0.88409021032537294</v>
      </c>
      <c r="G311" s="122">
        <v>0.61677184743784152</v>
      </c>
      <c r="H311" s="122">
        <v>0.18054225947033961</v>
      </c>
      <c r="I311" s="122">
        <v>0.32066614310411956</v>
      </c>
      <c r="J311" s="122">
        <v>0.52726304910977329</v>
      </c>
      <c r="K311" s="122">
        <v>0.79169563087859007</v>
      </c>
      <c r="L311" s="122">
        <v>0.79013546150324898</v>
      </c>
      <c r="M311" s="122">
        <v>0.64466526902972787</v>
      </c>
      <c r="N311" s="122">
        <v>0.21393710697822568</v>
      </c>
      <c r="O311" s="122">
        <v>0</v>
      </c>
      <c r="P311" s="122">
        <v>0</v>
      </c>
      <c r="Q311" s="122">
        <v>0</v>
      </c>
      <c r="R311" s="122">
        <v>8.7537102108316343E-4</v>
      </c>
      <c r="S311" s="122">
        <v>0</v>
      </c>
      <c r="T311" s="122">
        <v>3.6336098146599032E-3</v>
      </c>
      <c r="U311" s="122">
        <v>0</v>
      </c>
      <c r="V311" s="122">
        <v>0</v>
      </c>
      <c r="W311" s="122">
        <v>1.7313646103345103E-4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0.10436745284462973</v>
      </c>
      <c r="D312" s="98">
        <v>0.1600837769745527</v>
      </c>
      <c r="E312" s="98">
        <v>0.23989664913631578</v>
      </c>
      <c r="F312" s="98">
        <v>0.35621930485687653</v>
      </c>
      <c r="G312" s="98">
        <v>0.19209166066175817</v>
      </c>
      <c r="H312" s="98">
        <v>4.9635043929672502E-2</v>
      </c>
      <c r="I312" s="98">
        <v>8.5626117700684443E-2</v>
      </c>
      <c r="J312" s="98">
        <v>0.30496079141476445</v>
      </c>
      <c r="K312" s="98">
        <v>0.32080042055960645</v>
      </c>
      <c r="L312" s="98">
        <v>0.30382344266850253</v>
      </c>
      <c r="M312" s="98">
        <v>0.23556325743124007</v>
      </c>
      <c r="N312" s="98">
        <v>8.3680818444501315E-2</v>
      </c>
      <c r="O312" s="98">
        <v>0</v>
      </c>
      <c r="P312" s="98">
        <v>0</v>
      </c>
      <c r="Q312" s="98">
        <v>0</v>
      </c>
      <c r="R312" s="98">
        <v>3.5089806483164362E-4</v>
      </c>
      <c r="S312" s="98">
        <v>0</v>
      </c>
      <c r="T312" s="98">
        <v>1.1827352844873803E-3</v>
      </c>
      <c r="U312" s="98">
        <v>0</v>
      </c>
      <c r="V312" s="98">
        <v>0</v>
      </c>
      <c r="W312" s="98">
        <v>4.3171471555382867E-5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0.2249569673602054</v>
      </c>
      <c r="D313" s="33">
        <v>0.28482085264034851</v>
      </c>
      <c r="E313" s="33">
        <v>0.27905683856566721</v>
      </c>
      <c r="F313" s="33">
        <v>0.52787090546849635</v>
      </c>
      <c r="G313" s="33">
        <v>0.42468018677608338</v>
      </c>
      <c r="H313" s="33">
        <v>0.13090721554066712</v>
      </c>
      <c r="I313" s="33">
        <v>0.2350400254034351</v>
      </c>
      <c r="J313" s="33">
        <v>0.22230225769500883</v>
      </c>
      <c r="K313" s="33">
        <v>0.47089521031898368</v>
      </c>
      <c r="L313" s="33">
        <v>0.48631201883474651</v>
      </c>
      <c r="M313" s="33">
        <v>0.4091020115984878</v>
      </c>
      <c r="N313" s="33">
        <v>0.13025628853372437</v>
      </c>
      <c r="O313" s="33">
        <v>0</v>
      </c>
      <c r="P313" s="33">
        <v>0</v>
      </c>
      <c r="Q313" s="33">
        <v>0</v>
      </c>
      <c r="R313" s="33">
        <v>5.2447295625151981E-4</v>
      </c>
      <c r="S313" s="33">
        <v>0</v>
      </c>
      <c r="T313" s="33">
        <v>2.4508745301725231E-3</v>
      </c>
      <c r="U313" s="33">
        <v>0</v>
      </c>
      <c r="V313" s="33">
        <v>0</v>
      </c>
      <c r="W313" s="33">
        <v>1.2996498947806816E-4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0.72628550346902243</v>
      </c>
      <c r="D315" s="154">
        <f t="shared" si="118"/>
        <v>0.7266559827164295</v>
      </c>
      <c r="E315" s="154">
        <f t="shared" si="118"/>
        <v>0.77870796980352142</v>
      </c>
      <c r="F315" s="154">
        <f t="shared" si="118"/>
        <v>0.73291584910563889</v>
      </c>
      <c r="G315" s="154">
        <f t="shared" si="118"/>
        <v>0.74220955818887324</v>
      </c>
      <c r="H315" s="154">
        <f t="shared" si="118"/>
        <v>0.75693147997299703</v>
      </c>
      <c r="I315" s="154">
        <f t="shared" si="118"/>
        <v>0.7634902301082257</v>
      </c>
      <c r="J315" s="154">
        <f t="shared" si="118"/>
        <v>0.76934734914216008</v>
      </c>
      <c r="K315" s="154">
        <f t="shared" si="118"/>
        <v>0.77635208943866829</v>
      </c>
      <c r="L315" s="154">
        <f t="shared" si="118"/>
        <v>0.77174456158425786</v>
      </c>
      <c r="M315" s="154">
        <f t="shared" si="118"/>
        <v>0.77117912695562219</v>
      </c>
      <c r="N315" s="154">
        <f t="shared" si="118"/>
        <v>0.80748555871568428</v>
      </c>
      <c r="O315" s="154" t="str">
        <f t="shared" si="118"/>
        <v/>
      </c>
      <c r="P315" s="154" t="str">
        <f t="shared" si="118"/>
        <v/>
      </c>
      <c r="Q315" s="154" t="str">
        <f t="shared" si="118"/>
        <v/>
      </c>
      <c r="R315" s="154">
        <f t="shared" ref="R315:V315" si="119">IF(R297=0,"",R297/R279)</f>
        <v>0.83658113825333758</v>
      </c>
      <c r="S315" s="154" t="str">
        <f t="shared" si="119"/>
        <v/>
      </c>
      <c r="T315" s="154">
        <f t="shared" si="119"/>
        <v>0.87710427825476767</v>
      </c>
      <c r="U315" s="154" t="str">
        <f t="shared" si="119"/>
        <v/>
      </c>
      <c r="V315" s="154" t="str">
        <f t="shared" si="119"/>
        <v/>
      </c>
      <c r="W315" s="154">
        <f t="shared" ref="W315" si="120">IF(W297=0,"",W297/W279)</f>
        <v>0.95476738279004081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0.71071004957755324</v>
      </c>
      <c r="D316" s="155">
        <f t="shared" si="121"/>
        <v>0.71380500695924709</v>
      </c>
      <c r="E316" s="155">
        <f t="shared" si="121"/>
        <v>0.71697936736883161</v>
      </c>
      <c r="F316" s="155">
        <f t="shared" si="121"/>
        <v>0.72016445218965019</v>
      </c>
      <c r="G316" s="155">
        <f t="shared" si="121"/>
        <v>0.72342261306132516</v>
      </c>
      <c r="H316" s="155">
        <f t="shared" si="121"/>
        <v>0.72674617468521541</v>
      </c>
      <c r="I316" s="155">
        <f t="shared" si="121"/>
        <v>0.73015043683231295</v>
      </c>
      <c r="J316" s="155">
        <f t="shared" si="121"/>
        <v>0.73369818276065291</v>
      </c>
      <c r="K316" s="155">
        <f t="shared" si="121"/>
        <v>0.73744261122216936</v>
      </c>
      <c r="L316" s="155">
        <f t="shared" si="121"/>
        <v>0.74139757855715049</v>
      </c>
      <c r="M316" s="155">
        <f t="shared" si="121"/>
        <v>0.74665608884254708</v>
      </c>
      <c r="N316" s="155">
        <f t="shared" si="121"/>
        <v>0.75354253183967757</v>
      </c>
      <c r="O316" s="155" t="str">
        <f t="shared" si="121"/>
        <v/>
      </c>
      <c r="P316" s="155" t="str">
        <f t="shared" si="121"/>
        <v/>
      </c>
      <c r="Q316" s="155" t="str">
        <f t="shared" si="121"/>
        <v/>
      </c>
      <c r="R316" s="155">
        <f t="shared" ref="R316:V316" si="122">IF(R298=0,"",R298/R280)</f>
        <v>0.79676881224264151</v>
      </c>
      <c r="S316" s="155" t="str">
        <f t="shared" si="122"/>
        <v/>
      </c>
      <c r="T316" s="155">
        <f t="shared" si="122"/>
        <v>0.82539649293066841</v>
      </c>
      <c r="U316" s="155" t="str">
        <f t="shared" si="122"/>
        <v/>
      </c>
      <c r="V316" s="155" t="str">
        <f t="shared" si="122"/>
        <v/>
      </c>
      <c r="W316" s="155">
        <f t="shared" ref="W316" si="123">IF(W298=0,"",W298/W280)</f>
        <v>0.85197718907866604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0.71071004957755324</v>
      </c>
      <c r="D317" s="156">
        <f t="shared" si="124"/>
        <v>0.71380500695924709</v>
      </c>
      <c r="E317" s="156">
        <f t="shared" si="124"/>
        <v>0.71697936736883161</v>
      </c>
      <c r="F317" s="156">
        <f t="shared" si="124"/>
        <v>0.72016445218965019</v>
      </c>
      <c r="G317" s="156">
        <f t="shared" si="124"/>
        <v>0.72342261306132516</v>
      </c>
      <c r="H317" s="156">
        <f t="shared" si="124"/>
        <v>0.72674617468521541</v>
      </c>
      <c r="I317" s="156">
        <f t="shared" si="124"/>
        <v>0.73015043683231295</v>
      </c>
      <c r="J317" s="156">
        <f t="shared" si="124"/>
        <v>0.73369818276065291</v>
      </c>
      <c r="K317" s="156">
        <f t="shared" si="124"/>
        <v>0.73744261122216936</v>
      </c>
      <c r="L317" s="156">
        <f t="shared" si="124"/>
        <v>0.74139757855715049</v>
      </c>
      <c r="M317" s="156">
        <f t="shared" si="124"/>
        <v>0.74665608884254708</v>
      </c>
      <c r="N317" s="156">
        <f t="shared" si="124"/>
        <v>0.75354253183967757</v>
      </c>
      <c r="O317" s="156" t="str">
        <f t="shared" si="124"/>
        <v/>
      </c>
      <c r="P317" s="156" t="str">
        <f t="shared" si="124"/>
        <v/>
      </c>
      <c r="Q317" s="156" t="str">
        <f t="shared" si="124"/>
        <v/>
      </c>
      <c r="R317" s="156">
        <f t="shared" ref="R317:V317" si="125">IF(R299=0,"",R299/R281)</f>
        <v>0.79676881224264151</v>
      </c>
      <c r="S317" s="156" t="str">
        <f t="shared" si="125"/>
        <v/>
      </c>
      <c r="T317" s="156">
        <f t="shared" si="125"/>
        <v>0.82539649293066841</v>
      </c>
      <c r="U317" s="156" t="str">
        <f t="shared" si="125"/>
        <v/>
      </c>
      <c r="V317" s="156" t="str">
        <f t="shared" si="125"/>
        <v/>
      </c>
      <c r="W317" s="156">
        <f t="shared" ref="W317" si="126">IF(W299=0,"",W299/W281)</f>
        <v>0.85197718907866604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2.3024124972365234</v>
      </c>
      <c r="D318" s="155">
        <f t="shared" si="127"/>
        <v>2.3787747391172722</v>
      </c>
      <c r="E318" s="155">
        <f t="shared" si="127"/>
        <v>2.4559432611178997</v>
      </c>
      <c r="F318" s="155">
        <f t="shared" si="127"/>
        <v>2.5331946598946562</v>
      </c>
      <c r="G318" s="155">
        <f t="shared" si="127"/>
        <v>2.6111801381342632</v>
      </c>
      <c r="H318" s="155">
        <f t="shared" si="127"/>
        <v>2.6898157649043779</v>
      </c>
      <c r="I318" s="155">
        <f t="shared" si="127"/>
        <v>2.7692575977758453</v>
      </c>
      <c r="J318" s="155">
        <f t="shared" si="127"/>
        <v>2.8501547656521535</v>
      </c>
      <c r="K318" s="155">
        <f t="shared" si="127"/>
        <v>2.9330530699776545</v>
      </c>
      <c r="L318" s="155">
        <f t="shared" si="127"/>
        <v>3.018087456963455</v>
      </c>
      <c r="M318" s="155">
        <f t="shared" si="127"/>
        <v>3.1196530195284069</v>
      </c>
      <c r="N318" s="155">
        <f t="shared" si="127"/>
        <v>3.2424606963943838</v>
      </c>
      <c r="O318" s="155" t="str">
        <f t="shared" si="127"/>
        <v/>
      </c>
      <c r="P318" s="155" t="str">
        <f t="shared" si="127"/>
        <v/>
      </c>
      <c r="Q318" s="155" t="str">
        <f t="shared" si="127"/>
        <v/>
      </c>
      <c r="R318" s="155">
        <f t="shared" ref="R318:V318" si="128">IF(R300=0,"",R300/R282)</f>
        <v>3.770584354723868</v>
      </c>
      <c r="S318" s="155" t="str">
        <f t="shared" si="128"/>
        <v/>
      </c>
      <c r="T318" s="155">
        <f t="shared" si="128"/>
        <v>3.8958603398526326</v>
      </c>
      <c r="U318" s="155" t="str">
        <f t="shared" si="128"/>
        <v/>
      </c>
      <c r="V318" s="155" t="str">
        <f t="shared" si="128"/>
        <v/>
      </c>
      <c r="W318" s="155">
        <f t="shared" ref="W318" si="129">IF(W300=0,"",W300/W282)</f>
        <v>4.0525292903981009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2.3024124972365234</v>
      </c>
      <c r="D319" s="156">
        <f t="shared" si="130"/>
        <v>2.3787747391172722</v>
      </c>
      <c r="E319" s="156">
        <f t="shared" si="130"/>
        <v>2.4559432611178997</v>
      </c>
      <c r="F319" s="156">
        <f t="shared" si="130"/>
        <v>2.5331946598946562</v>
      </c>
      <c r="G319" s="156">
        <f t="shared" si="130"/>
        <v>2.6111801381342632</v>
      </c>
      <c r="H319" s="156">
        <f t="shared" si="130"/>
        <v>2.6898157649043779</v>
      </c>
      <c r="I319" s="156">
        <f t="shared" si="130"/>
        <v>2.7692575977758453</v>
      </c>
      <c r="J319" s="156">
        <f t="shared" si="130"/>
        <v>2.8501547656521535</v>
      </c>
      <c r="K319" s="156">
        <f t="shared" si="130"/>
        <v>2.9330530699776545</v>
      </c>
      <c r="L319" s="156">
        <f t="shared" si="130"/>
        <v>3.018087456963455</v>
      </c>
      <c r="M319" s="156">
        <f t="shared" si="130"/>
        <v>3.1196530195284069</v>
      </c>
      <c r="N319" s="156">
        <f t="shared" si="130"/>
        <v>3.2424606963943838</v>
      </c>
      <c r="O319" s="156" t="str">
        <f t="shared" si="130"/>
        <v/>
      </c>
      <c r="P319" s="156" t="str">
        <f t="shared" si="130"/>
        <v/>
      </c>
      <c r="Q319" s="156" t="str">
        <f t="shared" si="130"/>
        <v/>
      </c>
      <c r="R319" s="156">
        <f t="shared" ref="R319:V319" si="131">IF(R301=0,"",R301/R283)</f>
        <v>3.770584354723868</v>
      </c>
      <c r="S319" s="156" t="str">
        <f t="shared" si="131"/>
        <v/>
      </c>
      <c r="T319" s="156">
        <f t="shared" si="131"/>
        <v>3.8958603398526326</v>
      </c>
      <c r="U319" s="156" t="str">
        <f t="shared" si="131"/>
        <v/>
      </c>
      <c r="V319" s="156" t="str">
        <f t="shared" si="131"/>
        <v/>
      </c>
      <c r="W319" s="156">
        <f t="shared" ref="W319" si="132">IF(W301=0,"",W301/W283)</f>
        <v>4.0525292903981009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0.62408297441908811</v>
      </c>
      <c r="D320" s="155">
        <f t="shared" si="133"/>
        <v>0.63449820142255975</v>
      </c>
      <c r="E320" s="155">
        <f t="shared" si="133"/>
        <v>0.63106961366660963</v>
      </c>
      <c r="F320" s="155">
        <f t="shared" si="133"/>
        <v>0.6260518348172216</v>
      </c>
      <c r="G320" s="155">
        <f t="shared" si="133"/>
        <v>0.65567737049057517</v>
      </c>
      <c r="H320" s="155">
        <f t="shared" si="133"/>
        <v>0.65776794735801991</v>
      </c>
      <c r="I320" s="155">
        <f t="shared" si="133"/>
        <v>0.68316354443625782</v>
      </c>
      <c r="J320" s="155">
        <f t="shared" si="133"/>
        <v>0.69137911131515051</v>
      </c>
      <c r="K320" s="155">
        <f t="shared" si="133"/>
        <v>0.6765589804914105</v>
      </c>
      <c r="L320" s="155">
        <f t="shared" si="133"/>
        <v>0.71150277895338876</v>
      </c>
      <c r="M320" s="155">
        <f t="shared" si="133"/>
        <v>0.66246815949507554</v>
      </c>
      <c r="N320" s="155">
        <f t="shared" si="133"/>
        <v>0.70379630460372544</v>
      </c>
      <c r="O320" s="155" t="str">
        <f t="shared" si="133"/>
        <v/>
      </c>
      <c r="P320" s="155" t="str">
        <f t="shared" si="133"/>
        <v/>
      </c>
      <c r="Q320" s="155" t="str">
        <f t="shared" si="133"/>
        <v/>
      </c>
      <c r="R320" s="155">
        <f t="shared" ref="R320:V320" si="134">IF(R302=0,"",R302/R284)</f>
        <v>0.78354048816538491</v>
      </c>
      <c r="S320" s="155" t="str">
        <f t="shared" si="134"/>
        <v/>
      </c>
      <c r="T320" s="155">
        <f t="shared" si="134"/>
        <v>0.79254981287278747</v>
      </c>
      <c r="U320" s="155" t="str">
        <f t="shared" si="134"/>
        <v/>
      </c>
      <c r="V320" s="155" t="str">
        <f t="shared" si="134"/>
        <v/>
      </c>
      <c r="W320" s="155">
        <f t="shared" ref="W320" si="135">IF(W302=0,"",W302/W284)</f>
        <v>0.85371843619569809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0.58207812873693565</v>
      </c>
      <c r="D321" s="156">
        <f t="shared" si="136"/>
        <v>0.58373916750753918</v>
      </c>
      <c r="E321" s="156">
        <f t="shared" si="136"/>
        <v>0.58567518116364314</v>
      </c>
      <c r="F321" s="156">
        <f t="shared" si="136"/>
        <v>0.5876486913950425</v>
      </c>
      <c r="G321" s="156">
        <f t="shared" si="136"/>
        <v>0.58987543732222769</v>
      </c>
      <c r="H321" s="156">
        <f t="shared" si="136"/>
        <v>0.59232901522336368</v>
      </c>
      <c r="I321" s="156">
        <f t="shared" si="136"/>
        <v>0.59506258322404304</v>
      </c>
      <c r="J321" s="156">
        <f t="shared" si="136"/>
        <v>0.59829391140168919</v>
      </c>
      <c r="K321" s="156">
        <f t="shared" si="136"/>
        <v>0.60220816160245505</v>
      </c>
      <c r="L321" s="156">
        <f t="shared" si="136"/>
        <v>0.60685487221143752</v>
      </c>
      <c r="M321" s="156">
        <f t="shared" si="136"/>
        <v>0.61662799334919938</v>
      </c>
      <c r="N321" s="156">
        <f t="shared" si="136"/>
        <v>0.63292216176372973</v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>
        <f t="shared" ref="R321:V321" si="137">IF(R303=0,"",R303/R285)</f>
        <v>0.73055124180719466</v>
      </c>
      <c r="S321" s="156" t="str">
        <f t="shared" si="137"/>
        <v/>
      </c>
      <c r="T321" s="156">
        <f t="shared" si="137"/>
        <v>0.76342843477870881</v>
      </c>
      <c r="U321" s="156" t="str">
        <f t="shared" si="137"/>
        <v/>
      </c>
      <c r="V321" s="156" t="str">
        <f t="shared" si="137"/>
        <v/>
      </c>
      <c r="W321" s="156">
        <f t="shared" ref="W321" si="138">IF(W303=0,"",W303/W285)</f>
        <v>0.79032954871876326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>
        <f t="shared" ref="C322:Q322" si="139">IF(C304=0,"",C304/C286)</f>
        <v>0.89904216437947149</v>
      </c>
      <c r="D322" s="156">
        <f t="shared" si="139"/>
        <v>0.88405691052596158</v>
      </c>
      <c r="E322" s="156">
        <f t="shared" si="139"/>
        <v>0.90172443159334159</v>
      </c>
      <c r="F322" s="156">
        <f t="shared" si="139"/>
        <v>0.88077607895843224</v>
      </c>
      <c r="G322" s="156">
        <f t="shared" si="139"/>
        <v>0.89734546124177827</v>
      </c>
      <c r="H322" s="156" t="str">
        <f t="shared" si="139"/>
        <v/>
      </c>
      <c r="I322" s="156">
        <f t="shared" si="139"/>
        <v>0.89740803725886253</v>
      </c>
      <c r="J322" s="156">
        <f t="shared" si="139"/>
        <v>0.87552752073011353</v>
      </c>
      <c r="K322" s="156">
        <f t="shared" si="139"/>
        <v>0.89470571199358395</v>
      </c>
      <c r="L322" s="156">
        <f t="shared" si="139"/>
        <v>0.90336607509194622</v>
      </c>
      <c r="M322" s="156">
        <f t="shared" si="139"/>
        <v>0.8919292484104987</v>
      </c>
      <c r="N322" s="156">
        <f t="shared" si="139"/>
        <v>0.91947516704627386</v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>
        <f t="shared" ref="C323:Q323" si="142">IF(C305=0,"",C305/C287)</f>
        <v>0.58207812873693565</v>
      </c>
      <c r="D323" s="157">
        <f t="shared" si="142"/>
        <v>0.58373916750753918</v>
      </c>
      <c r="E323" s="157">
        <f t="shared" si="142"/>
        <v>0.58567518116364314</v>
      </c>
      <c r="F323" s="157">
        <f t="shared" si="142"/>
        <v>0.5876486913950425</v>
      </c>
      <c r="G323" s="157">
        <f t="shared" si="142"/>
        <v>0.58987543732222769</v>
      </c>
      <c r="H323" s="157" t="str">
        <f t="shared" si="142"/>
        <v/>
      </c>
      <c r="I323" s="157">
        <f t="shared" si="142"/>
        <v>0.59506258322404304</v>
      </c>
      <c r="J323" s="157">
        <f t="shared" si="142"/>
        <v>0.59829391140168919</v>
      </c>
      <c r="K323" s="157">
        <f t="shared" si="142"/>
        <v>0.60220816160245505</v>
      </c>
      <c r="L323" s="157">
        <f t="shared" si="142"/>
        <v>0.60685487221143752</v>
      </c>
      <c r="M323" s="157">
        <f t="shared" si="142"/>
        <v>0.61662799334919938</v>
      </c>
      <c r="N323" s="157">
        <f t="shared" si="142"/>
        <v>0.63292216176372973</v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>
        <f t="shared" ref="C324:Q324" si="145">IF(C306=0,"",C306/C288)</f>
        <v>1</v>
      </c>
      <c r="D324" s="158">
        <f t="shared" si="145"/>
        <v>1</v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 t="str">
        <f t="shared" si="145"/>
        <v/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0.65320060407248692</v>
      </c>
      <c r="D325" s="157">
        <f t="shared" si="148"/>
        <v>0.65448387182090761</v>
      </c>
      <c r="E325" s="157">
        <f t="shared" si="148"/>
        <v>0.65586584100745948</v>
      </c>
      <c r="F325" s="157">
        <f t="shared" si="148"/>
        <v>0.65726108527037075</v>
      </c>
      <c r="G325" s="157">
        <f t="shared" si="148"/>
        <v>0.65874801891445212</v>
      </c>
      <c r="H325" s="157">
        <f t="shared" si="148"/>
        <v>0.6603178527504131</v>
      </c>
      <c r="I325" s="157">
        <f t="shared" si="148"/>
        <v>0.6619910093099397</v>
      </c>
      <c r="J325" s="157">
        <f t="shared" si="148"/>
        <v>0.66384923672792207</v>
      </c>
      <c r="K325" s="157">
        <f t="shared" si="148"/>
        <v>0.66596498022580497</v>
      </c>
      <c r="L325" s="157">
        <f t="shared" si="148"/>
        <v>0.66836359470756401</v>
      </c>
      <c r="M325" s="157">
        <f t="shared" si="148"/>
        <v>0.67270710844026238</v>
      </c>
      <c r="N325" s="157">
        <f t="shared" si="148"/>
        <v>0.67972579167377889</v>
      </c>
      <c r="O325" s="157" t="str">
        <f t="shared" si="148"/>
        <v/>
      </c>
      <c r="P325" s="157" t="str">
        <f t="shared" si="148"/>
        <v/>
      </c>
      <c r="Q325" s="157" t="str">
        <f t="shared" si="148"/>
        <v/>
      </c>
      <c r="R325" s="157">
        <f t="shared" ref="R325:V325" si="149">IF(R307=0,"",R307/R289)</f>
        <v>0.72748134481796978</v>
      </c>
      <c r="S325" s="157" t="str">
        <f t="shared" si="149"/>
        <v/>
      </c>
      <c r="T325" s="157">
        <f t="shared" si="149"/>
        <v>0.74644614778523666</v>
      </c>
      <c r="U325" s="157" t="str">
        <f t="shared" si="149"/>
        <v/>
      </c>
      <c r="V325" s="157" t="str">
        <f t="shared" si="149"/>
        <v/>
      </c>
      <c r="W325" s="157">
        <f t="shared" ref="W325" si="150">IF(W307=0,"",W307/W289)</f>
        <v>0.76913692888950258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0.92336788642215506</v>
      </c>
      <c r="D326" s="158">
        <f t="shared" si="151"/>
        <v>0.91147001305626107</v>
      </c>
      <c r="E326" s="158">
        <f t="shared" si="151"/>
        <v>0.92525630644722145</v>
      </c>
      <c r="F326" s="158">
        <f t="shared" si="151"/>
        <v>0.90863660185239548</v>
      </c>
      <c r="G326" s="158">
        <f t="shared" si="151"/>
        <v>0.92152846355920892</v>
      </c>
      <c r="H326" s="158">
        <f t="shared" si="151"/>
        <v>0.92088807954476615</v>
      </c>
      <c r="I326" s="158">
        <f t="shared" si="151"/>
        <v>0.92094813437703371</v>
      </c>
      <c r="J326" s="158">
        <f t="shared" si="151"/>
        <v>0.90278508514280431</v>
      </c>
      <c r="K326" s="158">
        <f t="shared" si="151"/>
        <v>0.91786832162918452</v>
      </c>
      <c r="L326" s="158">
        <f t="shared" si="151"/>
        <v>0.92441093385978279</v>
      </c>
      <c r="M326" s="158">
        <f t="shared" si="151"/>
        <v>0.91339785371378512</v>
      </c>
      <c r="N326" s="158">
        <f t="shared" si="151"/>
        <v>0.93391606795550386</v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>
        <f t="shared" ref="R326:V326" si="152">IF(R308=0,"",R308/R290)</f>
        <v>0.94511613437523123</v>
      </c>
      <c r="S326" s="158" t="str">
        <f t="shared" si="152"/>
        <v/>
      </c>
      <c r="T326" s="158">
        <f t="shared" si="152"/>
        <v>0.95150756939555858</v>
      </c>
      <c r="U326" s="158" t="str">
        <f t="shared" si="152"/>
        <v/>
      </c>
      <c r="V326" s="158" t="str">
        <f t="shared" si="152"/>
        <v/>
      </c>
      <c r="W326" s="158">
        <f t="shared" ref="W326" si="153">IF(W308=0,"",W308/W290)</f>
        <v>0.94405547316110239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0.65320060407248692</v>
      </c>
      <c r="D327" s="156">
        <f t="shared" si="154"/>
        <v>0.65448387182090761</v>
      </c>
      <c r="E327" s="156">
        <f t="shared" si="154"/>
        <v>0.65586584100745937</v>
      </c>
      <c r="F327" s="156">
        <f t="shared" si="154"/>
        <v>0.65726108527037075</v>
      </c>
      <c r="G327" s="156">
        <f t="shared" si="154"/>
        <v>0.65874801891445212</v>
      </c>
      <c r="H327" s="156">
        <f t="shared" si="154"/>
        <v>0.6603178527504131</v>
      </c>
      <c r="I327" s="156">
        <f t="shared" si="154"/>
        <v>0.6619910093099397</v>
      </c>
      <c r="J327" s="156">
        <f t="shared" si="154"/>
        <v>0.66384923672792207</v>
      </c>
      <c r="K327" s="156">
        <f t="shared" si="154"/>
        <v>0.66596498022580497</v>
      </c>
      <c r="L327" s="156">
        <f t="shared" si="154"/>
        <v>0.66836359470756401</v>
      </c>
      <c r="M327" s="156">
        <f t="shared" si="154"/>
        <v>0.67270710844026238</v>
      </c>
      <c r="N327" s="156">
        <f t="shared" si="154"/>
        <v>0.67972579167377889</v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>
        <f t="shared" ref="R327:V327" si="155">IF(R309=0,"",R309/R291)</f>
        <v>0.72748134481796978</v>
      </c>
      <c r="S327" s="156" t="str">
        <f t="shared" si="155"/>
        <v/>
      </c>
      <c r="T327" s="156">
        <f t="shared" si="155"/>
        <v>0.74644614778523666</v>
      </c>
      <c r="U327" s="156" t="str">
        <f t="shared" si="155"/>
        <v/>
      </c>
      <c r="V327" s="156" t="str">
        <f t="shared" si="155"/>
        <v/>
      </c>
      <c r="W327" s="156">
        <f t="shared" ref="W327" si="156">IF(W309=0,"",W309/W291)</f>
        <v>0.76913692888950258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>
        <f t="shared" ref="R328:V328" si="158">IF(R310=0,"",R310/R292)</f>
        <v>1</v>
      </c>
      <c r="S328" s="156" t="str">
        <f t="shared" si="158"/>
        <v/>
      </c>
      <c r="T328" s="156">
        <f t="shared" si="158"/>
        <v>1</v>
      </c>
      <c r="U328" s="156" t="str">
        <f t="shared" si="158"/>
        <v/>
      </c>
      <c r="V328" s="156" t="str">
        <f t="shared" si="158"/>
        <v/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0.72080928909113973</v>
      </c>
      <c r="D329" s="155">
        <f t="shared" si="160"/>
        <v>0.71465300815985078</v>
      </c>
      <c r="E329" s="155">
        <f t="shared" si="160"/>
        <v>0.69914397986082522</v>
      </c>
      <c r="F329" s="155">
        <f t="shared" si="160"/>
        <v>0.70928026068833261</v>
      </c>
      <c r="G329" s="155">
        <f t="shared" si="160"/>
        <v>0.72526060995018216</v>
      </c>
      <c r="H329" s="155">
        <f t="shared" si="160"/>
        <v>0.73250394566874322</v>
      </c>
      <c r="I329" s="155">
        <f t="shared" si="160"/>
        <v>0.73491850663698932</v>
      </c>
      <c r="J329" s="155">
        <f t="shared" si="160"/>
        <v>0.68443610878988881</v>
      </c>
      <c r="K329" s="155">
        <f t="shared" si="160"/>
        <v>0.71311527780665729</v>
      </c>
      <c r="L329" s="155">
        <f t="shared" si="160"/>
        <v>0.7176358716141078</v>
      </c>
      <c r="M329" s="155">
        <f t="shared" si="160"/>
        <v>0.72231542797254944</v>
      </c>
      <c r="N329" s="155">
        <f t="shared" si="160"/>
        <v>0.71948612096638398</v>
      </c>
      <c r="O329" s="155" t="str">
        <f t="shared" si="160"/>
        <v/>
      </c>
      <c r="P329" s="155" t="str">
        <f t="shared" si="160"/>
        <v/>
      </c>
      <c r="Q329" s="155" t="str">
        <f t="shared" si="160"/>
        <v/>
      </c>
      <c r="R329" s="155">
        <f t="shared" ref="R329:V329" si="161">IF(R311=0,"",R311/R293)</f>
        <v>0.73177065323789481</v>
      </c>
      <c r="S329" s="155" t="str">
        <f t="shared" si="161"/>
        <v/>
      </c>
      <c r="T329" s="155">
        <f t="shared" si="161"/>
        <v>0.76330006206708179</v>
      </c>
      <c r="U329" s="155" t="str">
        <f t="shared" si="161"/>
        <v/>
      </c>
      <c r="V329" s="155" t="str">
        <f t="shared" si="161"/>
        <v/>
      </c>
      <c r="W329" s="155">
        <f t="shared" ref="W329" si="162">IF(W311=0,"",W311/W293)</f>
        <v>0.80404450331655652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0.62402523682916655</v>
      </c>
      <c r="D330" s="156">
        <f t="shared" si="163"/>
        <v>0.62418714401890973</v>
      </c>
      <c r="E330" s="156">
        <f t="shared" si="163"/>
        <v>0.62434676782385767</v>
      </c>
      <c r="F330" s="156">
        <f t="shared" si="163"/>
        <v>0.62450608025815169</v>
      </c>
      <c r="G330" s="156">
        <f t="shared" si="163"/>
        <v>0.62466328982935593</v>
      </c>
      <c r="H330" s="156">
        <f t="shared" si="163"/>
        <v>0.62481861579333753</v>
      </c>
      <c r="I330" s="156">
        <f t="shared" si="163"/>
        <v>0.62497161672630785</v>
      </c>
      <c r="J330" s="156">
        <f t="shared" si="163"/>
        <v>0.62512048427081379</v>
      </c>
      <c r="K330" s="156">
        <f t="shared" si="163"/>
        <v>0.6252636808473655</v>
      </c>
      <c r="L330" s="156">
        <f t="shared" si="163"/>
        <v>0.6254007950904118</v>
      </c>
      <c r="M330" s="156">
        <f t="shared" si="163"/>
        <v>0.62547458070673267</v>
      </c>
      <c r="N330" s="156">
        <f t="shared" si="163"/>
        <v>0.62547458070673267</v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>
        <f t="shared" ref="R330:V330" si="164">IF(R312=0,"",R312/R294)</f>
        <v>0.62594073598265787</v>
      </c>
      <c r="S330" s="156" t="str">
        <f t="shared" si="164"/>
        <v/>
      </c>
      <c r="T330" s="156">
        <f t="shared" si="164"/>
        <v>0.62759231988835262</v>
      </c>
      <c r="U330" s="156" t="str">
        <f t="shared" si="164"/>
        <v/>
      </c>
      <c r="V330" s="156" t="str">
        <f t="shared" si="164"/>
        <v/>
      </c>
      <c r="W330" s="156">
        <f t="shared" ref="W330" si="165">IF(W312=0,"",W312/W294)</f>
        <v>0.63016497943376093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0.77669735906661197</v>
      </c>
      <c r="D331" s="159">
        <f t="shared" si="166"/>
        <v>0.778031617041125</v>
      </c>
      <c r="E331" s="159">
        <f t="shared" si="166"/>
        <v>0.77941521264153835</v>
      </c>
      <c r="F331" s="159">
        <f t="shared" si="166"/>
        <v>0.78080553610002923</v>
      </c>
      <c r="G331" s="159">
        <f t="shared" si="166"/>
        <v>0.78224129660998232</v>
      </c>
      <c r="H331" s="159">
        <f t="shared" si="166"/>
        <v>0.7837177566589234</v>
      </c>
      <c r="I331" s="159">
        <f t="shared" si="166"/>
        <v>0.7852444541932333</v>
      </c>
      <c r="J331" s="159">
        <f t="shared" si="166"/>
        <v>0.78686046281264388</v>
      </c>
      <c r="K331" s="159">
        <f t="shared" si="166"/>
        <v>0.78859900535450556</v>
      </c>
      <c r="L331" s="159">
        <f t="shared" si="166"/>
        <v>0.79046897028987684</v>
      </c>
      <c r="M331" s="159">
        <f t="shared" si="166"/>
        <v>0.79301311792822082</v>
      </c>
      <c r="N331" s="159">
        <f t="shared" si="166"/>
        <v>0.79638534996093391</v>
      </c>
      <c r="O331" s="159" t="str">
        <f t="shared" si="166"/>
        <v/>
      </c>
      <c r="P331" s="159" t="str">
        <f t="shared" si="166"/>
        <v/>
      </c>
      <c r="Q331" s="159" t="str">
        <f t="shared" si="166"/>
        <v/>
      </c>
      <c r="R331" s="159">
        <f t="shared" ref="R331:V331" si="167">IF(R313=0,"",R313/R295)</f>
        <v>0.82510520375670993</v>
      </c>
      <c r="S331" s="159" t="str">
        <f t="shared" si="167"/>
        <v/>
      </c>
      <c r="T331" s="159">
        <f t="shared" si="167"/>
        <v>0.85223052773576502</v>
      </c>
      <c r="U331" s="159" t="str">
        <f t="shared" si="167"/>
        <v/>
      </c>
      <c r="V331" s="159" t="str">
        <f t="shared" si="167"/>
        <v/>
      </c>
      <c r="W331" s="159">
        <f t="shared" ref="W331" si="168">IF(W313=0,"",W313/W295)</f>
        <v>0.88517698659141741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1.6088833667165277</v>
      </c>
      <c r="D333" s="117">
        <f t="shared" si="169"/>
        <v>1.8400389793130751</v>
      </c>
      <c r="E333" s="117">
        <f t="shared" si="169"/>
        <v>2.7179644721587248</v>
      </c>
      <c r="F333" s="117">
        <f t="shared" si="169"/>
        <v>4.847242733875869</v>
      </c>
      <c r="G333" s="117">
        <f t="shared" si="169"/>
        <v>1.9627055803935138</v>
      </c>
      <c r="H333" s="117">
        <f t="shared" si="169"/>
        <v>0.46866344524759695</v>
      </c>
      <c r="I333" s="117">
        <f t="shared" si="169"/>
        <v>0.58006511762020874</v>
      </c>
      <c r="J333" s="117">
        <f t="shared" si="169"/>
        <v>2.3931390848601799</v>
      </c>
      <c r="K333" s="117">
        <f t="shared" si="169"/>
        <v>3.7340799232531605</v>
      </c>
      <c r="L333" s="117">
        <f t="shared" si="169"/>
        <v>3.6882590936986981</v>
      </c>
      <c r="M333" s="117">
        <f t="shared" si="169"/>
        <v>3.456856089833205</v>
      </c>
      <c r="N333" s="117">
        <f t="shared" si="169"/>
        <v>0.82705683144990849</v>
      </c>
      <c r="O333" s="117">
        <f t="shared" si="169"/>
        <v>0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3.844940335962466E-3</v>
      </c>
      <c r="S333" s="117">
        <f t="shared" si="170"/>
        <v>0</v>
      </c>
      <c r="T333" s="117">
        <f t="shared" si="170"/>
        <v>1.2955366585750474E-2</v>
      </c>
      <c r="U333" s="117">
        <f t="shared" si="170"/>
        <v>0</v>
      </c>
      <c r="V333" s="117">
        <f t="shared" si="170"/>
        <v>0</v>
      </c>
      <c r="W333" s="117">
        <f t="shared" ref="W333" si="171">W334+W336+W338+W347</f>
        <v>4.5576183675927407E-4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1.1670337268820301</v>
      </c>
      <c r="D338" s="122">
        <v>1.1624847233574753</v>
      </c>
      <c r="E338" s="122">
        <v>1.7028619922018167</v>
      </c>
      <c r="F338" s="122">
        <v>3.3403152440607746</v>
      </c>
      <c r="G338" s="122">
        <v>1.1502977480644518</v>
      </c>
      <c r="H338" s="122">
        <v>0.25879554134716187</v>
      </c>
      <c r="I338" s="122">
        <v>0.21810765584660255</v>
      </c>
      <c r="J338" s="122">
        <v>1.1043203207089043</v>
      </c>
      <c r="K338" s="122">
        <v>2.3786305509889938</v>
      </c>
      <c r="L338" s="122">
        <v>2.4048224753852323</v>
      </c>
      <c r="M338" s="122">
        <v>2.4618872924485067</v>
      </c>
      <c r="N338" s="122">
        <v>0.47360695900451694</v>
      </c>
      <c r="O338" s="122">
        <v>0</v>
      </c>
      <c r="P338" s="122">
        <v>0</v>
      </c>
      <c r="Q338" s="122">
        <v>0</v>
      </c>
      <c r="R338" s="122">
        <v>2.3639257638721932E-3</v>
      </c>
      <c r="S338" s="122">
        <v>0</v>
      </c>
      <c r="T338" s="122">
        <v>7.9766029629375467E-3</v>
      </c>
      <c r="U338" s="122">
        <v>0</v>
      </c>
      <c r="V338" s="122">
        <v>0</v>
      </c>
      <c r="W338" s="122">
        <v>2.7477201057489914E-4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1.166960892233194</v>
      </c>
      <c r="D339" s="98">
        <v>1.1624004864419488</v>
      </c>
      <c r="E339" s="98">
        <v>1.7027234328079053</v>
      </c>
      <c r="F339" s="98">
        <v>3.3400216746398179</v>
      </c>
      <c r="G339" s="98">
        <v>1.1501460707996545</v>
      </c>
      <c r="H339" s="98">
        <v>0.25879554134716187</v>
      </c>
      <c r="I339" s="98">
        <v>0.21796929099496506</v>
      </c>
      <c r="J339" s="98">
        <v>1.10365458832132</v>
      </c>
      <c r="K339" s="98">
        <v>2.3776418185391757</v>
      </c>
      <c r="L339" s="98">
        <v>2.403147069603619</v>
      </c>
      <c r="M339" s="98">
        <v>2.4610718484575198</v>
      </c>
      <c r="N339" s="98">
        <v>0.47335164675225244</v>
      </c>
      <c r="O339" s="98">
        <v>0</v>
      </c>
      <c r="P339" s="98">
        <v>0</v>
      </c>
      <c r="Q339" s="98">
        <v>0</v>
      </c>
      <c r="R339" s="98">
        <v>2.3639257638721932E-3</v>
      </c>
      <c r="S339" s="98">
        <v>0</v>
      </c>
      <c r="T339" s="98">
        <v>7.9766029629375467E-3</v>
      </c>
      <c r="U339" s="98">
        <v>0</v>
      </c>
      <c r="V339" s="98">
        <v>0</v>
      </c>
      <c r="W339" s="98">
        <v>2.7477201057489914E-4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7.2834648836078562E-5</v>
      </c>
      <c r="D340" s="98">
        <v>8.4236915526557992E-5</v>
      </c>
      <c r="E340" s="98">
        <v>1.3855939391137448E-4</v>
      </c>
      <c r="F340" s="98">
        <v>2.9356942095676303E-4</v>
      </c>
      <c r="G340" s="98">
        <v>1.5167726479726362E-4</v>
      </c>
      <c r="H340" s="98">
        <v>0</v>
      </c>
      <c r="I340" s="98">
        <v>1.3836485163747802E-4</v>
      </c>
      <c r="J340" s="98">
        <v>6.6573238758425618E-4</v>
      </c>
      <c r="K340" s="98">
        <v>9.8873244981816078E-4</v>
      </c>
      <c r="L340" s="98">
        <v>1.6754057816131117E-3</v>
      </c>
      <c r="M340" s="98">
        <v>8.1544399098691818E-4</v>
      </c>
      <c r="N340" s="98">
        <v>2.5531225226451705E-4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7.2834648836078562E-5</v>
      </c>
      <c r="D341" s="101">
        <v>8.4236915526557992E-5</v>
      </c>
      <c r="E341" s="101">
        <v>1.3855939391137448E-4</v>
      </c>
      <c r="F341" s="101">
        <v>2.9356942095676303E-4</v>
      </c>
      <c r="G341" s="101">
        <v>1.5167726479726362E-4</v>
      </c>
      <c r="H341" s="101">
        <v>0</v>
      </c>
      <c r="I341" s="101">
        <v>1.3836485163747802E-4</v>
      </c>
      <c r="J341" s="101">
        <v>6.6573238758425618E-4</v>
      </c>
      <c r="K341" s="101">
        <v>9.8873244981816078E-4</v>
      </c>
      <c r="L341" s="101">
        <v>1.6754057816131117E-3</v>
      </c>
      <c r="M341" s="101">
        <v>8.1544399098691818E-4</v>
      </c>
      <c r="N341" s="101">
        <v>2.5531225226451705E-4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0.44184963983449749</v>
      </c>
      <c r="D347" s="122">
        <v>0.67755425595559982</v>
      </c>
      <c r="E347" s="122">
        <v>1.0151024799569084</v>
      </c>
      <c r="F347" s="122">
        <v>1.5069274898150946</v>
      </c>
      <c r="G347" s="122">
        <v>0.81240783232906211</v>
      </c>
      <c r="H347" s="122">
        <v>0.20986790390043511</v>
      </c>
      <c r="I347" s="122">
        <v>0.36195746177360616</v>
      </c>
      <c r="J347" s="122">
        <v>1.2888187641512756</v>
      </c>
      <c r="K347" s="122">
        <v>1.355449372264167</v>
      </c>
      <c r="L347" s="122">
        <v>1.283436618313466</v>
      </c>
      <c r="M347" s="122">
        <v>0.99496879738469823</v>
      </c>
      <c r="N347" s="122">
        <v>0.35344987244539161</v>
      </c>
      <c r="O347" s="122">
        <v>0</v>
      </c>
      <c r="P347" s="122">
        <v>0</v>
      </c>
      <c r="Q347" s="122">
        <v>0</v>
      </c>
      <c r="R347" s="122">
        <v>1.4810145720902726E-3</v>
      </c>
      <c r="S347" s="122">
        <v>0</v>
      </c>
      <c r="T347" s="122">
        <v>4.9787636228129269E-3</v>
      </c>
      <c r="U347" s="122">
        <v>0</v>
      </c>
      <c r="V347" s="122">
        <v>0</v>
      </c>
      <c r="W347" s="122">
        <v>1.8098982618437493E-4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0.44184963983449749</v>
      </c>
      <c r="D348" s="98">
        <v>0.67755425595559982</v>
      </c>
      <c r="E348" s="98">
        <v>1.0151024799569084</v>
      </c>
      <c r="F348" s="98">
        <v>1.5069274898150946</v>
      </c>
      <c r="G348" s="98">
        <v>0.81240783232906211</v>
      </c>
      <c r="H348" s="98">
        <v>0.20986790390043511</v>
      </c>
      <c r="I348" s="98">
        <v>0.36195746177360616</v>
      </c>
      <c r="J348" s="98">
        <v>1.2888187641512756</v>
      </c>
      <c r="K348" s="98">
        <v>1.355449372264167</v>
      </c>
      <c r="L348" s="98">
        <v>1.283436618313466</v>
      </c>
      <c r="M348" s="98">
        <v>0.99496879738469823</v>
      </c>
      <c r="N348" s="98">
        <v>0.35344987244539161</v>
      </c>
      <c r="O348" s="98">
        <v>0</v>
      </c>
      <c r="P348" s="98">
        <v>0</v>
      </c>
      <c r="Q348" s="98">
        <v>0</v>
      </c>
      <c r="R348" s="98">
        <v>1.4810145720902726E-3</v>
      </c>
      <c r="S348" s="98">
        <v>0</v>
      </c>
      <c r="T348" s="98">
        <v>4.9787636228129269E-3</v>
      </c>
      <c r="U348" s="98">
        <v>0</v>
      </c>
      <c r="V348" s="98">
        <v>0</v>
      </c>
      <c r="W348" s="98">
        <v>1.8098982618437493E-4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9363.8883201488807</v>
      </c>
      <c r="D351" s="117">
        <f t="shared" si="174"/>
        <v>9978.5905886199253</v>
      </c>
      <c r="E351" s="117">
        <f t="shared" si="174"/>
        <v>11036.615304973329</v>
      </c>
      <c r="F351" s="117">
        <f t="shared" si="174"/>
        <v>10962.891306138572</v>
      </c>
      <c r="G351" s="117">
        <f t="shared" si="174"/>
        <v>12004.652417322284</v>
      </c>
      <c r="H351" s="117">
        <f t="shared" si="174"/>
        <v>10785.898287305374</v>
      </c>
      <c r="I351" s="117">
        <f t="shared" si="174"/>
        <v>9884.955538883185</v>
      </c>
      <c r="J351" s="117">
        <f t="shared" si="174"/>
        <v>10735.499452683083</v>
      </c>
      <c r="K351" s="117">
        <f t="shared" si="174"/>
        <v>10224.665398061854</v>
      </c>
      <c r="L351" s="117">
        <f t="shared" si="174"/>
        <v>11273.714287170927</v>
      </c>
      <c r="M351" s="117">
        <f t="shared" si="174"/>
        <v>11643.629738938072</v>
      </c>
      <c r="N351" s="117">
        <f t="shared" si="174"/>
        <v>11418.841467715947</v>
      </c>
      <c r="O351" s="117">
        <f t="shared" si="174"/>
        <v>0</v>
      </c>
      <c r="P351" s="117">
        <f t="shared" si="174"/>
        <v>0</v>
      </c>
      <c r="Q351" s="117">
        <f t="shared" si="174"/>
        <v>0</v>
      </c>
      <c r="R351" s="117">
        <f t="shared" ref="R351:V351" si="175">R352+R354+R356+R365</f>
        <v>9671.4520960893096</v>
      </c>
      <c r="S351" s="117">
        <f t="shared" si="175"/>
        <v>0</v>
      </c>
      <c r="T351" s="117">
        <f t="shared" si="175"/>
        <v>7714.2517390331541</v>
      </c>
      <c r="U351" s="117">
        <f t="shared" si="175"/>
        <v>0</v>
      </c>
      <c r="V351" s="117">
        <f t="shared" si="175"/>
        <v>0</v>
      </c>
      <c r="W351" s="117">
        <f t="shared" ref="W351" si="176">W352+W354+W356+W365</f>
        <v>2195.9030394739625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6413.6622309287468</v>
      </c>
      <c r="D352" s="122">
        <f t="shared" si="177"/>
        <v>7013.5290566708845</v>
      </c>
      <c r="E352" s="122">
        <f t="shared" si="177"/>
        <v>7853.7270484452056</v>
      </c>
      <c r="F352" s="122">
        <f t="shared" si="177"/>
        <v>7796.4406716470348</v>
      </c>
      <c r="G352" s="122">
        <f t="shared" si="177"/>
        <v>9223.6163573423528</v>
      </c>
      <c r="H352" s="122">
        <f t="shared" si="177"/>
        <v>7956.6022322515892</v>
      </c>
      <c r="I352" s="122">
        <f t="shared" si="177"/>
        <v>7302.9347214263389</v>
      </c>
      <c r="J352" s="122">
        <f t="shared" si="177"/>
        <v>8180.0260249350076</v>
      </c>
      <c r="K352" s="122">
        <f t="shared" si="177"/>
        <v>7689.2039448649111</v>
      </c>
      <c r="L352" s="122">
        <f t="shared" si="177"/>
        <v>8814.8667061781689</v>
      </c>
      <c r="M352" s="122">
        <f t="shared" si="177"/>
        <v>8902.8050254010723</v>
      </c>
      <c r="N352" s="122">
        <f t="shared" si="177"/>
        <v>8883.8303879566429</v>
      </c>
      <c r="O352" s="122">
        <f t="shared" si="177"/>
        <v>0</v>
      </c>
      <c r="P352" s="122">
        <f t="shared" si="177"/>
        <v>0</v>
      </c>
      <c r="Q352" s="122">
        <f t="shared" si="177"/>
        <v>0</v>
      </c>
      <c r="R352" s="122">
        <f t="shared" si="177"/>
        <v>7526.5135428928697</v>
      </c>
      <c r="S352" s="122">
        <f t="shared" si="177"/>
        <v>0</v>
      </c>
      <c r="T352" s="122">
        <f t="shared" si="177"/>
        <v>5507.8191540198432</v>
      </c>
      <c r="U352" s="122">
        <f t="shared" si="177"/>
        <v>0</v>
      </c>
      <c r="V352" s="122">
        <f t="shared" si="177"/>
        <v>0</v>
      </c>
      <c r="W352" s="122">
        <f t="shared" si="177"/>
        <v>389.1677808016035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6413.6622309287468</v>
      </c>
      <c r="D353" s="98">
        <v>7013.5290566708845</v>
      </c>
      <c r="E353" s="98">
        <v>7853.7270484452056</v>
      </c>
      <c r="F353" s="98">
        <v>7796.4406716470348</v>
      </c>
      <c r="G353" s="98">
        <v>9223.6163573423528</v>
      </c>
      <c r="H353" s="98">
        <v>7956.6022322515892</v>
      </c>
      <c r="I353" s="98">
        <v>7302.9347214263389</v>
      </c>
      <c r="J353" s="98">
        <v>8180.0260249350076</v>
      </c>
      <c r="K353" s="98">
        <v>7689.2039448649111</v>
      </c>
      <c r="L353" s="98">
        <v>8814.8667061781689</v>
      </c>
      <c r="M353" s="98">
        <v>8902.8050254010723</v>
      </c>
      <c r="N353" s="98">
        <v>8883.8303879566429</v>
      </c>
      <c r="O353" s="98">
        <v>0</v>
      </c>
      <c r="P353" s="98">
        <v>0</v>
      </c>
      <c r="Q353" s="98">
        <v>0</v>
      </c>
      <c r="R353" s="98">
        <v>7526.5135428928697</v>
      </c>
      <c r="S353" s="98">
        <v>0</v>
      </c>
      <c r="T353" s="98">
        <v>5507.8191540198432</v>
      </c>
      <c r="U353" s="98">
        <v>0</v>
      </c>
      <c r="V353" s="98">
        <v>0</v>
      </c>
      <c r="W353" s="98">
        <v>389.1677808016035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188.55083468142212</v>
      </c>
      <c r="D354" s="122">
        <f t="shared" si="178"/>
        <v>167.11168696087574</v>
      </c>
      <c r="E354" s="122">
        <f t="shared" si="178"/>
        <v>490.96556395032451</v>
      </c>
      <c r="F354" s="122">
        <f t="shared" si="178"/>
        <v>187.12587584758907</v>
      </c>
      <c r="G354" s="122">
        <f t="shared" si="178"/>
        <v>182.79361117270099</v>
      </c>
      <c r="H354" s="122">
        <f t="shared" si="178"/>
        <v>225.27222975032163</v>
      </c>
      <c r="I354" s="122">
        <f t="shared" si="178"/>
        <v>196.91104418062076</v>
      </c>
      <c r="J354" s="122">
        <f t="shared" si="178"/>
        <v>229.86553426850898</v>
      </c>
      <c r="K354" s="122">
        <f t="shared" si="178"/>
        <v>232.91220569034195</v>
      </c>
      <c r="L354" s="122">
        <f t="shared" si="178"/>
        <v>178.36041769744756</v>
      </c>
      <c r="M354" s="122">
        <f t="shared" si="178"/>
        <v>193.36973538912119</v>
      </c>
      <c r="N354" s="122">
        <f t="shared" si="178"/>
        <v>288.57567254386913</v>
      </c>
      <c r="O354" s="122">
        <f t="shared" si="178"/>
        <v>0</v>
      </c>
      <c r="P354" s="122">
        <f t="shared" si="178"/>
        <v>0</v>
      </c>
      <c r="Q354" s="122">
        <f t="shared" si="178"/>
        <v>0</v>
      </c>
      <c r="R354" s="122">
        <f t="shared" si="178"/>
        <v>148.8868230724695</v>
      </c>
      <c r="S354" s="122">
        <f t="shared" si="178"/>
        <v>0</v>
      </c>
      <c r="T354" s="122">
        <f t="shared" si="178"/>
        <v>158.17665723746629</v>
      </c>
      <c r="U354" s="122">
        <f t="shared" si="178"/>
        <v>0</v>
      </c>
      <c r="V354" s="122">
        <f t="shared" si="178"/>
        <v>0</v>
      </c>
      <c r="W354" s="122">
        <f t="shared" si="178"/>
        <v>79.301676449453666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188.55083468142212</v>
      </c>
      <c r="D355" s="98">
        <f>RES_hhdet_in_fech!D165</f>
        <v>167.11168696087574</v>
      </c>
      <c r="E355" s="98">
        <f>RES_hhdet_in_fech!E165</f>
        <v>490.96556395032451</v>
      </c>
      <c r="F355" s="98">
        <f>RES_hhdet_in_fech!F165</f>
        <v>187.12587584758907</v>
      </c>
      <c r="G355" s="98">
        <f>RES_hhdet_in_fech!G165</f>
        <v>182.79361117270099</v>
      </c>
      <c r="H355" s="98">
        <f>RES_hhdet_in_fech!H165</f>
        <v>225.27222975032163</v>
      </c>
      <c r="I355" s="98">
        <f>RES_hhdet_in_fech!I165</f>
        <v>196.91104418062076</v>
      </c>
      <c r="J355" s="98">
        <f>RES_hhdet_in_fech!J165</f>
        <v>229.86553426850898</v>
      </c>
      <c r="K355" s="98">
        <f>RES_hhdet_in_fech!K165</f>
        <v>232.91220569034195</v>
      </c>
      <c r="L355" s="98">
        <f>RES_hhdet_in_fech!L165</f>
        <v>178.36041769744756</v>
      </c>
      <c r="M355" s="98">
        <f>RES_hhdet_in_fech!M165</f>
        <v>193.36973538912119</v>
      </c>
      <c r="N355" s="98">
        <f>RES_hhdet_in_fech!N165</f>
        <v>288.57567254386913</v>
      </c>
      <c r="O355" s="98">
        <f>RES_hhdet_in_fech!O165</f>
        <v>0</v>
      </c>
      <c r="P355" s="98">
        <f>RES_hhdet_in_fech!P165</f>
        <v>0</v>
      </c>
      <c r="Q355" s="98">
        <f>RES_hhdet_in_fech!Q165</f>
        <v>0</v>
      </c>
      <c r="R355" s="98">
        <f>RES_hhdet_in_fech!R165</f>
        <v>148.8868230724695</v>
      </c>
      <c r="S355" s="98">
        <f>RES_hhdet_in_fech!S165</f>
        <v>0</v>
      </c>
      <c r="T355" s="98">
        <f>RES_hhdet_in_fech!T165</f>
        <v>158.17665723746629</v>
      </c>
      <c r="U355" s="98">
        <f>RES_hhdet_in_fech!U165</f>
        <v>0</v>
      </c>
      <c r="V355" s="98">
        <f>RES_hhdet_in_fech!V165</f>
        <v>0</v>
      </c>
      <c r="W355" s="98">
        <f>RES_hhdet_in_fech!W165</f>
        <v>79.301676449453666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1883.2603595739135</v>
      </c>
      <c r="D356" s="122">
        <v>1900.9956603315093</v>
      </c>
      <c r="E356" s="122">
        <v>1828.6628725940079</v>
      </c>
      <c r="F356" s="122">
        <v>2007.0684288143718</v>
      </c>
      <c r="G356" s="122">
        <v>1786.562846022292</v>
      </c>
      <c r="H356" s="122">
        <v>1761.4376864663491</v>
      </c>
      <c r="I356" s="122">
        <v>1610.1396348665155</v>
      </c>
      <c r="J356" s="122">
        <v>1551.9872031151438</v>
      </c>
      <c r="K356" s="122">
        <v>1573.8244894654738</v>
      </c>
      <c r="L356" s="122">
        <v>1591.3462315320733</v>
      </c>
      <c r="M356" s="122">
        <v>1860.099513825327</v>
      </c>
      <c r="N356" s="122">
        <v>1642.392315696628</v>
      </c>
      <c r="O356" s="122">
        <v>0</v>
      </c>
      <c r="P356" s="122">
        <v>0</v>
      </c>
      <c r="Q356" s="122">
        <v>0</v>
      </c>
      <c r="R356" s="122">
        <v>1391.1719664539664</v>
      </c>
      <c r="S356" s="122">
        <v>0</v>
      </c>
      <c r="T356" s="122">
        <v>1381.2270833282203</v>
      </c>
      <c r="U356" s="122">
        <v>0</v>
      </c>
      <c r="V356" s="122">
        <v>0</v>
      </c>
      <c r="W356" s="122">
        <v>1101.3559728638002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2049.9505048303054</v>
      </c>
      <c r="D357" s="98">
        <v>2016.1939409199028</v>
      </c>
      <c r="E357" s="98">
        <v>1979.324259846029</v>
      </c>
      <c r="F357" s="98">
        <v>2232.5217505294099</v>
      </c>
      <c r="G357" s="98">
        <v>2027.6948481859415</v>
      </c>
      <c r="H357" s="98">
        <v>1977.8914194348592</v>
      </c>
      <c r="I357" s="98">
        <v>1810.4543634356719</v>
      </c>
      <c r="J357" s="98">
        <v>1727.7702701470967</v>
      </c>
      <c r="K357" s="98">
        <v>1743.3070523119993</v>
      </c>
      <c r="L357" s="98">
        <v>1859.897035345833</v>
      </c>
      <c r="M357" s="98">
        <v>2046.0981759725414</v>
      </c>
      <c r="N357" s="98">
        <v>1860.5185723100001</v>
      </c>
      <c r="O357" s="98">
        <v>0</v>
      </c>
      <c r="P357" s="98">
        <v>0</v>
      </c>
      <c r="Q357" s="98">
        <v>0</v>
      </c>
      <c r="R357" s="98">
        <v>1486.6335646820321</v>
      </c>
      <c r="S357" s="98">
        <v>0</v>
      </c>
      <c r="T357" s="98">
        <v>1463.102908914705</v>
      </c>
      <c r="U357" s="98">
        <v>0</v>
      </c>
      <c r="V357" s="98">
        <v>0</v>
      </c>
      <c r="W357" s="98">
        <v>1209.5968065456027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1327.2759926723907</v>
      </c>
      <c r="D358" s="98">
        <v>1331.3470364708212</v>
      </c>
      <c r="E358" s="98">
        <v>1285.7884020645215</v>
      </c>
      <c r="F358" s="98">
        <v>1489.9156356891588</v>
      </c>
      <c r="G358" s="98">
        <v>1333.8170266756192</v>
      </c>
      <c r="H358" s="98">
        <v>0</v>
      </c>
      <c r="I358" s="98">
        <v>1202.0941827523709</v>
      </c>
      <c r="J358" s="98">
        <v>1182.25977371768</v>
      </c>
      <c r="K358" s="98">
        <v>1174.5457781576627</v>
      </c>
      <c r="L358" s="98">
        <v>1250.2595675008645</v>
      </c>
      <c r="M358" s="98">
        <v>1414.9203522482298</v>
      </c>
      <c r="N358" s="98">
        <v>1280.8790969708696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320.63148809684162</v>
      </c>
      <c r="D359" s="101">
        <v>370.82635819051757</v>
      </c>
      <c r="E359" s="101">
        <v>304.98193764609624</v>
      </c>
      <c r="F359" s="101">
        <v>430.78215201731967</v>
      </c>
      <c r="G359" s="101">
        <v>333.85557491913983</v>
      </c>
      <c r="H359" s="101">
        <v>0</v>
      </c>
      <c r="I359" s="101">
        <v>304.5537322536494</v>
      </c>
      <c r="J359" s="101">
        <v>366.33451509082585</v>
      </c>
      <c r="K359" s="101">
        <v>310.89868997879427</v>
      </c>
      <c r="L359" s="101">
        <v>307.31015246469292</v>
      </c>
      <c r="M359" s="101">
        <v>398.85934093782066</v>
      </c>
      <c r="N359" s="101">
        <v>280.98284498207983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1006.6445045755493</v>
      </c>
      <c r="D360" s="104">
        <v>960.52067828030363</v>
      </c>
      <c r="E360" s="104">
        <v>980.80646441842521</v>
      </c>
      <c r="F360" s="104">
        <v>1059.133483671839</v>
      </c>
      <c r="G360" s="104">
        <v>999.96145175647951</v>
      </c>
      <c r="H360" s="104">
        <v>0</v>
      </c>
      <c r="I360" s="104">
        <v>897.5404504987215</v>
      </c>
      <c r="J360" s="104">
        <v>815.9252586268542</v>
      </c>
      <c r="K360" s="104">
        <v>863.64708817886844</v>
      </c>
      <c r="L360" s="104">
        <v>942.94941503617156</v>
      </c>
      <c r="M360" s="104">
        <v>1016.0610113104091</v>
      </c>
      <c r="N360" s="104">
        <v>999.89625198878991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1779.8889614534262</v>
      </c>
      <c r="D361" s="101">
        <v>1863.4446000830694</v>
      </c>
      <c r="E361" s="101">
        <v>1754.6491363100608</v>
      </c>
      <c r="F361" s="101">
        <v>1844.9933382715915</v>
      </c>
      <c r="G361" s="101">
        <v>1768.4656927307019</v>
      </c>
      <c r="H361" s="101">
        <v>1750.5787585999619</v>
      </c>
      <c r="I361" s="101">
        <v>1664.3917429075066</v>
      </c>
      <c r="J361" s="101">
        <v>1634.6988366074163</v>
      </c>
      <c r="K361" s="101">
        <v>1609.8061541059994</v>
      </c>
      <c r="L361" s="101">
        <v>1695.1206594687364</v>
      </c>
      <c r="M361" s="101">
        <v>1807.9920313234393</v>
      </c>
      <c r="N361" s="101">
        <v>1692.6782608822314</v>
      </c>
      <c r="O361" s="101">
        <v>0</v>
      </c>
      <c r="P361" s="101">
        <v>0</v>
      </c>
      <c r="Q361" s="101">
        <v>0</v>
      </c>
      <c r="R361" s="101">
        <v>1499.4912277375797</v>
      </c>
      <c r="S361" s="101">
        <v>0</v>
      </c>
      <c r="T361" s="101">
        <v>1452.8369812836459</v>
      </c>
      <c r="U361" s="101">
        <v>0</v>
      </c>
      <c r="V361" s="101">
        <v>0</v>
      </c>
      <c r="W361" s="101">
        <v>1212.1445128923647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1259.1948032610715</v>
      </c>
      <c r="D362" s="104">
        <v>1338.2347803651799</v>
      </c>
      <c r="E362" s="104">
        <v>1244.0928175995859</v>
      </c>
      <c r="F362" s="104">
        <v>1334.9278457360065</v>
      </c>
      <c r="G362" s="104">
        <v>1265.0235048091874</v>
      </c>
      <c r="H362" s="104">
        <v>1255.8944426028499</v>
      </c>
      <c r="I362" s="104">
        <v>1197.655097272883</v>
      </c>
      <c r="J362" s="104">
        <v>1203.6528294877869</v>
      </c>
      <c r="K362" s="104">
        <v>1169.5699385402907</v>
      </c>
      <c r="L362" s="104">
        <v>1227.5798790440981</v>
      </c>
      <c r="M362" s="104">
        <v>1332.4012350197813</v>
      </c>
      <c r="N362" s="104">
        <v>1232.2695343472469</v>
      </c>
      <c r="O362" s="104">
        <v>0</v>
      </c>
      <c r="P362" s="104">
        <v>0</v>
      </c>
      <c r="Q362" s="104">
        <v>0</v>
      </c>
      <c r="R362" s="104">
        <v>1156.4427465755412</v>
      </c>
      <c r="S362" s="104">
        <v>0</v>
      </c>
      <c r="T362" s="104">
        <v>1143.3367916113591</v>
      </c>
      <c r="U362" s="104">
        <v>0</v>
      </c>
      <c r="V362" s="104">
        <v>0</v>
      </c>
      <c r="W362" s="104">
        <v>991.84128600861663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278.24373488904087</v>
      </c>
      <c r="D363" s="98">
        <v>342.88965976134648</v>
      </c>
      <c r="E363" s="98">
        <v>270.20884117432803</v>
      </c>
      <c r="F363" s="98">
        <v>355.84971249767193</v>
      </c>
      <c r="G363" s="98">
        <v>290.89453998277571</v>
      </c>
      <c r="H363" s="98">
        <v>292.49762475848763</v>
      </c>
      <c r="I363" s="98">
        <v>280.10163167254694</v>
      </c>
      <c r="J363" s="98">
        <v>348.09680691270177</v>
      </c>
      <c r="K363" s="98">
        <v>287.57087232740025</v>
      </c>
      <c r="L363" s="98">
        <v>279.79924757549054</v>
      </c>
      <c r="M363" s="98">
        <v>352.55518724290948</v>
      </c>
      <c r="N363" s="98">
        <v>254.26092408090832</v>
      </c>
      <c r="O363" s="98">
        <v>0</v>
      </c>
      <c r="P363" s="98">
        <v>0</v>
      </c>
      <c r="Q363" s="98">
        <v>0</v>
      </c>
      <c r="R363" s="98">
        <v>232.90166415724988</v>
      </c>
      <c r="S363" s="98">
        <v>0</v>
      </c>
      <c r="T363" s="98">
        <v>218.66431742380919</v>
      </c>
      <c r="U363" s="98">
        <v>0</v>
      </c>
      <c r="V363" s="98">
        <v>0</v>
      </c>
      <c r="W363" s="98">
        <v>240.35065971412038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980.95106837203048</v>
      </c>
      <c r="D364" s="98">
        <v>995.34512060383349</v>
      </c>
      <c r="E364" s="98">
        <v>973.88397642525808</v>
      </c>
      <c r="F364" s="98">
        <v>979.07813323833443</v>
      </c>
      <c r="G364" s="98">
        <v>974.12896482641156</v>
      </c>
      <c r="H364" s="98">
        <v>963.39681784436243</v>
      </c>
      <c r="I364" s="98">
        <v>917.55346560033627</v>
      </c>
      <c r="J364" s="98">
        <v>855.55602257508497</v>
      </c>
      <c r="K364" s="98">
        <v>881.99906621289051</v>
      </c>
      <c r="L364" s="98">
        <v>947.78063146860768</v>
      </c>
      <c r="M364" s="98">
        <v>979.84604777687173</v>
      </c>
      <c r="N364" s="98">
        <v>978.00861026633834</v>
      </c>
      <c r="O364" s="98">
        <v>0</v>
      </c>
      <c r="P364" s="98">
        <v>0</v>
      </c>
      <c r="Q364" s="98">
        <v>0</v>
      </c>
      <c r="R364" s="98">
        <v>923.54108241829113</v>
      </c>
      <c r="S364" s="98">
        <v>0</v>
      </c>
      <c r="T364" s="98">
        <v>924.67247418754982</v>
      </c>
      <c r="U364" s="98">
        <v>0</v>
      </c>
      <c r="V364" s="98">
        <v>0</v>
      </c>
      <c r="W364" s="98">
        <v>751.49062629449634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878.41489496479812</v>
      </c>
      <c r="D365" s="122">
        <v>896.95418465665477</v>
      </c>
      <c r="E365" s="122">
        <v>863.2598199837895</v>
      </c>
      <c r="F365" s="122">
        <v>972.25632982957666</v>
      </c>
      <c r="G365" s="122">
        <v>811.67960278493831</v>
      </c>
      <c r="H365" s="122">
        <v>842.58613883711337</v>
      </c>
      <c r="I365" s="122">
        <v>774.97013840970965</v>
      </c>
      <c r="J365" s="122">
        <v>773.62069036442176</v>
      </c>
      <c r="K365" s="122">
        <v>728.7247580411273</v>
      </c>
      <c r="L365" s="122">
        <v>689.14093176323775</v>
      </c>
      <c r="M365" s="122">
        <v>687.35546432255148</v>
      </c>
      <c r="N365" s="122">
        <v>604.04309151880659</v>
      </c>
      <c r="O365" s="122">
        <v>0</v>
      </c>
      <c r="P365" s="122">
        <v>0</v>
      </c>
      <c r="Q365" s="122">
        <v>0</v>
      </c>
      <c r="R365" s="122">
        <v>604.87976367000397</v>
      </c>
      <c r="S365" s="122">
        <v>0</v>
      </c>
      <c r="T365" s="122">
        <v>667.02884444762458</v>
      </c>
      <c r="U365" s="122">
        <v>0</v>
      </c>
      <c r="V365" s="122">
        <v>0</v>
      </c>
      <c r="W365" s="122">
        <v>626.07760935910528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998.0006087492402</v>
      </c>
      <c r="D366" s="98">
        <v>1014.1850236005528</v>
      </c>
      <c r="E366" s="98">
        <v>992.37560977710996</v>
      </c>
      <c r="F366" s="98">
        <v>1064.981747592562</v>
      </c>
      <c r="G366" s="98">
        <v>997.31409396123286</v>
      </c>
      <c r="H366" s="98">
        <v>958.37865162231913</v>
      </c>
      <c r="I366" s="98">
        <v>874.0554908234302</v>
      </c>
      <c r="J366" s="98">
        <v>857.94899079645779</v>
      </c>
      <c r="K366" s="98">
        <v>815.93557208181267</v>
      </c>
      <c r="L366" s="98">
        <v>796.21244118188156</v>
      </c>
      <c r="M366" s="98">
        <v>815.19359872600489</v>
      </c>
      <c r="N366" s="98">
        <v>706.9292097002434</v>
      </c>
      <c r="O366" s="98">
        <v>0</v>
      </c>
      <c r="P366" s="98">
        <v>0</v>
      </c>
      <c r="Q366" s="98">
        <v>0</v>
      </c>
      <c r="R366" s="98">
        <v>724.41087637214707</v>
      </c>
      <c r="S366" s="98">
        <v>0</v>
      </c>
      <c r="T366" s="98">
        <v>811.75670319059282</v>
      </c>
      <c r="U366" s="98">
        <v>0</v>
      </c>
      <c r="V366" s="98">
        <v>0</v>
      </c>
      <c r="W366" s="98">
        <v>796.75042342126653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821.56793004629174</v>
      </c>
      <c r="D367" s="33">
        <v>829.75950577651349</v>
      </c>
      <c r="E367" s="33">
        <v>757.49150973468613</v>
      </c>
      <c r="F367" s="33">
        <v>905.72175694101111</v>
      </c>
      <c r="G367" s="33">
        <v>734.26533538661351</v>
      </c>
      <c r="H367" s="33">
        <v>796.80107635764728</v>
      </c>
      <c r="I367" s="33">
        <v>736.74101725622552</v>
      </c>
      <c r="J367" s="33">
        <v>661.36967370639968</v>
      </c>
      <c r="K367" s="33">
        <v>667.42993025837552</v>
      </c>
      <c r="L367" s="33">
        <v>622.98686725869277</v>
      </c>
      <c r="M367" s="33">
        <v>616.7474980242622</v>
      </c>
      <c r="N367" s="33">
        <v>539.78306140605332</v>
      </c>
      <c r="O367" s="33">
        <v>0</v>
      </c>
      <c r="P367" s="33">
        <v>0</v>
      </c>
      <c r="Q367" s="33">
        <v>0</v>
      </c>
      <c r="R367" s="33">
        <v>528.03833407576906</v>
      </c>
      <c r="S367" s="33">
        <v>0</v>
      </c>
      <c r="T367" s="33">
        <v>597.24934112512221</v>
      </c>
      <c r="U367" s="33">
        <v>0</v>
      </c>
      <c r="V367" s="33">
        <v>0</v>
      </c>
      <c r="W367" s="33">
        <v>569.18667133838483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6800.8563430270278</v>
      </c>
      <c r="D369" s="117">
        <f t="shared" si="179"/>
        <v>7251.0025502985254</v>
      </c>
      <c r="E369" s="117">
        <f t="shared" si="179"/>
        <v>8594.3002976382522</v>
      </c>
      <c r="F369" s="117">
        <f t="shared" si="179"/>
        <v>8034.8767902913769</v>
      </c>
      <c r="G369" s="117">
        <f t="shared" si="179"/>
        <v>8909.9677668717613</v>
      </c>
      <c r="H369" s="117">
        <f t="shared" si="179"/>
        <v>8164.185953448271</v>
      </c>
      <c r="I369" s="117">
        <f t="shared" si="179"/>
        <v>7547.0669789915028</v>
      </c>
      <c r="J369" s="117">
        <f t="shared" si="179"/>
        <v>8259.3280456388366</v>
      </c>
      <c r="K369" s="117">
        <f t="shared" si="179"/>
        <v>7937.9403455965721</v>
      </c>
      <c r="L369" s="117">
        <f t="shared" si="179"/>
        <v>8700.4276899789111</v>
      </c>
      <c r="M369" s="117">
        <f t="shared" si="179"/>
        <v>8979.3242166687814</v>
      </c>
      <c r="N369" s="117">
        <f t="shared" si="179"/>
        <v>9220.5495824444351</v>
      </c>
      <c r="O369" s="117">
        <f t="shared" si="179"/>
        <v>0</v>
      </c>
      <c r="P369" s="117">
        <f t="shared" si="179"/>
        <v>0</v>
      </c>
      <c r="Q369" s="117">
        <f t="shared" si="179"/>
        <v>0</v>
      </c>
      <c r="R369" s="117">
        <f t="shared" ref="R369:V369" si="180">R370+R372+R374+R383</f>
        <v>8090.9544031090245</v>
      </c>
      <c r="S369" s="117">
        <f t="shared" si="180"/>
        <v>0</v>
      </c>
      <c r="T369" s="117">
        <f t="shared" si="180"/>
        <v>6766.2032038402613</v>
      </c>
      <c r="U369" s="117">
        <f t="shared" si="180"/>
        <v>0</v>
      </c>
      <c r="V369" s="117">
        <f t="shared" si="180"/>
        <v>0</v>
      </c>
      <c r="W369" s="117">
        <f t="shared" ref="W369" si="181">W370+W372+W374+W383</f>
        <v>2096.5765978592508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4558.2542021170502</v>
      </c>
      <c r="D370" s="122">
        <f t="shared" si="182"/>
        <v>5006.2921571058423</v>
      </c>
      <c r="E370" s="122">
        <f t="shared" si="182"/>
        <v>5630.9602506817246</v>
      </c>
      <c r="F370" s="122">
        <f t="shared" si="182"/>
        <v>5614.7194253257949</v>
      </c>
      <c r="G370" s="122">
        <f t="shared" si="182"/>
        <v>6672.572647103786</v>
      </c>
      <c r="H370" s="122">
        <f t="shared" si="182"/>
        <v>5782.4302357806882</v>
      </c>
      <c r="I370" s="122">
        <f t="shared" si="182"/>
        <v>5332.2409770073073</v>
      </c>
      <c r="J370" s="122">
        <f t="shared" si="182"/>
        <v>6001.670229429662</v>
      </c>
      <c r="K370" s="122">
        <f t="shared" si="182"/>
        <v>5670.3466353209851</v>
      </c>
      <c r="L370" s="122">
        <f t="shared" si="182"/>
        <v>6535.3208312645393</v>
      </c>
      <c r="M370" s="122">
        <f t="shared" si="182"/>
        <v>6647.3335799937367</v>
      </c>
      <c r="N370" s="122">
        <f t="shared" si="182"/>
        <v>6694.3440429751136</v>
      </c>
      <c r="O370" s="122">
        <f t="shared" si="182"/>
        <v>0</v>
      </c>
      <c r="P370" s="122">
        <f t="shared" si="182"/>
        <v>0</v>
      </c>
      <c r="Q370" s="122">
        <f t="shared" si="182"/>
        <v>0</v>
      </c>
      <c r="R370" s="122">
        <f t="shared" si="182"/>
        <v>5996.8912558989077</v>
      </c>
      <c r="S370" s="122">
        <f t="shared" si="182"/>
        <v>0</v>
      </c>
      <c r="T370" s="122">
        <f t="shared" si="182"/>
        <v>4546.1346134243395</v>
      </c>
      <c r="U370" s="122">
        <f t="shared" si="182"/>
        <v>0</v>
      </c>
      <c r="V370" s="122">
        <f t="shared" si="182"/>
        <v>0</v>
      </c>
      <c r="W370" s="122">
        <f t="shared" si="182"/>
        <v>331.5620719673326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4558.2542021170502</v>
      </c>
      <c r="D371" s="98">
        <v>5006.2921571058423</v>
      </c>
      <c r="E371" s="98">
        <v>5630.9602506817246</v>
      </c>
      <c r="F371" s="98">
        <v>5614.7194253257949</v>
      </c>
      <c r="G371" s="98">
        <v>6672.572647103786</v>
      </c>
      <c r="H371" s="98">
        <v>5782.4302357806882</v>
      </c>
      <c r="I371" s="98">
        <v>5332.2409770073073</v>
      </c>
      <c r="J371" s="98">
        <v>6001.670229429662</v>
      </c>
      <c r="K371" s="98">
        <v>5670.3466353209851</v>
      </c>
      <c r="L371" s="98">
        <v>6535.3208312645393</v>
      </c>
      <c r="M371" s="98">
        <v>6647.3335799937367</v>
      </c>
      <c r="N371" s="98">
        <v>6694.3440429751136</v>
      </c>
      <c r="O371" s="98">
        <v>0</v>
      </c>
      <c r="P371" s="98">
        <v>0</v>
      </c>
      <c r="Q371" s="98">
        <v>0</v>
      </c>
      <c r="R371" s="98">
        <v>5996.8912558989077</v>
      </c>
      <c r="S371" s="98">
        <v>0</v>
      </c>
      <c r="T371" s="98">
        <v>4546.1346134243395</v>
      </c>
      <c r="U371" s="98">
        <v>0</v>
      </c>
      <c r="V371" s="98">
        <v>0</v>
      </c>
      <c r="W371" s="98">
        <v>331.5620719673326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434.12179813488393</v>
      </c>
      <c r="D372" s="122">
        <f t="shared" si="183"/>
        <v>397.52105955380438</v>
      </c>
      <c r="E372" s="122">
        <f t="shared" si="183"/>
        <v>1205.7835682247487</v>
      </c>
      <c r="F372" s="122">
        <f t="shared" si="183"/>
        <v>474.02626942522301</v>
      </c>
      <c r="G372" s="122">
        <f t="shared" si="183"/>
        <v>477.30704687199426</v>
      </c>
      <c r="H372" s="122">
        <f t="shared" si="183"/>
        <v>605.94079497757605</v>
      </c>
      <c r="I372" s="122">
        <f t="shared" si="183"/>
        <v>545.2974051831593</v>
      </c>
      <c r="J372" s="122">
        <f t="shared" si="183"/>
        <v>655.15234795456922</v>
      </c>
      <c r="K372" s="122">
        <f t="shared" si="183"/>
        <v>683.14385993532449</v>
      </c>
      <c r="L372" s="122">
        <f t="shared" si="183"/>
        <v>538.30733947142915</v>
      </c>
      <c r="M372" s="122">
        <f t="shared" si="183"/>
        <v>603.24647889208109</v>
      </c>
      <c r="N372" s="122">
        <f t="shared" si="183"/>
        <v>935.69527615907145</v>
      </c>
      <c r="O372" s="122">
        <f t="shared" si="183"/>
        <v>0</v>
      </c>
      <c r="P372" s="122">
        <f t="shared" si="183"/>
        <v>0</v>
      </c>
      <c r="Q372" s="122">
        <f t="shared" si="183"/>
        <v>0</v>
      </c>
      <c r="R372" s="122">
        <f t="shared" si="183"/>
        <v>561.39032570159407</v>
      </c>
      <c r="S372" s="122">
        <f t="shared" si="183"/>
        <v>0</v>
      </c>
      <c r="T372" s="122">
        <f t="shared" si="183"/>
        <v>616.23416562190869</v>
      </c>
      <c r="U372" s="122">
        <f t="shared" si="183"/>
        <v>0</v>
      </c>
      <c r="V372" s="122">
        <f t="shared" si="183"/>
        <v>0</v>
      </c>
      <c r="W372" s="122">
        <f t="shared" si="183"/>
        <v>321.37236658908427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434.12179813488393</v>
      </c>
      <c r="D373" s="98">
        <f>RES_hhdet_in_tesh!D165</f>
        <v>397.52105955380438</v>
      </c>
      <c r="E373" s="98">
        <f>RES_hhdet_in_tesh!E165</f>
        <v>1205.7835682247487</v>
      </c>
      <c r="F373" s="98">
        <f>RES_hhdet_in_tesh!F165</f>
        <v>474.02626942522301</v>
      </c>
      <c r="G373" s="98">
        <f>RES_hhdet_in_tesh!G165</f>
        <v>477.30704687199426</v>
      </c>
      <c r="H373" s="98">
        <f>RES_hhdet_in_tesh!H165</f>
        <v>605.94079497757605</v>
      </c>
      <c r="I373" s="98">
        <f>RES_hhdet_in_tesh!I165</f>
        <v>545.2974051831593</v>
      </c>
      <c r="J373" s="98">
        <f>RES_hhdet_in_tesh!J165</f>
        <v>655.15234795456922</v>
      </c>
      <c r="K373" s="98">
        <f>RES_hhdet_in_tesh!K165</f>
        <v>683.14385993532449</v>
      </c>
      <c r="L373" s="98">
        <f>RES_hhdet_in_tesh!L165</f>
        <v>538.30733947142915</v>
      </c>
      <c r="M373" s="98">
        <f>RES_hhdet_in_tesh!M165</f>
        <v>603.24647889208109</v>
      </c>
      <c r="N373" s="98">
        <f>RES_hhdet_in_tesh!N165</f>
        <v>935.69527615907145</v>
      </c>
      <c r="O373" s="98">
        <f>RES_hhdet_in_tesh!O165</f>
        <v>0</v>
      </c>
      <c r="P373" s="98">
        <f>RES_hhdet_in_tesh!P165</f>
        <v>0</v>
      </c>
      <c r="Q373" s="98">
        <f>RES_hhdet_in_tesh!Q165</f>
        <v>0</v>
      </c>
      <c r="R373" s="98">
        <f>RES_hhdet_in_tesh!R165</f>
        <v>561.39032570159407</v>
      </c>
      <c r="S373" s="98">
        <f>RES_hhdet_in_tesh!S165</f>
        <v>0</v>
      </c>
      <c r="T373" s="98">
        <f>RES_hhdet_in_tesh!T165</f>
        <v>616.23416562190869</v>
      </c>
      <c r="U373" s="98">
        <f>RES_hhdet_in_tesh!U165</f>
        <v>0</v>
      </c>
      <c r="V373" s="98">
        <f>RES_hhdet_in_tesh!V165</f>
        <v>0</v>
      </c>
      <c r="W373" s="98">
        <f>RES_hhdet_in_tesh!W165</f>
        <v>321.37236658908427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1175.3107268084493</v>
      </c>
      <c r="D374" s="122">
        <v>1206.1783273924341</v>
      </c>
      <c r="E374" s="122">
        <v>1154.0135725343732</v>
      </c>
      <c r="F374" s="122">
        <v>1256.5288724629556</v>
      </c>
      <c r="G374" s="122">
        <v>1171.4088290960547</v>
      </c>
      <c r="H374" s="122">
        <v>1158.61725142603</v>
      </c>
      <c r="I374" s="122">
        <v>1099.9886999927107</v>
      </c>
      <c r="J374" s="122">
        <v>1073.0115332622338</v>
      </c>
      <c r="K374" s="122">
        <v>1064.7850920651756</v>
      </c>
      <c r="L374" s="122">
        <v>1132.2472660120729</v>
      </c>
      <c r="M374" s="122">
        <v>1232.2567014015492</v>
      </c>
      <c r="N374" s="122">
        <v>1155.9096424968418</v>
      </c>
      <c r="O374" s="122">
        <v>0</v>
      </c>
      <c r="P374" s="122">
        <v>0</v>
      </c>
      <c r="Q374" s="122">
        <v>0</v>
      </c>
      <c r="R374" s="122">
        <v>1090.0395617173394</v>
      </c>
      <c r="S374" s="122">
        <v>0</v>
      </c>
      <c r="T374" s="122">
        <v>1094.6912664266072</v>
      </c>
      <c r="U374" s="122">
        <v>0</v>
      </c>
      <c r="V374" s="122">
        <v>0</v>
      </c>
      <c r="W374" s="122">
        <v>940.24789884807512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1193.2313538549606</v>
      </c>
      <c r="D375" s="98">
        <v>1176.9313726063288</v>
      </c>
      <c r="E375" s="98">
        <v>1159.241094466917</v>
      </c>
      <c r="F375" s="98">
        <v>1311.9384852095773</v>
      </c>
      <c r="G375" s="98">
        <v>1196.0873853297103</v>
      </c>
      <c r="H375" s="98">
        <v>1171.5624766925912</v>
      </c>
      <c r="I375" s="98">
        <v>1077.3336503152714</v>
      </c>
      <c r="J375" s="98">
        <v>1033.7144329298596</v>
      </c>
      <c r="K375" s="98">
        <v>1049.833735081404</v>
      </c>
      <c r="L375" s="98">
        <v>1128.687577711227</v>
      </c>
      <c r="M375" s="98">
        <v>1261.6814124454049</v>
      </c>
      <c r="N375" s="98">
        <v>1177.5634367880132</v>
      </c>
      <c r="O375" s="98">
        <v>0</v>
      </c>
      <c r="P375" s="98">
        <v>0</v>
      </c>
      <c r="Q375" s="98">
        <v>0</v>
      </c>
      <c r="R375" s="98">
        <v>1086.0619967907151</v>
      </c>
      <c r="S375" s="98">
        <v>0</v>
      </c>
      <c r="T375" s="98">
        <v>1116.974363672929</v>
      </c>
      <c r="U375" s="98">
        <v>0</v>
      </c>
      <c r="V375" s="98">
        <v>0</v>
      </c>
      <c r="W375" s="98">
        <v>955.98009824884332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1193.2770811810979</v>
      </c>
      <c r="D376" s="98">
        <v>1176.986547900289</v>
      </c>
      <c r="E376" s="98">
        <v>1159.4268160009417</v>
      </c>
      <c r="F376" s="98">
        <v>1312.282051581157</v>
      </c>
      <c r="G376" s="98">
        <v>1196.8946550143708</v>
      </c>
      <c r="H376" s="98">
        <v>0</v>
      </c>
      <c r="I376" s="98">
        <v>1078.7689811441014</v>
      </c>
      <c r="J376" s="98">
        <v>1035.1009685419854</v>
      </c>
      <c r="K376" s="98">
        <v>1050.8728167156098</v>
      </c>
      <c r="L376" s="98">
        <v>1129.44207833941</v>
      </c>
      <c r="M376" s="98">
        <v>1262.0088463414816</v>
      </c>
      <c r="N376" s="98">
        <v>1177.7365216533708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186.63257660554862</v>
      </c>
      <c r="D377" s="101">
        <v>216.46586961998526</v>
      </c>
      <c r="E377" s="101">
        <v>178.62035158251635</v>
      </c>
      <c r="F377" s="101">
        <v>253.14856790931819</v>
      </c>
      <c r="G377" s="101">
        <v>196.93320325789134</v>
      </c>
      <c r="H377" s="101">
        <v>0</v>
      </c>
      <c r="I377" s="101">
        <v>181.2285306453802</v>
      </c>
      <c r="J377" s="101">
        <v>219.17570991513139</v>
      </c>
      <c r="K377" s="101">
        <v>187.22572853674131</v>
      </c>
      <c r="L377" s="101">
        <v>186.49266330323863</v>
      </c>
      <c r="M377" s="101">
        <v>245.94783503107251</v>
      </c>
      <c r="N377" s="101">
        <v>177.84026966458089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1006.6445045755493</v>
      </c>
      <c r="D378" s="104">
        <v>960.52067828030363</v>
      </c>
      <c r="E378" s="104">
        <v>980.80646441842521</v>
      </c>
      <c r="F378" s="104">
        <v>1059.133483671839</v>
      </c>
      <c r="G378" s="104">
        <v>999.96145175647951</v>
      </c>
      <c r="H378" s="104">
        <v>0</v>
      </c>
      <c r="I378" s="104">
        <v>897.5404504987215</v>
      </c>
      <c r="J378" s="104">
        <v>815.9252586268542</v>
      </c>
      <c r="K378" s="104">
        <v>863.64708817886844</v>
      </c>
      <c r="L378" s="104">
        <v>942.94941503617156</v>
      </c>
      <c r="M378" s="104">
        <v>1016.0610113104091</v>
      </c>
      <c r="N378" s="104">
        <v>999.89625198878991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1162.6245448033292</v>
      </c>
      <c r="D379" s="101">
        <v>1219.59443678613</v>
      </c>
      <c r="E379" s="101">
        <v>1150.8144314590106</v>
      </c>
      <c r="F379" s="101">
        <v>1212.6423238289904</v>
      </c>
      <c r="G379" s="101">
        <v>1164.9732716045241</v>
      </c>
      <c r="H379" s="101">
        <v>1155.9384069492105</v>
      </c>
      <c r="I379" s="101">
        <v>1101.8123697744702</v>
      </c>
      <c r="J379" s="101">
        <v>1085.1935749618556</v>
      </c>
      <c r="K379" s="101">
        <v>1072.0745235865811</v>
      </c>
      <c r="L379" s="101">
        <v>1132.9569374255814</v>
      </c>
      <c r="M379" s="101">
        <v>1216.249091474627</v>
      </c>
      <c r="N379" s="101">
        <v>1150.5570709271699</v>
      </c>
      <c r="O379" s="101">
        <v>0</v>
      </c>
      <c r="P379" s="101">
        <v>0</v>
      </c>
      <c r="Q379" s="101">
        <v>0</v>
      </c>
      <c r="R379" s="101">
        <v>1090.851894897283</v>
      </c>
      <c r="S379" s="101">
        <v>0</v>
      </c>
      <c r="T379" s="101">
        <v>1084.4645680391097</v>
      </c>
      <c r="U379" s="101">
        <v>0</v>
      </c>
      <c r="V379" s="101">
        <v>0</v>
      </c>
      <c r="W379" s="101">
        <v>932.30510801629555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1162.7000440809368</v>
      </c>
      <c r="D380" s="104">
        <v>1219.7608727317931</v>
      </c>
      <c r="E380" s="104">
        <v>1151.1047252897097</v>
      </c>
      <c r="F380" s="104">
        <v>1212.9643014677038</v>
      </c>
      <c r="G380" s="104">
        <v>1165.7551667530959</v>
      </c>
      <c r="H380" s="104">
        <v>1156.5382213594833</v>
      </c>
      <c r="I380" s="104">
        <v>1102.9782274606066</v>
      </c>
      <c r="J380" s="104">
        <v>1086.639822151509</v>
      </c>
      <c r="K380" s="104">
        <v>1073.5111965159251</v>
      </c>
      <c r="L380" s="104">
        <v>1134.7882623746341</v>
      </c>
      <c r="M380" s="104">
        <v>1217.0124283526648</v>
      </c>
      <c r="N380" s="104">
        <v>1150.8363181789402</v>
      </c>
      <c r="O380" s="104">
        <v>0</v>
      </c>
      <c r="P380" s="104">
        <v>0</v>
      </c>
      <c r="Q380" s="104">
        <v>0</v>
      </c>
      <c r="R380" s="104">
        <v>1092.9726982697505</v>
      </c>
      <c r="S380" s="104">
        <v>0</v>
      </c>
      <c r="T380" s="104">
        <v>1087.8936115866404</v>
      </c>
      <c r="U380" s="104">
        <v>0</v>
      </c>
      <c r="V380" s="104">
        <v>0</v>
      </c>
      <c r="W380" s="104">
        <v>936.35319456358093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181.74897570890641</v>
      </c>
      <c r="D381" s="98">
        <v>224.41575212795973</v>
      </c>
      <c r="E381" s="98">
        <v>177.22074886445165</v>
      </c>
      <c r="F381" s="98">
        <v>233.88616822936925</v>
      </c>
      <c r="G381" s="98">
        <v>191.62620192668436</v>
      </c>
      <c r="H381" s="98">
        <v>193.14140351512063</v>
      </c>
      <c r="I381" s="98">
        <v>185.42476186027031</v>
      </c>
      <c r="J381" s="98">
        <v>231.0837995764239</v>
      </c>
      <c r="K381" s="98">
        <v>191.51213030303458</v>
      </c>
      <c r="L381" s="98">
        <v>187.00763090602649</v>
      </c>
      <c r="M381" s="98">
        <v>237.16638057579291</v>
      </c>
      <c r="N381" s="98">
        <v>172.82770791260199</v>
      </c>
      <c r="O381" s="98">
        <v>0</v>
      </c>
      <c r="P381" s="98">
        <v>0</v>
      </c>
      <c r="Q381" s="98">
        <v>0</v>
      </c>
      <c r="R381" s="98">
        <v>169.4316158514593</v>
      </c>
      <c r="S381" s="98">
        <v>0</v>
      </c>
      <c r="T381" s="98">
        <v>163.22113739909059</v>
      </c>
      <c r="U381" s="98">
        <v>0</v>
      </c>
      <c r="V381" s="98">
        <v>0</v>
      </c>
      <c r="W381" s="98">
        <v>184.86256826908445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980.95106837203048</v>
      </c>
      <c r="D382" s="98">
        <v>995.34512060383349</v>
      </c>
      <c r="E382" s="98">
        <v>973.88397642525808</v>
      </c>
      <c r="F382" s="98">
        <v>979.07813323833443</v>
      </c>
      <c r="G382" s="98">
        <v>974.12896482641156</v>
      </c>
      <c r="H382" s="98">
        <v>963.39681784436243</v>
      </c>
      <c r="I382" s="98">
        <v>917.55346560033627</v>
      </c>
      <c r="J382" s="98">
        <v>855.55602257508497</v>
      </c>
      <c r="K382" s="98">
        <v>881.99906621289051</v>
      </c>
      <c r="L382" s="98">
        <v>947.78063146860768</v>
      </c>
      <c r="M382" s="98">
        <v>979.84604777687173</v>
      </c>
      <c r="N382" s="98">
        <v>978.00861026633834</v>
      </c>
      <c r="O382" s="98">
        <v>0</v>
      </c>
      <c r="P382" s="98">
        <v>0</v>
      </c>
      <c r="Q382" s="98">
        <v>0</v>
      </c>
      <c r="R382" s="98">
        <v>923.54108241829113</v>
      </c>
      <c r="S382" s="98">
        <v>0</v>
      </c>
      <c r="T382" s="98">
        <v>924.67247418754982</v>
      </c>
      <c r="U382" s="98">
        <v>0</v>
      </c>
      <c r="V382" s="98">
        <v>0</v>
      </c>
      <c r="W382" s="98">
        <v>751.49062629449634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633.16961596664453</v>
      </c>
      <c r="D383" s="122">
        <v>641.01100624644459</v>
      </c>
      <c r="E383" s="122">
        <v>603.5429061974063</v>
      </c>
      <c r="F383" s="122">
        <v>689.60222307740355</v>
      </c>
      <c r="G383" s="122">
        <v>588.67924379992587</v>
      </c>
      <c r="H383" s="122">
        <v>617.1976712639771</v>
      </c>
      <c r="I383" s="122">
        <v>569.53989680832467</v>
      </c>
      <c r="J383" s="122">
        <v>529.49393499237226</v>
      </c>
      <c r="K383" s="122">
        <v>519.66475827508771</v>
      </c>
      <c r="L383" s="122">
        <v>494.5522532308695</v>
      </c>
      <c r="M383" s="122">
        <v>496.48745638141412</v>
      </c>
      <c r="N383" s="122">
        <v>434.60062081340863</v>
      </c>
      <c r="O383" s="122">
        <v>0</v>
      </c>
      <c r="P383" s="122">
        <v>0</v>
      </c>
      <c r="Q383" s="122">
        <v>0</v>
      </c>
      <c r="R383" s="122">
        <v>442.63325979118218</v>
      </c>
      <c r="S383" s="122">
        <v>0</v>
      </c>
      <c r="T383" s="122">
        <v>509.14315836740582</v>
      </c>
      <c r="U383" s="122">
        <v>0</v>
      </c>
      <c r="V383" s="122">
        <v>0</v>
      </c>
      <c r="W383" s="122">
        <v>503.39426045475886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622.77756623039693</v>
      </c>
      <c r="D384" s="98">
        <v>633.04125338797951</v>
      </c>
      <c r="E384" s="98">
        <v>619.58650443156841</v>
      </c>
      <c r="F384" s="98">
        <v>665.08757673550724</v>
      </c>
      <c r="G384" s="98">
        <v>622.98550292700713</v>
      </c>
      <c r="H384" s="98">
        <v>598.81282251254277</v>
      </c>
      <c r="I384" s="98">
        <v>546.25987320842569</v>
      </c>
      <c r="J384" s="98">
        <v>536.32148860633754</v>
      </c>
      <c r="K384" s="98">
        <v>510.17487913417523</v>
      </c>
      <c r="L384" s="98">
        <v>497.95189377602657</v>
      </c>
      <c r="M384" s="98">
        <v>509.88287435796053</v>
      </c>
      <c r="N384" s="98">
        <v>442.16625102660169</v>
      </c>
      <c r="O384" s="98">
        <v>0</v>
      </c>
      <c r="P384" s="98">
        <v>0</v>
      </c>
      <c r="Q384" s="98">
        <v>0</v>
      </c>
      <c r="R384" s="98">
        <v>453.43827711022391</v>
      </c>
      <c r="S384" s="98">
        <v>0</v>
      </c>
      <c r="T384" s="98">
        <v>509.45227254030499</v>
      </c>
      <c r="U384" s="98">
        <v>0</v>
      </c>
      <c r="V384" s="98">
        <v>0</v>
      </c>
      <c r="W384" s="98">
        <v>502.08421418910274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638.10964156077773</v>
      </c>
      <c r="D385" s="33">
        <v>645.57913003454564</v>
      </c>
      <c r="E385" s="33">
        <v>590.40040613402039</v>
      </c>
      <c r="F385" s="33">
        <v>707.19256198578648</v>
      </c>
      <c r="G385" s="33">
        <v>574.37266800858822</v>
      </c>
      <c r="H385" s="33">
        <v>624.46715206643091</v>
      </c>
      <c r="I385" s="33">
        <v>578.52179797713234</v>
      </c>
      <c r="J385" s="33">
        <v>520.40564754286493</v>
      </c>
      <c r="K385" s="33">
        <v>526.33457914558198</v>
      </c>
      <c r="L385" s="33">
        <v>492.45178746609508</v>
      </c>
      <c r="M385" s="33">
        <v>489.08885638264934</v>
      </c>
      <c r="N385" s="33">
        <v>429.87532226084409</v>
      </c>
      <c r="O385" s="33">
        <v>0</v>
      </c>
      <c r="P385" s="33">
        <v>0</v>
      </c>
      <c r="Q385" s="33">
        <v>0</v>
      </c>
      <c r="R385" s="33">
        <v>435.68717722894104</v>
      </c>
      <c r="S385" s="33">
        <v>0</v>
      </c>
      <c r="T385" s="33">
        <v>508.99412117690082</v>
      </c>
      <c r="U385" s="33">
        <v>0</v>
      </c>
      <c r="V385" s="33">
        <v>0</v>
      </c>
      <c r="W385" s="33">
        <v>503.83094254331087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265.9750978205534</v>
      </c>
      <c r="D387" s="117">
        <f t="shared" si="184"/>
        <v>227.95329277912231</v>
      </c>
      <c r="E387" s="117">
        <f t="shared" si="184"/>
        <v>271.79644721587249</v>
      </c>
      <c r="F387" s="117">
        <f t="shared" si="184"/>
        <v>325.10011628946143</v>
      </c>
      <c r="G387" s="117">
        <f t="shared" si="184"/>
        <v>161.07555029901633</v>
      </c>
      <c r="H387" s="117">
        <f t="shared" si="184"/>
        <v>137.761153805878</v>
      </c>
      <c r="I387" s="117">
        <f t="shared" si="184"/>
        <v>88.586609288364187</v>
      </c>
      <c r="J387" s="117">
        <f t="shared" si="184"/>
        <v>206.64356142476296</v>
      </c>
      <c r="K387" s="117">
        <f t="shared" si="184"/>
        <v>210.75064472588107</v>
      </c>
      <c r="L387" s="117">
        <f t="shared" si="184"/>
        <v>198.4962646627576</v>
      </c>
      <c r="M387" s="117">
        <f t="shared" si="184"/>
        <v>228.91570689578208</v>
      </c>
      <c r="N387" s="117">
        <f t="shared" si="184"/>
        <v>144.46407536242944</v>
      </c>
      <c r="O387" s="117">
        <f t="shared" si="184"/>
        <v>0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167.17131895488984</v>
      </c>
      <c r="S387" s="117">
        <f t="shared" si="185"/>
        <v>0</v>
      </c>
      <c r="T387" s="117">
        <f t="shared" si="185"/>
        <v>156.08875404518642</v>
      </c>
      <c r="U387" s="117">
        <f t="shared" si="185"/>
        <v>0</v>
      </c>
      <c r="V387" s="117">
        <f t="shared" si="185"/>
        <v>0</v>
      </c>
      <c r="W387" s="117">
        <f t="shared" ref="W387" si="186">W388+W390+W392+W401</f>
        <v>113.94045918981851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192.93002593520086</v>
      </c>
      <c r="D392" s="122">
        <v>144.01446027718973</v>
      </c>
      <c r="E392" s="122">
        <v>170.28619922018169</v>
      </c>
      <c r="F392" s="122">
        <v>224.03187418247987</v>
      </c>
      <c r="G392" s="122">
        <v>94.402769640086319</v>
      </c>
      <c r="H392" s="122">
        <v>76.071587697578451</v>
      </c>
      <c r="I392" s="122">
        <v>33.309049457330872</v>
      </c>
      <c r="J392" s="122">
        <v>95.356214550462326</v>
      </c>
      <c r="K392" s="122">
        <v>134.24938204024122</v>
      </c>
      <c r="L392" s="122">
        <v>129.42373797886188</v>
      </c>
      <c r="M392" s="122">
        <v>163.02809697692251</v>
      </c>
      <c r="N392" s="122">
        <v>82.72610637633484</v>
      </c>
      <c r="O392" s="122">
        <v>0</v>
      </c>
      <c r="P392" s="122">
        <v>0</v>
      </c>
      <c r="Q392" s="122">
        <v>0</v>
      </c>
      <c r="R392" s="122">
        <v>102.77938103792145</v>
      </c>
      <c r="S392" s="122">
        <v>0</v>
      </c>
      <c r="T392" s="122">
        <v>96.103650155874064</v>
      </c>
      <c r="U392" s="122">
        <v>0</v>
      </c>
      <c r="V392" s="122">
        <v>0</v>
      </c>
      <c r="W392" s="122">
        <v>68.693002643724782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465.66675667725224</v>
      </c>
      <c r="D393" s="98">
        <v>457.99861561936524</v>
      </c>
      <c r="E393" s="98">
        <v>449.62329886662405</v>
      </c>
      <c r="F393" s="98">
        <v>507.13964085026083</v>
      </c>
      <c r="G393" s="98">
        <v>460.61116171391853</v>
      </c>
      <c r="H393" s="98">
        <v>449.29781483882266</v>
      </c>
      <c r="I393" s="98">
        <v>411.2628131980473</v>
      </c>
      <c r="J393" s="98">
        <v>392.48029456661453</v>
      </c>
      <c r="K393" s="98">
        <v>396.00963000319382</v>
      </c>
      <c r="L393" s="98">
        <v>422.4942105491595</v>
      </c>
      <c r="M393" s="98">
        <v>464.79166165392257</v>
      </c>
      <c r="N393" s="98">
        <v>422.63539888593965</v>
      </c>
      <c r="O393" s="98">
        <v>0</v>
      </c>
      <c r="P393" s="98">
        <v>0</v>
      </c>
      <c r="Q393" s="98">
        <v>0</v>
      </c>
      <c r="R393" s="98">
        <v>337.7036805531705</v>
      </c>
      <c r="S393" s="98">
        <v>0</v>
      </c>
      <c r="T393" s="98">
        <v>332.35845678906446</v>
      </c>
      <c r="U393" s="98">
        <v>0</v>
      </c>
      <c r="V393" s="98">
        <v>0</v>
      </c>
      <c r="W393" s="98">
        <v>274.77201057489913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72.834648836078557</v>
      </c>
      <c r="D394" s="98">
        <v>84.236915526557993</v>
      </c>
      <c r="E394" s="98">
        <v>69.279696955687243</v>
      </c>
      <c r="F394" s="98">
        <v>97.856473652254351</v>
      </c>
      <c r="G394" s="98">
        <v>75.838632398631802</v>
      </c>
      <c r="H394" s="98">
        <v>0</v>
      </c>
      <c r="I394" s="98">
        <v>69.182425818739006</v>
      </c>
      <c r="J394" s="98">
        <v>83.216548448032029</v>
      </c>
      <c r="K394" s="98">
        <v>70.623746415582914</v>
      </c>
      <c r="L394" s="98">
        <v>69.808574233879654</v>
      </c>
      <c r="M394" s="98">
        <v>90.604887887435353</v>
      </c>
      <c r="N394" s="98">
        <v>63.828063066129261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72.834648836078557</v>
      </c>
      <c r="D395" s="101">
        <v>84.236915526557993</v>
      </c>
      <c r="E395" s="101">
        <v>69.279696955687243</v>
      </c>
      <c r="F395" s="101">
        <v>97.856473652254351</v>
      </c>
      <c r="G395" s="101">
        <v>75.838632398631802</v>
      </c>
      <c r="H395" s="101">
        <v>0</v>
      </c>
      <c r="I395" s="101">
        <v>69.182425818739006</v>
      </c>
      <c r="J395" s="101">
        <v>83.216548448032029</v>
      </c>
      <c r="K395" s="101">
        <v>70.623746415582914</v>
      </c>
      <c r="L395" s="101">
        <v>69.808574233879654</v>
      </c>
      <c r="M395" s="101">
        <v>90.604887887435353</v>
      </c>
      <c r="N395" s="101">
        <v>63.828063066129261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73.045071885352527</v>
      </c>
      <c r="D401" s="122">
        <v>83.93883250193258</v>
      </c>
      <c r="E401" s="122">
        <v>101.51024799569083</v>
      </c>
      <c r="F401" s="122">
        <v>101.06824210698153</v>
      </c>
      <c r="G401" s="122">
        <v>66.672780658930009</v>
      </c>
      <c r="H401" s="122">
        <v>61.689566108299559</v>
      </c>
      <c r="I401" s="122">
        <v>55.277559831033315</v>
      </c>
      <c r="J401" s="122">
        <v>111.28734687430064</v>
      </c>
      <c r="K401" s="122">
        <v>76.501262685639858</v>
      </c>
      <c r="L401" s="122">
        <v>69.072526683895703</v>
      </c>
      <c r="M401" s="122">
        <v>65.887609918859553</v>
      </c>
      <c r="N401" s="122">
        <v>61.737968986094607</v>
      </c>
      <c r="O401" s="122">
        <v>0</v>
      </c>
      <c r="P401" s="122">
        <v>0</v>
      </c>
      <c r="Q401" s="122">
        <v>0</v>
      </c>
      <c r="R401" s="122">
        <v>64.391937916968374</v>
      </c>
      <c r="S401" s="122">
        <v>0</v>
      </c>
      <c r="T401" s="122">
        <v>59.98510388931237</v>
      </c>
      <c r="U401" s="122">
        <v>0</v>
      </c>
      <c r="V401" s="122">
        <v>0</v>
      </c>
      <c r="W401" s="122">
        <v>45.24745654609373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226.70581828347741</v>
      </c>
      <c r="D402" s="98">
        <v>230.3822699611016</v>
      </c>
      <c r="E402" s="98">
        <v>225.42804351696833</v>
      </c>
      <c r="F402" s="98">
        <v>241.92125378312642</v>
      </c>
      <c r="G402" s="98">
        <v>226.54986958423373</v>
      </c>
      <c r="H402" s="98">
        <v>217.70529450252604</v>
      </c>
      <c r="I402" s="98">
        <v>198.55044529545043</v>
      </c>
      <c r="J402" s="98">
        <v>194.8916927493234</v>
      </c>
      <c r="K402" s="98">
        <v>185.34792455410462</v>
      </c>
      <c r="L402" s="98">
        <v>180.86761813887625</v>
      </c>
      <c r="M402" s="98">
        <v>185.17937788659933</v>
      </c>
      <c r="N402" s="98">
        <v>160.58603927550732</v>
      </c>
      <c r="O402" s="98">
        <v>0</v>
      </c>
      <c r="P402" s="98">
        <v>0</v>
      </c>
      <c r="Q402" s="98">
        <v>0</v>
      </c>
      <c r="R402" s="98">
        <v>164.55717467669695</v>
      </c>
      <c r="S402" s="98">
        <v>0</v>
      </c>
      <c r="T402" s="98">
        <v>184.39865269677506</v>
      </c>
      <c r="U402" s="98">
        <v>0</v>
      </c>
      <c r="V402" s="98">
        <v>0</v>
      </c>
      <c r="W402" s="98">
        <v>180.98982618437492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100.29131100974675</v>
      </c>
      <c r="D405" s="118">
        <f t="shared" si="189"/>
        <v>106.61508904589085</v>
      </c>
      <c r="E405" s="118">
        <f t="shared" si="189"/>
        <v>116.89092822787396</v>
      </c>
      <c r="F405" s="118">
        <f t="shared" si="189"/>
        <v>115.55861883382379</v>
      </c>
      <c r="G405" s="118">
        <f t="shared" si="189"/>
        <v>125.69221383233783</v>
      </c>
      <c r="H405" s="118">
        <f t="shared" si="189"/>
        <v>112.67821580310294</v>
      </c>
      <c r="I405" s="118">
        <f t="shared" si="189"/>
        <v>102.93857187518232</v>
      </c>
      <c r="J405" s="118">
        <f t="shared" si="189"/>
        <v>111.05134082674509</v>
      </c>
      <c r="K405" s="118">
        <f t="shared" si="189"/>
        <v>104.49498123748137</v>
      </c>
      <c r="L405" s="118">
        <f t="shared" si="189"/>
        <v>114.82744488182092</v>
      </c>
      <c r="M405" s="118">
        <f t="shared" si="189"/>
        <v>116.73443937886248</v>
      </c>
      <c r="N405" s="118">
        <f t="shared" si="189"/>
        <v>113.67945992676179</v>
      </c>
      <c r="O405" s="118">
        <f t="shared" si="189"/>
        <v>0</v>
      </c>
      <c r="P405" s="118">
        <f t="shared" si="189"/>
        <v>0</v>
      </c>
      <c r="Q405" s="118">
        <f t="shared" si="189"/>
        <v>0</v>
      </c>
      <c r="R405" s="118">
        <f t="shared" ref="R405:V405" si="190">R406+R408+R410+R419</f>
        <v>92.205976162883559</v>
      </c>
      <c r="S405" s="118">
        <f t="shared" si="190"/>
        <v>0</v>
      </c>
      <c r="T405" s="118">
        <f t="shared" si="190"/>
        <v>71.921897049070111</v>
      </c>
      <c r="U405" s="118">
        <f t="shared" si="190"/>
        <v>0</v>
      </c>
      <c r="V405" s="118">
        <f t="shared" si="190"/>
        <v>0</v>
      </c>
      <c r="W405" s="118">
        <f t="shared" ref="W405" si="191">W406+W408+W410+W419</f>
        <v>19.744600407249802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68.693108196244921</v>
      </c>
      <c r="D406" s="123">
        <f t="shared" si="192"/>
        <v>74.9352344163391</v>
      </c>
      <c r="E406" s="123">
        <f t="shared" si="192"/>
        <v>83.180342829149595</v>
      </c>
      <c r="F406" s="123">
        <f t="shared" si="192"/>
        <v>82.181414617410667</v>
      </c>
      <c r="G406" s="123">
        <f t="shared" si="192"/>
        <v>96.573954762875303</v>
      </c>
      <c r="H406" s="123">
        <f t="shared" si="192"/>
        <v>83.121101229026664</v>
      </c>
      <c r="I406" s="123">
        <f t="shared" si="192"/>
        <v>76.050283459974352</v>
      </c>
      <c r="J406" s="123">
        <f t="shared" si="192"/>
        <v>84.616729950060105</v>
      </c>
      <c r="K406" s="123">
        <f t="shared" si="192"/>
        <v>78.582837742752119</v>
      </c>
      <c r="L406" s="123">
        <f t="shared" si="192"/>
        <v>89.783064841026317</v>
      </c>
      <c r="M406" s="123">
        <f t="shared" si="192"/>
        <v>89.256011814258969</v>
      </c>
      <c r="N406" s="123">
        <f t="shared" si="192"/>
        <v>88.44233834396799</v>
      </c>
      <c r="O406" s="123">
        <f t="shared" si="192"/>
        <v>0</v>
      </c>
      <c r="P406" s="123">
        <f t="shared" si="192"/>
        <v>0</v>
      </c>
      <c r="Q406" s="123">
        <f t="shared" si="192"/>
        <v>0</v>
      </c>
      <c r="R406" s="123">
        <f t="shared" si="192"/>
        <v>71.756497517701362</v>
      </c>
      <c r="S406" s="123">
        <f t="shared" si="192"/>
        <v>0</v>
      </c>
      <c r="T406" s="123">
        <f t="shared" si="192"/>
        <v>51.350774587239471</v>
      </c>
      <c r="U406" s="123">
        <f t="shared" si="192"/>
        <v>0</v>
      </c>
      <c r="V406" s="123">
        <f t="shared" si="192"/>
        <v>0</v>
      </c>
      <c r="W406" s="123">
        <f t="shared" si="192"/>
        <v>3.499226598431489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68.693108196244921</v>
      </c>
      <c r="D407" s="99">
        <v>74.9352344163391</v>
      </c>
      <c r="E407" s="99">
        <v>83.180342829149595</v>
      </c>
      <c r="F407" s="99">
        <v>82.181414617410667</v>
      </c>
      <c r="G407" s="99">
        <v>96.573954762875303</v>
      </c>
      <c r="H407" s="99">
        <v>83.121101229026664</v>
      </c>
      <c r="I407" s="99">
        <v>76.050283459974352</v>
      </c>
      <c r="J407" s="99">
        <v>84.616729950060105</v>
      </c>
      <c r="K407" s="99">
        <v>78.582837742752119</v>
      </c>
      <c r="L407" s="99">
        <v>89.783064841026317</v>
      </c>
      <c r="M407" s="99">
        <v>89.256011814258969</v>
      </c>
      <c r="N407" s="99">
        <v>88.44233834396799</v>
      </c>
      <c r="O407" s="99">
        <v>0</v>
      </c>
      <c r="P407" s="99">
        <v>0</v>
      </c>
      <c r="Q407" s="99">
        <v>0</v>
      </c>
      <c r="R407" s="99">
        <v>71.756497517701362</v>
      </c>
      <c r="S407" s="99">
        <v>0</v>
      </c>
      <c r="T407" s="99">
        <v>51.350774587239471</v>
      </c>
      <c r="U407" s="99">
        <v>0</v>
      </c>
      <c r="V407" s="99">
        <v>0</v>
      </c>
      <c r="W407" s="99">
        <v>3.499226598431489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2.0194613344001513</v>
      </c>
      <c r="D408" s="123">
        <f t="shared" si="193"/>
        <v>1.7854853576477787</v>
      </c>
      <c r="E408" s="123">
        <f t="shared" si="193"/>
        <v>5.199911287314162</v>
      </c>
      <c r="F408" s="123">
        <f t="shared" si="193"/>
        <v>1.9724730599954785</v>
      </c>
      <c r="G408" s="123">
        <f t="shared" si="193"/>
        <v>1.9139024491497303</v>
      </c>
      <c r="H408" s="123">
        <f t="shared" si="193"/>
        <v>2.353375884151268</v>
      </c>
      <c r="I408" s="123">
        <f t="shared" si="193"/>
        <v>2.0505647794440289</v>
      </c>
      <c r="J408" s="123">
        <f t="shared" si="193"/>
        <v>2.3778004836090054</v>
      </c>
      <c r="K408" s="123">
        <f t="shared" si="193"/>
        <v>2.3803377045674399</v>
      </c>
      <c r="L408" s="123">
        <f t="shared" si="193"/>
        <v>1.816674656688654</v>
      </c>
      <c r="M408" s="123">
        <f t="shared" si="193"/>
        <v>1.9386486997264094</v>
      </c>
      <c r="N408" s="123">
        <f t="shared" si="193"/>
        <v>2.8728944784405477</v>
      </c>
      <c r="O408" s="123">
        <f t="shared" si="193"/>
        <v>0</v>
      </c>
      <c r="P408" s="123">
        <f t="shared" si="193"/>
        <v>0</v>
      </c>
      <c r="Q408" s="123">
        <f t="shared" si="193"/>
        <v>0</v>
      </c>
      <c r="R408" s="123">
        <f t="shared" si="193"/>
        <v>1.4194615992296191</v>
      </c>
      <c r="S408" s="123">
        <f t="shared" si="193"/>
        <v>0</v>
      </c>
      <c r="T408" s="123">
        <f t="shared" si="193"/>
        <v>1.4747205098112248</v>
      </c>
      <c r="U408" s="123">
        <f t="shared" si="193"/>
        <v>0</v>
      </c>
      <c r="V408" s="123">
        <f t="shared" si="193"/>
        <v>0</v>
      </c>
      <c r="W408" s="123">
        <f t="shared" si="193"/>
        <v>0.71304601568134984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2.0194613344001513</v>
      </c>
      <c r="D409" s="99">
        <f>RES_hhdet_in_fecs!D165</f>
        <v>1.7854853576477787</v>
      </c>
      <c r="E409" s="99">
        <f>RES_hhdet_in_fecs!E165</f>
        <v>5.199911287314162</v>
      </c>
      <c r="F409" s="99">
        <f>RES_hhdet_in_fecs!F165</f>
        <v>1.9724730599954785</v>
      </c>
      <c r="G409" s="99">
        <f>RES_hhdet_in_fecs!G165</f>
        <v>1.9139024491497303</v>
      </c>
      <c r="H409" s="99">
        <f>RES_hhdet_in_fecs!H165</f>
        <v>2.353375884151268</v>
      </c>
      <c r="I409" s="99">
        <f>RES_hhdet_in_fecs!I165</f>
        <v>2.0505647794440289</v>
      </c>
      <c r="J409" s="99">
        <f>RES_hhdet_in_fecs!J165</f>
        <v>2.3778004836090054</v>
      </c>
      <c r="K409" s="99">
        <f>RES_hhdet_in_fecs!K165</f>
        <v>2.3803377045674399</v>
      </c>
      <c r="L409" s="99">
        <f>RES_hhdet_in_fecs!L165</f>
        <v>1.816674656688654</v>
      </c>
      <c r="M409" s="99">
        <f>RES_hhdet_in_fecs!M165</f>
        <v>1.9386486997264094</v>
      </c>
      <c r="N409" s="99">
        <f>RES_hhdet_in_fecs!N165</f>
        <v>2.8728944784405477</v>
      </c>
      <c r="O409" s="99">
        <f>RES_hhdet_in_fecs!O165</f>
        <v>0</v>
      </c>
      <c r="P409" s="99">
        <f>RES_hhdet_in_fecs!P165</f>
        <v>0</v>
      </c>
      <c r="Q409" s="99">
        <f>RES_hhdet_in_fecs!Q165</f>
        <v>0</v>
      </c>
      <c r="R409" s="99">
        <f>RES_hhdet_in_fecs!R165</f>
        <v>1.4194615992296191</v>
      </c>
      <c r="S409" s="99">
        <f>RES_hhdet_in_fecs!S165</f>
        <v>0</v>
      </c>
      <c r="T409" s="99">
        <f>RES_hhdet_in_fecs!T165</f>
        <v>1.4747205098112248</v>
      </c>
      <c r="U409" s="99">
        <f>RES_hhdet_in_fecs!U165</f>
        <v>0</v>
      </c>
      <c r="V409" s="99">
        <f>RES_hhdet_in_fecs!V165</f>
        <v>0</v>
      </c>
      <c r="W409" s="99">
        <f>RES_hhdet_in_fecs!W165</f>
        <v>0.71304601568134984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20.17053642426951</v>
      </c>
      <c r="D410" s="123">
        <v>20.310966744465524</v>
      </c>
      <c r="E410" s="123">
        <v>19.367722321266552</v>
      </c>
      <c r="F410" s="123">
        <v>21.156285241001356</v>
      </c>
      <c r="G410" s="123">
        <v>18.705834326624583</v>
      </c>
      <c r="H410" s="123">
        <v>18.401402504691944</v>
      </c>
      <c r="I410" s="123">
        <v>16.767447651212475</v>
      </c>
      <c r="J410" s="123">
        <v>16.054237682328964</v>
      </c>
      <c r="K410" s="123">
        <v>16.084317099409155</v>
      </c>
      <c r="L410" s="123">
        <v>16.208519839560143</v>
      </c>
      <c r="M410" s="123">
        <v>18.648624080612315</v>
      </c>
      <c r="N410" s="123">
        <v>16.350719288302919</v>
      </c>
      <c r="O410" s="123">
        <v>0</v>
      </c>
      <c r="P410" s="123">
        <v>0</v>
      </c>
      <c r="Q410" s="123">
        <v>0</v>
      </c>
      <c r="R410" s="123">
        <v>13.263196457251185</v>
      </c>
      <c r="S410" s="123">
        <v>0</v>
      </c>
      <c r="T410" s="123">
        <v>12.877525319256721</v>
      </c>
      <c r="U410" s="123">
        <v>0</v>
      </c>
      <c r="V410" s="123">
        <v>0</v>
      </c>
      <c r="W410" s="123">
        <v>9.9029115582183866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21.955860279979792</v>
      </c>
      <c r="D411" s="99">
        <v>21.541789357517906</v>
      </c>
      <c r="E411" s="99">
        <v>20.963406225919101</v>
      </c>
      <c r="F411" s="99">
        <v>23.532763648143764</v>
      </c>
      <c r="G411" s="99">
        <v>21.230556752909848</v>
      </c>
      <c r="H411" s="99">
        <v>20.662653240156303</v>
      </c>
      <c r="I411" s="99">
        <v>18.853457244615608</v>
      </c>
      <c r="J411" s="99">
        <v>17.872592326616818</v>
      </c>
      <c r="K411" s="99">
        <v>17.816410672670241</v>
      </c>
      <c r="L411" s="99">
        <v>18.943820898057304</v>
      </c>
      <c r="M411" s="99">
        <v>20.513373307252852</v>
      </c>
      <c r="N411" s="99">
        <v>18.522259642704064</v>
      </c>
      <c r="O411" s="99">
        <v>0</v>
      </c>
      <c r="P411" s="99">
        <v>0</v>
      </c>
      <c r="Q411" s="99">
        <v>0</v>
      </c>
      <c r="R411" s="99">
        <v>14.173311067056982</v>
      </c>
      <c r="S411" s="99">
        <v>0</v>
      </c>
      <c r="T411" s="99">
        <v>13.640874105094609</v>
      </c>
      <c r="U411" s="99">
        <v>0</v>
      </c>
      <c r="V411" s="99">
        <v>0</v>
      </c>
      <c r="W411" s="99">
        <v>10.876165827817989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14.215702369115892</v>
      </c>
      <c r="D412" s="99">
        <v>14.224622363622853</v>
      </c>
      <c r="E412" s="99">
        <v>13.618033760244391</v>
      </c>
      <c r="F412" s="99">
        <v>15.705035125428203</v>
      </c>
      <c r="G412" s="99">
        <v>13.965453484368394</v>
      </c>
      <c r="H412" s="99">
        <v>0</v>
      </c>
      <c r="I412" s="99">
        <v>12.518200809831258</v>
      </c>
      <c r="J412" s="99">
        <v>12.229662313853449</v>
      </c>
      <c r="K412" s="99">
        <v>12.003731591491777</v>
      </c>
      <c r="L412" s="99">
        <v>12.734411030670298</v>
      </c>
      <c r="M412" s="99">
        <v>14.185433390507626</v>
      </c>
      <c r="N412" s="99">
        <v>12.751700282975587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3.4341025002450034</v>
      </c>
      <c r="D413" s="102">
        <v>3.9620510379626044</v>
      </c>
      <c r="E413" s="102">
        <v>3.2301227141733664</v>
      </c>
      <c r="F413" s="102">
        <v>4.5408267869544217</v>
      </c>
      <c r="G413" s="102">
        <v>3.4955652902789112</v>
      </c>
      <c r="H413" s="102">
        <v>0</v>
      </c>
      <c r="I413" s="102">
        <v>3.1715191974438883</v>
      </c>
      <c r="J413" s="102">
        <v>3.7894780090351752</v>
      </c>
      <c r="K413" s="102">
        <v>3.1773511906071583</v>
      </c>
      <c r="L413" s="102">
        <v>3.1300810624515782</v>
      </c>
      <c r="M413" s="102">
        <v>3.9988064374542289</v>
      </c>
      <c r="N413" s="102">
        <v>2.79730462644185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10.781599868870892</v>
      </c>
      <c r="D414" s="105">
        <v>10.262571325660248</v>
      </c>
      <c r="E414" s="105">
        <v>10.387911046071023</v>
      </c>
      <c r="F414" s="105">
        <v>11.164208338473781</v>
      </c>
      <c r="G414" s="105">
        <v>10.469888194089485</v>
      </c>
      <c r="H414" s="105">
        <v>0</v>
      </c>
      <c r="I414" s="105">
        <v>9.3466816123873713</v>
      </c>
      <c r="J414" s="105">
        <v>8.4401843048182741</v>
      </c>
      <c r="K414" s="105">
        <v>8.8263804008846183</v>
      </c>
      <c r="L414" s="105">
        <v>9.6043299682187211</v>
      </c>
      <c r="M414" s="105">
        <v>10.186626953053397</v>
      </c>
      <c r="N414" s="105">
        <v>9.9543956565337375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19.063383852179747</v>
      </c>
      <c r="D415" s="102">
        <v>19.909756814405778</v>
      </c>
      <c r="E415" s="102">
        <v>18.583828518975093</v>
      </c>
      <c r="F415" s="102">
        <v>19.447869724740297</v>
      </c>
      <c r="G415" s="102">
        <v>18.516351850813717</v>
      </c>
      <c r="H415" s="102">
        <v>18.28796136284851</v>
      </c>
      <c r="I415" s="102">
        <v>17.332410690347064</v>
      </c>
      <c r="J415" s="102">
        <v>16.909832509730457</v>
      </c>
      <c r="K415" s="102">
        <v>16.452045844079642</v>
      </c>
      <c r="L415" s="102">
        <v>17.265505328149278</v>
      </c>
      <c r="M415" s="102">
        <v>18.126215012848835</v>
      </c>
      <c r="N415" s="102">
        <v>16.851337420778801</v>
      </c>
      <c r="O415" s="102">
        <v>0</v>
      </c>
      <c r="P415" s="102">
        <v>0</v>
      </c>
      <c r="Q415" s="102">
        <v>0</v>
      </c>
      <c r="R415" s="102">
        <v>14.29589383554214</v>
      </c>
      <c r="S415" s="102">
        <v>0</v>
      </c>
      <c r="T415" s="102">
        <v>13.545162295942944</v>
      </c>
      <c r="U415" s="102">
        <v>0</v>
      </c>
      <c r="V415" s="102">
        <v>0</v>
      </c>
      <c r="W415" s="102">
        <v>10.89907368980805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13.486523260211747</v>
      </c>
      <c r="D416" s="105">
        <v>14.2982136611213</v>
      </c>
      <c r="E416" s="105">
        <v>13.17642775727772</v>
      </c>
      <c r="F416" s="105">
        <v>14.071326056994366</v>
      </c>
      <c r="G416" s="105">
        <v>13.245165236102405</v>
      </c>
      <c r="H416" s="105">
        <v>13.12008895875425</v>
      </c>
      <c r="I416" s="105">
        <v>12.471973680342119</v>
      </c>
      <c r="J416" s="105">
        <v>12.450958727506375</v>
      </c>
      <c r="K416" s="105">
        <v>11.952879045494862</v>
      </c>
      <c r="L416" s="105">
        <v>12.503409019277322</v>
      </c>
      <c r="M416" s="105">
        <v>13.358129267680022</v>
      </c>
      <c r="N416" s="105">
        <v>12.267771257255006</v>
      </c>
      <c r="O416" s="105">
        <v>0</v>
      </c>
      <c r="P416" s="105">
        <v>0</v>
      </c>
      <c r="Q416" s="105">
        <v>0</v>
      </c>
      <c r="R416" s="105">
        <v>11.025328075357017</v>
      </c>
      <c r="S416" s="105">
        <v>0</v>
      </c>
      <c r="T416" s="105">
        <v>10.659614671713124</v>
      </c>
      <c r="U416" s="105">
        <v>0</v>
      </c>
      <c r="V416" s="105">
        <v>0</v>
      </c>
      <c r="W416" s="105">
        <v>8.9182033576237529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2.9801112527393574</v>
      </c>
      <c r="D417" s="99">
        <v>3.6635646370803925</v>
      </c>
      <c r="E417" s="99">
        <v>2.861834121011043</v>
      </c>
      <c r="F417" s="99">
        <v>3.7509722700268529</v>
      </c>
      <c r="G417" s="99">
        <v>3.0457507182311443</v>
      </c>
      <c r="H417" s="99">
        <v>3.0556667239503312</v>
      </c>
      <c r="I417" s="99">
        <v>2.9168833214132932</v>
      </c>
      <c r="J417" s="99">
        <v>3.6008214909370446</v>
      </c>
      <c r="K417" s="99">
        <v>2.9389434019028084</v>
      </c>
      <c r="L417" s="99">
        <v>2.8498711126208702</v>
      </c>
      <c r="M417" s="99">
        <v>3.5345792554087514</v>
      </c>
      <c r="N417" s="99">
        <v>2.5312764531950904</v>
      </c>
      <c r="O417" s="99">
        <v>0</v>
      </c>
      <c r="P417" s="99">
        <v>0</v>
      </c>
      <c r="Q417" s="99">
        <v>0</v>
      </c>
      <c r="R417" s="99">
        <v>2.220444777083967</v>
      </c>
      <c r="S417" s="99">
        <v>0</v>
      </c>
      <c r="T417" s="99">
        <v>2.0386620839043896</v>
      </c>
      <c r="U417" s="99">
        <v>0</v>
      </c>
      <c r="V417" s="99">
        <v>0</v>
      </c>
      <c r="W417" s="99">
        <v>2.1611280864254434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10.506412007472388</v>
      </c>
      <c r="D418" s="99">
        <v>10.634649024040909</v>
      </c>
      <c r="E418" s="99">
        <v>10.314593636266679</v>
      </c>
      <c r="F418" s="99">
        <v>10.320353786967511</v>
      </c>
      <c r="G418" s="99">
        <v>10.19941451787126</v>
      </c>
      <c r="H418" s="99">
        <v>10.064422234803921</v>
      </c>
      <c r="I418" s="99">
        <v>9.5550903589288279</v>
      </c>
      <c r="J418" s="99">
        <v>8.8501372365693278</v>
      </c>
      <c r="K418" s="99">
        <v>9.0139356435920543</v>
      </c>
      <c r="L418" s="99">
        <v>9.6535379066564548</v>
      </c>
      <c r="M418" s="99">
        <v>9.8235500122712693</v>
      </c>
      <c r="N418" s="99">
        <v>9.7364948040599142</v>
      </c>
      <c r="O418" s="99">
        <v>0</v>
      </c>
      <c r="P418" s="99">
        <v>0</v>
      </c>
      <c r="Q418" s="99">
        <v>0</v>
      </c>
      <c r="R418" s="99">
        <v>8.8048832982730492</v>
      </c>
      <c r="S418" s="99">
        <v>0</v>
      </c>
      <c r="T418" s="99">
        <v>8.6209525878087341</v>
      </c>
      <c r="U418" s="99">
        <v>0</v>
      </c>
      <c r="V418" s="99">
        <v>0</v>
      </c>
      <c r="W418" s="99">
        <v>6.7570752711983104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9.4082050548321678</v>
      </c>
      <c r="D419" s="123">
        <v>9.5834025274384462</v>
      </c>
      <c r="E419" s="123">
        <v>9.1429517901436341</v>
      </c>
      <c r="F419" s="123">
        <v>10.24844591541628</v>
      </c>
      <c r="G419" s="123">
        <v>8.4985222936882092</v>
      </c>
      <c r="H419" s="123">
        <v>8.8023361852330737</v>
      </c>
      <c r="I419" s="123">
        <v>8.0702759845514578</v>
      </c>
      <c r="J419" s="123">
        <v>8.0025727107470228</v>
      </c>
      <c r="K419" s="123">
        <v>7.4474886907526647</v>
      </c>
      <c r="L419" s="123">
        <v>7.0191855445458247</v>
      </c>
      <c r="M419" s="123">
        <v>6.8911547842647787</v>
      </c>
      <c r="N419" s="123">
        <v>6.013507816050331</v>
      </c>
      <c r="O419" s="123">
        <v>0</v>
      </c>
      <c r="P419" s="123">
        <v>0</v>
      </c>
      <c r="Q419" s="123">
        <v>0</v>
      </c>
      <c r="R419" s="123">
        <v>5.7668205887013881</v>
      </c>
      <c r="S419" s="123">
        <v>0</v>
      </c>
      <c r="T419" s="123">
        <v>6.2188766327626936</v>
      </c>
      <c r="U419" s="123">
        <v>0</v>
      </c>
      <c r="V419" s="123">
        <v>0</v>
      </c>
      <c r="W419" s="123">
        <v>5.6294162349185761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10.689019990190916</v>
      </c>
      <c r="D420" s="99">
        <v>10.835941773530189</v>
      </c>
      <c r="E420" s="99">
        <v>10.510442103139804</v>
      </c>
      <c r="F420" s="99">
        <v>11.225854238481565</v>
      </c>
      <c r="G420" s="99">
        <v>10.442169585459826</v>
      </c>
      <c r="H420" s="99">
        <v>10.011998412379345</v>
      </c>
      <c r="I420" s="99">
        <v>9.1021172134873165</v>
      </c>
      <c r="J420" s="99">
        <v>8.8748908431165141</v>
      </c>
      <c r="K420" s="99">
        <v>8.3387738352635381</v>
      </c>
      <c r="L420" s="99">
        <v>8.1097531723039324</v>
      </c>
      <c r="M420" s="99">
        <v>8.1728094989386442</v>
      </c>
      <c r="N420" s="99">
        <v>7.0377832105283513</v>
      </c>
      <c r="O420" s="99">
        <v>0</v>
      </c>
      <c r="P420" s="99">
        <v>0</v>
      </c>
      <c r="Q420" s="99">
        <v>0</v>
      </c>
      <c r="R420" s="99">
        <v>6.9064098477944809</v>
      </c>
      <c r="S420" s="99">
        <v>0</v>
      </c>
      <c r="T420" s="99">
        <v>7.5682106328414518</v>
      </c>
      <c r="U420" s="99">
        <v>0</v>
      </c>
      <c r="V420" s="99">
        <v>0</v>
      </c>
      <c r="W420" s="99">
        <v>7.1640315860797479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8.7993493697067553</v>
      </c>
      <c r="D421" s="110">
        <v>8.8654688063790363</v>
      </c>
      <c r="E421" s="110">
        <v>8.0227391506272188</v>
      </c>
      <c r="F421" s="110">
        <v>9.547112377301584</v>
      </c>
      <c r="G421" s="110">
        <v>7.6879723241227902</v>
      </c>
      <c r="H421" s="110">
        <v>8.3240283973048506</v>
      </c>
      <c r="I421" s="110">
        <v>7.6721708924138774</v>
      </c>
      <c r="J421" s="110">
        <v>6.8414133288308738</v>
      </c>
      <c r="K421" s="110">
        <v>6.8210621398821196</v>
      </c>
      <c r="L421" s="110">
        <v>6.345379024165192</v>
      </c>
      <c r="M421" s="110">
        <v>6.1832671627657341</v>
      </c>
      <c r="N421" s="110">
        <v>5.3737716800554036</v>
      </c>
      <c r="O421" s="110">
        <v>0</v>
      </c>
      <c r="P421" s="110">
        <v>0</v>
      </c>
      <c r="Q421" s="110">
        <v>0</v>
      </c>
      <c r="R421" s="110">
        <v>5.0342274935701132</v>
      </c>
      <c r="S421" s="110">
        <v>0</v>
      </c>
      <c r="T421" s="110">
        <v>5.5683048827247221</v>
      </c>
      <c r="U421" s="110">
        <v>0</v>
      </c>
      <c r="V421" s="110">
        <v>0</v>
      </c>
      <c r="W421" s="110">
        <v>5.1178777845315189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72.840125310282218</v>
      </c>
      <c r="D423" s="118">
        <f t="shared" si="194"/>
        <v>77.472492303041449</v>
      </c>
      <c r="E423" s="118">
        <f t="shared" si="194"/>
        <v>91.023897408776861</v>
      </c>
      <c r="F423" s="118">
        <f t="shared" si="194"/>
        <v>84.694743244066814</v>
      </c>
      <c r="G423" s="118">
        <f t="shared" si="194"/>
        <v>93.289962496280822</v>
      </c>
      <c r="H423" s="118">
        <f t="shared" si="194"/>
        <v>85.289688648559462</v>
      </c>
      <c r="I423" s="118">
        <f t="shared" si="194"/>
        <v>78.592593927995068</v>
      </c>
      <c r="J423" s="118">
        <f t="shared" si="194"/>
        <v>85.43705468373885</v>
      </c>
      <c r="K423" s="118">
        <f t="shared" si="194"/>
        <v>81.124897019573098</v>
      </c>
      <c r="L423" s="118">
        <f t="shared" si="194"/>
        <v>88.61745610816142</v>
      </c>
      <c r="M423" s="118">
        <f t="shared" si="194"/>
        <v>90.023163045845166</v>
      </c>
      <c r="N423" s="118">
        <f t="shared" si="194"/>
        <v>91.794522213458492</v>
      </c>
      <c r="O423" s="118">
        <f t="shared" si="194"/>
        <v>0</v>
      </c>
      <c r="P423" s="118">
        <f t="shared" si="194"/>
        <v>0</v>
      </c>
      <c r="Q423" s="118">
        <f t="shared" si="194"/>
        <v>0</v>
      </c>
      <c r="R423" s="118">
        <f t="shared" ref="R423:V423" si="195">R424+R426+R428+R437</f>
        <v>77.13778049210525</v>
      </c>
      <c r="S423" s="118">
        <f t="shared" si="195"/>
        <v>0</v>
      </c>
      <c r="T423" s="118">
        <f t="shared" si="195"/>
        <v>63.083003601938337</v>
      </c>
      <c r="U423" s="118">
        <f t="shared" si="195"/>
        <v>0</v>
      </c>
      <c r="V423" s="118">
        <f t="shared" si="195"/>
        <v>0</v>
      </c>
      <c r="W423" s="118">
        <f t="shared" ref="W423" si="196">W424+W426+W428+W437</f>
        <v>18.851500455065064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48.820882331789448</v>
      </c>
      <c r="D424" s="123">
        <f t="shared" si="197"/>
        <v>53.489145524047743</v>
      </c>
      <c r="E424" s="123">
        <f t="shared" si="197"/>
        <v>59.638589579166208</v>
      </c>
      <c r="F424" s="123">
        <f t="shared" si="197"/>
        <v>59.18413343811806</v>
      </c>
      <c r="G424" s="123">
        <f t="shared" si="197"/>
        <v>69.863782708225457</v>
      </c>
      <c r="H424" s="123">
        <f t="shared" si="197"/>
        <v>60.407942353817681</v>
      </c>
      <c r="I424" s="123">
        <f t="shared" si="197"/>
        <v>55.528147689521496</v>
      </c>
      <c r="J424" s="123">
        <f t="shared" si="197"/>
        <v>62.08314099550801</v>
      </c>
      <c r="K424" s="123">
        <f t="shared" si="197"/>
        <v>57.950333062263162</v>
      </c>
      <c r="L424" s="123">
        <f t="shared" si="197"/>
        <v>66.564946868576541</v>
      </c>
      <c r="M424" s="123">
        <f t="shared" si="197"/>
        <v>66.643544686918773</v>
      </c>
      <c r="N424" s="123">
        <f t="shared" si="197"/>
        <v>66.645063557535039</v>
      </c>
      <c r="O424" s="123">
        <f t="shared" si="197"/>
        <v>0</v>
      </c>
      <c r="P424" s="123">
        <f t="shared" si="197"/>
        <v>0</v>
      </c>
      <c r="Q424" s="123">
        <f t="shared" si="197"/>
        <v>0</v>
      </c>
      <c r="R424" s="123">
        <f t="shared" si="197"/>
        <v>57.173339297870974</v>
      </c>
      <c r="S424" s="123">
        <f t="shared" si="197"/>
        <v>0</v>
      </c>
      <c r="T424" s="123">
        <f t="shared" si="197"/>
        <v>42.38474925358075</v>
      </c>
      <c r="U424" s="123">
        <f t="shared" si="197"/>
        <v>0</v>
      </c>
      <c r="V424" s="123">
        <f t="shared" si="197"/>
        <v>0</v>
      </c>
      <c r="W424" s="123">
        <f t="shared" si="197"/>
        <v>2.9812612412809623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48.820882331789448</v>
      </c>
      <c r="D425" s="99">
        <v>53.489145524047743</v>
      </c>
      <c r="E425" s="99">
        <v>59.638589579166208</v>
      </c>
      <c r="F425" s="99">
        <v>59.18413343811806</v>
      </c>
      <c r="G425" s="99">
        <v>69.863782708225457</v>
      </c>
      <c r="H425" s="99">
        <v>60.407942353817681</v>
      </c>
      <c r="I425" s="99">
        <v>55.528147689521496</v>
      </c>
      <c r="J425" s="99">
        <v>62.08314099550801</v>
      </c>
      <c r="K425" s="99">
        <v>57.950333062263162</v>
      </c>
      <c r="L425" s="99">
        <v>66.564946868576541</v>
      </c>
      <c r="M425" s="99">
        <v>66.643544686918773</v>
      </c>
      <c r="N425" s="99">
        <v>66.645063557535039</v>
      </c>
      <c r="O425" s="99">
        <v>0</v>
      </c>
      <c r="P425" s="99">
        <v>0</v>
      </c>
      <c r="Q425" s="99">
        <v>0</v>
      </c>
      <c r="R425" s="99">
        <v>57.173339297870974</v>
      </c>
      <c r="S425" s="99">
        <v>0</v>
      </c>
      <c r="T425" s="99">
        <v>42.38474925358075</v>
      </c>
      <c r="U425" s="99">
        <v>0</v>
      </c>
      <c r="V425" s="99">
        <v>0</v>
      </c>
      <c r="W425" s="99">
        <v>2.9812612412809623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4.6496330140088533</v>
      </c>
      <c r="D426" s="123">
        <f t="shared" si="198"/>
        <v>4.2472674658363037</v>
      </c>
      <c r="E426" s="123">
        <f t="shared" si="198"/>
        <v>12.770687084490119</v>
      </c>
      <c r="F426" s="123">
        <f t="shared" si="198"/>
        <v>4.9966582223666176</v>
      </c>
      <c r="G426" s="123">
        <f t="shared" si="198"/>
        <v>4.9975440615462983</v>
      </c>
      <c r="H426" s="123">
        <f t="shared" si="198"/>
        <v>6.3301475539358583</v>
      </c>
      <c r="I426" s="123">
        <f t="shared" si="198"/>
        <v>5.6785420952069288</v>
      </c>
      <c r="J426" s="123">
        <f t="shared" si="198"/>
        <v>6.7770993801282016</v>
      </c>
      <c r="K426" s="123">
        <f t="shared" si="198"/>
        <v>6.9816568119650944</v>
      </c>
      <c r="L426" s="123">
        <f t="shared" si="198"/>
        <v>5.4828829947354176</v>
      </c>
      <c r="M426" s="123">
        <f t="shared" si="198"/>
        <v>6.0479112699063142</v>
      </c>
      <c r="N426" s="123">
        <f t="shared" si="198"/>
        <v>9.3152474312319171</v>
      </c>
      <c r="O426" s="123">
        <f t="shared" si="198"/>
        <v>0</v>
      </c>
      <c r="P426" s="123">
        <f t="shared" si="198"/>
        <v>0</v>
      </c>
      <c r="Q426" s="123">
        <f t="shared" si="198"/>
        <v>0</v>
      </c>
      <c r="R426" s="123">
        <f t="shared" si="198"/>
        <v>5.3521996981865234</v>
      </c>
      <c r="S426" s="123">
        <f t="shared" si="198"/>
        <v>0</v>
      </c>
      <c r="T426" s="123">
        <f t="shared" si="198"/>
        <v>5.7453051465408045</v>
      </c>
      <c r="U426" s="123">
        <f t="shared" si="198"/>
        <v>0</v>
      </c>
      <c r="V426" s="123">
        <f t="shared" si="198"/>
        <v>0</v>
      </c>
      <c r="W426" s="123">
        <f t="shared" si="198"/>
        <v>2.8896398639503338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4.6496330140088533</v>
      </c>
      <c r="D427" s="99">
        <f>RES_hhdet_in_tess!D165</f>
        <v>4.2472674658363037</v>
      </c>
      <c r="E427" s="99">
        <f>RES_hhdet_in_tess!E165</f>
        <v>12.770687084490119</v>
      </c>
      <c r="F427" s="99">
        <f>RES_hhdet_in_tess!F165</f>
        <v>4.9966582223666176</v>
      </c>
      <c r="G427" s="99">
        <f>RES_hhdet_in_tess!G165</f>
        <v>4.9975440615462983</v>
      </c>
      <c r="H427" s="99">
        <f>RES_hhdet_in_tess!H165</f>
        <v>6.3301475539358583</v>
      </c>
      <c r="I427" s="99">
        <f>RES_hhdet_in_tess!I165</f>
        <v>5.6785420952069288</v>
      </c>
      <c r="J427" s="99">
        <f>RES_hhdet_in_tess!J165</f>
        <v>6.7770993801282016</v>
      </c>
      <c r="K427" s="99">
        <f>RES_hhdet_in_tess!K165</f>
        <v>6.9816568119650944</v>
      </c>
      <c r="L427" s="99">
        <f>RES_hhdet_in_tess!L165</f>
        <v>5.4828829947354176</v>
      </c>
      <c r="M427" s="99">
        <f>RES_hhdet_in_tess!M165</f>
        <v>6.0479112699063142</v>
      </c>
      <c r="N427" s="99">
        <f>RES_hhdet_in_tess!N165</f>
        <v>9.3152474312319171</v>
      </c>
      <c r="O427" s="99">
        <f>RES_hhdet_in_tess!O165</f>
        <v>0</v>
      </c>
      <c r="P427" s="99">
        <f>RES_hhdet_in_tess!P165</f>
        <v>0</v>
      </c>
      <c r="Q427" s="99">
        <f>RES_hhdet_in_tess!Q165</f>
        <v>0</v>
      </c>
      <c r="R427" s="99">
        <f>RES_hhdet_in_tess!R165</f>
        <v>5.3521996981865234</v>
      </c>
      <c r="S427" s="99">
        <f>RES_hhdet_in_tess!S165</f>
        <v>0</v>
      </c>
      <c r="T427" s="99">
        <f>RES_hhdet_in_tess!T165</f>
        <v>5.7453051465408045</v>
      </c>
      <c r="U427" s="99">
        <f>RES_hhdet_in_tess!U165</f>
        <v>0</v>
      </c>
      <c r="V427" s="99">
        <f>RES_hhdet_in_tess!V165</f>
        <v>0</v>
      </c>
      <c r="W427" s="99">
        <f>RES_hhdet_in_tess!W165</f>
        <v>2.8896398639503338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12.588088367286675</v>
      </c>
      <c r="D428" s="123">
        <v>12.8872718685168</v>
      </c>
      <c r="E428" s="123">
        <v>12.222381042883855</v>
      </c>
      <c r="F428" s="123">
        <v>13.244931193045405</v>
      </c>
      <c r="G428" s="123">
        <v>12.264992264113545</v>
      </c>
      <c r="H428" s="123">
        <v>12.103852754019949</v>
      </c>
      <c r="I428" s="123">
        <v>11.454908968551722</v>
      </c>
      <c r="J428" s="123">
        <v>11.099564581650798</v>
      </c>
      <c r="K428" s="123">
        <v>10.881989178676818</v>
      </c>
      <c r="L428" s="123">
        <v>11.532406908568177</v>
      </c>
      <c r="M428" s="123">
        <v>12.354119671798784</v>
      </c>
      <c r="N428" s="123">
        <v>11.507575812720447</v>
      </c>
      <c r="O428" s="123">
        <v>0</v>
      </c>
      <c r="P428" s="123">
        <v>0</v>
      </c>
      <c r="Q428" s="123">
        <v>0</v>
      </c>
      <c r="R428" s="123">
        <v>10.392251426747999</v>
      </c>
      <c r="S428" s="123">
        <v>0</v>
      </c>
      <c r="T428" s="123">
        <v>10.206080282041498</v>
      </c>
      <c r="U428" s="123">
        <v>0</v>
      </c>
      <c r="V428" s="123">
        <v>0</v>
      </c>
      <c r="W428" s="123">
        <v>8.4542981692665045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12.780026066580248</v>
      </c>
      <c r="D429" s="99">
        <v>12.574786186180271</v>
      </c>
      <c r="E429" s="99">
        <v>12.277746739172215</v>
      </c>
      <c r="F429" s="99">
        <v>13.82899776274051</v>
      </c>
      <c r="G429" s="99">
        <v>12.52338394921707</v>
      </c>
      <c r="H429" s="99">
        <v>12.239089045643627</v>
      </c>
      <c r="I429" s="99">
        <v>11.218986970685011</v>
      </c>
      <c r="J429" s="99">
        <v>10.693063169979391</v>
      </c>
      <c r="K429" s="99">
        <v>10.729187917543104</v>
      </c>
      <c r="L429" s="99">
        <v>11.496150010286925</v>
      </c>
      <c r="M429" s="99">
        <v>12.649120219274351</v>
      </c>
      <c r="N429" s="99">
        <v>11.723148613809343</v>
      </c>
      <c r="O429" s="99">
        <v>0</v>
      </c>
      <c r="P429" s="99">
        <v>0</v>
      </c>
      <c r="Q429" s="99">
        <v>0</v>
      </c>
      <c r="R429" s="99">
        <v>10.354330000558134</v>
      </c>
      <c r="S429" s="99">
        <v>0</v>
      </c>
      <c r="T429" s="99">
        <v>10.413831167065798</v>
      </c>
      <c r="U429" s="99">
        <v>0</v>
      </c>
      <c r="V429" s="99">
        <v>0</v>
      </c>
      <c r="W429" s="99">
        <v>8.5957552304898233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12.780515826104335</v>
      </c>
      <c r="D430" s="99">
        <v>12.575375700182921</v>
      </c>
      <c r="E430" s="99">
        <v>12.27971375187531</v>
      </c>
      <c r="F430" s="99">
        <v>13.8326192576791</v>
      </c>
      <c r="G430" s="99">
        <v>12.531836298381156</v>
      </c>
      <c r="H430" s="99">
        <v>0</v>
      </c>
      <c r="I430" s="99">
        <v>11.233934018762971</v>
      </c>
      <c r="J430" s="99">
        <v>10.707405925014614</v>
      </c>
      <c r="K430" s="99">
        <v>10.739807220145527</v>
      </c>
      <c r="L430" s="99">
        <v>11.503834911384212</v>
      </c>
      <c r="M430" s="99">
        <v>12.652402942372659</v>
      </c>
      <c r="N430" s="99">
        <v>11.724871747812996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1.9989159572334436</v>
      </c>
      <c r="D431" s="102">
        <v>2.3128043745226723</v>
      </c>
      <c r="E431" s="102">
        <v>1.8918027058042852</v>
      </c>
      <c r="F431" s="102">
        <v>2.6684109192053214</v>
      </c>
      <c r="G431" s="102">
        <v>2.0619481042916723</v>
      </c>
      <c r="H431" s="102">
        <v>0</v>
      </c>
      <c r="I431" s="102">
        <v>1.8872524063756044</v>
      </c>
      <c r="J431" s="102">
        <v>2.2672216201963411</v>
      </c>
      <c r="K431" s="102">
        <v>1.9134268192609085</v>
      </c>
      <c r="L431" s="102">
        <v>1.8995049431654936</v>
      </c>
      <c r="M431" s="102">
        <v>2.4657759893192619</v>
      </c>
      <c r="N431" s="102">
        <v>1.7704760912792579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10.781599868870892</v>
      </c>
      <c r="D432" s="105">
        <v>10.262571325660248</v>
      </c>
      <c r="E432" s="105">
        <v>10.387911046071023</v>
      </c>
      <c r="F432" s="105">
        <v>11.164208338473781</v>
      </c>
      <c r="G432" s="105">
        <v>10.469888194089485</v>
      </c>
      <c r="H432" s="105">
        <v>0</v>
      </c>
      <c r="I432" s="105">
        <v>9.3466816123873713</v>
      </c>
      <c r="J432" s="105">
        <v>8.4401843048182741</v>
      </c>
      <c r="K432" s="105">
        <v>8.8263804008846183</v>
      </c>
      <c r="L432" s="105">
        <v>9.6043299682187211</v>
      </c>
      <c r="M432" s="105">
        <v>10.186626953053397</v>
      </c>
      <c r="N432" s="105">
        <v>9.9543956565337375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12.452213847909501</v>
      </c>
      <c r="D433" s="102">
        <v>13.030614726904993</v>
      </c>
      <c r="E433" s="102">
        <v>12.188498320736011</v>
      </c>
      <c r="F433" s="102">
        <v>12.782327961479591</v>
      </c>
      <c r="G433" s="102">
        <v>12.197610099246484</v>
      </c>
      <c r="H433" s="102">
        <v>12.075867378298645</v>
      </c>
      <c r="I433" s="102">
        <v>11.473900046677244</v>
      </c>
      <c r="J433" s="102">
        <v>11.225579404781566</v>
      </c>
      <c r="K433" s="102">
        <v>10.956486385226537</v>
      </c>
      <c r="L433" s="102">
        <v>11.539635205564453</v>
      </c>
      <c r="M433" s="102">
        <v>12.193633688260013</v>
      </c>
      <c r="N433" s="102">
        <v>11.454288669100846</v>
      </c>
      <c r="O433" s="102">
        <v>0</v>
      </c>
      <c r="P433" s="102">
        <v>0</v>
      </c>
      <c r="Q433" s="102">
        <v>0</v>
      </c>
      <c r="R433" s="102">
        <v>10.399996072855121</v>
      </c>
      <c r="S433" s="102">
        <v>0</v>
      </c>
      <c r="T433" s="102">
        <v>10.110734216932446</v>
      </c>
      <c r="U433" s="102">
        <v>0</v>
      </c>
      <c r="V433" s="102">
        <v>0</v>
      </c>
      <c r="W433" s="102">
        <v>8.3828800655193447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12.453022477964952</v>
      </c>
      <c r="D434" s="105">
        <v>13.032392992383441</v>
      </c>
      <c r="E434" s="105">
        <v>12.191572878867429</v>
      </c>
      <c r="F434" s="105">
        <v>12.785721891984428</v>
      </c>
      <c r="G434" s="105">
        <v>12.205796769613293</v>
      </c>
      <c r="H434" s="105">
        <v>12.082133524683695</v>
      </c>
      <c r="I434" s="105">
        <v>11.486040892910543</v>
      </c>
      <c r="J434" s="105">
        <v>11.240539834921384</v>
      </c>
      <c r="K434" s="105">
        <v>10.971169028125018</v>
      </c>
      <c r="L434" s="105">
        <v>11.558288007940982</v>
      </c>
      <c r="M434" s="105">
        <v>12.201286602730228</v>
      </c>
      <c r="N434" s="105">
        <v>11.457068695153142</v>
      </c>
      <c r="O434" s="105">
        <v>0</v>
      </c>
      <c r="P434" s="105">
        <v>0</v>
      </c>
      <c r="Q434" s="105">
        <v>0</v>
      </c>
      <c r="R434" s="105">
        <v>10.42021545080013</v>
      </c>
      <c r="S434" s="105">
        <v>0</v>
      </c>
      <c r="T434" s="105">
        <v>10.142704046974988</v>
      </c>
      <c r="U434" s="105">
        <v>0</v>
      </c>
      <c r="V434" s="105">
        <v>0</v>
      </c>
      <c r="W434" s="105">
        <v>8.4192786905284258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1.9466104704925642</v>
      </c>
      <c r="D435" s="99">
        <v>2.3977439683425334</v>
      </c>
      <c r="E435" s="99">
        <v>1.8769792426007508</v>
      </c>
      <c r="F435" s="99">
        <v>2.4653681050169154</v>
      </c>
      <c r="G435" s="99">
        <v>2.0063822517420355</v>
      </c>
      <c r="H435" s="99">
        <v>2.017711289879772</v>
      </c>
      <c r="I435" s="99">
        <v>1.9309505339817152</v>
      </c>
      <c r="J435" s="99">
        <v>2.3904025983520554</v>
      </c>
      <c r="K435" s="99">
        <v>1.9572333845329637</v>
      </c>
      <c r="L435" s="99">
        <v>1.9047501012845294</v>
      </c>
      <c r="M435" s="99">
        <v>2.3777365904589569</v>
      </c>
      <c r="N435" s="99">
        <v>1.7205738910932278</v>
      </c>
      <c r="O435" s="99">
        <v>0</v>
      </c>
      <c r="P435" s="99">
        <v>0</v>
      </c>
      <c r="Q435" s="99">
        <v>0</v>
      </c>
      <c r="R435" s="99">
        <v>1.6153321525270816</v>
      </c>
      <c r="S435" s="99">
        <v>0</v>
      </c>
      <c r="T435" s="99">
        <v>1.5217514591662546</v>
      </c>
      <c r="U435" s="99">
        <v>0</v>
      </c>
      <c r="V435" s="99">
        <v>0</v>
      </c>
      <c r="W435" s="99">
        <v>1.6622034193301132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10.506412007472388</v>
      </c>
      <c r="D436" s="99">
        <v>10.634649024040909</v>
      </c>
      <c r="E436" s="99">
        <v>10.314593636266679</v>
      </c>
      <c r="F436" s="99">
        <v>10.320353786967511</v>
      </c>
      <c r="G436" s="99">
        <v>10.19941451787126</v>
      </c>
      <c r="H436" s="99">
        <v>10.064422234803921</v>
      </c>
      <c r="I436" s="99">
        <v>9.5550903589288279</v>
      </c>
      <c r="J436" s="99">
        <v>8.8501372365693278</v>
      </c>
      <c r="K436" s="99">
        <v>9.0139356435920543</v>
      </c>
      <c r="L436" s="99">
        <v>9.6535379066564548</v>
      </c>
      <c r="M436" s="99">
        <v>9.8235500122712693</v>
      </c>
      <c r="N436" s="99">
        <v>9.7364948040599142</v>
      </c>
      <c r="O436" s="99">
        <v>0</v>
      </c>
      <c r="P436" s="99">
        <v>0</v>
      </c>
      <c r="Q436" s="99">
        <v>0</v>
      </c>
      <c r="R436" s="99">
        <v>8.8048832982730492</v>
      </c>
      <c r="S436" s="99">
        <v>0</v>
      </c>
      <c r="T436" s="99">
        <v>8.6209525878087341</v>
      </c>
      <c r="U436" s="99">
        <v>0</v>
      </c>
      <c r="V436" s="99">
        <v>0</v>
      </c>
      <c r="W436" s="99">
        <v>6.7570752711983104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6.7815215971972442</v>
      </c>
      <c r="D437" s="123">
        <v>6.8488074446406024</v>
      </c>
      <c r="E437" s="123">
        <v>6.3922397022366786</v>
      </c>
      <c r="F437" s="123">
        <v>7.2690203905367357</v>
      </c>
      <c r="G437" s="123">
        <v>6.1636434623955312</v>
      </c>
      <c r="H437" s="123">
        <v>6.4477459867859803</v>
      </c>
      <c r="I437" s="123">
        <v>5.9309951747149157</v>
      </c>
      <c r="J437" s="123">
        <v>5.4772497264518449</v>
      </c>
      <c r="K437" s="123">
        <v>5.3109179666680255</v>
      </c>
      <c r="L437" s="123">
        <v>5.0372193362812885</v>
      </c>
      <c r="M437" s="123">
        <v>4.9775874172212946</v>
      </c>
      <c r="N437" s="123">
        <v>4.3266354119710844</v>
      </c>
      <c r="O437" s="123">
        <v>0</v>
      </c>
      <c r="P437" s="123">
        <v>0</v>
      </c>
      <c r="Q437" s="123">
        <v>0</v>
      </c>
      <c r="R437" s="123">
        <v>4.2199900692997554</v>
      </c>
      <c r="S437" s="123">
        <v>0</v>
      </c>
      <c r="T437" s="123">
        <v>4.7468689197752898</v>
      </c>
      <c r="U437" s="123">
        <v>0</v>
      </c>
      <c r="V437" s="123">
        <v>0</v>
      </c>
      <c r="W437" s="123">
        <v>4.5263011805672662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6.6702182308505815</v>
      </c>
      <c r="D438" s="99">
        <v>6.7636555483750076</v>
      </c>
      <c r="E438" s="99">
        <v>6.562160555495125</v>
      </c>
      <c r="F438" s="99">
        <v>7.0106142280234813</v>
      </c>
      <c r="G438" s="99">
        <v>6.5228400062093765</v>
      </c>
      <c r="H438" s="99">
        <v>6.2556829893479557</v>
      </c>
      <c r="I438" s="99">
        <v>5.6885649105455238</v>
      </c>
      <c r="J438" s="99">
        <v>5.547876061699605</v>
      </c>
      <c r="K438" s="99">
        <v>5.2139324219905845</v>
      </c>
      <c r="L438" s="99">
        <v>5.0718460819458704</v>
      </c>
      <c r="M438" s="99">
        <v>5.1118845945446516</v>
      </c>
      <c r="N438" s="99">
        <v>4.4019545027101037</v>
      </c>
      <c r="O438" s="99">
        <v>0</v>
      </c>
      <c r="P438" s="99">
        <v>0</v>
      </c>
      <c r="Q438" s="99">
        <v>0</v>
      </c>
      <c r="R438" s="99">
        <v>4.3230032631263535</v>
      </c>
      <c r="S438" s="99">
        <v>0</v>
      </c>
      <c r="T438" s="99">
        <v>4.7497508684686629</v>
      </c>
      <c r="U438" s="99">
        <v>0</v>
      </c>
      <c r="V438" s="99">
        <v>0</v>
      </c>
      <c r="W438" s="99">
        <v>4.5145218171047574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6.8344314169556926</v>
      </c>
      <c r="D439" s="110">
        <v>6.8976150312547357</v>
      </c>
      <c r="E439" s="110">
        <v>6.2530449410537088</v>
      </c>
      <c r="F439" s="110">
        <v>7.4544381979661871</v>
      </c>
      <c r="G439" s="110">
        <v>6.0138494391234723</v>
      </c>
      <c r="H439" s="110">
        <v>6.5236888619009328</v>
      </c>
      <c r="I439" s="110">
        <v>6.0245296448907473</v>
      </c>
      <c r="J439" s="110">
        <v>5.3832376582164523</v>
      </c>
      <c r="K439" s="110">
        <v>5.3790828189723152</v>
      </c>
      <c r="L439" s="110">
        <v>5.0158252233308431</v>
      </c>
      <c r="M439" s="110">
        <v>4.9034119717280387</v>
      </c>
      <c r="N439" s="110">
        <v>4.2795930400310791</v>
      </c>
      <c r="O439" s="110">
        <v>0</v>
      </c>
      <c r="P439" s="110">
        <v>0</v>
      </c>
      <c r="Q439" s="110">
        <v>0</v>
      </c>
      <c r="R439" s="110">
        <v>4.1537673018397996</v>
      </c>
      <c r="S439" s="110">
        <v>0</v>
      </c>
      <c r="T439" s="110">
        <v>4.7454794087981265</v>
      </c>
      <c r="U439" s="110">
        <v>0</v>
      </c>
      <c r="V439" s="110">
        <v>0</v>
      </c>
      <c r="W439" s="110">
        <v>4.5302276350547679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2.8487088209895282</v>
      </c>
      <c r="D441" s="118">
        <f t="shared" si="199"/>
        <v>2.4355404094508883</v>
      </c>
      <c r="E441" s="118">
        <f t="shared" si="199"/>
        <v>2.8786487637913067</v>
      </c>
      <c r="F441" s="118">
        <f t="shared" si="199"/>
        <v>3.4268441939299104</v>
      </c>
      <c r="G441" s="118">
        <f t="shared" si="199"/>
        <v>1.6865080143537747</v>
      </c>
      <c r="H441" s="118">
        <f t="shared" si="199"/>
        <v>1.4391644167544984</v>
      </c>
      <c r="I441" s="118">
        <f t="shared" si="199"/>
        <v>0.92251088146414095</v>
      </c>
      <c r="J441" s="118">
        <f t="shared" si="199"/>
        <v>2.1375851836775484</v>
      </c>
      <c r="K441" s="118">
        <f t="shared" si="199"/>
        <v>2.153848933833328</v>
      </c>
      <c r="L441" s="118">
        <f t="shared" si="199"/>
        <v>2.0217665898937609</v>
      </c>
      <c r="M441" s="118">
        <f t="shared" si="199"/>
        <v>2.2950185903053515</v>
      </c>
      <c r="N441" s="118">
        <f t="shared" si="199"/>
        <v>1.4382017748867937</v>
      </c>
      <c r="O441" s="118">
        <f t="shared" si="199"/>
        <v>0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1.5937828670945047</v>
      </c>
      <c r="S441" s="118">
        <f t="shared" si="200"/>
        <v>0</v>
      </c>
      <c r="T441" s="118">
        <f t="shared" si="200"/>
        <v>1.4552544665028693</v>
      </c>
      <c r="U441" s="118">
        <f t="shared" si="200"/>
        <v>0</v>
      </c>
      <c r="V441" s="118">
        <f t="shared" si="200"/>
        <v>0</v>
      </c>
      <c r="W441" s="118">
        <f t="shared" ref="W441" si="201">W442+W444+W446+W455</f>
        <v>1.0245028111352525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2.0663643747812332</v>
      </c>
      <c r="D446" s="123">
        <v>1.5387057290294164</v>
      </c>
      <c r="E446" s="123">
        <v>1.8035340855157047</v>
      </c>
      <c r="F446" s="123">
        <v>2.361495086682484</v>
      </c>
      <c r="G446" s="123">
        <v>0.9884245453741658</v>
      </c>
      <c r="H446" s="123">
        <v>0.7947053223337831</v>
      </c>
      <c r="I446" s="123">
        <v>0.34686913544224651</v>
      </c>
      <c r="J446" s="123">
        <v>0.98639430132382389</v>
      </c>
      <c r="K446" s="123">
        <v>1.3720142529160551</v>
      </c>
      <c r="L446" s="123">
        <v>1.3182343246075272</v>
      </c>
      <c r="M446" s="123">
        <v>1.634455400102713</v>
      </c>
      <c r="N446" s="123">
        <v>0.82357383814232743</v>
      </c>
      <c r="O446" s="123">
        <v>0</v>
      </c>
      <c r="P446" s="123">
        <v>0</v>
      </c>
      <c r="Q446" s="123">
        <v>0</v>
      </c>
      <c r="R446" s="123">
        <v>0.97988110408472406</v>
      </c>
      <c r="S446" s="123">
        <v>0</v>
      </c>
      <c r="T446" s="123">
        <v>0.89599835037492781</v>
      </c>
      <c r="U446" s="123">
        <v>0</v>
      </c>
      <c r="V446" s="123">
        <v>0</v>
      </c>
      <c r="W446" s="123">
        <v>0.61765745736178357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4.9874932212002099</v>
      </c>
      <c r="D447" s="99">
        <v>4.8934328704537693</v>
      </c>
      <c r="E447" s="99">
        <v>4.7620473582797844</v>
      </c>
      <c r="F447" s="99">
        <v>5.3457025903123379</v>
      </c>
      <c r="G447" s="99">
        <v>4.8227332719910017</v>
      </c>
      <c r="H447" s="99">
        <v>4.6937283100339062</v>
      </c>
      <c r="I447" s="99">
        <v>4.2827513476868821</v>
      </c>
      <c r="J447" s="99">
        <v>4.0599380729142762</v>
      </c>
      <c r="K447" s="99">
        <v>4.0471758484037723</v>
      </c>
      <c r="L447" s="99">
        <v>4.3032783552026981</v>
      </c>
      <c r="M447" s="99">
        <v>4.6598178804755586</v>
      </c>
      <c r="N447" s="99">
        <v>4.2075165004366557</v>
      </c>
      <c r="O447" s="99">
        <v>0</v>
      </c>
      <c r="P447" s="99">
        <v>0</v>
      </c>
      <c r="Q447" s="99">
        <v>0</v>
      </c>
      <c r="R447" s="99">
        <v>3.219609341992665</v>
      </c>
      <c r="S447" s="99">
        <v>0</v>
      </c>
      <c r="T447" s="99">
        <v>3.0986609617132923</v>
      </c>
      <c r="U447" s="99">
        <v>0</v>
      </c>
      <c r="V447" s="99">
        <v>0</v>
      </c>
      <c r="W447" s="99">
        <v>2.4706298294471343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0.78009072395565504</v>
      </c>
      <c r="D448" s="99">
        <v>0.90001951378358547</v>
      </c>
      <c r="E448" s="99">
        <v>0.73375467575162212</v>
      </c>
      <c r="F448" s="99">
        <v>1.0314942129245666</v>
      </c>
      <c r="G448" s="99">
        <v>0.79405261133975746</v>
      </c>
      <c r="H448" s="99">
        <v>0</v>
      </c>
      <c r="I448" s="99">
        <v>0.72044230089135375</v>
      </c>
      <c r="J448" s="99">
        <v>0.86081782453243072</v>
      </c>
      <c r="K448" s="99">
        <v>0.72176709645832215</v>
      </c>
      <c r="L448" s="99">
        <v>0.71102921414650067</v>
      </c>
      <c r="M448" s="99">
        <v>0.90836887033210278</v>
      </c>
      <c r="N448" s="99">
        <v>0.63543571894253081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0.78009072395565504</v>
      </c>
      <c r="D449" s="102">
        <v>0.90001951378358547</v>
      </c>
      <c r="E449" s="102">
        <v>0.73375467575162212</v>
      </c>
      <c r="F449" s="102">
        <v>1.0314942129245666</v>
      </c>
      <c r="G449" s="102">
        <v>0.79405261133975746</v>
      </c>
      <c r="H449" s="102">
        <v>0</v>
      </c>
      <c r="I449" s="102">
        <v>0.72044230089135375</v>
      </c>
      <c r="J449" s="102">
        <v>0.86081782453243072</v>
      </c>
      <c r="K449" s="102">
        <v>0.72176709645832215</v>
      </c>
      <c r="L449" s="102">
        <v>0.71102921414650067</v>
      </c>
      <c r="M449" s="102">
        <v>0.90836887033210278</v>
      </c>
      <c r="N449" s="102">
        <v>0.63543571894253081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0.78234444620829502</v>
      </c>
      <c r="D455" s="123">
        <v>0.89683468042147207</v>
      </c>
      <c r="E455" s="123">
        <v>1.0751146782756018</v>
      </c>
      <c r="F455" s="123">
        <v>1.0653491072474262</v>
      </c>
      <c r="G455" s="123">
        <v>0.69808346897960893</v>
      </c>
      <c r="H455" s="123">
        <v>0.64445909442071514</v>
      </c>
      <c r="I455" s="123">
        <v>0.57564174602189444</v>
      </c>
      <c r="J455" s="123">
        <v>1.1511908823537247</v>
      </c>
      <c r="K455" s="123">
        <v>0.78183468091727293</v>
      </c>
      <c r="L455" s="123">
        <v>0.70353226528623369</v>
      </c>
      <c r="M455" s="123">
        <v>0.66056319020263854</v>
      </c>
      <c r="N455" s="123">
        <v>0.61462793674446614</v>
      </c>
      <c r="O455" s="123">
        <v>0</v>
      </c>
      <c r="P455" s="123">
        <v>0</v>
      </c>
      <c r="Q455" s="123">
        <v>0</v>
      </c>
      <c r="R455" s="123">
        <v>0.6139017630097805</v>
      </c>
      <c r="S455" s="123">
        <v>0</v>
      </c>
      <c r="T455" s="123">
        <v>0.55925611612794135</v>
      </c>
      <c r="U455" s="123">
        <v>0</v>
      </c>
      <c r="V455" s="123">
        <v>0</v>
      </c>
      <c r="W455" s="123">
        <v>0.40684535377346892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2.4281177809717689</v>
      </c>
      <c r="D456" s="99">
        <v>2.4614925332751185</v>
      </c>
      <c r="E456" s="99">
        <v>2.3875520281492379</v>
      </c>
      <c r="F456" s="99">
        <v>2.5500650488134728</v>
      </c>
      <c r="G456" s="99">
        <v>2.3720432430330547</v>
      </c>
      <c r="H456" s="99">
        <v>2.2743255593560923</v>
      </c>
      <c r="I456" s="99">
        <v>2.0676369462157789</v>
      </c>
      <c r="J456" s="99">
        <v>2.0160202039223476</v>
      </c>
      <c r="K456" s="99">
        <v>1.894235864418466</v>
      </c>
      <c r="L456" s="99">
        <v>1.8422115306205618</v>
      </c>
      <c r="M456" s="99">
        <v>1.856535405778903</v>
      </c>
      <c r="N456" s="99">
        <v>1.5987028341036205</v>
      </c>
      <c r="O456" s="99">
        <v>0</v>
      </c>
      <c r="P456" s="99">
        <v>0</v>
      </c>
      <c r="Q456" s="99">
        <v>0</v>
      </c>
      <c r="R456" s="99">
        <v>1.5688600610249943</v>
      </c>
      <c r="S456" s="99">
        <v>0</v>
      </c>
      <c r="T456" s="99">
        <v>1.719194727356264</v>
      </c>
      <c r="U456" s="99">
        <v>0</v>
      </c>
      <c r="V456" s="99">
        <v>0</v>
      </c>
      <c r="W456" s="99">
        <v>1.6273814150938757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2024-05-20T16:52:15Z</dcterms:created>
  <dcterms:modified xsi:type="dcterms:W3CDTF">2024-05-20T16:52:16Z</dcterms:modified>
</cp:coreProperties>
</file>